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1.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6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alcChain.xml" ContentType="application/vnd.openxmlformats-officedocument.spreadsheetml.calcChain+xml"/>
  <Override PartName="/xl/persons/person.xml" ContentType="application/vnd.ms-excel.perso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V:\TALIS\results\2024\Reporting\Initial report\Ch2\Draft 3\2_Tables\"/>
    </mc:Choice>
  </mc:AlternateContent>
  <xr:revisionPtr revIDLastSave="0" documentId="13_ncr:1_{836F86E5-B6B9-4ED8-BEE5-1BAE05347EDA}" xr6:coauthVersionLast="47" xr6:coauthVersionMax="47" xr10:uidLastSave="{00000000-0000-0000-0000-000000000000}"/>
  <bookViews>
    <workbookView xWindow="28680" yWindow="-120" windowWidth="29040" windowHeight="15720" xr2:uid="{00000000-000D-0000-FFFF-FFFF00000000}"/>
  </bookViews>
  <sheets>
    <sheet name="TOC" sheetId="21" r:id="rId1"/>
    <sheet name="BMUL.UND.TQS27I.Q4" sheetId="8" r:id="rId2"/>
    <sheet name="BMUL.UND.TQS27C.Q4" sheetId="9" r:id="rId3"/>
    <sheet name="BMUL.UND.TQS27F.Q4" sheetId="11" r:id="rId4"/>
    <sheet name="LOG.TQ77g.TQS27c_50b" sheetId="22" r:id="rId5"/>
    <sheet name="BMUL.UND.TQS27C.TQ54" sheetId="12" r:id="rId6"/>
    <sheet name="BMUL.UND.TQS27C.TQ50" sheetId="13" r:id="rId7"/>
    <sheet name="BMUL.UND.TQS27I.TQ50" sheetId="14" r:id="rId8"/>
    <sheet name="CMUL.TR2.TQ14-16_FT" sheetId="23" r:id="rId9"/>
    <sheet name="CMUL.TR2.TQ14-16_PT" sheetId="24" r:id="rId10"/>
    <sheet name="CMUL.NO.TQ14-16_FT" sheetId="25" r:id="rId11"/>
    <sheet name="CMUL.NO.TQ14-16_PT" sheetId="26" r:id="rId12"/>
    <sheet name="CMUL.TEXP.TQ14_16_FT" sheetId="27" r:id="rId13"/>
    <sheet name="CON.UND.PIAAC_D2Q11" sheetId="17" r:id="rId14"/>
    <sheet name="CON.UND.PIAAC_D2Q11FT" sheetId="18" r:id="rId15"/>
    <sheet name="CON.UND.PIAAC_H2Q12" sheetId="19" r:id="rId16"/>
    <sheet name="BMUL.TEXP.TQ77" sheetId="28" r:id="rId17"/>
    <sheet name="BMUL.TR3.TQ77a-k" sheetId="29" r:id="rId18"/>
    <sheet name="BIN.SCH.TQ77d" sheetId="30" r:id="rId19"/>
    <sheet name="BMUL.UND.TQ47" sheetId="6" r:id="rId20"/>
    <sheet name="BMUL.TEXP.TQ47" sheetId="31" r:id="rId21"/>
    <sheet name="BMUL.UND.TQS27C.TQ47" sheetId="15" r:id="rId22"/>
    <sheet name="BMUL.UND.TQS27I.TQ47" sheetId="16" r:id="rId23"/>
    <sheet name="BMUL.NO.TQ47" sheetId="32" r:id="rId24"/>
    <sheet name="OLS.TQS54.TQ47" sheetId="33" r:id="rId25"/>
    <sheet name="BIN.TCH.TQ47a" sheetId="34" r:id="rId26"/>
    <sheet name="BIN.TCH.TQ47e" sheetId="35" r:id="rId27"/>
    <sheet name="BIN.TCH.TQ47f" sheetId="36" r:id="rId28"/>
    <sheet name="BIN.TCH.TQ47c" sheetId="37" r:id="rId29"/>
    <sheet name="BIN.TCH.TQ47d" sheetId="38" r:id="rId30"/>
    <sheet name="LOG.TQ24k.TQ77k" sheetId="39" r:id="rId31"/>
    <sheet name="LOG.TQ24l.TQ77n" sheetId="40" r:id="rId32"/>
    <sheet name="OLS.TQ58S.TQ47Bis" sheetId="41" r:id="rId33"/>
    <sheet name="OLS.TQ58S.TQ47" sheetId="42" r:id="rId34"/>
    <sheet name="BMUL.NO.TQ54" sheetId="43" r:id="rId35"/>
    <sheet name="BMUL.TEXP.TQ54" sheetId="44" r:id="rId36"/>
    <sheet name="CMUL.NO.TQ50" sheetId="45" r:id="rId37"/>
    <sheet name="CMUL.TR1.TQ50" sheetId="46" r:id="rId38"/>
    <sheet name="BMUL.NO.PQ41" sheetId="47" r:id="rId39"/>
    <sheet name="BIN.SCH.PQ41c" sheetId="48" r:id="rId40"/>
    <sheet name="BMUL.TR2.PQ41adg" sheetId="49" r:id="rId41"/>
    <sheet name="LOG.PQ41b.TQ47f" sheetId="50" r:id="rId42"/>
    <sheet name="LOG.PQ41b.TQS54" sheetId="51" r:id="rId43"/>
    <sheet name="LOG.PQ41b.TQ50b" sheetId="52" r:id="rId44"/>
    <sheet name="BMUL.TEXP.TQ50" sheetId="53" r:id="rId45"/>
    <sheet name="OLS.TQ50c.TQ13" sheetId="54" r:id="rId46"/>
    <sheet name="LOG.TQ77g.TQ47" sheetId="55" r:id="rId47"/>
    <sheet name="MCOB.UND.PQ35" sheetId="1" r:id="rId48"/>
    <sheet name="MCOB.UND.PQ36" sheetId="2" r:id="rId49"/>
    <sheet name="BMUL.TR3.PQ36" sheetId="56" r:id="rId50"/>
    <sheet name="MCOB.UND.PQ37" sheetId="3" r:id="rId51"/>
    <sheet name="BMUL.TR2.PQ37" sheetId="57" r:id="rId52"/>
    <sheet name="BMUL.TEXP.TQ68_MTD" sheetId="58" r:id="rId53"/>
    <sheet name="BIN.TCH.TQ77j" sheetId="59" r:id="rId54"/>
    <sheet name="BMUL.NO.TQ72" sheetId="60" r:id="rId55"/>
    <sheet name="BIN.TCH.TQ72a" sheetId="61" r:id="rId56"/>
    <sheet name="BIN.SCH.TQ72a" sheetId="62" r:id="rId57"/>
    <sheet name="LOG.TQ77c.TQ72bf" sheetId="63" r:id="rId58"/>
    <sheet name="LOG.TQ77d.TQ72bf" sheetId="64" r:id="rId59"/>
    <sheet name="LOG.TQ77f.TQ72bf" sheetId="65" r:id="rId60"/>
    <sheet name="LOG.TQ77g.TQ72bf" sheetId="66" r:id="rId61"/>
    <sheet name="LOG.TQ77i.TQ72bf" sheetId="67" r:id="rId62"/>
    <sheet name="LOG.TQ77j.TQ72bf" sheetId="68" r:id="rId63"/>
    <sheet name="LOG.TQ77l.TQ72bf" sheetId="69" r:id="rId64"/>
    <sheet name="LOG.TQ77c.PQ40abhk" sheetId="70" r:id="rId65"/>
    <sheet name="LOG.TQ77d.PQ40abhk" sheetId="71" r:id="rId66"/>
    <sheet name="LOG.TQ77f.PQ40abhk" sheetId="72" r:id="rId67"/>
    <sheet name="LOG.TQ77g.PQ40abhk" sheetId="73" r:id="rId68"/>
    <sheet name="LOG.TQ77i.PQ40abhk" sheetId="74" r:id="rId69"/>
    <sheet name="LOG.TQ77j.PQ40abhk" sheetId="75" r:id="rId70"/>
    <sheet name="LOG.TQ77l.PQ40abhk" sheetId="76" r:id="rId71"/>
    <sheet name="BMUL.UND.TQS27F_72" sheetId="20" r:id="rId72"/>
  </sheets>
  <definedNames>
    <definedName name="aa" localSheetId="12">#REF!</definedName>
    <definedName name="aa" localSheetId="13">#REF!</definedName>
    <definedName name="aa" localSheetId="14">#REF!</definedName>
    <definedName name="aa">#REF!</definedName>
    <definedName name="DropDown" localSheetId="12">#REF!</definedName>
    <definedName name="DropDown" localSheetId="13">#REF!</definedName>
    <definedName name="DropDown" localSheetId="14">#REF!</definedName>
    <definedName name="DropDown">#REF!</definedName>
    <definedName name="No___Filter_Dependent">#REF!</definedName>
    <definedName name="TOC_INDEX">#REF!</definedName>
    <definedName name="Yes">#REF!</definedName>
    <definedName name="yes___TREND_ITEM">#REF!</definedName>
    <definedName name="YesNo">#REF!</definedName>
    <definedName name="YesNoPIS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6" i="20" l="1"/>
  <c r="A4" i="20"/>
  <c r="A107" i="76"/>
  <c r="A4" i="76"/>
  <c r="A107" i="75"/>
  <c r="A4" i="75"/>
  <c r="A107" i="74"/>
  <c r="A4" i="74"/>
  <c r="A107" i="73"/>
  <c r="A4" i="73"/>
  <c r="A107" i="72"/>
  <c r="A4" i="72"/>
  <c r="A107" i="71"/>
  <c r="A4" i="71"/>
  <c r="A107" i="70"/>
  <c r="A4" i="70"/>
  <c r="A107" i="69"/>
  <c r="A4" i="69"/>
  <c r="A107" i="68"/>
  <c r="A4" i="68"/>
  <c r="A107" i="67"/>
  <c r="A4" i="67"/>
  <c r="A107" i="66"/>
  <c r="A4" i="66"/>
  <c r="A107" i="65"/>
  <c r="A4" i="65"/>
  <c r="A107" i="64"/>
  <c r="A4" i="64"/>
  <c r="A107" i="63"/>
  <c r="A4" i="63"/>
  <c r="A110" i="62"/>
  <c r="A4" i="62"/>
  <c r="A104" i="61"/>
  <c r="A4" i="61"/>
  <c r="A104" i="60"/>
  <c r="A4" i="60"/>
  <c r="A103" i="59"/>
  <c r="A4" i="59"/>
  <c r="A103" i="58"/>
  <c r="A4" i="58"/>
  <c r="A85" i="57"/>
  <c r="A4" i="57"/>
  <c r="A4" i="3"/>
  <c r="A1" i="3"/>
  <c r="A84" i="56"/>
  <c r="A4" i="56"/>
  <c r="A4" i="2"/>
  <c r="A1" i="2"/>
  <c r="A4" i="1"/>
  <c r="A1" i="1"/>
  <c r="A108" i="55"/>
  <c r="A4" i="55"/>
  <c r="A106" i="54"/>
  <c r="A4" i="54"/>
  <c r="A105" i="53"/>
  <c r="A4" i="53"/>
  <c r="A107" i="52"/>
  <c r="A4" i="52"/>
  <c r="A107" i="51"/>
  <c r="A4" i="51"/>
  <c r="A106" i="50"/>
  <c r="A4" i="50"/>
  <c r="A84" i="49"/>
  <c r="A4" i="49"/>
  <c r="A110" i="48"/>
  <c r="A4" i="48"/>
  <c r="A104" i="47"/>
  <c r="A4" i="47"/>
  <c r="A85" i="46"/>
  <c r="A4" i="46"/>
  <c r="A105" i="45"/>
  <c r="A4" i="45"/>
  <c r="A104" i="44"/>
  <c r="A4" i="44"/>
  <c r="A104" i="43"/>
  <c r="A4" i="43"/>
  <c r="A108" i="42"/>
  <c r="A4" i="42"/>
  <c r="A107" i="41"/>
  <c r="A4" i="41"/>
  <c r="A107" i="40"/>
  <c r="A4" i="40"/>
  <c r="A107" i="39"/>
  <c r="A4" i="39"/>
  <c r="A104" i="38"/>
  <c r="A4" i="38"/>
  <c r="A104" i="37"/>
  <c r="A4" i="37"/>
  <c r="A104" i="36"/>
  <c r="A4" i="36"/>
  <c r="A104" i="35"/>
  <c r="A4" i="35"/>
  <c r="A104" i="34"/>
  <c r="A4" i="34"/>
  <c r="A109" i="33"/>
  <c r="A4" i="33"/>
  <c r="A104" i="32"/>
  <c r="A4" i="32"/>
  <c r="A4" i="16"/>
  <c r="A4" i="15"/>
  <c r="A107" i="31"/>
  <c r="A4" i="31"/>
  <c r="A4" i="6"/>
  <c r="A1" i="6"/>
  <c r="A110" i="30"/>
  <c r="A4" i="30"/>
  <c r="A81" i="29"/>
  <c r="A4" i="29"/>
  <c r="A105" i="28"/>
  <c r="A4" i="28"/>
  <c r="A4" i="19"/>
  <c r="A1" i="19"/>
  <c r="A4" i="18"/>
  <c r="A4" i="17"/>
  <c r="A110" i="27"/>
  <c r="A4" i="27"/>
  <c r="A110" i="26"/>
  <c r="A4" i="26"/>
  <c r="A110" i="25"/>
  <c r="A4" i="25"/>
  <c r="A89" i="24"/>
  <c r="A4" i="24"/>
  <c r="A89" i="23"/>
  <c r="A4" i="23"/>
  <c r="A107" i="14"/>
  <c r="A4" i="14"/>
  <c r="A107" i="13"/>
  <c r="A4" i="13"/>
  <c r="A106" i="12"/>
  <c r="A4" i="12"/>
  <c r="A107" i="22"/>
  <c r="A4" i="22"/>
  <c r="A106" i="11"/>
  <c r="A4" i="11"/>
  <c r="A106" i="9"/>
  <c r="A4" i="9"/>
  <c r="A106" i="8"/>
  <c r="A4" i="8"/>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A11" i="21"/>
  <c r="A4" i="21"/>
</calcChain>
</file>

<file path=xl/sharedStrings.xml><?xml version="1.0" encoding="utf-8"?>
<sst xmlns="http://schemas.openxmlformats.org/spreadsheetml/2006/main" count="25565" uniqueCount="2816">
  <si>
    <t>Formal teacher appraisal, by source</t>
  </si>
  <si>
    <t>Results based on responses of principals</t>
  </si>
  <si>
    <t>ISCED level</t>
  </si>
  <si>
    <t>Difference 
(ISCED 1 - ISCED 2)</t>
  </si>
  <si>
    <t>Difference 
(ISCED 3 - ISCED 2)</t>
  </si>
  <si>
    <t>Principal</t>
  </si>
  <si>
    <t>Other members of the school management team</t>
  </si>
  <si>
    <t>Assigned mentors</t>
  </si>
  <si>
    <t>Teachers (who are not pert of the school management team)</t>
  </si>
  <si>
    <t>Average</t>
  </si>
  <si>
    <t>%</t>
  </si>
  <si>
    <t>S.E.</t>
  </si>
  <si>
    <t>Mean</t>
  </si>
  <si>
    <t>Dif.</t>
  </si>
  <si>
    <t>Albania</t>
  </si>
  <si>
    <t>Australia</t>
  </si>
  <si>
    <t>Austria</t>
  </si>
  <si>
    <t>Azerbaijan</t>
  </si>
  <si>
    <t>Bahrain</t>
  </si>
  <si>
    <t>Belgium</t>
  </si>
  <si>
    <t>Flemish Comm. (Belgium)</t>
  </si>
  <si>
    <t>French Comm. (Belgium)</t>
  </si>
  <si>
    <t>Brazil</t>
  </si>
  <si>
    <t>Bulgaria</t>
  </si>
  <si>
    <t>Chile</t>
  </si>
  <si>
    <t>Colombia</t>
  </si>
  <si>
    <t>Costa Rica</t>
  </si>
  <si>
    <t>Croatia</t>
  </si>
  <si>
    <t>Czechia</t>
  </si>
  <si>
    <t>Cyprus</t>
  </si>
  <si>
    <t>Denmark</t>
  </si>
  <si>
    <t>Estonia</t>
  </si>
  <si>
    <t>Finland</t>
  </si>
  <si>
    <t>France</t>
  </si>
  <si>
    <t>Hungary</t>
  </si>
  <si>
    <t>Iceland</t>
  </si>
  <si>
    <t>Israel</t>
  </si>
  <si>
    <t>Italy</t>
  </si>
  <si>
    <t>Japan</t>
  </si>
  <si>
    <t>Kazakhstan</t>
  </si>
  <si>
    <t>Korea</t>
  </si>
  <si>
    <t>Kosovo</t>
  </si>
  <si>
    <t>Latvia</t>
  </si>
  <si>
    <t>Lithuania</t>
  </si>
  <si>
    <t>Malta</t>
  </si>
  <si>
    <t>Montenegro</t>
  </si>
  <si>
    <t>Morocco</t>
  </si>
  <si>
    <t>Poland</t>
  </si>
  <si>
    <t>Portugal</t>
  </si>
  <si>
    <t>Romania</t>
  </si>
  <si>
    <t>Saudi Arabia</t>
  </si>
  <si>
    <t>Serbia</t>
  </si>
  <si>
    <t>Shanghai (China)</t>
  </si>
  <si>
    <t>Singapore</t>
  </si>
  <si>
    <t>Slovak Republic</t>
  </si>
  <si>
    <t>Slovenia</t>
  </si>
  <si>
    <t>South Africa</t>
  </si>
  <si>
    <t>Spain</t>
  </si>
  <si>
    <t>Sweden</t>
  </si>
  <si>
    <t>Türkiye</t>
  </si>
  <si>
    <t>United Arab Emirates</t>
  </si>
  <si>
    <t>United States</t>
  </si>
  <si>
    <t>Uzbekistan</t>
  </si>
  <si>
    <t>Viet Nam</t>
  </si>
  <si>
    <t>Statistically significant values are indicated in bold (see Annex B).</t>
  </si>
  <si>
    <t>Information on data for Cyprus: https://oe.cd/cyprus-disclaimer</t>
  </si>
  <si>
    <t>Source: OECD, TALIS 2024 Database.</t>
  </si>
  <si>
    <t>Methods for providing formal teacher appraisal</t>
  </si>
  <si>
    <t>Observations of classroom teaching</t>
  </si>
  <si>
    <t>Student survey responses related to teaching</t>
  </si>
  <si>
    <t>Assessments of teachers’ content knowledge</t>
  </si>
  <si>
    <t>Consequences of formal teacher appraisal</t>
  </si>
  <si>
    <t>Measures to remedy any weaknesses in teaching are discussed with the teacher</t>
  </si>
  <si>
    <t>A development/training plan is developed</t>
  </si>
  <si>
    <t>Material sanctions, such as reduced annual increases in pay, are imposed</t>
  </si>
  <si>
    <t>A mentor is appointed to help the teacher improve his/her teaching</t>
  </si>
  <si>
    <t>An increase in a teacher’s salary or payment of a financial bonus</t>
  </si>
  <si>
    <t>A change in the likelihood of a teacher’s career advancement</t>
  </si>
  <si>
    <t>Dismissal or non-renewal of contract</t>
  </si>
  <si>
    <t>Results based on responses of teachers</t>
  </si>
  <si>
    <t>Notes:</t>
  </si>
  <si>
    <t>For additional information on interpretation of the results, see Annexes A and B.</t>
  </si>
  <si>
    <t>%pt. dif.</t>
  </si>
  <si>
    <r>
      <t>Percentage of teachers who report that their class</t>
    </r>
    <r>
      <rPr>
        <b/>
        <vertAlign val="superscript"/>
        <sz val="11"/>
        <color theme="0"/>
        <rFont val="Arial"/>
        <family val="2"/>
      </rPr>
      <t>1</t>
    </r>
    <r>
      <rPr>
        <b/>
        <sz val="11"/>
        <color theme="0"/>
        <rFont val="Arial"/>
        <family val="2"/>
      </rPr>
      <t xml:space="preserve"> includes:</t>
    </r>
  </si>
  <si>
    <r>
      <t>Diverse behavioural, language and special education learning needs</t>
    </r>
    <r>
      <rPr>
        <b/>
        <vertAlign val="superscript"/>
        <sz val="10"/>
        <color theme="0"/>
        <rFont val="Arial"/>
        <family val="2"/>
      </rPr>
      <t>4</t>
    </r>
  </si>
  <si>
    <r>
      <t>No academic, behavioural, language, or special education learning need</t>
    </r>
    <r>
      <rPr>
        <b/>
        <vertAlign val="superscript"/>
        <sz val="10"/>
        <color theme="0"/>
        <rFont val="Arial"/>
        <family val="2"/>
      </rPr>
      <t>2</t>
    </r>
  </si>
  <si>
    <r>
      <t>Diverse academic characteristics</t>
    </r>
    <r>
      <rPr>
        <b/>
        <vertAlign val="superscript"/>
        <sz val="10"/>
        <color theme="0"/>
        <rFont val="Arial"/>
        <family val="2"/>
      </rPr>
      <t>3</t>
    </r>
  </si>
  <si>
    <t>2. Refers to a class where no students are reported as being in the following categories: low academic achievers; academically gifted students; students with behavioural problems; students with difficulties understanding the language of instruction; students with special education needs.</t>
  </si>
  <si>
    <t>4. Refers to a class where the share of students is at least 1% in more than one of the following categories: students with behavioural problems; students with difficulties understanding the language of instruction; students with special education needs.</t>
  </si>
  <si>
    <r>
      <t>Percentage of teachers working in schools where teachers are never formally appraised</t>
    </r>
    <r>
      <rPr>
        <b/>
        <vertAlign val="superscript"/>
        <sz val="11"/>
        <color theme="0"/>
        <rFont val="Arial"/>
        <family val="2"/>
      </rPr>
      <t>1</t>
    </r>
  </si>
  <si>
    <r>
      <t>Percentage of teachers working in schools where teachers are never formally appraised by the following sources</t>
    </r>
    <r>
      <rPr>
        <b/>
        <vertAlign val="superscript"/>
        <sz val="11"/>
        <color theme="0"/>
        <rFont val="Arial"/>
        <family val="2"/>
      </rPr>
      <t>1</t>
    </r>
  </si>
  <si>
    <r>
      <t>Percentage of teachers working in schools where teachers are formally appraised at least once a year by the following sources</t>
    </r>
    <r>
      <rPr>
        <b/>
        <vertAlign val="superscript"/>
        <sz val="11"/>
        <color theme="0"/>
        <rFont val="Arial"/>
        <family val="2"/>
      </rPr>
      <t>1</t>
    </r>
  </si>
  <si>
    <r>
      <t>Percentage of teachers working in schools where teachers are never formally appraised</t>
    </r>
    <r>
      <rPr>
        <b/>
        <vertAlign val="superscript"/>
        <sz val="10"/>
        <color theme="0"/>
        <rFont val="Arial"/>
        <family val="2"/>
      </rPr>
      <t>1</t>
    </r>
  </si>
  <si>
    <t>1. Estimated based on principals' responses and using final teacher weights.</t>
  </si>
  <si>
    <r>
      <t>External individuals or bodies</t>
    </r>
    <r>
      <rPr>
        <b/>
        <vertAlign val="superscript"/>
        <sz val="10"/>
        <color theme="0"/>
        <rFont val="Arial"/>
        <family val="2"/>
      </rPr>
      <t>2</t>
    </r>
  </si>
  <si>
    <t>2. For example, inspectors, municipality representatives, districts/jurisdictions office personnel, or other persons from outside the school.</t>
  </si>
  <si>
    <t>2. For example, national test scores.</t>
  </si>
  <si>
    <t>3. For example, performance results, project results, test scores.</t>
  </si>
  <si>
    <t>4. For example, presentation of a portfolio assessment, analysis of teaching using video.</t>
  </si>
  <si>
    <r>
      <t>Percentage of teachers working in schools where the following types of information are used in the formal appraisal of teachers' work</t>
    </r>
    <r>
      <rPr>
        <b/>
        <vertAlign val="superscript"/>
        <sz val="11"/>
        <color theme="0"/>
        <rFont val="Arial"/>
        <family val="2"/>
      </rPr>
      <t>1</t>
    </r>
  </si>
  <si>
    <r>
      <t>Students’ external results</t>
    </r>
    <r>
      <rPr>
        <b/>
        <vertAlign val="superscript"/>
        <sz val="10"/>
        <color theme="0"/>
        <rFont val="Arial"/>
        <family val="2"/>
      </rPr>
      <t>2</t>
    </r>
  </si>
  <si>
    <r>
      <t>School-based and classroom-based results</t>
    </r>
    <r>
      <rPr>
        <b/>
        <vertAlign val="superscript"/>
        <sz val="10"/>
        <color theme="0"/>
        <rFont val="Arial"/>
        <family val="2"/>
      </rPr>
      <t>3</t>
    </r>
  </si>
  <si>
    <r>
      <t>Self-assessments of teachers’ work</t>
    </r>
    <r>
      <rPr>
        <b/>
        <vertAlign val="superscript"/>
        <sz val="10"/>
        <color theme="0"/>
        <rFont val="Arial"/>
        <family val="2"/>
      </rPr>
      <t>4</t>
    </r>
  </si>
  <si>
    <r>
      <t>Percentage of teachers working in schools where the following occurs "most of the time" or "always" as a consequence of formal teacher appraisal</t>
    </r>
    <r>
      <rPr>
        <b/>
        <vertAlign val="superscript"/>
        <sz val="11"/>
        <color theme="0"/>
        <rFont val="Arial"/>
        <family val="2"/>
      </rPr>
      <t>1</t>
    </r>
  </si>
  <si>
    <r>
      <t>A change in a teacher’s work responsibilities</t>
    </r>
    <r>
      <rPr>
        <b/>
        <vertAlign val="superscript"/>
        <sz val="10"/>
        <color theme="0"/>
        <rFont val="Arial"/>
        <family val="2"/>
      </rPr>
      <t>2</t>
    </r>
  </si>
  <si>
    <t>2. For example, increase or decrease in teaching load, administrative/managerial responsibilities or mentor responsibilities.</t>
  </si>
  <si>
    <r>
      <t>Number of sources providing formal teacher appraisal</t>
    </r>
    <r>
      <rPr>
        <b/>
        <vertAlign val="superscript"/>
        <sz val="11"/>
        <color theme="0"/>
        <rFont val="Arial"/>
        <family val="2"/>
      </rPr>
      <t>1</t>
    </r>
  </si>
  <si>
    <r>
      <t>Number of sources providing formal teacher appraisal</t>
    </r>
    <r>
      <rPr>
        <b/>
        <vertAlign val="superscript"/>
        <sz val="10"/>
        <color theme="0"/>
        <rFont val="Arial"/>
        <family val="2"/>
      </rPr>
      <t>1</t>
    </r>
  </si>
  <si>
    <r>
      <t>Number of methods used for providing formal teacher appraisal</t>
    </r>
    <r>
      <rPr>
        <b/>
        <vertAlign val="superscript"/>
        <sz val="11"/>
        <color theme="0"/>
        <rFont val="Arial"/>
        <family val="2"/>
      </rPr>
      <t>1</t>
    </r>
  </si>
  <si>
    <r>
      <t>Number of methods used for providing formal teacher appraisal</t>
    </r>
    <r>
      <rPr>
        <b/>
        <vertAlign val="superscript"/>
        <sz val="10"/>
        <color theme="0"/>
        <rFont val="Arial"/>
        <family val="2"/>
      </rPr>
      <t>1</t>
    </r>
  </si>
  <si>
    <r>
      <t>Number of consequences of formal teacher appraisal</t>
    </r>
    <r>
      <rPr>
        <b/>
        <vertAlign val="superscript"/>
        <sz val="11"/>
        <color theme="0"/>
        <rFont val="Arial"/>
        <family val="2"/>
      </rPr>
      <t>1</t>
    </r>
  </si>
  <si>
    <r>
      <t>Number of consequences of formal teacher appraisal</t>
    </r>
    <r>
      <rPr>
        <b/>
        <vertAlign val="superscript"/>
        <sz val="10"/>
        <color theme="0"/>
        <rFont val="Arial"/>
        <family val="2"/>
      </rPr>
      <t>1</t>
    </r>
  </si>
  <si>
    <t>Diverse learning needs in the classroom</t>
  </si>
  <si>
    <t>North Macedonia</t>
  </si>
  <si>
    <t>OECD average-27</t>
  </si>
  <si>
    <t>EU total-22</t>
  </si>
  <si>
    <t>TALIS average-49</t>
  </si>
  <si>
    <t>Alberta (Canada)*</t>
  </si>
  <si>
    <t>Netherlands*</t>
  </si>
  <si>
    <t>New Zealand*</t>
  </si>
  <si>
    <t>Norway*</t>
  </si>
  <si>
    <t xml:space="preserve">Flemish Comm. (Belgium)* </t>
  </si>
  <si>
    <t>* Estimates should be interpreted with caution due to higher risk of non-response bias.</t>
  </si>
  <si>
    <t>Total</t>
  </si>
  <si>
    <t xml:space="preserve">Flemish Comm. (Belgium) </t>
  </si>
  <si>
    <t>ISCED
level</t>
  </si>
  <si>
    <t>Percentage of teachers who report that the following are sources of stress "quite a bit" or "a lot"</t>
  </si>
  <si>
    <t>Having too much administrative work to do¹</t>
  </si>
  <si>
    <t>Being held responsible for student achievement</t>
  </si>
  <si>
    <t>Maintaining classroom discipline</t>
  </si>
  <si>
    <t>Keeping up with changing requirements from local, municipal/regional, state or national/federal authorities</t>
  </si>
  <si>
    <t>Addressing parent or guardian concerns</t>
  </si>
  <si>
    <t>1. For example, filling out forms.</t>
  </si>
  <si>
    <t>Low self-efficacy
(Bottom quarter)</t>
  </si>
  <si>
    <t>High self-efficacy
(Top quarter)</t>
  </si>
  <si>
    <t>High - Low
(Top - Bottom)</t>
  </si>
  <si>
    <t>Self-efficacy in instruction</t>
  </si>
  <si>
    <t>Sources of teacher stress, by self-efficacy in instruction</t>
  </si>
  <si>
    <t>Sources of teacher stress, by self-efficacy in classroom management</t>
  </si>
  <si>
    <t>BMUL.UND.TQS27I.Q4</t>
  </si>
  <si>
    <t>BMUL.UND.TQS27C.Q4</t>
  </si>
  <si>
    <t>Sources of teacher stress, by self‐efficacy</t>
  </si>
  <si>
    <t>BMUL.UND.TQS27F.Q4</t>
  </si>
  <si>
    <t>There is much disruptive noise and disorder</t>
  </si>
  <si>
    <t>I have to wait a long time for students to quiet down</t>
  </si>
  <si>
    <t>Many students don’t start working for a long time after the lesson begins</t>
  </si>
  <si>
    <t>I lose quite a lot of time because students interrupt the lesson</t>
  </si>
  <si>
    <t>Percentage of teachers who report that the following situations happen "quite a bit" or "a lot"¹</t>
  </si>
  <si>
    <t>BMUL.UND.TQS27C.TQ54</t>
  </si>
  <si>
    <t>Classroom discipline, by self-efficacy in classroom management</t>
  </si>
  <si>
    <t>Administrative tasks²</t>
  </si>
  <si>
    <t>Keeping order in the classroom</t>
  </si>
  <si>
    <t>Actual teaching and learning</t>
  </si>
  <si>
    <t>Use of class time during a typical lesson, by self efficacy in classroom management</t>
  </si>
  <si>
    <t>Average share of class time teachers report to spend on each of the following activities in a typical lesson¹</t>
  </si>
  <si>
    <t>2. For example, recording attendance, handing out school information/forms.</t>
  </si>
  <si>
    <t>BMUL.UND.TQS27C.TQ50</t>
  </si>
  <si>
    <t>BMUL.UND.TQS27I.TQ50</t>
  </si>
  <si>
    <t>Use of class time during a typical lesson, by self efficacy in instruction</t>
  </si>
  <si>
    <t>Diverse learning needs in the classroom, by self efficacy in classroom management</t>
  </si>
  <si>
    <t>BMUL.UND.TQS27C.TQ47</t>
  </si>
  <si>
    <t>Diverse learning needs in the classroom, by self efficacy in instruction</t>
  </si>
  <si>
    <t>Having too much lesson preparation</t>
  </si>
  <si>
    <t>Having too many lessons to teach</t>
  </si>
  <si>
    <t>Having too much marking</t>
  </si>
  <si>
    <t>Being intimidated or verbally abused by students</t>
  </si>
  <si>
    <t>Modifying lessons for students with special education needs</t>
  </si>
  <si>
    <t>Being held responsible for students’ social and emotional well-being</t>
  </si>
  <si>
    <t>Keeping up with curriculum or programme changes in this school</t>
  </si>
  <si>
    <t>Having too much work on diversity and equity issues, concerns or conflicts</t>
  </si>
  <si>
    <t>By occupation</t>
  </si>
  <si>
    <t>Primary school, secondary education and vocational education teachers
(a)</t>
  </si>
  <si>
    <t>Other¹
(b)</t>
  </si>
  <si>
    <t>(b) - (a)</t>
  </si>
  <si>
    <t>Canada</t>
  </si>
  <si>
    <t>England (UK)</t>
  </si>
  <si>
    <t>Flemish Region (Belgium)</t>
  </si>
  <si>
    <t>Germany</t>
  </si>
  <si>
    <t>Ireland</t>
  </si>
  <si>
    <t>Netherlands</t>
  </si>
  <si>
    <t>New Zealand</t>
  </si>
  <si>
    <t>Norway</t>
  </si>
  <si>
    <t>Switzerland</t>
  </si>
  <si>
    <t>Source: OECD, Survey of Adult Skills 2023 Database.</t>
  </si>
  <si>
    <t>Number of hours worked per week in current job¹</t>
  </si>
  <si>
    <r>
      <t>Other</t>
    </r>
    <r>
      <rPr>
        <b/>
        <vertAlign val="superscript"/>
        <sz val="10"/>
        <color theme="0"/>
        <rFont val="Arial"/>
        <family val="2"/>
      </rPr>
      <t>2</t>
    </r>
    <r>
      <rPr>
        <b/>
        <sz val="10"/>
        <color theme="0"/>
        <rFont val="Arial"/>
        <family val="2"/>
      </rPr>
      <t xml:space="preserve">
(b)</t>
    </r>
  </si>
  <si>
    <t>CON.UND.PIAAC_D2Q11</t>
  </si>
  <si>
    <r>
      <t>Other</t>
    </r>
    <r>
      <rPr>
        <b/>
        <vertAlign val="superscript"/>
        <sz val="10"/>
        <color theme="0"/>
        <rFont val="Arial"/>
        <family val="2"/>
      </rPr>
      <t>3</t>
    </r>
    <r>
      <rPr>
        <b/>
        <sz val="10"/>
        <color theme="0"/>
        <rFont val="Arial"/>
        <family val="2"/>
      </rPr>
      <t xml:space="preserve">
(b)</t>
    </r>
  </si>
  <si>
    <t>Percentage of adults reporting that their current job usually involves working to tight deadlines or at very high speed more than half of the time or all the time</t>
  </si>
  <si>
    <r>
      <t>Diverse academic characteristics</t>
    </r>
    <r>
      <rPr>
        <b/>
        <vertAlign val="superscript"/>
        <sz val="10"/>
        <color theme="0"/>
        <rFont val="Arial"/>
        <family val="2"/>
      </rPr>
      <t>2</t>
    </r>
  </si>
  <si>
    <r>
      <t>Diverse behavioural, language and special education learning needs</t>
    </r>
    <r>
      <rPr>
        <b/>
        <vertAlign val="superscript"/>
        <sz val="10"/>
        <color theme="0"/>
        <rFont val="Arial"/>
        <family val="2"/>
      </rPr>
      <t>3</t>
    </r>
  </si>
  <si>
    <t>Number of hours worked per week, by occupation</t>
  </si>
  <si>
    <t>Working under pressure, by occupation</t>
  </si>
  <si>
    <t>Results based on responses of adults</t>
  </si>
  <si>
    <t>1. Employed adults aged 16-65 who have completed ISCED 6 or 7.</t>
  </si>
  <si>
    <t>For additional information on interpretation of the results, see the Reader's Guide.</t>
  </si>
  <si>
    <r>
      <t>Low
(Bottom quarter</t>
    </r>
    <r>
      <rPr>
        <b/>
        <vertAlign val="superscript"/>
        <sz val="10"/>
        <color theme="0"/>
        <rFont val="Arial"/>
        <family val="2"/>
      </rPr>
      <t>3</t>
    </r>
    <r>
      <rPr>
        <b/>
        <sz val="10"/>
        <color theme="0"/>
        <rFont val="Arial"/>
        <family val="2"/>
      </rPr>
      <t>)</t>
    </r>
  </si>
  <si>
    <r>
      <t>High
(Top quarter</t>
    </r>
    <r>
      <rPr>
        <b/>
        <vertAlign val="superscript"/>
        <sz val="10"/>
        <color theme="0"/>
        <rFont val="Arial"/>
        <family val="2"/>
      </rPr>
      <t>3</t>
    </r>
    <r>
      <rPr>
        <b/>
        <sz val="10"/>
        <color theme="0"/>
        <rFont val="Arial"/>
        <family val="2"/>
      </rPr>
      <t>)</t>
    </r>
  </si>
  <si>
    <r>
      <t>High - Low
(Top - Bottom quarters</t>
    </r>
    <r>
      <rPr>
        <b/>
        <vertAlign val="superscript"/>
        <sz val="10"/>
        <color theme="0"/>
        <rFont val="Arial"/>
        <family val="2"/>
      </rPr>
      <t>3</t>
    </r>
    <r>
      <rPr>
        <b/>
        <sz val="10"/>
        <color theme="0"/>
        <rFont val="Arial"/>
        <family val="2"/>
      </rPr>
      <t>)</t>
    </r>
  </si>
  <si>
    <r>
      <t>By self-efficacy in instruction</t>
    </r>
    <r>
      <rPr>
        <b/>
        <vertAlign val="superscript"/>
        <sz val="10"/>
        <color theme="0"/>
        <rFont val="Arial"/>
        <family val="2"/>
      </rPr>
      <t>2</t>
    </r>
  </si>
  <si>
    <t>3. Quartiles calculated within each country/territory.</t>
  </si>
  <si>
    <r>
      <t>By self-efficacy in classroom management</t>
    </r>
    <r>
      <rPr>
        <b/>
        <vertAlign val="superscript"/>
        <sz val="10"/>
        <color theme="0"/>
        <rFont val="Arial"/>
        <family val="2"/>
      </rPr>
      <t>2</t>
    </r>
  </si>
  <si>
    <r>
      <t>By self-efficacy</t>
    </r>
    <r>
      <rPr>
        <b/>
        <vertAlign val="superscript"/>
        <sz val="10"/>
        <color theme="0"/>
        <rFont val="Arial"/>
        <family val="2"/>
      </rPr>
      <t>2</t>
    </r>
  </si>
  <si>
    <t>4. Quartiles calculated within each country/territory.</t>
  </si>
  <si>
    <r>
      <t>By self-efficacy in classroom management</t>
    </r>
    <r>
      <rPr>
        <b/>
        <vertAlign val="superscript"/>
        <sz val="10"/>
        <color theme="0"/>
        <rFont val="Arial"/>
        <family val="2"/>
      </rPr>
      <t>3</t>
    </r>
  </si>
  <si>
    <r>
      <t>Low
(Bottom quarter</t>
    </r>
    <r>
      <rPr>
        <b/>
        <vertAlign val="superscript"/>
        <sz val="10"/>
        <color theme="0"/>
        <rFont val="Arial"/>
        <family val="2"/>
      </rPr>
      <t>4</t>
    </r>
    <r>
      <rPr>
        <b/>
        <sz val="10"/>
        <color theme="0"/>
        <rFont val="Arial"/>
        <family val="2"/>
      </rPr>
      <t>)</t>
    </r>
  </si>
  <si>
    <r>
      <t>High
(Top quarter</t>
    </r>
    <r>
      <rPr>
        <b/>
        <vertAlign val="superscript"/>
        <sz val="10"/>
        <color theme="0"/>
        <rFont val="Arial"/>
        <family val="2"/>
      </rPr>
      <t>4</t>
    </r>
    <r>
      <rPr>
        <b/>
        <sz val="10"/>
        <color theme="0"/>
        <rFont val="Arial"/>
        <family val="2"/>
      </rPr>
      <t>)</t>
    </r>
  </si>
  <si>
    <r>
      <t>High - Low
(Top - Bottom quarters</t>
    </r>
    <r>
      <rPr>
        <b/>
        <vertAlign val="superscript"/>
        <sz val="10"/>
        <color theme="0"/>
        <rFont val="Arial"/>
        <family val="2"/>
      </rPr>
      <t>4</t>
    </r>
    <r>
      <rPr>
        <b/>
        <sz val="10"/>
        <color theme="0"/>
        <rFont val="Arial"/>
        <family val="2"/>
      </rPr>
      <t>)</t>
    </r>
  </si>
  <si>
    <r>
      <t>By self-efficacy in instruction</t>
    </r>
    <r>
      <rPr>
        <b/>
        <vertAlign val="superscript"/>
        <sz val="10"/>
        <color theme="0"/>
        <rFont val="Arial"/>
        <family val="2"/>
      </rPr>
      <t>3</t>
    </r>
  </si>
  <si>
    <t>3. Refers to a class where the share of students is at least 1% in more than one of the following categories: students with behavioural problems; students with difficulties understanding the language of instruction; students with special education needs.</t>
  </si>
  <si>
    <t>5. Quartiles calculated within each country/territory.</t>
  </si>
  <si>
    <r>
      <t>By self-efficacy in classroom management</t>
    </r>
    <r>
      <rPr>
        <b/>
        <vertAlign val="superscript"/>
        <sz val="10"/>
        <color theme="0"/>
        <rFont val="Arial"/>
        <family val="2"/>
      </rPr>
      <t>4</t>
    </r>
  </si>
  <si>
    <r>
      <t>Low
(Bottom quarter</t>
    </r>
    <r>
      <rPr>
        <b/>
        <vertAlign val="superscript"/>
        <sz val="10"/>
        <color theme="0"/>
        <rFont val="Arial"/>
        <family val="2"/>
      </rPr>
      <t>5</t>
    </r>
    <r>
      <rPr>
        <b/>
        <sz val="10"/>
        <color theme="0"/>
        <rFont val="Arial"/>
        <family val="2"/>
      </rPr>
      <t>)</t>
    </r>
  </si>
  <si>
    <r>
      <t>High
(Top quarter</t>
    </r>
    <r>
      <rPr>
        <b/>
        <vertAlign val="superscript"/>
        <sz val="10"/>
        <color theme="0"/>
        <rFont val="Arial"/>
        <family val="2"/>
      </rPr>
      <t>5</t>
    </r>
    <r>
      <rPr>
        <b/>
        <sz val="10"/>
        <color theme="0"/>
        <rFont val="Arial"/>
        <family val="2"/>
      </rPr>
      <t>)</t>
    </r>
  </si>
  <si>
    <r>
      <t>High - Low
(Top - Bottom quarters</t>
    </r>
    <r>
      <rPr>
        <b/>
        <vertAlign val="superscript"/>
        <sz val="10"/>
        <color theme="0"/>
        <rFont val="Arial"/>
        <family val="2"/>
      </rPr>
      <t>5</t>
    </r>
    <r>
      <rPr>
        <b/>
        <sz val="10"/>
        <color theme="0"/>
        <rFont val="Arial"/>
        <family val="2"/>
      </rPr>
      <t>)</t>
    </r>
  </si>
  <si>
    <r>
      <t>By self-efficacy in instruction</t>
    </r>
    <r>
      <rPr>
        <b/>
        <vertAlign val="superscript"/>
        <sz val="10"/>
        <color theme="0"/>
        <rFont val="Arial"/>
        <family val="2"/>
      </rPr>
      <t>4</t>
    </r>
  </si>
  <si>
    <r>
      <t>Number of hours worked per week (full-time</t>
    </r>
    <r>
      <rPr>
        <b/>
        <vertAlign val="superscript"/>
        <sz val="11"/>
        <color theme="0"/>
        <rFont val="Arial"/>
        <family val="2"/>
      </rPr>
      <t>1</t>
    </r>
    <r>
      <rPr>
        <b/>
        <sz val="11"/>
        <color theme="0"/>
        <rFont val="Arial"/>
        <family val="2"/>
      </rPr>
      <t>) in current job</t>
    </r>
    <r>
      <rPr>
        <b/>
        <vertAlign val="superscript"/>
        <sz val="11"/>
        <color theme="0"/>
        <rFont val="Arial"/>
        <family val="2"/>
      </rPr>
      <t>2</t>
    </r>
  </si>
  <si>
    <t>Number of hours worked per week (full-time), by occupation</t>
  </si>
  <si>
    <t>OECD PIAAC average-29</t>
  </si>
  <si>
    <t>TALIS ISCED 1 average-12</t>
  </si>
  <si>
    <t>TALIS ISCED 3 average-8</t>
  </si>
  <si>
    <t>TALIS ISCED 3 average-7</t>
  </si>
  <si>
    <t>2. Refers to a class where the share of students who are low academic achievers and/or academically gifted students is between 11% and 99%.</t>
  </si>
  <si>
    <t>3. Refers to a class where the share of students who are low academic achievers and/or academically gifted students is between 11% and 99%.</t>
  </si>
  <si>
    <t>Change management, by self-efficacy</t>
  </si>
  <si>
    <t>Too many change initiatives are introduced at this school</t>
  </si>
  <si>
    <t>I am tired of all the changes in this school</t>
  </si>
  <si>
    <t>We are asked to change too many things in this school</t>
  </si>
  <si>
    <t>It feels like we are always being asked to change something around here</t>
  </si>
  <si>
    <t>I would like to see a period of stability before we change anything else in this school</t>
  </si>
  <si>
    <t>I am asked to implement change initiatives without the necessary resources</t>
  </si>
  <si>
    <t>Percentage of teachers who "agree" or "strongly agree" with the following statements about changes in their school¹</t>
  </si>
  <si>
    <t>1. Regardless of whether these changes were initiated by the school or externally.</t>
  </si>
  <si>
    <t>BMUL.UND.TQS27F_72</t>
  </si>
  <si>
    <t>1. Including any usual paid or unpaid overtime, but excluding lunch breaks or other breaks.</t>
  </si>
  <si>
    <t>2. Employed adults aged 16-65 who have completed ISCED 6 or 7.</t>
  </si>
  <si>
    <t>1. Full-time workers are those working 30 hours or more per week.</t>
  </si>
  <si>
    <t>2. Including any usual paid or unpaid overtime, but excluding lunch breaks or other breaks.</t>
  </si>
  <si>
    <t>3. Employed adults aged 16-65 who have completed ISCED 6 or 7.</t>
  </si>
  <si>
    <t>1. These data refer to a class randomly selected from teachers' current weekly timetable during the week preceding the survey.</t>
  </si>
  <si>
    <t>2. The scale of self‐efficacy in instruction (T4SEINS) was constructed using teacher responses ("not at all", "to some extent", "quite a bit", "a lot") about the extent to which the following can occur (TT4G27): "Craft good questions for students"; "Use a variety of assessment strategies"; "Provide an alternative explanation, for example when students are confused"; Vary instructional strategies in my classroom". Standardised scale scores with a standard deviation of 2 and the value of 10 corresponding to the item mid-point value of the response scale.</t>
  </si>
  <si>
    <t>2. The scale of self‐efficacy in classroom management (T4SECLS) was constructed using teacher responses ("not at all", "to some extent", "quite a bit", "a lot") about the extent to which the following can occur (TT4G27): "Control disruptive behaviour in the classroom"; "Make my expectations about student behaviour clear"; "Get students to follow classroom rules"; "Calm a student who is disruptive or noisy". Standardised scale scores with a standard deviation of 2 and the value of 10 corresponding to the item mid-point value of the response scale.</t>
  </si>
  <si>
    <t>3. The scale of self‐efficacy in classroom management (T4SECLS) was constructed using teacher responses ("not at all", "to some extent", "quite a bit", "a lot") about the extent to which the following can occur (TT4G27): "Control disruptive behaviour in the classroom"; "Make my expectations about student behaviour clear"; "Get students to follow classroom rules"; "Calm a student who is disruptive or noisy". Standardised scale scores with a standard deviation of 2 and the value of 10 corresponding to the item mid-point value of the response scale.</t>
  </si>
  <si>
    <t>3. The scale of self‐efficacy in instruction (T4SEINS) was constructed using teacher responses ("not at all", "to some extent", "quite a bit", "a lot") about the extent to which the following can occur (TT4G27): "Craft good questions for students"; "Use a variety of assessment strategies"; "Provide an alternative explanation, for example when students are confused"; Vary instructional strategies in my classroom". Standardised scale scores with a standard deviation of 2 and the value of 10 corresponding to the item mid-point value of the response scale.</t>
  </si>
  <si>
    <t>4. The scale of self‐efficacy in classroom management (T4SECLS) was constructed using teacher responses ("not at all", "to some extent", "quite a bit", "a lot") about the extent to which the following can occur (TT4G27): "Control disruptive behaviour in the classroom"; "Make my expectations about student behaviour clear"; "Get students to follow classroom rules"; "Calm a student who is disruptive or noisy". Standardised scale scores with a standard deviation of 2 and the value of 10 corresponding to the item mid-point value of the response scale.</t>
  </si>
  <si>
    <t>4. The scale of self‐efficacy in instruction (T4SEINS) was constructed using teacher responses ("not at all", "to some extent", "quite a bit", "a lot") about the extent to which the following can occur (TT4G27): "Craft good questions for students"; "Use a variety of assessment strategies"; "Provide an alternative explanation, for example when students are confused"; Vary instructional strategies in my classroom". Standardised scale scores with a standard deviation of 2 and the value of 10 corresponding to the item mid-point value of the response scale.</t>
  </si>
  <si>
    <r>
      <t>Percentage of teachers who report that their class</t>
    </r>
    <r>
      <rPr>
        <b/>
        <vertAlign val="superscript"/>
        <sz val="11"/>
        <color theme="0"/>
        <rFont val="Arial"/>
        <family val="2"/>
      </rPr>
      <t>1</t>
    </r>
    <r>
      <rPr>
        <b/>
        <sz val="11"/>
        <color theme="0"/>
        <rFont val="Arial"/>
        <family val="2"/>
      </rPr>
      <t xml:space="preserve"> is characterised by the following</t>
    </r>
  </si>
  <si>
    <t>2. The scale of teacher self‐efficacy overall (T4SELF) was constructed as an average of the three subscales: self‐efficacy in student engagement (T4SEENG), self‐efficacy in instruction (T4SEINS) and self‐efficacy in classroom management (T4SECLS). Standardised scale scores with a standard deviation of 2 and a mean of 10.</t>
  </si>
  <si>
    <t>TALIS 2024 Results - © OECD 2024</t>
  </si>
  <si>
    <t>Annex C</t>
  </si>
  <si>
    <t>Last updated: 08-Aug-2025</t>
  </si>
  <si>
    <t>TOC</t>
  </si>
  <si>
    <t>TALIS 2024 Results</t>
  </si>
  <si>
    <t>The demands of teaching</t>
  </si>
  <si>
    <t>Tables</t>
  </si>
  <si>
    <t>Sources of teacher stress, by self-efficacy in instruction</t>
  </si>
  <si>
    <t>Sources of teacher stress, by self-efficacy in classroom management</t>
  </si>
  <si>
    <t>Sources of teacher stress, by self‐efficacy</t>
  </si>
  <si>
    <t>LOG.TQ77g.TQS27c_50b</t>
  </si>
  <si>
    <t>Relationship between the stressor of maintaining classroom discipline and teacher self-efficacy in clasroom management</t>
  </si>
  <si>
    <t>Classroom discipline, by self-efficacy in classroom management</t>
  </si>
  <si>
    <t>Use of class time during a typical lesson, by self efficacy in classroom management</t>
  </si>
  <si>
    <t>Use of class time during a typical lesson, by self efficacy in instruction</t>
  </si>
  <si>
    <t>CMUL.TR2.TQ14-16_FT</t>
  </si>
  <si>
    <t>Change in teachers' working hours (full time) (2013, 2018 and 2024)</t>
  </si>
  <si>
    <t>CMUL.TR2.TQ14-16_PT</t>
  </si>
  <si>
    <t>Change in teachers' working hours (part time) (2013, 2018 and 2024)</t>
  </si>
  <si>
    <t>CMUL.NO.TQ14-16_FT</t>
  </si>
  <si>
    <t>Teachers' working hours (full time)</t>
  </si>
  <si>
    <t>CMUL.NO.TQ14-16_PT</t>
  </si>
  <si>
    <t>Teachers' working hours (part time)</t>
  </si>
  <si>
    <t>CMUL.TEXP.TQ14_16_FT</t>
  </si>
  <si>
    <t>Teachers' working hours (full time), by years of teaching experience</t>
  </si>
  <si>
    <t>Number of hours worked per week</t>
  </si>
  <si>
    <t>Number of hours worked per week (full time)</t>
  </si>
  <si>
    <t>Working under pressure</t>
  </si>
  <si>
    <t>BMUL.TEXP.TQ77</t>
  </si>
  <si>
    <t>Sources of teacher stress, by years of teaching experience</t>
  </si>
  <si>
    <t>BMUL.TR3.TQ77a-k</t>
  </si>
  <si>
    <t>Change in sources of teacher stress, from 2018 to 2024</t>
  </si>
  <si>
    <t>BIN.SCH.TQ77d</t>
  </si>
  <si>
    <t>Administrative work as a source of stress, by school characteristics</t>
  </si>
  <si>
    <t>Diverse learning needs in the classroom</t>
  </si>
  <si>
    <t>BMUL.TEXP.TQ47</t>
  </si>
  <si>
    <t>Diverse learning needs in the classroom, by years of teaching experience</t>
  </si>
  <si>
    <t>Diverse learning needs in the classroom, by self efficacy in classroom management</t>
  </si>
  <si>
    <t>Diverse learning needs in the classroom, by self efficacy in instruction</t>
  </si>
  <si>
    <t>BMUL.NO.TQ47</t>
  </si>
  <si>
    <t>Class composition</t>
  </si>
  <si>
    <t>OLS.TQS54.TQ47</t>
  </si>
  <si>
    <t>Relationship between classroom disruption and class characteristics</t>
  </si>
  <si>
    <t>BIN.TCH.TQ47a</t>
  </si>
  <si>
    <t>Share of students who have difficulties understanding the language(s) of instruction in class, by teacher characteristics</t>
  </si>
  <si>
    <t>BIN.TCH.TQ47e</t>
  </si>
  <si>
    <t>Share of students with special education needs in class, by teacher characteristics</t>
  </si>
  <si>
    <t>BIN.TCH.TQ47f</t>
  </si>
  <si>
    <t>Share of students with behavioural problems in class, by teacher characteristics</t>
  </si>
  <si>
    <t>BIN.TCH.TQ47c</t>
  </si>
  <si>
    <t>Share of students with academic difficulties in class, by teacher characteristics</t>
  </si>
  <si>
    <t>BIN.TCH.TQ47d</t>
  </si>
  <si>
    <t>Share of students that are academically gifted in class, by teacher characteristics</t>
  </si>
  <si>
    <t>LOG.TQ24k.TQ77k</t>
  </si>
  <si>
    <t>Relationship between modifying lessons for students with special education needs as a source of stress and teachers' professional learning needs</t>
  </si>
  <si>
    <t>LOG.TQ24l.TQ77n</t>
  </si>
  <si>
    <t>Relationship between having too much work on diversity and equity issues as a source of stress and teachers' professional learning needs</t>
  </si>
  <si>
    <t>OLS.TQ58S.TQ47Bis</t>
  </si>
  <si>
    <t>Relationship between teachers' fulfilment of their lesson aims and class composition</t>
  </si>
  <si>
    <t>OLS.TQ58S.TQ47</t>
  </si>
  <si>
    <t>Relationship between teachers' fulfilment of their lesson aims and diverse learning needs in the classroom</t>
  </si>
  <si>
    <t>BMUL.NO.TQ54</t>
  </si>
  <si>
    <t>Classroom discipline</t>
  </si>
  <si>
    <t>BMUL.TEXP.TQ54</t>
  </si>
  <si>
    <t>Classroom discipline, by years of teaching experience</t>
  </si>
  <si>
    <t>CMUL.NO.TQ50</t>
  </si>
  <si>
    <t>Use of class time during a typical lesson</t>
  </si>
  <si>
    <t>CMUL.TR1.TQ50</t>
  </si>
  <si>
    <t>Change in the use of class time during a typical lesson (2008, 2013, 2018 and 2024)</t>
  </si>
  <si>
    <t>BMUL.NO.PQ41</t>
  </si>
  <si>
    <t>School safety</t>
  </si>
  <si>
    <t>BIN.SCH.PQ41c</t>
  </si>
  <si>
    <t>Online intimidation or bullying among students (or other forms of verbal abuse), by school characteristics</t>
  </si>
  <si>
    <t>BMUL.TR2.PQ41adg</t>
  </si>
  <si>
    <t>Change in school safety (2013, 2018 and 2024)</t>
  </si>
  <si>
    <t>LOG.PQ41b.TQ47f</t>
  </si>
  <si>
    <t>Relationship between principals' reports on intimidation or bullying among students and the share of students with behavioural problems in class</t>
  </si>
  <si>
    <t>LOG.PQ41b.TQS54</t>
  </si>
  <si>
    <t xml:space="preserve">Relationship between principals' reports on intimidation or bullying among students and teachers' perceived classroom disruption </t>
  </si>
  <si>
    <t>LOG.PQ41b.TQ50b</t>
  </si>
  <si>
    <t>Relationship between principals' reports on intimidation or bullying among students and time spent in keeping order in the classroom</t>
  </si>
  <si>
    <t>BMUL.TEXP.TQ50</t>
  </si>
  <si>
    <t>Change in the use of class time during a typical lesson, by years of teaching experience</t>
  </si>
  <si>
    <t>OLS.TQ50c.TQ13</t>
  </si>
  <si>
    <t>Relationship between class time spent on actual teaching and learning and years of teaching experience</t>
  </si>
  <si>
    <t>LOG.TQ77g.TQ47</t>
  </si>
  <si>
    <t>Relationship between the stressor of maintaining classroom discipline and diverse learning needs in the classroom</t>
  </si>
  <si>
    <t>Formal teacher appraisal, by source</t>
  </si>
  <si>
    <t>Methods for providing formal teacher appraisal</t>
  </si>
  <si>
    <t>BMUL.TR3.PQ36</t>
  </si>
  <si>
    <t>Change in methods for providing formal teacher appraisal, from 2018 to 2024</t>
  </si>
  <si>
    <t>Consequences of formal teacher appraisal</t>
  </si>
  <si>
    <t>BMUL.TR2.PQ37</t>
  </si>
  <si>
    <t>Change in consequences of formal teacher appraisal (2013, 2018 and 2024)</t>
  </si>
  <si>
    <t>BMUL.TEXP.TQ68_MTD</t>
  </si>
  <si>
    <t>Methods of feedback received by teachers, by years of teaching experience</t>
  </si>
  <si>
    <t>BIN.TCH.TQ77j</t>
  </si>
  <si>
    <t>Addressing parent or guardian concerns as a source of stress, by teacher characteristics</t>
  </si>
  <si>
    <t>BMUL.NO.TQ72</t>
  </si>
  <si>
    <t>Change management</t>
  </si>
  <si>
    <t>BIN.TCH.TQ72a</t>
  </si>
  <si>
    <t>Change management, by teacher characteristics</t>
  </si>
  <si>
    <t>BIN.SCH.TQ72a</t>
  </si>
  <si>
    <t>Change management, by school characteristics</t>
  </si>
  <si>
    <t>LOG.TQ77c.TQ72bf</t>
  </si>
  <si>
    <t>Relationship between the stressor of having too much marking and change fatigue</t>
  </si>
  <si>
    <t>LOG.TQ77d.TQ72bf</t>
  </si>
  <si>
    <t>Relationship between the stressor of having too much administrative work to do and change fatigue</t>
  </si>
  <si>
    <t>LOG.TQ77f.TQ72bf</t>
  </si>
  <si>
    <t>Relationship between the stressor of being held responsible for students’ achievement and change fatigue</t>
  </si>
  <si>
    <t>LOG.TQ77g.TQ72bf</t>
  </si>
  <si>
    <t>Relationship between the stressor of maintaining classroom discipline and change fatigue</t>
  </si>
  <si>
    <t>LOG.TQ77i.TQ72bf</t>
  </si>
  <si>
    <t>Relationship between the stressor of keeping up with changing requirements from authorities and change fatigue</t>
  </si>
  <si>
    <t>LOG.TQ77j.TQ72bf</t>
  </si>
  <si>
    <t>Relationship between the stressor of addressing parent or guardian concerns and change fatigue</t>
  </si>
  <si>
    <t>LOG.TQ77l.TQ72bf</t>
  </si>
  <si>
    <t>Relationship between the stressor of being held responsible for students’ social and emotional well-being and change fatigue</t>
  </si>
  <si>
    <t>LOG.TQ77c.PQ40abhk</t>
  </si>
  <si>
    <t>Relationship between the stressor of having too much marking and lack of human resources</t>
  </si>
  <si>
    <t>LOG.TQ77d.PQ40abhk</t>
  </si>
  <si>
    <t>Relationship between the stressor of having too much administrative work to do and lack of human resources</t>
  </si>
  <si>
    <t>LOG.TQ77f.PQ40abhk</t>
  </si>
  <si>
    <t>Relationship between the stressor of being held responsible for students’ achievement and lack of human resources</t>
  </si>
  <si>
    <t>LOG.TQ77g.PQ40abhk</t>
  </si>
  <si>
    <t>Relationship between the stressor of maintaining classroom discipline and lack of human resources</t>
  </si>
  <si>
    <t>LOG.TQ77i.PQ40abhk</t>
  </si>
  <si>
    <t>Relationship between the stressor of keeping up with changing requirements from authorities and lack of human resources</t>
  </si>
  <si>
    <t>LOG.TQ77j.PQ40abhk</t>
  </si>
  <si>
    <t>Relationship between the stressor of addressing parent or guardian concerns and lack of human resources</t>
  </si>
  <si>
    <t>LOG.TQ77l.PQ40abhk</t>
  </si>
  <si>
    <t>Relationship between the stressor of being held responsible for students’ social and emotional well-being and lack of human resources</t>
  </si>
  <si>
    <t>Change management, by self-efficacy</t>
  </si>
  <si>
    <t/>
  </si>
  <si>
    <t>Symbols for missing data</t>
  </si>
  <si>
    <t>a: The category does not apply to the country/territory concerned, data were not collected by the country/territory, or there was no observation in the sample.</t>
  </si>
  <si>
    <t>c: There are too few or no observations to provide reliable estimates and/or to ensure the confidentiality of respondents (i.e. there are fewer than 30 teachers or 10 schools/principals with valid data; and/or the item non-response rate [i.e. ratio of missing or invalid responses to the number of participants for whom the question was applicable] is above 50%).</t>
  </si>
  <si>
    <t>m: Data were collected but subsequently removed, or not reported on, for technical reasons.</t>
  </si>
  <si>
    <t>w: Data were withdrawn or were not collected at the request of the country/territory concerned.</t>
  </si>
  <si>
    <t>Results based on responses of teachers</t>
  </si>
  <si>
    <t>ISCED
level</t>
  </si>
  <si>
    <t>S.E.</t>
  </si>
  <si>
    <t>Odds
ratio</t>
  </si>
  <si>
    <t>Albania</t>
  </si>
  <si>
    <t>Australia</t>
  </si>
  <si>
    <t>Austria</t>
  </si>
  <si>
    <t>Azerbaijan</t>
  </si>
  <si>
    <t>Bahrain</t>
  </si>
  <si>
    <t>Belgium</t>
  </si>
  <si>
    <t>Flemish Comm. (Belgium)</t>
  </si>
  <si>
    <t>French Comm. (Belgium)</t>
  </si>
  <si>
    <t>Brazil</t>
  </si>
  <si>
    <t>Bulgaria</t>
  </si>
  <si>
    <t>Chile</t>
  </si>
  <si>
    <t>Colombia</t>
  </si>
  <si>
    <t>Costa Rica</t>
  </si>
  <si>
    <t>Croatia</t>
  </si>
  <si>
    <t>Cyprus</t>
  </si>
  <si>
    <t>Czechia</t>
  </si>
  <si>
    <t>Denmark</t>
  </si>
  <si>
    <t>Estonia</t>
  </si>
  <si>
    <t>Finland</t>
  </si>
  <si>
    <t>France</t>
  </si>
  <si>
    <t>Hungary</t>
  </si>
  <si>
    <t>Iceland</t>
  </si>
  <si>
    <t>Israel</t>
  </si>
  <si>
    <t>Italy</t>
  </si>
  <si>
    <t>Japan</t>
  </si>
  <si>
    <t>Kazakhstan</t>
  </si>
  <si>
    <t>Korea</t>
  </si>
  <si>
    <t>Kosovo</t>
  </si>
  <si>
    <t>Latvia</t>
  </si>
  <si>
    <t>Lithuania</t>
  </si>
  <si>
    <t>Malta</t>
  </si>
  <si>
    <t>Montenegro</t>
  </si>
  <si>
    <t>Morocco</t>
  </si>
  <si>
    <t>North Macedonia</t>
  </si>
  <si>
    <t>Poland</t>
  </si>
  <si>
    <t>Portugal</t>
  </si>
  <si>
    <t>Romania</t>
  </si>
  <si>
    <t>Saudi Arabia</t>
  </si>
  <si>
    <t>Serbia</t>
  </si>
  <si>
    <t>Shanghai (China)</t>
  </si>
  <si>
    <t>Singapore</t>
  </si>
  <si>
    <t>Slovak Republic</t>
  </si>
  <si>
    <t>Slovenia</t>
  </si>
  <si>
    <t>South Africa</t>
  </si>
  <si>
    <t>Spain</t>
  </si>
  <si>
    <t>Sweden</t>
  </si>
  <si>
    <t>Türkiye</t>
  </si>
  <si>
    <t>United Arab Emirates</t>
  </si>
  <si>
    <t>United States</t>
  </si>
  <si>
    <t>Uzbekistan</t>
  </si>
  <si>
    <t>Viet Nam</t>
  </si>
  <si>
    <t>OECD average-27</t>
  </si>
  <si>
    <t>EU total-22</t>
  </si>
  <si>
    <t>TALIS average-49</t>
  </si>
  <si>
    <t>Alberta (Canada)*</t>
  </si>
  <si>
    <t>Netherlands*</t>
  </si>
  <si>
    <t>New Zealand*</t>
  </si>
  <si>
    <t>Norway*</t>
  </si>
  <si>
    <t>TALIS ISCED 1 average-12</t>
  </si>
  <si>
    <t>TALIS ISCED 3 average-8</t>
  </si>
  <si>
    <t>Change in the likelihood that teachers report maintaining classroom discipline as a source of stress "quite a bit" or a "a lot",¹ associated with the scale of self‐efficacy in classroom management²‧³</t>
  </si>
  <si>
    <t>Before accounting for teacher and target class characteristics and time spent keeping order in the classroom⁴</t>
  </si>
  <si>
    <t>After accounting for teacher characteristics and time spent keeping order in the classroom⁴</t>
  </si>
  <si>
    <t>After accounting for teacher and target class characteristics and time spent keeping order in the classroom⁴</t>
  </si>
  <si>
    <t>1. Binary variable: the reference category refers to "not at all" and "to some extent".</t>
  </si>
  <si>
    <t>2. The scale of self‐efficacy in classroom management (T4SECLS) was constructed using teacher responses ("not at all", "to some extent", "quite a bit", "a lot") about the extent to which the following can occur (TT4G27): "Control disruptive behaviour in the classroom"; "Make my expectations about student behaviour clear"; "Get students to follow classroom rules"; "Calm a student who is disruptive or noisy". Standardised scale scores with a standard deviation of 2 and the value of 10 corresponding to the item mid-point value of the response scale.</t>
  </si>
  <si>
    <t>3. Results based on binary logistic regression. An odds ratio indicates the degree to which an explanatory variable is associated with a categorical outcome variable. An odds ratio below one denotes a negative association; an odds ratio above one indicates a positive association; and an odds ratio of one means that there is no association.</t>
  </si>
  <si>
    <t>4. Teacher characteristics include gender and age (standardised at the international level). Target class characteristics include class size (standardised at the international level), class intake of students who have difficulties understanding the language(s) of instruction, class intake of low achieving students, and class intake of students with special education needs. Average share of class time teachers report to spend keeping order in the classroom in a typical lesson.</t>
  </si>
  <si>
    <t>Notes:</t>
  </si>
  <si>
    <t>* Estimates should be interpreted with caution due to higher risk of non-response bias.</t>
  </si>
  <si>
    <t>For additional information on interpretation of the results, see Annexes A and B.</t>
  </si>
  <si>
    <t>Statistically significant values are indicated in bold (see Annex B).</t>
  </si>
  <si>
    <t>Source: OECD, TALIS 2024 Database.</t>
  </si>
  <si>
    <t>Total working hours</t>
  </si>
  <si>
    <t>TALIS 2013</t>
  </si>
  <si>
    <t>Mean</t>
  </si>
  <si>
    <t>TALIS 2018</t>
  </si>
  <si>
    <t>TALIS 2024</t>
  </si>
  <si>
    <t>Change
(2024 - 2013)</t>
  </si>
  <si>
    <t>Dif.</t>
  </si>
  <si>
    <t>Change
(2024 - 2018)</t>
  </si>
  <si>
    <t>Teaching</t>
  </si>
  <si>
    <t>Individual planning or preparation of lessons either at  or out of school</t>
  </si>
  <si>
    <t>Marking/correcting of student work</t>
  </si>
  <si>
    <t>Participation in school management</t>
  </si>
  <si>
    <t>Communication and co-operation with parents or guardians</t>
  </si>
  <si>
    <t>OECD average-25</t>
  </si>
  <si>
    <t>Australiaª</t>
  </si>
  <si>
    <t>Flemish Comm. (Belgium)*</t>
  </si>
  <si>
    <t>Netherlands*‧ª</t>
  </si>
  <si>
    <t>General administrative work⁴</t>
  </si>
  <si>
    <t>Engaging in extracurricular activities⁶</t>
  </si>
  <si>
    <t>Counselling students⁵</t>
  </si>
  <si>
    <t>Average number of hours¹ full-time teachers² report having spent on the following activities during the most recent complete calendar week³</t>
  </si>
  <si>
    <t>1. 60 minutes.</t>
  </si>
  <si>
    <t>2. Teachers who report working more than 90% of full-time hours at the school.</t>
  </si>
  <si>
    <t>3. A "complete" calendar week is one that was not shortened by breaks, public holidays, sick leave, etc. It also includes tasks that took place during weekends, evenings or other out-of-class hours.</t>
  </si>
  <si>
    <t>4. Including communication, paperwork and other clerical duties.</t>
  </si>
  <si>
    <t>5. Including student supervision, mentoring, virtual counselling, career guidance and behaviour guidance.</t>
  </si>
  <si>
    <t>6. For example, sports and cultural activities after school.</t>
  </si>
  <si>
    <t>TALIS 2013 data were collected in 2014 in New Zealand and Shanghai (China).</t>
  </si>
  <si>
    <t>ª Estimates for TALIS 2018 and the change between TALIS 2018 and TALIS 2024 should be interpreted with caution due to higher risk of non-response bias.</t>
  </si>
  <si>
    <t xml:space="preserve">Source: OECD, TALIS 2013, TALIS 2018 and TALIS 2024 Databases. </t>
  </si>
  <si>
    <t>a</t>
  </si>
  <si>
    <t>Average number of hours¹ part-time teachers² report having spent on the following activities during the most recent complete calendar week³</t>
  </si>
  <si>
    <t>2. Teachers who report working up to 90% of full-time hours at the school.</t>
  </si>
  <si>
    <t>Individual planning or preparation of lessons either at or out of school</t>
  </si>
  <si>
    <t>Teamwork and dialogue with colleagues within this school</t>
  </si>
  <si>
    <t>Professional learning activities</t>
  </si>
  <si>
    <t>Other work tasks</t>
  </si>
  <si>
    <t>Difference 
(ISCED 1 - ISCED 2)</t>
  </si>
  <si>
    <t>Difference 
(ISCED 3 - ISCED 2)</t>
  </si>
  <si>
    <t>General administrative work⁶</t>
  </si>
  <si>
    <t>Engaging in extracurricular activities⁷</t>
  </si>
  <si>
    <t>Average number of hours¹ full-time teachers² report having spent on the following activities during the most recent complete calendar week³‧⁴</t>
  </si>
  <si>
    <t>4. The sum of hours spent on different tasks may not be equal to the number of total working hours, because teachers were asked about these elements separately.</t>
  </si>
  <si>
    <t>6. Including communication, paperwork and other clerical duties.</t>
  </si>
  <si>
    <t>7. For example, sports and cultural activities after school.</t>
  </si>
  <si>
    <t>Average number of hours¹ part-time teachers² report having spent on the following activities during the most recent complete calendar week³‧⁴</t>
  </si>
  <si>
    <t>Total</t>
  </si>
  <si>
    <t>By years of teaching experience</t>
  </si>
  <si>
    <t>&lt;= 5 years
(a)</t>
  </si>
  <si>
    <t>6-10 years</t>
  </si>
  <si>
    <t>&gt; 10 years
(b)</t>
  </si>
  <si>
    <t xml:space="preserve"> (b) - (a) </t>
  </si>
  <si>
    <t>Percentage of teachers who report that the following are sources of stress "quite a bit" or "a lot"</t>
  </si>
  <si>
    <t>Having too much lesson preparation</t>
  </si>
  <si>
    <t>%</t>
  </si>
  <si>
    <t>%pt. dif.</t>
  </si>
  <si>
    <t>Having too many lessons to teach</t>
  </si>
  <si>
    <t>Having too much marking</t>
  </si>
  <si>
    <t>Having extra duties due to absent teachers</t>
  </si>
  <si>
    <t>Being held responsible for student achievement</t>
  </si>
  <si>
    <t>Maintaining classroom discipline</t>
  </si>
  <si>
    <t>Being intimidated or verbally abused by students</t>
  </si>
  <si>
    <t>Keeping up with changing requirements from local, municipal/regional, state or national/federal authorities</t>
  </si>
  <si>
    <t>Addressing parent or guardian concerns</t>
  </si>
  <si>
    <t>Modifying lessons for students with special education needs</t>
  </si>
  <si>
    <t>Being held responsible for students’ social and emotional well-being</t>
  </si>
  <si>
    <t>Keeping up with curriculum or programme changes in this school</t>
  </si>
  <si>
    <t>Having too much work on diversity and equity issues, concerns or conflicts</t>
  </si>
  <si>
    <t>Keeping up with professional learning</t>
  </si>
  <si>
    <t>Having too much administrative work to do¹</t>
  </si>
  <si>
    <t>Having to adapt my work due to unexpected disruptions²</t>
  </si>
  <si>
    <t>1. For example, filling out forms.</t>
  </si>
  <si>
    <t>2. For example, natural disasters, public health emergencies/pandemics, humanitarian crises.</t>
  </si>
  <si>
    <t xml:space="preserve">Source: OECD, TALIS 2018 and TALIS 2024 Databases. </t>
  </si>
  <si>
    <t>Results based on responses of teachers and principals</t>
  </si>
  <si>
    <t>By school location</t>
  </si>
  <si>
    <t>Rural area or village</t>
  </si>
  <si>
    <t>Town</t>
  </si>
  <si>
    <t>City</t>
  </si>
  <si>
    <t xml:space="preserve">City - Rural area </t>
  </si>
  <si>
    <t>By school type</t>
  </si>
  <si>
    <t>Publicly
managed
schools</t>
  </si>
  <si>
    <t>Privately
managed
schools</t>
  </si>
  <si>
    <t>Private - Public</t>
  </si>
  <si>
    <t>By school intake of students from socio-economically disadvantaged homes</t>
  </si>
  <si>
    <t>&lt;= 10%
(a)</t>
  </si>
  <si>
    <t>&gt; 10% &amp; &lt;= 30%</t>
  </si>
  <si>
    <t>&gt; 30%
(b)</t>
  </si>
  <si>
    <t>(b) - (a)</t>
  </si>
  <si>
    <t>By school intake of students who have difficulties understanding the language(s) of instruction</t>
  </si>
  <si>
    <t>None
(a)</t>
  </si>
  <si>
    <t>&gt; 0% &amp; &lt;= 10%</t>
  </si>
  <si>
    <t>&gt; 10%
(b)</t>
  </si>
  <si>
    <t>By school intake of students with special education needs</t>
  </si>
  <si>
    <t>Percentage of teachers who report that having too much administrative work to do is a source of stress "quite a bit" or "a lot"¹</t>
  </si>
  <si>
    <t>Rural area or village: up to 3 000 people; Town: 3 001 to 100 000 people; City: over 100 000 people.</t>
  </si>
  <si>
    <t>A publicly managed school is a school whose principal reported that it is managed by a public education authority, government agency, municipality, or governing board appointed by government or elected by public franchise. In the Principal Questionnaire, this question does not make any reference to the source of the school’s funding, which is reported in the preceding question.</t>
  </si>
  <si>
    <t>A privately managed school is a school whose principal reported that it is managed by a non-governmental organisation (e.g. a church, trade union, business or other private institution). In the Principal Questionnaire, this question does not make any reference to the source of the school’s funding, which is reported in the preceding question. In some countries, the privately-managed-schools category includes schools that receive significant funding from the government (government-dependent private schools).</t>
  </si>
  <si>
    <t>Socio-economically disadvantaged homes are those that lack the basic necessities or advantages of life, such as adequate housing, nutrition or medical care.</t>
  </si>
  <si>
    <t>Students with special education needs are those for whom a special education need has been formally identified because they are mentally, physically, or emotionally disadvantaged.</t>
  </si>
  <si>
    <t>** Estimates for subgroups and estimated differences between subgroups need to be interpreted with caution due to higher risk of non-response bias.</t>
  </si>
  <si>
    <t>Flemish Comm. (Belgium) **</t>
  </si>
  <si>
    <t>Percentage of teachers who report that their class¹ includes</t>
  </si>
  <si>
    <t>No academic, behavioural, language, or special education learning need²s</t>
  </si>
  <si>
    <t>Diverse behavioural, language and special education learning needs⁴</t>
  </si>
  <si>
    <t>Diverse academic characteristics³</t>
  </si>
  <si>
    <t>1. These data refer to a class randomly selected from teachers' current weekly timetable during the week preceding the survey.</t>
  </si>
  <si>
    <t>2. Refers to a class where no students are reported as being in the following categories: low academic achievers; academically gifted students; students with behavioural problems; students with difficulties understanding the language of instruction; students with special education needs.</t>
  </si>
  <si>
    <t>3. Refers to a class where the share of students who are low academic achievers and/or academically gifted students is between 11% and 90%.</t>
  </si>
  <si>
    <t>4. Refers to a class where the share of students is at least 1% in more than one of the following categories: students with behavioural problems; students with difficulties understanding the language of instruction; students with special education needs.</t>
  </si>
  <si>
    <t>More than 10% of students have difficulties understanding the language(s) of instruction</t>
  </si>
  <si>
    <t>More than 10% of students' first language is different from the language(s) of instruction or from a dialect of this/these language(s)</t>
  </si>
  <si>
    <t>More than 30% of students are low academic achievers</t>
  </si>
  <si>
    <t>More than 30% of students are academically gifted students</t>
  </si>
  <si>
    <t>More than 10% of students have special education needs</t>
  </si>
  <si>
    <t>More than 10% of students have behavioural problems</t>
  </si>
  <si>
    <t>More than 30% of students are from socio-economically disadvantaged homes</t>
  </si>
  <si>
    <t>More than 10% of students belong to ethnic/national minorities or Indigenous communities</t>
  </si>
  <si>
    <t>More than 60% of students are male</t>
  </si>
  <si>
    <t>More than 30% of students are immigrants or have a migrant background (not including refugees)</t>
  </si>
  <si>
    <t>More than 10% of students are refugees</t>
  </si>
  <si>
    <t>Percentage of teachers who report the following student composition in class¹</t>
  </si>
  <si>
    <t>Share of explained variance</t>
  </si>
  <si>
    <t>R² x 100</t>
  </si>
  <si>
    <t>Class size³</t>
  </si>
  <si>
    <t>Class intake of students with special education needs: Above 30%⁴</t>
  </si>
  <si>
    <t>Class intake of students who have difficulties understanding the language(s) of instruction: Above 10%⁵</t>
  </si>
  <si>
    <t>Class intake of students who are low academic achievers: Above 30%⁴</t>
  </si>
  <si>
    <t>Change in the scale of perceived classroom disruption¹ associated with²</t>
  </si>
  <si>
    <t>Before accounting for teacher characteristics⁶</t>
  </si>
  <si>
    <t>After accounting for teacher characteristics⁶</t>
  </si>
  <si>
    <t>1. The scale of perceived classroom disruption (T4CLSDIS) was constructed using teacher responses ("not at all", "to some extent", "quite a bit", "a lot") about the extent to which the following situations can occur (TT4G54): "There is much disruptive noise and disorder"; "I have to wait a long time for students to quiet down"; "Many students don’t start working for a long time after the lesson begins"; "I lose quite a lot of time because students interrupt the lesson". Standardised scale scores with a standard deviation of 2 and the value of 10 corresponding to the item mid-point value of the response scale.</t>
  </si>
  <si>
    <t>2. Results based on linear regression analysis, showing the change in the outcome variable associated with a one-unit increase in the explanatory variable. Data refer to a class randomly selected from teachers' current weekly timetable during the week preceding the survey.</t>
  </si>
  <si>
    <t xml:space="preserve">3. Number of students in the target class (standardised at the international level). </t>
  </si>
  <si>
    <t>4. The reference category is classes with an intake of such students is 10% or less. The regression model also controls for whether the share of such students is between 11% and 30%.</t>
  </si>
  <si>
    <t>5. The reference category is classes with an intake of such students is 0%. The regression model also controls for whether the share of such students is between 1% and 10%.</t>
  </si>
  <si>
    <t>6. Teacher characteristics include gender, age (standardised at the international level) and years of teaching experience (standardised at the international level).</t>
  </si>
  <si>
    <t>By gender</t>
  </si>
  <si>
    <t>Female</t>
  </si>
  <si>
    <t>Male</t>
  </si>
  <si>
    <t>Male - Female</t>
  </si>
  <si>
    <t>By age</t>
  </si>
  <si>
    <t>&lt; Age 30
(a)</t>
  </si>
  <si>
    <t>Age 30-49</t>
  </si>
  <si>
    <t>&gt;= Age 50
(b)</t>
  </si>
  <si>
    <t>Percentage of teachers who report that more than 10% of students in class have difficulties understanding the language(s) of instruction¹</t>
  </si>
  <si>
    <t>Percentage of teachers who report that more than 10% of students have special education needs¹</t>
  </si>
  <si>
    <t>Percentage of teachers who report that more than 10% of students have behavioural problems¹</t>
  </si>
  <si>
    <t>Percentage of teachers who report that more than 30% of students are low academic achievers¹</t>
  </si>
  <si>
    <t>Percentage of teachers who report that more than 30% of students are academically gifted students¹</t>
  </si>
  <si>
    <t>Change in the likelihood that teachers report professional learning needs regarding teaching students with special education needs¹, associated with teachers reporting modifying lessons for students with special education needs as a source of stress "quite a bit" or a "a lot"²‧³</t>
  </si>
  <si>
    <t>Before accounting for teacher and school characteristics⁴</t>
  </si>
  <si>
    <t>After accounting for teacher characteristics⁴</t>
  </si>
  <si>
    <t>After accounting for teacher and school characteristics⁴</t>
  </si>
  <si>
    <t>1. Binary variable: the reference category refers to "no need at present", "low level of need" and "moderate level of need".</t>
  </si>
  <si>
    <t>2. Binary variable: the reference category refers to "not at all" and "to some extent".</t>
  </si>
  <si>
    <t>4. Teacher characteristics include gender, age (standardised at the international level) and years of teaching experience (standardised at the international level). School characteristics include school location, school governance type, school intake of students from socio-economically disadvantaged homes, school intake of students who have difficulties understanding the language(s) of instruction, and school intake of students with special education needs.</t>
  </si>
  <si>
    <t>Change in the likelihood that teachers report professional learning needs regarding teaching in a multicultural or multilingual setting,¹ associated with teachers reporting having too much work on diversity and equity issues, concerns, or conflicts as a source of stress "quite a bit" or a "a lot"²‧³</t>
  </si>
  <si>
    <t>More than 10% of students have special education needs³</t>
  </si>
  <si>
    <t>More than 10% of students have difficulties understanding the language(s) of instruction³</t>
  </si>
  <si>
    <t>More than 10% of students have behavioural problems³</t>
  </si>
  <si>
    <t>More than 10% of students' first language is different from the language(s) of instruction or from a dialect of this/these language(s)³</t>
  </si>
  <si>
    <t>Change in the scale of fulfilment of lesson aims¹ associated with²</t>
  </si>
  <si>
    <t>Before accounting for teacher characteristics⁴</t>
  </si>
  <si>
    <t>1. The scale of fulfilment of lesson aims (complexity of teaching) (T4FULFIL) was constructed using teacher responses ("not at all", "to some extent", "quite a bit", "a lot") about the extent to which the following aims were fulfilled in the past week (TT4G58): "Presenting the content in a comprehensible way"; "Engaging students in work that challenges them"; "Providing students with feedback to support their learning "; "Offering students opportunities to practise what they learned"; "Adapting teaching to meet the different needs of students". Standardised scale scores with a standard deviation of 2 and the value of 10 corresponding to the item mid-point value of the response scale.</t>
  </si>
  <si>
    <t xml:space="preserve">3. The reference category is classes with an intake of such students is 10% or less. </t>
  </si>
  <si>
    <t>4. Teacher characteristics include gender, age (standardised at the international level) and years of teaching experience (standardised at the international level).</t>
  </si>
  <si>
    <t>There is much disruptive noise and disorder</t>
  </si>
  <si>
    <t>I have to wait a long time for students to quiet down</t>
  </si>
  <si>
    <t>Many students don’t start working for a long time after the lesson begins</t>
  </si>
  <si>
    <t>I lose quite a lot of time because students interrupt the lesson</t>
  </si>
  <si>
    <t>Percentage of teachers who report that the following situations happen "quite a bit" or "a lot"¹</t>
  </si>
  <si>
    <t>Keeping order in the classroom</t>
  </si>
  <si>
    <t>Actual teaching and learning</t>
  </si>
  <si>
    <t>Average share of class time teachers report to spend on each of the following activities in a typical lesson¹</t>
  </si>
  <si>
    <t>Administrative tasks²</t>
  </si>
  <si>
    <t>2. For example, recording attendance, handing out school information/forms.</t>
  </si>
  <si>
    <t>TALIS 2008</t>
  </si>
  <si>
    <t>Change
(2024 - 2008)</t>
  </si>
  <si>
    <t xml:space="preserve">Source: OECD, TALIS 2008, TALIS 2013, TALIS 2018 and TALIS 2024 Databases. </t>
  </si>
  <si>
    <t>Results based on responses of principals</t>
  </si>
  <si>
    <t>Vandalism and theft</t>
  </si>
  <si>
    <t>Intimidation or bullying among students (or other forms of verbal abuse) on school grounds</t>
  </si>
  <si>
    <t>Online intimidation or bullying among students (or other forms of verbal abuse)</t>
  </si>
  <si>
    <t>Physical injury caused by violence among students</t>
  </si>
  <si>
    <t>Intimidation or verbal abuse of teachers or staff on school grounds</t>
  </si>
  <si>
    <t>Online intimidation or verbal abuse of teachers or staff</t>
  </si>
  <si>
    <t>Use/possession of drugs and/or alcohol</t>
  </si>
  <si>
    <t>TALIS ISCED 3 average-7</t>
  </si>
  <si>
    <t>Percentage of teachers working in schools where the following occurs among students "weekly" or "daily"¹</t>
  </si>
  <si>
    <t>1. Estimated based on principals' responses and using final teacher weights.</t>
  </si>
  <si>
    <t>Percentage of teachers whose principals report that online intimidation or bullying among students (or other forms of verbal abuse) occurs "weekly" or "daily"¹</t>
  </si>
  <si>
    <t xml:space="preserve">Use/possession of drugs and/or alcohol </t>
  </si>
  <si>
    <t>OECD average-24</t>
  </si>
  <si>
    <t>Change in the likelihood that principals report intimidation or bullying among students¹, associated with teachers reporting that more than 10% of students have behavioural problems²</t>
  </si>
  <si>
    <t>Before accounting for teacher and target class characteristics³</t>
  </si>
  <si>
    <t>After accounting for teacher characteristics³</t>
  </si>
  <si>
    <t>After accounting for teacher and target class characteristics³</t>
  </si>
  <si>
    <t>1. Principals reports on intimidation or bullying occuring among students "weekly" or "daily", estimated based on principals' responses and using final teacher weights.</t>
  </si>
  <si>
    <t>2. Results based on binary logistic regression. An odds ratio indicates the degree to which an explanatory variable is associated with a categorical outcome variable. An odds ratio below one denotes a negative association; an odds ratio above one indicates a positive association; and an odds ratio of one means that there is no association. Data refer to a class randomly selected from teachers' current weekly timetable during the week preceding the survey.</t>
  </si>
  <si>
    <t>3. Teacher characteristics include gender and age (standardised at the international level). Target class characteristics include class size (standardised at the international level), class intake of students who have difficulties understanding the language(s) of instruction, class intake of low achieving students, and class intake of students with special education needs.</t>
  </si>
  <si>
    <t>Change in the likelihood that principals report intimidation or bullying among students¹, associated with an increase in the scale of teachers' perceptions of classroom disruption ²‧³</t>
  </si>
  <si>
    <t>Before accounting for teacher and target class characteristics⁴</t>
  </si>
  <si>
    <t>After accounting for teacher and target class characteristics⁴</t>
  </si>
  <si>
    <t>2. The scale of perceived classroom disruption (T4CLSDIS) was constructed using teacher responses ("not at all", "to some extent", "quite a bit", "a lot") about the extent to which the following situations can occur (TT4G54): "There is much disruptive noise and disorder"; "I have to wait a long time for students to quiet down"; "Many students don’t start working for a long time after the lesson begins"; "I lose quite a lot of time because students interrupt the lesson". Standardised scale scores with a standard deviation of 2 and the value of 10 corresponding to the item mid-point value of the response scale.</t>
  </si>
  <si>
    <t>3. Results based on binary logistic regression. An odds ratio indicates the degree to which an explanatory variable is associated with a categorical outcome variable. An odds ratio below one denotes a negative association; an odds ratio above one indicates a positive association; and an odds ratio of one means that there is no association. Data refer to a class randomly selected from teachers' current weekly timetable during the week preceding the survey.</t>
  </si>
  <si>
    <t>4. Teacher characteristics include gender and age (standardised at the international level). Target class characteristics include class size (standardised at the international level), class intake of students who have difficulties understanding the language(s) of instruction, class intake of low achieving students, and class intake of students with special education needs.</t>
  </si>
  <si>
    <t>Change in the likelihood that principals report intimidation or bullying among students¹, associated with the share of class time teachers spend keeping order in the classroom²‧³</t>
  </si>
  <si>
    <t>2. Average share of class time teachers report to spend keeping order in the classroom in a typical lesson.</t>
  </si>
  <si>
    <t>Change in the share of class time spent on actual teaching and learning associated with years of teaching experience¹‧²</t>
  </si>
  <si>
    <t>1. Years of teaching experience (standardised at the international level).</t>
  </si>
  <si>
    <t xml:space="preserve">2. Results based on linear regression analysis, showing the change in the outcome variable associated with a one-unit increase in the explanatory variable. "R2 x 100" refers to the share of explained variance in the outcome variable. Data refer to a class randomly selected from teachers' current weekly timetable during the week preceding the survey. </t>
  </si>
  <si>
    <t>Change in the likelihood that teachers report maintaining classroom discipline as a source of stress "quite a bit" or a "a lot"¹, associated with one of the following diverse learning needs in the classroom²</t>
  </si>
  <si>
    <t>Before accounting for teacher characteristics⁵</t>
  </si>
  <si>
    <t>After accounting for teacher characteristics⁵</t>
  </si>
  <si>
    <t>2. Results based on binary logistic regression. An odds ratio indicates the degree to which an explanatory variable is associated with a categorical outcome variable. An odds ratio below one denotes a negative association; an odds ratio above one indicates a positive association; and an odds ratio of one means that there is no association.</t>
  </si>
  <si>
    <t xml:space="preserve">3. Refers to a class where the share of students who are low academic achievers and/or academically gifted students is between 11% and 90%. Refers to a class randomly selected from teachers' current weekly timetable during the week preceding the survey. </t>
  </si>
  <si>
    <t>4. Refers to a class where the share of students is at least 1% in more than one of the following categories: students with behavioural problems; students with difficulties understanding the language of instruction; students with special education needs. Refers to a class randomly selected from teachers' current weekly timetable during the week preceding the survey.</t>
  </si>
  <si>
    <t>5. Teacher characteristics include gender, age (standardised at the international level) and years of teaching experience (standardised at the international level).</t>
  </si>
  <si>
    <t>Observations of classroom teaching</t>
  </si>
  <si>
    <t>Student survey responses related to teaching</t>
  </si>
  <si>
    <t>Assessments of teachers’ content knowledge</t>
  </si>
  <si>
    <t>School-based and classroom-based results</t>
  </si>
  <si>
    <t>Students’ external results²</t>
  </si>
  <si>
    <t>Self-assessments of teachers’ work⁴</t>
  </si>
  <si>
    <t>School-based and classroom-based results³</t>
  </si>
  <si>
    <t>Percentage of teachers working in schools where the following types of information are used in the formal appraisal of teachers' work¹</t>
  </si>
  <si>
    <t>2. For example, national test scores.</t>
  </si>
  <si>
    <t>3. For example, performance results, project results, test scores.</t>
  </si>
  <si>
    <t>4. For example, presentation of a portfolio assessment, analysis of teaching using video.</t>
  </si>
  <si>
    <t>An increase in a teacher’s salary or payment of a financial bonus</t>
  </si>
  <si>
    <t>A change in the likelihood of a teacher’s career advancement</t>
  </si>
  <si>
    <t>Dismissal or non-renewal of contract</t>
  </si>
  <si>
    <t>Percentage of teachers working in schools where the following occurs "most of the time" or "always" as a consequence of formal teacher appraisal¹</t>
  </si>
  <si>
    <t>A change in a teacher’s work responsibilities²</t>
  </si>
  <si>
    <t>2. For example, increase or decrease in teaching load, administrative/managerial responsibilities or mentor responsibilities.</t>
  </si>
  <si>
    <t>Percentage of teachers who have received feedback based on the following methods</t>
  </si>
  <si>
    <t>Observation of my classroom teaching</t>
  </si>
  <si>
    <t>Student survey responses related to my teaching</t>
  </si>
  <si>
    <t>Assessment of my content knowledge</t>
  </si>
  <si>
    <t>External results of students I teach</t>
  </si>
  <si>
    <t>Self-assessment of my work</t>
  </si>
  <si>
    <t>Percentage of teachers who report that addressing parent or guardian concerns is a source of stress "quite a bit" or "a lot"</t>
  </si>
  <si>
    <t>Too many change initiatives are introduced at this school</t>
  </si>
  <si>
    <t>I am tired of all the changes in this school</t>
  </si>
  <si>
    <t>We are asked to change too many things in this school</t>
  </si>
  <si>
    <t>It feels like we are always being asked to change something around here</t>
  </si>
  <si>
    <t>I would like to see a period of stability before we change anything else in this school</t>
  </si>
  <si>
    <t>I am asked to implement change initiatives without the necessary resources</t>
  </si>
  <si>
    <t>Percentage of teachers who "agree" or "strongly agree" with the following statements about changes in their school¹</t>
  </si>
  <si>
    <t>1. Regardless of whether these changes were initiated by the school or externally.</t>
  </si>
  <si>
    <t>Percentage of teachers who "agree" or "strongly agree" that too many change initiatives are introduced at their school¹</t>
  </si>
  <si>
    <t>Change in the likelihood that teachers report having too much marking as a source of stress "quite a bit" or a "a lot"¹, associated with teachers reporting one of the following types of change fatigue²‧³</t>
  </si>
  <si>
    <t>2. Binary variables: the reference categories refer to "strongly disagree" and "disagree".</t>
  </si>
  <si>
    <t>Change in the likelihood that teachers report having too much administrative work to do as a source of stress "quite a bit" or a "a lot"¹, associated with teachers reporting one of the following types of change fatigue²‧³</t>
  </si>
  <si>
    <t>Change in the likelihood that teachers report being held responsible for student achievement as a source of stress "quite a bit" or a "a lot"¹, associated with teachers reporting one of the following types of change fatigue²‧³</t>
  </si>
  <si>
    <t>Change in the likelihood that teachers report maintaining classroom discipline as a source of stress "quite a bit" or a "a lot"¹, associated with teachers reporting one of the following types of change fatigue²‧³</t>
  </si>
  <si>
    <t>Change in the likelihood that teachers report keeping up with changing requirements from authorities as a source of stress "quite a bit" or a "a lot"¹, associated with teachers reporting one of the following types of change fatigue²‧³</t>
  </si>
  <si>
    <t>Change in the likelihood that teachers report addressing parent or guardian concerns as a source of stress "quite a bit" or a "a lot"¹, associated with teachers reporting one of the following types of change fatigue²‧³</t>
  </si>
  <si>
    <t>Change in the likelihood that teachers report being held responsible for students’ social and emotional well-being as a source of stress "quite a bit" or a "a lot"¹, associated with teachers reporting one of the following types of change fatigue²‧³</t>
  </si>
  <si>
    <t>Shortage of qualified teachers</t>
  </si>
  <si>
    <t>Shortage of teachers with competence in teaching students with special education needs</t>
  </si>
  <si>
    <t>Shortage of support personnel</t>
  </si>
  <si>
    <t>Shortage of teachers with competence in teaching students in a multicultural or multilingual setting</t>
  </si>
  <si>
    <t>Change in the likelihood that teachers report having too much marking as a source of stress "quite a bit" or a "a lot"¹, associated with one of the following human resource shortages hindering their ability "quite a bit" or a "a lot" to provide quality instruction²‧³</t>
  </si>
  <si>
    <t>2. Binary variables: the reference categories refer to "not at all" and "to some extent".</t>
  </si>
  <si>
    <t>Change in the likelihood that teachers report having too much administrative work to do as a source of stress "quite a bit" or a "a lot"¹, associated with one of the following human resource shortages hindering their ability "quite a bit" or a "a lot" to provide quality instruction²‧³</t>
  </si>
  <si>
    <t>Change in the likelihood that teachers report being held responsible for student achievement as a source of stress "quite a bit" or a "a lot"¹, associated with one of the following human resource shortages hindering their ability "quite a bit" or a "a lot" to provide quality instruction²‧³</t>
  </si>
  <si>
    <t>Change in the likelihood that teachers report maintaining classroom discipline as a source of stress "quite a bit" or a "a lot"¹, associated with one of the following human resource shortages hindering their ability "quite a bit" or a "a lot" to provide quality instruction²‧³</t>
  </si>
  <si>
    <t>Change in the likelihood that teachers report keeping up with changing requirements from authorities as a source of stress "quite a bit" or a "a lot"¹, associated with one of the following human resource shortages hindering their ability "quite a bit" or a "a lot" to provide quality instruction²‧³</t>
  </si>
  <si>
    <t>Change in the likelihood that teachers report addressing parent or guardian concerns as a source of stress "quite a bit" or a "a lot"¹, associated with one of the following human resource shortages hindering their ability "quite a bit" or a "a lot" to provide quality instruction²‧³</t>
  </si>
  <si>
    <t>Change in the likelihood that teachers report being held responsible for students’ social and emotional well-being as a source of stress "quite a bit" or a "a lot"¹, associated with one of the following human resource shortages hindering their ability "quite a bit" or a "a lot" to provide quality instruction²‧³</t>
  </si>
  <si>
    <t>b.meanpct.d_tt4g77aqbitalot</t>
  </si>
  <si>
    <t>se.meanpct.d_tt4g77aqbitalot</t>
  </si>
  <si>
    <t>b.qtableq1.t4seins__d_tt4g77aqbitalot</t>
  </si>
  <si>
    <t>se.qtableq1.t4seins__d_tt4g77aqbitalot</t>
  </si>
  <si>
    <t>b.qtableq4.t4seins__d_tt4g77aqbitalot</t>
  </si>
  <si>
    <t>se.qtableq4.t4seins__d_tt4g77aqbitalot</t>
  </si>
  <si>
    <t>b.qtable_diff.t4seins__d_tt4g77aqbitalot.(q4-q1)</t>
  </si>
  <si>
    <t>se.qtable_diff.t4seins__d_tt4g77aqbitalot.(q4-q1)</t>
  </si>
  <si>
    <t>b.meanpct.d_tt4g77bqbitalot</t>
  </si>
  <si>
    <t>se.meanpct.d_tt4g77bqbitalot</t>
  </si>
  <si>
    <t>b.qtableq1.t4seins__d_tt4g77bqbitalot</t>
  </si>
  <si>
    <t>se.qtableq1.t4seins__d_tt4g77bqbitalot</t>
  </si>
  <si>
    <t>b.qtableq4.t4seins__d_tt4g77bqbitalot</t>
  </si>
  <si>
    <t>se.qtableq4.t4seins__d_tt4g77bqbitalot</t>
  </si>
  <si>
    <t>b.qtable_diff.t4seins__d_tt4g77bqbitalot.(q4-q1)</t>
  </si>
  <si>
    <t>se.qtable_diff.t4seins__d_tt4g77bqbitalot.(q4-q1)</t>
  </si>
  <si>
    <t>b.meanpct.d_tt4g77cqbitalot</t>
  </si>
  <si>
    <t>se.meanpct.d_tt4g77cqbitalot</t>
  </si>
  <si>
    <t>b.qtableq1.t4seins__d_tt4g77cqbitalot</t>
  </si>
  <si>
    <t>se.qtableq1.t4seins__d_tt4g77cqbitalot</t>
  </si>
  <si>
    <t>b.qtableq4.t4seins__d_tt4g77cqbitalot</t>
  </si>
  <si>
    <t>se.qtableq4.t4seins__d_tt4g77cqbitalot</t>
  </si>
  <si>
    <t>b.qtable_diff.t4seins__d_tt4g77cqbitalot.(q4-q1)</t>
  </si>
  <si>
    <t>se.qtable_diff.t4seins__d_tt4g77cqbitalot.(q4-q1)</t>
  </si>
  <si>
    <t>b.meanpct.d_tt4g77dqbitalot</t>
  </si>
  <si>
    <t>se.meanpct.d_tt4g77dqbitalot</t>
  </si>
  <si>
    <t>b.qtableq1.t4seins__d_tt4g77dqbitalot</t>
  </si>
  <si>
    <t>se.qtableq1.t4seins__d_tt4g77dqbitalot</t>
  </si>
  <si>
    <t>b.qtableq4.t4seins__d_tt4g77dqbitalot</t>
  </si>
  <si>
    <t>se.qtableq4.t4seins__d_tt4g77dqbitalot</t>
  </si>
  <si>
    <t>b.qtable_diff.t4seins__d_tt4g77dqbitalot.(q4-q1)</t>
  </si>
  <si>
    <t>se.qtable_diff.t4seins__d_tt4g77dqbitalot.(q4-q1)</t>
  </si>
  <si>
    <t>b.meanpct.d_tt4g77fqbitalot</t>
  </si>
  <si>
    <t>se.meanpct.d_tt4g77fqbitalot</t>
  </si>
  <si>
    <t>b.qtableq1.t4seins__d_tt4g77fqbitalot</t>
  </si>
  <si>
    <t>se.qtableq1.t4seins__d_tt4g77fqbitalot</t>
  </si>
  <si>
    <t>b.qtableq4.t4seins__d_tt4g77fqbitalot</t>
  </si>
  <si>
    <t>se.qtableq4.t4seins__d_tt4g77fqbitalot</t>
  </si>
  <si>
    <t>b.qtable_diff.t4seins__d_tt4g77fqbitalot.(q4-q1)</t>
  </si>
  <si>
    <t>se.qtable_diff.t4seins__d_tt4g77fqbitalot.(q4-q1)</t>
  </si>
  <si>
    <t>b.meanpct.d_tt4g77gqbitalot</t>
  </si>
  <si>
    <t>se.meanpct.d_tt4g77gqbitalot</t>
  </si>
  <si>
    <t>b.qtableq1.t4seins__d_tt4g77gqbitalot</t>
  </si>
  <si>
    <t>se.qtableq1.t4seins__d_tt4g77gqbitalot</t>
  </si>
  <si>
    <t>b.qtableq4.t4seins__d_tt4g77gqbitalot</t>
  </si>
  <si>
    <t>se.qtableq4.t4seins__d_tt4g77gqbitalot</t>
  </si>
  <si>
    <t>b.qtable_diff.t4seins__d_tt4g77gqbitalot.(q4-q1)</t>
  </si>
  <si>
    <t>se.qtable_diff.t4seins__d_tt4g77gqbitalot.(q4-q1)</t>
  </si>
  <si>
    <t>b.meanpct.d_tt4g77hqbitalot</t>
  </si>
  <si>
    <t>se.meanpct.d_tt4g77hqbitalot</t>
  </si>
  <si>
    <t>b.qtableq1.t4seins__d_tt4g77hqbitalot</t>
  </si>
  <si>
    <t>se.qtableq1.t4seins__d_tt4g77hqbitalot</t>
  </si>
  <si>
    <t>b.qtableq4.t4seins__d_tt4g77hqbitalot</t>
  </si>
  <si>
    <t>se.qtableq4.t4seins__d_tt4g77hqbitalot</t>
  </si>
  <si>
    <t>b.qtable_diff.t4seins__d_tt4g77hqbitalot.(q4-q1)</t>
  </si>
  <si>
    <t>se.qtable_diff.t4seins__d_tt4g77hqbitalot.(q4-q1)</t>
  </si>
  <si>
    <t>b.meanpct.d_tt4g77iqbitalot</t>
  </si>
  <si>
    <t>se.meanpct.d_tt4g77iqbitalot</t>
  </si>
  <si>
    <t>b.qtableq1.t4seins__d_tt4g77iqbitalot</t>
  </si>
  <si>
    <t>se.qtableq1.t4seins__d_tt4g77iqbitalot</t>
  </si>
  <si>
    <t>b.qtableq4.t4seins__d_tt4g77iqbitalot</t>
  </si>
  <si>
    <t>se.qtableq4.t4seins__d_tt4g77iqbitalot</t>
  </si>
  <si>
    <t>b.qtable_diff.t4seins__d_tt4g77iqbitalot.(q4-q1)</t>
  </si>
  <si>
    <t>se.qtable_diff.t4seins__d_tt4g77iqbitalot.(q4-q1)</t>
  </si>
  <si>
    <t>b.meanpct.d_tt4g77jqbitalot</t>
  </si>
  <si>
    <t>se.meanpct.d_tt4g77jqbitalot</t>
  </si>
  <si>
    <t>b.qtableq1.t4seins__d_tt4g77jqbitalot</t>
  </si>
  <si>
    <t>se.qtableq1.t4seins__d_tt4g77jqbitalot</t>
  </si>
  <si>
    <t>b.qtableq4.t4seins__d_tt4g77jqbitalot</t>
  </si>
  <si>
    <t>se.qtableq4.t4seins__d_tt4g77jqbitalot</t>
  </si>
  <si>
    <t>b.qtable_diff.t4seins__d_tt4g77jqbitalot.(q4-q1)</t>
  </si>
  <si>
    <t>se.qtable_diff.t4seins__d_tt4g77jqbitalot.(q4-q1)</t>
  </si>
  <si>
    <t>b.meanpct.d_tt4g77kqbitalot</t>
  </si>
  <si>
    <t>se.meanpct.d_tt4g77kqbitalot</t>
  </si>
  <si>
    <t>b.qtableq1.t4seins__d_tt4g77kqbitalot</t>
  </si>
  <si>
    <t>se.qtableq1.t4seins__d_tt4g77kqbitalot</t>
  </si>
  <si>
    <t>b.qtableq4.t4seins__d_tt4g77kqbitalot</t>
  </si>
  <si>
    <t>se.qtableq4.t4seins__d_tt4g77kqbitalot</t>
  </si>
  <si>
    <t>b.qtable_diff.t4seins__d_tt4g77kqbitalot.(q4-q1)</t>
  </si>
  <si>
    <t>se.qtable_diff.t4seins__d_tt4g77kqbitalot.(q4-q1)</t>
  </si>
  <si>
    <t>b.meanpct.d_tt4g77lqbitalot</t>
  </si>
  <si>
    <t>se.meanpct.d_tt4g77lqbitalot</t>
  </si>
  <si>
    <t>b.qtableq1.t4seins__d_tt4g77lqbitalot</t>
  </si>
  <si>
    <t>se.qtableq1.t4seins__d_tt4g77lqbitalot</t>
  </si>
  <si>
    <t>b.qtableq4.t4seins__d_tt4g77lqbitalot</t>
  </si>
  <si>
    <t>se.qtableq4.t4seins__d_tt4g77lqbitalot</t>
  </si>
  <si>
    <t>b.qtable_diff.t4seins__d_tt4g77lqbitalot.(q4-q1)</t>
  </si>
  <si>
    <t>se.qtable_diff.t4seins__d_tt4g77lqbitalot.(q4-q1)</t>
  </si>
  <si>
    <t>b.meanpct.d_tt4g77mqbitalot</t>
  </si>
  <si>
    <t>se.meanpct.d_tt4g77mqbitalot</t>
  </si>
  <si>
    <t>b.qtableq1.t4seins__d_tt4g77mqbitalot</t>
  </si>
  <si>
    <t>se.qtableq1.t4seins__d_tt4g77mqbitalot</t>
  </si>
  <si>
    <t>b.qtableq4.t4seins__d_tt4g77mqbitalot</t>
  </si>
  <si>
    <t>se.qtableq4.t4seins__d_tt4g77mqbitalot</t>
  </si>
  <si>
    <t>b.qtable_diff.t4seins__d_tt4g77mqbitalot.(q4-q1)</t>
  </si>
  <si>
    <t>se.qtable_diff.t4seins__d_tt4g77mqbitalot.(q4-q1)</t>
  </si>
  <si>
    <t>b.meanpct.d_tt4g77nqbitalot</t>
  </si>
  <si>
    <t>se.meanpct.d_tt4g77nqbitalot</t>
  </si>
  <si>
    <t>b.qtableq1.t4seins__d_tt4g77nqbitalot</t>
  </si>
  <si>
    <t>se.qtableq1.t4seins__d_tt4g77nqbitalot</t>
  </si>
  <si>
    <t>b.qtableq4.t4seins__d_tt4g77nqbitalot</t>
  </si>
  <si>
    <t>se.qtableq4.t4seins__d_tt4g77nqbitalot</t>
  </si>
  <si>
    <t>b.qtable_diff.t4seins__d_tt4g77nqbitalot.(q4-q1)</t>
  </si>
  <si>
    <t>se.qtable_diff.t4seins__d_tt4g77nqbitalot.(q4-q1)</t>
  </si>
  <si>
    <t>b.qtableq1.t4secls__d_tt4g77aqbitalot</t>
  </si>
  <si>
    <t>se.qtableq1.t4secls__d_tt4g77aqbitalot</t>
  </si>
  <si>
    <t>b.qtableq4.t4secls__d_tt4g77aqbitalot</t>
  </si>
  <si>
    <t>se.qtableq4.t4secls__d_tt4g77aqbitalot</t>
  </si>
  <si>
    <t>b.qtable_diff.t4secls__d_tt4g77aqbitalot.(q4-q1)</t>
  </si>
  <si>
    <t>se.qtable_diff.t4secls__d_tt4g77aqbitalot.(q4-q1)</t>
  </si>
  <si>
    <t>b.qtableq1.t4secls__d_tt4g77bqbitalot</t>
  </si>
  <si>
    <t>se.qtableq1.t4secls__d_tt4g77bqbitalot</t>
  </si>
  <si>
    <t>b.qtableq4.t4secls__d_tt4g77bqbitalot</t>
  </si>
  <si>
    <t>se.qtableq4.t4secls__d_tt4g77bqbitalot</t>
  </si>
  <si>
    <t>b.qtable_diff.t4secls__d_tt4g77bqbitalot.(q4-q1)</t>
  </si>
  <si>
    <t>se.qtable_diff.t4secls__d_tt4g77bqbitalot.(q4-q1)</t>
  </si>
  <si>
    <t>b.qtableq1.t4secls__d_tt4g77cqbitalot</t>
  </si>
  <si>
    <t>se.qtableq1.t4secls__d_tt4g77cqbitalot</t>
  </si>
  <si>
    <t>b.qtableq4.t4secls__d_tt4g77cqbitalot</t>
  </si>
  <si>
    <t>se.qtableq4.t4secls__d_tt4g77cqbitalot</t>
  </si>
  <si>
    <t>b.qtable_diff.t4secls__d_tt4g77cqbitalot.(q4-q1)</t>
  </si>
  <si>
    <t>se.qtable_diff.t4secls__d_tt4g77cqbitalot.(q4-q1)</t>
  </si>
  <si>
    <t>b.qtableq1.t4secls__d_tt4g77dqbitalot</t>
  </si>
  <si>
    <t>se.qtableq1.t4secls__d_tt4g77dqbitalot</t>
  </si>
  <si>
    <t>b.qtableq4.t4secls__d_tt4g77dqbitalot</t>
  </si>
  <si>
    <t>se.qtableq4.t4secls__d_tt4g77dqbitalot</t>
  </si>
  <si>
    <t>b.qtable_diff.t4secls__d_tt4g77dqbitalot.(q4-q1)</t>
  </si>
  <si>
    <t>se.qtable_diff.t4secls__d_tt4g77dqbitalot.(q4-q1)</t>
  </si>
  <si>
    <t>b.qtableq1.t4secls__d_tt4g77fqbitalot</t>
  </si>
  <si>
    <t>se.qtableq1.t4secls__d_tt4g77fqbitalot</t>
  </si>
  <si>
    <t>b.qtableq4.t4secls__d_tt4g77fqbitalot</t>
  </si>
  <si>
    <t>se.qtableq4.t4secls__d_tt4g77fqbitalot</t>
  </si>
  <si>
    <t>b.qtable_diff.t4secls__d_tt4g77fqbitalot.(q4-q1)</t>
  </si>
  <si>
    <t>se.qtable_diff.t4secls__d_tt4g77fqbitalot.(q4-q1)</t>
  </si>
  <si>
    <t>b.qtableq1.t4secls__d_tt4g77gqbitalot</t>
  </si>
  <si>
    <t>se.qtableq1.t4secls__d_tt4g77gqbitalot</t>
  </si>
  <si>
    <t>b.qtableq4.t4secls__d_tt4g77gqbitalot</t>
  </si>
  <si>
    <t>se.qtableq4.t4secls__d_tt4g77gqbitalot</t>
  </si>
  <si>
    <t>b.qtable_diff.t4secls__d_tt4g77gqbitalot.(q4-q1)</t>
  </si>
  <si>
    <t>se.qtable_diff.t4secls__d_tt4g77gqbitalot.(q4-q1)</t>
  </si>
  <si>
    <t>b.qtableq1.t4secls__d_tt4g77hqbitalot</t>
  </si>
  <si>
    <t>se.qtableq1.t4secls__d_tt4g77hqbitalot</t>
  </si>
  <si>
    <t>b.qtableq4.t4secls__d_tt4g77hqbitalot</t>
  </si>
  <si>
    <t>se.qtableq4.t4secls__d_tt4g77hqbitalot</t>
  </si>
  <si>
    <t>b.qtable_diff.t4secls__d_tt4g77hqbitalot.(q4-q1)</t>
  </si>
  <si>
    <t>se.qtable_diff.t4secls__d_tt4g77hqbitalot.(q4-q1)</t>
  </si>
  <si>
    <t>b.qtableq1.t4secls__d_tt4g77iqbitalot</t>
  </si>
  <si>
    <t>se.qtableq1.t4secls__d_tt4g77iqbitalot</t>
  </si>
  <si>
    <t>b.qtableq4.t4secls__d_tt4g77iqbitalot</t>
  </si>
  <si>
    <t>se.qtableq4.t4secls__d_tt4g77iqbitalot</t>
  </si>
  <si>
    <t>b.qtable_diff.t4secls__d_tt4g77iqbitalot.(q4-q1)</t>
  </si>
  <si>
    <t>se.qtable_diff.t4secls__d_tt4g77iqbitalot.(q4-q1)</t>
  </si>
  <si>
    <t>b.qtableq1.t4secls__d_tt4g77jqbitalot</t>
  </si>
  <si>
    <t>se.qtableq1.t4secls__d_tt4g77jqbitalot</t>
  </si>
  <si>
    <t>b.qtableq4.t4secls__d_tt4g77jqbitalot</t>
  </si>
  <si>
    <t>se.qtableq4.t4secls__d_tt4g77jqbitalot</t>
  </si>
  <si>
    <t>b.qtable_diff.t4secls__d_tt4g77jqbitalot.(q4-q1)</t>
  </si>
  <si>
    <t>se.qtable_diff.t4secls__d_tt4g77jqbitalot.(q4-q1)</t>
  </si>
  <si>
    <t>b.qtableq1.t4secls__d_tt4g77kqbitalot</t>
  </si>
  <si>
    <t>se.qtableq1.t4secls__d_tt4g77kqbitalot</t>
  </si>
  <si>
    <t>b.qtableq4.t4secls__d_tt4g77kqbitalot</t>
  </si>
  <si>
    <t>se.qtableq4.t4secls__d_tt4g77kqbitalot</t>
  </si>
  <si>
    <t>b.qtable_diff.t4secls__d_tt4g77kqbitalot.(q4-q1)</t>
  </si>
  <si>
    <t>se.qtable_diff.t4secls__d_tt4g77kqbitalot.(q4-q1)</t>
  </si>
  <si>
    <t>b.qtableq1.t4secls__d_tt4g77lqbitalot</t>
  </si>
  <si>
    <t>se.qtableq1.t4secls__d_tt4g77lqbitalot</t>
  </si>
  <si>
    <t>b.qtableq4.t4secls__d_tt4g77lqbitalot</t>
  </si>
  <si>
    <t>se.qtableq4.t4secls__d_tt4g77lqbitalot</t>
  </si>
  <si>
    <t>b.qtable_diff.t4secls__d_tt4g77lqbitalot.(q4-q1)</t>
  </si>
  <si>
    <t>se.qtable_diff.t4secls__d_tt4g77lqbitalot.(q4-q1)</t>
  </si>
  <si>
    <t>b.qtableq1.t4secls__d_tt4g77mqbitalot</t>
  </si>
  <si>
    <t>se.qtableq1.t4secls__d_tt4g77mqbitalot</t>
  </si>
  <si>
    <t>b.qtableq4.t4secls__d_tt4g77mqbitalot</t>
  </si>
  <si>
    <t>se.qtableq4.t4secls__d_tt4g77mqbitalot</t>
  </si>
  <si>
    <t>b.qtable_diff.t4secls__d_tt4g77mqbitalot.(q4-q1)</t>
  </si>
  <si>
    <t>se.qtable_diff.t4secls__d_tt4g77mqbitalot.(q4-q1)</t>
  </si>
  <si>
    <t>b.qtableq1.t4secls__d_tt4g77nqbitalot</t>
  </si>
  <si>
    <t>se.qtableq1.t4secls__d_tt4g77nqbitalot</t>
  </si>
  <si>
    <t>b.qtableq4.t4secls__d_tt4g77nqbitalot</t>
  </si>
  <si>
    <t>se.qtableq4.t4secls__d_tt4g77nqbitalot</t>
  </si>
  <si>
    <t>b.qtable_diff.t4secls__d_tt4g77nqbitalot.(q4-q1)</t>
  </si>
  <si>
    <t>se.qtable_diff.t4secls__d_tt4g77nqbitalot.(q4-q1)</t>
  </si>
  <si>
    <t>b.qtableq1.t4self__d_tt4g77aqbitalot</t>
  </si>
  <si>
    <t>se.qtableq1.t4self__d_tt4g77aqbitalot</t>
  </si>
  <si>
    <t>b.qtableq4.t4self__d_tt4g77aqbitalot</t>
  </si>
  <si>
    <t>se.qtableq4.t4self__d_tt4g77aqbitalot</t>
  </si>
  <si>
    <t>b.qtable_diff.t4self__d_tt4g77aqbitalot.(q4-q1)</t>
  </si>
  <si>
    <t>se.qtable_diff.t4self__d_tt4g77aqbitalot.(q4-q1)</t>
  </si>
  <si>
    <t>b.qtableq1.t4self__d_tt4g77bqbitalot</t>
  </si>
  <si>
    <t>se.qtableq1.t4self__d_tt4g77bqbitalot</t>
  </si>
  <si>
    <t>b.qtableq4.t4self__d_tt4g77bqbitalot</t>
  </si>
  <si>
    <t>se.qtableq4.t4self__d_tt4g77bqbitalot</t>
  </si>
  <si>
    <t>b.qtable_diff.t4self__d_tt4g77bqbitalot.(q4-q1)</t>
  </si>
  <si>
    <t>se.qtable_diff.t4self__d_tt4g77bqbitalot.(q4-q1)</t>
  </si>
  <si>
    <t>b.qtableq1.t4self__d_tt4g77cqbitalot</t>
  </si>
  <si>
    <t>se.qtableq1.t4self__d_tt4g77cqbitalot</t>
  </si>
  <si>
    <t>b.qtableq4.t4self__d_tt4g77cqbitalot</t>
  </si>
  <si>
    <t>se.qtableq4.t4self__d_tt4g77cqbitalot</t>
  </si>
  <si>
    <t>b.qtable_diff.t4self__d_tt4g77cqbitalot.(q4-q1)</t>
  </si>
  <si>
    <t>se.qtable_diff.t4self__d_tt4g77cqbitalot.(q4-q1)</t>
  </si>
  <si>
    <t>b.qtableq1.t4self__d_tt4g77dqbitalot</t>
  </si>
  <si>
    <t>se.qtableq1.t4self__d_tt4g77dqbitalot</t>
  </si>
  <si>
    <t>b.qtableq4.t4self__d_tt4g77dqbitalot</t>
  </si>
  <si>
    <t>se.qtableq4.t4self__d_tt4g77dqbitalot</t>
  </si>
  <si>
    <t>b.qtable_diff.t4self__d_tt4g77dqbitalot.(q4-q1)</t>
  </si>
  <si>
    <t>se.qtable_diff.t4self__d_tt4g77dqbitalot.(q4-q1)</t>
  </si>
  <si>
    <t>b.qtableq1.t4self__d_tt4g77fqbitalot</t>
  </si>
  <si>
    <t>se.qtableq1.t4self__d_tt4g77fqbitalot</t>
  </si>
  <si>
    <t>b.qtableq4.t4self__d_tt4g77fqbitalot</t>
  </si>
  <si>
    <t>se.qtableq4.t4self__d_tt4g77fqbitalot</t>
  </si>
  <si>
    <t>b.qtable_diff.t4self__d_tt4g77fqbitalot.(q4-q1)</t>
  </si>
  <si>
    <t>se.qtable_diff.t4self__d_tt4g77fqbitalot.(q4-q1)</t>
  </si>
  <si>
    <t>b.qtableq1.t4self__d_tt4g77gqbitalot</t>
  </si>
  <si>
    <t>se.qtableq1.t4self__d_tt4g77gqbitalot</t>
  </si>
  <si>
    <t>b.qtableq4.t4self__d_tt4g77gqbitalot</t>
  </si>
  <si>
    <t>se.qtableq4.t4self__d_tt4g77gqbitalot</t>
  </si>
  <si>
    <t>b.qtable_diff.t4self__d_tt4g77gqbitalot.(q4-q1)</t>
  </si>
  <si>
    <t>se.qtable_diff.t4self__d_tt4g77gqbitalot.(q4-q1)</t>
  </si>
  <si>
    <t>b.qtableq1.t4self__d_tt4g77hqbitalot</t>
  </si>
  <si>
    <t>se.qtableq1.t4self__d_tt4g77hqbitalot</t>
  </si>
  <si>
    <t>b.qtableq4.t4self__d_tt4g77hqbitalot</t>
  </si>
  <si>
    <t>se.qtableq4.t4self__d_tt4g77hqbitalot</t>
  </si>
  <si>
    <t>b.qtable_diff.t4self__d_tt4g77hqbitalot.(q4-q1)</t>
  </si>
  <si>
    <t>se.qtable_diff.t4self__d_tt4g77hqbitalot.(q4-q1)</t>
  </si>
  <si>
    <t>b.qtableq1.t4self__d_tt4g77iqbitalot</t>
  </si>
  <si>
    <t>se.qtableq1.t4self__d_tt4g77iqbitalot</t>
  </si>
  <si>
    <t>b.qtableq4.t4self__d_tt4g77iqbitalot</t>
  </si>
  <si>
    <t>se.qtableq4.t4self__d_tt4g77iqbitalot</t>
  </si>
  <si>
    <t>b.qtable_diff.t4self__d_tt4g77iqbitalot.(q4-q1)</t>
  </si>
  <si>
    <t>se.qtable_diff.t4self__d_tt4g77iqbitalot.(q4-q1)</t>
  </si>
  <si>
    <t>b.qtableq1.t4self__d_tt4g77jqbitalot</t>
  </si>
  <si>
    <t>se.qtableq1.t4self__d_tt4g77jqbitalot</t>
  </si>
  <si>
    <t>b.qtableq4.t4self__d_tt4g77jqbitalot</t>
  </si>
  <si>
    <t>se.qtableq4.t4self__d_tt4g77jqbitalot</t>
  </si>
  <si>
    <t>b.qtable_diff.t4self__d_tt4g77jqbitalot.(q4-q1)</t>
  </si>
  <si>
    <t>se.qtable_diff.t4self__d_tt4g77jqbitalot.(q4-q1)</t>
  </si>
  <si>
    <t>b.qtableq1.t4self__d_tt4g77kqbitalot</t>
  </si>
  <si>
    <t>se.qtableq1.t4self__d_tt4g77kqbitalot</t>
  </si>
  <si>
    <t>b.qtableq4.t4self__d_tt4g77kqbitalot</t>
  </si>
  <si>
    <t>se.qtableq4.t4self__d_tt4g77kqbitalot</t>
  </si>
  <si>
    <t>b.qtable_diff.t4self__d_tt4g77kqbitalot.(q4-q1)</t>
  </si>
  <si>
    <t>se.qtable_diff.t4self__d_tt4g77kqbitalot.(q4-q1)</t>
  </si>
  <si>
    <t>b.qtableq1.t4self__d_tt4g77lqbitalot</t>
  </si>
  <si>
    <t>se.qtableq1.t4self__d_tt4g77lqbitalot</t>
  </si>
  <si>
    <t>b.qtableq4.t4self__d_tt4g77lqbitalot</t>
  </si>
  <si>
    <t>se.qtableq4.t4self__d_tt4g77lqbitalot</t>
  </si>
  <si>
    <t>b.qtable_diff.t4self__d_tt4g77lqbitalot.(q4-q1)</t>
  </si>
  <si>
    <t>se.qtable_diff.t4self__d_tt4g77lqbitalot.(q4-q1)</t>
  </si>
  <si>
    <t>b.qtableq1.t4self__d_tt4g77mqbitalot</t>
  </si>
  <si>
    <t>se.qtableq1.t4self__d_tt4g77mqbitalot</t>
  </si>
  <si>
    <t>b.qtableq4.t4self__d_tt4g77mqbitalot</t>
  </si>
  <si>
    <t>se.qtableq4.t4self__d_tt4g77mqbitalot</t>
  </si>
  <si>
    <t>b.qtable_diff.t4self__d_tt4g77mqbitalot.(q4-q1)</t>
  </si>
  <si>
    <t>se.qtable_diff.t4self__d_tt4g77mqbitalot.(q4-q1)</t>
  </si>
  <si>
    <t>b.qtableq1.t4self__d_tt4g77nqbitalot</t>
  </si>
  <si>
    <t>se.qtableq1.t4self__d_tt4g77nqbitalot</t>
  </si>
  <si>
    <t>b.qtableq4.t4self__d_tt4g77nqbitalot</t>
  </si>
  <si>
    <t>se.qtableq4.t4self__d_tt4g77nqbitalot</t>
  </si>
  <si>
    <t>b.qtable_diff.t4self__d_tt4g77nqbitalot.(q4-q1)</t>
  </si>
  <si>
    <t>se.qtable_diff.t4self__d_tt4g77nqbitalot.(q4-q1)</t>
  </si>
  <si>
    <t>b.odr_d_tt4g77gqbitalot.t4secls..no_controls</t>
  </si>
  <si>
    <t>se.odr_d_tt4g77gqbitalot.t4secls..no_controls</t>
  </si>
  <si>
    <t>b.odr_d_tt4g77gqbitalot.t4secls..tch_controls</t>
  </si>
  <si>
    <t>se.odr_d_tt4g77gqbitalot.t4secls..tch_controls</t>
  </si>
  <si>
    <t>b.odr_d_tt4g77gqbitalot.t4secls..tch_sch_controls</t>
  </si>
  <si>
    <t>se.odr_d_tt4g77gqbitalot.t4secls..tch_sch_controls</t>
  </si>
  <si>
    <t>b.meanpct.d_tt4g54aqbitalot</t>
  </si>
  <si>
    <t>se.meanpct.d_tt4g54aqbitalot</t>
  </si>
  <si>
    <t>b.qtableq1.t4secls__d_tt4g54aqbitalot</t>
  </si>
  <si>
    <t>se.qtableq1.t4secls__d_tt4g54aqbitalot</t>
  </si>
  <si>
    <t>b.qtableq4.t4secls__d_tt4g54aqbitalot</t>
  </si>
  <si>
    <t>se.qtableq4.t4secls__d_tt4g54aqbitalot</t>
  </si>
  <si>
    <t>b.qtable_diff.t4secls__d_tt4g54aqbitalot.(q4-q1)</t>
  </si>
  <si>
    <t>se.qtable_diff.t4secls__d_tt4g54aqbitalot.(q4-q1)</t>
  </si>
  <si>
    <t>b.meanpct.d_tt4g54bqbitalot</t>
  </si>
  <si>
    <t>se.meanpct.d_tt4g54bqbitalot</t>
  </si>
  <si>
    <t>b.qtableq1.t4secls__d_tt4g54bqbitalot</t>
  </si>
  <si>
    <t>se.qtableq1.t4secls__d_tt4g54bqbitalot</t>
  </si>
  <si>
    <t>b.qtableq4.t4secls__d_tt4g54bqbitalot</t>
  </si>
  <si>
    <t>se.qtableq4.t4secls__d_tt4g54bqbitalot</t>
  </si>
  <si>
    <t>b.qtable_diff.t4secls__d_tt4g54bqbitalot.(q4-q1)</t>
  </si>
  <si>
    <t>se.qtable_diff.t4secls__d_tt4g54bqbitalot.(q4-q1)</t>
  </si>
  <si>
    <t>b.meanpct.d_tt4g54cqbitalot</t>
  </si>
  <si>
    <t>se.meanpct.d_tt4g54cqbitalot</t>
  </si>
  <si>
    <t>b.qtableq1.t4secls__d_tt4g54cqbitalot</t>
  </si>
  <si>
    <t>se.qtableq1.t4secls__d_tt4g54cqbitalot</t>
  </si>
  <si>
    <t>b.qtableq4.t4secls__d_tt4g54cqbitalot</t>
  </si>
  <si>
    <t>se.qtableq4.t4secls__d_tt4g54cqbitalot</t>
  </si>
  <si>
    <t>b.qtable_diff.t4secls__d_tt4g54cqbitalot.(q4-q1)</t>
  </si>
  <si>
    <t>se.qtable_diff.t4secls__d_tt4g54cqbitalot.(q4-q1)</t>
  </si>
  <si>
    <t>b.meanpct.d_tt4g54dqbitalot</t>
  </si>
  <si>
    <t>se.meanpct.d_tt4g54dqbitalot</t>
  </si>
  <si>
    <t>b.qtableq1.t4secls__d_tt4g54dqbitalot</t>
  </si>
  <si>
    <t>se.qtableq1.t4secls__d_tt4g54dqbitalot</t>
  </si>
  <si>
    <t>b.qtableq4.t4secls__d_tt4g54dqbitalot</t>
  </si>
  <si>
    <t>se.qtableq4.t4secls__d_tt4g54dqbitalot</t>
  </si>
  <si>
    <t>b.qtable_diff.t4secls__d_tt4g54dqbitalot.(q4-q1)</t>
  </si>
  <si>
    <t>se.qtable_diff.t4secls__d_tt4g54dqbitalot.(q4-q1)</t>
  </si>
  <si>
    <t>b.mean.tt4g50a</t>
  </si>
  <si>
    <t>se.mean.tt4g50a</t>
  </si>
  <si>
    <t>b.qtableq1.t4secls__tt4g50a</t>
  </si>
  <si>
    <t>se.qtableq1.t4secls__tt4g50a</t>
  </si>
  <si>
    <t>b.qtableq4.t4secls__tt4g50a</t>
  </si>
  <si>
    <t>se.qtableq4.t4secls__tt4g50a</t>
  </si>
  <si>
    <t>b.qtable_diff.t4secls__tt4g50a.(q4-q1)</t>
  </si>
  <si>
    <t>se.qtable_diff.t4secls__tt4g50a.(q4-q1)</t>
  </si>
  <si>
    <t>b.mean.tt4g50b</t>
  </si>
  <si>
    <t>se.mean.tt4g50b</t>
  </si>
  <si>
    <t>b.qtableq1.t4secls__tt4g50b</t>
  </si>
  <si>
    <t>se.qtableq1.t4secls__tt4g50b</t>
  </si>
  <si>
    <t>b.qtableq4.t4secls__tt4g50b</t>
  </si>
  <si>
    <t>se.qtableq4.t4secls__tt4g50b</t>
  </si>
  <si>
    <t>b.qtable_diff.t4secls__tt4g50b.(q4-q1)</t>
  </si>
  <si>
    <t>se.qtable_diff.t4secls__tt4g50b.(q4-q1)</t>
  </si>
  <si>
    <t>b.mean.tt4g50c</t>
  </si>
  <si>
    <t>se.mean.tt4g50c</t>
  </si>
  <si>
    <t>b.qtableq1.t4secls__tt4g50c</t>
  </si>
  <si>
    <t>se.qtableq1.t4secls__tt4g50c</t>
  </si>
  <si>
    <t>b.qtableq4.t4secls__tt4g50c</t>
  </si>
  <si>
    <t>se.qtableq4.t4secls__tt4g50c</t>
  </si>
  <si>
    <t>b.qtable_diff.t4secls__tt4g50c.(q4-q1)</t>
  </si>
  <si>
    <t>se.qtable_diff.t4secls__tt4g50c.(q4-q1)</t>
  </si>
  <si>
    <t>c</t>
  </si>
  <si>
    <t>b.qtableq1.t4seins__tt4g50a</t>
  </si>
  <si>
    <t>se.qtableq1.t4seins__tt4g50a</t>
  </si>
  <si>
    <t>b.qtableq4.t4seins__tt4g50a</t>
  </si>
  <si>
    <t>se.qtableq4.t4seins__tt4g50a</t>
  </si>
  <si>
    <t>b.qtable_diff.t4seins__tt4g50a.(q4-q1)</t>
  </si>
  <si>
    <t>se.qtable_diff.t4seins__tt4g50a.(q4-q1)</t>
  </si>
  <si>
    <t>b.qtableq1.t4seins__tt4g50b</t>
  </si>
  <si>
    <t>se.qtableq1.t4seins__tt4g50b</t>
  </si>
  <si>
    <t>b.qtableq4.t4seins__tt4g50b</t>
  </si>
  <si>
    <t>se.qtableq4.t4seins__tt4g50b</t>
  </si>
  <si>
    <t>b.qtable_diff.t4seins__tt4g50b.(q4-q1)</t>
  </si>
  <si>
    <t>se.qtable_diff.t4seins__tt4g50b.(q4-q1)</t>
  </si>
  <si>
    <t>b.qtableq1.t4seins__tt4g50c</t>
  </si>
  <si>
    <t>se.qtableq1.t4seins__tt4g50c</t>
  </si>
  <si>
    <t>b.qtableq4.t4seins__tt4g50c</t>
  </si>
  <si>
    <t>se.qtableq4.t4seins__tt4g50c</t>
  </si>
  <si>
    <t>b.qtable_diff.t4seins__tt4g50c.(q4-q1)</t>
  </si>
  <si>
    <t>se.qtable_diff.t4seins__tt4g50c.(q4-q1)</t>
  </si>
  <si>
    <t>b.mean.tt2g16</t>
  </si>
  <si>
    <t>se.mean.tt2g16</t>
  </si>
  <si>
    <t>b.mean.tt3g16</t>
  </si>
  <si>
    <t>se.mean.tt3g16</t>
  </si>
  <si>
    <t>b.mean.tt4g14</t>
  </si>
  <si>
    <t>se.mean.tt4g14</t>
  </si>
  <si>
    <t>b.(mean.tt4g14)-(mean.tt2g16)</t>
  </si>
  <si>
    <t>se.(mean.tt4g14)-(mean.tt2g16)</t>
  </si>
  <si>
    <t>b.(mean.tt4g14)-(mean.tt3g16)</t>
  </si>
  <si>
    <t>se.(mean.tt4g14)-(mean.tt3g16)</t>
  </si>
  <si>
    <t>b.mean.tt2g17</t>
  </si>
  <si>
    <t>se.mean.tt2g17</t>
  </si>
  <si>
    <t>b.mean.tt3g17</t>
  </si>
  <si>
    <t>se.mean.tt3g17</t>
  </si>
  <si>
    <t>b.mean.tt4g15</t>
  </si>
  <si>
    <t>se.mean.tt4g15</t>
  </si>
  <si>
    <t>b.(mean.tt4g15)-(mean.tt2g17)</t>
  </si>
  <si>
    <t>se.(mean.tt4g15)-(mean.tt2g17)</t>
  </si>
  <si>
    <t>b.(mean.tt4g15)-(mean.tt3g17)</t>
  </si>
  <si>
    <t>se.(mean.tt4g15)-(mean.tt3g17)</t>
  </si>
  <si>
    <t>b.mean.tt2g18a</t>
  </si>
  <si>
    <t>se.mean.tt2g18a</t>
  </si>
  <si>
    <t>b.mean.tt3g18a</t>
  </si>
  <si>
    <t>se.mean.tt3g18a</t>
  </si>
  <si>
    <t>b.mean.tt4g16a</t>
  </si>
  <si>
    <t>se.mean.tt4g16a</t>
  </si>
  <si>
    <t>b.(mean.tt4g16a)-(mean.tt2g18a)</t>
  </si>
  <si>
    <t>se.(mean.tt4g16a)-(mean.tt2g18a)</t>
  </si>
  <si>
    <t>b.(mean.tt4g16a)-(mean.tt3g18a)</t>
  </si>
  <si>
    <t>se.(mean.tt4g16a)-(mean.tt3g18a)</t>
  </si>
  <si>
    <t>b.mean.tt2g18c</t>
  </si>
  <si>
    <t>se.mean.tt2g18c</t>
  </si>
  <si>
    <t>b.mean.tt3g18c</t>
  </si>
  <si>
    <t>se.mean.tt3g18c</t>
  </si>
  <si>
    <t>b.mean.tt4g16c</t>
  </si>
  <si>
    <t>se.mean.tt4g16c</t>
  </si>
  <si>
    <t>b.(mean.tt4g16c)-(mean.tt2g18c)</t>
  </si>
  <si>
    <t>se.(mean.tt4g16c)-(mean.tt2g18c)</t>
  </si>
  <si>
    <t>b.(mean.tt4g16c)-(mean.tt3g18c)</t>
  </si>
  <si>
    <t>se.(mean.tt4g16c)-(mean.tt3g18c)</t>
  </si>
  <si>
    <t>b.mean.tt2g18f</t>
  </si>
  <si>
    <t>se.mean.tt2g18f</t>
  </si>
  <si>
    <t>b.mean.tt3g18f</t>
  </si>
  <si>
    <t>se.mean.tt3g18f</t>
  </si>
  <si>
    <t>b.mean.tt4g16f</t>
  </si>
  <si>
    <t>se.mean.tt4g16f</t>
  </si>
  <si>
    <t>b.(mean.tt4g16f)-(mean.tt2g18f)</t>
  </si>
  <si>
    <t>se.(mean.tt4g16f)-(mean.tt2g18f)</t>
  </si>
  <si>
    <t>b.(mean.tt4g16f)-(mean.tt3g18f)</t>
  </si>
  <si>
    <t>se.(mean.tt4g16f)-(mean.tt3g18f)</t>
  </si>
  <si>
    <t>b.mean.tt2g18d</t>
  </si>
  <si>
    <t>se.mean.tt2g18d</t>
  </si>
  <si>
    <t>b.mean.tt3g18d</t>
  </si>
  <si>
    <t>se.mean.tt3g18d</t>
  </si>
  <si>
    <t>b.mean.tt4g16d</t>
  </si>
  <si>
    <t>se.mean.tt4g16d</t>
  </si>
  <si>
    <t>b.(mean.tt4g16d)-(mean.tt2g18d)</t>
  </si>
  <si>
    <t>se.(mean.tt4g16d)-(mean.tt2g18d)</t>
  </si>
  <si>
    <t>b.(mean.tt4g16d)-(mean.tt3g18d)</t>
  </si>
  <si>
    <t>se.(mean.tt4g16d)-(mean.tt3g18d)</t>
  </si>
  <si>
    <t>b.mean.tt2g18e</t>
  </si>
  <si>
    <t>se.mean.tt2g18e</t>
  </si>
  <si>
    <t>b.mean.tt3g18e</t>
  </si>
  <si>
    <t>se.mean.tt3g18e</t>
  </si>
  <si>
    <t>b.mean.tt4g16e</t>
  </si>
  <si>
    <t>se.mean.tt4g16e</t>
  </si>
  <si>
    <t>b.(mean.tt4g16e)-(mean.tt2g18e)</t>
  </si>
  <si>
    <t>se.(mean.tt4g16e)-(mean.tt2g18e)</t>
  </si>
  <si>
    <t>b.(mean.tt4g16e)-(mean.tt3g18e)</t>
  </si>
  <si>
    <t>se.(mean.tt4g16e)-(mean.tt3g18e)</t>
  </si>
  <si>
    <t>b.mean.tt2g18g</t>
  </si>
  <si>
    <t>se.mean.tt2g18g</t>
  </si>
  <si>
    <t>b.mean.tt3g18h</t>
  </si>
  <si>
    <t>se.mean.tt3g18h</t>
  </si>
  <si>
    <t>b.mean.tt4g16h</t>
  </si>
  <si>
    <t>se.mean.tt4g16h</t>
  </si>
  <si>
    <t>b.(mean.tt4g16h)-(mean.tt2g18g)</t>
  </si>
  <si>
    <t>se.(mean.tt4g16h)-(mean.tt2g18g)</t>
  </si>
  <si>
    <t>b.(mean.tt4g16h)-(mean.tt3g18h)</t>
  </si>
  <si>
    <t>se.(mean.tt4g16h)-(mean.tt3g18h)</t>
  </si>
  <si>
    <t>b.mean.tt2g18h</t>
  </si>
  <si>
    <t>se.mean.tt2g18h</t>
  </si>
  <si>
    <t>b.mean.tt3g18i</t>
  </si>
  <si>
    <t>se.mean.tt3g18i</t>
  </si>
  <si>
    <t>b.mean.tt4g16i</t>
  </si>
  <si>
    <t>se.mean.tt4g16i</t>
  </si>
  <si>
    <t>b.(mean.tt4g16i)-(mean.tt2g18h)</t>
  </si>
  <si>
    <t>se.(mean.tt4g16i)-(mean.tt2g18h)</t>
  </si>
  <si>
    <t>b.(mean.tt4g16i)-(mean.tt3g18i)</t>
  </si>
  <si>
    <t>se.(mean.tt4g16i)-(mean.tt3g18i)</t>
  </si>
  <si>
    <t>b.mean.tt4g16b</t>
  </si>
  <si>
    <t>se.mean.tt4g16b</t>
  </si>
  <si>
    <t>b.(mean.tt4g16b)-(mean.tt2g18c)</t>
  </si>
  <si>
    <t>se.(mean.tt4g16b)-(mean.tt2g18c)</t>
  </si>
  <si>
    <t>b.(mean.tt4g16b)-(mean.tt3g18c)</t>
  </si>
  <si>
    <t>se.(mean.tt4g16b)-(mean.tt3g18c)</t>
  </si>
  <si>
    <t>b.(mean.tt4g16c)-(mean.tt2g18f)</t>
  </si>
  <si>
    <t>se.(mean.tt4g16c)-(mean.tt2g18f)</t>
  </si>
  <si>
    <t>b.(mean.tt4g16c)-(mean.tt3g18f)</t>
  </si>
  <si>
    <t>se.(mean.tt4g16c)-(mean.tt3g18f)</t>
  </si>
  <si>
    <t>b.mean.tt4g16g</t>
  </si>
  <si>
    <t>se.mean.tt4g16g</t>
  </si>
  <si>
    <t>b.mean.tt4g16j</t>
  </si>
  <si>
    <t>se.mean.tt4g16j</t>
  </si>
  <si>
    <t>b.(mean.tt4g14_isc1)-(mean.tt4g14_isc2)</t>
  </si>
  <si>
    <t>se.(mean.tt4g14_isc1)-(mean.tt4g14_isc2)</t>
  </si>
  <si>
    <t>b.(mean.tt4g15_isc1)-(mean.tt4g15_isc2)</t>
  </si>
  <si>
    <t>se.(mean.tt4g15_isc1)-(mean.tt4g15_isc2)</t>
  </si>
  <si>
    <t>b.(mean.tt4g16a_isc1)-(mean.tt4g16a_isc2)</t>
  </si>
  <si>
    <t>se.(mean.tt4g16a_isc1)-(mean.tt4g16a_isc2)</t>
  </si>
  <si>
    <t>b.(mean.tt4g16b_isc1)-(mean.tt4g16b_isc2)</t>
  </si>
  <si>
    <t>se.(mean.tt4g16b_isc1)-(mean.tt4g16b_isc2)</t>
  </si>
  <si>
    <t>b.(mean.tt4g16c_isc1)-(mean.tt4g16c_isc2)</t>
  </si>
  <si>
    <t>se.(mean.tt4g16c_isc1)-(mean.tt4g16c_isc2)</t>
  </si>
  <si>
    <t>b.(mean.tt4g16d_isc1)-(mean.tt4g16d_isc2)</t>
  </si>
  <si>
    <t>se.(mean.tt4g16d_isc1)-(mean.tt4g16d_isc2)</t>
  </si>
  <si>
    <t>b.(mean.tt4g16e_isc1)-(mean.tt4g16e_isc2)</t>
  </si>
  <si>
    <t>se.(mean.tt4g16e_isc1)-(mean.tt4g16e_isc2)</t>
  </si>
  <si>
    <t>b.(mean.tt4g16f_isc1)-(mean.tt4g16f_isc2)</t>
  </si>
  <si>
    <t>se.(mean.tt4g16f_isc1)-(mean.tt4g16f_isc2)</t>
  </si>
  <si>
    <t>b.(mean.tt4g16g_isc1)-(mean.tt4g16g_isc2)</t>
  </si>
  <si>
    <t>se.(mean.tt4g16g_isc1)-(mean.tt4g16g_isc2)</t>
  </si>
  <si>
    <t>b.(mean.tt4g16h_isc1)-(mean.tt4g16h_isc2)</t>
  </si>
  <si>
    <t>se.(mean.tt4g16h_isc1)-(mean.tt4g16h_isc2)</t>
  </si>
  <si>
    <t>b.(mean.tt4g16i_isc1)-(mean.tt4g16i_isc2)</t>
  </si>
  <si>
    <t>se.(mean.tt4g16i_isc1)-(mean.tt4g16i_isc2)</t>
  </si>
  <si>
    <t>b.(mean.tt4g16j_isc1)-(mean.tt4g16j_isc2)</t>
  </si>
  <si>
    <t>se.(mean.tt4g16j_isc1)-(mean.tt4g16j_isc2)</t>
  </si>
  <si>
    <t>b.(mean.tt4g14_isc3)-(mean.tt4g14_isc2)</t>
  </si>
  <si>
    <t>se.(mean.tt4g14_isc3)-(mean.tt4g14_isc2)</t>
  </si>
  <si>
    <t>b.(mean.tt4g15_isc3)-(mean.tt4g15_isc2)</t>
  </si>
  <si>
    <t>se.(mean.tt4g15_isc3)-(mean.tt4g15_isc2)</t>
  </si>
  <si>
    <t>b.(mean.tt4g16a_isc3)-(mean.tt4g16a_isc2)</t>
  </si>
  <si>
    <t>se.(mean.tt4g16a_isc3)-(mean.tt4g16a_isc2)</t>
  </si>
  <si>
    <t>b.(mean.tt4g16b_isc3)-(mean.tt4g16b_isc2)</t>
  </si>
  <si>
    <t>se.(mean.tt4g16b_isc3)-(mean.tt4g16b_isc2)</t>
  </si>
  <si>
    <t>b.(mean.tt4g16c_isc3)-(mean.tt4g16c_isc2)</t>
  </si>
  <si>
    <t>se.(mean.tt4g16c_isc3)-(mean.tt4g16c_isc2)</t>
  </si>
  <si>
    <t>b.(mean.tt4g16d_isc3)-(mean.tt4g16d_isc2)</t>
  </si>
  <si>
    <t>se.(mean.tt4g16d_isc3)-(mean.tt4g16d_isc2)</t>
  </si>
  <si>
    <t>b.(mean.tt4g16e_isc3)-(mean.tt4g16e_isc2)</t>
  </si>
  <si>
    <t>se.(mean.tt4g16e_isc3)-(mean.tt4g16e_isc2)</t>
  </si>
  <si>
    <t>b.(mean.tt4g16f_isc3)-(mean.tt4g16f_isc2)</t>
  </si>
  <si>
    <t>se.(mean.tt4g16f_isc3)-(mean.tt4g16f_isc2)</t>
  </si>
  <si>
    <t>b.(mean.tt4g16g_isc3)-(mean.tt4g16g_isc2)</t>
  </si>
  <si>
    <t>se.(mean.tt4g16g_isc3)-(mean.tt4g16g_isc2)</t>
  </si>
  <si>
    <t>b.(mean.tt4g16h_isc3)-(mean.tt4g16h_isc2)</t>
  </si>
  <si>
    <t>se.(mean.tt4g16h_isc3)-(mean.tt4g16h_isc2)</t>
  </si>
  <si>
    <t>b.(mean.tt4g16i_isc3)-(mean.tt4g16i_isc2)</t>
  </si>
  <si>
    <t>se.(mean.tt4g16i_isc3)-(mean.tt4g16i_isc2)</t>
  </si>
  <si>
    <t>b.(mean.tt4g16j_isc3)-(mean.tt4g16j_isc2)</t>
  </si>
  <si>
    <t>se.(mean.tt4g16j_isc3)-(mean.tt4g16j_isc2)</t>
  </si>
  <si>
    <t>b.mean.tt4g14..exp..1 under_5yrs</t>
  </si>
  <si>
    <t>se.mean.tt4g14..exp..1 under_5yrs</t>
  </si>
  <si>
    <t>b.mean.tt4g14..exp..2 from6to10</t>
  </si>
  <si>
    <t>se.mean.tt4g14..exp..2 from6to10</t>
  </si>
  <si>
    <t>b.mean.tt4g14..exp..3 over_10yrs</t>
  </si>
  <si>
    <t>se.mean.tt4g14..exp..3 over_10yrs</t>
  </si>
  <si>
    <t>b.mean.tt4g14..exp..(3 over_10yrs-1 under_5yrs)</t>
  </si>
  <si>
    <t>se.mean.tt4g14..exp..(3 over_10yrs-1 under_5yrs)</t>
  </si>
  <si>
    <t>b.mean.tt4g15..exp..1 under_5yrs</t>
  </si>
  <si>
    <t>se.mean.tt4g15..exp..1 under_5yrs</t>
  </si>
  <si>
    <t>b.mean.tt4g15..exp..2 from6to10</t>
  </si>
  <si>
    <t>se.mean.tt4g15..exp..2 from6to10</t>
  </si>
  <si>
    <t>b.mean.tt4g15..exp..3 over_10yrs</t>
  </si>
  <si>
    <t>se.mean.tt4g15..exp..3 over_10yrs</t>
  </si>
  <si>
    <t>b.mean.tt4g15..exp..(3 over_10yrs-1 under_5yrs)</t>
  </si>
  <si>
    <t>se.mean.tt4g15..exp..(3 over_10yrs-1 under_5yrs)</t>
  </si>
  <si>
    <t>b.mean.tt4g16a..exp..1 under_5yrs</t>
  </si>
  <si>
    <t>se.mean.tt4g16a..exp..1 under_5yrs</t>
  </si>
  <si>
    <t>b.mean.tt4g16a..exp..2 from6to10</t>
  </si>
  <si>
    <t>se.mean.tt4g16a..exp..2 from6to10</t>
  </si>
  <si>
    <t>b.mean.tt4g16a..exp..3 over_10yrs</t>
  </si>
  <si>
    <t>se.mean.tt4g16a..exp..3 over_10yrs</t>
  </si>
  <si>
    <t>b.mean.tt4g16a..exp..(3 over_10yrs-1 under_5yrs)</t>
  </si>
  <si>
    <t>se.mean.tt4g16a..exp..(3 over_10yrs-1 under_5yrs)</t>
  </si>
  <si>
    <t>b.mean.tt4g16b..exp..1 under_5yrs</t>
  </si>
  <si>
    <t>se.mean.tt4g16b..exp..1 under_5yrs</t>
  </si>
  <si>
    <t>b.mean.tt4g16b..exp..2 from6to10</t>
  </si>
  <si>
    <t>se.mean.tt4g16b..exp..2 from6to10</t>
  </si>
  <si>
    <t>b.mean.tt4g16b..exp..3 over_10yrs</t>
  </si>
  <si>
    <t>se.mean.tt4g16b..exp..3 over_10yrs</t>
  </si>
  <si>
    <t>b.mean.tt4g16b..exp..(3 over_10yrs-1 under_5yrs)</t>
  </si>
  <si>
    <t>se.mean.tt4g16b..exp..(3 over_10yrs-1 under_5yrs)</t>
  </si>
  <si>
    <t>b.mean.tt4g16c..exp..1 under_5yrs</t>
  </si>
  <si>
    <t>se.mean.tt4g16c..exp..1 under_5yrs</t>
  </si>
  <si>
    <t>b.mean.tt4g16c..exp..2 from6to10</t>
  </si>
  <si>
    <t>se.mean.tt4g16c..exp..2 from6to10</t>
  </si>
  <si>
    <t>b.mean.tt4g16c..exp..3 over_10yrs</t>
  </si>
  <si>
    <t>se.mean.tt4g16c..exp..3 over_10yrs</t>
  </si>
  <si>
    <t>b.mean.tt4g16c..exp..(3 over_10yrs-1 under_5yrs)</t>
  </si>
  <si>
    <t>se.mean.tt4g16c..exp..(3 over_10yrs-1 under_5yrs)</t>
  </si>
  <si>
    <t>b.mean.tt4g16d..exp..1 under_5yrs</t>
  </si>
  <si>
    <t>se.mean.tt4g16d..exp..1 under_5yrs</t>
  </si>
  <si>
    <t>b.mean.tt4g16d..exp..2 from6to10</t>
  </si>
  <si>
    <t>se.mean.tt4g16d..exp..2 from6to10</t>
  </si>
  <si>
    <t>b.mean.tt4g16d..exp..3 over_10yrs</t>
  </si>
  <si>
    <t>se.mean.tt4g16d..exp..3 over_10yrs</t>
  </si>
  <si>
    <t>b.mean.tt4g16d..exp..(3 over_10yrs-1 under_5yrs)</t>
  </si>
  <si>
    <t>se.mean.tt4g16d..exp..(3 over_10yrs-1 under_5yrs)</t>
  </si>
  <si>
    <t>b.mean.tt4g16e..exp..1 under_5yrs</t>
  </si>
  <si>
    <t>se.mean.tt4g16e..exp..1 under_5yrs</t>
  </si>
  <si>
    <t>b.mean.tt4g16e..exp..2 from6to10</t>
  </si>
  <si>
    <t>se.mean.tt4g16e..exp..2 from6to10</t>
  </si>
  <si>
    <t>b.mean.tt4g16e..exp..3 over_10yrs</t>
  </si>
  <si>
    <t>se.mean.tt4g16e..exp..3 over_10yrs</t>
  </si>
  <si>
    <t>b.mean.tt4g16e..exp..(3 over_10yrs-1 under_5yrs)</t>
  </si>
  <si>
    <t>se.mean.tt4g16e..exp..(3 over_10yrs-1 under_5yrs)</t>
  </si>
  <si>
    <t>b.mean.tt4g16f..exp..1 under_5yrs</t>
  </si>
  <si>
    <t>se.mean.tt4g16f..exp..1 under_5yrs</t>
  </si>
  <si>
    <t>b.mean.tt4g16f..exp..2 from6to10</t>
  </si>
  <si>
    <t>se.mean.tt4g16f..exp..2 from6to10</t>
  </si>
  <si>
    <t>b.mean.tt4g16f..exp..3 over_10yrs</t>
  </si>
  <si>
    <t>se.mean.tt4g16f..exp..3 over_10yrs</t>
  </si>
  <si>
    <t>b.mean.tt4g16f..exp..(3 over_10yrs-1 under_5yrs)</t>
  </si>
  <si>
    <t>se.mean.tt4g16f..exp..(3 over_10yrs-1 under_5yrs)</t>
  </si>
  <si>
    <t>b.mean.tt4g16g..exp..1 under_5yrs</t>
  </si>
  <si>
    <t>se.mean.tt4g16g..exp..1 under_5yrs</t>
  </si>
  <si>
    <t>b.mean.tt4g16g..exp..2 from6to10</t>
  </si>
  <si>
    <t>se.mean.tt4g16g..exp..2 from6to10</t>
  </si>
  <si>
    <t>b.mean.tt4g16g..exp..3 over_10yrs</t>
  </si>
  <si>
    <t>se.mean.tt4g16g..exp..3 over_10yrs</t>
  </si>
  <si>
    <t>b.mean.tt4g16g..exp..(3 over_10yrs-1 under_5yrs)</t>
  </si>
  <si>
    <t>se.mean.tt4g16g..exp..(3 over_10yrs-1 under_5yrs)</t>
  </si>
  <si>
    <t>b.mean.tt4g16h..exp..1 under_5yrs</t>
  </si>
  <si>
    <t>se.mean.tt4g16h..exp..1 under_5yrs</t>
  </si>
  <si>
    <t>b.mean.tt4g16h..exp..2 from6to10</t>
  </si>
  <si>
    <t>se.mean.tt4g16h..exp..2 from6to10</t>
  </si>
  <si>
    <t>b.mean.tt4g16h..exp..3 over_10yrs</t>
  </si>
  <si>
    <t>se.mean.tt4g16h..exp..3 over_10yrs</t>
  </si>
  <si>
    <t>b.mean.tt4g16h..exp..(3 over_10yrs-1 under_5yrs)</t>
  </si>
  <si>
    <t>se.mean.tt4g16h..exp..(3 over_10yrs-1 under_5yrs)</t>
  </si>
  <si>
    <t>b.mean.tt4g16i..exp..1 under_5yrs</t>
  </si>
  <si>
    <t>se.mean.tt4g16i..exp..1 under_5yrs</t>
  </si>
  <si>
    <t>b.mean.tt4g16i..exp..2 from6to10</t>
  </si>
  <si>
    <t>se.mean.tt4g16i..exp..2 from6to10</t>
  </si>
  <si>
    <t>b.mean.tt4g16i..exp..3 over_10yrs</t>
  </si>
  <si>
    <t>se.mean.tt4g16i..exp..3 over_10yrs</t>
  </si>
  <si>
    <t>b.mean.tt4g16i..exp..(3 over_10yrs-1 under_5yrs)</t>
  </si>
  <si>
    <t>se.mean.tt4g16i..exp..(3 over_10yrs-1 under_5yrs)</t>
  </si>
  <si>
    <t>b.mean.tt4g16j..exp..1 under_5yrs</t>
  </si>
  <si>
    <t>se.mean.tt4g16j..exp..1 under_5yrs</t>
  </si>
  <si>
    <t>b.mean.tt4g16j..exp..2 from6to10</t>
  </si>
  <si>
    <t>se.mean.tt4g16j..exp..2 from6to10</t>
  </si>
  <si>
    <t>b.mean.tt4g16j..exp..3 over_10yrs</t>
  </si>
  <si>
    <t>se.mean.tt4g16j..exp..3 over_10yrs</t>
  </si>
  <si>
    <t>b.mean.tt4g16j..exp..(3 over_10yrs-1 under_5yrs)</t>
  </si>
  <si>
    <t>se.mean.tt4g16j..exp..(3 over_10yrs-1 under_5yrs)</t>
  </si>
  <si>
    <t>b.meanpct.d_tt4g77aqbitalot..exp..1 under_5yrs</t>
  </si>
  <si>
    <t>se.meanpct.d_tt4g77aqbitalot..exp..1 under_5yrs</t>
  </si>
  <si>
    <t>b.meanpct.d_tt4g77aqbitalot..exp..2 from6to10</t>
  </si>
  <si>
    <t>se.meanpct.d_tt4g77aqbitalot..exp..2 from6to10</t>
  </si>
  <si>
    <t>b.meanpct.d_tt4g77aqbitalot..exp..3 over_10yrs</t>
  </si>
  <si>
    <t>se.meanpct.d_tt4g77aqbitalot..exp..3 over_10yrs</t>
  </si>
  <si>
    <t>b.meanpct.d_tt4g77aqbitalot..exp..(3 over_10yrs-1 under_5yrs)</t>
  </si>
  <si>
    <t>se.meanpct.d_tt4g77aqbitalot..exp..(3 over_10yrs-1 under_5yrs)</t>
  </si>
  <si>
    <t>b.meanpct.d_tt4g77bqbitalot..exp..1 under_5yrs</t>
  </si>
  <si>
    <t>se.meanpct.d_tt4g77bqbitalot..exp..1 under_5yrs</t>
  </si>
  <si>
    <t>b.meanpct.d_tt4g77bqbitalot..exp..2 from6to10</t>
  </si>
  <si>
    <t>se.meanpct.d_tt4g77bqbitalot..exp..2 from6to10</t>
  </si>
  <si>
    <t>b.meanpct.d_tt4g77bqbitalot..exp..3 over_10yrs</t>
  </si>
  <si>
    <t>se.meanpct.d_tt4g77bqbitalot..exp..3 over_10yrs</t>
  </si>
  <si>
    <t>b.meanpct.d_tt4g77bqbitalot..exp..(3 over_10yrs-1 under_5yrs)</t>
  </si>
  <si>
    <t>se.meanpct.d_tt4g77bqbitalot..exp..(3 over_10yrs-1 under_5yrs)</t>
  </si>
  <si>
    <t>b.meanpct.d_tt4g77cqbitalot..exp..1 under_5yrs</t>
  </si>
  <si>
    <t>se.meanpct.d_tt4g77cqbitalot..exp..1 under_5yrs</t>
  </si>
  <si>
    <t>b.meanpct.d_tt4g77cqbitalot..exp..2 from6to10</t>
  </si>
  <si>
    <t>se.meanpct.d_tt4g77cqbitalot..exp..2 from6to10</t>
  </si>
  <si>
    <t>b.meanpct.d_tt4g77cqbitalot..exp..3 over_10yrs</t>
  </si>
  <si>
    <t>se.meanpct.d_tt4g77cqbitalot..exp..3 over_10yrs</t>
  </si>
  <si>
    <t>b.meanpct.d_tt4g77cqbitalot..exp..(3 over_10yrs-1 under_5yrs)</t>
  </si>
  <si>
    <t>se.meanpct.d_tt4g77cqbitalot..exp..(3 over_10yrs-1 under_5yrs)</t>
  </si>
  <si>
    <t>b.meanpct.d_tt4g77dqbitalot..exp..1 under_5yrs</t>
  </si>
  <si>
    <t>se.meanpct.d_tt4g77dqbitalot..exp..1 under_5yrs</t>
  </si>
  <si>
    <t>b.meanpct.d_tt4g77dqbitalot..exp..2 from6to10</t>
  </si>
  <si>
    <t>se.meanpct.d_tt4g77dqbitalot..exp..2 from6to10</t>
  </si>
  <si>
    <t>b.meanpct.d_tt4g77dqbitalot..exp..3 over_10yrs</t>
  </si>
  <si>
    <t>se.meanpct.d_tt4g77dqbitalot..exp..3 over_10yrs</t>
  </si>
  <si>
    <t>b.meanpct.d_tt4g77dqbitalot..exp..(3 over_10yrs-1 under_5yrs)</t>
  </si>
  <si>
    <t>se.meanpct.d_tt4g77dqbitalot..exp..(3 over_10yrs-1 under_5yrs)</t>
  </si>
  <si>
    <t>b.meanpct.d_tt4g77eqbitalot</t>
  </si>
  <si>
    <t>se.meanpct.d_tt4g77eqbitalot</t>
  </si>
  <si>
    <t>b.meanpct.d_tt4g77eqbitalot..exp..1 under_5yrs</t>
  </si>
  <si>
    <t>se.meanpct.d_tt4g77eqbitalot..exp..1 under_5yrs</t>
  </si>
  <si>
    <t>b.meanpct.d_tt4g77eqbitalot..exp..2 from6to10</t>
  </si>
  <si>
    <t>se.meanpct.d_tt4g77eqbitalot..exp..2 from6to10</t>
  </si>
  <si>
    <t>b.meanpct.d_tt4g77eqbitalot..exp..3 over_10yrs</t>
  </si>
  <si>
    <t>se.meanpct.d_tt4g77eqbitalot..exp..3 over_10yrs</t>
  </si>
  <si>
    <t>b.meanpct.d_tt4g77eqbitalot..exp..(3 over_10yrs-1 under_5yrs)</t>
  </si>
  <si>
    <t>se.meanpct.d_tt4g77eqbitalot..exp..(3 over_10yrs-1 under_5yrs)</t>
  </si>
  <si>
    <t>b.meanpct.d_tt4g77fqbitalot..exp..1 under_5yrs</t>
  </si>
  <si>
    <t>se.meanpct.d_tt4g77fqbitalot..exp..1 under_5yrs</t>
  </si>
  <si>
    <t>b.meanpct.d_tt4g77fqbitalot..exp..2 from6to10</t>
  </si>
  <si>
    <t>se.meanpct.d_tt4g77fqbitalot..exp..2 from6to10</t>
  </si>
  <si>
    <t>b.meanpct.d_tt4g77fqbitalot..exp..3 over_10yrs</t>
  </si>
  <si>
    <t>se.meanpct.d_tt4g77fqbitalot..exp..3 over_10yrs</t>
  </si>
  <si>
    <t>b.meanpct.d_tt4g77fqbitalot..exp..(3 over_10yrs-1 under_5yrs)</t>
  </si>
  <si>
    <t>se.meanpct.d_tt4g77fqbitalot..exp..(3 over_10yrs-1 under_5yrs)</t>
  </si>
  <si>
    <t>b.meanpct.d_tt4g77gqbitalot..exp..1 under_5yrs</t>
  </si>
  <si>
    <t>se.meanpct.d_tt4g77gqbitalot..exp..1 under_5yrs</t>
  </si>
  <si>
    <t>b.meanpct.d_tt4g77gqbitalot..exp..2 from6to10</t>
  </si>
  <si>
    <t>se.meanpct.d_tt4g77gqbitalot..exp..2 from6to10</t>
  </si>
  <si>
    <t>b.meanpct.d_tt4g77gqbitalot..exp..3 over_10yrs</t>
  </si>
  <si>
    <t>se.meanpct.d_tt4g77gqbitalot..exp..3 over_10yrs</t>
  </si>
  <si>
    <t>b.meanpct.d_tt4g77gqbitalot..exp..(3 over_10yrs-1 under_5yrs)</t>
  </si>
  <si>
    <t>se.meanpct.d_tt4g77gqbitalot..exp..(3 over_10yrs-1 under_5yrs)</t>
  </si>
  <si>
    <t>b.meanpct.d_tt4g77hqbitalot..exp..1 under_5yrs</t>
  </si>
  <si>
    <t>se.meanpct.d_tt4g77hqbitalot..exp..1 under_5yrs</t>
  </si>
  <si>
    <t>b.meanpct.d_tt4g77hqbitalot..exp..2 from6to10</t>
  </si>
  <si>
    <t>se.meanpct.d_tt4g77hqbitalot..exp..2 from6to10</t>
  </si>
  <si>
    <t>b.meanpct.d_tt4g77hqbitalot..exp..3 over_10yrs</t>
  </si>
  <si>
    <t>se.meanpct.d_tt4g77hqbitalot..exp..3 over_10yrs</t>
  </si>
  <si>
    <t>b.meanpct.d_tt4g77hqbitalot..exp..(3 over_10yrs-1 under_5yrs)</t>
  </si>
  <si>
    <t>se.meanpct.d_tt4g77hqbitalot..exp..(3 over_10yrs-1 under_5yrs)</t>
  </si>
  <si>
    <t>b.meanpct.d_tt4g77iqbitalot..exp..1 under_5yrs</t>
  </si>
  <si>
    <t>se.meanpct.d_tt4g77iqbitalot..exp..1 under_5yrs</t>
  </si>
  <si>
    <t>b.meanpct.d_tt4g77iqbitalot..exp..2 from6to10</t>
  </si>
  <si>
    <t>se.meanpct.d_tt4g77iqbitalot..exp..2 from6to10</t>
  </si>
  <si>
    <t>b.meanpct.d_tt4g77iqbitalot..exp..3 over_10yrs</t>
  </si>
  <si>
    <t>se.meanpct.d_tt4g77iqbitalot..exp..3 over_10yrs</t>
  </si>
  <si>
    <t>b.meanpct.d_tt4g77iqbitalot..exp..(3 over_10yrs-1 under_5yrs)</t>
  </si>
  <si>
    <t>se.meanpct.d_tt4g77iqbitalot..exp..(3 over_10yrs-1 under_5yrs)</t>
  </si>
  <si>
    <t>b.meanpct.d_tt4g77jqbitalot..exp..1 under_5yrs</t>
  </si>
  <si>
    <t>se.meanpct.d_tt4g77jqbitalot..exp..1 under_5yrs</t>
  </si>
  <si>
    <t>b.meanpct.d_tt4g77jqbitalot..exp..2 from6to10</t>
  </si>
  <si>
    <t>se.meanpct.d_tt4g77jqbitalot..exp..2 from6to10</t>
  </si>
  <si>
    <t>b.meanpct.d_tt4g77jqbitalot..exp..3 over_10yrs</t>
  </si>
  <si>
    <t>se.meanpct.d_tt4g77jqbitalot..exp..3 over_10yrs</t>
  </si>
  <si>
    <t>b.meanpct.d_tt4g77jqbitalot..exp..(3 over_10yrs-1 under_5yrs)</t>
  </si>
  <si>
    <t>se.meanpct.d_tt4g77jqbitalot..exp..(3 over_10yrs-1 under_5yrs)</t>
  </si>
  <si>
    <t>b.meanpct.d_tt4g77kqbitalot..exp..1 under_5yrs</t>
  </si>
  <si>
    <t>se.meanpct.d_tt4g77kqbitalot..exp..1 under_5yrs</t>
  </si>
  <si>
    <t>b.meanpct.d_tt4g77kqbitalot..exp..2 from6to10</t>
  </si>
  <si>
    <t>se.meanpct.d_tt4g77kqbitalot..exp..2 from6to10</t>
  </si>
  <si>
    <t>b.meanpct.d_tt4g77kqbitalot..exp..3 over_10yrs</t>
  </si>
  <si>
    <t>se.meanpct.d_tt4g77kqbitalot..exp..3 over_10yrs</t>
  </si>
  <si>
    <t>b.meanpct.d_tt4g77kqbitalot..exp..(3 over_10yrs-1 under_5yrs)</t>
  </si>
  <si>
    <t>se.meanpct.d_tt4g77kqbitalot..exp..(3 over_10yrs-1 under_5yrs)</t>
  </si>
  <si>
    <t>b.meanpct.d_tt4g77lqbitalot..exp..1 under_5yrs</t>
  </si>
  <si>
    <t>se.meanpct.d_tt4g77lqbitalot..exp..1 under_5yrs</t>
  </si>
  <si>
    <t>b.meanpct.d_tt4g77lqbitalot..exp..2 from6to10</t>
  </si>
  <si>
    <t>se.meanpct.d_tt4g77lqbitalot..exp..2 from6to10</t>
  </si>
  <si>
    <t>b.meanpct.d_tt4g77lqbitalot..exp..3 over_10yrs</t>
  </si>
  <si>
    <t>se.meanpct.d_tt4g77lqbitalot..exp..3 over_10yrs</t>
  </si>
  <si>
    <t>b.meanpct.d_tt4g77lqbitalot..exp..(3 over_10yrs-1 under_5yrs)</t>
  </si>
  <si>
    <t>se.meanpct.d_tt4g77lqbitalot..exp..(3 over_10yrs-1 under_5yrs)</t>
  </si>
  <si>
    <t>b.meanpct.d_tt4g77mqbitalot..exp..1 under_5yrs</t>
  </si>
  <si>
    <t>se.meanpct.d_tt4g77mqbitalot..exp..1 under_5yrs</t>
  </si>
  <si>
    <t>b.meanpct.d_tt4g77mqbitalot..exp..2 from6to10</t>
  </si>
  <si>
    <t>se.meanpct.d_tt4g77mqbitalot..exp..2 from6to10</t>
  </si>
  <si>
    <t>b.meanpct.d_tt4g77mqbitalot..exp..3 over_10yrs</t>
  </si>
  <si>
    <t>se.meanpct.d_tt4g77mqbitalot..exp..3 over_10yrs</t>
  </si>
  <si>
    <t>b.meanpct.d_tt4g77mqbitalot..exp..(3 over_10yrs-1 under_5yrs)</t>
  </si>
  <si>
    <t>se.meanpct.d_tt4g77mqbitalot..exp..(3 over_10yrs-1 under_5yrs)</t>
  </si>
  <si>
    <t>b.meanpct.d_tt4g77nqbitalot..exp..1 under_5yrs</t>
  </si>
  <si>
    <t>se.meanpct.d_tt4g77nqbitalot..exp..1 under_5yrs</t>
  </si>
  <si>
    <t>b.meanpct.d_tt4g77nqbitalot..exp..2 from6to10</t>
  </si>
  <si>
    <t>se.meanpct.d_tt4g77nqbitalot..exp..2 from6to10</t>
  </si>
  <si>
    <t>b.meanpct.d_tt4g77nqbitalot..exp..3 over_10yrs</t>
  </si>
  <si>
    <t>se.meanpct.d_tt4g77nqbitalot..exp..3 over_10yrs</t>
  </si>
  <si>
    <t>b.meanpct.d_tt4g77nqbitalot..exp..(3 over_10yrs-1 under_5yrs)</t>
  </si>
  <si>
    <t>se.meanpct.d_tt4g77nqbitalot..exp..(3 over_10yrs-1 under_5yrs)</t>
  </si>
  <si>
    <t>b.meanpct.d_tt4g77oqbitalot</t>
  </si>
  <si>
    <t>se.meanpct.d_tt4g77oqbitalot</t>
  </si>
  <si>
    <t>b.meanpct.d_tt4g77oqbitalot..exp..1 under_5yrs</t>
  </si>
  <si>
    <t>se.meanpct.d_tt4g77oqbitalot..exp..1 under_5yrs</t>
  </si>
  <si>
    <t>b.meanpct.d_tt4g77oqbitalot..exp..2 from6to10</t>
  </si>
  <si>
    <t>se.meanpct.d_tt4g77oqbitalot..exp..2 from6to10</t>
  </si>
  <si>
    <t>b.meanpct.d_tt4g77oqbitalot..exp..3 over_10yrs</t>
  </si>
  <si>
    <t>se.meanpct.d_tt4g77oqbitalot..exp..3 over_10yrs</t>
  </si>
  <si>
    <t>b.meanpct.d_tt4g77oqbitalot..exp..(3 over_10yrs-1 under_5yrs)</t>
  </si>
  <si>
    <t>se.meanpct.d_tt4g77oqbitalot..exp..(3 over_10yrs-1 under_5yrs)</t>
  </si>
  <si>
    <t>b.meanpct.d_tt4g77pqbitalot</t>
  </si>
  <si>
    <t>se.meanpct.d_tt4g77pqbitalot</t>
  </si>
  <si>
    <t>b.meanpct.d_tt4g77pqbitalot..exp..1 under_5yrs</t>
  </si>
  <si>
    <t>se.meanpct.d_tt4g77pqbitalot..exp..1 under_5yrs</t>
  </si>
  <si>
    <t>b.meanpct.d_tt4g77pqbitalot..exp..2 from6to10</t>
  </si>
  <si>
    <t>se.meanpct.d_tt4g77pqbitalot..exp..2 from6to10</t>
  </si>
  <si>
    <t>b.meanpct.d_tt4g77pqbitalot..exp..3 over_10yrs</t>
  </si>
  <si>
    <t>se.meanpct.d_tt4g77pqbitalot..exp..3 over_10yrs</t>
  </si>
  <si>
    <t>b.meanpct.d_tt4g77pqbitalot..exp..(3 over_10yrs-1 under_5yrs)</t>
  </si>
  <si>
    <t>se.meanpct.d_tt4g77pqbitalot..exp..(3 over_10yrs-1 under_5yrs)</t>
  </si>
  <si>
    <t>b.(meanpct.d_tt4g77aqbitalot_isc1)-(meanpct.d_tt4g77aqbitalot_isc2)</t>
  </si>
  <si>
    <t>se.(meanpct.d_tt4g77aqbitalot_isc1)-(meanpct.d_tt4g77aqbitalot_isc2)</t>
  </si>
  <si>
    <t>b.(meanpct.d_tt4g77bqbitalot_isc1)-(meanpct.d_tt4g77bqbitalot_isc2)</t>
  </si>
  <si>
    <t>se.(meanpct.d_tt4g77bqbitalot_isc1)-(meanpct.d_tt4g77bqbitalot_isc2)</t>
  </si>
  <si>
    <t>b.(meanpct.d_tt4g77cqbitalot_isc1)-(meanpct.d_tt4g77cqbitalot_isc2)</t>
  </si>
  <si>
    <t>se.(meanpct.d_tt4g77cqbitalot_isc1)-(meanpct.d_tt4g77cqbitalot_isc2)</t>
  </si>
  <si>
    <t>b.(meanpct.d_tt4g77dqbitalot_isc1)-(meanpct.d_tt4g77dqbitalot_isc2)</t>
  </si>
  <si>
    <t>se.(meanpct.d_tt4g77dqbitalot_isc1)-(meanpct.d_tt4g77dqbitalot_isc2)</t>
  </si>
  <si>
    <t>b.(meanpct.d_tt4g77eqbitalot_isc1)-(meanpct.d_tt4g77eqbitalot_isc2)</t>
  </si>
  <si>
    <t>se.(meanpct.d_tt4g77eqbitalot_isc1)-(meanpct.d_tt4g77eqbitalot_isc2)</t>
  </si>
  <si>
    <t>b.(meanpct.d_tt4g77fqbitalot_isc1)-(meanpct.d_tt4g77fqbitalot_isc2)</t>
  </si>
  <si>
    <t>se.(meanpct.d_tt4g77fqbitalot_isc1)-(meanpct.d_tt4g77fqbitalot_isc2)</t>
  </si>
  <si>
    <t>b.(meanpct.d_tt4g77gqbitalot_isc1)-(meanpct.d_tt4g77gqbitalot_isc2)</t>
  </si>
  <si>
    <t>se.(meanpct.d_tt4g77gqbitalot_isc1)-(meanpct.d_tt4g77gqbitalot_isc2)</t>
  </si>
  <si>
    <t>b.(meanpct.d_tt4g77hqbitalot_isc1)-(meanpct.d_tt4g77hqbitalot_isc2)</t>
  </si>
  <si>
    <t>se.(meanpct.d_tt4g77hqbitalot_isc1)-(meanpct.d_tt4g77hqbitalot_isc2)</t>
  </si>
  <si>
    <t>b.(meanpct.d_tt4g77iqbitalot_isc1)-(meanpct.d_tt4g77iqbitalot_isc2)</t>
  </si>
  <si>
    <t>se.(meanpct.d_tt4g77iqbitalot_isc1)-(meanpct.d_tt4g77iqbitalot_isc2)</t>
  </si>
  <si>
    <t>b.(meanpct.d_tt4g77jqbitalot_isc1)-(meanpct.d_tt4g77jqbitalot_isc2)</t>
  </si>
  <si>
    <t>se.(meanpct.d_tt4g77jqbitalot_isc1)-(meanpct.d_tt4g77jqbitalot_isc2)</t>
  </si>
  <si>
    <t>b.(meanpct.d_tt4g77kqbitalot_isc1)-(meanpct.d_tt4g77kqbitalot_isc2)</t>
  </si>
  <si>
    <t>se.(meanpct.d_tt4g77kqbitalot_isc1)-(meanpct.d_tt4g77kqbitalot_isc2)</t>
  </si>
  <si>
    <t>b.(meanpct.d_tt4g77lqbitalot_isc1)-(meanpct.d_tt4g77lqbitalot_isc2)</t>
  </si>
  <si>
    <t>se.(meanpct.d_tt4g77lqbitalot_isc1)-(meanpct.d_tt4g77lqbitalot_isc2)</t>
  </si>
  <si>
    <t>b.(meanpct.d_tt4g77mqbitalot_isc1)-(meanpct.d_tt4g77mqbitalot_isc2)</t>
  </si>
  <si>
    <t>se.(meanpct.d_tt4g77mqbitalot_isc1)-(meanpct.d_tt4g77mqbitalot_isc2)</t>
  </si>
  <si>
    <t>b.(meanpct.d_tt4g77nqbitalot_isc1)-(meanpct.d_tt4g77nqbitalot_isc2)</t>
  </si>
  <si>
    <t>se.(meanpct.d_tt4g77nqbitalot_isc1)-(meanpct.d_tt4g77nqbitalot_isc2)</t>
  </si>
  <si>
    <t>b.(meanpct.d_tt4g77oqbitalot_isc1)-(meanpct.d_tt4g77oqbitalot_isc2)</t>
  </si>
  <si>
    <t>se.(meanpct.d_tt4g77oqbitalot_isc1)-(meanpct.d_tt4g77oqbitalot_isc2)</t>
  </si>
  <si>
    <t>b.(meanpct.d_tt4g77pqbitalot_isc1)-(meanpct.d_tt4g77pqbitalot_isc2)</t>
  </si>
  <si>
    <t>se.(meanpct.d_tt4g77pqbitalot_isc1)-(meanpct.d_tt4g77pqbitalot_isc2)</t>
  </si>
  <si>
    <t>b.(meanpct.d_tt4g77aqbitalot_isc3)-(meanpct.d_tt4g77aqbitalot_isc2)</t>
  </si>
  <si>
    <t>se.(meanpct.d_tt4g77aqbitalot_isc3)-(meanpct.d_tt4g77aqbitalot_isc2)</t>
  </si>
  <si>
    <t>b.(meanpct.d_tt4g77bqbitalot_isc3)-(meanpct.d_tt4g77bqbitalot_isc2)</t>
  </si>
  <si>
    <t>se.(meanpct.d_tt4g77bqbitalot_isc3)-(meanpct.d_tt4g77bqbitalot_isc2)</t>
  </si>
  <si>
    <t>b.(meanpct.d_tt4g77cqbitalot_isc3)-(meanpct.d_tt4g77cqbitalot_isc2)</t>
  </si>
  <si>
    <t>se.(meanpct.d_tt4g77cqbitalot_isc3)-(meanpct.d_tt4g77cqbitalot_isc2)</t>
  </si>
  <si>
    <t>b.(meanpct.d_tt4g77dqbitalot_isc3)-(meanpct.d_tt4g77dqbitalot_isc2)</t>
  </si>
  <si>
    <t>se.(meanpct.d_tt4g77dqbitalot_isc3)-(meanpct.d_tt4g77dqbitalot_isc2)</t>
  </si>
  <si>
    <t>b.(meanpct.d_tt4g77eqbitalot_isc3)-(meanpct.d_tt4g77eqbitalot_isc2)</t>
  </si>
  <si>
    <t>se.(meanpct.d_tt4g77eqbitalot_isc3)-(meanpct.d_tt4g77eqbitalot_isc2)</t>
  </si>
  <si>
    <t>b.(meanpct.d_tt4g77fqbitalot_isc3)-(meanpct.d_tt4g77fqbitalot_isc2)</t>
  </si>
  <si>
    <t>se.(meanpct.d_tt4g77fqbitalot_isc3)-(meanpct.d_tt4g77fqbitalot_isc2)</t>
  </si>
  <si>
    <t>b.(meanpct.d_tt4g77gqbitalot_isc3)-(meanpct.d_tt4g77gqbitalot_isc2)</t>
  </si>
  <si>
    <t>se.(meanpct.d_tt4g77gqbitalot_isc3)-(meanpct.d_tt4g77gqbitalot_isc2)</t>
  </si>
  <si>
    <t>b.(meanpct.d_tt4g77hqbitalot_isc3)-(meanpct.d_tt4g77hqbitalot_isc2)</t>
  </si>
  <si>
    <t>se.(meanpct.d_tt4g77hqbitalot_isc3)-(meanpct.d_tt4g77hqbitalot_isc2)</t>
  </si>
  <si>
    <t>b.(meanpct.d_tt4g77iqbitalot_isc3)-(meanpct.d_tt4g77iqbitalot_isc2)</t>
  </si>
  <si>
    <t>se.(meanpct.d_tt4g77iqbitalot_isc3)-(meanpct.d_tt4g77iqbitalot_isc2)</t>
  </si>
  <si>
    <t>b.(meanpct.d_tt4g77jqbitalot_isc3)-(meanpct.d_tt4g77jqbitalot_isc2)</t>
  </si>
  <si>
    <t>se.(meanpct.d_tt4g77jqbitalot_isc3)-(meanpct.d_tt4g77jqbitalot_isc2)</t>
  </si>
  <si>
    <t>b.(meanpct.d_tt4g77kqbitalot_isc3)-(meanpct.d_tt4g77kqbitalot_isc2)</t>
  </si>
  <si>
    <t>se.(meanpct.d_tt4g77kqbitalot_isc3)-(meanpct.d_tt4g77kqbitalot_isc2)</t>
  </si>
  <si>
    <t>b.(meanpct.d_tt4g77lqbitalot_isc3)-(meanpct.d_tt4g77lqbitalot_isc2)</t>
  </si>
  <si>
    <t>se.(meanpct.d_tt4g77lqbitalot_isc3)-(meanpct.d_tt4g77lqbitalot_isc2)</t>
  </si>
  <si>
    <t>b.(meanpct.d_tt4g77mqbitalot_isc3)-(meanpct.d_tt4g77mqbitalot_isc2)</t>
  </si>
  <si>
    <t>se.(meanpct.d_tt4g77mqbitalot_isc3)-(meanpct.d_tt4g77mqbitalot_isc2)</t>
  </si>
  <si>
    <t>b.(meanpct.d_tt4g77nqbitalot_isc3)-(meanpct.d_tt4g77nqbitalot_isc2)</t>
  </si>
  <si>
    <t>se.(meanpct.d_tt4g77nqbitalot_isc3)-(meanpct.d_tt4g77nqbitalot_isc2)</t>
  </si>
  <si>
    <t>b.(meanpct.d_tt4g77oqbitalot_isc3)-(meanpct.d_tt4g77oqbitalot_isc2)</t>
  </si>
  <si>
    <t>se.(meanpct.d_tt4g77oqbitalot_isc3)-(meanpct.d_tt4g77oqbitalot_isc2)</t>
  </si>
  <si>
    <t>b.(meanpct.d_tt4g77pqbitalot_isc3)-(meanpct.d_tt4g77pqbitalot_isc2)</t>
  </si>
  <si>
    <t>se.(meanpct.d_tt4g77pqbitalot_isc3)-(meanpct.d_tt4g77pqbitalot_isc2)</t>
  </si>
  <si>
    <t>b.meanpct.d_tt3g52aqbitalot</t>
  </si>
  <si>
    <t>se.meanpct.d_tt3g52aqbitalot</t>
  </si>
  <si>
    <t>b.(meanpct.d_tt4g77aqbitalot)-(meanpct.d_tt3g52aqbitalot)</t>
  </si>
  <si>
    <t>se.(meanpct.d_tt4g77aqbitalot)-(meanpct.d_tt3g52aqbitalot)</t>
  </si>
  <si>
    <t>b.meanpct.d_tt3g52bqbitalot</t>
  </si>
  <si>
    <t>se.meanpct.d_tt3g52bqbitalot</t>
  </si>
  <si>
    <t>b.(meanpct.d_tt4g77bqbitalot)-(meanpct.d_tt3g52bqbitalot)</t>
  </si>
  <si>
    <t>se.(meanpct.d_tt4g77bqbitalot)-(meanpct.d_tt3g52bqbitalot)</t>
  </si>
  <si>
    <t>b.meanpct.d_tt3g52cqbitalot</t>
  </si>
  <si>
    <t>se.meanpct.d_tt3g52cqbitalot</t>
  </si>
  <si>
    <t>b.(meanpct.d_tt4g77cqbitalot)-(meanpct.d_tt3g52cqbitalot)</t>
  </si>
  <si>
    <t>se.(meanpct.d_tt4g77cqbitalot)-(meanpct.d_tt3g52cqbitalot)</t>
  </si>
  <si>
    <t>b.meanpct.d_tt3g52dqbitalot</t>
  </si>
  <si>
    <t>se.meanpct.d_tt3g52dqbitalot</t>
  </si>
  <si>
    <t>b.(meanpct.d_tt4g77dqbitalot)-(meanpct.d_tt3g52dqbitalot)</t>
  </si>
  <si>
    <t>se.(meanpct.d_tt4g77dqbitalot)-(meanpct.d_tt3g52dqbitalot)</t>
  </si>
  <si>
    <t>b.meanpct.d_tt3g52eqbitalot</t>
  </si>
  <si>
    <t>se.meanpct.d_tt3g52eqbitalot</t>
  </si>
  <si>
    <t>b.(meanpct.d_tt4g77eqbitalot)-(meanpct.d_tt3g52eqbitalot)</t>
  </si>
  <si>
    <t>se.(meanpct.d_tt4g77eqbitalot)-(meanpct.d_tt3g52eqbitalot)</t>
  </si>
  <si>
    <t>b.meanpct.d_tt3g52fqbitalot</t>
  </si>
  <si>
    <t>se.meanpct.d_tt3g52fqbitalot</t>
  </si>
  <si>
    <t>b.(meanpct.d_tt4g77fqbitalot)-(meanpct.d_tt3g52fqbitalot)</t>
  </si>
  <si>
    <t>se.(meanpct.d_tt4g77fqbitalot)-(meanpct.d_tt3g52fqbitalot)</t>
  </si>
  <si>
    <t>b.meanpct.d_tt3g52gqbitalot</t>
  </si>
  <si>
    <t>se.meanpct.d_tt3g52gqbitalot</t>
  </si>
  <si>
    <t>b.(meanpct.d_tt4g77gqbitalot)-(meanpct.d_tt3g52gqbitalot)</t>
  </si>
  <si>
    <t>se.(meanpct.d_tt4g77gqbitalot)-(meanpct.d_tt3g52gqbitalot)</t>
  </si>
  <si>
    <t>b.meanpct.d_tt3g52hqbitalot</t>
  </si>
  <si>
    <t>se.meanpct.d_tt3g52hqbitalot</t>
  </si>
  <si>
    <t>b.(meanpct.d_tt4g77hqbitalot)-(meanpct.d_tt3g52hqbitalot)</t>
  </si>
  <si>
    <t>se.(meanpct.d_tt4g77hqbitalot)-(meanpct.d_tt3g52hqbitalot)</t>
  </si>
  <si>
    <t>b.meanpct.d_tt3g52iqbitalot</t>
  </si>
  <si>
    <t>se.meanpct.d_tt3g52iqbitalot</t>
  </si>
  <si>
    <t>b.(meanpct.d_tt4g77iqbitalot)-(meanpct.d_tt3g52iqbitalot)</t>
  </si>
  <si>
    <t>se.(meanpct.d_tt4g77iqbitalot)-(meanpct.d_tt3g52iqbitalot)</t>
  </si>
  <si>
    <t>b.meanpct.d_tt3g52jqbitalot</t>
  </si>
  <si>
    <t>se.meanpct.d_tt3g52jqbitalot</t>
  </si>
  <si>
    <t>b.(meanpct.d_tt4g77jqbitalot)-(meanpct.d_tt3g52jqbitalot)</t>
  </si>
  <si>
    <t>se.(meanpct.d_tt4g77jqbitalot)-(meanpct.d_tt3g52jqbitalot)</t>
  </si>
  <si>
    <t>b.meanpct.d_tt3g52kqbitalot</t>
  </si>
  <si>
    <t>se.meanpct.d_tt3g52kqbitalot</t>
  </si>
  <si>
    <t>b.(meanpct.d_tt4g77kqbitalot)-(meanpct.d_tt3g52kqbitalot)</t>
  </si>
  <si>
    <t>se.(meanpct.d_tt4g77kqbitalot)-(meanpct.d_tt3g52kqbitalot)</t>
  </si>
  <si>
    <t>b.meanpct.d_tt4g77dqbitalot..schloc..1 Rural</t>
  </si>
  <si>
    <t>se.meanpct.d_tt4g77dqbitalot..schloc..1 Rural</t>
  </si>
  <si>
    <t>b.meanpct.d_tt4g77dqbitalot..schloc..2 Town</t>
  </si>
  <si>
    <t>se.meanpct.d_tt4g77dqbitalot..schloc..2 Town</t>
  </si>
  <si>
    <t>b.meanpct.d_tt4g77dqbitalot..schloc..3 City</t>
  </si>
  <si>
    <t>se.meanpct.d_tt4g77dqbitalot..schloc..3 City</t>
  </si>
  <si>
    <t>b.meanpct.d_tt4g77dqbitalot..schloc..(3 City-1 Rural)</t>
  </si>
  <si>
    <t>se.meanpct.d_tt4g77dqbitalot..schloc..(3 City-1 Rural)</t>
  </si>
  <si>
    <t>b.meanpct.d_tt4g77dqbitalot..schtype..1 Public</t>
  </si>
  <si>
    <t>se.meanpct.d_tt4g77dqbitalot..schtype..1 Public</t>
  </si>
  <si>
    <t>b.meanpct.d_tt4g77dqbitalot..schtype..2 Private</t>
  </si>
  <si>
    <t>se.meanpct.d_tt4g77dqbitalot..schtype..2 Private</t>
  </si>
  <si>
    <t>b.meanpct.d_tt4g77dqbitalot..schtype..(2 Private-1 Public)</t>
  </si>
  <si>
    <t>se.meanpct.d_tt4g77dqbitalot..schtype..(2 Private-1 Public)</t>
  </si>
  <si>
    <t>b.meanpct.d_tt4g77dqbitalot..disadv..1 under_10pct</t>
  </si>
  <si>
    <t>se.meanpct.d_tt4g77dqbitalot..disadv..1 under_10pct</t>
  </si>
  <si>
    <t>b.meanpct.d_tt4g77dqbitalot..disadv..2 10_to_30pct</t>
  </si>
  <si>
    <t>se.meanpct.d_tt4g77dqbitalot..disadv..2 10_to_30pct</t>
  </si>
  <si>
    <t>b.meanpct.d_tt4g77dqbitalot..disadv..3 over_30pct</t>
  </si>
  <si>
    <t>se.meanpct.d_tt4g77dqbitalot..disadv..3 over_30pct</t>
  </si>
  <si>
    <t>b.meanpct.d_tt4g77dqbitalot..disadv..(3 over_30pct-1 under_10pct)</t>
  </si>
  <si>
    <t>se.meanpct.d_tt4g77dqbitalot..disadv..(3 over_30pct-1 under_10pct)</t>
  </si>
  <si>
    <t>b.meanpct.d_tt4g77dqbitalot..diflang..1 None</t>
  </si>
  <si>
    <t>se.meanpct.d_tt4g77dqbitalot..diflang..1 None</t>
  </si>
  <si>
    <t>b.meanpct.d_tt4g77dqbitalot..diflang..2 0_to_10pct</t>
  </si>
  <si>
    <t>se.meanpct.d_tt4g77dqbitalot..diflang..2 0_to_10pct</t>
  </si>
  <si>
    <t>b.meanpct.d_tt4g77dqbitalot..diflang..3 over_10pct</t>
  </si>
  <si>
    <t>se.meanpct.d_tt4g77dqbitalot..diflang..3 over_10pct</t>
  </si>
  <si>
    <t>b.meanpct.d_tt4g77dqbitalot..diflang..(3 over_10pct-1 None)</t>
  </si>
  <si>
    <t>se.meanpct.d_tt4g77dqbitalot..diflang..(3 over_10pct-1 None)</t>
  </si>
  <si>
    <t>b.meanpct.d_tt4g77dqbitalot..spneed..1 under_10pct</t>
  </si>
  <si>
    <t>se.meanpct.d_tt4g77dqbitalot..spneed..1 under_10pct</t>
  </si>
  <si>
    <t>b.meanpct.d_tt4g77dqbitalot..spneed..2 10_to_30pct</t>
  </si>
  <si>
    <t>se.meanpct.d_tt4g77dqbitalot..spneed..2 10_to_30pct</t>
  </si>
  <si>
    <t>b.meanpct.d_tt4g77dqbitalot..spneed..3 over_30pct</t>
  </si>
  <si>
    <t>se.meanpct.d_tt4g77dqbitalot..spneed..3 over_30pct</t>
  </si>
  <si>
    <t>b.meanpct.d_tt4g77dqbitalot..spneed..(3 over_30pct-1 under_10pct)</t>
  </si>
  <si>
    <t>se.meanpct.d_tt4g77dqbitalot..spneed..(3 over_30pct-1 under_10pct)</t>
  </si>
  <si>
    <t>w</t>
  </si>
  <si>
    <t>b.meanpct.d_tt4g47noneeds</t>
  </si>
  <si>
    <t>se.meanpct.d_tt4g47noneeds</t>
  </si>
  <si>
    <t>b.meanpct.d_tt4g47divrsacademic</t>
  </si>
  <si>
    <t>se.meanpct.d_tt4g47divrsacademic</t>
  </si>
  <si>
    <t>b.meanpct.d_tt4g47divrsneeds</t>
  </si>
  <si>
    <t>se.meanpct.d_tt4g47divrsneeds</t>
  </si>
  <si>
    <t>b.(meanpct.d_tt4g47noneeds_isc1)-(meanpct.d_tt4g47noneeds_isc2)</t>
  </si>
  <si>
    <t>se.(meanpct.d_tt4g47noneeds_isc1)-(meanpct.d_tt4g47noneeds_isc2)</t>
  </si>
  <si>
    <t>b.(meanpct.d_tt4g47divrsacademic_isc1)-(meanpct.d_tt4g47divrsacademic_isc2)</t>
  </si>
  <si>
    <t>se.(meanpct.d_tt4g47divrsacademic_isc1)-(meanpct.d_tt4g47divrsacademic_isc2)</t>
  </si>
  <si>
    <t>b.(meanpct.d_tt4g47divrsneeds_isc1)-(meanpct.d_tt4g47divrsneeds_isc2)</t>
  </si>
  <si>
    <t>se.(meanpct.d_tt4g47divrsneeds_isc1)-(meanpct.d_tt4g47divrsneeds_isc2)</t>
  </si>
  <si>
    <t>b.(meanpct.d_tt4g47noneeds_isc3)-(meanpct.d_tt4g47noneeds_isc2)</t>
  </si>
  <si>
    <t>se.(meanpct.d_tt4g47noneeds_isc3)-(meanpct.d_tt4g47noneeds_isc2)</t>
  </si>
  <si>
    <t>b.(meanpct.d_tt4g47divrsacademic_isc3)-(meanpct.d_tt4g47divrsacademic_isc2)</t>
  </si>
  <si>
    <t>se.(meanpct.d_tt4g47divrsacademic_isc3)-(meanpct.d_tt4g47divrsacademic_isc2)</t>
  </si>
  <si>
    <t>b.(meanpct.d_tt4g47divrsneeds_isc3)-(meanpct.d_tt4g47divrsneeds_isc2)</t>
  </si>
  <si>
    <t>se.(meanpct.d_tt4g47divrsneeds_isc3)-(meanpct.d_tt4g47divrsneeds_isc2)</t>
  </si>
  <si>
    <t>b.meanpct.d_tt4g47noneeds..exp..1 under_5yrs</t>
  </si>
  <si>
    <t>se.meanpct.d_tt4g47noneeds..exp..1 under_5yrs</t>
  </si>
  <si>
    <t>b.meanpct.d_tt4g47noneeds..exp..2 from6to10</t>
  </si>
  <si>
    <t>se.meanpct.d_tt4g47noneeds..exp..2 from6to10</t>
  </si>
  <si>
    <t>b.meanpct.d_tt4g47noneeds..exp..3 over_10yrs</t>
  </si>
  <si>
    <t>se.meanpct.d_tt4g47noneeds..exp..3 over_10yrs</t>
  </si>
  <si>
    <t>b.meanpct.d_tt4g47noneeds..exp..(3 over_10yrs-1 under_5yrs)</t>
  </si>
  <si>
    <t>se.meanpct.d_tt4g47noneeds..exp..(3 over_10yrs-1 under_5yrs)</t>
  </si>
  <si>
    <t>b.meanpct.d_tt4g47divrsacademic..exp..1 under_5yrs</t>
  </si>
  <si>
    <t>se.meanpct.d_tt4g47divrsacademic..exp..1 under_5yrs</t>
  </si>
  <si>
    <t>b.meanpct.d_tt4g47divrsacademic..exp..2 from6to10</t>
  </si>
  <si>
    <t>se.meanpct.d_tt4g47divrsacademic..exp..2 from6to10</t>
  </si>
  <si>
    <t>b.meanpct.d_tt4g47divrsacademic..exp..3 over_10yrs</t>
  </si>
  <si>
    <t>se.meanpct.d_tt4g47divrsacademic..exp..3 over_10yrs</t>
  </si>
  <si>
    <t>b.meanpct.d_tt4g47divrsacademic..exp..(3 over_10yrs-1 under_5yrs)</t>
  </si>
  <si>
    <t>se.meanpct.d_tt4g47divrsacademic..exp..(3 over_10yrs-1 under_5yrs)</t>
  </si>
  <si>
    <t>b.meanpct.d_tt4g47divrsneeds..exp..1 under_5yrs</t>
  </si>
  <si>
    <t>se.meanpct.d_tt4g47divrsneeds..exp..1 under_5yrs</t>
  </si>
  <si>
    <t>b.meanpct.d_tt4g47divrsneeds..exp..2 from6to10</t>
  </si>
  <si>
    <t>se.meanpct.d_tt4g47divrsneeds..exp..2 from6to10</t>
  </si>
  <si>
    <t>b.meanpct.d_tt4g47divrsneeds..exp..3 over_10yrs</t>
  </si>
  <si>
    <t>se.meanpct.d_tt4g47divrsneeds..exp..3 over_10yrs</t>
  </si>
  <si>
    <t>b.meanpct.d_tt4g47divrsneeds..exp..(3 over_10yrs-1 under_5yrs)</t>
  </si>
  <si>
    <t>se.meanpct.d_tt4g47divrsneeds..exp..(3 over_10yrs-1 under_5yrs)</t>
  </si>
  <si>
    <t>b.qtableq1.t4secls__d_tt4g47divrsacademic</t>
  </si>
  <si>
    <t>se.qtableq1.t4secls__d_tt4g47divrsacademic</t>
  </si>
  <si>
    <t>b.qtableq4.t4secls__d_tt4g47divrsacademic</t>
  </si>
  <si>
    <t>se.qtableq4.t4secls__d_tt4g47divrsacademic</t>
  </si>
  <si>
    <t>b.qtable_diff.t4secls__d_tt4g47divrsacademic.(q4-q1)</t>
  </si>
  <si>
    <t>se.qtable_diff.t4secls__d_tt4g47divrsacademic.(q4-q1)</t>
  </si>
  <si>
    <t>b.qtableq1.t4secls__d_tt4g47divrsneeds</t>
  </si>
  <si>
    <t>se.qtableq1.t4secls__d_tt4g47divrsneeds</t>
  </si>
  <si>
    <t>b.qtableq4.t4secls__d_tt4g47divrsneeds</t>
  </si>
  <si>
    <t>se.qtableq4.t4secls__d_tt4g47divrsneeds</t>
  </si>
  <si>
    <t>b.qtable_diff.t4secls__d_tt4g47divrsneeds.(q4-q1)</t>
  </si>
  <si>
    <t>se.qtable_diff.t4secls__d_tt4g47divrsneeds.(q4-q1)</t>
  </si>
  <si>
    <t>b.qtableq1.t4seins__d_tt4g47divrsacademic</t>
  </si>
  <si>
    <t>se.qtableq1.t4seins__d_tt4g47divrsacademic</t>
  </si>
  <si>
    <t>b.qtableq4.t4seins__d_tt4g47divrsacademic</t>
  </si>
  <si>
    <t>se.qtableq4.t4seins__d_tt4g47divrsacademic</t>
  </si>
  <si>
    <t>b.qtable_diff.t4seins__d_tt4g47divrsacademic.(q4-q1)</t>
  </si>
  <si>
    <t>se.qtable_diff.t4seins__d_tt4g47divrsacademic.(q4-q1)</t>
  </si>
  <si>
    <t>b.qtableq1.t4seins__d_tt4g47divrsneeds</t>
  </si>
  <si>
    <t>se.qtableq1.t4seins__d_tt4g47divrsneeds</t>
  </si>
  <si>
    <t>b.qtableq4.t4seins__d_tt4g47divrsneeds</t>
  </si>
  <si>
    <t>se.qtableq4.t4seins__d_tt4g47divrsneeds</t>
  </si>
  <si>
    <t>b.qtable_diff.t4seins__d_tt4g47divrsneeds.(q4-q1)</t>
  </si>
  <si>
    <t>se.qtable_diff.t4seins__d_tt4g47divrsneeds.(q4-q1)</t>
  </si>
  <si>
    <t>b.meanpct.d_tt4g47a10pct</t>
  </si>
  <si>
    <t>se.meanpct.d_tt4g47a10pct</t>
  </si>
  <si>
    <t>b.meanpct.d_tt4g47b10pct</t>
  </si>
  <si>
    <t>se.meanpct.d_tt4g47b10pct</t>
  </si>
  <si>
    <t>b.meanpct.d_tt4g47c30pct</t>
  </si>
  <si>
    <t>se.meanpct.d_tt4g47c30pct</t>
  </si>
  <si>
    <t>b.meanpct.d_tt4g47d30pct</t>
  </si>
  <si>
    <t>se.meanpct.d_tt4g47d30pct</t>
  </si>
  <si>
    <t>b.meanpct.d_tt4g47e10pct</t>
  </si>
  <si>
    <t>se.meanpct.d_tt4g47e10pct</t>
  </si>
  <si>
    <t>b.meanpct.d_tt4g47f10pct</t>
  </si>
  <si>
    <t>se.meanpct.d_tt4g47f10pct</t>
  </si>
  <si>
    <t>b.meanpct.d_tt4g47g30pct</t>
  </si>
  <si>
    <t>se.meanpct.d_tt4g47g30pct</t>
  </si>
  <si>
    <t>b.meanpct.d_tt4g47h10pct</t>
  </si>
  <si>
    <t>se.meanpct.d_tt4g47h10pct</t>
  </si>
  <si>
    <t>b.meanpct.d_tt4g47i60pct</t>
  </si>
  <si>
    <t>se.meanpct.d_tt4g47i60pct</t>
  </si>
  <si>
    <t>b.meanpct.d_tt4g47j30pct</t>
  </si>
  <si>
    <t>se.meanpct.d_tt4g47j30pct</t>
  </si>
  <si>
    <t>b.meanpct.d_tt4g47k10pct</t>
  </si>
  <si>
    <t>se.meanpct.d_tt4g47k10pct</t>
  </si>
  <si>
    <t>b.(meanpct.d_tt4g47a10pct_isc1)-(meanpct.d_tt4g47a10pct_isc2)</t>
  </si>
  <si>
    <t>se.(meanpct.d_tt4g47a10pct_isc1)-(meanpct.d_tt4g47a10pct_isc2)</t>
  </si>
  <si>
    <t>b.(meanpct.d_tt4g47b10pct_isc1)-(meanpct.d_tt4g47b10pct_isc2)</t>
  </si>
  <si>
    <t>se.(meanpct.d_tt4g47b10pct_isc1)-(meanpct.d_tt4g47b10pct_isc2)</t>
  </si>
  <si>
    <t>b.(meanpct.d_tt4g47c30pct_isc1)-(meanpct.d_tt4g47c30pct_isc2)</t>
  </si>
  <si>
    <t>se.(meanpct.d_tt4g47c30pct_isc1)-(meanpct.d_tt4g47c30pct_isc2)</t>
  </si>
  <si>
    <t>b.(meanpct.d_tt4g47d30pct_isc1)-(meanpct.d_tt4g47d30pct_isc2)</t>
  </si>
  <si>
    <t>se.(meanpct.d_tt4g47d30pct_isc1)-(meanpct.d_tt4g47d30pct_isc2)</t>
  </si>
  <si>
    <t>b.(meanpct.d_tt4g47e10pct_isc1)-(meanpct.d_tt4g47e10pct_isc2)</t>
  </si>
  <si>
    <t>se.(meanpct.d_tt4g47e10pct_isc1)-(meanpct.d_tt4g47e10pct_isc2)</t>
  </si>
  <si>
    <t>b.(meanpct.d_tt4g47f10pct_isc1)-(meanpct.d_tt4g47f10pct_isc2)</t>
  </si>
  <si>
    <t>se.(meanpct.d_tt4g47f10pct_isc1)-(meanpct.d_tt4g47f10pct_isc2)</t>
  </si>
  <si>
    <t>b.(meanpct.d_tt4g47g30pct_isc1)-(meanpct.d_tt4g47g30pct_isc2)</t>
  </si>
  <si>
    <t>se.(meanpct.d_tt4g47g30pct_isc1)-(meanpct.d_tt4g47g30pct_isc2)</t>
  </si>
  <si>
    <t>b.(meanpct.d_tt4g47h10pct_isc1)-(meanpct.d_tt4g47h10pct_isc2)</t>
  </si>
  <si>
    <t>se.(meanpct.d_tt4g47h10pct_isc1)-(meanpct.d_tt4g47h10pct_isc2)</t>
  </si>
  <si>
    <t>b.(meanpct.d_tt4g47i60pct_isc1)-(meanpct.d_tt4g47i60pct_isc2)</t>
  </si>
  <si>
    <t>se.(meanpct.d_tt4g47i60pct_isc1)-(meanpct.d_tt4g47i60pct_isc2)</t>
  </si>
  <si>
    <t>b.(meanpct.d_tt4g47j30pct_isc1)-(meanpct.d_tt4g47j30pct_isc2)</t>
  </si>
  <si>
    <t>se.(meanpct.d_tt4g47j30pct_isc1)-(meanpct.d_tt4g47j30pct_isc2)</t>
  </si>
  <si>
    <t>b.(meanpct.d_tt4g47k10pct_isc1)-(meanpct.d_tt4g47k10pct_isc2)</t>
  </si>
  <si>
    <t>se.(meanpct.d_tt4g47k10pct_isc1)-(meanpct.d_tt4g47k10pct_isc2)</t>
  </si>
  <si>
    <t>b.(meanpct.d_tt4g47a10pct_isc3)-(meanpct.d_tt4g47a10pct_isc2)</t>
  </si>
  <si>
    <t>se.(meanpct.d_tt4g47a10pct_isc3)-(meanpct.d_tt4g47a10pct_isc2)</t>
  </si>
  <si>
    <t>b.(meanpct.d_tt4g47b10pct_isc3)-(meanpct.d_tt4g47b10pct_isc2)</t>
  </si>
  <si>
    <t>se.(meanpct.d_tt4g47b10pct_isc3)-(meanpct.d_tt4g47b10pct_isc2)</t>
  </si>
  <si>
    <t>b.(meanpct.d_tt4g47c30pct_isc3)-(meanpct.d_tt4g47c30pct_isc2)</t>
  </si>
  <si>
    <t>se.(meanpct.d_tt4g47c30pct_isc3)-(meanpct.d_tt4g47c30pct_isc2)</t>
  </si>
  <si>
    <t>b.(meanpct.d_tt4g47d30pct_isc3)-(meanpct.d_tt4g47d30pct_isc2)</t>
  </si>
  <si>
    <t>se.(meanpct.d_tt4g47d30pct_isc3)-(meanpct.d_tt4g47d30pct_isc2)</t>
  </si>
  <si>
    <t>b.(meanpct.d_tt4g47e10pct_isc3)-(meanpct.d_tt4g47e10pct_isc2)</t>
  </si>
  <si>
    <t>se.(meanpct.d_tt4g47e10pct_isc3)-(meanpct.d_tt4g47e10pct_isc2)</t>
  </si>
  <si>
    <t>b.(meanpct.d_tt4g47f10pct_isc3)-(meanpct.d_tt4g47f10pct_isc2)</t>
  </si>
  <si>
    <t>se.(meanpct.d_tt4g47f10pct_isc3)-(meanpct.d_tt4g47f10pct_isc2)</t>
  </si>
  <si>
    <t>b.(meanpct.d_tt4g47g30pct_isc3)-(meanpct.d_tt4g47g30pct_isc2)</t>
  </si>
  <si>
    <t>se.(meanpct.d_tt4g47g30pct_isc3)-(meanpct.d_tt4g47g30pct_isc2)</t>
  </si>
  <si>
    <t>b.(meanpct.d_tt4g47h10pct_isc3)-(meanpct.d_tt4g47h10pct_isc2)</t>
  </si>
  <si>
    <t>se.(meanpct.d_tt4g47h10pct_isc3)-(meanpct.d_tt4g47h10pct_isc2)</t>
  </si>
  <si>
    <t>b.(meanpct.d_tt4g47i60pct_isc3)-(meanpct.d_tt4g47i60pct_isc2)</t>
  </si>
  <si>
    <t>se.(meanpct.d_tt4g47i60pct_isc3)-(meanpct.d_tt4g47i60pct_isc2)</t>
  </si>
  <si>
    <t>b.(meanpct.d_tt4g47j30pct_isc3)-(meanpct.d_tt4g47j30pct_isc2)</t>
  </si>
  <si>
    <t>se.(meanpct.d_tt4g47j30pct_isc3)-(meanpct.d_tt4g47j30pct_isc2)</t>
  </si>
  <si>
    <t>b.(meanpct.d_tt4g47k10pct_isc3)-(meanpct.d_tt4g47k10pct_isc2)</t>
  </si>
  <si>
    <t>se.(meanpct.d_tt4g47k10pct_isc3)-(meanpct.d_tt4g47k10pct_isc2)</t>
  </si>
  <si>
    <t>b.reg_t4clsdis.c_cchsizestd..no_controls</t>
  </si>
  <si>
    <t>se.reg_t4clsdis.c_cchsizestd..no_controls</t>
  </si>
  <si>
    <t>b.reg_t4clsdis.d_cchspneed30..no_controls</t>
  </si>
  <si>
    <t>se.reg_t4clsdis.d_cchspneed30..no_controls</t>
  </si>
  <si>
    <t>b.reg_t4clsdis.d_cchdiflang10..no_controls</t>
  </si>
  <si>
    <t>se.reg_t4clsdis.d_cchdiflang10..no_controls</t>
  </si>
  <si>
    <t>b.reg_t4clsdis.d_cchlowac30..no_controls</t>
  </si>
  <si>
    <t>se.reg_t4clsdis.d_cchlowac30..no_controls</t>
  </si>
  <si>
    <t>b.reg_t4clsdis.rsqr..no_controls</t>
  </si>
  <si>
    <t>se.reg_t4clsdis.rsqr..no_controls</t>
  </si>
  <si>
    <t>b.reg_t4clsdis.c_cchsizestd..tch_controls</t>
  </si>
  <si>
    <t>se.reg_t4clsdis.c_cchsizestd..tch_controls</t>
  </si>
  <si>
    <t>b.reg_t4clsdis.d_cchspneed30..tch_controls</t>
  </si>
  <si>
    <t>se.reg_t4clsdis.d_cchspneed30..tch_controls</t>
  </si>
  <si>
    <t>b.reg_t4clsdis.d_cchdiflang10..tch_controls</t>
  </si>
  <si>
    <t>se.reg_t4clsdis.d_cchdiflang10..tch_controls</t>
  </si>
  <si>
    <t>b.reg_t4clsdis.d_cchlowac30..tch_controls</t>
  </si>
  <si>
    <t>se.reg_t4clsdis.d_cchlowac30..tch_controls</t>
  </si>
  <si>
    <t>b.reg_t4clsdis.rsqr..tch_controls</t>
  </si>
  <si>
    <t>se.reg_t4clsdis.rsqr..tch_controls</t>
  </si>
  <si>
    <t>b.meanpct.d_tt4g47a10pct..gender..Female</t>
  </si>
  <si>
    <t>se.meanpct.d_tt4g47a10pct..gender..Female</t>
  </si>
  <si>
    <t>b.meanpct.d_tt4g47a10pct..gender..Male</t>
  </si>
  <si>
    <t>se.meanpct.d_tt4g47a10pct..gender..Male</t>
  </si>
  <si>
    <t>b.meanpct.d_tt4g47a10pct..gender..(Male-Female)</t>
  </si>
  <si>
    <t>se.meanpct.d_tt4g47a10pct..gender..(Male-Female)</t>
  </si>
  <si>
    <t>b.meanpct.d_tt4g47a10pct..age..1 under_age30</t>
  </si>
  <si>
    <t>se.meanpct.d_tt4g47a10pct..age..1 under_age30</t>
  </si>
  <si>
    <t>b.meanpct.d_tt4g47a10pct..age..2 from30_to_49</t>
  </si>
  <si>
    <t>se.meanpct.d_tt4g47a10pct..age..2 from30_to_49</t>
  </si>
  <si>
    <t>b.meanpct.d_tt4g47a10pct..age..3 over_age50</t>
  </si>
  <si>
    <t>se.meanpct.d_tt4g47a10pct..age..3 over_age50</t>
  </si>
  <si>
    <t>b.meanpct.d_tt4g47a10pct..age..(3 over_age50-1 under_age30)</t>
  </si>
  <si>
    <t>se.meanpct.d_tt4g47a10pct..age..(3 over_age50-1 under_age30)</t>
  </si>
  <si>
    <t>b.meanpct.d_tt4g47a10pct..exp..1 under_5yrs</t>
  </si>
  <si>
    <t>se.meanpct.d_tt4g47a10pct..exp..1 under_5yrs</t>
  </si>
  <si>
    <t>b.meanpct.d_tt4g47a10pct..exp..2 from6to10</t>
  </si>
  <si>
    <t>se.meanpct.d_tt4g47a10pct..exp..2 from6to10</t>
  </si>
  <si>
    <t>b.meanpct.d_tt4g47a10pct..exp..3 over_10yrs</t>
  </si>
  <si>
    <t>se.meanpct.d_tt4g47a10pct..exp..3 over_10yrs</t>
  </si>
  <si>
    <t>b.meanpct.d_tt4g47a10pct..exp..(3 over_10yrs-1 under_5yrs)</t>
  </si>
  <si>
    <t>se.meanpct.d_tt4g47a10pct..exp..(3 over_10yrs-1 under_5yrs)</t>
  </si>
  <si>
    <t>b.meanpct.d_tt4g47e10pct..gender..Female</t>
  </si>
  <si>
    <t>se.meanpct.d_tt4g47e10pct..gender..Female</t>
  </si>
  <si>
    <t>b.meanpct.d_tt4g47e10pct..gender..Male</t>
  </si>
  <si>
    <t>se.meanpct.d_tt4g47e10pct..gender..Male</t>
  </si>
  <si>
    <t>b.meanpct.d_tt4g47e10pct..gender..(Male-Female)</t>
  </si>
  <si>
    <t>se.meanpct.d_tt4g47e10pct..gender..(Male-Female)</t>
  </si>
  <si>
    <t>b.meanpct.d_tt4g47e10pct..age..1 under_age30</t>
  </si>
  <si>
    <t>se.meanpct.d_tt4g47e10pct..age..1 under_age30</t>
  </si>
  <si>
    <t>b.meanpct.d_tt4g47e10pct..age..2 from30_to_49</t>
  </si>
  <si>
    <t>se.meanpct.d_tt4g47e10pct..age..2 from30_to_49</t>
  </si>
  <si>
    <t>b.meanpct.d_tt4g47e10pct..age..3 over_age50</t>
  </si>
  <si>
    <t>se.meanpct.d_tt4g47e10pct..age..3 over_age50</t>
  </si>
  <si>
    <t>b.meanpct.d_tt4g47e10pct..age..(3 over_age50-1 under_age30)</t>
  </si>
  <si>
    <t>se.meanpct.d_tt4g47e10pct..age..(3 over_age50-1 under_age30)</t>
  </si>
  <si>
    <t>b.meanpct.d_tt4g47e10pct..exp..1 under_5yrs</t>
  </si>
  <si>
    <t>se.meanpct.d_tt4g47e10pct..exp..1 under_5yrs</t>
  </si>
  <si>
    <t>b.meanpct.d_tt4g47e10pct..exp..2 from6to10</t>
  </si>
  <si>
    <t>se.meanpct.d_tt4g47e10pct..exp..2 from6to10</t>
  </si>
  <si>
    <t>b.meanpct.d_tt4g47e10pct..exp..3 over_10yrs</t>
  </si>
  <si>
    <t>se.meanpct.d_tt4g47e10pct..exp..3 over_10yrs</t>
  </si>
  <si>
    <t>b.meanpct.d_tt4g47e10pct..exp..(3 over_10yrs-1 under_5yrs)</t>
  </si>
  <si>
    <t>se.meanpct.d_tt4g47e10pct..exp..(3 over_10yrs-1 under_5yrs)</t>
  </si>
  <si>
    <t>b.meanpct.d_tt4g47f10pct..gender..Female</t>
  </si>
  <si>
    <t>se.meanpct.d_tt4g47f10pct..gender..Female</t>
  </si>
  <si>
    <t>b.meanpct.d_tt4g47f10pct..gender..Male</t>
  </si>
  <si>
    <t>se.meanpct.d_tt4g47f10pct..gender..Male</t>
  </si>
  <si>
    <t>b.meanpct.d_tt4g47f10pct..gender..(Male-Female)</t>
  </si>
  <si>
    <t>se.meanpct.d_tt4g47f10pct..gender..(Male-Female)</t>
  </si>
  <si>
    <t>b.meanpct.d_tt4g47f10pct..age..1 under_age30</t>
  </si>
  <si>
    <t>se.meanpct.d_tt4g47f10pct..age..1 under_age30</t>
  </si>
  <si>
    <t>b.meanpct.d_tt4g47f10pct..age..2 from30_to_49</t>
  </si>
  <si>
    <t>se.meanpct.d_tt4g47f10pct..age..2 from30_to_49</t>
  </si>
  <si>
    <t>b.meanpct.d_tt4g47f10pct..age..3 over_age50</t>
  </si>
  <si>
    <t>se.meanpct.d_tt4g47f10pct..age..3 over_age50</t>
  </si>
  <si>
    <t>b.meanpct.d_tt4g47f10pct..age..(3 over_age50-1 under_age30)</t>
  </si>
  <si>
    <t>se.meanpct.d_tt4g47f10pct..age..(3 over_age50-1 under_age30)</t>
  </si>
  <si>
    <t>b.meanpct.d_tt4g47f10pct..exp..1 under_5yrs</t>
  </si>
  <si>
    <t>se.meanpct.d_tt4g47f10pct..exp..1 under_5yrs</t>
  </si>
  <si>
    <t>b.meanpct.d_tt4g47f10pct..exp..2 from6to10</t>
  </si>
  <si>
    <t>se.meanpct.d_tt4g47f10pct..exp..2 from6to10</t>
  </si>
  <si>
    <t>b.meanpct.d_tt4g47f10pct..exp..3 over_10yrs</t>
  </si>
  <si>
    <t>se.meanpct.d_tt4g47f10pct..exp..3 over_10yrs</t>
  </si>
  <si>
    <t>b.meanpct.d_tt4g47f10pct..exp..(3 over_10yrs-1 under_5yrs)</t>
  </si>
  <si>
    <t>se.meanpct.d_tt4g47f10pct..exp..(3 over_10yrs-1 under_5yrs)</t>
  </si>
  <si>
    <t>b.meanpct.d_tt4g47c30pct..gender..Female</t>
  </si>
  <si>
    <t>se.meanpct.d_tt4g47c30pct..gender..Female</t>
  </si>
  <si>
    <t>b.meanpct.d_tt4g47c30pct..gender..Male</t>
  </si>
  <si>
    <t>se.meanpct.d_tt4g47c30pct..gender..Male</t>
  </si>
  <si>
    <t>b.meanpct.d_tt4g47c30pct..gender..(Male-Female)</t>
  </si>
  <si>
    <t>se.meanpct.d_tt4g47c30pct..gender..(Male-Female)</t>
  </si>
  <si>
    <t>b.meanpct.d_tt4g47c30pct..age..1 under_age30</t>
  </si>
  <si>
    <t>se.meanpct.d_tt4g47c30pct..age..1 under_age30</t>
  </si>
  <si>
    <t>b.meanpct.d_tt4g47c30pct..age..2 from30_to_49</t>
  </si>
  <si>
    <t>se.meanpct.d_tt4g47c30pct..age..2 from30_to_49</t>
  </si>
  <si>
    <t>b.meanpct.d_tt4g47c30pct..age..3 over_age50</t>
  </si>
  <si>
    <t>se.meanpct.d_tt4g47c30pct..age..3 over_age50</t>
  </si>
  <si>
    <t>b.meanpct.d_tt4g47c30pct..age..(3 over_age50-1 under_age30)</t>
  </si>
  <si>
    <t>se.meanpct.d_tt4g47c30pct..age..(3 over_age50-1 under_age30)</t>
  </si>
  <si>
    <t>b.meanpct.d_tt4g47c30pct..exp..1 under_5yrs</t>
  </si>
  <si>
    <t>se.meanpct.d_tt4g47c30pct..exp..1 under_5yrs</t>
  </si>
  <si>
    <t>b.meanpct.d_tt4g47c30pct..exp..2 from6to10</t>
  </si>
  <si>
    <t>se.meanpct.d_tt4g47c30pct..exp..2 from6to10</t>
  </si>
  <si>
    <t>b.meanpct.d_tt4g47c30pct..exp..3 over_10yrs</t>
  </si>
  <si>
    <t>se.meanpct.d_tt4g47c30pct..exp..3 over_10yrs</t>
  </si>
  <si>
    <t>b.meanpct.d_tt4g47c30pct..exp..(3 over_10yrs-1 under_5yrs)</t>
  </si>
  <si>
    <t>se.meanpct.d_tt4g47c30pct..exp..(3 over_10yrs-1 under_5yrs)</t>
  </si>
  <si>
    <t>b.meanpct.d_tt4g47d30pct..gender..Female</t>
  </si>
  <si>
    <t>se.meanpct.d_tt4g47d30pct..gender..Female</t>
  </si>
  <si>
    <t>b.meanpct.d_tt4g47d30pct..gender..Male</t>
  </si>
  <si>
    <t>se.meanpct.d_tt4g47d30pct..gender..Male</t>
  </si>
  <si>
    <t>b.meanpct.d_tt4g47d30pct..gender..(Male-Female)</t>
  </si>
  <si>
    <t>se.meanpct.d_tt4g47d30pct..gender..(Male-Female)</t>
  </si>
  <si>
    <t>b.meanpct.d_tt4g47d30pct..age..1 under_age30</t>
  </si>
  <si>
    <t>se.meanpct.d_tt4g47d30pct..age..1 under_age30</t>
  </si>
  <si>
    <t>b.meanpct.d_tt4g47d30pct..age..2 from30_to_49</t>
  </si>
  <si>
    <t>se.meanpct.d_tt4g47d30pct..age..2 from30_to_49</t>
  </si>
  <si>
    <t>b.meanpct.d_tt4g47d30pct..age..3 over_age50</t>
  </si>
  <si>
    <t>se.meanpct.d_tt4g47d30pct..age..3 over_age50</t>
  </si>
  <si>
    <t>b.meanpct.d_tt4g47d30pct..age..(3 over_age50-1 under_age30)</t>
  </si>
  <si>
    <t>se.meanpct.d_tt4g47d30pct..age..(3 over_age50-1 under_age30)</t>
  </si>
  <si>
    <t>b.meanpct.d_tt4g47d30pct..exp..1 under_5yrs</t>
  </si>
  <si>
    <t>se.meanpct.d_tt4g47d30pct..exp..1 under_5yrs</t>
  </si>
  <si>
    <t>b.meanpct.d_tt4g47d30pct..exp..2 from6to10</t>
  </si>
  <si>
    <t>se.meanpct.d_tt4g47d30pct..exp..2 from6to10</t>
  </si>
  <si>
    <t>b.meanpct.d_tt4g47d30pct..exp..3 over_10yrs</t>
  </si>
  <si>
    <t>se.meanpct.d_tt4g47d30pct..exp..3 over_10yrs</t>
  </si>
  <si>
    <t>b.meanpct.d_tt4g47d30pct..exp..(3 over_10yrs-1 under_5yrs)</t>
  </si>
  <si>
    <t>se.meanpct.d_tt4g47d30pct..exp..(3 over_10yrs-1 under_5yrs)</t>
  </si>
  <si>
    <t>b.odr_d_tt4g24khigh.d_tt4g77kqbitalot..no_controls</t>
  </si>
  <si>
    <t>se.odr_d_tt4g24khigh.d_tt4g77kqbitalot..no_controls</t>
  </si>
  <si>
    <t>b.odr_d_tt4g24khigh.d_tt4g77kqbitalot..tch_controls</t>
  </si>
  <si>
    <t>se.odr_d_tt4g24khigh.d_tt4g77kqbitalot..tch_controls</t>
  </si>
  <si>
    <t>b.odr_d_tt4g24khigh.d_tt4g77kqbitalot..tch_sch_controls</t>
  </si>
  <si>
    <t>se.odr_d_tt4g24khigh.d_tt4g77kqbitalot..tch_sch_controls</t>
  </si>
  <si>
    <t>b.odr_d_tt4g24lhigh.d_tt4g77nqbitalot..no_controls</t>
  </si>
  <si>
    <t>se.odr_d_tt4g24lhigh.d_tt4g77nqbitalot..no_controls</t>
  </si>
  <si>
    <t>b.odr_d_tt4g24lhigh.d_tt4g77nqbitalot..tch_controls</t>
  </si>
  <si>
    <t>se.odr_d_tt4g24lhigh.d_tt4g77nqbitalot..tch_controls</t>
  </si>
  <si>
    <t>b.odr_d_tt4g24lhigh.d_tt4g77nqbitalot..tch_sch_controls</t>
  </si>
  <si>
    <t>se.odr_d_tt4g24lhigh.d_tt4g77nqbitalot..tch_sch_controls</t>
  </si>
  <si>
    <t>b.reg_t4fulfil.d_tt4g47a10pct..no_controls</t>
  </si>
  <si>
    <t>se.reg_t4fulfil.d_tt4g47a10pct..no_controls</t>
  </si>
  <si>
    <t>b.reg_t4fulfil.d_tt4g47b10pct..no_controls</t>
  </si>
  <si>
    <t>se.reg_t4fulfil.d_tt4g47b10pct..no_controls</t>
  </si>
  <si>
    <t>b.reg_t4fulfil.d_tt4g47e10pct..no_controls</t>
  </si>
  <si>
    <t>se.reg_t4fulfil.d_tt4g47e10pct..no_controls</t>
  </si>
  <si>
    <t>b.reg_t4fulfil.d_tt4g47f10pct..no_controls</t>
  </si>
  <si>
    <t>se.reg_t4fulfil.d_tt4g47f10pct..no_controls</t>
  </si>
  <si>
    <t>b.reg_t4fulfil.rsqr..no_controls</t>
  </si>
  <si>
    <t>se.reg_t4fulfil.rsqr..no_controls</t>
  </si>
  <si>
    <t>b.reg_t4fulfil.d_tt4g47a10pct..tch_controls</t>
  </si>
  <si>
    <t>se.reg_t4fulfil.d_tt4g47a10pct..tch_controls</t>
  </si>
  <si>
    <t>b.reg_t4fulfil.d_tt4g47b10pct..tch_controls</t>
  </si>
  <si>
    <t>se.reg_t4fulfil.d_tt4g47b10pct..tch_controls</t>
  </si>
  <si>
    <t>b.reg_t4fulfil.d_tt4g47e10pct..tch_controls</t>
  </si>
  <si>
    <t>se.reg_t4fulfil.d_tt4g47e10pct..tch_controls</t>
  </si>
  <si>
    <t>b.reg_t4fulfil.d_tt4g47f10pct..tch_controls</t>
  </si>
  <si>
    <t>se.reg_t4fulfil.d_tt4g47f10pct..tch_controls</t>
  </si>
  <si>
    <t>b.reg_t4fulfil.rsqr..tch_controls</t>
  </si>
  <si>
    <t>se.reg_t4fulfil.rsqr..tch_controls</t>
  </si>
  <si>
    <t>b.reg_t4fulfil.d_tt4g47divrsacademic..no_controls</t>
  </si>
  <si>
    <t>se.reg_t4fulfil.d_tt4g47divrsacademic..no_controls</t>
  </si>
  <si>
    <t>b.reg_t4fulfil.d_tt4g47divrsneeds..no_controls</t>
  </si>
  <si>
    <t>se.reg_t4fulfil.d_tt4g47divrsneeds..no_controls</t>
  </si>
  <si>
    <t>b.reg_t4fulfil.d_tt4g47divrsacademic..tch_controls</t>
  </si>
  <si>
    <t>se.reg_t4fulfil.d_tt4g47divrsacademic..tch_controls</t>
  </si>
  <si>
    <t>b.reg_t4fulfil.d_tt4g47divrsneeds..tch_controls</t>
  </si>
  <si>
    <t>se.reg_t4fulfil.d_tt4g47divrsneeds..tch_controls</t>
  </si>
  <si>
    <t>b.(meanpct.d_tt4g54aqbitalot_isc1)-(meanpct.d_tt4g54aqbitalot_isc2)</t>
  </si>
  <si>
    <t>se.(meanpct.d_tt4g54aqbitalot_isc1)-(meanpct.d_tt4g54aqbitalot_isc2)</t>
  </si>
  <si>
    <t>b.(meanpct.d_tt4g54bqbitalot_isc1)-(meanpct.d_tt4g54bqbitalot_isc2)</t>
  </si>
  <si>
    <t>se.(meanpct.d_tt4g54bqbitalot_isc1)-(meanpct.d_tt4g54bqbitalot_isc2)</t>
  </si>
  <si>
    <t>b.(meanpct.d_tt4g54cqbitalot_isc1)-(meanpct.d_tt4g54cqbitalot_isc2)</t>
  </si>
  <si>
    <t>se.(meanpct.d_tt4g54cqbitalot_isc1)-(meanpct.d_tt4g54cqbitalot_isc2)</t>
  </si>
  <si>
    <t>b.(meanpct.d_tt4g54dqbitalot_isc1)-(meanpct.d_tt4g54dqbitalot_isc2)</t>
  </si>
  <si>
    <t>se.(meanpct.d_tt4g54dqbitalot_isc1)-(meanpct.d_tt4g54dqbitalot_isc2)</t>
  </si>
  <si>
    <t>b.(meanpct.d_tt4g54aqbitalot_isc3)-(meanpct.d_tt4g54aqbitalot_isc2)</t>
  </si>
  <si>
    <t>se.(meanpct.d_tt4g54aqbitalot_isc3)-(meanpct.d_tt4g54aqbitalot_isc2)</t>
  </si>
  <si>
    <t>b.(meanpct.d_tt4g54bqbitalot_isc3)-(meanpct.d_tt4g54bqbitalot_isc2)</t>
  </si>
  <si>
    <t>se.(meanpct.d_tt4g54bqbitalot_isc3)-(meanpct.d_tt4g54bqbitalot_isc2)</t>
  </si>
  <si>
    <t>b.(meanpct.d_tt4g54cqbitalot_isc3)-(meanpct.d_tt4g54cqbitalot_isc2)</t>
  </si>
  <si>
    <t>se.(meanpct.d_tt4g54cqbitalot_isc3)-(meanpct.d_tt4g54cqbitalot_isc2)</t>
  </si>
  <si>
    <t>b.(meanpct.d_tt4g54dqbitalot_isc3)-(meanpct.d_tt4g54dqbitalot_isc2)</t>
  </si>
  <si>
    <t>se.(meanpct.d_tt4g54dqbitalot_isc3)-(meanpct.d_tt4g54dqbitalot_isc2)</t>
  </si>
  <si>
    <t>b.meanpct.d_tt4g54aqbitalot..exp..1 under_5yrs</t>
  </si>
  <si>
    <t>se.meanpct.d_tt4g54aqbitalot..exp..1 under_5yrs</t>
  </si>
  <si>
    <t>b.meanpct.d_tt4g54aqbitalot..exp..2 from6to10</t>
  </si>
  <si>
    <t>se.meanpct.d_tt4g54aqbitalot..exp..2 from6to10</t>
  </si>
  <si>
    <t>b.meanpct.d_tt4g54aqbitalot..exp..3 over_10yrs</t>
  </si>
  <si>
    <t>se.meanpct.d_tt4g54aqbitalot..exp..3 over_10yrs</t>
  </si>
  <si>
    <t>b.meanpct.d_tt4g54aqbitalot..exp..(3 over_10yrs-1 under_5yrs)</t>
  </si>
  <si>
    <t>se.meanpct.d_tt4g54aqbitalot..exp..(3 over_10yrs-1 under_5yrs)</t>
  </si>
  <si>
    <t>b.meanpct.d_tt4g54bqbitalot..exp..1 under_5yrs</t>
  </si>
  <si>
    <t>se.meanpct.d_tt4g54bqbitalot..exp..1 under_5yrs</t>
  </si>
  <si>
    <t>b.meanpct.d_tt4g54bqbitalot..exp..2 from6to10</t>
  </si>
  <si>
    <t>se.meanpct.d_tt4g54bqbitalot..exp..2 from6to10</t>
  </si>
  <si>
    <t>b.meanpct.d_tt4g54bqbitalot..exp..3 over_10yrs</t>
  </si>
  <si>
    <t>se.meanpct.d_tt4g54bqbitalot..exp..3 over_10yrs</t>
  </si>
  <si>
    <t>b.meanpct.d_tt4g54bqbitalot..exp..(3 over_10yrs-1 under_5yrs)</t>
  </si>
  <si>
    <t>se.meanpct.d_tt4g54bqbitalot..exp..(3 over_10yrs-1 under_5yrs)</t>
  </si>
  <si>
    <t>b.meanpct.d_tt4g54cqbitalot..exp..1 under_5yrs</t>
  </si>
  <si>
    <t>se.meanpct.d_tt4g54cqbitalot..exp..1 under_5yrs</t>
  </si>
  <si>
    <t>b.meanpct.d_tt4g54cqbitalot..exp..2 from6to10</t>
  </si>
  <si>
    <t>se.meanpct.d_tt4g54cqbitalot..exp..2 from6to10</t>
  </si>
  <si>
    <t>b.meanpct.d_tt4g54cqbitalot..exp..3 over_10yrs</t>
  </si>
  <si>
    <t>se.meanpct.d_tt4g54cqbitalot..exp..3 over_10yrs</t>
  </si>
  <si>
    <t>b.meanpct.d_tt4g54cqbitalot..exp..(3 over_10yrs-1 under_5yrs)</t>
  </si>
  <si>
    <t>se.meanpct.d_tt4g54cqbitalot..exp..(3 over_10yrs-1 under_5yrs)</t>
  </si>
  <si>
    <t>b.meanpct.d_tt4g54dqbitalot..exp..1 under_5yrs</t>
  </si>
  <si>
    <t>se.meanpct.d_tt4g54dqbitalot..exp..1 under_5yrs</t>
  </si>
  <si>
    <t>b.meanpct.d_tt4g54dqbitalot..exp..2 from6to10</t>
  </si>
  <si>
    <t>se.meanpct.d_tt4g54dqbitalot..exp..2 from6to10</t>
  </si>
  <si>
    <t>b.meanpct.d_tt4g54dqbitalot..exp..3 over_10yrs</t>
  </si>
  <si>
    <t>se.meanpct.d_tt4g54dqbitalot..exp..3 over_10yrs</t>
  </si>
  <si>
    <t>b.meanpct.d_tt4g54dqbitalot..exp..(3 over_10yrs-1 under_5yrs)</t>
  </si>
  <si>
    <t>se.meanpct.d_tt4g54dqbitalot..exp..(3 over_10yrs-1 under_5yrs)</t>
  </si>
  <si>
    <t>b.(mean.tt4g50a_isc1)-(mean.tt4g50a_isc2)</t>
  </si>
  <si>
    <t>se.(mean.tt4g50a_isc1)-(mean.tt4g50a_isc2)</t>
  </si>
  <si>
    <t>b.(mean.tt4g50b_isc1)-(mean.tt4g50b_isc2)</t>
  </si>
  <si>
    <t>se.(mean.tt4g50b_isc1)-(mean.tt4g50b_isc2)</t>
  </si>
  <si>
    <t>b.(mean.tt4g50c_isc1)-(mean.tt4g50c_isc2)</t>
  </si>
  <si>
    <t>se.(mean.tt4g50c_isc1)-(mean.tt4g50c_isc2)</t>
  </si>
  <si>
    <t>b.(mean.tt4g50a_isc3)-(mean.tt4g50a_isc2)</t>
  </si>
  <si>
    <t>se.(mean.tt4g50a_isc3)-(mean.tt4g50a_isc2)</t>
  </si>
  <si>
    <t>b.(mean.tt4g50b_isc3)-(mean.tt4g50b_isc2)</t>
  </si>
  <si>
    <t>se.(mean.tt4g50b_isc3)-(mean.tt4g50b_isc2)</t>
  </si>
  <si>
    <t>b.(mean.tt4g50c_isc3)-(mean.tt4g50c_isc2)</t>
  </si>
  <si>
    <t>se.(mean.tt4g50c_isc3)-(mean.tt4g50c_isc2)</t>
  </si>
  <si>
    <t>b.mean.btg41a</t>
  </si>
  <si>
    <t>se.mean.btg41a</t>
  </si>
  <si>
    <t>b.mean.tt2g39a</t>
  </si>
  <si>
    <t>se.mean.tt2g39a</t>
  </si>
  <si>
    <t>b.mean.tt3g39a</t>
  </si>
  <si>
    <t>se.mean.tt3g39a</t>
  </si>
  <si>
    <t>b.(mean.tt4g50a)-(mean.btg41a)</t>
  </si>
  <si>
    <t>se.(mean.tt4g50a)-(mean.btg41a)</t>
  </si>
  <si>
    <t>b.(mean.tt4g50a)-(mean.tt2g39a)</t>
  </si>
  <si>
    <t>se.(mean.tt4g50a)-(mean.tt2g39a)</t>
  </si>
  <si>
    <t>b.(mean.tt4g50a)-(mean.tt3g39a)</t>
  </si>
  <si>
    <t>se.(mean.tt4g50a)-(mean.tt3g39a)</t>
  </si>
  <si>
    <t>b.mean.btg41b</t>
  </si>
  <si>
    <t>se.mean.btg41b</t>
  </si>
  <si>
    <t>b.mean.tt2g39b</t>
  </si>
  <si>
    <t>se.mean.tt2g39b</t>
  </si>
  <si>
    <t>b.mean.tt3g39b</t>
  </si>
  <si>
    <t>se.mean.tt3g39b</t>
  </si>
  <si>
    <t>b.(mean.tt4g50b)-(mean.btg41b)</t>
  </si>
  <si>
    <t>se.(mean.tt4g50b)-(mean.btg41b)</t>
  </si>
  <si>
    <t>b.(mean.tt4g50b)-(mean.tt2g39b)</t>
  </si>
  <si>
    <t>se.(mean.tt4g50b)-(mean.tt2g39b)</t>
  </si>
  <si>
    <t>b.(mean.tt4g50b)-(mean.tt3g39b)</t>
  </si>
  <si>
    <t>se.(mean.tt4g50b)-(mean.tt3g39b)</t>
  </si>
  <si>
    <t>b.mean.btg41c</t>
  </si>
  <si>
    <t>se.mean.btg41c</t>
  </si>
  <si>
    <t>b.mean.tt2g39c</t>
  </si>
  <si>
    <t>se.mean.tt2g39c</t>
  </si>
  <si>
    <t>b.mean.tt3g39c</t>
  </si>
  <si>
    <t>se.mean.tt3g39c</t>
  </si>
  <si>
    <t>b.(mean.tt4g50c)-(mean.btg41c)</t>
  </si>
  <si>
    <t>se.(mean.tt4g50c)-(mean.btg41c)</t>
  </si>
  <si>
    <t>b.(mean.tt4g50c)-(mean.tt2g39c)</t>
  </si>
  <si>
    <t>se.(mean.tt4g50c)-(mean.tt2g39c)</t>
  </si>
  <si>
    <t>b.(mean.tt4g50c)-(mean.tt3g39c)</t>
  </si>
  <si>
    <t>se.(mean.tt4g50c)-(mean.tt3g39c)</t>
  </si>
  <si>
    <t>b.meanpct.d_tc4g41aweekdaily</t>
  </si>
  <si>
    <t>se.meanpct.d_tc4g41aweekdaily</t>
  </si>
  <si>
    <t>b.meanpct.d_tc4g41bweekdaily</t>
  </si>
  <si>
    <t>se.meanpct.d_tc4g41bweekdaily</t>
  </si>
  <si>
    <t>b.meanpct.d_tc4g41cweekdaily</t>
  </si>
  <si>
    <t>se.meanpct.d_tc4g41cweekdaily</t>
  </si>
  <si>
    <t>b.meanpct.d_tc4g41dweekdaily</t>
  </si>
  <si>
    <t>se.meanpct.d_tc4g41dweekdaily</t>
  </si>
  <si>
    <t>b.meanpct.d_tc4g41eweekdaily</t>
  </si>
  <si>
    <t>se.meanpct.d_tc4g41eweekdaily</t>
  </si>
  <si>
    <t>b.meanpct.d_tc4g41fweekdaily</t>
  </si>
  <si>
    <t>se.meanpct.d_tc4g41fweekdaily</t>
  </si>
  <si>
    <t>b.meanpct.d_tc4g41gweekdaily</t>
  </si>
  <si>
    <t>se.meanpct.d_tc4g41gweekdaily</t>
  </si>
  <si>
    <t>b.(meanpct.d_tc4g41aweekdaily_isc1)-(meanpct.d_tc4g41aweekdaily_isc2)</t>
  </si>
  <si>
    <t>se.(meanpct.d_tc4g41aweekdaily_isc1)-(meanpct.d_tc4g41aweekdaily_isc2)</t>
  </si>
  <si>
    <t>b.(meanpct.d_tc4g41bweekdaily_isc1)-(meanpct.d_tc4g41bweekdaily_isc2)</t>
  </si>
  <si>
    <t>se.(meanpct.d_tc4g41bweekdaily_isc1)-(meanpct.d_tc4g41bweekdaily_isc2)</t>
  </si>
  <si>
    <t>b.(meanpct.d_tc4g41cweekdaily_isc1)-(meanpct.d_tc4g41cweekdaily_isc2)</t>
  </si>
  <si>
    <t>se.(meanpct.d_tc4g41cweekdaily_isc1)-(meanpct.d_tc4g41cweekdaily_isc2)</t>
  </si>
  <si>
    <t>b.(meanpct.d_tc4g41dweekdaily_isc1)-(meanpct.d_tc4g41dweekdaily_isc2)</t>
  </si>
  <si>
    <t>se.(meanpct.d_tc4g41dweekdaily_isc1)-(meanpct.d_tc4g41dweekdaily_isc2)</t>
  </si>
  <si>
    <t>b.(meanpct.d_tc4g41eweekdaily_isc1)-(meanpct.d_tc4g41eweekdaily_isc2)</t>
  </si>
  <si>
    <t>se.(meanpct.d_tc4g41eweekdaily_isc1)-(meanpct.d_tc4g41eweekdaily_isc2)</t>
  </si>
  <si>
    <t>b.(meanpct.d_tc4g41fweekdaily_isc1)-(meanpct.d_tc4g41fweekdaily_isc2)</t>
  </si>
  <si>
    <t>se.(meanpct.d_tc4g41fweekdaily_isc1)-(meanpct.d_tc4g41fweekdaily_isc2)</t>
  </si>
  <si>
    <t>b.(meanpct.d_tc4g41gweekdaily_isc1)-(meanpct.d_tc4g41gweekdaily_isc2)</t>
  </si>
  <si>
    <t>se.(meanpct.d_tc4g41gweekdaily_isc1)-(meanpct.d_tc4g41gweekdaily_isc2)</t>
  </si>
  <si>
    <t>b.(meanpct.d_tc4g41aweekdaily_isc3)-(meanpct.d_tc4g41aweekdaily_isc2)</t>
  </si>
  <si>
    <t>se.(meanpct.d_tc4g41aweekdaily_isc3)-(meanpct.d_tc4g41aweekdaily_isc2)</t>
  </si>
  <si>
    <t>b.(meanpct.d_tc4g41bweekdaily_isc3)-(meanpct.d_tc4g41bweekdaily_isc2)</t>
  </si>
  <si>
    <t>se.(meanpct.d_tc4g41bweekdaily_isc3)-(meanpct.d_tc4g41bweekdaily_isc2)</t>
  </si>
  <si>
    <t>b.(meanpct.d_tc4g41cweekdaily_isc3)-(meanpct.d_tc4g41cweekdaily_isc2)</t>
  </si>
  <si>
    <t>se.(meanpct.d_tc4g41cweekdaily_isc3)-(meanpct.d_tc4g41cweekdaily_isc2)</t>
  </si>
  <si>
    <t>b.(meanpct.d_tc4g41dweekdaily_isc3)-(meanpct.d_tc4g41dweekdaily_isc2)</t>
  </si>
  <si>
    <t>se.(meanpct.d_tc4g41dweekdaily_isc3)-(meanpct.d_tc4g41dweekdaily_isc2)</t>
  </si>
  <si>
    <t>b.(meanpct.d_tc4g41eweekdaily_isc3)-(meanpct.d_tc4g41eweekdaily_isc2)</t>
  </si>
  <si>
    <t>se.(meanpct.d_tc4g41eweekdaily_isc3)-(meanpct.d_tc4g41eweekdaily_isc2)</t>
  </si>
  <si>
    <t>b.(meanpct.d_tc4g41fweekdaily_isc3)-(meanpct.d_tc4g41fweekdaily_isc2)</t>
  </si>
  <si>
    <t>se.(meanpct.d_tc4g41fweekdaily_isc3)-(meanpct.d_tc4g41fweekdaily_isc2)</t>
  </si>
  <si>
    <t>b.(meanpct.d_tc4g41gweekdaily_isc3)-(meanpct.d_tc4g41gweekdaily_isc2)</t>
  </si>
  <si>
    <t>se.(meanpct.d_tc4g41gweekdaily_isc3)-(meanpct.d_tc4g41gweekdaily_isc2)</t>
  </si>
  <si>
    <t>b.meanpct.d_tc4g41cweekdaily..schloc..1 Rural</t>
  </si>
  <si>
    <t>se.meanpct.d_tc4g41cweekdaily..schloc..1 Rural</t>
  </si>
  <si>
    <t>b.meanpct.d_tc4g41cweekdaily..schloc..2 Town</t>
  </si>
  <si>
    <t>se.meanpct.d_tc4g41cweekdaily..schloc..2 Town</t>
  </si>
  <si>
    <t>b.meanpct.d_tc4g41cweekdaily..schloc..3 City</t>
  </si>
  <si>
    <t>se.meanpct.d_tc4g41cweekdaily..schloc..3 City</t>
  </si>
  <si>
    <t>b.meanpct.d_tc4g41cweekdaily..schloc..(3 City-1 Rural)</t>
  </si>
  <si>
    <t>se.meanpct.d_tc4g41cweekdaily..schloc..(3 City-1 Rural)</t>
  </si>
  <si>
    <t>b.meanpct.d_tc4g41cweekdaily..schtype..1 Public</t>
  </si>
  <si>
    <t>se.meanpct.d_tc4g41cweekdaily..schtype..1 Public</t>
  </si>
  <si>
    <t>b.meanpct.d_tc4g41cweekdaily..schtype..2 Private</t>
  </si>
  <si>
    <t>se.meanpct.d_tc4g41cweekdaily..schtype..2 Private</t>
  </si>
  <si>
    <t>b.meanpct.d_tc4g41cweekdaily..schtype..(2 Private-1 Public)</t>
  </si>
  <si>
    <t>se.meanpct.d_tc4g41cweekdaily..schtype..(2 Private-1 Public)</t>
  </si>
  <si>
    <t>b.meanpct.d_tc4g41cweekdaily..disadv..1 under_10pct</t>
  </si>
  <si>
    <t>se.meanpct.d_tc4g41cweekdaily..disadv..1 under_10pct</t>
  </si>
  <si>
    <t>b.meanpct.d_tc4g41cweekdaily..disadv..2 10_to_30pct</t>
  </si>
  <si>
    <t>se.meanpct.d_tc4g41cweekdaily..disadv..2 10_to_30pct</t>
  </si>
  <si>
    <t>b.meanpct.d_tc4g41cweekdaily..disadv..3 over_30pct</t>
  </si>
  <si>
    <t>se.meanpct.d_tc4g41cweekdaily..disadv..3 over_30pct</t>
  </si>
  <si>
    <t>b.meanpct.d_tc4g41cweekdaily..disadv..(3 over_30pct-1 under_10pct)</t>
  </si>
  <si>
    <t>se.meanpct.d_tc4g41cweekdaily..disadv..(3 over_30pct-1 under_10pct)</t>
  </si>
  <si>
    <t>b.meanpct.d_tc4g41cweekdaily..diflang..1 None</t>
  </si>
  <si>
    <t>se.meanpct.d_tc4g41cweekdaily..diflang..1 None</t>
  </si>
  <si>
    <t>b.meanpct.d_tc4g41cweekdaily..diflang..2 0_to_10pct</t>
  </si>
  <si>
    <t>se.meanpct.d_tc4g41cweekdaily..diflang..2 0_to_10pct</t>
  </si>
  <si>
    <t>b.meanpct.d_tc4g41cweekdaily..diflang..3 over_10pct</t>
  </si>
  <si>
    <t>se.meanpct.d_tc4g41cweekdaily..diflang..3 over_10pct</t>
  </si>
  <si>
    <t>b.meanpct.d_tc4g41cweekdaily..diflang..(3 over_10pct-1 None)</t>
  </si>
  <si>
    <t>se.meanpct.d_tc4g41cweekdaily..diflang..(3 over_10pct-1 None)</t>
  </si>
  <si>
    <t>b.meanpct.d_tc4g41cweekdaily..spneed..1 under_10pct</t>
  </si>
  <si>
    <t>se.meanpct.d_tc4g41cweekdaily..spneed..1 under_10pct</t>
  </si>
  <si>
    <t>b.meanpct.d_tc4g41cweekdaily..spneed..2 10_to_30pct</t>
  </si>
  <si>
    <t>se.meanpct.d_tc4g41cweekdaily..spneed..2 10_to_30pct</t>
  </si>
  <si>
    <t>b.meanpct.d_tc4g41cweekdaily..spneed..3 over_30pct</t>
  </si>
  <si>
    <t>se.meanpct.d_tc4g41cweekdaily..spneed..3 over_30pct</t>
  </si>
  <si>
    <t>b.meanpct.d_tc4g41cweekdaily..spneed..(3 over_30pct-1 under_10pct)</t>
  </si>
  <si>
    <t>se.meanpct.d_tc4g41cweekdaily..spneed..(3 over_30pct-1 under_10pct)</t>
  </si>
  <si>
    <t>b.meanpct.d_tc2g32dweekdaily</t>
  </si>
  <si>
    <t>se.meanpct.d_tc2g32dweekdaily</t>
  </si>
  <si>
    <t>b.meanpct.d_tc3g30aweekdaily</t>
  </si>
  <si>
    <t>se.meanpct.d_tc3g30aweekdaily</t>
  </si>
  <si>
    <t>b.(meanpct.d_tc4g41aweekdaily)-(meanpct.d_tc2g32dweekdaily)</t>
  </si>
  <si>
    <t>se.(meanpct.d_tc4g41aweekdaily)-(meanpct.d_tc2g32dweekdaily)</t>
  </si>
  <si>
    <t>b.(meanpct.d_tc4g41aweekdaily)-(meanpct.d_tc3g30aweekdaily)</t>
  </si>
  <si>
    <t>se.(meanpct.d_tc4g41aweekdaily)-(meanpct.d_tc3g30aweekdaily)</t>
  </si>
  <si>
    <t>b.meanpct.d_tc2g32fweekdaily</t>
  </si>
  <si>
    <t>se.meanpct.d_tc2g32fweekdaily</t>
  </si>
  <si>
    <t>b.meanpct.d_tc3g30cweekdaily</t>
  </si>
  <si>
    <t>se.meanpct.d_tc3g30cweekdaily</t>
  </si>
  <si>
    <t>b.(meanpct.d_tc4g41dweekdaily)-(meanpct.d_tc2g32fweekdaily)</t>
  </si>
  <si>
    <t>se.(meanpct.d_tc4g41dweekdaily)-(meanpct.d_tc2g32fweekdaily)</t>
  </si>
  <si>
    <t>b.(meanpct.d_tc4g41dweekdaily)-(meanpct.d_tc3g30cweekdaily)</t>
  </si>
  <si>
    <t>se.(meanpct.d_tc4g41dweekdaily)-(meanpct.d_tc3g30cweekdaily)</t>
  </si>
  <si>
    <t>b.meanpct.d_tc2g32hweekdaily</t>
  </si>
  <si>
    <t>se.meanpct.d_tc2g32hweekdaily</t>
  </si>
  <si>
    <t>b.meanpct.d_tc3g30eweekdaily</t>
  </si>
  <si>
    <t>se.meanpct.d_tc3g30eweekdaily</t>
  </si>
  <si>
    <t>b.(meanpct.d_tc4g41gweekdaily)-(meanpct.d_tc2g32hweekdaily)</t>
  </si>
  <si>
    <t>se.(meanpct.d_tc4g41gweekdaily)-(meanpct.d_tc2g32hweekdaily)</t>
  </si>
  <si>
    <t>b.(meanpct.d_tc4g41gweekdaily)-(meanpct.d_tc3g30eweekdaily)</t>
  </si>
  <si>
    <t>se.(meanpct.d_tc4g41gweekdaily)-(meanpct.d_tc3g30eweekdaily)</t>
  </si>
  <si>
    <t>b.odr_d_tc4g41bweekdaily.d_tt4g47f10pct..no_controls</t>
  </si>
  <si>
    <t>se.odr_d_tc4g41bweekdaily.d_tt4g47f10pct..no_controls</t>
  </si>
  <si>
    <t>b.odr_d_tc4g41bweekdaily.d_tt4g47f10pct..tch_controls</t>
  </si>
  <si>
    <t>se.odr_d_tc4g41bweekdaily.d_tt4g47f10pct..tch_controls</t>
  </si>
  <si>
    <t>b.odr_d_tc4g41bweekdaily.d_tt4g47f10pct..tch_sch_controls</t>
  </si>
  <si>
    <t>se.odr_d_tc4g41bweekdaily.d_tt4g47f10pct..tch_sch_controls</t>
  </si>
  <si>
    <t>b.odr_d_tc4g41bweekdaily.t4clsdis..no_controls</t>
  </si>
  <si>
    <t>se.odr_d_tc4g41bweekdaily.t4clsdis..no_controls</t>
  </si>
  <si>
    <t>b.odr_d_tc4g41bweekdaily.t4clsdis..tch_controls</t>
  </si>
  <si>
    <t>se.odr_d_tc4g41bweekdaily.t4clsdis..tch_controls</t>
  </si>
  <si>
    <t>b.odr_d_tc4g41bweekdaily.t4clsdis..tch_sch_controls</t>
  </si>
  <si>
    <t>se.odr_d_tc4g41bweekdaily.t4clsdis..tch_sch_controls</t>
  </si>
  <si>
    <t>b.odr_d_tc4g41bweekdaily.tt4g50b..no_controls</t>
  </si>
  <si>
    <t>se.odr_d_tc4g41bweekdaily.tt4g50b..no_controls</t>
  </si>
  <si>
    <t>b.odr_d_tc4g41bweekdaily.tt4g50b..tch_controls</t>
  </si>
  <si>
    <t>se.odr_d_tc4g41bweekdaily.tt4g50b..tch_controls</t>
  </si>
  <si>
    <t>b.odr_d_tc4g41bweekdaily.tt4g50b..tch_sch_controls</t>
  </si>
  <si>
    <t>se.odr_d_tc4g41bweekdaily.tt4g50b..tch_sch_controls</t>
  </si>
  <si>
    <t>Saudi Arabia †</t>
  </si>
  <si>
    <t>† Estimates are based on 25% to 50% of the sample.</t>
  </si>
  <si>
    <t>b.mean.tt4g50a..exp..1 under_5yrs</t>
  </si>
  <si>
    <t>se.mean.tt4g50a..exp..1 under_5yrs</t>
  </si>
  <si>
    <t>b.mean.tt4g50a..exp..2 from6to10</t>
  </si>
  <si>
    <t>se.mean.tt4g50a..exp..2 from6to10</t>
  </si>
  <si>
    <t>b.mean.tt4g50a..exp..3 over_10yrs</t>
  </si>
  <si>
    <t>se.mean.tt4g50a..exp..3 over_10yrs</t>
  </si>
  <si>
    <t>b.mean.tt4g50a..exp..(3 over_10yrs-1 under_5yrs)</t>
  </si>
  <si>
    <t>se.mean.tt4g50a..exp..(3 over_10yrs-1 under_5yrs)</t>
  </si>
  <si>
    <t>b.mean.tt4g50b..exp..1 under_5yrs</t>
  </si>
  <si>
    <t>se.mean.tt4g50b..exp..1 under_5yrs</t>
  </si>
  <si>
    <t>b.mean.tt4g50b..exp..2 from6to10</t>
  </si>
  <si>
    <t>se.mean.tt4g50b..exp..2 from6to10</t>
  </si>
  <si>
    <t>b.mean.tt4g50b..exp..3 over_10yrs</t>
  </si>
  <si>
    <t>se.mean.tt4g50b..exp..3 over_10yrs</t>
  </si>
  <si>
    <t>b.mean.tt4g50b..exp..(3 over_10yrs-1 under_5yrs)</t>
  </si>
  <si>
    <t>se.mean.tt4g50b..exp..(3 over_10yrs-1 under_5yrs)</t>
  </si>
  <si>
    <t>b.mean.tt4g50c..exp..1 under_5yrs</t>
  </si>
  <si>
    <t>se.mean.tt4g50c..exp..1 under_5yrs</t>
  </si>
  <si>
    <t>b.mean.tt4g50c..exp..2 from6to10</t>
  </si>
  <si>
    <t>se.mean.tt4g50c..exp..2 from6to10</t>
  </si>
  <si>
    <t>b.mean.tt4g50c..exp..3 over_10yrs</t>
  </si>
  <si>
    <t>se.mean.tt4g50c..exp..3 over_10yrs</t>
  </si>
  <si>
    <t>b.mean.tt4g50c..exp..(3 over_10yrs-1 under_5yrs)</t>
  </si>
  <si>
    <t>se.mean.tt4g50c..exp..(3 over_10yrs-1 under_5yrs)</t>
  </si>
  <si>
    <t>b.reg_tt4g50c.c_expstd..no_controls</t>
  </si>
  <si>
    <t>se.reg_tt4g50c.c_expstd..no_controls</t>
  </si>
  <si>
    <t>b.reg_tt4g50c.rsqr..no_controls</t>
  </si>
  <si>
    <t>se.reg_tt4g50c.rsqr..no_controls</t>
  </si>
  <si>
    <t>b.reg_tt4g50c.c_expstd..tch_controls</t>
  </si>
  <si>
    <t>se.reg_tt4g50c.c_expstd..tch_controls</t>
  </si>
  <si>
    <t>b.reg_tt4g50c.rsqr..tch_controls</t>
  </si>
  <si>
    <t>se.reg_tt4g50c.rsqr..tch_controls</t>
  </si>
  <si>
    <t>b.reg_tt4g50c.c_expstd..tch_sch_controls</t>
  </si>
  <si>
    <t>se.reg_tt4g50c.c_expstd..tch_sch_controls</t>
  </si>
  <si>
    <t>b.reg_tt4g50c.rsqr..tch_sch_controls</t>
  </si>
  <si>
    <t>se.reg_tt4g50c.rsqr..tch_sch_controls</t>
  </si>
  <si>
    <t>b.odr_d_tt4g77gqbitalot.d_tt4g47divrsacademic..no_controls</t>
  </si>
  <si>
    <t>se.odr_d_tt4g77gqbitalot.d_tt4g47divrsacademic..no_controls</t>
  </si>
  <si>
    <t>b.odr_d_tt4g77gqbitalot.d_tt4g47divrsneeds..no_controls</t>
  </si>
  <si>
    <t>se.odr_d_tt4g77gqbitalot.d_tt4g47divrsneeds..no_controls</t>
  </si>
  <si>
    <t>b.odr_d_tt4g77gqbitalot.d_tt4g47divrsacademic..tch_controls</t>
  </si>
  <si>
    <t>se.odr_d_tt4g77gqbitalot.d_tt4g47divrsacademic..tch_controls</t>
  </si>
  <si>
    <t>b.odr_d_tt4g77gqbitalot.d_tt4g47divrsneeds..tch_controls</t>
  </si>
  <si>
    <t>se.odr_d_tt4g77gqbitalot.d_tt4g47divrsneeds..tch_controls</t>
  </si>
  <si>
    <t>b.meanpct.c_tc4g35neverpraise</t>
  </si>
  <si>
    <t>se.meanpct.c_tc4g35neverpraise</t>
  </si>
  <si>
    <t>b.mean.c_tc4g35givepraise</t>
  </si>
  <si>
    <t>se.mean.c_tc4g35givepraise</t>
  </si>
  <si>
    <t>b.meanpct.d_tc4g35anopraise</t>
  </si>
  <si>
    <t>se.meanpct.d_tc4g35anopraise</t>
  </si>
  <si>
    <t>b.meanpct.d_tc4g35bnopraise</t>
  </si>
  <si>
    <t>se.meanpct.d_tc4g35bnopraise</t>
  </si>
  <si>
    <t>b.meanpct.d_tc4g35cnopraise</t>
  </si>
  <si>
    <t>se.meanpct.d_tc4g35cnopraise</t>
  </si>
  <si>
    <t>b.meanpct.d_tc4g35dnopraise</t>
  </si>
  <si>
    <t>se.meanpct.d_tc4g35dnopraise</t>
  </si>
  <si>
    <t>b.meanpct.d_tc4g35enopraise</t>
  </si>
  <si>
    <t>se.meanpct.d_tc4g35enopraise</t>
  </si>
  <si>
    <t>b.meanpct.d_tc4g35aanypraise</t>
  </si>
  <si>
    <t>se.meanpct.d_tc4g35aanypraise</t>
  </si>
  <si>
    <t>b.meanpct.d_tc4g35banypraise</t>
  </si>
  <si>
    <t>se.meanpct.d_tc4g35banypraise</t>
  </si>
  <si>
    <t>b.meanpct.d_tc4g35canypraise</t>
  </si>
  <si>
    <t>se.meanpct.d_tc4g35canypraise</t>
  </si>
  <si>
    <t>b.meanpct.d_tc4g35danypraise</t>
  </si>
  <si>
    <t>se.meanpct.d_tc4g35danypraise</t>
  </si>
  <si>
    <t>b.meanpct.d_tc4g35eanypraise</t>
  </si>
  <si>
    <t>se.meanpct.d_tc4g35eanypraise</t>
  </si>
  <si>
    <t>b.(meanpct.c_tc4g35neverpraise_isc1)-(meanpct.c_tc4g35neverpraise_isc2)</t>
  </si>
  <si>
    <t>se.(meanpct.c_tc4g35neverpraise_isc1)-(meanpct.c_tc4g35neverpraise_isc2)</t>
  </si>
  <si>
    <t>b.(mean.c_tc4g35givepraise_isc1)-(mean.c_tc4g35givepraise_isc2)</t>
  </si>
  <si>
    <t>se.(mean.c_tc4g35givepraise_isc1)-(mean.c_tc4g35givepraise_isc2)</t>
  </si>
  <si>
    <t>b.(meanpct.c_tc4g35neverpraise_isc3)-(meanpct.c_tc4g35neverpraise_isc2)</t>
  </si>
  <si>
    <t>se.(meanpct.c_tc4g35neverpraise_isc3)-(meanpct.c_tc4g35neverpraise_isc2)</t>
  </si>
  <si>
    <t>b.(mean.c_tc4g35givepraise_isc3)-(mean.c_tc4g35givepraise_isc2)</t>
  </si>
  <si>
    <t>se.(mean.c_tc4g35givepraise_isc3)-(mean.c_tc4g35givepraise_isc2)</t>
  </si>
  <si>
    <t>b.mean.c_tc4g36numpraise</t>
  </si>
  <si>
    <t>se.mean.c_tc4g36numpraise</t>
  </si>
  <si>
    <t>b.meanpct.d_tc4g36aused4praise</t>
  </si>
  <si>
    <t>se.meanpct.d_tc4g36aused4praise</t>
  </si>
  <si>
    <t>b.meanpct.d_tc4g36bused4praise</t>
  </si>
  <si>
    <t>se.meanpct.d_tc4g36bused4praise</t>
  </si>
  <si>
    <t>b.meanpct.d_tc4g36cused4praise</t>
  </si>
  <si>
    <t>se.meanpct.d_tc4g36cused4praise</t>
  </si>
  <si>
    <t>b.meanpct.d_tc4g36dused4praise</t>
  </si>
  <si>
    <t>se.meanpct.d_tc4g36dused4praise</t>
  </si>
  <si>
    <t>b.meanpct.d_tc4g36eused4praise</t>
  </si>
  <si>
    <t>se.meanpct.d_tc4g36eused4praise</t>
  </si>
  <si>
    <t>b.meanpct.d_tc4g36fused4praise</t>
  </si>
  <si>
    <t>se.meanpct.d_tc4g36fused4praise</t>
  </si>
  <si>
    <t>b.(mean.c_tc4g36numpraise_isc1)-(mean.c_tc4g36numpraise_isc2)</t>
  </si>
  <si>
    <t>se.(mean.c_tc4g36numpraise_isc1)-(mean.c_tc4g36numpraise_isc2)</t>
  </si>
  <si>
    <t>b.(mean.c_tc4g36numpraise_isc3)-(mean.c_tc4g36numpraise_isc2)</t>
  </si>
  <si>
    <t>se.(mean.c_tc4g36numpraise_isc3)-(mean.c_tc4g36numpraise_isc2)</t>
  </si>
  <si>
    <t>b.meanpct.d_tc3g24aused4praise</t>
  </si>
  <si>
    <t>se.meanpct.d_tc3g24aused4praise</t>
  </si>
  <si>
    <t>b.(meanpct.d_tc4g36aused4praise)-(meanpct.d_tc3g24aused4praise)</t>
  </si>
  <si>
    <t>se.(meanpct.d_tc4g36aused4praise)-(meanpct.d_tc3g24aused4praise)</t>
  </si>
  <si>
    <t>b.meanpct.d_tc3g24bused4praise</t>
  </si>
  <si>
    <t>se.meanpct.d_tc3g24bused4praise</t>
  </si>
  <si>
    <t>b.(meanpct.d_tc4g36bused4praise)-(meanpct.d_tc3g24bused4praise)</t>
  </si>
  <si>
    <t>se.(meanpct.d_tc4g36bused4praise)-(meanpct.d_tc3g24bused4praise)</t>
  </si>
  <si>
    <t>b.meanpct.d_tc3g24cused4praise</t>
  </si>
  <si>
    <t>se.meanpct.d_tc3g24cused4praise</t>
  </si>
  <si>
    <t>b.(meanpct.d_tc4g36cused4praise)-(meanpct.d_tc3g24cused4praise)</t>
  </si>
  <si>
    <t>se.(meanpct.d_tc4g36cused4praise)-(meanpct.d_tc3g24cused4praise)</t>
  </si>
  <si>
    <t>b.meanpct.d_tc3g24dused4praise</t>
  </si>
  <si>
    <t>se.meanpct.d_tc3g24dused4praise</t>
  </si>
  <si>
    <t>b.(meanpct.d_tc4g36dused4praise)-(meanpct.d_tc3g24dused4praise)</t>
  </si>
  <si>
    <t>se.(meanpct.d_tc4g36dused4praise)-(meanpct.d_tc3g24dused4praise)</t>
  </si>
  <si>
    <t>b.meanpct.d_tc3g24eused4praise</t>
  </si>
  <si>
    <t>se.meanpct.d_tc3g24eused4praise</t>
  </si>
  <si>
    <t>b.(meanpct.d_tc4g36eused4praise)-(meanpct.d_tc3g24eused4praise)</t>
  </si>
  <si>
    <t>se.(meanpct.d_tc4g36eused4praise)-(meanpct.d_tc3g24eused4praise)</t>
  </si>
  <si>
    <t>b.meanpct.d_tc3g24fused4praise</t>
  </si>
  <si>
    <t>se.meanpct.d_tc3g24fused4praise</t>
  </si>
  <si>
    <t>b.(meanpct.d_tc4g36fused4praise)-(meanpct.d_tc3g24fused4praise)</t>
  </si>
  <si>
    <t>se.(meanpct.d_tc4g36fused4praise)-(meanpct.d_tc3g24fused4praise)</t>
  </si>
  <si>
    <t>b.mean.c_tc4g37numpraise</t>
  </si>
  <si>
    <t>se.mean.c_tc4g37numpraise</t>
  </si>
  <si>
    <t>b.meanpct.d_tc4g37amostalways</t>
  </si>
  <si>
    <t>se.meanpct.d_tc4g37amostalways</t>
  </si>
  <si>
    <t>b.meanpct.d_tc4g37bmostalways</t>
  </si>
  <si>
    <t>se.meanpct.d_tc4g37bmostalways</t>
  </si>
  <si>
    <t>b.meanpct.d_tc4g37cmostalways</t>
  </si>
  <si>
    <t>se.meanpct.d_tc4g37cmostalways</t>
  </si>
  <si>
    <t>b.meanpct.d_tc4g37dmostalways</t>
  </si>
  <si>
    <t>se.meanpct.d_tc4g37dmostalways</t>
  </si>
  <si>
    <t>b.meanpct.d_tc4g37emostalways</t>
  </si>
  <si>
    <t>se.meanpct.d_tc4g37emostalways</t>
  </si>
  <si>
    <t>b.meanpct.d_tc4g37fmostalways</t>
  </si>
  <si>
    <t>se.meanpct.d_tc4g37fmostalways</t>
  </si>
  <si>
    <t>b.meanpct.d_tc4g37gmostalways</t>
  </si>
  <si>
    <t>se.meanpct.d_tc4g37gmostalways</t>
  </si>
  <si>
    <t>b.meanpct.d_tc4g37hmostalways</t>
  </si>
  <si>
    <t>se.meanpct.d_tc4g37hmostalways</t>
  </si>
  <si>
    <t>b.(mean.c_tc4g37numpraise_isc1)-(mean.c_tc4g37numpraise_isc2)</t>
  </si>
  <si>
    <t>se.(mean.c_tc4g37numpraise_isc1)-(mean.c_tc4g37numpraise_isc2)</t>
  </si>
  <si>
    <t>b.(mean.c_tc4g37numpraise_isc3)-(mean.c_tc4g37numpraise_isc2)</t>
  </si>
  <si>
    <t>se.(mean.c_tc4g37numpraise_isc3)-(mean.c_tc4g37numpraise_isc2)</t>
  </si>
  <si>
    <t>b.meanpct.d_tc2g29amostalways</t>
  </si>
  <si>
    <t>se.meanpct.d_tc2g29amostalways</t>
  </si>
  <si>
    <t>b.meanpct.d_tc3g25amostalways</t>
  </si>
  <si>
    <t>se.meanpct.d_tc3g25amostalways</t>
  </si>
  <si>
    <t>b.(meanpct.d_tc4g37amostalways)-(meanpct.d_tc2g29amostalways)</t>
  </si>
  <si>
    <t>se.(meanpct.d_tc4g37amostalways)-(meanpct.d_tc2g29amostalways)</t>
  </si>
  <si>
    <t>b.(meanpct.d_tc4g37amostalways)-(meanpct.d_tc3g25amostalways)</t>
  </si>
  <si>
    <t>se.(meanpct.d_tc4g37amostalways)-(meanpct.d_tc3g25amostalways)</t>
  </si>
  <si>
    <t>b.meanpct.d_tc2g29bmostalways</t>
  </si>
  <si>
    <t>se.meanpct.d_tc2g29bmostalways</t>
  </si>
  <si>
    <t>b.meanpct.d_tc3g25bmostalways</t>
  </si>
  <si>
    <t>se.meanpct.d_tc3g25bmostalways</t>
  </si>
  <si>
    <t>b.(meanpct.d_tc4g37bmostalways)-(meanpct.d_tc2g29bmostalways)</t>
  </si>
  <si>
    <t>se.(meanpct.d_tc4g37bmostalways)-(meanpct.d_tc2g29bmostalways)</t>
  </si>
  <si>
    <t>b.(meanpct.d_tc4g37bmostalways)-(meanpct.d_tc3g25bmostalways)</t>
  </si>
  <si>
    <t>se.(meanpct.d_tc4g37bmostalways)-(meanpct.d_tc3g25bmostalways)</t>
  </si>
  <si>
    <t>b.meanpct.d_tc2g29cmostalways</t>
  </si>
  <si>
    <t>se.meanpct.d_tc2g29cmostalways</t>
  </si>
  <si>
    <t>b.meanpct.d_tc3g25cmostalways</t>
  </si>
  <si>
    <t>se.meanpct.d_tc3g25cmostalways</t>
  </si>
  <si>
    <t>b.(meanpct.d_tc4g37cmostalways)-(meanpct.d_tc2g29cmostalways)</t>
  </si>
  <si>
    <t>se.(meanpct.d_tc4g37cmostalways)-(meanpct.d_tc2g29cmostalways)</t>
  </si>
  <si>
    <t>b.(meanpct.d_tc4g37cmostalways)-(meanpct.d_tc3g25cmostalways)</t>
  </si>
  <si>
    <t>se.(meanpct.d_tc4g37cmostalways)-(meanpct.d_tc3g25cmostalways)</t>
  </si>
  <si>
    <t>b.meanpct.d_tc2g29dmostalways</t>
  </si>
  <si>
    <t>se.meanpct.d_tc2g29dmostalways</t>
  </si>
  <si>
    <t>b.meanpct.d_tc3g25dmostalways</t>
  </si>
  <si>
    <t>se.meanpct.d_tc3g25dmostalways</t>
  </si>
  <si>
    <t>b.(meanpct.d_tc4g37dmostalways)-(meanpct.d_tc2g29dmostalways)</t>
  </si>
  <si>
    <t>se.(meanpct.d_tc4g37dmostalways)-(meanpct.d_tc2g29dmostalways)</t>
  </si>
  <si>
    <t>b.(meanpct.d_tc4g37dmostalways)-(meanpct.d_tc3g25dmostalways)</t>
  </si>
  <si>
    <t>se.(meanpct.d_tc4g37dmostalways)-(meanpct.d_tc3g25dmostalways)</t>
  </si>
  <si>
    <t>b.meanpct.d_tc2g29emostalways</t>
  </si>
  <si>
    <t>se.meanpct.d_tc2g29emostalways</t>
  </si>
  <si>
    <t>b.meanpct.d_tc3g25emostalways</t>
  </si>
  <si>
    <t>se.meanpct.d_tc3g25emostalways</t>
  </si>
  <si>
    <t>b.(meanpct.d_tc4g37emostalways)-(meanpct.d_tc2g29emostalways)</t>
  </si>
  <si>
    <t>se.(meanpct.d_tc4g37emostalways)-(meanpct.d_tc2g29emostalways)</t>
  </si>
  <si>
    <t>b.(meanpct.d_tc4g37emostalways)-(meanpct.d_tc3g25emostalways)</t>
  </si>
  <si>
    <t>se.(meanpct.d_tc4g37emostalways)-(meanpct.d_tc3g25emostalways)</t>
  </si>
  <si>
    <t>b.meanpct.d_tc2g29fmostalways</t>
  </si>
  <si>
    <t>se.meanpct.d_tc2g29fmostalways</t>
  </si>
  <si>
    <t>b.meanpct.d_tc3g25fmostalways</t>
  </si>
  <si>
    <t>se.meanpct.d_tc3g25fmostalways</t>
  </si>
  <si>
    <t>b.(meanpct.d_tc4g37fmostalways)-(meanpct.d_tc2g29fmostalways)</t>
  </si>
  <si>
    <t>se.(meanpct.d_tc4g37fmostalways)-(meanpct.d_tc2g29fmostalways)</t>
  </si>
  <si>
    <t>b.(meanpct.d_tc4g37fmostalways)-(meanpct.d_tc3g25fmostalways)</t>
  </si>
  <si>
    <t>se.(meanpct.d_tc4g37fmostalways)-(meanpct.d_tc3g25fmostalways)</t>
  </si>
  <si>
    <t>b.meanpct.d_tc2g29gmostalways</t>
  </si>
  <si>
    <t>se.meanpct.d_tc2g29gmostalways</t>
  </si>
  <si>
    <t>b.meanpct.d_tc3g25gmostalways</t>
  </si>
  <si>
    <t>se.meanpct.d_tc3g25gmostalways</t>
  </si>
  <si>
    <t>b.(meanpct.d_tc4g37gmostalways)-(meanpct.d_tc2g29gmostalways)</t>
  </si>
  <si>
    <t>se.(meanpct.d_tc4g37gmostalways)-(meanpct.d_tc2g29gmostalways)</t>
  </si>
  <si>
    <t>b.(meanpct.d_tc4g37gmostalways)-(meanpct.d_tc3g25gmostalways)</t>
  </si>
  <si>
    <t>se.(meanpct.d_tc4g37gmostalways)-(meanpct.d_tc3g25gmostalways)</t>
  </si>
  <si>
    <t>b.meanpct.d_tc2g29hmostalways</t>
  </si>
  <si>
    <t>se.meanpct.d_tc2g29hmostalways</t>
  </si>
  <si>
    <t>b.meanpct.d_tc3g25hmostalways</t>
  </si>
  <si>
    <t>se.meanpct.d_tc3g25hmostalways</t>
  </si>
  <si>
    <t>b.(meanpct.d_tc4g37hmostalways)-(meanpct.d_tc2g29hmostalways)</t>
  </si>
  <si>
    <t>se.(meanpct.d_tc4g37hmostalways)-(meanpct.d_tc2g29hmostalways)</t>
  </si>
  <si>
    <t>b.(meanpct.d_tc4g37hmostalways)-(meanpct.d_tc3g25hmostalways)</t>
  </si>
  <si>
    <t>se.(meanpct.d_tc4g37hmostalways)-(meanpct.d_tc3g25hmostalways)</t>
  </si>
  <si>
    <t>b.meanpct.d_tt4g68aused</t>
  </si>
  <si>
    <t>se.meanpct.d_tt4g68aused</t>
  </si>
  <si>
    <t>b.meanpct.d_tt4g68aused..exp..1 under_5yrs</t>
  </si>
  <si>
    <t>se.meanpct.d_tt4g68aused..exp..1 under_5yrs</t>
  </si>
  <si>
    <t>b.meanpct.d_tt4g68aused..exp..2 from6to10</t>
  </si>
  <si>
    <t>se.meanpct.d_tt4g68aused..exp..2 from6to10</t>
  </si>
  <si>
    <t>b.meanpct.d_tt4g68aused..exp..3 over_10yrs</t>
  </si>
  <si>
    <t>se.meanpct.d_tt4g68aused..exp..3 over_10yrs</t>
  </si>
  <si>
    <t>b.meanpct.d_tt4g68aused..exp..(3 over_10yrs-1 under_5yrs)</t>
  </si>
  <si>
    <t>se.meanpct.d_tt4g68aused..exp..(3 over_10yrs-1 under_5yrs)</t>
  </si>
  <si>
    <t>b.meanpct.d_tt4g68bused</t>
  </si>
  <si>
    <t>se.meanpct.d_tt4g68bused</t>
  </si>
  <si>
    <t>b.meanpct.d_tt4g68bused..exp..1 under_5yrs</t>
  </si>
  <si>
    <t>se.meanpct.d_tt4g68bused..exp..1 under_5yrs</t>
  </si>
  <si>
    <t>b.meanpct.d_tt4g68bused..exp..2 from6to10</t>
  </si>
  <si>
    <t>se.meanpct.d_tt4g68bused..exp..2 from6to10</t>
  </si>
  <si>
    <t>b.meanpct.d_tt4g68bused..exp..3 over_10yrs</t>
  </si>
  <si>
    <t>se.meanpct.d_tt4g68bused..exp..3 over_10yrs</t>
  </si>
  <si>
    <t>b.meanpct.d_tt4g68bused..exp..(3 over_10yrs-1 under_5yrs)</t>
  </si>
  <si>
    <t>se.meanpct.d_tt4g68bused..exp..(3 over_10yrs-1 under_5yrs)</t>
  </si>
  <si>
    <t>b.meanpct.d_tt4g68cused</t>
  </si>
  <si>
    <t>se.meanpct.d_tt4g68cused</t>
  </si>
  <si>
    <t>b.meanpct.d_tt4g68cused..exp..1 under_5yrs</t>
  </si>
  <si>
    <t>se.meanpct.d_tt4g68cused..exp..1 under_5yrs</t>
  </si>
  <si>
    <t>b.meanpct.d_tt4g68cused..exp..2 from6to10</t>
  </si>
  <si>
    <t>se.meanpct.d_tt4g68cused..exp..2 from6to10</t>
  </si>
  <si>
    <t>b.meanpct.d_tt4g68cused..exp..3 over_10yrs</t>
  </si>
  <si>
    <t>se.meanpct.d_tt4g68cused..exp..3 over_10yrs</t>
  </si>
  <si>
    <t>b.meanpct.d_tt4g68cused..exp..(3 over_10yrs-1 under_5yrs)</t>
  </si>
  <si>
    <t>se.meanpct.d_tt4g68cused..exp..(3 over_10yrs-1 under_5yrs)</t>
  </si>
  <si>
    <t>b.meanpct.d_tt4g68dused</t>
  </si>
  <si>
    <t>se.meanpct.d_tt4g68dused</t>
  </si>
  <si>
    <t>b.meanpct.d_tt4g68dused..exp..1 under_5yrs</t>
  </si>
  <si>
    <t>se.meanpct.d_tt4g68dused..exp..1 under_5yrs</t>
  </si>
  <si>
    <t>b.meanpct.d_tt4g68dused..exp..2 from6to10</t>
  </si>
  <si>
    <t>se.meanpct.d_tt4g68dused..exp..2 from6to10</t>
  </si>
  <si>
    <t>b.meanpct.d_tt4g68dused..exp..3 over_10yrs</t>
  </si>
  <si>
    <t>se.meanpct.d_tt4g68dused..exp..3 over_10yrs</t>
  </si>
  <si>
    <t>b.meanpct.d_tt4g68dused..exp..(3 over_10yrs-1 under_5yrs)</t>
  </si>
  <si>
    <t>se.meanpct.d_tt4g68dused..exp..(3 over_10yrs-1 under_5yrs)</t>
  </si>
  <si>
    <t>b.meanpct.d_tt4g68eused</t>
  </si>
  <si>
    <t>se.meanpct.d_tt4g68eused</t>
  </si>
  <si>
    <t>b.meanpct.d_tt4g68eused..exp..1 under_5yrs</t>
  </si>
  <si>
    <t>se.meanpct.d_tt4g68eused..exp..1 under_5yrs</t>
  </si>
  <si>
    <t>b.meanpct.d_tt4g68eused..exp..2 from6to10</t>
  </si>
  <si>
    <t>se.meanpct.d_tt4g68eused..exp..2 from6to10</t>
  </si>
  <si>
    <t>b.meanpct.d_tt4g68eused..exp..3 over_10yrs</t>
  </si>
  <si>
    <t>se.meanpct.d_tt4g68eused..exp..3 over_10yrs</t>
  </si>
  <si>
    <t>b.meanpct.d_tt4g68eused..exp..(3 over_10yrs-1 under_5yrs)</t>
  </si>
  <si>
    <t>se.meanpct.d_tt4g68eused..exp..(3 over_10yrs-1 under_5yrs)</t>
  </si>
  <si>
    <t>b.meanpct.d_tt4g68fused</t>
  </si>
  <si>
    <t>se.meanpct.d_tt4g68fused</t>
  </si>
  <si>
    <t>b.meanpct.d_tt4g68fused..exp..1 under_5yrs</t>
  </si>
  <si>
    <t>se.meanpct.d_tt4g68fused..exp..1 under_5yrs</t>
  </si>
  <si>
    <t>b.meanpct.d_tt4g68fused..exp..2 from6to10</t>
  </si>
  <si>
    <t>se.meanpct.d_tt4g68fused..exp..2 from6to10</t>
  </si>
  <si>
    <t>b.meanpct.d_tt4g68fused..exp..3 over_10yrs</t>
  </si>
  <si>
    <t>se.meanpct.d_tt4g68fused..exp..3 over_10yrs</t>
  </si>
  <si>
    <t>b.meanpct.d_tt4g68fused..exp..(3 over_10yrs-1 under_5yrs)</t>
  </si>
  <si>
    <t>se.meanpct.d_tt4g68fused..exp..(3 over_10yrs-1 under_5yrs)</t>
  </si>
  <si>
    <t>b.(meanpct.d_tt4g68aused_isc1)-(meanpct.d_tt4g68aused_isc2)</t>
  </si>
  <si>
    <t>se.(meanpct.d_tt4g68aused_isc1)-(meanpct.d_tt4g68aused_isc2)</t>
  </si>
  <si>
    <t>b.(meanpct.d_tt4g68bused_isc1)-(meanpct.d_tt4g68bused_isc2)</t>
  </si>
  <si>
    <t>se.(meanpct.d_tt4g68bused_isc1)-(meanpct.d_tt4g68bused_isc2)</t>
  </si>
  <si>
    <t>b.(meanpct.d_tt4g68cused_isc1)-(meanpct.d_tt4g68cused_isc2)</t>
  </si>
  <si>
    <t>se.(meanpct.d_tt4g68cused_isc1)-(meanpct.d_tt4g68cused_isc2)</t>
  </si>
  <si>
    <t>b.(meanpct.d_tt4g68dused_isc1)-(meanpct.d_tt4g68dused_isc2)</t>
  </si>
  <si>
    <t>se.(meanpct.d_tt4g68dused_isc1)-(meanpct.d_tt4g68dused_isc2)</t>
  </si>
  <si>
    <t>b.(meanpct.d_tt4g68eused_isc1)-(meanpct.d_tt4g68eused_isc2)</t>
  </si>
  <si>
    <t>se.(meanpct.d_tt4g68eused_isc1)-(meanpct.d_tt4g68eused_isc2)</t>
  </si>
  <si>
    <t>b.(meanpct.d_tt4g68fused_isc1)-(meanpct.d_tt4g68fused_isc2)</t>
  </si>
  <si>
    <t>se.(meanpct.d_tt4g68fused_isc1)-(meanpct.d_tt4g68fused_isc2)</t>
  </si>
  <si>
    <t>b.(meanpct.d_tt4g68aused_isc3)-(meanpct.d_tt4g68aused_isc2)</t>
  </si>
  <si>
    <t>se.(meanpct.d_tt4g68aused_isc3)-(meanpct.d_tt4g68aused_isc2)</t>
  </si>
  <si>
    <t>b.(meanpct.d_tt4g68bused_isc3)-(meanpct.d_tt4g68bused_isc2)</t>
  </si>
  <si>
    <t>se.(meanpct.d_tt4g68bused_isc3)-(meanpct.d_tt4g68bused_isc2)</t>
  </si>
  <si>
    <t>b.(meanpct.d_tt4g68cused_isc3)-(meanpct.d_tt4g68cused_isc2)</t>
  </si>
  <si>
    <t>se.(meanpct.d_tt4g68cused_isc3)-(meanpct.d_tt4g68cused_isc2)</t>
  </si>
  <si>
    <t>b.(meanpct.d_tt4g68dused_isc3)-(meanpct.d_tt4g68dused_isc2)</t>
  </si>
  <si>
    <t>se.(meanpct.d_tt4g68dused_isc3)-(meanpct.d_tt4g68dused_isc2)</t>
  </si>
  <si>
    <t>b.(meanpct.d_tt4g68eused_isc3)-(meanpct.d_tt4g68eused_isc2)</t>
  </si>
  <si>
    <t>se.(meanpct.d_tt4g68eused_isc3)-(meanpct.d_tt4g68eused_isc2)</t>
  </si>
  <si>
    <t>b.(meanpct.d_tt4g68fused_isc3)-(meanpct.d_tt4g68fused_isc2)</t>
  </si>
  <si>
    <t>se.(meanpct.d_tt4g68fused_isc3)-(meanpct.d_tt4g68fused_isc2)</t>
  </si>
  <si>
    <t>b.meanpct.d_tt4g77jqbitalot..gender..Female</t>
  </si>
  <si>
    <t>se.meanpct.d_tt4g77jqbitalot..gender..Female</t>
  </si>
  <si>
    <t>b.meanpct.d_tt4g77jqbitalot..gender..Male</t>
  </si>
  <si>
    <t>se.meanpct.d_tt4g77jqbitalot..gender..Male</t>
  </si>
  <si>
    <t>b.meanpct.d_tt4g77jqbitalot..gender..(Male-Female)</t>
  </si>
  <si>
    <t>se.meanpct.d_tt4g77jqbitalot..gender..(Male-Female)</t>
  </si>
  <si>
    <t>b.meanpct.d_tt4g77jqbitalot..age..1 under_age30</t>
  </si>
  <si>
    <t>se.meanpct.d_tt4g77jqbitalot..age..1 under_age30</t>
  </si>
  <si>
    <t>b.meanpct.d_tt4g77jqbitalot..age..2 from30_to_49</t>
  </si>
  <si>
    <t>se.meanpct.d_tt4g77jqbitalot..age..2 from30_to_49</t>
  </si>
  <si>
    <t>b.meanpct.d_tt4g77jqbitalot..age..3 over_age50</t>
  </si>
  <si>
    <t>se.meanpct.d_tt4g77jqbitalot..age..3 over_age50</t>
  </si>
  <si>
    <t>b.meanpct.d_tt4g77jqbitalot..age..(3 over_age50-1 under_age30)</t>
  </si>
  <si>
    <t>se.meanpct.d_tt4g77jqbitalot..age..(3 over_age50-1 under_age30)</t>
  </si>
  <si>
    <t>b.meanpct.d_tt4g72aagree</t>
  </si>
  <si>
    <t>se.meanpct.d_tt4g72aagree</t>
  </si>
  <si>
    <t>b.meanpct.d_tt4g72bagree</t>
  </si>
  <si>
    <t>se.meanpct.d_tt4g72bagree</t>
  </si>
  <si>
    <t>b.meanpct.d_tt4g72cagree</t>
  </si>
  <si>
    <t>se.meanpct.d_tt4g72cagree</t>
  </si>
  <si>
    <t>b.meanpct.d_tt4g72dagree</t>
  </si>
  <si>
    <t>se.meanpct.d_tt4g72dagree</t>
  </si>
  <si>
    <t>b.meanpct.d_tt4g72eagree</t>
  </si>
  <si>
    <t>se.meanpct.d_tt4g72eagree</t>
  </si>
  <si>
    <t>b.meanpct.d_tt4g72fagree</t>
  </si>
  <si>
    <t>se.meanpct.d_tt4g72fagree</t>
  </si>
  <si>
    <t>b.(meanpct.d_tt4g72aagree_isc1)-(meanpct.d_tt4g72aagree_isc2)</t>
  </si>
  <si>
    <t>se.(meanpct.d_tt4g72aagree_isc1)-(meanpct.d_tt4g72aagree_isc2)</t>
  </si>
  <si>
    <t>b.(meanpct.d_tt4g72bagree_isc1)-(meanpct.d_tt4g72bagree_isc2)</t>
  </si>
  <si>
    <t>se.(meanpct.d_tt4g72bagree_isc1)-(meanpct.d_tt4g72bagree_isc2)</t>
  </si>
  <si>
    <t>b.(meanpct.d_tt4g72cagree_isc1)-(meanpct.d_tt4g72cagree_isc2)</t>
  </si>
  <si>
    <t>se.(meanpct.d_tt4g72cagree_isc1)-(meanpct.d_tt4g72cagree_isc2)</t>
  </si>
  <si>
    <t>b.(meanpct.d_tt4g72dagree_isc1)-(meanpct.d_tt4g72dagree_isc2)</t>
  </si>
  <si>
    <t>se.(meanpct.d_tt4g72dagree_isc1)-(meanpct.d_tt4g72dagree_isc2)</t>
  </si>
  <si>
    <t>b.(meanpct.d_tt4g72eagree_isc1)-(meanpct.d_tt4g72eagree_isc2)</t>
  </si>
  <si>
    <t>se.(meanpct.d_tt4g72eagree_isc1)-(meanpct.d_tt4g72eagree_isc2)</t>
  </si>
  <si>
    <t>b.(meanpct.d_tt4g72fagree_isc1)-(meanpct.d_tt4g72fagree_isc2)</t>
  </si>
  <si>
    <t>se.(meanpct.d_tt4g72fagree_isc1)-(meanpct.d_tt4g72fagree_isc2)</t>
  </si>
  <si>
    <t>b.(meanpct.d_tt4g72aagree_isc3)-(meanpct.d_tt4g72aagree_isc2)</t>
  </si>
  <si>
    <t>se.(meanpct.d_tt4g72aagree_isc3)-(meanpct.d_tt4g72aagree_isc2)</t>
  </si>
  <si>
    <t>b.(meanpct.d_tt4g72bagree_isc3)-(meanpct.d_tt4g72bagree_isc2)</t>
  </si>
  <si>
    <t>se.(meanpct.d_tt4g72bagree_isc3)-(meanpct.d_tt4g72bagree_isc2)</t>
  </si>
  <si>
    <t>b.(meanpct.d_tt4g72cagree_isc3)-(meanpct.d_tt4g72cagree_isc2)</t>
  </si>
  <si>
    <t>se.(meanpct.d_tt4g72cagree_isc3)-(meanpct.d_tt4g72cagree_isc2)</t>
  </si>
  <si>
    <t>b.(meanpct.d_tt4g72dagree_isc3)-(meanpct.d_tt4g72dagree_isc2)</t>
  </si>
  <si>
    <t>se.(meanpct.d_tt4g72dagree_isc3)-(meanpct.d_tt4g72dagree_isc2)</t>
  </si>
  <si>
    <t>b.(meanpct.d_tt4g72eagree_isc3)-(meanpct.d_tt4g72eagree_isc2)</t>
  </si>
  <si>
    <t>se.(meanpct.d_tt4g72eagree_isc3)-(meanpct.d_tt4g72eagree_isc2)</t>
  </si>
  <si>
    <t>b.(meanpct.d_tt4g72fagree_isc3)-(meanpct.d_tt4g72fagree_isc2)</t>
  </si>
  <si>
    <t>se.(meanpct.d_tt4g72fagree_isc3)-(meanpct.d_tt4g72fagree_isc2)</t>
  </si>
  <si>
    <t>b.meanpct.d_tt4g72aagree..gender..Female</t>
  </si>
  <si>
    <t>se.meanpct.d_tt4g72aagree..gender..Female</t>
  </si>
  <si>
    <t>b.meanpct.d_tt4g72aagree..gender..Male</t>
  </si>
  <si>
    <t>se.meanpct.d_tt4g72aagree..gender..Male</t>
  </si>
  <si>
    <t>b.meanpct.d_tt4g72aagree..gender..(Male-Female)</t>
  </si>
  <si>
    <t>se.meanpct.d_tt4g72aagree..gender..(Male-Female)</t>
  </si>
  <si>
    <t>b.meanpct.d_tt4g72aagree..age..1 under_age30</t>
  </si>
  <si>
    <t>se.meanpct.d_tt4g72aagree..age..1 under_age30</t>
  </si>
  <si>
    <t>b.meanpct.d_tt4g72aagree..age..2 from30_to_49</t>
  </si>
  <si>
    <t>se.meanpct.d_tt4g72aagree..age..2 from30_to_49</t>
  </si>
  <si>
    <t>b.meanpct.d_tt4g72aagree..age..3 over_age50</t>
  </si>
  <si>
    <t>se.meanpct.d_tt4g72aagree..age..3 over_age50</t>
  </si>
  <si>
    <t>b.meanpct.d_tt4g72aagree..age..(3 over_age50-1 under_age30)</t>
  </si>
  <si>
    <t>se.meanpct.d_tt4g72aagree..age..(3 over_age50-1 under_age30)</t>
  </si>
  <si>
    <t>b.meanpct.d_tt4g72aagree..exp..1 under_5yrs</t>
  </si>
  <si>
    <t>se.meanpct.d_tt4g72aagree..exp..1 under_5yrs</t>
  </si>
  <si>
    <t>b.meanpct.d_tt4g72aagree..exp..2 from6to10</t>
  </si>
  <si>
    <t>se.meanpct.d_tt4g72aagree..exp..2 from6to10</t>
  </si>
  <si>
    <t>b.meanpct.d_tt4g72aagree..exp..3 over_10yrs</t>
  </si>
  <si>
    <t>se.meanpct.d_tt4g72aagree..exp..3 over_10yrs</t>
  </si>
  <si>
    <t>b.meanpct.d_tt4g72aagree..exp..(3 over_10yrs-1 under_5yrs)</t>
  </si>
  <si>
    <t>se.meanpct.d_tt4g72aagree..exp..(3 over_10yrs-1 under_5yrs)</t>
  </si>
  <si>
    <t>b.meanpct.d_tt4g72aagree..schloc..1 Rural</t>
  </si>
  <si>
    <t>se.meanpct.d_tt4g72aagree..schloc..1 Rural</t>
  </si>
  <si>
    <t>b.meanpct.d_tt4g72aagree..schloc..2 Town</t>
  </si>
  <si>
    <t>se.meanpct.d_tt4g72aagree..schloc..2 Town</t>
  </si>
  <si>
    <t>b.meanpct.d_tt4g72aagree..schloc..3 City</t>
  </si>
  <si>
    <t>se.meanpct.d_tt4g72aagree..schloc..3 City</t>
  </si>
  <si>
    <t>b.meanpct.d_tt4g72aagree..schloc..(3 City-1 Rural)</t>
  </si>
  <si>
    <t>se.meanpct.d_tt4g72aagree..schloc..(3 City-1 Rural)</t>
  </si>
  <si>
    <t>b.meanpct.d_tt4g72aagree..schtype..1 Public</t>
  </si>
  <si>
    <t>se.meanpct.d_tt4g72aagree..schtype..1 Public</t>
  </si>
  <si>
    <t>b.meanpct.d_tt4g72aagree..schtype..2 Private</t>
  </si>
  <si>
    <t>se.meanpct.d_tt4g72aagree..schtype..2 Private</t>
  </si>
  <si>
    <t>b.meanpct.d_tt4g72aagree..schtype..(2 Private-1 Public)</t>
  </si>
  <si>
    <t>se.meanpct.d_tt4g72aagree..schtype..(2 Private-1 Public)</t>
  </si>
  <si>
    <t>b.meanpct.d_tt4g72aagree..disadv..1 under_10pct</t>
  </si>
  <si>
    <t>se.meanpct.d_tt4g72aagree..disadv..1 under_10pct</t>
  </si>
  <si>
    <t>b.meanpct.d_tt4g72aagree..disadv..2 10_to_30pct</t>
  </si>
  <si>
    <t>se.meanpct.d_tt4g72aagree..disadv..2 10_to_30pct</t>
  </si>
  <si>
    <t>b.meanpct.d_tt4g72aagree..disadv..3 over_30pct</t>
  </si>
  <si>
    <t>se.meanpct.d_tt4g72aagree..disadv..3 over_30pct</t>
  </si>
  <si>
    <t>b.meanpct.d_tt4g72aagree..disadv..(3 over_30pct-1 under_10pct)</t>
  </si>
  <si>
    <t>se.meanpct.d_tt4g72aagree..disadv..(3 over_30pct-1 under_10pct)</t>
  </si>
  <si>
    <t>b.meanpct.d_tt4g72aagree..diflang..1 None</t>
  </si>
  <si>
    <t>se.meanpct.d_tt4g72aagree..diflang..1 None</t>
  </si>
  <si>
    <t>b.meanpct.d_tt4g72aagree..diflang..2 0_to_10pct</t>
  </si>
  <si>
    <t>se.meanpct.d_tt4g72aagree..diflang..2 0_to_10pct</t>
  </si>
  <si>
    <t>b.meanpct.d_tt4g72aagree..diflang..3 over_10pct</t>
  </si>
  <si>
    <t>se.meanpct.d_tt4g72aagree..diflang..3 over_10pct</t>
  </si>
  <si>
    <t>b.meanpct.d_tt4g72aagree..diflang..(3 over_10pct-1 None)</t>
  </si>
  <si>
    <t>se.meanpct.d_tt4g72aagree..diflang..(3 over_10pct-1 None)</t>
  </si>
  <si>
    <t>b.meanpct.d_tt4g72aagree..spneed..1 under_10pct</t>
  </si>
  <si>
    <t>se.meanpct.d_tt4g72aagree..spneed..1 under_10pct</t>
  </si>
  <si>
    <t>b.meanpct.d_tt4g72aagree..spneed..2 10_to_30pct</t>
  </si>
  <si>
    <t>se.meanpct.d_tt4g72aagree..spneed..2 10_to_30pct</t>
  </si>
  <si>
    <t>b.meanpct.d_tt4g72aagree..spneed..3 over_30pct</t>
  </si>
  <si>
    <t>se.meanpct.d_tt4g72aagree..spneed..3 over_30pct</t>
  </si>
  <si>
    <t>b.meanpct.d_tt4g72aagree..spneed..(3 over_30pct-1 under_10pct)</t>
  </si>
  <si>
    <t>se.meanpct.d_tt4g72aagree..spneed..(3 over_30pct-1 under_10pct)</t>
  </si>
  <si>
    <t>b.odr_d_tt4g77cqbitalot.d_tt4g72bagree..no_controls</t>
  </si>
  <si>
    <t>se.odr_d_tt4g77cqbitalot.d_tt4g72bagree..no_controls</t>
  </si>
  <si>
    <t>b.odr_d_tt4g77cqbitalot.d_tt4g72fagree..no_controls</t>
  </si>
  <si>
    <t>se.odr_d_tt4g77cqbitalot.d_tt4g72fagree..no_controls</t>
  </si>
  <si>
    <t>b.odr_d_tt4g77cqbitalot.d_tt4g72bagree..tch_controls</t>
  </si>
  <si>
    <t>se.odr_d_tt4g77cqbitalot.d_tt4g72bagree..tch_controls</t>
  </si>
  <si>
    <t>b.odr_d_tt4g77cqbitalot.d_tt4g72fagree..tch_controls</t>
  </si>
  <si>
    <t>se.odr_d_tt4g77cqbitalot.d_tt4g72fagree..tch_controls</t>
  </si>
  <si>
    <t>b.odr_d_tt4g77cqbitalot.d_tt4g72bagree..tch_sch_controls</t>
  </si>
  <si>
    <t>se.odr_d_tt4g77cqbitalot.d_tt4g72bagree..tch_sch_controls</t>
  </si>
  <si>
    <t>b.odr_d_tt4g77cqbitalot.d_tt4g72fagree..tch_sch_controls</t>
  </si>
  <si>
    <t>se.odr_d_tt4g77cqbitalot.d_tt4g72fagree..tch_sch_controls</t>
  </si>
  <si>
    <t>b.odr_d_tt4g77dqbitalot.d_tt4g72bagree..no_controls</t>
  </si>
  <si>
    <t>se.odr_d_tt4g77dqbitalot.d_tt4g72bagree..no_controls</t>
  </si>
  <si>
    <t>b.odr_d_tt4g77dqbitalot.d_tt4g72fagree..no_controls</t>
  </si>
  <si>
    <t>se.odr_d_tt4g77dqbitalot.d_tt4g72fagree..no_controls</t>
  </si>
  <si>
    <t>b.odr_d_tt4g77dqbitalot.d_tt4g72bagree..tch_controls</t>
  </si>
  <si>
    <t>se.odr_d_tt4g77dqbitalot.d_tt4g72bagree..tch_controls</t>
  </si>
  <si>
    <t>b.odr_d_tt4g77dqbitalot.d_tt4g72fagree..tch_controls</t>
  </si>
  <si>
    <t>se.odr_d_tt4g77dqbitalot.d_tt4g72fagree..tch_controls</t>
  </si>
  <si>
    <t>b.odr_d_tt4g77dqbitalot.d_tt4g72bagree..tch_sch_controls</t>
  </si>
  <si>
    <t>se.odr_d_tt4g77dqbitalot.d_tt4g72bagree..tch_sch_controls</t>
  </si>
  <si>
    <t>b.odr_d_tt4g77dqbitalot.d_tt4g72fagree..tch_sch_controls</t>
  </si>
  <si>
    <t>se.odr_d_tt4g77dqbitalot.d_tt4g72fagree..tch_sch_controls</t>
  </si>
  <si>
    <t>b.odr_d_tt4g77fqbitalot.d_tt4g72bagree..no_controls</t>
  </si>
  <si>
    <t>se.odr_d_tt4g77fqbitalot.d_tt4g72bagree..no_controls</t>
  </si>
  <si>
    <t>b.odr_d_tt4g77fqbitalot.d_tt4g72fagree..no_controls</t>
  </si>
  <si>
    <t>se.odr_d_tt4g77fqbitalot.d_tt4g72fagree..no_controls</t>
  </si>
  <si>
    <t>b.odr_d_tt4g77fqbitalot.d_tt4g72bagree..tch_controls</t>
  </si>
  <si>
    <t>se.odr_d_tt4g77fqbitalot.d_tt4g72bagree..tch_controls</t>
  </si>
  <si>
    <t>b.odr_d_tt4g77fqbitalot.d_tt4g72fagree..tch_controls</t>
  </si>
  <si>
    <t>se.odr_d_tt4g77fqbitalot.d_tt4g72fagree..tch_controls</t>
  </si>
  <si>
    <t>b.odr_d_tt4g77fqbitalot.d_tt4g72bagree..tch_sch_controls</t>
  </si>
  <si>
    <t>se.odr_d_tt4g77fqbitalot.d_tt4g72bagree..tch_sch_controls</t>
  </si>
  <si>
    <t>b.odr_d_tt4g77fqbitalot.d_tt4g72fagree..tch_sch_controls</t>
  </si>
  <si>
    <t>se.odr_d_tt4g77fqbitalot.d_tt4g72fagree..tch_sch_controls</t>
  </si>
  <si>
    <t>b.odr_d_tt4g77gqbitalot.d_tt4g72bagree..no_controls</t>
  </si>
  <si>
    <t>se.odr_d_tt4g77gqbitalot.d_tt4g72bagree..no_controls</t>
  </si>
  <si>
    <t>b.odr_d_tt4g77gqbitalot.d_tt4g72fagree..no_controls</t>
  </si>
  <si>
    <t>se.odr_d_tt4g77gqbitalot.d_tt4g72fagree..no_controls</t>
  </si>
  <si>
    <t>b.odr_d_tt4g77gqbitalot.d_tt4g72bagree..tch_controls</t>
  </si>
  <si>
    <t>se.odr_d_tt4g77gqbitalot.d_tt4g72bagree..tch_controls</t>
  </si>
  <si>
    <t>b.odr_d_tt4g77gqbitalot.d_tt4g72fagree..tch_controls</t>
  </si>
  <si>
    <t>se.odr_d_tt4g77gqbitalot.d_tt4g72fagree..tch_controls</t>
  </si>
  <si>
    <t>b.odr_d_tt4g77gqbitalot.d_tt4g72bagree..tch_sch_controls</t>
  </si>
  <si>
    <t>se.odr_d_tt4g77gqbitalot.d_tt4g72bagree..tch_sch_controls</t>
  </si>
  <si>
    <t>b.odr_d_tt4g77gqbitalot.d_tt4g72fagree..tch_sch_controls</t>
  </si>
  <si>
    <t>se.odr_d_tt4g77gqbitalot.d_tt4g72fagree..tch_sch_controls</t>
  </si>
  <si>
    <t>b.odr_d_tt4g77iqbitalot.d_tt4g72bagree..no_controls</t>
  </si>
  <si>
    <t>se.odr_d_tt4g77iqbitalot.d_tt4g72bagree..no_controls</t>
  </si>
  <si>
    <t>b.odr_d_tt4g77iqbitalot.d_tt4g72fagree..no_controls</t>
  </si>
  <si>
    <t>se.odr_d_tt4g77iqbitalot.d_tt4g72fagree..no_controls</t>
  </si>
  <si>
    <t>b.odr_d_tt4g77iqbitalot.d_tt4g72bagree..tch_controls</t>
  </si>
  <si>
    <t>se.odr_d_tt4g77iqbitalot.d_tt4g72bagree..tch_controls</t>
  </si>
  <si>
    <t>b.odr_d_tt4g77iqbitalot.d_tt4g72fagree..tch_controls</t>
  </si>
  <si>
    <t>se.odr_d_tt4g77iqbitalot.d_tt4g72fagree..tch_controls</t>
  </si>
  <si>
    <t>b.odr_d_tt4g77iqbitalot.d_tt4g72bagree..tch_sch_controls</t>
  </si>
  <si>
    <t>se.odr_d_tt4g77iqbitalot.d_tt4g72bagree..tch_sch_controls</t>
  </si>
  <si>
    <t>b.odr_d_tt4g77iqbitalot.d_tt4g72fagree..tch_sch_controls</t>
  </si>
  <si>
    <t>se.odr_d_tt4g77iqbitalot.d_tt4g72fagree..tch_sch_controls</t>
  </si>
  <si>
    <t>b.odr_d_tt4g77jqbitalot.d_tt4g72bagree..no_controls</t>
  </si>
  <si>
    <t>se.odr_d_tt4g77jqbitalot.d_tt4g72bagree..no_controls</t>
  </si>
  <si>
    <t>b.odr_d_tt4g77jqbitalot.d_tt4g72fagree..no_controls</t>
  </si>
  <si>
    <t>se.odr_d_tt4g77jqbitalot.d_tt4g72fagree..no_controls</t>
  </si>
  <si>
    <t>b.odr_d_tt4g77jqbitalot.d_tt4g72bagree..tch_controls</t>
  </si>
  <si>
    <t>se.odr_d_tt4g77jqbitalot.d_tt4g72bagree..tch_controls</t>
  </si>
  <si>
    <t>b.odr_d_tt4g77jqbitalot.d_tt4g72fagree..tch_controls</t>
  </si>
  <si>
    <t>se.odr_d_tt4g77jqbitalot.d_tt4g72fagree..tch_controls</t>
  </si>
  <si>
    <t>b.odr_d_tt4g77jqbitalot.d_tt4g72bagree..tch_sch_controls</t>
  </si>
  <si>
    <t>se.odr_d_tt4g77jqbitalot.d_tt4g72bagree..tch_sch_controls</t>
  </si>
  <si>
    <t>b.odr_d_tt4g77jqbitalot.d_tt4g72fagree..tch_sch_controls</t>
  </si>
  <si>
    <t>se.odr_d_tt4g77jqbitalot.d_tt4g72fagree..tch_sch_controls</t>
  </si>
  <si>
    <t>b.odr_d_tt4g77lqbitalot.d_tt4g72bagree..no_controls</t>
  </si>
  <si>
    <t>se.odr_d_tt4g77lqbitalot.d_tt4g72bagree..no_controls</t>
  </si>
  <si>
    <t>b.odr_d_tt4g77lqbitalot.d_tt4g72fagree..no_controls</t>
  </si>
  <si>
    <t>se.odr_d_tt4g77lqbitalot.d_tt4g72fagree..no_controls</t>
  </si>
  <si>
    <t>b.odr_d_tt4g77lqbitalot.d_tt4g72bagree..tch_controls</t>
  </si>
  <si>
    <t>se.odr_d_tt4g77lqbitalot.d_tt4g72bagree..tch_controls</t>
  </si>
  <si>
    <t>b.odr_d_tt4g77lqbitalot.d_tt4g72fagree..tch_controls</t>
  </si>
  <si>
    <t>se.odr_d_tt4g77lqbitalot.d_tt4g72fagree..tch_controls</t>
  </si>
  <si>
    <t>b.odr_d_tt4g77lqbitalot.d_tt4g72bagree..tch_sch_controls</t>
  </si>
  <si>
    <t>se.odr_d_tt4g77lqbitalot.d_tt4g72bagree..tch_sch_controls</t>
  </si>
  <si>
    <t>b.odr_d_tt4g77lqbitalot.d_tt4g72fagree..tch_sch_controls</t>
  </si>
  <si>
    <t>se.odr_d_tt4g77lqbitalot.d_tt4g72fagree..tch_sch_controls</t>
  </si>
  <si>
    <t>b.odr_d_tt4g77cqbitalot.d_tc4g40aqbitalot..no_controls</t>
  </si>
  <si>
    <t>se.odr_d_tt4g77cqbitalot.d_tc4g40aqbitalot..no_controls</t>
  </si>
  <si>
    <t>b.odr_d_tt4g77cqbitalot.d_tc4g40bqbitalot..no_controls</t>
  </si>
  <si>
    <t>se.odr_d_tt4g77cqbitalot.d_tc4g40bqbitalot..no_controls</t>
  </si>
  <si>
    <t>b.odr_d_tt4g77cqbitalot.d_tc4g40hqbitalot..no_controls</t>
  </si>
  <si>
    <t>se.odr_d_tt4g77cqbitalot.d_tc4g40hqbitalot..no_controls</t>
  </si>
  <si>
    <t>b.odr_d_tt4g77cqbitalot.d_tc4g40kqbitalot..no_controls</t>
  </si>
  <si>
    <t>se.odr_d_tt4g77cqbitalot.d_tc4g40kqbitalot..no_controls</t>
  </si>
  <si>
    <t>b.odr_d_tt4g77cqbitalot.d_tc4g40aqbitalot..tch_controls</t>
  </si>
  <si>
    <t>se.odr_d_tt4g77cqbitalot.d_tc4g40aqbitalot..tch_controls</t>
  </si>
  <si>
    <t>b.odr_d_tt4g77cqbitalot.d_tc4g40bqbitalot..tch_controls</t>
  </si>
  <si>
    <t>se.odr_d_tt4g77cqbitalot.d_tc4g40bqbitalot..tch_controls</t>
  </si>
  <si>
    <t>b.odr_d_tt4g77cqbitalot.d_tc4g40hqbitalot..tch_controls</t>
  </si>
  <si>
    <t>se.odr_d_tt4g77cqbitalot.d_tc4g40hqbitalot..tch_controls</t>
  </si>
  <si>
    <t>b.odr_d_tt4g77cqbitalot.d_tc4g40kqbitalot..tch_controls</t>
  </si>
  <si>
    <t>se.odr_d_tt4g77cqbitalot.d_tc4g40kqbitalot..tch_controls</t>
  </si>
  <si>
    <t>b.odr_d_tt4g77cqbitalot.d_tc4g40aqbitalot..tch_sch_controls</t>
  </si>
  <si>
    <t>se.odr_d_tt4g77cqbitalot.d_tc4g40aqbitalot..tch_sch_controls</t>
  </si>
  <si>
    <t>b.odr_d_tt4g77cqbitalot.d_tc4g40bqbitalot..tch_sch_controls</t>
  </si>
  <si>
    <t>se.odr_d_tt4g77cqbitalot.d_tc4g40bqbitalot..tch_sch_controls</t>
  </si>
  <si>
    <t>b.odr_d_tt4g77cqbitalot.d_tc4g40hqbitalot..tch_sch_controls</t>
  </si>
  <si>
    <t>se.odr_d_tt4g77cqbitalot.d_tc4g40hqbitalot..tch_sch_controls</t>
  </si>
  <si>
    <t>b.odr_d_tt4g77cqbitalot.d_tc4g40kqbitalot..tch_sch_controls</t>
  </si>
  <si>
    <t>se.odr_d_tt4g77cqbitalot.d_tc4g40kqbitalot..tch_sch_controls</t>
  </si>
  <si>
    <t>b.odr_d_tt4g77dqbitalot.d_tc4g40aqbitalot..no_controls</t>
  </si>
  <si>
    <t>se.odr_d_tt4g77dqbitalot.d_tc4g40aqbitalot..no_controls</t>
  </si>
  <si>
    <t>b.odr_d_tt4g77dqbitalot.d_tc4g40bqbitalot..no_controls</t>
  </si>
  <si>
    <t>se.odr_d_tt4g77dqbitalot.d_tc4g40bqbitalot..no_controls</t>
  </si>
  <si>
    <t>b.odr_d_tt4g77dqbitalot.d_tc4g40hqbitalot..no_controls</t>
  </si>
  <si>
    <t>se.odr_d_tt4g77dqbitalot.d_tc4g40hqbitalot..no_controls</t>
  </si>
  <si>
    <t>b.odr_d_tt4g77dqbitalot.d_tc4g40kqbitalot..no_controls</t>
  </si>
  <si>
    <t>se.odr_d_tt4g77dqbitalot.d_tc4g40kqbitalot..no_controls</t>
  </si>
  <si>
    <t>b.odr_d_tt4g77dqbitalot.d_tc4g40aqbitalot..tch_controls</t>
  </si>
  <si>
    <t>se.odr_d_tt4g77dqbitalot.d_tc4g40aqbitalot..tch_controls</t>
  </si>
  <si>
    <t>b.odr_d_tt4g77dqbitalot.d_tc4g40bqbitalot..tch_controls</t>
  </si>
  <si>
    <t>se.odr_d_tt4g77dqbitalot.d_tc4g40bqbitalot..tch_controls</t>
  </si>
  <si>
    <t>b.odr_d_tt4g77dqbitalot.d_tc4g40hqbitalot..tch_controls</t>
  </si>
  <si>
    <t>se.odr_d_tt4g77dqbitalot.d_tc4g40hqbitalot..tch_controls</t>
  </si>
  <si>
    <t>b.odr_d_tt4g77dqbitalot.d_tc4g40kqbitalot..tch_controls</t>
  </si>
  <si>
    <t>se.odr_d_tt4g77dqbitalot.d_tc4g40kqbitalot..tch_controls</t>
  </si>
  <si>
    <t>b.odr_d_tt4g77dqbitalot.d_tc4g40aqbitalot..tch_sch_controls</t>
  </si>
  <si>
    <t>se.odr_d_tt4g77dqbitalot.d_tc4g40aqbitalot..tch_sch_controls</t>
  </si>
  <si>
    <t>b.odr_d_tt4g77dqbitalot.d_tc4g40bqbitalot..tch_sch_controls</t>
  </si>
  <si>
    <t>se.odr_d_tt4g77dqbitalot.d_tc4g40bqbitalot..tch_sch_controls</t>
  </si>
  <si>
    <t>b.odr_d_tt4g77dqbitalot.d_tc4g40hqbitalot..tch_sch_controls</t>
  </si>
  <si>
    <t>se.odr_d_tt4g77dqbitalot.d_tc4g40hqbitalot..tch_sch_controls</t>
  </si>
  <si>
    <t>b.odr_d_tt4g77dqbitalot.d_tc4g40kqbitalot..tch_sch_controls</t>
  </si>
  <si>
    <t>se.odr_d_tt4g77dqbitalot.d_tc4g40kqbitalot..tch_sch_controls</t>
  </si>
  <si>
    <t>b.odr_d_tt4g77fqbitalot.d_tc4g40aqbitalot..no_controls</t>
  </si>
  <si>
    <t>se.odr_d_tt4g77fqbitalot.d_tc4g40aqbitalot..no_controls</t>
  </si>
  <si>
    <t>b.odr_d_tt4g77fqbitalot.d_tc4g40bqbitalot..no_controls</t>
  </si>
  <si>
    <t>se.odr_d_tt4g77fqbitalot.d_tc4g40bqbitalot..no_controls</t>
  </si>
  <si>
    <t>b.odr_d_tt4g77fqbitalot.d_tc4g40hqbitalot..no_controls</t>
  </si>
  <si>
    <t>se.odr_d_tt4g77fqbitalot.d_tc4g40hqbitalot..no_controls</t>
  </si>
  <si>
    <t>b.odr_d_tt4g77fqbitalot.d_tc4g40kqbitalot..no_controls</t>
  </si>
  <si>
    <t>se.odr_d_tt4g77fqbitalot.d_tc4g40kqbitalot..no_controls</t>
  </si>
  <si>
    <t>b.odr_d_tt4g77fqbitalot.d_tc4g40aqbitalot..tch_controls</t>
  </si>
  <si>
    <t>se.odr_d_tt4g77fqbitalot.d_tc4g40aqbitalot..tch_controls</t>
  </si>
  <si>
    <t>b.odr_d_tt4g77fqbitalot.d_tc4g40bqbitalot..tch_controls</t>
  </si>
  <si>
    <t>se.odr_d_tt4g77fqbitalot.d_tc4g40bqbitalot..tch_controls</t>
  </si>
  <si>
    <t>b.odr_d_tt4g77fqbitalot.d_tc4g40hqbitalot..tch_controls</t>
  </si>
  <si>
    <t>se.odr_d_tt4g77fqbitalot.d_tc4g40hqbitalot..tch_controls</t>
  </si>
  <si>
    <t>b.odr_d_tt4g77fqbitalot.d_tc4g40kqbitalot..tch_controls</t>
  </si>
  <si>
    <t>se.odr_d_tt4g77fqbitalot.d_tc4g40kqbitalot..tch_controls</t>
  </si>
  <si>
    <t>b.odr_d_tt4g77fqbitalot.d_tc4g40aqbitalot..tch_sch_controls</t>
  </si>
  <si>
    <t>se.odr_d_tt4g77fqbitalot.d_tc4g40aqbitalot..tch_sch_controls</t>
  </si>
  <si>
    <t>b.odr_d_tt4g77fqbitalot.d_tc4g40bqbitalot..tch_sch_controls</t>
  </si>
  <si>
    <t>se.odr_d_tt4g77fqbitalot.d_tc4g40bqbitalot..tch_sch_controls</t>
  </si>
  <si>
    <t>b.odr_d_tt4g77fqbitalot.d_tc4g40hqbitalot..tch_sch_controls</t>
  </si>
  <si>
    <t>se.odr_d_tt4g77fqbitalot.d_tc4g40hqbitalot..tch_sch_controls</t>
  </si>
  <si>
    <t>b.odr_d_tt4g77fqbitalot.d_tc4g40kqbitalot..tch_sch_controls</t>
  </si>
  <si>
    <t>se.odr_d_tt4g77fqbitalot.d_tc4g40kqbitalot..tch_sch_controls</t>
  </si>
  <si>
    <t>b.odr_d_tt4g77gqbitalot.d_tc4g40aqbitalot..no_controls</t>
  </si>
  <si>
    <t>se.odr_d_tt4g77gqbitalot.d_tc4g40aqbitalot..no_controls</t>
  </si>
  <si>
    <t>b.odr_d_tt4g77gqbitalot.d_tc4g40bqbitalot..no_controls</t>
  </si>
  <si>
    <t>se.odr_d_tt4g77gqbitalot.d_tc4g40bqbitalot..no_controls</t>
  </si>
  <si>
    <t>b.odr_d_tt4g77gqbitalot.d_tc4g40hqbitalot..no_controls</t>
  </si>
  <si>
    <t>se.odr_d_tt4g77gqbitalot.d_tc4g40hqbitalot..no_controls</t>
  </si>
  <si>
    <t>b.odr_d_tt4g77gqbitalot.d_tc4g40kqbitalot..no_controls</t>
  </si>
  <si>
    <t>se.odr_d_tt4g77gqbitalot.d_tc4g40kqbitalot..no_controls</t>
  </si>
  <si>
    <t>b.odr_d_tt4g77gqbitalot.d_tc4g40aqbitalot..tch_controls</t>
  </si>
  <si>
    <t>se.odr_d_tt4g77gqbitalot.d_tc4g40aqbitalot..tch_controls</t>
  </si>
  <si>
    <t>b.odr_d_tt4g77gqbitalot.d_tc4g40bqbitalot..tch_controls</t>
  </si>
  <si>
    <t>se.odr_d_tt4g77gqbitalot.d_tc4g40bqbitalot..tch_controls</t>
  </si>
  <si>
    <t>b.odr_d_tt4g77gqbitalot.d_tc4g40hqbitalot..tch_controls</t>
  </si>
  <si>
    <t>se.odr_d_tt4g77gqbitalot.d_tc4g40hqbitalot..tch_controls</t>
  </si>
  <si>
    <t>b.odr_d_tt4g77gqbitalot.d_tc4g40kqbitalot..tch_controls</t>
  </si>
  <si>
    <t>se.odr_d_tt4g77gqbitalot.d_tc4g40kqbitalot..tch_controls</t>
  </si>
  <si>
    <t>b.odr_d_tt4g77gqbitalot.d_tc4g40aqbitalot..tch_sch_controls</t>
  </si>
  <si>
    <t>se.odr_d_tt4g77gqbitalot.d_tc4g40aqbitalot..tch_sch_controls</t>
  </si>
  <si>
    <t>b.odr_d_tt4g77gqbitalot.d_tc4g40bqbitalot..tch_sch_controls</t>
  </si>
  <si>
    <t>se.odr_d_tt4g77gqbitalot.d_tc4g40bqbitalot..tch_sch_controls</t>
  </si>
  <si>
    <t>b.odr_d_tt4g77gqbitalot.d_tc4g40hqbitalot..tch_sch_controls</t>
  </si>
  <si>
    <t>se.odr_d_tt4g77gqbitalot.d_tc4g40hqbitalot..tch_sch_controls</t>
  </si>
  <si>
    <t>b.odr_d_tt4g77gqbitalot.d_tc4g40kqbitalot..tch_sch_controls</t>
  </si>
  <si>
    <t>se.odr_d_tt4g77gqbitalot.d_tc4g40kqbitalot..tch_sch_controls</t>
  </si>
  <si>
    <t>b.odr_d_tt4g77iqbitalot.d_tc4g40aqbitalot..no_controls</t>
  </si>
  <si>
    <t>se.odr_d_tt4g77iqbitalot.d_tc4g40aqbitalot..no_controls</t>
  </si>
  <si>
    <t>b.odr_d_tt4g77iqbitalot.d_tc4g40bqbitalot..no_controls</t>
  </si>
  <si>
    <t>se.odr_d_tt4g77iqbitalot.d_tc4g40bqbitalot..no_controls</t>
  </si>
  <si>
    <t>b.odr_d_tt4g77iqbitalot.d_tc4g40hqbitalot..no_controls</t>
  </si>
  <si>
    <t>se.odr_d_tt4g77iqbitalot.d_tc4g40hqbitalot..no_controls</t>
  </si>
  <si>
    <t>b.odr_d_tt4g77iqbitalot.d_tc4g40kqbitalot..no_controls</t>
  </si>
  <si>
    <t>se.odr_d_tt4g77iqbitalot.d_tc4g40kqbitalot..no_controls</t>
  </si>
  <si>
    <t>b.odr_d_tt4g77iqbitalot.d_tc4g40aqbitalot..tch_controls</t>
  </si>
  <si>
    <t>se.odr_d_tt4g77iqbitalot.d_tc4g40aqbitalot..tch_controls</t>
  </si>
  <si>
    <t>b.odr_d_tt4g77iqbitalot.d_tc4g40bqbitalot..tch_controls</t>
  </si>
  <si>
    <t>se.odr_d_tt4g77iqbitalot.d_tc4g40bqbitalot..tch_controls</t>
  </si>
  <si>
    <t>b.odr_d_tt4g77iqbitalot.d_tc4g40hqbitalot..tch_controls</t>
  </si>
  <si>
    <t>se.odr_d_tt4g77iqbitalot.d_tc4g40hqbitalot..tch_controls</t>
  </si>
  <si>
    <t>b.odr_d_tt4g77iqbitalot.d_tc4g40kqbitalot..tch_controls</t>
  </si>
  <si>
    <t>se.odr_d_tt4g77iqbitalot.d_tc4g40kqbitalot..tch_controls</t>
  </si>
  <si>
    <t>b.odr_d_tt4g77iqbitalot.d_tc4g40aqbitalot..tch_sch_controls</t>
  </si>
  <si>
    <t>se.odr_d_tt4g77iqbitalot.d_tc4g40aqbitalot..tch_sch_controls</t>
  </si>
  <si>
    <t>b.odr_d_tt4g77iqbitalot.d_tc4g40bqbitalot..tch_sch_controls</t>
  </si>
  <si>
    <t>se.odr_d_tt4g77iqbitalot.d_tc4g40bqbitalot..tch_sch_controls</t>
  </si>
  <si>
    <t>b.odr_d_tt4g77iqbitalot.d_tc4g40hqbitalot..tch_sch_controls</t>
  </si>
  <si>
    <t>se.odr_d_tt4g77iqbitalot.d_tc4g40hqbitalot..tch_sch_controls</t>
  </si>
  <si>
    <t>b.odr_d_tt4g77iqbitalot.d_tc4g40kqbitalot..tch_sch_controls</t>
  </si>
  <si>
    <t>se.odr_d_tt4g77iqbitalot.d_tc4g40kqbitalot..tch_sch_controls</t>
  </si>
  <si>
    <t>b.odr_d_tt4g77jqbitalot.d_tc4g40aqbitalot..no_controls</t>
  </si>
  <si>
    <t>se.odr_d_tt4g77jqbitalot.d_tc4g40aqbitalot..no_controls</t>
  </si>
  <si>
    <t>b.odr_d_tt4g77jqbitalot.d_tc4g40bqbitalot..no_controls</t>
  </si>
  <si>
    <t>se.odr_d_tt4g77jqbitalot.d_tc4g40bqbitalot..no_controls</t>
  </si>
  <si>
    <t>b.odr_d_tt4g77jqbitalot.d_tc4g40hqbitalot..no_controls</t>
  </si>
  <si>
    <t>se.odr_d_tt4g77jqbitalot.d_tc4g40hqbitalot..no_controls</t>
  </si>
  <si>
    <t>b.odr_d_tt4g77jqbitalot.d_tc4g40kqbitalot..no_controls</t>
  </si>
  <si>
    <t>se.odr_d_tt4g77jqbitalot.d_tc4g40kqbitalot..no_controls</t>
  </si>
  <si>
    <t>b.odr_d_tt4g77jqbitalot.d_tc4g40aqbitalot..tch_controls</t>
  </si>
  <si>
    <t>se.odr_d_tt4g77jqbitalot.d_tc4g40aqbitalot..tch_controls</t>
  </si>
  <si>
    <t>b.odr_d_tt4g77jqbitalot.d_tc4g40bqbitalot..tch_controls</t>
  </si>
  <si>
    <t>se.odr_d_tt4g77jqbitalot.d_tc4g40bqbitalot..tch_controls</t>
  </si>
  <si>
    <t>b.odr_d_tt4g77jqbitalot.d_tc4g40hqbitalot..tch_controls</t>
  </si>
  <si>
    <t>se.odr_d_tt4g77jqbitalot.d_tc4g40hqbitalot..tch_controls</t>
  </si>
  <si>
    <t>b.odr_d_tt4g77jqbitalot.d_tc4g40kqbitalot..tch_controls</t>
  </si>
  <si>
    <t>se.odr_d_tt4g77jqbitalot.d_tc4g40kqbitalot..tch_controls</t>
  </si>
  <si>
    <t>b.odr_d_tt4g77jqbitalot.d_tc4g40aqbitalot..tch_sch_controls</t>
  </si>
  <si>
    <t>se.odr_d_tt4g77jqbitalot.d_tc4g40aqbitalot..tch_sch_controls</t>
  </si>
  <si>
    <t>b.odr_d_tt4g77jqbitalot.d_tc4g40bqbitalot..tch_sch_controls</t>
  </si>
  <si>
    <t>se.odr_d_tt4g77jqbitalot.d_tc4g40bqbitalot..tch_sch_controls</t>
  </si>
  <si>
    <t>b.odr_d_tt4g77jqbitalot.d_tc4g40hqbitalot..tch_sch_controls</t>
  </si>
  <si>
    <t>se.odr_d_tt4g77jqbitalot.d_tc4g40hqbitalot..tch_sch_controls</t>
  </si>
  <si>
    <t>b.odr_d_tt4g77jqbitalot.d_tc4g40kqbitalot..tch_sch_controls</t>
  </si>
  <si>
    <t>se.odr_d_tt4g77jqbitalot.d_tc4g40kqbitalot..tch_sch_controls</t>
  </si>
  <si>
    <t>b.odr_d_tt4g77lqbitalot.d_tc4g40aqbitalot..no_controls</t>
  </si>
  <si>
    <t>se.odr_d_tt4g77lqbitalot.d_tc4g40aqbitalot..no_controls</t>
  </si>
  <si>
    <t>b.odr_d_tt4g77lqbitalot.d_tc4g40bqbitalot..no_controls</t>
  </si>
  <si>
    <t>se.odr_d_tt4g77lqbitalot.d_tc4g40bqbitalot..no_controls</t>
  </si>
  <si>
    <t>b.odr_d_tt4g77lqbitalot.d_tc4g40hqbitalot..no_controls</t>
  </si>
  <si>
    <t>se.odr_d_tt4g77lqbitalot.d_tc4g40hqbitalot..no_controls</t>
  </si>
  <si>
    <t>b.odr_d_tt4g77lqbitalot.d_tc4g40kqbitalot..no_controls</t>
  </si>
  <si>
    <t>se.odr_d_tt4g77lqbitalot.d_tc4g40kqbitalot..no_controls</t>
  </si>
  <si>
    <t>b.odr_d_tt4g77lqbitalot.d_tc4g40aqbitalot..tch_controls</t>
  </si>
  <si>
    <t>se.odr_d_tt4g77lqbitalot.d_tc4g40aqbitalot..tch_controls</t>
  </si>
  <si>
    <t>b.odr_d_tt4g77lqbitalot.d_tc4g40bqbitalot..tch_controls</t>
  </si>
  <si>
    <t>se.odr_d_tt4g77lqbitalot.d_tc4g40bqbitalot..tch_controls</t>
  </si>
  <si>
    <t>b.odr_d_tt4g77lqbitalot.d_tc4g40hqbitalot..tch_controls</t>
  </si>
  <si>
    <t>se.odr_d_tt4g77lqbitalot.d_tc4g40hqbitalot..tch_controls</t>
  </si>
  <si>
    <t>b.odr_d_tt4g77lqbitalot.d_tc4g40kqbitalot..tch_controls</t>
  </si>
  <si>
    <t>se.odr_d_tt4g77lqbitalot.d_tc4g40kqbitalot..tch_controls</t>
  </si>
  <si>
    <t>b.odr_d_tt4g77lqbitalot.d_tc4g40aqbitalot..tch_sch_controls</t>
  </si>
  <si>
    <t>se.odr_d_tt4g77lqbitalot.d_tc4g40aqbitalot..tch_sch_controls</t>
  </si>
  <si>
    <t>b.odr_d_tt4g77lqbitalot.d_tc4g40bqbitalot..tch_sch_controls</t>
  </si>
  <si>
    <t>se.odr_d_tt4g77lqbitalot.d_tc4g40bqbitalot..tch_sch_controls</t>
  </si>
  <si>
    <t>b.odr_d_tt4g77lqbitalot.d_tc4g40hqbitalot..tch_sch_controls</t>
  </si>
  <si>
    <t>se.odr_d_tt4g77lqbitalot.d_tc4g40hqbitalot..tch_sch_controls</t>
  </si>
  <si>
    <t>b.odr_d_tt4g77lqbitalot.d_tc4g40kqbitalot..tch_sch_controls</t>
  </si>
  <si>
    <t>se.odr_d_tt4g77lqbitalot.d_tc4g40kqbitalot..tch_sch_controls</t>
  </si>
  <si>
    <t>b.qtableq1.t4self__d_tt4g72aagree</t>
  </si>
  <si>
    <t>se.qtableq1.t4self__d_tt4g72aagree</t>
  </si>
  <si>
    <t>b.qtableq4.t4self__d_tt4g72aagree</t>
  </si>
  <si>
    <t>se.qtableq4.t4self__d_tt4g72aagree</t>
  </si>
  <si>
    <t>b.qtable_diff.t4self__d_tt4g72aagree.(q4-q1)</t>
  </si>
  <si>
    <t>se.qtable_diff.t4self__d_tt4g72aagree.(q4-q1)</t>
  </si>
  <si>
    <t>b.qtableq1.t4self__d_tt4g72bagree</t>
  </si>
  <si>
    <t>se.qtableq1.t4self__d_tt4g72bagree</t>
  </si>
  <si>
    <t>b.qtableq4.t4self__d_tt4g72bagree</t>
  </si>
  <si>
    <t>se.qtableq4.t4self__d_tt4g72bagree</t>
  </si>
  <si>
    <t>b.qtable_diff.t4self__d_tt4g72bagree.(q4-q1)</t>
  </si>
  <si>
    <t>se.qtable_diff.t4self__d_tt4g72bagree.(q4-q1)</t>
  </si>
  <si>
    <t>b.qtableq1.t4self__d_tt4g72cagree</t>
  </si>
  <si>
    <t>se.qtableq1.t4self__d_tt4g72cagree</t>
  </si>
  <si>
    <t>b.qtableq4.t4self__d_tt4g72cagree</t>
  </si>
  <si>
    <t>se.qtableq4.t4self__d_tt4g72cagree</t>
  </si>
  <si>
    <t>b.qtable_diff.t4self__d_tt4g72cagree.(q4-q1)</t>
  </si>
  <si>
    <t>se.qtable_diff.t4self__d_tt4g72cagree.(q4-q1)</t>
  </si>
  <si>
    <t>b.qtableq1.t4self__d_tt4g72dagree</t>
  </si>
  <si>
    <t>se.qtableq1.t4self__d_tt4g72dagree</t>
  </si>
  <si>
    <t>b.qtableq4.t4self__d_tt4g72dagree</t>
  </si>
  <si>
    <t>se.qtableq4.t4self__d_tt4g72dagree</t>
  </si>
  <si>
    <t>b.qtable_diff.t4self__d_tt4g72dagree.(q4-q1)</t>
  </si>
  <si>
    <t>se.qtable_diff.t4self__d_tt4g72dagree.(q4-q1)</t>
  </si>
  <si>
    <t>b.qtableq1.t4self__d_tt4g72eagree</t>
  </si>
  <si>
    <t>se.qtableq1.t4self__d_tt4g72eagree</t>
  </si>
  <si>
    <t>b.qtableq4.t4self__d_tt4g72eagree</t>
  </si>
  <si>
    <t>se.qtableq4.t4self__d_tt4g72eagree</t>
  </si>
  <si>
    <t>b.qtable_diff.t4self__d_tt4g72eagree.(q4-q1)</t>
  </si>
  <si>
    <t>se.qtable_diff.t4self__d_tt4g72eagree.(q4-q1)</t>
  </si>
  <si>
    <t>b.qtableq1.t4self__d_tt4g72fagree</t>
  </si>
  <si>
    <t>se.qtableq1.t4self__d_tt4g72fagree</t>
  </si>
  <si>
    <t>b.qtableq4.t4self__d_tt4g72fagree</t>
  </si>
  <si>
    <t>se.qtableq4.t4self__d_tt4g72fagree</t>
  </si>
  <si>
    <t>b.qtable_diff.t4self__d_tt4g72fagree.(q4-q1)</t>
  </si>
  <si>
    <t>se.qtable_diff.t4self__d_tt4g72fagree.(q4-q1)</t>
  </si>
  <si>
    <t>Chapter 3 Tables</t>
  </si>
  <si>
    <t>Chapter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</si>
</sst>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
  </numFmts>
  <fonts count="18" x14ac:knownFonts="1">
    <font>
      <sz val="10"/>
      <color theme="1"/>
      <name val="Arial"/>
      <family val="2"/>
    </font>
    <font>
      <sz val="10"/>
      <color theme="1"/>
      <name val="Arial"/>
    </font>
    <font>
      <sz val="10"/>
      <color theme="0"/>
      <name val="Arial"/>
      <family val="2"/>
    </font>
    <font>
      <sz val="10"/>
      <color theme="1"/>
      <name val="Arial"/>
      <family val="2"/>
    </font>
    <font>
      <i/>
      <sz val="10"/>
      <color theme="1"/>
      <name val="Arial"/>
      <family val="2"/>
    </font>
    <font>
      <b/>
      <sz val="10"/>
      <color theme="0"/>
      <name val="Arial"/>
      <family val="2"/>
    </font>
    <font>
      <b/>
      <sz val="10"/>
      <color theme="1"/>
      <name val="Arial"/>
      <family val="2"/>
    </font>
    <font>
      <u/>
      <sz val="10"/>
      <color rgb="FF3A00FF"/>
      <name val="Arial"/>
      <family val="2"/>
    </font>
    <font>
      <sz val="11"/>
      <color theme="1"/>
      <name val="Calibri"/>
      <family val="2"/>
      <scheme val="minor"/>
    </font>
    <font>
      <b/>
      <sz val="11"/>
      <color theme="0"/>
      <name val="Arial"/>
      <family val="2"/>
    </font>
    <font>
      <i/>
      <sz val="10"/>
      <color rgb="FF00B050"/>
      <name val="Arial"/>
      <family val="2"/>
    </font>
    <font>
      <sz val="10"/>
      <color rgb="FF00B050"/>
      <name val="Arial"/>
      <family val="2"/>
    </font>
    <font>
      <u/>
      <sz val="10"/>
      <color theme="10"/>
      <name val="Arial"/>
      <family val="2"/>
    </font>
    <font>
      <u/>
      <sz val="10"/>
      <color rgb="FF3A00FF"/>
      <name val="Arial"/>
    </font>
    <font>
      <b/>
      <i/>
      <sz val="10"/>
      <color theme="1"/>
      <name val="Arial"/>
      <family val="2"/>
    </font>
    <font>
      <sz val="10"/>
      <color rgb="FFFFFFFF"/>
      <name val="Arial"/>
    </font>
    <font>
      <b/>
      <vertAlign val="superscript"/>
      <sz val="11"/>
      <color theme="0"/>
      <name val="Arial"/>
      <family val="2"/>
    </font>
    <font>
      <b/>
      <vertAlign val="superscript"/>
      <sz val="10"/>
      <color theme="0"/>
      <name val="Arial"/>
      <family val="2"/>
    </font>
  </fonts>
  <fills count="27">
    <fill>
      <patternFill patternType="none"/>
    </fill>
    <fill>
      <patternFill patternType="gray125"/>
    </fill>
    <fill>
      <patternFill patternType="solid">
        <fgColor theme="0"/>
        <bgColor indexed="64"/>
      </patternFill>
    </fill>
    <fill>
      <patternFill patternType="solid">
        <fgColor rgb="FF0D2429"/>
        <bgColor indexed="64"/>
      </patternFill>
    </fill>
    <fill>
      <patternFill patternType="solid">
        <fgColor rgb="FF215967"/>
        <bgColor indexed="64"/>
      </patternFill>
    </fill>
    <fill>
      <patternFill patternType="solid">
        <fgColor rgb="FF31869B"/>
        <bgColor indexed="64"/>
      </patternFill>
    </fill>
    <fill>
      <patternFill patternType="solid">
        <fgColor rgb="FF006E5D"/>
        <bgColor indexed="64"/>
      </patternFill>
    </fill>
    <fill>
      <patternFill patternType="solid">
        <fgColor rgb="FF927100"/>
        <bgColor indexed="64"/>
      </patternFill>
    </fill>
    <fill>
      <patternFill patternType="solid">
        <fgColor rgb="FFD2EEFE"/>
        <bgColor indexed="64"/>
      </patternFill>
    </fill>
    <fill>
      <patternFill patternType="solid">
        <fgColor rgb="FF9DF9EA"/>
        <bgColor indexed="64"/>
      </patternFill>
    </fill>
    <fill>
      <patternFill patternType="solid">
        <fgColor rgb="FFFFE8A7"/>
        <bgColor indexed="64"/>
      </patternFill>
    </fill>
    <fill>
      <patternFill patternType="solid">
        <fgColor rgb="FFD9D9D9"/>
        <bgColor indexed="64"/>
      </patternFill>
    </fill>
    <fill>
      <patternFill patternType="solid">
        <fgColor rgb="FF609ED6"/>
        <bgColor indexed="64"/>
      </patternFill>
    </fill>
    <fill>
      <patternFill patternType="solid">
        <fgColor rgb="FF2F75B5"/>
        <bgColor indexed="64"/>
      </patternFill>
    </fill>
    <fill>
      <patternFill patternType="solid">
        <fgColor rgb="FF1F4E78"/>
        <bgColor indexed="64"/>
      </patternFill>
    </fill>
    <fill>
      <patternFill patternType="solid">
        <fgColor theme="1"/>
        <bgColor indexed="64"/>
      </patternFill>
    </fill>
    <fill>
      <patternFill patternType="solid">
        <fgColor rgb="FF003152"/>
        <bgColor indexed="64"/>
      </patternFill>
    </fill>
    <fill>
      <patternFill patternType="solid">
        <fgColor theme="0" tint="-0.14999847407452621"/>
        <bgColor indexed="64"/>
      </patternFill>
    </fill>
    <fill>
      <patternFill patternType="solid">
        <fgColor rgb="FF3D5C1A"/>
        <bgColor indexed="64"/>
      </patternFill>
    </fill>
    <fill>
      <patternFill patternType="solid">
        <fgColor rgb="FF639828"/>
        <bgColor indexed="64"/>
      </patternFill>
    </fill>
    <fill>
      <patternFill patternType="solid">
        <fgColor rgb="FFFFFFFF"/>
      </patternFill>
    </fill>
    <fill>
      <patternFill patternType="solid">
        <fgColor rgb="FF0D2429"/>
      </patternFill>
    </fill>
    <fill>
      <patternFill patternType="solid">
        <fgColor rgb="FF215967"/>
      </patternFill>
    </fill>
    <fill>
      <patternFill patternType="solid">
        <fgColor rgb="FF31869B"/>
      </patternFill>
    </fill>
    <fill>
      <patternFill patternType="solid">
        <fgColor rgb="FF006E5D"/>
      </patternFill>
    </fill>
    <fill>
      <patternFill patternType="solid">
        <fgColor rgb="FF927100"/>
      </patternFill>
    </fill>
    <fill>
      <patternFill patternType="solid">
        <fgColor theme="1" tint="0.499984740745262"/>
        <bgColor indexed="64"/>
      </patternFill>
    </fill>
  </fills>
  <borders count="94">
    <border>
      <left/>
      <right/>
      <top/>
      <bottom/>
      <diagonal/>
    </border>
    <border>
      <left style="medium">
        <color indexed="64"/>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medium">
        <color indexed="64"/>
      </left>
      <right style="thin">
        <color indexed="64"/>
      </right>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rgb="FF000000"/>
      </left>
      <right/>
      <top style="medium">
        <color rgb="FF000000"/>
      </top>
      <bottom/>
      <diagonal/>
    </border>
    <border>
      <left style="thin">
        <color rgb="FF000000"/>
      </left>
      <right/>
      <top/>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right/>
      <top style="medium">
        <color indexed="64"/>
      </top>
      <bottom/>
      <diagonal/>
    </border>
    <border>
      <left style="thin">
        <color theme="0"/>
      </left>
      <right style="thin">
        <color theme="0"/>
      </right>
      <top style="thin">
        <color theme="0"/>
      </top>
      <bottom style="thin">
        <color theme="0"/>
      </bottom>
      <diagonal/>
    </border>
    <border>
      <left style="medium">
        <color indexed="64"/>
      </left>
      <right/>
      <top style="medium">
        <color indexed="64"/>
      </top>
      <bottom style="medium">
        <color indexed="64"/>
      </bottom>
      <diagonal/>
    </border>
    <border>
      <left style="thin">
        <color theme="0"/>
      </left>
      <right/>
      <top style="medium">
        <color indexed="64"/>
      </top>
      <bottom style="thin">
        <color theme="0"/>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style="thin">
        <color theme="0"/>
      </left>
      <right style="medium">
        <color indexed="64"/>
      </right>
      <top style="thin">
        <color theme="0"/>
      </top>
      <bottom style="thin">
        <color theme="0"/>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style="thin">
        <color indexed="64"/>
      </left>
      <right/>
      <top/>
      <bottom style="medium">
        <color rgb="FF000000"/>
      </bottom>
      <diagonal/>
    </border>
    <border>
      <left/>
      <right style="thin">
        <color indexed="64"/>
      </right>
      <top/>
      <bottom style="medium">
        <color rgb="FF000000"/>
      </bottom>
      <diagonal/>
    </border>
    <border>
      <left/>
      <right style="medium">
        <color rgb="FF000000"/>
      </right>
      <top/>
      <bottom/>
      <diagonal/>
    </border>
    <border>
      <left/>
      <right style="medium">
        <color rgb="FF000000"/>
      </right>
      <top/>
      <bottom style="medium">
        <color rgb="FF00000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right/>
      <top/>
      <bottom style="medium">
        <color indexed="64"/>
      </bottom>
      <diagonal/>
    </border>
    <border>
      <left style="thin">
        <color theme="0"/>
      </left>
      <right/>
      <top style="medium">
        <color indexed="64"/>
      </top>
      <bottom/>
      <diagonal/>
    </border>
    <border>
      <left/>
      <right style="thin">
        <color theme="0"/>
      </right>
      <top style="medium">
        <color indexed="64"/>
      </top>
      <bottom/>
      <diagonal/>
    </border>
    <border>
      <left style="thin">
        <color theme="0"/>
      </left>
      <right/>
      <top/>
      <bottom/>
      <diagonal/>
    </border>
    <border>
      <left/>
      <right style="thin">
        <color theme="0"/>
      </right>
      <top/>
      <bottom/>
      <diagonal/>
    </border>
    <border>
      <left/>
      <right style="medium">
        <color indexed="64"/>
      </right>
      <top style="thin">
        <color theme="0"/>
      </top>
      <bottom/>
      <diagonal/>
    </border>
    <border>
      <left/>
      <right style="medium">
        <color indexed="64"/>
      </right>
      <top/>
      <bottom style="thin">
        <color theme="0"/>
      </bottom>
      <diagonal/>
    </border>
    <border>
      <left style="medium">
        <color indexed="64"/>
      </left>
      <right/>
      <top/>
      <bottom style="medium">
        <color indexed="64"/>
      </bottom>
      <diagonal/>
    </border>
    <border>
      <left/>
      <right style="thin">
        <color theme="0"/>
      </right>
      <top style="medium">
        <color auto="1"/>
      </top>
      <bottom style="thin">
        <color theme="0"/>
      </bottom>
      <diagonal/>
    </border>
    <border>
      <left style="thin">
        <color theme="0"/>
      </left>
      <right style="thin">
        <color theme="0"/>
      </right>
      <top style="thin">
        <color theme="0"/>
      </top>
      <bottom style="medium">
        <color rgb="FF000000"/>
      </bottom>
      <diagonal/>
    </border>
    <border>
      <left style="medium">
        <color rgb="FF000000"/>
      </left>
      <right/>
      <top/>
      <bottom/>
      <diagonal/>
    </border>
    <border>
      <left style="medium">
        <color rgb="FF000000"/>
      </left>
      <right/>
      <top/>
      <bottom style="medium">
        <color rgb="FF000000"/>
      </bottom>
      <diagonal/>
    </border>
    <border>
      <left style="thin">
        <color theme="0"/>
      </left>
      <right style="medium">
        <color indexed="64"/>
      </right>
      <top style="thin">
        <color theme="0"/>
      </top>
      <bottom style="medium">
        <color rgb="FF000000"/>
      </bottom>
      <diagonal/>
    </border>
    <border>
      <left style="thin">
        <color indexed="64"/>
      </left>
      <right style="thin">
        <color indexed="64"/>
      </right>
      <top style="medium">
        <color rgb="FF000000"/>
      </top>
      <bottom/>
      <diagonal/>
    </border>
    <border>
      <left style="thin">
        <color indexed="64"/>
      </left>
      <right/>
      <top style="medium">
        <color rgb="FF000000"/>
      </top>
      <bottom/>
      <diagonal/>
    </border>
    <border>
      <left style="medium">
        <color indexed="64"/>
      </left>
      <right/>
      <top style="medium">
        <color indexed="64"/>
      </top>
      <bottom style="medium">
        <color rgb="FF000000"/>
      </bottom>
      <diagonal/>
    </border>
    <border>
      <left style="thin">
        <color theme="0"/>
      </left>
      <right style="medium">
        <color indexed="64"/>
      </right>
      <top style="medium">
        <color indexed="64"/>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medium">
        <color indexed="64"/>
      </left>
      <right style="thin">
        <color indexed="64"/>
      </right>
      <top style="medium">
        <color indexed="64"/>
      </top>
      <bottom/>
      <diagonal/>
    </border>
    <border>
      <left style="medium">
        <color indexed="64"/>
      </left>
      <right style="thin">
        <color theme="0"/>
      </right>
      <top style="thin">
        <color theme="0"/>
      </top>
      <bottom style="medium">
        <color indexed="64"/>
      </bottom>
      <diagonal/>
    </border>
    <border>
      <left style="medium">
        <color indexed="64"/>
      </left>
      <right style="thin">
        <color indexed="64"/>
      </right>
      <top/>
      <bottom style="medium">
        <color indexed="64"/>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medium">
        <color indexed="64"/>
      </left>
      <right/>
      <top style="thin">
        <color theme="0"/>
      </top>
      <bottom style="thin">
        <color theme="0"/>
      </bottom>
      <diagonal/>
    </border>
    <border>
      <left/>
      <right style="medium">
        <color indexed="64"/>
      </right>
      <top style="thin">
        <color theme="0"/>
      </top>
      <bottom style="thin">
        <color theme="0"/>
      </bottom>
      <diagonal/>
    </border>
    <border>
      <left style="medium">
        <color indexed="64"/>
      </left>
      <right style="thin">
        <color theme="0"/>
      </right>
      <top style="thin">
        <color theme="0"/>
      </top>
      <bottom style="thin">
        <color theme="0"/>
      </bottom>
      <diagonal/>
    </border>
    <border>
      <left style="medium">
        <color indexed="64"/>
      </left>
      <right/>
      <top style="medium">
        <color indexed="64"/>
      </top>
      <bottom style="thin">
        <color theme="0"/>
      </bottom>
      <diagonal/>
    </border>
    <border>
      <left style="thin">
        <color theme="0"/>
      </left>
      <right/>
      <top style="medium">
        <color rgb="FF000000"/>
      </top>
      <bottom style="thin">
        <color theme="0"/>
      </bottom>
      <diagonal/>
    </border>
    <border>
      <left style="medium">
        <color rgb="FF000000"/>
      </left>
      <right/>
      <top style="medium">
        <color indexed="64"/>
      </top>
      <bottom/>
      <diagonal/>
    </border>
    <border>
      <left style="medium">
        <color rgb="FF000000"/>
      </left>
      <right/>
      <top style="medium">
        <color rgb="FF000000"/>
      </top>
      <bottom/>
      <diagonal/>
    </border>
    <border>
      <left style="medium">
        <color rgb="FF000000"/>
      </left>
      <right/>
      <top style="medium">
        <color indexed="64"/>
      </top>
      <bottom style="medium">
        <color rgb="FF000000"/>
      </bottom>
      <diagonal/>
    </border>
    <border>
      <left style="thin">
        <color theme="0"/>
      </left>
      <right style="medium">
        <color rgb="FF000000"/>
      </right>
      <top style="thin">
        <color theme="0"/>
      </top>
      <bottom style="thin">
        <color theme="0"/>
      </bottom>
      <diagonal/>
    </border>
    <border>
      <left style="thin">
        <color theme="0"/>
      </left>
      <right style="medium">
        <color rgb="FF000000"/>
      </right>
      <top style="medium">
        <color rgb="FF000000"/>
      </top>
      <bottom style="thin">
        <color theme="0"/>
      </bottom>
      <diagonal/>
    </border>
    <border>
      <left style="thin">
        <color theme="0"/>
      </left>
      <right style="medium">
        <color rgb="FF000000"/>
      </right>
      <top style="thin">
        <color theme="0"/>
      </top>
      <bottom style="medium">
        <color rgb="FF000000"/>
      </bottom>
      <diagonal/>
    </border>
    <border>
      <left/>
      <right style="thin">
        <color rgb="FF000000"/>
      </right>
      <top/>
      <bottom/>
      <diagonal/>
    </border>
    <border>
      <left/>
      <right style="thin">
        <color rgb="FF000000"/>
      </right>
      <top/>
      <bottom style="medium">
        <color rgb="FF000000"/>
      </bottom>
      <diagonal/>
    </border>
    <border>
      <left style="thin">
        <color rgb="FF000000"/>
      </left>
      <right style="thin">
        <color rgb="FF000000"/>
      </right>
      <top style="medium">
        <color rgb="FF000000"/>
      </top>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indexed="64"/>
      </left>
      <right/>
      <top style="thin">
        <color rgb="FF000000"/>
      </top>
      <bottom/>
      <diagonal/>
    </border>
    <border>
      <left/>
      <right style="thin">
        <color indexed="64"/>
      </right>
      <top style="thin">
        <color rgb="FF000000"/>
      </top>
      <bottom/>
      <diagonal/>
    </border>
    <border>
      <left style="thin">
        <color rgb="FF000000"/>
      </left>
      <right style="thin">
        <color rgb="FF000000"/>
      </right>
      <top/>
      <bottom style="thin">
        <color rgb="FF000000"/>
      </bottom>
      <diagonal/>
    </border>
    <border>
      <left style="thin">
        <color indexed="64"/>
      </left>
      <right/>
      <top/>
      <bottom style="thin">
        <color rgb="FF000000"/>
      </bottom>
      <diagonal/>
    </border>
    <border>
      <left/>
      <right style="thin">
        <color indexed="64"/>
      </right>
      <top/>
      <bottom style="thin">
        <color rgb="FF000000"/>
      </bottom>
      <diagonal/>
    </border>
    <border>
      <left/>
      <right style="thin">
        <color indexed="64"/>
      </right>
      <top style="medium">
        <color rgb="FF000000"/>
      </top>
      <bottom/>
      <diagonal/>
    </border>
    <border>
      <left style="medium">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right style="medium">
        <color rgb="FF000000"/>
      </right>
      <top style="thin">
        <color rgb="FF000000"/>
      </top>
      <bottom/>
      <diagonal/>
    </border>
    <border>
      <left/>
      <right style="medium">
        <color rgb="FF000000"/>
      </right>
      <top/>
      <bottom style="thin">
        <color rgb="FF000000"/>
      </bottom>
      <diagonal/>
    </border>
    <border>
      <left/>
      <right/>
      <top/>
      <bottom style="medium">
        <color rgb="FF000000"/>
      </bottom>
      <diagonal/>
    </border>
    <border>
      <left/>
      <right/>
      <top style="medium">
        <color rgb="FF000000"/>
      </top>
      <bottom/>
      <diagonal/>
    </border>
    <border>
      <left style="thin">
        <color theme="0"/>
      </left>
      <right style="thin">
        <color theme="0"/>
      </right>
      <top style="medium">
        <color rgb="FF000000"/>
      </top>
      <bottom style="thin">
        <color theme="0"/>
      </bottom>
      <diagonal/>
    </border>
  </borders>
  <cellStyleXfs count="1">
    <xf numFmtId="0" fontId="0" fillId="0" borderId="0"/>
  </cellStyleXfs>
  <cellXfs count="726">
    <xf numFmtId="0" fontId="0" fillId="0" borderId="0" xfId="0"/>
    <xf numFmtId="0" fontId="1" fillId="2" borderId="0" xfId="0" applyFont="1" applyFill="1"/>
    <xf numFmtId="0" fontId="2" fillId="2" borderId="1" xfId="0" applyFont="1" applyFill="1" applyBorder="1"/>
    <xf numFmtId="164" fontId="3" fillId="2" borderId="2" xfId="0" applyNumberFormat="1" applyFont="1" applyFill="1" applyBorder="1" applyAlignment="1">
      <alignment horizontal="center"/>
    </xf>
    <xf numFmtId="164" fontId="3" fillId="2" borderId="3" xfId="0" applyNumberFormat="1" applyFont="1" applyFill="1" applyBorder="1" applyAlignment="1">
      <alignment horizontal="center"/>
    </xf>
    <xf numFmtId="164" fontId="3" fillId="2" borderId="4" xfId="0" applyNumberFormat="1" applyFont="1" applyFill="1" applyBorder="1" applyAlignment="1">
      <alignment horizontal="center"/>
    </xf>
    <xf numFmtId="0" fontId="3" fillId="2" borderId="5" xfId="0" applyFont="1" applyFill="1" applyBorder="1"/>
    <xf numFmtId="164" fontId="3" fillId="2" borderId="6" xfId="0" applyNumberFormat="1" applyFont="1" applyFill="1" applyBorder="1" applyAlignment="1">
      <alignment horizontal="center" vertical="center"/>
    </xf>
    <xf numFmtId="164" fontId="3" fillId="2" borderId="7" xfId="0" applyNumberFormat="1" applyFont="1" applyFill="1" applyBorder="1" applyAlignment="1">
      <alignment horizontal="center" vertical="center"/>
    </xf>
    <xf numFmtId="164" fontId="3" fillId="2" borderId="8" xfId="0" applyNumberFormat="1" applyFont="1" applyFill="1" applyBorder="1" applyAlignment="1">
      <alignment horizontal="center" vertical="center"/>
    </xf>
    <xf numFmtId="0" fontId="3" fillId="2" borderId="5" xfId="0" applyFont="1" applyFill="1" applyBorder="1" applyAlignment="1">
      <alignment vertical="center"/>
    </xf>
    <xf numFmtId="0" fontId="4" fillId="2" borderId="9" xfId="0" applyFont="1" applyFill="1" applyBorder="1" applyAlignment="1">
      <alignment horizontal="left" vertical="center" indent="1"/>
    </xf>
    <xf numFmtId="0" fontId="3" fillId="0" borderId="5" xfId="0" applyFont="1" applyBorder="1" applyAlignment="1">
      <alignment vertical="center"/>
    </xf>
    <xf numFmtId="0" fontId="3" fillId="0" borderId="5" xfId="0" applyFont="1" applyBorder="1"/>
    <xf numFmtId="0" fontId="5" fillId="3" borderId="5" xfId="0" applyFont="1" applyFill="1" applyBorder="1" applyAlignment="1">
      <alignment vertical="center"/>
    </xf>
    <xf numFmtId="164" fontId="2" fillId="3" borderId="6" xfId="0" applyNumberFormat="1" applyFont="1" applyFill="1" applyBorder="1" applyAlignment="1">
      <alignment horizontal="center" vertical="center"/>
    </xf>
    <xf numFmtId="164" fontId="2" fillId="3" borderId="7" xfId="0" applyNumberFormat="1" applyFont="1" applyFill="1" applyBorder="1" applyAlignment="1">
      <alignment horizontal="center" vertical="center"/>
    </xf>
    <xf numFmtId="164" fontId="2" fillId="3" borderId="8" xfId="0" applyNumberFormat="1" applyFont="1" applyFill="1" applyBorder="1" applyAlignment="1">
      <alignment horizontal="center" vertical="center"/>
    </xf>
    <xf numFmtId="0" fontId="5" fillId="4" borderId="5" xfId="0" applyFont="1" applyFill="1" applyBorder="1" applyAlignment="1">
      <alignment vertical="center"/>
    </xf>
    <xf numFmtId="164" fontId="2" fillId="4" borderId="6" xfId="0" applyNumberFormat="1" applyFont="1" applyFill="1" applyBorder="1" applyAlignment="1">
      <alignment horizontal="center" vertical="center"/>
    </xf>
    <xf numFmtId="164" fontId="2" fillId="4" borderId="7" xfId="0" applyNumberFormat="1" applyFont="1" applyFill="1" applyBorder="1" applyAlignment="1">
      <alignment horizontal="center" vertical="center"/>
    </xf>
    <xf numFmtId="164" fontId="2" fillId="4" borderId="8" xfId="0" applyNumberFormat="1" applyFont="1" applyFill="1" applyBorder="1" applyAlignment="1">
      <alignment horizontal="center" vertical="center"/>
    </xf>
    <xf numFmtId="0" fontId="5" fillId="5" borderId="5" xfId="0" applyFont="1" applyFill="1" applyBorder="1" applyAlignment="1">
      <alignment vertical="center"/>
    </xf>
    <xf numFmtId="164" fontId="2" fillId="5" borderId="6" xfId="0" applyNumberFormat="1" applyFont="1" applyFill="1" applyBorder="1" applyAlignment="1">
      <alignment horizontal="center" vertical="center"/>
    </xf>
    <xf numFmtId="164" fontId="2" fillId="5" borderId="7" xfId="0" applyNumberFormat="1" applyFont="1" applyFill="1" applyBorder="1" applyAlignment="1">
      <alignment horizontal="center" vertical="center"/>
    </xf>
    <xf numFmtId="164" fontId="2" fillId="5" borderId="8" xfId="0" applyNumberFormat="1" applyFont="1" applyFill="1" applyBorder="1" applyAlignment="1">
      <alignment horizontal="center" vertical="center"/>
    </xf>
    <xf numFmtId="0" fontId="3" fillId="2" borderId="10" xfId="0" applyFont="1" applyFill="1" applyBorder="1" applyAlignment="1">
      <alignment vertical="center"/>
    </xf>
    <xf numFmtId="0" fontId="3" fillId="2" borderId="11" xfId="0" applyFont="1" applyFill="1" applyBorder="1" applyAlignment="1">
      <alignment vertical="center"/>
    </xf>
    <xf numFmtId="164" fontId="3" fillId="2" borderId="12" xfId="0" applyNumberFormat="1" applyFont="1" applyFill="1" applyBorder="1" applyAlignment="1">
      <alignment horizontal="center" vertical="center"/>
    </xf>
    <xf numFmtId="164" fontId="3" fillId="2" borderId="13" xfId="0" applyNumberFormat="1" applyFont="1" applyFill="1" applyBorder="1" applyAlignment="1">
      <alignment horizontal="center" vertical="center"/>
    </xf>
    <xf numFmtId="164" fontId="3" fillId="2" borderId="14" xfId="0" applyNumberFormat="1" applyFont="1" applyFill="1" applyBorder="1" applyAlignment="1">
      <alignment horizontal="center" vertical="center"/>
    </xf>
    <xf numFmtId="0" fontId="3" fillId="2" borderId="1" xfId="0" applyFont="1" applyFill="1" applyBorder="1"/>
    <xf numFmtId="164" fontId="2" fillId="6" borderId="6" xfId="0" applyNumberFormat="1" applyFont="1" applyFill="1" applyBorder="1" applyAlignment="1">
      <alignment horizontal="center" vertical="center"/>
    </xf>
    <xf numFmtId="164" fontId="2" fillId="6" borderId="7" xfId="0" applyNumberFormat="1" applyFont="1" applyFill="1" applyBorder="1" applyAlignment="1">
      <alignment horizontal="center" vertical="center"/>
    </xf>
    <xf numFmtId="164" fontId="2" fillId="6" borderId="8" xfId="0" applyNumberFormat="1" applyFont="1" applyFill="1" applyBorder="1" applyAlignment="1">
      <alignment horizontal="center" vertical="center"/>
    </xf>
    <xf numFmtId="164" fontId="3" fillId="2" borderId="6" xfId="0" applyNumberFormat="1" applyFont="1" applyFill="1" applyBorder="1" applyAlignment="1">
      <alignment horizontal="center"/>
    </xf>
    <xf numFmtId="164" fontId="3" fillId="2" borderId="7" xfId="0" applyNumberFormat="1" applyFont="1" applyFill="1" applyBorder="1" applyAlignment="1">
      <alignment horizontal="center"/>
    </xf>
    <xf numFmtId="164" fontId="3" fillId="2" borderId="8" xfId="0" applyNumberFormat="1" applyFont="1" applyFill="1" applyBorder="1" applyAlignment="1">
      <alignment horizontal="center"/>
    </xf>
    <xf numFmtId="164" fontId="2" fillId="7" borderId="12" xfId="0" applyNumberFormat="1" applyFont="1" applyFill="1" applyBorder="1" applyAlignment="1">
      <alignment horizontal="center" vertical="center"/>
    </xf>
    <xf numFmtId="164" fontId="2" fillId="7" borderId="13" xfId="0" applyNumberFormat="1" applyFont="1" applyFill="1" applyBorder="1" applyAlignment="1">
      <alignment horizontal="center" vertical="center"/>
    </xf>
    <xf numFmtId="164" fontId="2" fillId="7" borderId="14" xfId="0" applyNumberFormat="1" applyFont="1" applyFill="1" applyBorder="1" applyAlignment="1">
      <alignment horizontal="center" vertical="center"/>
    </xf>
    <xf numFmtId="0" fontId="3" fillId="2" borderId="0" xfId="0" applyFont="1" applyFill="1"/>
    <xf numFmtId="0" fontId="6" fillId="2" borderId="0" xfId="0" applyFont="1" applyFill="1"/>
    <xf numFmtId="0" fontId="4" fillId="2" borderId="0" xfId="0" applyFont="1" applyFill="1"/>
    <xf numFmtId="0" fontId="7" fillId="2" borderId="0" xfId="0" applyFont="1" applyFill="1"/>
    <xf numFmtId="0" fontId="3" fillId="8" borderId="2" xfId="0" applyFont="1" applyFill="1" applyBorder="1" applyAlignment="1">
      <alignment horizontal="center"/>
    </xf>
    <xf numFmtId="0" fontId="3" fillId="8" borderId="6" xfId="0" applyFont="1" applyFill="1" applyBorder="1" applyAlignment="1">
      <alignment horizontal="center"/>
    </xf>
    <xf numFmtId="0" fontId="2" fillId="3" borderId="6" xfId="0" applyFont="1" applyFill="1" applyBorder="1" applyAlignment="1">
      <alignment horizontal="center"/>
    </xf>
    <xf numFmtId="0" fontId="2" fillId="4" borderId="6" xfId="0" applyFont="1" applyFill="1" applyBorder="1" applyAlignment="1">
      <alignment horizontal="center"/>
    </xf>
    <xf numFmtId="0" fontId="2" fillId="5" borderId="6" xfId="0" applyFont="1" applyFill="1" applyBorder="1" applyAlignment="1">
      <alignment horizontal="center"/>
    </xf>
    <xf numFmtId="0" fontId="3" fillId="8" borderId="12" xfId="0" applyFont="1" applyFill="1" applyBorder="1" applyAlignment="1">
      <alignment horizontal="center"/>
    </xf>
    <xf numFmtId="0" fontId="3" fillId="9" borderId="2" xfId="0" applyFont="1" applyFill="1" applyBorder="1"/>
    <xf numFmtId="0" fontId="3" fillId="9" borderId="6" xfId="0" applyFont="1" applyFill="1" applyBorder="1" applyAlignment="1">
      <alignment horizontal="center"/>
    </xf>
    <xf numFmtId="0" fontId="2" fillId="6" borderId="6" xfId="0" applyFont="1" applyFill="1" applyBorder="1" applyAlignment="1">
      <alignment horizontal="center"/>
    </xf>
    <xf numFmtId="0" fontId="3" fillId="9" borderId="12" xfId="0" applyFont="1" applyFill="1" applyBorder="1" applyAlignment="1">
      <alignment horizontal="center"/>
    </xf>
    <xf numFmtId="0" fontId="3" fillId="10" borderId="15" xfId="0" applyFont="1" applyFill="1" applyBorder="1" applyAlignment="1">
      <alignment horizontal="center"/>
    </xf>
    <xf numFmtId="0" fontId="3" fillId="10" borderId="16" xfId="0" applyFont="1" applyFill="1" applyBorder="1" applyAlignment="1">
      <alignment horizontal="center"/>
    </xf>
    <xf numFmtId="0" fontId="2" fillId="7" borderId="12" xfId="0" applyFont="1" applyFill="1" applyBorder="1" applyAlignment="1">
      <alignment horizontal="center"/>
    </xf>
    <xf numFmtId="0" fontId="3" fillId="11" borderId="17" xfId="0" applyFont="1" applyFill="1" applyBorder="1" applyAlignment="1">
      <alignment horizontal="center" vertical="center" wrapText="1"/>
    </xf>
    <xf numFmtId="0" fontId="3" fillId="11" borderId="18" xfId="0" applyFont="1" applyFill="1" applyBorder="1" applyAlignment="1">
      <alignment horizontal="center" vertical="center" wrapText="1"/>
    </xf>
    <xf numFmtId="0" fontId="8" fillId="2" borderId="19" xfId="0" applyFont="1" applyFill="1" applyBorder="1"/>
    <xf numFmtId="0" fontId="8" fillId="2" borderId="4" xfId="0" applyFont="1" applyFill="1" applyBorder="1"/>
    <xf numFmtId="0" fontId="5" fillId="6" borderId="10" xfId="0" applyFont="1" applyFill="1" applyBorder="1" applyAlignment="1">
      <alignment vertical="center"/>
    </xf>
    <xf numFmtId="0" fontId="5" fillId="7" borderId="11" xfId="0" applyFont="1" applyFill="1" applyBorder="1" applyAlignment="1">
      <alignment vertical="center"/>
    </xf>
    <xf numFmtId="0" fontId="3" fillId="0" borderId="0" xfId="0" applyFont="1"/>
    <xf numFmtId="0" fontId="8" fillId="2" borderId="0" xfId="0" applyFont="1" applyFill="1"/>
    <xf numFmtId="0" fontId="8" fillId="2" borderId="8" xfId="0" applyFont="1" applyFill="1" applyBorder="1"/>
    <xf numFmtId="0" fontId="3" fillId="11" borderId="17" xfId="0" applyFont="1" applyFill="1" applyBorder="1" applyAlignment="1">
      <alignment horizontal="center" wrapText="1"/>
    </xf>
    <xf numFmtId="0" fontId="3" fillId="8" borderId="26" xfId="0" applyFont="1" applyFill="1" applyBorder="1" applyAlignment="1">
      <alignment horizontal="center"/>
    </xf>
    <xf numFmtId="0" fontId="3" fillId="8" borderId="27" xfId="0" applyFont="1" applyFill="1" applyBorder="1" applyAlignment="1">
      <alignment horizontal="center"/>
    </xf>
    <xf numFmtId="164" fontId="3" fillId="17" borderId="3" xfId="0" applyNumberFormat="1" applyFont="1" applyFill="1" applyBorder="1" applyAlignment="1">
      <alignment horizontal="center"/>
    </xf>
    <xf numFmtId="164" fontId="3" fillId="2" borderId="0" xfId="0" applyNumberFormat="1" applyFont="1" applyFill="1" applyAlignment="1">
      <alignment horizontal="center"/>
    </xf>
    <xf numFmtId="164" fontId="3" fillId="2" borderId="0" xfId="0" applyNumberFormat="1" applyFont="1" applyFill="1" applyAlignment="1">
      <alignment horizontal="center" vertical="center"/>
    </xf>
    <xf numFmtId="0" fontId="3" fillId="9" borderId="26" xfId="0" applyFont="1" applyFill="1" applyBorder="1" applyAlignment="1">
      <alignment horizontal="center"/>
    </xf>
    <xf numFmtId="0" fontId="3" fillId="11" borderId="18" xfId="0" applyFont="1" applyFill="1" applyBorder="1" applyAlignment="1">
      <alignment horizontal="center" wrapText="1"/>
    </xf>
    <xf numFmtId="0" fontId="3" fillId="9" borderId="27" xfId="0" applyFont="1" applyFill="1" applyBorder="1" applyAlignment="1">
      <alignment horizontal="center"/>
    </xf>
    <xf numFmtId="0" fontId="2" fillId="6" borderId="26" xfId="0" applyFont="1" applyFill="1" applyBorder="1" applyAlignment="1">
      <alignment horizontal="center"/>
    </xf>
    <xf numFmtId="0" fontId="3" fillId="9" borderId="28" xfId="0" applyFont="1" applyFill="1" applyBorder="1" applyAlignment="1">
      <alignment horizontal="center"/>
    </xf>
    <xf numFmtId="0" fontId="3" fillId="8" borderId="28" xfId="0" applyFont="1" applyFill="1" applyBorder="1" applyAlignment="1">
      <alignment horizontal="center"/>
    </xf>
    <xf numFmtId="0" fontId="1" fillId="0" borderId="6" xfId="0" applyFont="1" applyBorder="1"/>
    <xf numFmtId="164" fontId="1" fillId="0" borderId="7" xfId="0" applyNumberFormat="1" applyFont="1" applyBorder="1"/>
    <xf numFmtId="164" fontId="1" fillId="0" borderId="0" xfId="0" applyNumberFormat="1" applyFont="1"/>
    <xf numFmtId="164" fontId="1" fillId="0" borderId="0" xfId="0" applyNumberFormat="1" applyFont="1"/>
    <xf numFmtId="0" fontId="3" fillId="17" borderId="6" xfId="0" applyFont="1" applyFill="1" applyBorder="1" applyAlignment="1">
      <alignment horizontal="center"/>
    </xf>
    <xf numFmtId="0" fontId="3" fillId="17" borderId="0" xfId="0" applyFont="1" applyFill="1" applyAlignment="1">
      <alignment horizontal="center"/>
    </xf>
    <xf numFmtId="0" fontId="6" fillId="0" borderId="0" xfId="0" applyFont="1"/>
    <xf numFmtId="0" fontId="3" fillId="17" borderId="8" xfId="0" applyFont="1" applyFill="1" applyBorder="1" applyAlignment="1">
      <alignment horizontal="center"/>
    </xf>
    <xf numFmtId="0" fontId="2" fillId="7" borderId="29" xfId="0" applyFont="1" applyFill="1" applyBorder="1" applyAlignment="1">
      <alignment horizontal="center"/>
    </xf>
    <xf numFmtId="164" fontId="2" fillId="7" borderId="6" xfId="0" applyNumberFormat="1" applyFont="1" applyFill="1" applyBorder="1" applyAlignment="1">
      <alignment horizontal="center" vertical="center"/>
    </xf>
    <xf numFmtId="164" fontId="2" fillId="7" borderId="7" xfId="0" applyNumberFormat="1" applyFont="1" applyFill="1" applyBorder="1" applyAlignment="1">
      <alignment horizontal="center" vertical="center"/>
    </xf>
    <xf numFmtId="0" fontId="3" fillId="10" borderId="30" xfId="0" applyFont="1" applyFill="1" applyBorder="1" applyAlignment="1">
      <alignment horizontal="center"/>
    </xf>
    <xf numFmtId="164" fontId="3" fillId="2" borderId="31" xfId="0" applyNumberFormat="1" applyFont="1" applyFill="1" applyBorder="1" applyAlignment="1">
      <alignment horizontal="center" vertical="center"/>
    </xf>
    <xf numFmtId="164" fontId="3" fillId="2" borderId="32" xfId="0" applyNumberFormat="1" applyFont="1" applyFill="1" applyBorder="1" applyAlignment="1">
      <alignment horizontal="center" vertical="center"/>
    </xf>
    <xf numFmtId="164" fontId="2" fillId="7" borderId="33" xfId="0" applyNumberFormat="1" applyFont="1" applyFill="1" applyBorder="1" applyAlignment="1">
      <alignment horizontal="center" vertical="center"/>
    </xf>
    <xf numFmtId="0" fontId="1" fillId="0" borderId="0" xfId="0" applyFont="1" applyAlignment="1">
      <alignment horizontal="center"/>
    </xf>
    <xf numFmtId="164" fontId="3" fillId="2" borderId="34" xfId="0" applyNumberFormat="1" applyFont="1" applyFill="1" applyBorder="1" applyAlignment="1">
      <alignment horizontal="center" vertical="center"/>
    </xf>
    <xf numFmtId="0" fontId="3" fillId="10" borderId="29" xfId="0" applyFont="1" applyFill="1" applyBorder="1" applyAlignment="1">
      <alignment horizontal="center"/>
    </xf>
    <xf numFmtId="164" fontId="1" fillId="0" borderId="7" xfId="0" applyNumberFormat="1" applyFont="1" applyBorder="1" applyAlignment="1">
      <alignment horizontal="center" vertical="center"/>
    </xf>
    <xf numFmtId="164" fontId="1" fillId="0" borderId="0" xfId="0" applyNumberFormat="1" applyFont="1" applyAlignment="1">
      <alignment horizontal="center" vertical="center"/>
    </xf>
    <xf numFmtId="164" fontId="1" fillId="0" borderId="0" xfId="0" applyNumberFormat="1" applyFont="1" applyAlignment="1">
      <alignment horizontal="center" vertical="center"/>
    </xf>
    <xf numFmtId="0" fontId="1" fillId="0" borderId="0" xfId="0" applyFont="1" applyAlignment="1">
      <alignment horizontal="center" vertical="center"/>
    </xf>
    <xf numFmtId="0" fontId="3" fillId="17" borderId="6" xfId="0" applyFont="1" applyFill="1" applyBorder="1" applyAlignment="1">
      <alignment horizontal="center" vertical="center"/>
    </xf>
    <xf numFmtId="0" fontId="6" fillId="17" borderId="0" xfId="0" applyFont="1" applyFill="1" applyAlignment="1">
      <alignment horizontal="center" vertical="center" wrapText="1"/>
    </xf>
    <xf numFmtId="0" fontId="6" fillId="17" borderId="39" xfId="0" applyFont="1" applyFill="1" applyBorder="1" applyAlignment="1">
      <alignment horizontal="center" vertical="center" wrapText="1"/>
    </xf>
    <xf numFmtId="0" fontId="3" fillId="17" borderId="0" xfId="0" applyFont="1" applyFill="1" applyAlignment="1">
      <alignment horizontal="center" vertical="center"/>
    </xf>
    <xf numFmtId="0" fontId="3" fillId="17" borderId="8" xfId="0" applyFont="1" applyFill="1" applyBorder="1" applyAlignment="1">
      <alignment horizontal="center" vertical="center"/>
    </xf>
    <xf numFmtId="0" fontId="2" fillId="3" borderId="26" xfId="0" applyFont="1" applyFill="1" applyBorder="1" applyAlignment="1">
      <alignment horizontal="center"/>
    </xf>
    <xf numFmtId="0" fontId="2" fillId="4" borderId="26" xfId="0" applyFont="1" applyFill="1" applyBorder="1" applyAlignment="1">
      <alignment horizontal="center"/>
    </xf>
    <xf numFmtId="0" fontId="10" fillId="0" borderId="0" xfId="0" applyFont="1"/>
    <xf numFmtId="0" fontId="2" fillId="5" borderId="26" xfId="0" applyFont="1" applyFill="1" applyBorder="1" applyAlignment="1">
      <alignment horizontal="center"/>
    </xf>
    <xf numFmtId="0" fontId="3" fillId="17" borderId="39" xfId="0" applyFont="1" applyFill="1" applyBorder="1" applyAlignment="1">
      <alignment horizontal="center" vertical="center"/>
    </xf>
    <xf numFmtId="0" fontId="3" fillId="17" borderId="14" xfId="0" applyFont="1" applyFill="1" applyBorder="1" applyAlignment="1">
      <alignment horizontal="center" vertical="center"/>
    </xf>
    <xf numFmtId="0" fontId="11" fillId="0" borderId="0" xfId="0" applyFont="1"/>
    <xf numFmtId="164" fontId="3" fillId="2" borderId="19" xfId="0" applyNumberFormat="1" applyFont="1" applyFill="1" applyBorder="1" applyAlignment="1">
      <alignment horizontal="center"/>
    </xf>
    <xf numFmtId="164" fontId="3" fillId="17" borderId="2" xfId="0" applyNumberFormat="1" applyFont="1" applyFill="1" applyBorder="1" applyAlignment="1">
      <alignment horizontal="center"/>
    </xf>
    <xf numFmtId="164" fontId="3" fillId="17" borderId="4" xfId="0" applyNumberFormat="1" applyFont="1" applyFill="1" applyBorder="1" applyAlignment="1">
      <alignment horizontal="center"/>
    </xf>
    <xf numFmtId="164" fontId="3" fillId="2" borderId="0" xfId="0" applyNumberFormat="1" applyFont="1" applyFill="1" applyAlignment="1">
      <alignment horizontal="center" vertical="center"/>
    </xf>
    <xf numFmtId="164" fontId="3" fillId="17" borderId="6" xfId="0" applyNumberFormat="1" applyFont="1" applyFill="1" applyBorder="1" applyAlignment="1">
      <alignment horizontal="center" vertical="center"/>
    </xf>
    <xf numFmtId="0" fontId="4" fillId="0" borderId="0" xfId="0" applyFont="1"/>
    <xf numFmtId="164" fontId="3" fillId="17" borderId="8" xfId="0" applyNumberFormat="1" applyFont="1" applyFill="1" applyBorder="1" applyAlignment="1">
      <alignment horizontal="center" vertical="center"/>
    </xf>
    <xf numFmtId="164" fontId="3" fillId="17" borderId="12" xfId="0" applyNumberFormat="1" applyFont="1" applyFill="1" applyBorder="1" applyAlignment="1">
      <alignment horizontal="center" vertical="center"/>
    </xf>
    <xf numFmtId="164" fontId="3" fillId="17" borderId="14" xfId="0" applyNumberFormat="1" applyFont="1" applyFill="1" applyBorder="1" applyAlignment="1">
      <alignment horizontal="center" vertical="center"/>
    </xf>
    <xf numFmtId="164" fontId="3" fillId="2" borderId="0" xfId="0" applyNumberFormat="1" applyFont="1" applyFill="1" applyAlignment="1">
      <alignment horizontal="center"/>
    </xf>
    <xf numFmtId="164" fontId="3" fillId="17" borderId="7" xfId="0" applyNumberFormat="1" applyFont="1" applyFill="1" applyBorder="1" applyAlignment="1">
      <alignment horizontal="center" vertical="center"/>
    </xf>
    <xf numFmtId="0" fontId="2" fillId="2" borderId="7" xfId="0" applyFont="1" applyFill="1" applyBorder="1" applyAlignment="1">
      <alignment vertical="center"/>
    </xf>
    <xf numFmtId="164" fontId="3" fillId="17" borderId="13" xfId="0" applyNumberFormat="1" applyFont="1" applyFill="1" applyBorder="1" applyAlignment="1">
      <alignment horizontal="center" vertical="center"/>
    </xf>
    <xf numFmtId="0" fontId="12" fillId="0" borderId="0" xfId="0" applyFont="1"/>
    <xf numFmtId="164" fontId="1" fillId="0" borderId="2" xfId="0" applyNumberFormat="1" applyFont="1" applyBorder="1" applyAlignment="1">
      <alignment horizontal="center" vertical="center"/>
    </xf>
    <xf numFmtId="164" fontId="1" fillId="0" borderId="3" xfId="0" applyNumberFormat="1" applyFont="1" applyBorder="1" applyAlignment="1">
      <alignment horizontal="center" vertical="center"/>
    </xf>
    <xf numFmtId="164" fontId="1" fillId="0" borderId="6" xfId="0" applyNumberFormat="1" applyFont="1" applyBorder="1" applyAlignment="1">
      <alignment horizontal="center" vertical="center"/>
    </xf>
    <xf numFmtId="164" fontId="3" fillId="17" borderId="39" xfId="0" applyNumberFormat="1" applyFont="1" applyFill="1" applyBorder="1" applyAlignment="1">
      <alignment horizontal="center" vertical="center"/>
    </xf>
    <xf numFmtId="164" fontId="1" fillId="0" borderId="2" xfId="0" applyNumberFormat="1" applyFont="1" applyBorder="1"/>
    <xf numFmtId="164" fontId="1" fillId="0" borderId="3" xfId="0" applyNumberFormat="1" applyFont="1" applyBorder="1"/>
    <xf numFmtId="164" fontId="3" fillId="17" borderId="0" xfId="0" applyNumberFormat="1" applyFont="1" applyFill="1" applyAlignment="1">
      <alignment horizontal="center" vertical="center"/>
    </xf>
    <xf numFmtId="0" fontId="2" fillId="2" borderId="7" xfId="0" applyFont="1" applyFill="1" applyBorder="1"/>
    <xf numFmtId="164" fontId="3" fillId="17" borderId="0" xfId="0" applyNumberFormat="1" applyFont="1" applyFill="1" applyAlignment="1">
      <alignment horizontal="center" vertical="center"/>
    </xf>
    <xf numFmtId="164" fontId="3" fillId="17" borderId="19" xfId="0" applyNumberFormat="1" applyFont="1" applyFill="1" applyBorder="1" applyAlignment="1">
      <alignment horizontal="center"/>
    </xf>
    <xf numFmtId="164" fontId="3" fillId="17" borderId="39" xfId="0" applyNumberFormat="1" applyFont="1" applyFill="1" applyBorder="1" applyAlignment="1">
      <alignment horizontal="center" vertical="center"/>
    </xf>
    <xf numFmtId="164" fontId="3" fillId="17" borderId="19" xfId="0" applyNumberFormat="1" applyFont="1" applyFill="1" applyBorder="1" applyAlignment="1">
      <alignment horizontal="center"/>
    </xf>
    <xf numFmtId="164" fontId="1" fillId="0" borderId="6" xfId="0" applyNumberFormat="1" applyFont="1" applyBorder="1"/>
    <xf numFmtId="164" fontId="3" fillId="17" borderId="6" xfId="0" applyNumberFormat="1" applyFont="1" applyFill="1" applyBorder="1" applyAlignment="1">
      <alignment horizontal="center"/>
    </xf>
    <xf numFmtId="164" fontId="3" fillId="17" borderId="0" xfId="0" applyNumberFormat="1" applyFont="1" applyFill="1" applyAlignment="1">
      <alignment horizontal="center"/>
    </xf>
    <xf numFmtId="0" fontId="2" fillId="2" borderId="0" xfId="0" applyFont="1" applyFill="1" applyAlignment="1">
      <alignment vertical="center"/>
    </xf>
    <xf numFmtId="0" fontId="2" fillId="2" borderId="0" xfId="0" applyFont="1" applyFill="1"/>
    <xf numFmtId="0" fontId="3" fillId="11" borderId="48" xfId="0" applyFont="1" applyFill="1" applyBorder="1" applyAlignment="1">
      <alignment horizontal="center" vertical="center" wrapText="1"/>
    </xf>
    <xf numFmtId="0" fontId="4" fillId="2" borderId="5" xfId="0" applyFont="1" applyFill="1" applyBorder="1" applyAlignment="1">
      <alignment horizontal="left" vertical="center" indent="1"/>
    </xf>
    <xf numFmtId="0" fontId="3" fillId="2" borderId="49" xfId="0" applyFont="1" applyFill="1" applyBorder="1" applyAlignment="1">
      <alignment vertical="center"/>
    </xf>
    <xf numFmtId="0" fontId="3" fillId="2" borderId="50" xfId="0" applyFont="1" applyFill="1" applyBorder="1" applyAlignment="1">
      <alignment vertical="center"/>
    </xf>
    <xf numFmtId="0" fontId="3" fillId="11" borderId="51" xfId="0" applyFont="1" applyFill="1" applyBorder="1" applyAlignment="1">
      <alignment horizontal="center" vertical="center" wrapText="1"/>
    </xf>
    <xf numFmtId="0" fontId="3" fillId="8" borderId="52" xfId="0" applyFont="1" applyFill="1" applyBorder="1" applyAlignment="1">
      <alignment horizontal="center"/>
    </xf>
    <xf numFmtId="164" fontId="3" fillId="2" borderId="53" xfId="0" applyNumberFormat="1" applyFont="1" applyFill="1" applyBorder="1" applyAlignment="1">
      <alignment horizontal="center"/>
    </xf>
    <xf numFmtId="0" fontId="3" fillId="9" borderId="27" xfId="0" applyFont="1" applyFill="1" applyBorder="1"/>
    <xf numFmtId="0" fontId="3" fillId="10" borderId="52" xfId="0" applyFont="1" applyFill="1" applyBorder="1" applyAlignment="1">
      <alignment horizontal="center"/>
    </xf>
    <xf numFmtId="0" fontId="3" fillId="10" borderId="26" xfId="0" applyFont="1" applyFill="1" applyBorder="1" applyAlignment="1">
      <alignment horizontal="center"/>
    </xf>
    <xf numFmtId="0" fontId="2" fillId="7" borderId="28" xfId="0" applyFont="1" applyFill="1" applyBorder="1" applyAlignment="1">
      <alignment horizontal="center"/>
    </xf>
    <xf numFmtId="164" fontId="2" fillId="7" borderId="39" xfId="0" applyNumberFormat="1" applyFont="1" applyFill="1" applyBorder="1" applyAlignment="1">
      <alignment horizontal="center" vertical="center"/>
    </xf>
    <xf numFmtId="0" fontId="3" fillId="10" borderId="27" xfId="0" applyFont="1" applyFill="1" applyBorder="1" applyAlignment="1">
      <alignment horizontal="center"/>
    </xf>
    <xf numFmtId="0" fontId="3" fillId="0" borderId="9" xfId="0" applyFont="1" applyBorder="1" applyAlignment="1">
      <alignment vertical="center"/>
    </xf>
    <xf numFmtId="0" fontId="3" fillId="17" borderId="19" xfId="0" applyFont="1" applyFill="1" applyBorder="1" applyAlignment="1">
      <alignment horizontal="center"/>
    </xf>
    <xf numFmtId="0" fontId="3" fillId="2" borderId="0" xfId="0" applyFont="1" applyFill="1" applyAlignment="1">
      <alignment vertical="center"/>
    </xf>
    <xf numFmtId="0" fontId="12" fillId="2" borderId="0" xfId="0" applyFont="1" applyFill="1"/>
    <xf numFmtId="0" fontId="3" fillId="8" borderId="58" xfId="0" applyFont="1" applyFill="1" applyBorder="1" applyAlignment="1">
      <alignment horizontal="center"/>
    </xf>
    <xf numFmtId="0" fontId="1" fillId="11" borderId="17" xfId="0" applyFont="1" applyFill="1" applyBorder="1" applyAlignment="1">
      <alignment horizontal="center" wrapText="1"/>
    </xf>
    <xf numFmtId="0" fontId="3" fillId="2" borderId="2" xfId="0" applyFont="1" applyFill="1" applyBorder="1" applyAlignment="1">
      <alignment horizontal="center" vertical="center"/>
    </xf>
    <xf numFmtId="0" fontId="3" fillId="2" borderId="0" xfId="0" applyFont="1" applyFill="1" applyAlignment="1">
      <alignment horizontal="center" vertical="center"/>
    </xf>
    <xf numFmtId="164" fontId="3" fillId="2" borderId="7" xfId="0" applyNumberFormat="1" applyFont="1" applyFill="1" applyBorder="1" applyAlignment="1">
      <alignment horizontal="center" vertical="center"/>
    </xf>
    <xf numFmtId="0" fontId="1" fillId="2" borderId="5" xfId="0" applyFont="1" applyFill="1" applyBorder="1" applyAlignment="1">
      <alignment vertical="center"/>
    </xf>
    <xf numFmtId="0" fontId="3" fillId="2" borderId="39" xfId="0" applyFont="1" applyFill="1" applyBorder="1"/>
    <xf numFmtId="0" fontId="1" fillId="11" borderId="59" xfId="0" applyFont="1" applyFill="1" applyBorder="1" applyAlignment="1">
      <alignment horizontal="center" wrapText="1"/>
    </xf>
    <xf numFmtId="0" fontId="3" fillId="2" borderId="19" xfId="0" applyFont="1" applyFill="1" applyBorder="1" applyAlignment="1">
      <alignment horizontal="center" vertical="center"/>
    </xf>
    <xf numFmtId="0" fontId="3" fillId="2" borderId="3" xfId="0" applyFont="1" applyFill="1" applyBorder="1" applyAlignment="1">
      <alignment horizontal="center" vertical="center"/>
    </xf>
    <xf numFmtId="164" fontId="3" fillId="2" borderId="4" xfId="0" applyNumberFormat="1" applyFont="1" applyFill="1" applyBorder="1" applyAlignment="1">
      <alignment horizontal="center" vertical="center"/>
    </xf>
    <xf numFmtId="164" fontId="3" fillId="2" borderId="8" xfId="0" applyNumberFormat="1" applyFont="1" applyFill="1" applyBorder="1" applyAlignment="1">
      <alignment horizontal="center" vertical="center"/>
    </xf>
    <xf numFmtId="164" fontId="2" fillId="3" borderId="12" xfId="0" applyNumberFormat="1" applyFont="1" applyFill="1" applyBorder="1" applyAlignment="1">
      <alignment horizontal="center" vertical="center"/>
    </xf>
    <xf numFmtId="164" fontId="2" fillId="3" borderId="13" xfId="0" applyNumberFormat="1" applyFont="1" applyFill="1" applyBorder="1" applyAlignment="1">
      <alignment horizontal="center" vertical="center"/>
    </xf>
    <xf numFmtId="164" fontId="2" fillId="15" borderId="12" xfId="0" applyNumberFormat="1" applyFont="1" applyFill="1" applyBorder="1" applyAlignment="1">
      <alignment horizontal="center" vertical="center"/>
    </xf>
    <xf numFmtId="164" fontId="2" fillId="3" borderId="14" xfId="0" applyNumberFormat="1" applyFont="1" applyFill="1" applyBorder="1" applyAlignment="1">
      <alignment horizontal="center" vertical="center"/>
    </xf>
    <xf numFmtId="0" fontId="5" fillId="3" borderId="60" xfId="0" applyFont="1" applyFill="1" applyBorder="1" applyAlignment="1">
      <alignment vertical="center"/>
    </xf>
    <xf numFmtId="0" fontId="1" fillId="0" borderId="0" xfId="0" applyFont="1"/>
    <xf numFmtId="0" fontId="2" fillId="2" borderId="19" xfId="0" applyFont="1" applyFill="1" applyBorder="1"/>
    <xf numFmtId="0" fontId="1" fillId="2" borderId="0" xfId="0" applyFont="1" applyFill="1" applyAlignment="1">
      <alignment vertical="center"/>
    </xf>
    <xf numFmtId="0" fontId="13" fillId="0" borderId="0" xfId="0" applyFont="1"/>
    <xf numFmtId="0" fontId="14" fillId="2" borderId="0" xfId="0" applyFont="1" applyFill="1"/>
    <xf numFmtId="0" fontId="3" fillId="11" borderId="73" xfId="0" applyFont="1" applyFill="1" applyBorder="1" applyAlignment="1">
      <alignment horizontal="center" vertical="center" wrapText="1"/>
    </xf>
    <xf numFmtId="0" fontId="3" fillId="8" borderId="29" xfId="0" applyFont="1" applyFill="1" applyBorder="1" applyAlignment="1">
      <alignment horizontal="center"/>
    </xf>
    <xf numFmtId="0" fontId="2" fillId="3" borderId="29" xfId="0" applyFont="1" applyFill="1" applyBorder="1" applyAlignment="1">
      <alignment horizontal="center"/>
    </xf>
    <xf numFmtId="0" fontId="2" fillId="4" borderId="29" xfId="0" applyFont="1" applyFill="1" applyBorder="1" applyAlignment="1">
      <alignment horizontal="center"/>
    </xf>
    <xf numFmtId="0" fontId="2" fillId="5" borderId="29" xfId="0" applyFont="1" applyFill="1" applyBorder="1" applyAlignment="1">
      <alignment horizontal="center"/>
    </xf>
    <xf numFmtId="0" fontId="3" fillId="9" borderId="29" xfId="0" applyFont="1" applyFill="1" applyBorder="1" applyAlignment="1">
      <alignment horizontal="center"/>
    </xf>
    <xf numFmtId="0" fontId="2" fillId="6" borderId="29" xfId="0" applyFont="1" applyFill="1" applyBorder="1" applyAlignment="1">
      <alignment horizontal="center"/>
    </xf>
    <xf numFmtId="2" fontId="3" fillId="2" borderId="6" xfId="0" applyNumberFormat="1" applyFont="1" applyFill="1" applyBorder="1" applyAlignment="1">
      <alignment horizontal="center" vertical="center"/>
    </xf>
    <xf numFmtId="2" fontId="2" fillId="3" borderId="6" xfId="0" applyNumberFormat="1" applyFont="1" applyFill="1" applyBorder="1" applyAlignment="1">
      <alignment horizontal="center" vertical="center"/>
    </xf>
    <xf numFmtId="2" fontId="2" fillId="4" borderId="6" xfId="0" applyNumberFormat="1" applyFont="1" applyFill="1" applyBorder="1" applyAlignment="1">
      <alignment horizontal="center" vertical="center"/>
    </xf>
    <xf numFmtId="2" fontId="2" fillId="5" borderId="6" xfId="0" applyNumberFormat="1" applyFont="1" applyFill="1" applyBorder="1" applyAlignment="1">
      <alignment horizontal="center" vertical="center"/>
    </xf>
    <xf numFmtId="2" fontId="2" fillId="6" borderId="6" xfId="0" applyNumberFormat="1" applyFont="1" applyFill="1" applyBorder="1" applyAlignment="1">
      <alignment horizontal="center" vertical="center"/>
    </xf>
    <xf numFmtId="166" fontId="1" fillId="20" borderId="74" xfId="0" applyNumberFormat="1" applyFont="1" applyFill="1" applyBorder="1" applyAlignment="1">
      <alignment horizontal="center" vertical="center"/>
    </xf>
    <xf numFmtId="166" fontId="15" fillId="21" borderId="74" xfId="0" applyNumberFormat="1" applyFont="1" applyFill="1" applyBorder="1" applyAlignment="1">
      <alignment horizontal="center" vertical="center"/>
    </xf>
    <xf numFmtId="166" fontId="15" fillId="22" borderId="74" xfId="0" applyNumberFormat="1" applyFont="1" applyFill="1" applyBorder="1" applyAlignment="1">
      <alignment horizontal="center" vertical="center"/>
    </xf>
    <xf numFmtId="166" fontId="15" fillId="23" borderId="74" xfId="0" applyNumberFormat="1" applyFont="1" applyFill="1" applyBorder="1" applyAlignment="1">
      <alignment horizontal="center" vertical="center"/>
    </xf>
    <xf numFmtId="166" fontId="15" fillId="24" borderId="74" xfId="0" applyNumberFormat="1" applyFont="1" applyFill="1" applyBorder="1" applyAlignment="1">
      <alignment horizontal="center" vertical="center"/>
    </xf>
    <xf numFmtId="0" fontId="3" fillId="8" borderId="30" xfId="0" applyFont="1" applyFill="1" applyBorder="1" applyAlignment="1">
      <alignment horizontal="center"/>
    </xf>
    <xf numFmtId="2" fontId="3" fillId="2" borderId="31" xfId="0" applyNumberFormat="1" applyFont="1" applyFill="1" applyBorder="1" applyAlignment="1">
      <alignment horizontal="center" vertical="center"/>
    </xf>
    <xf numFmtId="166" fontId="1" fillId="20" borderId="75" xfId="0" applyNumberFormat="1" applyFont="1" applyFill="1" applyBorder="1" applyAlignment="1">
      <alignment horizontal="center" vertical="center"/>
    </xf>
    <xf numFmtId="0" fontId="3" fillId="9" borderId="30" xfId="0" applyFont="1" applyFill="1" applyBorder="1" applyAlignment="1">
      <alignment horizontal="center"/>
    </xf>
    <xf numFmtId="0" fontId="3" fillId="8" borderId="76" xfId="0" applyFont="1" applyFill="1" applyBorder="1" applyAlignment="1">
      <alignment horizontal="center"/>
    </xf>
    <xf numFmtId="2" fontId="3" fillId="2" borderId="53" xfId="0" applyNumberFormat="1" applyFont="1" applyFill="1" applyBorder="1" applyAlignment="1">
      <alignment horizontal="center" vertical="center"/>
    </xf>
    <xf numFmtId="166" fontId="1" fillId="20" borderId="77" xfId="0" applyNumberFormat="1" applyFont="1" applyFill="1" applyBorder="1" applyAlignment="1">
      <alignment horizontal="center" vertical="center"/>
    </xf>
    <xf numFmtId="0" fontId="2" fillId="7" borderId="30" xfId="0" applyFont="1" applyFill="1" applyBorder="1" applyAlignment="1">
      <alignment horizontal="center"/>
    </xf>
    <xf numFmtId="2" fontId="2" fillId="7" borderId="31" xfId="0" applyNumberFormat="1" applyFont="1" applyFill="1" applyBorder="1" applyAlignment="1">
      <alignment horizontal="center" vertical="center"/>
    </xf>
    <xf numFmtId="166" fontId="15" fillId="25" borderId="75" xfId="0" applyNumberFormat="1" applyFont="1" applyFill="1" applyBorder="1" applyAlignment="1">
      <alignment horizontal="center" vertical="center"/>
    </xf>
    <xf numFmtId="0" fontId="4" fillId="0" borderId="10" xfId="0" applyFont="1" applyBorder="1" applyAlignment="1">
      <alignment horizontal="left" vertical="center" indent="1"/>
    </xf>
    <xf numFmtId="0" fontId="5" fillId="3" borderId="10" xfId="0" applyFont="1" applyFill="1" applyBorder="1" applyAlignment="1">
      <alignment vertical="center"/>
    </xf>
    <xf numFmtId="0" fontId="5" fillId="4" borderId="10" xfId="0" applyFont="1" applyFill="1" applyBorder="1" applyAlignment="1">
      <alignment vertical="center"/>
    </xf>
    <xf numFmtId="0" fontId="5" fillId="5" borderId="10" xfId="0" applyFont="1" applyFill="1" applyBorder="1" applyAlignment="1">
      <alignment vertical="center"/>
    </xf>
    <xf numFmtId="0" fontId="3" fillId="2" borderId="78" xfId="0" applyFont="1" applyFill="1" applyBorder="1" applyAlignment="1">
      <alignment vertical="center"/>
    </xf>
    <xf numFmtId="166" fontId="1" fillId="20" borderId="33" xfId="0" applyNumberFormat="1" applyFont="1" applyFill="1" applyBorder="1" applyAlignment="1">
      <alignment horizontal="center" vertical="center"/>
    </xf>
    <xf numFmtId="166" fontId="15" fillId="24" borderId="33" xfId="0" applyNumberFormat="1" applyFont="1" applyFill="1" applyBorder="1" applyAlignment="1">
      <alignment horizontal="center" vertical="center"/>
    </xf>
    <xf numFmtId="166" fontId="15" fillId="21" borderId="33" xfId="0" applyNumberFormat="1" applyFont="1" applyFill="1" applyBorder="1" applyAlignment="1">
      <alignment horizontal="center" vertical="center"/>
    </xf>
    <xf numFmtId="166" fontId="15" fillId="22" borderId="33" xfId="0" applyNumberFormat="1" applyFont="1" applyFill="1" applyBorder="1" applyAlignment="1">
      <alignment horizontal="center" vertical="center"/>
    </xf>
    <xf numFmtId="166" fontId="15" fillId="23" borderId="33" xfId="0" applyNumberFormat="1" applyFont="1" applyFill="1" applyBorder="1" applyAlignment="1">
      <alignment horizontal="center" vertical="center"/>
    </xf>
    <xf numFmtId="166" fontId="1" fillId="20" borderId="34" xfId="0" applyNumberFormat="1" applyFont="1" applyFill="1" applyBorder="1" applyAlignment="1">
      <alignment horizontal="center" vertical="center"/>
    </xf>
    <xf numFmtId="166" fontId="1" fillId="20" borderId="79" xfId="0" applyNumberFormat="1" applyFont="1" applyFill="1" applyBorder="1" applyAlignment="1">
      <alignment horizontal="center" vertical="center"/>
    </xf>
    <xf numFmtId="166" fontId="15" fillId="25" borderId="34" xfId="0" applyNumberFormat="1" applyFont="1" applyFill="1" applyBorder="1" applyAlignment="1">
      <alignment horizontal="center" vertical="center"/>
    </xf>
    <xf numFmtId="164" fontId="3" fillId="2" borderId="6" xfId="0" applyNumberFormat="1" applyFont="1" applyFill="1" applyBorder="1" applyAlignment="1">
      <alignment horizontal="center" vertical="center"/>
    </xf>
    <xf numFmtId="164" fontId="2" fillId="3" borderId="6" xfId="0" applyNumberFormat="1" applyFont="1" applyFill="1" applyBorder="1" applyAlignment="1">
      <alignment horizontal="center" vertical="center"/>
    </xf>
    <xf numFmtId="165" fontId="3" fillId="2" borderId="7" xfId="0" applyNumberFormat="1" applyFont="1" applyFill="1" applyBorder="1" applyAlignment="1">
      <alignment horizontal="center" vertical="center"/>
    </xf>
    <xf numFmtId="165" fontId="2" fillId="3" borderId="7" xfId="0" applyNumberFormat="1" applyFont="1" applyFill="1" applyBorder="1" applyAlignment="1">
      <alignment horizontal="center" vertical="center"/>
    </xf>
    <xf numFmtId="0" fontId="3" fillId="9" borderId="80" xfId="0" applyFont="1" applyFill="1" applyBorder="1" applyAlignment="1">
      <alignment horizontal="center"/>
    </xf>
    <xf numFmtId="164" fontId="3" fillId="2" borderId="81" xfId="0" applyNumberFormat="1" applyFont="1" applyFill="1" applyBorder="1" applyAlignment="1">
      <alignment horizontal="center" vertical="center"/>
    </xf>
    <xf numFmtId="165" fontId="3" fillId="2" borderId="82" xfId="0" applyNumberFormat="1" applyFont="1" applyFill="1" applyBorder="1" applyAlignment="1">
      <alignment horizontal="center" vertical="center"/>
    </xf>
    <xf numFmtId="0" fontId="3" fillId="9" borderId="83" xfId="0" applyFont="1" applyFill="1" applyBorder="1" applyAlignment="1">
      <alignment horizontal="center"/>
    </xf>
    <xf numFmtId="164" fontId="3" fillId="2" borderId="84" xfId="0" applyNumberFormat="1" applyFont="1" applyFill="1" applyBorder="1" applyAlignment="1">
      <alignment horizontal="center" vertical="center"/>
    </xf>
    <xf numFmtId="165" fontId="3" fillId="2" borderId="85" xfId="0" applyNumberFormat="1" applyFont="1" applyFill="1" applyBorder="1" applyAlignment="1">
      <alignment horizontal="center" vertical="center"/>
    </xf>
    <xf numFmtId="164" fontId="3" fillId="2" borderId="31" xfId="0" applyNumberFormat="1" applyFont="1" applyFill="1" applyBorder="1" applyAlignment="1">
      <alignment horizontal="center" vertical="center"/>
    </xf>
    <xf numFmtId="165" fontId="3" fillId="2" borderId="32" xfId="0" applyNumberFormat="1" applyFont="1" applyFill="1" applyBorder="1" applyAlignment="1">
      <alignment horizontal="center" vertical="center"/>
    </xf>
    <xf numFmtId="164" fontId="3" fillId="2" borderId="53" xfId="0" applyNumberFormat="1" applyFont="1" applyFill="1" applyBorder="1" applyAlignment="1">
      <alignment horizontal="center" vertical="center"/>
    </xf>
    <xf numFmtId="165" fontId="3" fillId="2" borderId="86" xfId="0" applyNumberFormat="1" applyFont="1" applyFill="1" applyBorder="1" applyAlignment="1">
      <alignment horizontal="center" vertical="center"/>
    </xf>
    <xf numFmtId="0" fontId="3" fillId="2" borderId="87" xfId="0" applyFont="1" applyFill="1" applyBorder="1" applyAlignment="1">
      <alignment vertical="center"/>
    </xf>
    <xf numFmtId="0" fontId="3" fillId="2" borderId="88" xfId="0" applyFont="1" applyFill="1" applyBorder="1" applyAlignment="1">
      <alignment vertical="center"/>
    </xf>
    <xf numFmtId="165" fontId="3" fillId="2" borderId="33" xfId="0" applyNumberFormat="1" applyFont="1" applyFill="1" applyBorder="1" applyAlignment="1">
      <alignment horizontal="center" vertical="center"/>
    </xf>
    <xf numFmtId="165" fontId="3" fillId="2" borderId="89" xfId="0" applyNumberFormat="1" applyFont="1" applyFill="1" applyBorder="1" applyAlignment="1">
      <alignment horizontal="center" vertical="center"/>
    </xf>
    <xf numFmtId="165" fontId="3" fillId="2" borderId="90" xfId="0" applyNumberFormat="1" applyFont="1" applyFill="1" applyBorder="1" applyAlignment="1">
      <alignment horizontal="center" vertical="center"/>
    </xf>
    <xf numFmtId="165" fontId="2" fillId="3" borderId="33" xfId="0" applyNumberFormat="1" applyFont="1" applyFill="1" applyBorder="1" applyAlignment="1">
      <alignment horizontal="center" vertical="center"/>
    </xf>
    <xf numFmtId="165" fontId="3" fillId="2" borderId="34" xfId="0" applyNumberFormat="1" applyFont="1" applyFill="1" applyBorder="1" applyAlignment="1">
      <alignment horizontal="center" vertical="center"/>
    </xf>
    <xf numFmtId="165" fontId="3" fillId="2" borderId="79" xfId="0" applyNumberFormat="1" applyFont="1" applyFill="1" applyBorder="1" applyAlignment="1">
      <alignment horizontal="center" vertical="center"/>
    </xf>
    <xf numFmtId="164" fontId="2" fillId="4" borderId="6" xfId="0" applyNumberFormat="1" applyFont="1" applyFill="1" applyBorder="1" applyAlignment="1">
      <alignment horizontal="center" vertical="center"/>
    </xf>
    <xf numFmtId="164" fontId="2" fillId="5" borderId="6" xfId="0" applyNumberFormat="1" applyFont="1" applyFill="1" applyBorder="1" applyAlignment="1">
      <alignment horizontal="center" vertical="center"/>
    </xf>
    <xf numFmtId="164" fontId="2" fillId="6" borderId="6" xfId="0" applyNumberFormat="1" applyFont="1" applyFill="1" applyBorder="1" applyAlignment="1">
      <alignment horizontal="center" vertical="center"/>
    </xf>
    <xf numFmtId="165" fontId="2" fillId="4" borderId="7" xfId="0" applyNumberFormat="1" applyFont="1" applyFill="1" applyBorder="1" applyAlignment="1">
      <alignment horizontal="center" vertical="center"/>
    </xf>
    <xf numFmtId="165" fontId="2" fillId="5" borderId="7" xfId="0" applyNumberFormat="1" applyFont="1" applyFill="1" applyBorder="1" applyAlignment="1">
      <alignment horizontal="center" vertical="center"/>
    </xf>
    <xf numFmtId="165" fontId="2" fillId="6" borderId="7" xfId="0" applyNumberFormat="1" applyFont="1" applyFill="1" applyBorder="1" applyAlignment="1">
      <alignment horizontal="center" vertical="center"/>
    </xf>
    <xf numFmtId="0" fontId="3" fillId="17" borderId="91" xfId="0" applyFont="1" applyFill="1" applyBorder="1" applyAlignment="1">
      <alignment horizontal="center" vertical="center"/>
    </xf>
    <xf numFmtId="0" fontId="3" fillId="17" borderId="92" xfId="0" applyFont="1" applyFill="1" applyBorder="1" applyAlignment="1">
      <alignment horizontal="center" vertical="center"/>
    </xf>
    <xf numFmtId="164" fontId="2" fillId="7" borderId="31" xfId="0" applyNumberFormat="1" applyFont="1" applyFill="1" applyBorder="1" applyAlignment="1">
      <alignment horizontal="center" vertical="center"/>
    </xf>
    <xf numFmtId="165" fontId="2" fillId="7" borderId="32" xfId="0" applyNumberFormat="1" applyFont="1" applyFill="1" applyBorder="1" applyAlignment="1">
      <alignment horizontal="center" vertical="center"/>
    </xf>
    <xf numFmtId="0" fontId="3" fillId="17" borderId="33" xfId="0" applyFont="1" applyFill="1" applyBorder="1" applyAlignment="1">
      <alignment horizontal="center" vertical="center"/>
    </xf>
    <xf numFmtId="0" fontId="3" fillId="17" borderId="34" xfId="0" applyFont="1" applyFill="1" applyBorder="1" applyAlignment="1">
      <alignment horizontal="center" vertical="center"/>
    </xf>
    <xf numFmtId="0" fontId="3" fillId="17" borderId="79" xfId="0" applyFont="1" applyFill="1" applyBorder="1" applyAlignment="1">
      <alignment horizontal="center" vertical="center"/>
    </xf>
    <xf numFmtId="165" fontId="2" fillId="7" borderId="34" xfId="0" applyNumberFormat="1" applyFont="1" applyFill="1" applyBorder="1" applyAlignment="1">
      <alignment horizontal="center" vertical="center"/>
    </xf>
    <xf numFmtId="166" fontId="1" fillId="20" borderId="74" xfId="0" applyNumberFormat="1" applyFont="1" applyFill="1" applyBorder="1" applyAlignment="1">
      <alignment horizontal="center" vertical="center"/>
    </xf>
    <xf numFmtId="166" fontId="15" fillId="21" borderId="74" xfId="0" applyNumberFormat="1" applyFont="1" applyFill="1" applyBorder="1" applyAlignment="1">
      <alignment horizontal="center" vertical="center"/>
    </xf>
    <xf numFmtId="166" fontId="15" fillId="22" borderId="74" xfId="0" applyNumberFormat="1" applyFont="1" applyFill="1" applyBorder="1" applyAlignment="1">
      <alignment horizontal="center" vertical="center"/>
    </xf>
    <xf numFmtId="166" fontId="15" fillId="23" borderId="74" xfId="0" applyNumberFormat="1" applyFont="1" applyFill="1" applyBorder="1" applyAlignment="1">
      <alignment horizontal="center" vertical="center"/>
    </xf>
    <xf numFmtId="166" fontId="15" fillId="24" borderId="74" xfId="0" applyNumberFormat="1" applyFont="1" applyFill="1" applyBorder="1" applyAlignment="1">
      <alignment horizontal="center" vertical="center"/>
    </xf>
    <xf numFmtId="166" fontId="1" fillId="20" borderId="75" xfId="0" applyNumberFormat="1" applyFont="1" applyFill="1" applyBorder="1" applyAlignment="1">
      <alignment horizontal="center" vertical="center"/>
    </xf>
    <xf numFmtId="166" fontId="1" fillId="20" borderId="77" xfId="0" applyNumberFormat="1" applyFont="1" applyFill="1" applyBorder="1" applyAlignment="1">
      <alignment horizontal="center" vertical="center"/>
    </xf>
    <xf numFmtId="166" fontId="15" fillId="25" borderId="75" xfId="0" applyNumberFormat="1" applyFont="1" applyFill="1" applyBorder="1" applyAlignment="1">
      <alignment horizontal="center" vertical="center"/>
    </xf>
    <xf numFmtId="166" fontId="1" fillId="20" borderId="33" xfId="0" applyNumberFormat="1" applyFont="1" applyFill="1" applyBorder="1" applyAlignment="1">
      <alignment horizontal="center" vertical="center"/>
    </xf>
    <xf numFmtId="166" fontId="15" fillId="24" borderId="33" xfId="0" applyNumberFormat="1" applyFont="1" applyFill="1" applyBorder="1" applyAlignment="1">
      <alignment horizontal="center" vertical="center"/>
    </xf>
    <xf numFmtId="166" fontId="15" fillId="21" borderId="33" xfId="0" applyNumberFormat="1" applyFont="1" applyFill="1" applyBorder="1" applyAlignment="1">
      <alignment horizontal="center" vertical="center"/>
    </xf>
    <xf numFmtId="166" fontId="15" fillId="22" borderId="33" xfId="0" applyNumberFormat="1" applyFont="1" applyFill="1" applyBorder="1" applyAlignment="1">
      <alignment horizontal="center" vertical="center"/>
    </xf>
    <xf numFmtId="166" fontId="15" fillId="23" borderId="33" xfId="0" applyNumberFormat="1" applyFont="1" applyFill="1" applyBorder="1" applyAlignment="1">
      <alignment horizontal="center" vertical="center"/>
    </xf>
    <xf numFmtId="166" fontId="1" fillId="20" borderId="34" xfId="0" applyNumberFormat="1" applyFont="1" applyFill="1" applyBorder="1" applyAlignment="1">
      <alignment horizontal="center" vertical="center"/>
    </xf>
    <xf numFmtId="166" fontId="1" fillId="20" borderId="79" xfId="0" applyNumberFormat="1" applyFont="1" applyFill="1" applyBorder="1" applyAlignment="1">
      <alignment horizontal="center" vertical="center"/>
    </xf>
    <xf numFmtId="166" fontId="15" fillId="25" borderId="34" xfId="0" applyNumberFormat="1" applyFont="1" applyFill="1" applyBorder="1" applyAlignment="1">
      <alignment horizontal="center" vertical="center"/>
    </xf>
    <xf numFmtId="166" fontId="1" fillId="20" borderId="74" xfId="0" applyNumberFormat="1" applyFont="1" applyFill="1" applyBorder="1" applyAlignment="1">
      <alignment horizontal="center" vertical="center"/>
    </xf>
    <xf numFmtId="166" fontId="15" fillId="21" borderId="74" xfId="0" applyNumberFormat="1" applyFont="1" applyFill="1" applyBorder="1" applyAlignment="1">
      <alignment horizontal="center" vertical="center"/>
    </xf>
    <xf numFmtId="166" fontId="15" fillId="22" borderId="74" xfId="0" applyNumberFormat="1" applyFont="1" applyFill="1" applyBorder="1" applyAlignment="1">
      <alignment horizontal="center" vertical="center"/>
    </xf>
    <xf numFmtId="166" fontId="15" fillId="23" borderId="74" xfId="0" applyNumberFormat="1" applyFont="1" applyFill="1" applyBorder="1" applyAlignment="1">
      <alignment horizontal="center" vertical="center"/>
    </xf>
    <xf numFmtId="166" fontId="15" fillId="24" borderId="74" xfId="0" applyNumberFormat="1" applyFont="1" applyFill="1" applyBorder="1" applyAlignment="1">
      <alignment horizontal="center" vertical="center"/>
    </xf>
    <xf numFmtId="166" fontId="1" fillId="20" borderId="75" xfId="0" applyNumberFormat="1" applyFont="1" applyFill="1" applyBorder="1" applyAlignment="1">
      <alignment horizontal="center" vertical="center"/>
    </xf>
    <xf numFmtId="166" fontId="1" fillId="20" borderId="77" xfId="0" applyNumberFormat="1" applyFont="1" applyFill="1" applyBorder="1" applyAlignment="1">
      <alignment horizontal="center" vertical="center"/>
    </xf>
    <xf numFmtId="166" fontId="15" fillId="25" borderId="75" xfId="0" applyNumberFormat="1" applyFont="1" applyFill="1" applyBorder="1" applyAlignment="1">
      <alignment horizontal="center" vertical="center"/>
    </xf>
    <xf numFmtId="166" fontId="1" fillId="20" borderId="33" xfId="0" applyNumberFormat="1" applyFont="1" applyFill="1" applyBorder="1" applyAlignment="1">
      <alignment horizontal="center" vertical="center"/>
    </xf>
    <xf numFmtId="166" fontId="15" fillId="24" borderId="33" xfId="0" applyNumberFormat="1" applyFont="1" applyFill="1" applyBorder="1" applyAlignment="1">
      <alignment horizontal="center" vertical="center"/>
    </xf>
    <xf numFmtId="166" fontId="15" fillId="21" borderId="33" xfId="0" applyNumberFormat="1" applyFont="1" applyFill="1" applyBorder="1" applyAlignment="1">
      <alignment horizontal="center" vertical="center"/>
    </xf>
    <xf numFmtId="166" fontId="15" fillId="22" borderId="33" xfId="0" applyNumberFormat="1" applyFont="1" applyFill="1" applyBorder="1" applyAlignment="1">
      <alignment horizontal="center" vertical="center"/>
    </xf>
    <xf numFmtId="166" fontId="15" fillId="23" borderId="33" xfId="0" applyNumberFormat="1" applyFont="1" applyFill="1" applyBorder="1" applyAlignment="1">
      <alignment horizontal="center" vertical="center"/>
    </xf>
    <xf numFmtId="166" fontId="1" fillId="20" borderId="34" xfId="0" applyNumberFormat="1" applyFont="1" applyFill="1" applyBorder="1" applyAlignment="1">
      <alignment horizontal="center" vertical="center"/>
    </xf>
    <xf numFmtId="166" fontId="1" fillId="20" borderId="79" xfId="0" applyNumberFormat="1" applyFont="1" applyFill="1" applyBorder="1" applyAlignment="1">
      <alignment horizontal="center" vertical="center"/>
    </xf>
    <xf numFmtId="166" fontId="15" fillId="25" borderId="34" xfId="0" applyNumberFormat="1" applyFont="1" applyFill="1" applyBorder="1" applyAlignment="1">
      <alignment horizontal="center" vertical="center"/>
    </xf>
    <xf numFmtId="166" fontId="1" fillId="20" borderId="74" xfId="0" applyNumberFormat="1" applyFont="1" applyFill="1" applyBorder="1" applyAlignment="1">
      <alignment horizontal="center" vertical="center"/>
    </xf>
    <xf numFmtId="166" fontId="15" fillId="21" borderId="74" xfId="0" applyNumberFormat="1" applyFont="1" applyFill="1" applyBorder="1" applyAlignment="1">
      <alignment horizontal="center" vertical="center"/>
    </xf>
    <xf numFmtId="166" fontId="15" fillId="22" borderId="74" xfId="0" applyNumberFormat="1" applyFont="1" applyFill="1" applyBorder="1" applyAlignment="1">
      <alignment horizontal="center" vertical="center"/>
    </xf>
    <xf numFmtId="166" fontId="15" fillId="23" borderId="74" xfId="0" applyNumberFormat="1" applyFont="1" applyFill="1" applyBorder="1" applyAlignment="1">
      <alignment horizontal="center" vertical="center"/>
    </xf>
    <xf numFmtId="166" fontId="15" fillId="24" borderId="74" xfId="0" applyNumberFormat="1" applyFont="1" applyFill="1" applyBorder="1" applyAlignment="1">
      <alignment horizontal="center" vertical="center"/>
    </xf>
    <xf numFmtId="166" fontId="1" fillId="20" borderId="75" xfId="0" applyNumberFormat="1" applyFont="1" applyFill="1" applyBorder="1" applyAlignment="1">
      <alignment horizontal="center" vertical="center"/>
    </xf>
    <xf numFmtId="166" fontId="1" fillId="20" borderId="77" xfId="0" applyNumberFormat="1" applyFont="1" applyFill="1" applyBorder="1" applyAlignment="1">
      <alignment horizontal="center" vertical="center"/>
    </xf>
    <xf numFmtId="166" fontId="15" fillId="25" borderId="75" xfId="0" applyNumberFormat="1" applyFont="1" applyFill="1" applyBorder="1" applyAlignment="1">
      <alignment horizontal="center" vertical="center"/>
    </xf>
    <xf numFmtId="166" fontId="1" fillId="20" borderId="33" xfId="0" applyNumberFormat="1" applyFont="1" applyFill="1" applyBorder="1" applyAlignment="1">
      <alignment horizontal="center" vertical="center"/>
    </xf>
    <xf numFmtId="166" fontId="15" fillId="24" borderId="33" xfId="0" applyNumberFormat="1" applyFont="1" applyFill="1" applyBorder="1" applyAlignment="1">
      <alignment horizontal="center" vertical="center"/>
    </xf>
    <xf numFmtId="166" fontId="15" fillId="21" borderId="33" xfId="0" applyNumberFormat="1" applyFont="1" applyFill="1" applyBorder="1" applyAlignment="1">
      <alignment horizontal="center" vertical="center"/>
    </xf>
    <xf numFmtId="166" fontId="15" fillId="22" borderId="33" xfId="0" applyNumberFormat="1" applyFont="1" applyFill="1" applyBorder="1" applyAlignment="1">
      <alignment horizontal="center" vertical="center"/>
    </xf>
    <xf numFmtId="166" fontId="15" fillId="23" borderId="33" xfId="0" applyNumberFormat="1" applyFont="1" applyFill="1" applyBorder="1" applyAlignment="1">
      <alignment horizontal="center" vertical="center"/>
    </xf>
    <xf numFmtId="166" fontId="1" fillId="20" borderId="34" xfId="0" applyNumberFormat="1" applyFont="1" applyFill="1" applyBorder="1" applyAlignment="1">
      <alignment horizontal="center" vertical="center"/>
    </xf>
    <xf numFmtId="166" fontId="1" fillId="20" borderId="79" xfId="0" applyNumberFormat="1" applyFont="1" applyFill="1" applyBorder="1" applyAlignment="1">
      <alignment horizontal="center" vertical="center"/>
    </xf>
    <xf numFmtId="166" fontId="15" fillId="25" borderId="34" xfId="0" applyNumberFormat="1" applyFont="1" applyFill="1" applyBorder="1" applyAlignment="1">
      <alignment horizontal="center" vertical="center"/>
    </xf>
    <xf numFmtId="166" fontId="1" fillId="20" borderId="74" xfId="0" applyNumberFormat="1" applyFont="1" applyFill="1" applyBorder="1" applyAlignment="1">
      <alignment horizontal="center" vertical="center"/>
    </xf>
    <xf numFmtId="166" fontId="15" fillId="21" borderId="74" xfId="0" applyNumberFormat="1" applyFont="1" applyFill="1" applyBorder="1" applyAlignment="1">
      <alignment horizontal="center" vertical="center"/>
    </xf>
    <xf numFmtId="166" fontId="15" fillId="22" borderId="74" xfId="0" applyNumberFormat="1" applyFont="1" applyFill="1" applyBorder="1" applyAlignment="1">
      <alignment horizontal="center" vertical="center"/>
    </xf>
    <xf numFmtId="166" fontId="15" fillId="23" borderId="74" xfId="0" applyNumberFormat="1" applyFont="1" applyFill="1" applyBorder="1" applyAlignment="1">
      <alignment horizontal="center" vertical="center"/>
    </xf>
    <xf numFmtId="166" fontId="15" fillId="24" borderId="74" xfId="0" applyNumberFormat="1" applyFont="1" applyFill="1" applyBorder="1" applyAlignment="1">
      <alignment horizontal="center" vertical="center"/>
    </xf>
    <xf numFmtId="166" fontId="1" fillId="20" borderId="75" xfId="0" applyNumberFormat="1" applyFont="1" applyFill="1" applyBorder="1" applyAlignment="1">
      <alignment horizontal="center" vertical="center"/>
    </xf>
    <xf numFmtId="166" fontId="1" fillId="20" borderId="77" xfId="0" applyNumberFormat="1" applyFont="1" applyFill="1" applyBorder="1" applyAlignment="1">
      <alignment horizontal="center" vertical="center"/>
    </xf>
    <xf numFmtId="166" fontId="15" fillId="25" borderId="75" xfId="0" applyNumberFormat="1" applyFont="1" applyFill="1" applyBorder="1" applyAlignment="1">
      <alignment horizontal="center" vertical="center"/>
    </xf>
    <xf numFmtId="166" fontId="1" fillId="20" borderId="33" xfId="0" applyNumberFormat="1" applyFont="1" applyFill="1" applyBorder="1" applyAlignment="1">
      <alignment horizontal="center" vertical="center"/>
    </xf>
    <xf numFmtId="166" fontId="15" fillId="24" borderId="33" xfId="0" applyNumberFormat="1" applyFont="1" applyFill="1" applyBorder="1" applyAlignment="1">
      <alignment horizontal="center" vertical="center"/>
    </xf>
    <xf numFmtId="166" fontId="15" fillId="21" borderId="33" xfId="0" applyNumberFormat="1" applyFont="1" applyFill="1" applyBorder="1" applyAlignment="1">
      <alignment horizontal="center" vertical="center"/>
    </xf>
    <xf numFmtId="166" fontId="15" fillId="22" borderId="33" xfId="0" applyNumberFormat="1" applyFont="1" applyFill="1" applyBorder="1" applyAlignment="1">
      <alignment horizontal="center" vertical="center"/>
    </xf>
    <xf numFmtId="166" fontId="15" fillId="23" borderId="33" xfId="0" applyNumberFormat="1" applyFont="1" applyFill="1" applyBorder="1" applyAlignment="1">
      <alignment horizontal="center" vertical="center"/>
    </xf>
    <xf numFmtId="166" fontId="1" fillId="20" borderId="34" xfId="0" applyNumberFormat="1" applyFont="1" applyFill="1" applyBorder="1" applyAlignment="1">
      <alignment horizontal="center" vertical="center"/>
    </xf>
    <xf numFmtId="166" fontId="1" fillId="20" borderId="79" xfId="0" applyNumberFormat="1" applyFont="1" applyFill="1" applyBorder="1" applyAlignment="1">
      <alignment horizontal="center" vertical="center"/>
    </xf>
    <xf numFmtId="166" fontId="15" fillId="25" borderId="34" xfId="0" applyNumberFormat="1" applyFont="1" applyFill="1" applyBorder="1" applyAlignment="1">
      <alignment horizontal="center" vertical="center"/>
    </xf>
    <xf numFmtId="166" fontId="1" fillId="20" borderId="74" xfId="0" applyNumberFormat="1" applyFont="1" applyFill="1" applyBorder="1" applyAlignment="1">
      <alignment horizontal="center" vertical="center"/>
    </xf>
    <xf numFmtId="166" fontId="15" fillId="21" borderId="74" xfId="0" applyNumberFormat="1" applyFont="1" applyFill="1" applyBorder="1" applyAlignment="1">
      <alignment horizontal="center" vertical="center"/>
    </xf>
    <xf numFmtId="166" fontId="15" fillId="22" borderId="74" xfId="0" applyNumberFormat="1" applyFont="1" applyFill="1" applyBorder="1" applyAlignment="1">
      <alignment horizontal="center" vertical="center"/>
    </xf>
    <xf numFmtId="166" fontId="15" fillId="23" borderId="74" xfId="0" applyNumberFormat="1" applyFont="1" applyFill="1" applyBorder="1" applyAlignment="1">
      <alignment horizontal="center" vertical="center"/>
    </xf>
    <xf numFmtId="166" fontId="15" fillId="24" borderId="74" xfId="0" applyNumberFormat="1" applyFont="1" applyFill="1" applyBorder="1" applyAlignment="1">
      <alignment horizontal="center" vertical="center"/>
    </xf>
    <xf numFmtId="166" fontId="1" fillId="20" borderId="75" xfId="0" applyNumberFormat="1" applyFont="1" applyFill="1" applyBorder="1" applyAlignment="1">
      <alignment horizontal="center" vertical="center"/>
    </xf>
    <xf numFmtId="166" fontId="1" fillId="20" borderId="77" xfId="0" applyNumberFormat="1" applyFont="1" applyFill="1" applyBorder="1" applyAlignment="1">
      <alignment horizontal="center" vertical="center"/>
    </xf>
    <xf numFmtId="166" fontId="15" fillId="25" borderId="75" xfId="0" applyNumberFormat="1" applyFont="1" applyFill="1" applyBorder="1" applyAlignment="1">
      <alignment horizontal="center" vertical="center"/>
    </xf>
    <xf numFmtId="166" fontId="1" fillId="20" borderId="33" xfId="0" applyNumberFormat="1" applyFont="1" applyFill="1" applyBorder="1" applyAlignment="1">
      <alignment horizontal="center" vertical="center"/>
    </xf>
    <xf numFmtId="166" fontId="15" fillId="24" borderId="33" xfId="0" applyNumberFormat="1" applyFont="1" applyFill="1" applyBorder="1" applyAlignment="1">
      <alignment horizontal="center" vertical="center"/>
    </xf>
    <xf numFmtId="166" fontId="15" fillId="21" borderId="33" xfId="0" applyNumberFormat="1" applyFont="1" applyFill="1" applyBorder="1" applyAlignment="1">
      <alignment horizontal="center" vertical="center"/>
    </xf>
    <xf numFmtId="166" fontId="15" fillId="22" borderId="33" xfId="0" applyNumberFormat="1" applyFont="1" applyFill="1" applyBorder="1" applyAlignment="1">
      <alignment horizontal="center" vertical="center"/>
    </xf>
    <xf numFmtId="166" fontId="15" fillId="23" borderId="33" xfId="0" applyNumberFormat="1" applyFont="1" applyFill="1" applyBorder="1" applyAlignment="1">
      <alignment horizontal="center" vertical="center"/>
    </xf>
    <xf numFmtId="166" fontId="1" fillId="20" borderId="34" xfId="0" applyNumberFormat="1" applyFont="1" applyFill="1" applyBorder="1" applyAlignment="1">
      <alignment horizontal="center" vertical="center"/>
    </xf>
    <xf numFmtId="166" fontId="1" fillId="20" borderId="79" xfId="0" applyNumberFormat="1" applyFont="1" applyFill="1" applyBorder="1" applyAlignment="1">
      <alignment horizontal="center" vertical="center"/>
    </xf>
    <xf numFmtId="166" fontId="15" fillId="25" borderId="34" xfId="0" applyNumberFormat="1" applyFont="1" applyFill="1" applyBorder="1" applyAlignment="1">
      <alignment horizontal="center" vertical="center"/>
    </xf>
    <xf numFmtId="164" fontId="2" fillId="7" borderId="6" xfId="0" applyNumberFormat="1" applyFont="1" applyFill="1" applyBorder="1" applyAlignment="1">
      <alignment horizontal="center" vertical="center"/>
    </xf>
    <xf numFmtId="165" fontId="2" fillId="7" borderId="7" xfId="0" applyNumberFormat="1" applyFont="1" applyFill="1" applyBorder="1" applyAlignment="1">
      <alignment horizontal="center" vertical="center"/>
    </xf>
    <xf numFmtId="0" fontId="5" fillId="7" borderId="10" xfId="0" applyFont="1" applyFill="1" applyBorder="1" applyAlignment="1">
      <alignment vertical="center"/>
    </xf>
    <xf numFmtId="165" fontId="2" fillId="7" borderId="33" xfId="0" applyNumberFormat="1" applyFont="1" applyFill="1" applyBorder="1" applyAlignment="1">
      <alignment horizontal="center" vertical="center"/>
    </xf>
    <xf numFmtId="166" fontId="1" fillId="20" borderId="74" xfId="0" applyNumberFormat="1" applyFont="1" applyFill="1" applyBorder="1" applyAlignment="1">
      <alignment horizontal="center" vertical="center"/>
    </xf>
    <xf numFmtId="166" fontId="15" fillId="21" borderId="74" xfId="0" applyNumberFormat="1" applyFont="1" applyFill="1" applyBorder="1" applyAlignment="1">
      <alignment horizontal="center" vertical="center"/>
    </xf>
    <xf numFmtId="166" fontId="15" fillId="22" borderId="74" xfId="0" applyNumberFormat="1" applyFont="1" applyFill="1" applyBorder="1" applyAlignment="1">
      <alignment horizontal="center" vertical="center"/>
    </xf>
    <xf numFmtId="166" fontId="15" fillId="23" borderId="74" xfId="0" applyNumberFormat="1" applyFont="1" applyFill="1" applyBorder="1" applyAlignment="1">
      <alignment horizontal="center" vertical="center"/>
    </xf>
    <xf numFmtId="166" fontId="15" fillId="24" borderId="74" xfId="0" applyNumberFormat="1" applyFont="1" applyFill="1" applyBorder="1" applyAlignment="1">
      <alignment horizontal="center" vertical="center"/>
    </xf>
    <xf numFmtId="166" fontId="1" fillId="20" borderId="75" xfId="0" applyNumberFormat="1" applyFont="1" applyFill="1" applyBorder="1" applyAlignment="1">
      <alignment horizontal="center" vertical="center"/>
    </xf>
    <xf numFmtId="166" fontId="1" fillId="20" borderId="77" xfId="0" applyNumberFormat="1" applyFont="1" applyFill="1" applyBorder="1" applyAlignment="1">
      <alignment horizontal="center" vertical="center"/>
    </xf>
    <xf numFmtId="166" fontId="15" fillId="25" borderId="75" xfId="0" applyNumberFormat="1" applyFont="1" applyFill="1" applyBorder="1" applyAlignment="1">
      <alignment horizontal="center" vertical="center"/>
    </xf>
    <xf numFmtId="166" fontId="1" fillId="20" borderId="33" xfId="0" applyNumberFormat="1" applyFont="1" applyFill="1" applyBorder="1" applyAlignment="1">
      <alignment horizontal="center" vertical="center"/>
    </xf>
    <xf numFmtId="166" fontId="15" fillId="24" borderId="33" xfId="0" applyNumberFormat="1" applyFont="1" applyFill="1" applyBorder="1" applyAlignment="1">
      <alignment horizontal="center" vertical="center"/>
    </xf>
    <xf numFmtId="166" fontId="15" fillId="21" borderId="33" xfId="0" applyNumberFormat="1" applyFont="1" applyFill="1" applyBorder="1" applyAlignment="1">
      <alignment horizontal="center" vertical="center"/>
    </xf>
    <xf numFmtId="166" fontId="15" fillId="22" borderId="33" xfId="0" applyNumberFormat="1" applyFont="1" applyFill="1" applyBorder="1" applyAlignment="1">
      <alignment horizontal="center" vertical="center"/>
    </xf>
    <xf numFmtId="166" fontId="15" fillId="23" borderId="33" xfId="0" applyNumberFormat="1" applyFont="1" applyFill="1" applyBorder="1" applyAlignment="1">
      <alignment horizontal="center" vertical="center"/>
    </xf>
    <xf numFmtId="166" fontId="1" fillId="20" borderId="34" xfId="0" applyNumberFormat="1" applyFont="1" applyFill="1" applyBorder="1" applyAlignment="1">
      <alignment horizontal="center" vertical="center"/>
    </xf>
    <xf numFmtId="166" fontId="1" fillId="20" borderId="79" xfId="0" applyNumberFormat="1" applyFont="1" applyFill="1" applyBorder="1" applyAlignment="1">
      <alignment horizontal="center" vertical="center"/>
    </xf>
    <xf numFmtId="166" fontId="15" fillId="25" borderId="34" xfId="0" applyNumberFormat="1" applyFont="1" applyFill="1" applyBorder="1" applyAlignment="1">
      <alignment horizontal="center" vertical="center"/>
    </xf>
    <xf numFmtId="166" fontId="1" fillId="20" borderId="74" xfId="0" applyNumberFormat="1" applyFont="1" applyFill="1" applyBorder="1" applyAlignment="1">
      <alignment horizontal="center" vertical="center"/>
    </xf>
    <xf numFmtId="166" fontId="15" fillId="21" borderId="74" xfId="0" applyNumberFormat="1" applyFont="1" applyFill="1" applyBorder="1" applyAlignment="1">
      <alignment horizontal="center" vertical="center"/>
    </xf>
    <xf numFmtId="166" fontId="15" fillId="22" borderId="74" xfId="0" applyNumberFormat="1" applyFont="1" applyFill="1" applyBorder="1" applyAlignment="1">
      <alignment horizontal="center" vertical="center"/>
    </xf>
    <xf numFmtId="166" fontId="15" fillId="23" borderId="74" xfId="0" applyNumberFormat="1" applyFont="1" applyFill="1" applyBorder="1" applyAlignment="1">
      <alignment horizontal="center" vertical="center"/>
    </xf>
    <xf numFmtId="166" fontId="15" fillId="24" borderId="74" xfId="0" applyNumberFormat="1" applyFont="1" applyFill="1" applyBorder="1" applyAlignment="1">
      <alignment horizontal="center" vertical="center"/>
    </xf>
    <xf numFmtId="166" fontId="1" fillId="20" borderId="75" xfId="0" applyNumberFormat="1" applyFont="1" applyFill="1" applyBorder="1" applyAlignment="1">
      <alignment horizontal="center" vertical="center"/>
    </xf>
    <xf numFmtId="166" fontId="1" fillId="20" borderId="77" xfId="0" applyNumberFormat="1" applyFont="1" applyFill="1" applyBorder="1" applyAlignment="1">
      <alignment horizontal="center" vertical="center"/>
    </xf>
    <xf numFmtId="166" fontId="15" fillId="25" borderId="75" xfId="0" applyNumberFormat="1" applyFont="1" applyFill="1" applyBorder="1" applyAlignment="1">
      <alignment horizontal="center" vertical="center"/>
    </xf>
    <xf numFmtId="166" fontId="1" fillId="20" borderId="33" xfId="0" applyNumberFormat="1" applyFont="1" applyFill="1" applyBorder="1" applyAlignment="1">
      <alignment horizontal="center" vertical="center"/>
    </xf>
    <xf numFmtId="166" fontId="15" fillId="24" borderId="33" xfId="0" applyNumberFormat="1" applyFont="1" applyFill="1" applyBorder="1" applyAlignment="1">
      <alignment horizontal="center" vertical="center"/>
    </xf>
    <xf numFmtId="166" fontId="15" fillId="21" borderId="33" xfId="0" applyNumberFormat="1" applyFont="1" applyFill="1" applyBorder="1" applyAlignment="1">
      <alignment horizontal="center" vertical="center"/>
    </xf>
    <xf numFmtId="166" fontId="15" fillId="22" borderId="33" xfId="0" applyNumberFormat="1" applyFont="1" applyFill="1" applyBorder="1" applyAlignment="1">
      <alignment horizontal="center" vertical="center"/>
    </xf>
    <xf numFmtId="166" fontId="15" fillId="23" borderId="33" xfId="0" applyNumberFormat="1" applyFont="1" applyFill="1" applyBorder="1" applyAlignment="1">
      <alignment horizontal="center" vertical="center"/>
    </xf>
    <xf numFmtId="166" fontId="1" fillId="20" borderId="34" xfId="0" applyNumberFormat="1" applyFont="1" applyFill="1" applyBorder="1" applyAlignment="1">
      <alignment horizontal="center" vertical="center"/>
    </xf>
    <xf numFmtId="166" fontId="1" fillId="20" borderId="79" xfId="0" applyNumberFormat="1" applyFont="1" applyFill="1" applyBorder="1" applyAlignment="1">
      <alignment horizontal="center" vertical="center"/>
    </xf>
    <xf numFmtId="166" fontId="15" fillId="25" borderId="34" xfId="0" applyNumberFormat="1" applyFont="1" applyFill="1" applyBorder="1" applyAlignment="1">
      <alignment horizontal="center" vertical="center"/>
    </xf>
    <xf numFmtId="166" fontId="1" fillId="20" borderId="74" xfId="0" applyNumberFormat="1" applyFont="1" applyFill="1" applyBorder="1" applyAlignment="1">
      <alignment horizontal="center" vertical="center"/>
    </xf>
    <xf numFmtId="166" fontId="15" fillId="21" borderId="74" xfId="0" applyNumberFormat="1" applyFont="1" applyFill="1" applyBorder="1" applyAlignment="1">
      <alignment horizontal="center" vertical="center"/>
    </xf>
    <xf numFmtId="166" fontId="15" fillId="22" borderId="74" xfId="0" applyNumberFormat="1" applyFont="1" applyFill="1" applyBorder="1" applyAlignment="1">
      <alignment horizontal="center" vertical="center"/>
    </xf>
    <xf numFmtId="166" fontId="15" fillId="23" borderId="74" xfId="0" applyNumberFormat="1" applyFont="1" applyFill="1" applyBorder="1" applyAlignment="1">
      <alignment horizontal="center" vertical="center"/>
    </xf>
    <xf numFmtId="166" fontId="15" fillId="24" borderId="74" xfId="0" applyNumberFormat="1" applyFont="1" applyFill="1" applyBorder="1" applyAlignment="1">
      <alignment horizontal="center" vertical="center"/>
    </xf>
    <xf numFmtId="166" fontId="1" fillId="20" borderId="75" xfId="0" applyNumberFormat="1" applyFont="1" applyFill="1" applyBorder="1" applyAlignment="1">
      <alignment horizontal="center" vertical="center"/>
    </xf>
    <xf numFmtId="166" fontId="1" fillId="20" borderId="77" xfId="0" applyNumberFormat="1" applyFont="1" applyFill="1" applyBorder="1" applyAlignment="1">
      <alignment horizontal="center" vertical="center"/>
    </xf>
    <xf numFmtId="166" fontId="15" fillId="25" borderId="75" xfId="0" applyNumberFormat="1" applyFont="1" applyFill="1" applyBorder="1" applyAlignment="1">
      <alignment horizontal="center" vertical="center"/>
    </xf>
    <xf numFmtId="166" fontId="1" fillId="20" borderId="33" xfId="0" applyNumberFormat="1" applyFont="1" applyFill="1" applyBorder="1" applyAlignment="1">
      <alignment horizontal="center" vertical="center"/>
    </xf>
    <xf numFmtId="166" fontId="15" fillId="24" borderId="33" xfId="0" applyNumberFormat="1" applyFont="1" applyFill="1" applyBorder="1" applyAlignment="1">
      <alignment horizontal="center" vertical="center"/>
    </xf>
    <xf numFmtId="166" fontId="15" fillId="21" borderId="33" xfId="0" applyNumberFormat="1" applyFont="1" applyFill="1" applyBorder="1" applyAlignment="1">
      <alignment horizontal="center" vertical="center"/>
    </xf>
    <xf numFmtId="166" fontId="15" fillId="22" borderId="33" xfId="0" applyNumberFormat="1" applyFont="1" applyFill="1" applyBorder="1" applyAlignment="1">
      <alignment horizontal="center" vertical="center"/>
    </xf>
    <xf numFmtId="166" fontId="15" fillId="23" borderId="33" xfId="0" applyNumberFormat="1" applyFont="1" applyFill="1" applyBorder="1" applyAlignment="1">
      <alignment horizontal="center" vertical="center"/>
    </xf>
    <xf numFmtId="166" fontId="1" fillId="20" borderId="34" xfId="0" applyNumberFormat="1" applyFont="1" applyFill="1" applyBorder="1" applyAlignment="1">
      <alignment horizontal="center" vertical="center"/>
    </xf>
    <xf numFmtId="166" fontId="1" fillId="20" borderId="79" xfId="0" applyNumberFormat="1" applyFont="1" applyFill="1" applyBorder="1" applyAlignment="1">
      <alignment horizontal="center" vertical="center"/>
    </xf>
    <xf numFmtId="166" fontId="15" fillId="25" borderId="34" xfId="0" applyNumberFormat="1" applyFont="1" applyFill="1" applyBorder="1" applyAlignment="1">
      <alignment horizontal="center" vertical="center"/>
    </xf>
    <xf numFmtId="166" fontId="1" fillId="20" borderId="74" xfId="0" applyNumberFormat="1" applyFont="1" applyFill="1" applyBorder="1" applyAlignment="1">
      <alignment horizontal="center" vertical="center"/>
    </xf>
    <xf numFmtId="166" fontId="15" fillId="21" borderId="74" xfId="0" applyNumberFormat="1" applyFont="1" applyFill="1" applyBorder="1" applyAlignment="1">
      <alignment horizontal="center" vertical="center"/>
    </xf>
    <xf numFmtId="166" fontId="15" fillId="22" borderId="74" xfId="0" applyNumberFormat="1" applyFont="1" applyFill="1" applyBorder="1" applyAlignment="1">
      <alignment horizontal="center" vertical="center"/>
    </xf>
    <xf numFmtId="166" fontId="15" fillId="23" borderId="74" xfId="0" applyNumberFormat="1" applyFont="1" applyFill="1" applyBorder="1" applyAlignment="1">
      <alignment horizontal="center" vertical="center"/>
    </xf>
    <xf numFmtId="166" fontId="15" fillId="24" borderId="74" xfId="0" applyNumberFormat="1" applyFont="1" applyFill="1" applyBorder="1" applyAlignment="1">
      <alignment horizontal="center" vertical="center"/>
    </xf>
    <xf numFmtId="166" fontId="1" fillId="20" borderId="75" xfId="0" applyNumberFormat="1" applyFont="1" applyFill="1" applyBorder="1" applyAlignment="1">
      <alignment horizontal="center" vertical="center"/>
    </xf>
    <xf numFmtId="166" fontId="1" fillId="20" borderId="77" xfId="0" applyNumberFormat="1" applyFont="1" applyFill="1" applyBorder="1" applyAlignment="1">
      <alignment horizontal="center" vertical="center"/>
    </xf>
    <xf numFmtId="166" fontId="15" fillId="25" borderId="75" xfId="0" applyNumberFormat="1" applyFont="1" applyFill="1" applyBorder="1" applyAlignment="1">
      <alignment horizontal="center" vertical="center"/>
    </xf>
    <xf numFmtId="166" fontId="1" fillId="20" borderId="33" xfId="0" applyNumberFormat="1" applyFont="1" applyFill="1" applyBorder="1" applyAlignment="1">
      <alignment horizontal="center" vertical="center"/>
    </xf>
    <xf numFmtId="166" fontId="15" fillId="24" borderId="33" xfId="0" applyNumberFormat="1" applyFont="1" applyFill="1" applyBorder="1" applyAlignment="1">
      <alignment horizontal="center" vertical="center"/>
    </xf>
    <xf numFmtId="166" fontId="15" fillId="21" borderId="33" xfId="0" applyNumberFormat="1" applyFont="1" applyFill="1" applyBorder="1" applyAlignment="1">
      <alignment horizontal="center" vertical="center"/>
    </xf>
    <xf numFmtId="166" fontId="15" fillId="22" borderId="33" xfId="0" applyNumberFormat="1" applyFont="1" applyFill="1" applyBorder="1" applyAlignment="1">
      <alignment horizontal="center" vertical="center"/>
    </xf>
    <xf numFmtId="166" fontId="15" fillId="23" borderId="33" xfId="0" applyNumberFormat="1" applyFont="1" applyFill="1" applyBorder="1" applyAlignment="1">
      <alignment horizontal="center" vertical="center"/>
    </xf>
    <xf numFmtId="166" fontId="1" fillId="20" borderId="34" xfId="0" applyNumberFormat="1" applyFont="1" applyFill="1" applyBorder="1" applyAlignment="1">
      <alignment horizontal="center" vertical="center"/>
    </xf>
    <xf numFmtId="166" fontId="1" fillId="20" borderId="79" xfId="0" applyNumberFormat="1" applyFont="1" applyFill="1" applyBorder="1" applyAlignment="1">
      <alignment horizontal="center" vertical="center"/>
    </xf>
    <xf numFmtId="166" fontId="15" fillId="25" borderId="34" xfId="0" applyNumberFormat="1" applyFont="1" applyFill="1" applyBorder="1" applyAlignment="1">
      <alignment horizontal="center" vertical="center"/>
    </xf>
    <xf numFmtId="166" fontId="1" fillId="20" borderId="74" xfId="0" applyNumberFormat="1" applyFont="1" applyFill="1" applyBorder="1" applyAlignment="1">
      <alignment horizontal="center" vertical="center"/>
    </xf>
    <xf numFmtId="166" fontId="15" fillId="21" borderId="74" xfId="0" applyNumberFormat="1" applyFont="1" applyFill="1" applyBorder="1" applyAlignment="1">
      <alignment horizontal="center" vertical="center"/>
    </xf>
    <xf numFmtId="166" fontId="15" fillId="22" borderId="74" xfId="0" applyNumberFormat="1" applyFont="1" applyFill="1" applyBorder="1" applyAlignment="1">
      <alignment horizontal="center" vertical="center"/>
    </xf>
    <xf numFmtId="166" fontId="15" fillId="23" borderId="74" xfId="0" applyNumberFormat="1" applyFont="1" applyFill="1" applyBorder="1" applyAlignment="1">
      <alignment horizontal="center" vertical="center"/>
    </xf>
    <xf numFmtId="166" fontId="15" fillId="24" borderId="74" xfId="0" applyNumberFormat="1" applyFont="1" applyFill="1" applyBorder="1" applyAlignment="1">
      <alignment horizontal="center" vertical="center"/>
    </xf>
    <xf numFmtId="166" fontId="1" fillId="20" borderId="75" xfId="0" applyNumberFormat="1" applyFont="1" applyFill="1" applyBorder="1" applyAlignment="1">
      <alignment horizontal="center" vertical="center"/>
    </xf>
    <xf numFmtId="166" fontId="1" fillId="20" borderId="77" xfId="0" applyNumberFormat="1" applyFont="1" applyFill="1" applyBorder="1" applyAlignment="1">
      <alignment horizontal="center" vertical="center"/>
    </xf>
    <xf numFmtId="166" fontId="15" fillId="25" borderId="75" xfId="0" applyNumberFormat="1" applyFont="1" applyFill="1" applyBorder="1" applyAlignment="1">
      <alignment horizontal="center" vertical="center"/>
    </xf>
    <xf numFmtId="166" fontId="1" fillId="20" borderId="33" xfId="0" applyNumberFormat="1" applyFont="1" applyFill="1" applyBorder="1" applyAlignment="1">
      <alignment horizontal="center" vertical="center"/>
    </xf>
    <xf numFmtId="166" fontId="15" fillId="24" borderId="33" xfId="0" applyNumberFormat="1" applyFont="1" applyFill="1" applyBorder="1" applyAlignment="1">
      <alignment horizontal="center" vertical="center"/>
    </xf>
    <xf numFmtId="166" fontId="15" fillId="21" borderId="33" xfId="0" applyNumberFormat="1" applyFont="1" applyFill="1" applyBorder="1" applyAlignment="1">
      <alignment horizontal="center" vertical="center"/>
    </xf>
    <xf numFmtId="166" fontId="15" fillId="22" borderId="33" xfId="0" applyNumberFormat="1" applyFont="1" applyFill="1" applyBorder="1" applyAlignment="1">
      <alignment horizontal="center" vertical="center"/>
    </xf>
    <xf numFmtId="166" fontId="15" fillId="23" borderId="33" xfId="0" applyNumberFormat="1" applyFont="1" applyFill="1" applyBorder="1" applyAlignment="1">
      <alignment horizontal="center" vertical="center"/>
    </xf>
    <xf numFmtId="166" fontId="1" fillId="20" borderId="34" xfId="0" applyNumberFormat="1" applyFont="1" applyFill="1" applyBorder="1" applyAlignment="1">
      <alignment horizontal="center" vertical="center"/>
    </xf>
    <xf numFmtId="166" fontId="1" fillId="20" borderId="79" xfId="0" applyNumberFormat="1" applyFont="1" applyFill="1" applyBorder="1" applyAlignment="1">
      <alignment horizontal="center" vertical="center"/>
    </xf>
    <xf numFmtId="166" fontId="15" fillId="25" borderId="34" xfId="0" applyNumberFormat="1" applyFont="1" applyFill="1" applyBorder="1" applyAlignment="1">
      <alignment horizontal="center" vertical="center"/>
    </xf>
    <xf numFmtId="166" fontId="1" fillId="20" borderId="74" xfId="0" applyNumberFormat="1" applyFont="1" applyFill="1" applyBorder="1" applyAlignment="1">
      <alignment horizontal="center" vertical="center"/>
    </xf>
    <xf numFmtId="166" fontId="15" fillId="21" borderId="74" xfId="0" applyNumberFormat="1" applyFont="1" applyFill="1" applyBorder="1" applyAlignment="1">
      <alignment horizontal="center" vertical="center"/>
    </xf>
    <xf numFmtId="166" fontId="15" fillId="22" borderId="74" xfId="0" applyNumberFormat="1" applyFont="1" applyFill="1" applyBorder="1" applyAlignment="1">
      <alignment horizontal="center" vertical="center"/>
    </xf>
    <xf numFmtId="166" fontId="15" fillId="23" borderId="74" xfId="0" applyNumberFormat="1" applyFont="1" applyFill="1" applyBorder="1" applyAlignment="1">
      <alignment horizontal="center" vertical="center"/>
    </xf>
    <xf numFmtId="166" fontId="15" fillId="24" borderId="74" xfId="0" applyNumberFormat="1" applyFont="1" applyFill="1" applyBorder="1" applyAlignment="1">
      <alignment horizontal="center" vertical="center"/>
    </xf>
    <xf numFmtId="166" fontId="1" fillId="20" borderId="75" xfId="0" applyNumberFormat="1" applyFont="1" applyFill="1" applyBorder="1" applyAlignment="1">
      <alignment horizontal="center" vertical="center"/>
    </xf>
    <xf numFmtId="166" fontId="1" fillId="20" borderId="77" xfId="0" applyNumberFormat="1" applyFont="1" applyFill="1" applyBorder="1" applyAlignment="1">
      <alignment horizontal="center" vertical="center"/>
    </xf>
    <xf numFmtId="166" fontId="15" fillId="25" borderId="75" xfId="0" applyNumberFormat="1" applyFont="1" applyFill="1" applyBorder="1" applyAlignment="1">
      <alignment horizontal="center" vertical="center"/>
    </xf>
    <xf numFmtId="166" fontId="1" fillId="20" borderId="33" xfId="0" applyNumberFormat="1" applyFont="1" applyFill="1" applyBorder="1" applyAlignment="1">
      <alignment horizontal="center" vertical="center"/>
    </xf>
    <xf numFmtId="166" fontId="15" fillId="24" borderId="33" xfId="0" applyNumberFormat="1" applyFont="1" applyFill="1" applyBorder="1" applyAlignment="1">
      <alignment horizontal="center" vertical="center"/>
    </xf>
    <xf numFmtId="166" fontId="15" fillId="21" borderId="33" xfId="0" applyNumberFormat="1" applyFont="1" applyFill="1" applyBorder="1" applyAlignment="1">
      <alignment horizontal="center" vertical="center"/>
    </xf>
    <xf numFmtId="166" fontId="15" fillId="22" borderId="33" xfId="0" applyNumberFormat="1" applyFont="1" applyFill="1" applyBorder="1" applyAlignment="1">
      <alignment horizontal="center" vertical="center"/>
    </xf>
    <xf numFmtId="166" fontId="15" fillId="23" borderId="33" xfId="0" applyNumberFormat="1" applyFont="1" applyFill="1" applyBorder="1" applyAlignment="1">
      <alignment horizontal="center" vertical="center"/>
    </xf>
    <xf numFmtId="166" fontId="1" fillId="20" borderId="34" xfId="0" applyNumberFormat="1" applyFont="1" applyFill="1" applyBorder="1" applyAlignment="1">
      <alignment horizontal="center" vertical="center"/>
    </xf>
    <xf numFmtId="166" fontId="1" fillId="20" borderId="79" xfId="0" applyNumberFormat="1" applyFont="1" applyFill="1" applyBorder="1" applyAlignment="1">
      <alignment horizontal="center" vertical="center"/>
    </xf>
    <xf numFmtId="166" fontId="15" fillId="25" borderId="34" xfId="0" applyNumberFormat="1" applyFont="1" applyFill="1" applyBorder="1" applyAlignment="1">
      <alignment horizontal="center" vertical="center"/>
    </xf>
    <xf numFmtId="166" fontId="1" fillId="20" borderId="74" xfId="0" applyNumberFormat="1" applyFont="1" applyFill="1" applyBorder="1" applyAlignment="1">
      <alignment horizontal="center" vertical="center"/>
    </xf>
    <xf numFmtId="166" fontId="15" fillId="21" borderId="74" xfId="0" applyNumberFormat="1" applyFont="1" applyFill="1" applyBorder="1" applyAlignment="1">
      <alignment horizontal="center" vertical="center"/>
    </xf>
    <xf numFmtId="166" fontId="15" fillId="22" borderId="74" xfId="0" applyNumberFormat="1" applyFont="1" applyFill="1" applyBorder="1" applyAlignment="1">
      <alignment horizontal="center" vertical="center"/>
    </xf>
    <xf numFmtId="166" fontId="15" fillId="23" borderId="74" xfId="0" applyNumberFormat="1" applyFont="1" applyFill="1" applyBorder="1" applyAlignment="1">
      <alignment horizontal="center" vertical="center"/>
    </xf>
    <xf numFmtId="166" fontId="15" fillId="24" borderId="74" xfId="0" applyNumberFormat="1" applyFont="1" applyFill="1" applyBorder="1" applyAlignment="1">
      <alignment horizontal="center" vertical="center"/>
    </xf>
    <xf numFmtId="166" fontId="1" fillId="20" borderId="75" xfId="0" applyNumberFormat="1" applyFont="1" applyFill="1" applyBorder="1" applyAlignment="1">
      <alignment horizontal="center" vertical="center"/>
    </xf>
    <xf numFmtId="166" fontId="1" fillId="20" borderId="77" xfId="0" applyNumberFormat="1" applyFont="1" applyFill="1" applyBorder="1" applyAlignment="1">
      <alignment horizontal="center" vertical="center"/>
    </xf>
    <xf numFmtId="166" fontId="15" fillId="25" borderId="75" xfId="0" applyNumberFormat="1" applyFont="1" applyFill="1" applyBorder="1" applyAlignment="1">
      <alignment horizontal="center" vertical="center"/>
    </xf>
    <xf numFmtId="166" fontId="1" fillId="20" borderId="33" xfId="0" applyNumberFormat="1" applyFont="1" applyFill="1" applyBorder="1" applyAlignment="1">
      <alignment horizontal="center" vertical="center"/>
    </xf>
    <xf numFmtId="166" fontId="15" fillId="24" borderId="33" xfId="0" applyNumberFormat="1" applyFont="1" applyFill="1" applyBorder="1" applyAlignment="1">
      <alignment horizontal="center" vertical="center"/>
    </xf>
    <xf numFmtId="166" fontId="15" fillId="21" borderId="33" xfId="0" applyNumberFormat="1" applyFont="1" applyFill="1" applyBorder="1" applyAlignment="1">
      <alignment horizontal="center" vertical="center"/>
    </xf>
    <xf numFmtId="166" fontId="15" fillId="22" borderId="33" xfId="0" applyNumberFormat="1" applyFont="1" applyFill="1" applyBorder="1" applyAlignment="1">
      <alignment horizontal="center" vertical="center"/>
    </xf>
    <xf numFmtId="166" fontId="15" fillId="23" borderId="33" xfId="0" applyNumberFormat="1" applyFont="1" applyFill="1" applyBorder="1" applyAlignment="1">
      <alignment horizontal="center" vertical="center"/>
    </xf>
    <xf numFmtId="166" fontId="1" fillId="20" borderId="34" xfId="0" applyNumberFormat="1" applyFont="1" applyFill="1" applyBorder="1" applyAlignment="1">
      <alignment horizontal="center" vertical="center"/>
    </xf>
    <xf numFmtId="166" fontId="1" fillId="20" borderId="79" xfId="0" applyNumberFormat="1" applyFont="1" applyFill="1" applyBorder="1" applyAlignment="1">
      <alignment horizontal="center" vertical="center"/>
    </xf>
    <xf numFmtId="166" fontId="15" fillId="25" borderId="34" xfId="0" applyNumberFormat="1" applyFont="1" applyFill="1" applyBorder="1" applyAlignment="1">
      <alignment horizontal="center" vertical="center"/>
    </xf>
    <xf numFmtId="166" fontId="1" fillId="20" borderId="74" xfId="0" applyNumberFormat="1" applyFont="1" applyFill="1" applyBorder="1" applyAlignment="1">
      <alignment horizontal="center" vertical="center"/>
    </xf>
    <xf numFmtId="166" fontId="15" fillId="21" borderId="74" xfId="0" applyNumberFormat="1" applyFont="1" applyFill="1" applyBorder="1" applyAlignment="1">
      <alignment horizontal="center" vertical="center"/>
    </xf>
    <xf numFmtId="166" fontId="15" fillId="22" borderId="74" xfId="0" applyNumberFormat="1" applyFont="1" applyFill="1" applyBorder="1" applyAlignment="1">
      <alignment horizontal="center" vertical="center"/>
    </xf>
    <xf numFmtId="166" fontId="15" fillId="23" borderId="74" xfId="0" applyNumberFormat="1" applyFont="1" applyFill="1" applyBorder="1" applyAlignment="1">
      <alignment horizontal="center" vertical="center"/>
    </xf>
    <xf numFmtId="166" fontId="15" fillId="24" borderId="74" xfId="0" applyNumberFormat="1" applyFont="1" applyFill="1" applyBorder="1" applyAlignment="1">
      <alignment horizontal="center" vertical="center"/>
    </xf>
    <xf numFmtId="166" fontId="1" fillId="20" borderId="75" xfId="0" applyNumberFormat="1" applyFont="1" applyFill="1" applyBorder="1" applyAlignment="1">
      <alignment horizontal="center" vertical="center"/>
    </xf>
    <xf numFmtId="166" fontId="1" fillId="20" borderId="77" xfId="0" applyNumberFormat="1" applyFont="1" applyFill="1" applyBorder="1" applyAlignment="1">
      <alignment horizontal="center" vertical="center"/>
    </xf>
    <xf numFmtId="166" fontId="15" fillId="25" borderId="75" xfId="0" applyNumberFormat="1" applyFont="1" applyFill="1" applyBorder="1" applyAlignment="1">
      <alignment horizontal="center" vertical="center"/>
    </xf>
    <xf numFmtId="166" fontId="1" fillId="20" borderId="33" xfId="0" applyNumberFormat="1" applyFont="1" applyFill="1" applyBorder="1" applyAlignment="1">
      <alignment horizontal="center" vertical="center"/>
    </xf>
    <xf numFmtId="166" fontId="15" fillId="24" borderId="33" xfId="0" applyNumberFormat="1" applyFont="1" applyFill="1" applyBorder="1" applyAlignment="1">
      <alignment horizontal="center" vertical="center"/>
    </xf>
    <xf numFmtId="166" fontId="15" fillId="21" borderId="33" xfId="0" applyNumberFormat="1" applyFont="1" applyFill="1" applyBorder="1" applyAlignment="1">
      <alignment horizontal="center" vertical="center"/>
    </xf>
    <xf numFmtId="166" fontId="15" fillId="22" borderId="33" xfId="0" applyNumberFormat="1" applyFont="1" applyFill="1" applyBorder="1" applyAlignment="1">
      <alignment horizontal="center" vertical="center"/>
    </xf>
    <xf numFmtId="166" fontId="15" fillId="23" borderId="33" xfId="0" applyNumberFormat="1" applyFont="1" applyFill="1" applyBorder="1" applyAlignment="1">
      <alignment horizontal="center" vertical="center"/>
    </xf>
    <xf numFmtId="166" fontId="1" fillId="20" borderId="34" xfId="0" applyNumberFormat="1" applyFont="1" applyFill="1" applyBorder="1" applyAlignment="1">
      <alignment horizontal="center" vertical="center"/>
    </xf>
    <xf numFmtId="166" fontId="1" fillId="20" borderId="79" xfId="0" applyNumberFormat="1" applyFont="1" applyFill="1" applyBorder="1" applyAlignment="1">
      <alignment horizontal="center" vertical="center"/>
    </xf>
    <xf numFmtId="166" fontId="15" fillId="25" borderId="34" xfId="0" applyNumberFormat="1" applyFont="1" applyFill="1" applyBorder="1" applyAlignment="1">
      <alignment horizontal="center" vertical="center"/>
    </xf>
    <xf numFmtId="166" fontId="1" fillId="20" borderId="74" xfId="0" applyNumberFormat="1" applyFont="1" applyFill="1" applyBorder="1" applyAlignment="1">
      <alignment horizontal="center" vertical="center"/>
    </xf>
    <xf numFmtId="166" fontId="15" fillId="21" borderId="74" xfId="0" applyNumberFormat="1" applyFont="1" applyFill="1" applyBorder="1" applyAlignment="1">
      <alignment horizontal="center" vertical="center"/>
    </xf>
    <xf numFmtId="166" fontId="15" fillId="22" borderId="74" xfId="0" applyNumberFormat="1" applyFont="1" applyFill="1" applyBorder="1" applyAlignment="1">
      <alignment horizontal="center" vertical="center"/>
    </xf>
    <xf numFmtId="166" fontId="15" fillId="23" borderId="74" xfId="0" applyNumberFormat="1" applyFont="1" applyFill="1" applyBorder="1" applyAlignment="1">
      <alignment horizontal="center" vertical="center"/>
    </xf>
    <xf numFmtId="166" fontId="15" fillId="24" borderId="74" xfId="0" applyNumberFormat="1" applyFont="1" applyFill="1" applyBorder="1" applyAlignment="1">
      <alignment horizontal="center" vertical="center"/>
    </xf>
    <xf numFmtId="166" fontId="1" fillId="20" borderId="75" xfId="0" applyNumberFormat="1" applyFont="1" applyFill="1" applyBorder="1" applyAlignment="1">
      <alignment horizontal="center" vertical="center"/>
    </xf>
    <xf numFmtId="166" fontId="1" fillId="20" borderId="77" xfId="0" applyNumberFormat="1" applyFont="1" applyFill="1" applyBorder="1" applyAlignment="1">
      <alignment horizontal="center" vertical="center"/>
    </xf>
    <xf numFmtId="166" fontId="15" fillId="25" borderId="75" xfId="0" applyNumberFormat="1" applyFont="1" applyFill="1" applyBorder="1" applyAlignment="1">
      <alignment horizontal="center" vertical="center"/>
    </xf>
    <xf numFmtId="166" fontId="1" fillId="20" borderId="33" xfId="0" applyNumberFormat="1" applyFont="1" applyFill="1" applyBorder="1" applyAlignment="1">
      <alignment horizontal="center" vertical="center"/>
    </xf>
    <xf numFmtId="166" fontId="15" fillId="24" borderId="33" xfId="0" applyNumberFormat="1" applyFont="1" applyFill="1" applyBorder="1" applyAlignment="1">
      <alignment horizontal="center" vertical="center"/>
    </xf>
    <xf numFmtId="166" fontId="15" fillId="21" borderId="33" xfId="0" applyNumberFormat="1" applyFont="1" applyFill="1" applyBorder="1" applyAlignment="1">
      <alignment horizontal="center" vertical="center"/>
    </xf>
    <xf numFmtId="166" fontId="15" fillId="22" borderId="33" xfId="0" applyNumberFormat="1" applyFont="1" applyFill="1" applyBorder="1" applyAlignment="1">
      <alignment horizontal="center" vertical="center"/>
    </xf>
    <xf numFmtId="166" fontId="15" fillId="23" borderId="33" xfId="0" applyNumberFormat="1" applyFont="1" applyFill="1" applyBorder="1" applyAlignment="1">
      <alignment horizontal="center" vertical="center"/>
    </xf>
    <xf numFmtId="166" fontId="1" fillId="20" borderId="34" xfId="0" applyNumberFormat="1" applyFont="1" applyFill="1" applyBorder="1" applyAlignment="1">
      <alignment horizontal="center" vertical="center"/>
    </xf>
    <xf numFmtId="166" fontId="1" fillId="20" borderId="79" xfId="0" applyNumberFormat="1" applyFont="1" applyFill="1" applyBorder="1" applyAlignment="1">
      <alignment horizontal="center" vertical="center"/>
    </xf>
    <xf numFmtId="166" fontId="15" fillId="25" borderId="34" xfId="0" applyNumberFormat="1" applyFont="1" applyFill="1" applyBorder="1" applyAlignment="1">
      <alignment horizontal="center" vertical="center"/>
    </xf>
    <xf numFmtId="166" fontId="1" fillId="20" borderId="74" xfId="0" applyNumberFormat="1" applyFont="1" applyFill="1" applyBorder="1" applyAlignment="1">
      <alignment horizontal="center" vertical="center"/>
    </xf>
    <xf numFmtId="166" fontId="15" fillId="21" borderId="74" xfId="0" applyNumberFormat="1" applyFont="1" applyFill="1" applyBorder="1" applyAlignment="1">
      <alignment horizontal="center" vertical="center"/>
    </xf>
    <xf numFmtId="166" fontId="15" fillId="22" borderId="74" xfId="0" applyNumberFormat="1" applyFont="1" applyFill="1" applyBorder="1" applyAlignment="1">
      <alignment horizontal="center" vertical="center"/>
    </xf>
    <xf numFmtId="166" fontId="15" fillId="23" borderId="74" xfId="0" applyNumberFormat="1" applyFont="1" applyFill="1" applyBorder="1" applyAlignment="1">
      <alignment horizontal="center" vertical="center"/>
    </xf>
    <xf numFmtId="166" fontId="15" fillId="24" borderId="74" xfId="0" applyNumberFormat="1" applyFont="1" applyFill="1" applyBorder="1" applyAlignment="1">
      <alignment horizontal="center" vertical="center"/>
    </xf>
    <xf numFmtId="166" fontId="1" fillId="20" borderId="75" xfId="0" applyNumberFormat="1" applyFont="1" applyFill="1" applyBorder="1" applyAlignment="1">
      <alignment horizontal="center" vertical="center"/>
    </xf>
    <xf numFmtId="166" fontId="1" fillId="20" borderId="77" xfId="0" applyNumberFormat="1" applyFont="1" applyFill="1" applyBorder="1" applyAlignment="1">
      <alignment horizontal="center" vertical="center"/>
    </xf>
    <xf numFmtId="166" fontId="15" fillId="25" borderId="75" xfId="0" applyNumberFormat="1" applyFont="1" applyFill="1" applyBorder="1" applyAlignment="1">
      <alignment horizontal="center" vertical="center"/>
    </xf>
    <xf numFmtId="166" fontId="1" fillId="20" borderId="33" xfId="0" applyNumberFormat="1" applyFont="1" applyFill="1" applyBorder="1" applyAlignment="1">
      <alignment horizontal="center" vertical="center"/>
    </xf>
    <xf numFmtId="166" fontId="15" fillId="24" borderId="33" xfId="0" applyNumberFormat="1" applyFont="1" applyFill="1" applyBorder="1" applyAlignment="1">
      <alignment horizontal="center" vertical="center"/>
    </xf>
    <xf numFmtId="166" fontId="15" fillId="21" borderId="33" xfId="0" applyNumberFormat="1" applyFont="1" applyFill="1" applyBorder="1" applyAlignment="1">
      <alignment horizontal="center" vertical="center"/>
    </xf>
    <xf numFmtId="166" fontId="15" fillId="22" borderId="33" xfId="0" applyNumberFormat="1" applyFont="1" applyFill="1" applyBorder="1" applyAlignment="1">
      <alignment horizontal="center" vertical="center"/>
    </xf>
    <xf numFmtId="166" fontId="15" fillId="23" borderId="33" xfId="0" applyNumberFormat="1" applyFont="1" applyFill="1" applyBorder="1" applyAlignment="1">
      <alignment horizontal="center" vertical="center"/>
    </xf>
    <xf numFmtId="166" fontId="1" fillId="20" borderId="34" xfId="0" applyNumberFormat="1" applyFont="1" applyFill="1" applyBorder="1" applyAlignment="1">
      <alignment horizontal="center" vertical="center"/>
    </xf>
    <xf numFmtId="166" fontId="1" fillId="20" borderId="79" xfId="0" applyNumberFormat="1" applyFont="1" applyFill="1" applyBorder="1" applyAlignment="1">
      <alignment horizontal="center" vertical="center"/>
    </xf>
    <xf numFmtId="166" fontId="15" fillId="25" borderId="34" xfId="0" applyNumberFormat="1" applyFont="1" applyFill="1" applyBorder="1" applyAlignment="1">
      <alignment horizontal="center" vertical="center"/>
    </xf>
    <xf numFmtId="166" fontId="1" fillId="20" borderId="74" xfId="0" applyNumberFormat="1" applyFont="1" applyFill="1" applyBorder="1" applyAlignment="1">
      <alignment horizontal="center" vertical="center"/>
    </xf>
    <xf numFmtId="166" fontId="15" fillId="21" borderId="74" xfId="0" applyNumberFormat="1" applyFont="1" applyFill="1" applyBorder="1" applyAlignment="1">
      <alignment horizontal="center" vertical="center"/>
    </xf>
    <xf numFmtId="166" fontId="15" fillId="22" borderId="74" xfId="0" applyNumberFormat="1" applyFont="1" applyFill="1" applyBorder="1" applyAlignment="1">
      <alignment horizontal="center" vertical="center"/>
    </xf>
    <xf numFmtId="166" fontId="15" fillId="23" borderId="74" xfId="0" applyNumberFormat="1" applyFont="1" applyFill="1" applyBorder="1" applyAlignment="1">
      <alignment horizontal="center" vertical="center"/>
    </xf>
    <xf numFmtId="166" fontId="15" fillId="24" borderId="74" xfId="0" applyNumberFormat="1" applyFont="1" applyFill="1" applyBorder="1" applyAlignment="1">
      <alignment horizontal="center" vertical="center"/>
    </xf>
    <xf numFmtId="166" fontId="1" fillId="20" borderId="75" xfId="0" applyNumberFormat="1" applyFont="1" applyFill="1" applyBorder="1" applyAlignment="1">
      <alignment horizontal="center" vertical="center"/>
    </xf>
    <xf numFmtId="166" fontId="1" fillId="20" borderId="77" xfId="0" applyNumberFormat="1" applyFont="1" applyFill="1" applyBorder="1" applyAlignment="1">
      <alignment horizontal="center" vertical="center"/>
    </xf>
    <xf numFmtId="166" fontId="15" fillId="25" borderId="75" xfId="0" applyNumberFormat="1" applyFont="1" applyFill="1" applyBorder="1" applyAlignment="1">
      <alignment horizontal="center" vertical="center"/>
    </xf>
    <xf numFmtId="166" fontId="1" fillId="20" borderId="33" xfId="0" applyNumberFormat="1" applyFont="1" applyFill="1" applyBorder="1" applyAlignment="1">
      <alignment horizontal="center" vertical="center"/>
    </xf>
    <xf numFmtId="166" fontId="15" fillId="24" borderId="33" xfId="0" applyNumberFormat="1" applyFont="1" applyFill="1" applyBorder="1" applyAlignment="1">
      <alignment horizontal="center" vertical="center"/>
    </xf>
    <xf numFmtId="166" fontId="15" fillId="21" borderId="33" xfId="0" applyNumberFormat="1" applyFont="1" applyFill="1" applyBorder="1" applyAlignment="1">
      <alignment horizontal="center" vertical="center"/>
    </xf>
    <xf numFmtId="166" fontId="15" fillId="22" borderId="33" xfId="0" applyNumberFormat="1" applyFont="1" applyFill="1" applyBorder="1" applyAlignment="1">
      <alignment horizontal="center" vertical="center"/>
    </xf>
    <xf numFmtId="166" fontId="15" fillId="23" borderId="33" xfId="0" applyNumberFormat="1" applyFont="1" applyFill="1" applyBorder="1" applyAlignment="1">
      <alignment horizontal="center" vertical="center"/>
    </xf>
    <xf numFmtId="166" fontId="1" fillId="20" borderId="34" xfId="0" applyNumberFormat="1" applyFont="1" applyFill="1" applyBorder="1" applyAlignment="1">
      <alignment horizontal="center" vertical="center"/>
    </xf>
    <xf numFmtId="166" fontId="1" fillId="20" borderId="79" xfId="0" applyNumberFormat="1" applyFont="1" applyFill="1" applyBorder="1" applyAlignment="1">
      <alignment horizontal="center" vertical="center"/>
    </xf>
    <xf numFmtId="166" fontId="15" fillId="25" borderId="34" xfId="0" applyNumberFormat="1" applyFont="1" applyFill="1" applyBorder="1" applyAlignment="1">
      <alignment horizontal="center" vertical="center"/>
    </xf>
    <xf numFmtId="166" fontId="1" fillId="20" borderId="74" xfId="0" applyNumberFormat="1" applyFont="1" applyFill="1" applyBorder="1" applyAlignment="1">
      <alignment horizontal="center" vertical="center"/>
    </xf>
    <xf numFmtId="166" fontId="15" fillId="21" borderId="74" xfId="0" applyNumberFormat="1" applyFont="1" applyFill="1" applyBorder="1" applyAlignment="1">
      <alignment horizontal="center" vertical="center"/>
    </xf>
    <xf numFmtId="166" fontId="15" fillId="22" borderId="74" xfId="0" applyNumberFormat="1" applyFont="1" applyFill="1" applyBorder="1" applyAlignment="1">
      <alignment horizontal="center" vertical="center"/>
    </xf>
    <xf numFmtId="166" fontId="15" fillId="23" borderId="74" xfId="0" applyNumberFormat="1" applyFont="1" applyFill="1" applyBorder="1" applyAlignment="1">
      <alignment horizontal="center" vertical="center"/>
    </xf>
    <xf numFmtId="166" fontId="15" fillId="24" borderId="74" xfId="0" applyNumberFormat="1" applyFont="1" applyFill="1" applyBorder="1" applyAlignment="1">
      <alignment horizontal="center" vertical="center"/>
    </xf>
    <xf numFmtId="166" fontId="1" fillId="20" borderId="75" xfId="0" applyNumberFormat="1" applyFont="1" applyFill="1" applyBorder="1" applyAlignment="1">
      <alignment horizontal="center" vertical="center"/>
    </xf>
    <xf numFmtId="166" fontId="1" fillId="20" borderId="77" xfId="0" applyNumberFormat="1" applyFont="1" applyFill="1" applyBorder="1" applyAlignment="1">
      <alignment horizontal="center" vertical="center"/>
    </xf>
    <xf numFmtId="166" fontId="15" fillId="25" borderId="75" xfId="0" applyNumberFormat="1" applyFont="1" applyFill="1" applyBorder="1" applyAlignment="1">
      <alignment horizontal="center" vertical="center"/>
    </xf>
    <xf numFmtId="166" fontId="1" fillId="20" borderId="33" xfId="0" applyNumberFormat="1" applyFont="1" applyFill="1" applyBorder="1" applyAlignment="1">
      <alignment horizontal="center" vertical="center"/>
    </xf>
    <xf numFmtId="166" fontId="15" fillId="24" borderId="33" xfId="0" applyNumberFormat="1" applyFont="1" applyFill="1" applyBorder="1" applyAlignment="1">
      <alignment horizontal="center" vertical="center"/>
    </xf>
    <xf numFmtId="166" fontId="15" fillId="21" borderId="33" xfId="0" applyNumberFormat="1" applyFont="1" applyFill="1" applyBorder="1" applyAlignment="1">
      <alignment horizontal="center" vertical="center"/>
    </xf>
    <xf numFmtId="166" fontId="15" fillId="22" borderId="33" xfId="0" applyNumberFormat="1" applyFont="1" applyFill="1" applyBorder="1" applyAlignment="1">
      <alignment horizontal="center" vertical="center"/>
    </xf>
    <xf numFmtId="166" fontId="15" fillId="23" borderId="33" xfId="0" applyNumberFormat="1" applyFont="1" applyFill="1" applyBorder="1" applyAlignment="1">
      <alignment horizontal="center" vertical="center"/>
    </xf>
    <xf numFmtId="166" fontId="1" fillId="20" borderId="34" xfId="0" applyNumberFormat="1" applyFont="1" applyFill="1" applyBorder="1" applyAlignment="1">
      <alignment horizontal="center" vertical="center"/>
    </xf>
    <xf numFmtId="166" fontId="1" fillId="20" borderId="79" xfId="0" applyNumberFormat="1" applyFont="1" applyFill="1" applyBorder="1" applyAlignment="1">
      <alignment horizontal="center" vertical="center"/>
    </xf>
    <xf numFmtId="166" fontId="15" fillId="25" borderId="34" xfId="0" applyNumberFormat="1" applyFont="1" applyFill="1" applyBorder="1" applyAlignment="1">
      <alignment horizontal="center" vertical="center"/>
    </xf>
    <xf numFmtId="166" fontId="1" fillId="20" borderId="74" xfId="0" applyNumberFormat="1" applyFont="1" applyFill="1" applyBorder="1" applyAlignment="1">
      <alignment horizontal="center" vertical="center"/>
    </xf>
    <xf numFmtId="166" fontId="15" fillId="21" borderId="74" xfId="0" applyNumberFormat="1" applyFont="1" applyFill="1" applyBorder="1" applyAlignment="1">
      <alignment horizontal="center" vertical="center"/>
    </xf>
    <xf numFmtId="166" fontId="15" fillId="22" borderId="74" xfId="0" applyNumberFormat="1" applyFont="1" applyFill="1" applyBorder="1" applyAlignment="1">
      <alignment horizontal="center" vertical="center"/>
    </xf>
    <xf numFmtId="166" fontId="15" fillId="23" borderId="74" xfId="0" applyNumberFormat="1" applyFont="1" applyFill="1" applyBorder="1" applyAlignment="1">
      <alignment horizontal="center" vertical="center"/>
    </xf>
    <xf numFmtId="166" fontId="15" fillId="24" borderId="74" xfId="0" applyNumberFormat="1" applyFont="1" applyFill="1" applyBorder="1" applyAlignment="1">
      <alignment horizontal="center" vertical="center"/>
    </xf>
    <xf numFmtId="166" fontId="1" fillId="20" borderId="75" xfId="0" applyNumberFormat="1" applyFont="1" applyFill="1" applyBorder="1" applyAlignment="1">
      <alignment horizontal="center" vertical="center"/>
    </xf>
    <xf numFmtId="166" fontId="1" fillId="20" borderId="77" xfId="0" applyNumberFormat="1" applyFont="1" applyFill="1" applyBorder="1" applyAlignment="1">
      <alignment horizontal="center" vertical="center"/>
    </xf>
    <xf numFmtId="166" fontId="15" fillId="25" borderId="75" xfId="0" applyNumberFormat="1" applyFont="1" applyFill="1" applyBorder="1" applyAlignment="1">
      <alignment horizontal="center" vertical="center"/>
    </xf>
    <xf numFmtId="166" fontId="1" fillId="20" borderId="33" xfId="0" applyNumberFormat="1" applyFont="1" applyFill="1" applyBorder="1" applyAlignment="1">
      <alignment horizontal="center" vertical="center"/>
    </xf>
    <xf numFmtId="166" fontId="15" fillId="24" borderId="33" xfId="0" applyNumberFormat="1" applyFont="1" applyFill="1" applyBorder="1" applyAlignment="1">
      <alignment horizontal="center" vertical="center"/>
    </xf>
    <xf numFmtId="166" fontId="15" fillId="21" borderId="33" xfId="0" applyNumberFormat="1" applyFont="1" applyFill="1" applyBorder="1" applyAlignment="1">
      <alignment horizontal="center" vertical="center"/>
    </xf>
    <xf numFmtId="166" fontId="15" fillId="22" borderId="33" xfId="0" applyNumberFormat="1" applyFont="1" applyFill="1" applyBorder="1" applyAlignment="1">
      <alignment horizontal="center" vertical="center"/>
    </xf>
    <xf numFmtId="166" fontId="15" fillId="23" borderId="33" xfId="0" applyNumberFormat="1" applyFont="1" applyFill="1" applyBorder="1" applyAlignment="1">
      <alignment horizontal="center" vertical="center"/>
    </xf>
    <xf numFmtId="166" fontId="1" fillId="20" borderId="34" xfId="0" applyNumberFormat="1" applyFont="1" applyFill="1" applyBorder="1" applyAlignment="1">
      <alignment horizontal="center" vertical="center"/>
    </xf>
    <xf numFmtId="166" fontId="1" fillId="20" borderId="79" xfId="0" applyNumberFormat="1" applyFont="1" applyFill="1" applyBorder="1" applyAlignment="1">
      <alignment horizontal="center" vertical="center"/>
    </xf>
    <xf numFmtId="166" fontId="15" fillId="25" borderId="34" xfId="0" applyNumberFormat="1" applyFont="1" applyFill="1" applyBorder="1" applyAlignment="1">
      <alignment horizontal="center" vertical="center"/>
    </xf>
    <xf numFmtId="166" fontId="1" fillId="20" borderId="74" xfId="0" applyNumberFormat="1" applyFont="1" applyFill="1" applyBorder="1" applyAlignment="1">
      <alignment horizontal="center" vertical="center"/>
    </xf>
    <xf numFmtId="166" fontId="15" fillId="21" borderId="74" xfId="0" applyNumberFormat="1" applyFont="1" applyFill="1" applyBorder="1" applyAlignment="1">
      <alignment horizontal="center" vertical="center"/>
    </xf>
    <xf numFmtId="166" fontId="15" fillId="22" borderId="74" xfId="0" applyNumberFormat="1" applyFont="1" applyFill="1" applyBorder="1" applyAlignment="1">
      <alignment horizontal="center" vertical="center"/>
    </xf>
    <xf numFmtId="166" fontId="15" fillId="23" borderId="74" xfId="0" applyNumberFormat="1" applyFont="1" applyFill="1" applyBorder="1" applyAlignment="1">
      <alignment horizontal="center" vertical="center"/>
    </xf>
    <xf numFmtId="166" fontId="15" fillId="24" borderId="74" xfId="0" applyNumberFormat="1" applyFont="1" applyFill="1" applyBorder="1" applyAlignment="1">
      <alignment horizontal="center" vertical="center"/>
    </xf>
    <xf numFmtId="166" fontId="1" fillId="20" borderId="75" xfId="0" applyNumberFormat="1" applyFont="1" applyFill="1" applyBorder="1" applyAlignment="1">
      <alignment horizontal="center" vertical="center"/>
    </xf>
    <xf numFmtId="166" fontId="1" fillId="20" borderId="77" xfId="0" applyNumberFormat="1" applyFont="1" applyFill="1" applyBorder="1" applyAlignment="1">
      <alignment horizontal="center" vertical="center"/>
    </xf>
    <xf numFmtId="166" fontId="15" fillId="25" borderId="75" xfId="0" applyNumberFormat="1" applyFont="1" applyFill="1" applyBorder="1" applyAlignment="1">
      <alignment horizontal="center" vertical="center"/>
    </xf>
    <xf numFmtId="166" fontId="1" fillId="20" borderId="33" xfId="0" applyNumberFormat="1" applyFont="1" applyFill="1" applyBorder="1" applyAlignment="1">
      <alignment horizontal="center" vertical="center"/>
    </xf>
    <xf numFmtId="166" fontId="15" fillId="24" borderId="33" xfId="0" applyNumberFormat="1" applyFont="1" applyFill="1" applyBorder="1" applyAlignment="1">
      <alignment horizontal="center" vertical="center"/>
    </xf>
    <xf numFmtId="166" fontId="15" fillId="21" borderId="33" xfId="0" applyNumberFormat="1" applyFont="1" applyFill="1" applyBorder="1" applyAlignment="1">
      <alignment horizontal="center" vertical="center"/>
    </xf>
    <xf numFmtId="166" fontId="15" fillId="22" borderId="33" xfId="0" applyNumberFormat="1" applyFont="1" applyFill="1" applyBorder="1" applyAlignment="1">
      <alignment horizontal="center" vertical="center"/>
    </xf>
    <xf numFmtId="166" fontId="15" fillId="23" borderId="33" xfId="0" applyNumberFormat="1" applyFont="1" applyFill="1" applyBorder="1" applyAlignment="1">
      <alignment horizontal="center" vertical="center"/>
    </xf>
    <xf numFmtId="166" fontId="1" fillId="20" borderId="34" xfId="0" applyNumberFormat="1" applyFont="1" applyFill="1" applyBorder="1" applyAlignment="1">
      <alignment horizontal="center" vertical="center"/>
    </xf>
    <xf numFmtId="166" fontId="1" fillId="20" borderId="79" xfId="0" applyNumberFormat="1" applyFont="1" applyFill="1" applyBorder="1" applyAlignment="1">
      <alignment horizontal="center" vertical="center"/>
    </xf>
    <xf numFmtId="166" fontId="15" fillId="25" borderId="34" xfId="0" applyNumberFormat="1" applyFont="1" applyFill="1" applyBorder="1" applyAlignment="1">
      <alignment horizontal="center" vertical="center"/>
    </xf>
    <xf numFmtId="166" fontId="1" fillId="20" borderId="74" xfId="0" applyNumberFormat="1" applyFont="1" applyFill="1" applyBorder="1" applyAlignment="1">
      <alignment horizontal="center" vertical="center"/>
    </xf>
    <xf numFmtId="166" fontId="15" fillId="21" borderId="74" xfId="0" applyNumberFormat="1" applyFont="1" applyFill="1" applyBorder="1" applyAlignment="1">
      <alignment horizontal="center" vertical="center"/>
    </xf>
    <xf numFmtId="166" fontId="15" fillId="22" borderId="74" xfId="0" applyNumberFormat="1" applyFont="1" applyFill="1" applyBorder="1" applyAlignment="1">
      <alignment horizontal="center" vertical="center"/>
    </xf>
    <xf numFmtId="166" fontId="15" fillId="23" borderId="74" xfId="0" applyNumberFormat="1" applyFont="1" applyFill="1" applyBorder="1" applyAlignment="1">
      <alignment horizontal="center" vertical="center"/>
    </xf>
    <xf numFmtId="166" fontId="15" fillId="24" borderId="74" xfId="0" applyNumberFormat="1" applyFont="1" applyFill="1" applyBorder="1" applyAlignment="1">
      <alignment horizontal="center" vertical="center"/>
    </xf>
    <xf numFmtId="166" fontId="1" fillId="20" borderId="75" xfId="0" applyNumberFormat="1" applyFont="1" applyFill="1" applyBorder="1" applyAlignment="1">
      <alignment horizontal="center" vertical="center"/>
    </xf>
    <xf numFmtId="166" fontId="1" fillId="20" borderId="77" xfId="0" applyNumberFormat="1" applyFont="1" applyFill="1" applyBorder="1" applyAlignment="1">
      <alignment horizontal="center" vertical="center"/>
    </xf>
    <xf numFmtId="166" fontId="15" fillId="25" borderId="75" xfId="0" applyNumberFormat="1" applyFont="1" applyFill="1" applyBorder="1" applyAlignment="1">
      <alignment horizontal="center" vertical="center"/>
    </xf>
    <xf numFmtId="166" fontId="1" fillId="20" borderId="33" xfId="0" applyNumberFormat="1" applyFont="1" applyFill="1" applyBorder="1" applyAlignment="1">
      <alignment horizontal="center" vertical="center"/>
    </xf>
    <xf numFmtId="166" fontId="15" fillId="24" borderId="33" xfId="0" applyNumberFormat="1" applyFont="1" applyFill="1" applyBorder="1" applyAlignment="1">
      <alignment horizontal="center" vertical="center"/>
    </xf>
    <xf numFmtId="166" fontId="15" fillId="21" borderId="33" xfId="0" applyNumberFormat="1" applyFont="1" applyFill="1" applyBorder="1" applyAlignment="1">
      <alignment horizontal="center" vertical="center"/>
    </xf>
    <xf numFmtId="166" fontId="15" fillId="22" borderId="33" xfId="0" applyNumberFormat="1" applyFont="1" applyFill="1" applyBorder="1" applyAlignment="1">
      <alignment horizontal="center" vertical="center"/>
    </xf>
    <xf numFmtId="166" fontId="15" fillId="23" borderId="33" xfId="0" applyNumberFormat="1" applyFont="1" applyFill="1" applyBorder="1" applyAlignment="1">
      <alignment horizontal="center" vertical="center"/>
    </xf>
    <xf numFmtId="166" fontId="1" fillId="20" borderId="34" xfId="0" applyNumberFormat="1" applyFont="1" applyFill="1" applyBorder="1" applyAlignment="1">
      <alignment horizontal="center" vertical="center"/>
    </xf>
    <xf numFmtId="166" fontId="1" fillId="20" borderId="79" xfId="0" applyNumberFormat="1" applyFont="1" applyFill="1" applyBorder="1" applyAlignment="1">
      <alignment horizontal="center" vertical="center"/>
    </xf>
    <xf numFmtId="166" fontId="15" fillId="25" borderId="34" xfId="0" applyNumberFormat="1" applyFont="1" applyFill="1" applyBorder="1" applyAlignment="1">
      <alignment horizontal="center" vertical="center"/>
    </xf>
    <xf numFmtId="166" fontId="1" fillId="20" borderId="74" xfId="0" applyNumberFormat="1" applyFont="1" applyFill="1" applyBorder="1" applyAlignment="1">
      <alignment horizontal="center" vertical="center"/>
    </xf>
    <xf numFmtId="166" fontId="15" fillId="21" borderId="74" xfId="0" applyNumberFormat="1" applyFont="1" applyFill="1" applyBorder="1" applyAlignment="1">
      <alignment horizontal="center" vertical="center"/>
    </xf>
    <xf numFmtId="166" fontId="15" fillId="22" borderId="74" xfId="0" applyNumberFormat="1" applyFont="1" applyFill="1" applyBorder="1" applyAlignment="1">
      <alignment horizontal="center" vertical="center"/>
    </xf>
    <xf numFmtId="166" fontId="15" fillId="23" borderId="74" xfId="0" applyNumberFormat="1" applyFont="1" applyFill="1" applyBorder="1" applyAlignment="1">
      <alignment horizontal="center" vertical="center"/>
    </xf>
    <xf numFmtId="166" fontId="15" fillId="24" borderId="74" xfId="0" applyNumberFormat="1" applyFont="1" applyFill="1" applyBorder="1" applyAlignment="1">
      <alignment horizontal="center" vertical="center"/>
    </xf>
    <xf numFmtId="166" fontId="1" fillId="20" borderId="75" xfId="0" applyNumberFormat="1" applyFont="1" applyFill="1" applyBorder="1" applyAlignment="1">
      <alignment horizontal="center" vertical="center"/>
    </xf>
    <xf numFmtId="166" fontId="1" fillId="20" borderId="77" xfId="0" applyNumberFormat="1" applyFont="1" applyFill="1" applyBorder="1" applyAlignment="1">
      <alignment horizontal="center" vertical="center"/>
    </xf>
    <xf numFmtId="166" fontId="15" fillId="25" borderId="75" xfId="0" applyNumberFormat="1" applyFont="1" applyFill="1" applyBorder="1" applyAlignment="1">
      <alignment horizontal="center" vertical="center"/>
    </xf>
    <xf numFmtId="166" fontId="1" fillId="20" borderId="33" xfId="0" applyNumberFormat="1" applyFont="1" applyFill="1" applyBorder="1" applyAlignment="1">
      <alignment horizontal="center" vertical="center"/>
    </xf>
    <xf numFmtId="166" fontId="15" fillId="24" borderId="33" xfId="0" applyNumberFormat="1" applyFont="1" applyFill="1" applyBorder="1" applyAlignment="1">
      <alignment horizontal="center" vertical="center"/>
    </xf>
    <xf numFmtId="166" fontId="15" fillId="21" borderId="33" xfId="0" applyNumberFormat="1" applyFont="1" applyFill="1" applyBorder="1" applyAlignment="1">
      <alignment horizontal="center" vertical="center"/>
    </xf>
    <xf numFmtId="166" fontId="15" fillId="22" borderId="33" xfId="0" applyNumberFormat="1" applyFont="1" applyFill="1" applyBorder="1" applyAlignment="1">
      <alignment horizontal="center" vertical="center"/>
    </xf>
    <xf numFmtId="166" fontId="15" fillId="23" borderId="33" xfId="0" applyNumberFormat="1" applyFont="1" applyFill="1" applyBorder="1" applyAlignment="1">
      <alignment horizontal="center" vertical="center"/>
    </xf>
    <xf numFmtId="166" fontId="1" fillId="20" borderId="34" xfId="0" applyNumberFormat="1" applyFont="1" applyFill="1" applyBorder="1" applyAlignment="1">
      <alignment horizontal="center" vertical="center"/>
    </xf>
    <xf numFmtId="166" fontId="1" fillId="20" borderId="79" xfId="0" applyNumberFormat="1" applyFont="1" applyFill="1" applyBorder="1" applyAlignment="1">
      <alignment horizontal="center" vertical="center"/>
    </xf>
    <xf numFmtId="166" fontId="15" fillId="25" borderId="34" xfId="0" applyNumberFormat="1" applyFont="1" applyFill="1" applyBorder="1" applyAlignment="1">
      <alignment horizontal="center" vertical="center"/>
    </xf>
    <xf numFmtId="166" fontId="1" fillId="20" borderId="74" xfId="0" applyNumberFormat="1" applyFont="1" applyFill="1" applyBorder="1" applyAlignment="1">
      <alignment horizontal="center" vertical="center"/>
    </xf>
    <xf numFmtId="166" fontId="15" fillId="21" borderId="74" xfId="0" applyNumberFormat="1" applyFont="1" applyFill="1" applyBorder="1" applyAlignment="1">
      <alignment horizontal="center" vertical="center"/>
    </xf>
    <xf numFmtId="166" fontId="15" fillId="22" borderId="74" xfId="0" applyNumberFormat="1" applyFont="1" applyFill="1" applyBorder="1" applyAlignment="1">
      <alignment horizontal="center" vertical="center"/>
    </xf>
    <xf numFmtId="166" fontId="15" fillId="23" borderId="74" xfId="0" applyNumberFormat="1" applyFont="1" applyFill="1" applyBorder="1" applyAlignment="1">
      <alignment horizontal="center" vertical="center"/>
    </xf>
    <xf numFmtId="166" fontId="15" fillId="24" borderId="74" xfId="0" applyNumberFormat="1" applyFont="1" applyFill="1" applyBorder="1" applyAlignment="1">
      <alignment horizontal="center" vertical="center"/>
    </xf>
    <xf numFmtId="166" fontId="1" fillId="20" borderId="75" xfId="0" applyNumberFormat="1" applyFont="1" applyFill="1" applyBorder="1" applyAlignment="1">
      <alignment horizontal="center" vertical="center"/>
    </xf>
    <xf numFmtId="166" fontId="1" fillId="20" borderId="77" xfId="0" applyNumberFormat="1" applyFont="1" applyFill="1" applyBorder="1" applyAlignment="1">
      <alignment horizontal="center" vertical="center"/>
    </xf>
    <xf numFmtId="166" fontId="15" fillId="25" borderId="75" xfId="0" applyNumberFormat="1" applyFont="1" applyFill="1" applyBorder="1" applyAlignment="1">
      <alignment horizontal="center" vertical="center"/>
    </xf>
    <xf numFmtId="166" fontId="1" fillId="20" borderId="33" xfId="0" applyNumberFormat="1" applyFont="1" applyFill="1" applyBorder="1" applyAlignment="1">
      <alignment horizontal="center" vertical="center"/>
    </xf>
    <xf numFmtId="166" fontId="15" fillId="24" borderId="33" xfId="0" applyNumberFormat="1" applyFont="1" applyFill="1" applyBorder="1" applyAlignment="1">
      <alignment horizontal="center" vertical="center"/>
    </xf>
    <xf numFmtId="166" fontId="15" fillId="21" borderId="33" xfId="0" applyNumberFormat="1" applyFont="1" applyFill="1" applyBorder="1" applyAlignment="1">
      <alignment horizontal="center" vertical="center"/>
    </xf>
    <xf numFmtId="166" fontId="15" fillId="22" borderId="33" xfId="0" applyNumberFormat="1" applyFont="1" applyFill="1" applyBorder="1" applyAlignment="1">
      <alignment horizontal="center" vertical="center"/>
    </xf>
    <xf numFmtId="166" fontId="15" fillId="23" borderId="33" xfId="0" applyNumberFormat="1" applyFont="1" applyFill="1" applyBorder="1" applyAlignment="1">
      <alignment horizontal="center" vertical="center"/>
    </xf>
    <xf numFmtId="166" fontId="1" fillId="20" borderId="34" xfId="0" applyNumberFormat="1" applyFont="1" applyFill="1" applyBorder="1" applyAlignment="1">
      <alignment horizontal="center" vertical="center"/>
    </xf>
    <xf numFmtId="166" fontId="1" fillId="20" borderId="79" xfId="0" applyNumberFormat="1" applyFont="1" applyFill="1" applyBorder="1" applyAlignment="1">
      <alignment horizontal="center" vertical="center"/>
    </xf>
    <xf numFmtId="166" fontId="15" fillId="25" borderId="34" xfId="0" applyNumberFormat="1" applyFont="1" applyFill="1" applyBorder="1" applyAlignment="1">
      <alignment horizontal="center" vertical="center"/>
    </xf>
    <xf numFmtId="166" fontId="1" fillId="20" borderId="74" xfId="0" applyNumberFormat="1" applyFont="1" applyFill="1" applyBorder="1" applyAlignment="1">
      <alignment horizontal="center" vertical="center"/>
    </xf>
    <xf numFmtId="166" fontId="15" fillId="21" borderId="74" xfId="0" applyNumberFormat="1" applyFont="1" applyFill="1" applyBorder="1" applyAlignment="1">
      <alignment horizontal="center" vertical="center"/>
    </xf>
    <xf numFmtId="166" fontId="15" fillId="22" borderId="74" xfId="0" applyNumberFormat="1" applyFont="1" applyFill="1" applyBorder="1" applyAlignment="1">
      <alignment horizontal="center" vertical="center"/>
    </xf>
    <xf numFmtId="166" fontId="15" fillId="23" borderId="74" xfId="0" applyNumberFormat="1" applyFont="1" applyFill="1" applyBorder="1" applyAlignment="1">
      <alignment horizontal="center" vertical="center"/>
    </xf>
    <xf numFmtId="166" fontId="15" fillId="24" borderId="74" xfId="0" applyNumberFormat="1" applyFont="1" applyFill="1" applyBorder="1" applyAlignment="1">
      <alignment horizontal="center" vertical="center"/>
    </xf>
    <xf numFmtId="166" fontId="1" fillId="20" borderId="75" xfId="0" applyNumberFormat="1" applyFont="1" applyFill="1" applyBorder="1" applyAlignment="1">
      <alignment horizontal="center" vertical="center"/>
    </xf>
    <xf numFmtId="166" fontId="1" fillId="20" borderId="77" xfId="0" applyNumberFormat="1" applyFont="1" applyFill="1" applyBorder="1" applyAlignment="1">
      <alignment horizontal="center" vertical="center"/>
    </xf>
    <xf numFmtId="166" fontId="15" fillId="25" borderId="75" xfId="0" applyNumberFormat="1" applyFont="1" applyFill="1" applyBorder="1" applyAlignment="1">
      <alignment horizontal="center" vertical="center"/>
    </xf>
    <xf numFmtId="166" fontId="1" fillId="20" borderId="33" xfId="0" applyNumberFormat="1" applyFont="1" applyFill="1" applyBorder="1" applyAlignment="1">
      <alignment horizontal="center" vertical="center"/>
    </xf>
    <xf numFmtId="166" fontId="15" fillId="24" borderId="33" xfId="0" applyNumberFormat="1" applyFont="1" applyFill="1" applyBorder="1" applyAlignment="1">
      <alignment horizontal="center" vertical="center"/>
    </xf>
    <xf numFmtId="166" fontId="15" fillId="21" borderId="33" xfId="0" applyNumberFormat="1" applyFont="1" applyFill="1" applyBorder="1" applyAlignment="1">
      <alignment horizontal="center" vertical="center"/>
    </xf>
    <xf numFmtId="166" fontId="15" fillId="22" borderId="33" xfId="0" applyNumberFormat="1" applyFont="1" applyFill="1" applyBorder="1" applyAlignment="1">
      <alignment horizontal="center" vertical="center"/>
    </xf>
    <xf numFmtId="166" fontId="15" fillId="23" borderId="33" xfId="0" applyNumberFormat="1" applyFont="1" applyFill="1" applyBorder="1" applyAlignment="1">
      <alignment horizontal="center" vertical="center"/>
    </xf>
    <xf numFmtId="166" fontId="1" fillId="20" borderId="34" xfId="0" applyNumberFormat="1" applyFont="1" applyFill="1" applyBorder="1" applyAlignment="1">
      <alignment horizontal="center" vertical="center"/>
    </xf>
    <xf numFmtId="166" fontId="1" fillId="20" borderId="79" xfId="0" applyNumberFormat="1" applyFont="1" applyFill="1" applyBorder="1" applyAlignment="1">
      <alignment horizontal="center" vertical="center"/>
    </xf>
    <xf numFmtId="166" fontId="15" fillId="25" borderId="34" xfId="0" applyNumberFormat="1" applyFont="1" applyFill="1" applyBorder="1" applyAlignment="1">
      <alignment horizontal="center" vertical="center"/>
    </xf>
    <xf numFmtId="166" fontId="1" fillId="20" borderId="74" xfId="0" applyNumberFormat="1" applyFont="1" applyFill="1" applyBorder="1" applyAlignment="1">
      <alignment horizontal="center" vertical="center"/>
    </xf>
    <xf numFmtId="166" fontId="15" fillId="21" borderId="74" xfId="0" applyNumberFormat="1" applyFont="1" applyFill="1" applyBorder="1" applyAlignment="1">
      <alignment horizontal="center" vertical="center"/>
    </xf>
    <xf numFmtId="166" fontId="15" fillId="22" borderId="74" xfId="0" applyNumberFormat="1" applyFont="1" applyFill="1" applyBorder="1" applyAlignment="1">
      <alignment horizontal="center" vertical="center"/>
    </xf>
    <xf numFmtId="166" fontId="15" fillId="23" borderId="74" xfId="0" applyNumberFormat="1" applyFont="1" applyFill="1" applyBorder="1" applyAlignment="1">
      <alignment horizontal="center" vertical="center"/>
    </xf>
    <xf numFmtId="166" fontId="15" fillId="24" borderId="74" xfId="0" applyNumberFormat="1" applyFont="1" applyFill="1" applyBorder="1" applyAlignment="1">
      <alignment horizontal="center" vertical="center"/>
    </xf>
    <xf numFmtId="166" fontId="1" fillId="20" borderId="75" xfId="0" applyNumberFormat="1" applyFont="1" applyFill="1" applyBorder="1" applyAlignment="1">
      <alignment horizontal="center" vertical="center"/>
    </xf>
    <xf numFmtId="166" fontId="1" fillId="20" borderId="77" xfId="0" applyNumberFormat="1" applyFont="1" applyFill="1" applyBorder="1" applyAlignment="1">
      <alignment horizontal="center" vertical="center"/>
    </xf>
    <xf numFmtId="166" fontId="15" fillId="25" borderId="75" xfId="0" applyNumberFormat="1" applyFont="1" applyFill="1" applyBorder="1" applyAlignment="1">
      <alignment horizontal="center" vertical="center"/>
    </xf>
    <xf numFmtId="166" fontId="1" fillId="20" borderId="33" xfId="0" applyNumberFormat="1" applyFont="1" applyFill="1" applyBorder="1" applyAlignment="1">
      <alignment horizontal="center" vertical="center"/>
    </xf>
    <xf numFmtId="166" fontId="15" fillId="24" borderId="33" xfId="0" applyNumberFormat="1" applyFont="1" applyFill="1" applyBorder="1" applyAlignment="1">
      <alignment horizontal="center" vertical="center"/>
    </xf>
    <xf numFmtId="166" fontId="15" fillId="21" borderId="33" xfId="0" applyNumberFormat="1" applyFont="1" applyFill="1" applyBorder="1" applyAlignment="1">
      <alignment horizontal="center" vertical="center"/>
    </xf>
    <xf numFmtId="166" fontId="15" fillId="22" borderId="33" xfId="0" applyNumberFormat="1" applyFont="1" applyFill="1" applyBorder="1" applyAlignment="1">
      <alignment horizontal="center" vertical="center"/>
    </xf>
    <xf numFmtId="166" fontId="15" fillId="23" borderId="33" xfId="0" applyNumberFormat="1" applyFont="1" applyFill="1" applyBorder="1" applyAlignment="1">
      <alignment horizontal="center" vertical="center"/>
    </xf>
    <xf numFmtId="166" fontId="1" fillId="20" borderId="34" xfId="0" applyNumberFormat="1" applyFont="1" applyFill="1" applyBorder="1" applyAlignment="1">
      <alignment horizontal="center" vertical="center"/>
    </xf>
    <xf numFmtId="166" fontId="1" fillId="20" borderId="79" xfId="0" applyNumberFormat="1" applyFont="1" applyFill="1" applyBorder="1" applyAlignment="1">
      <alignment horizontal="center" vertical="center"/>
    </xf>
    <xf numFmtId="166" fontId="15" fillId="25" borderId="34" xfId="0" applyNumberFormat="1" applyFont="1" applyFill="1" applyBorder="1" applyAlignment="1">
      <alignment horizontal="center" vertical="center"/>
    </xf>
    <xf numFmtId="0" fontId="5" fillId="14" borderId="20" xfId="0" applyFont="1" applyFill="1" applyBorder="1" applyAlignment="1">
      <alignment horizontal="center" vertical="center" wrapText="1"/>
    </xf>
    <xf numFmtId="0" fontId="5" fillId="14" borderId="25" xfId="0" applyFont="1" applyFill="1" applyBorder="1" applyAlignment="1">
      <alignment horizontal="center" vertical="center" wrapText="1"/>
    </xf>
    <xf numFmtId="0" fontId="5" fillId="13" borderId="20" xfId="0" applyFont="1" applyFill="1" applyBorder="1" applyAlignment="1">
      <alignment horizontal="center" vertical="center" wrapText="1"/>
    </xf>
    <xf numFmtId="0" fontId="5" fillId="13" borderId="25" xfId="0" applyFont="1" applyFill="1" applyBorder="1" applyAlignment="1">
      <alignment horizontal="center" vertical="center" wrapText="1"/>
    </xf>
    <xf numFmtId="0" fontId="5" fillId="12" borderId="20" xfId="0" applyFont="1" applyFill="1" applyBorder="1" applyAlignment="1">
      <alignment horizontal="center" vertical="center" wrapText="1"/>
    </xf>
    <xf numFmtId="0" fontId="5" fillId="12" borderId="25" xfId="0" applyFont="1" applyFill="1" applyBorder="1" applyAlignment="1">
      <alignment horizontal="center" vertical="center" wrapText="1"/>
    </xf>
    <xf numFmtId="0" fontId="9" fillId="16" borderId="22" xfId="0" applyFont="1" applyFill="1" applyBorder="1" applyAlignment="1">
      <alignment horizontal="center" vertical="center" wrapText="1"/>
    </xf>
    <xf numFmtId="0" fontId="9" fillId="16" borderId="23" xfId="0" applyFont="1" applyFill="1" applyBorder="1" applyAlignment="1">
      <alignment horizontal="center" vertical="center" wrapText="1"/>
    </xf>
    <xf numFmtId="0" fontId="9" fillId="16" borderId="24"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5" fillId="15" borderId="21" xfId="0" applyFont="1" applyFill="1" applyBorder="1" applyAlignment="1">
      <alignment horizontal="center" vertical="center" wrapText="1"/>
    </xf>
    <xf numFmtId="0" fontId="5" fillId="15" borderId="69" xfId="0" applyFont="1" applyFill="1" applyBorder="1" applyAlignment="1">
      <alignment horizontal="center" vertical="center" wrapText="1"/>
    </xf>
    <xf numFmtId="0" fontId="5" fillId="15" borderId="68" xfId="0" applyFont="1" applyFill="1" applyBorder="1" applyAlignment="1">
      <alignment horizontal="center" vertical="center" wrapText="1"/>
    </xf>
    <xf numFmtId="0" fontId="5" fillId="15" borderId="70" xfId="0" applyFont="1" applyFill="1" applyBorder="1" applyAlignment="1">
      <alignment horizontal="center" vertical="center" wrapText="1"/>
    </xf>
    <xf numFmtId="0" fontId="5" fillId="13" borderId="71" xfId="0" applyFont="1" applyFill="1" applyBorder="1" applyAlignment="1">
      <alignment horizontal="center" vertical="center" wrapText="1"/>
    </xf>
    <xf numFmtId="0" fontId="9" fillId="16" borderId="67" xfId="0" applyFont="1" applyFill="1" applyBorder="1" applyAlignment="1">
      <alignment horizontal="center" vertical="center" wrapText="1"/>
    </xf>
    <xf numFmtId="0" fontId="9" fillId="16" borderId="72" xfId="0" applyFont="1" applyFill="1" applyBorder="1" applyAlignment="1">
      <alignment horizontal="center" vertical="center" wrapText="1"/>
    </xf>
    <xf numFmtId="0" fontId="5" fillId="15" borderId="54" xfId="0" applyFont="1" applyFill="1" applyBorder="1" applyAlignment="1">
      <alignment horizontal="center" vertical="center" wrapText="1"/>
    </xf>
    <xf numFmtId="0" fontId="9" fillId="16" borderId="55" xfId="0" applyFont="1" applyFill="1" applyBorder="1" applyAlignment="1">
      <alignment horizontal="center" vertical="center" wrapText="1"/>
    </xf>
    <xf numFmtId="0" fontId="5" fillId="14" borderId="71" xfId="0" applyFont="1" applyFill="1" applyBorder="1" applyAlignment="1">
      <alignment horizontal="center" vertical="center" wrapText="1"/>
    </xf>
    <xf numFmtId="0" fontId="5" fillId="18" borderId="20" xfId="0" applyFont="1" applyFill="1" applyBorder="1" applyAlignment="1">
      <alignment horizontal="center" vertical="center" wrapText="1"/>
    </xf>
    <xf numFmtId="0" fontId="5" fillId="19" borderId="20" xfId="0" applyFont="1" applyFill="1" applyBorder="1" applyAlignment="1">
      <alignment horizontal="center" vertical="center" wrapText="1"/>
    </xf>
    <xf numFmtId="0" fontId="5" fillId="18" borderId="71" xfId="0" applyFont="1" applyFill="1" applyBorder="1" applyAlignment="1">
      <alignment horizontal="center" vertical="center" wrapText="1"/>
    </xf>
    <xf numFmtId="0" fontId="5" fillId="19" borderId="71" xfId="0" applyFont="1" applyFill="1" applyBorder="1" applyAlignment="1">
      <alignment horizontal="center" vertical="center" wrapText="1"/>
    </xf>
    <xf numFmtId="0" fontId="9" fillId="16" borderId="61" xfId="0" applyFont="1" applyFill="1" applyBorder="1" applyAlignment="1">
      <alignment horizontal="center" vertical="center" wrapText="1"/>
    </xf>
    <xf numFmtId="0" fontId="9" fillId="16" borderId="62" xfId="0" applyFont="1" applyFill="1" applyBorder="1" applyAlignment="1">
      <alignment horizontal="center" vertical="center" wrapText="1"/>
    </xf>
    <xf numFmtId="0" fontId="5" fillId="13" borderId="63" xfId="0" applyFont="1" applyFill="1" applyBorder="1" applyAlignment="1">
      <alignment horizontal="center" vertical="center" wrapText="1"/>
    </xf>
    <xf numFmtId="0" fontId="3" fillId="13" borderId="57" xfId="0" applyFont="1" applyFill="1" applyBorder="1" applyAlignment="1">
      <alignment horizontal="center" vertical="center" wrapText="1"/>
    </xf>
    <xf numFmtId="0" fontId="3" fillId="13" borderId="64" xfId="0" applyFont="1" applyFill="1" applyBorder="1" applyAlignment="1">
      <alignment horizontal="center" vertical="center" wrapText="1"/>
    </xf>
    <xf numFmtId="0" fontId="5" fillId="12" borderId="65" xfId="0" applyFont="1" applyFill="1" applyBorder="1" applyAlignment="1">
      <alignment horizontal="center" vertical="center" wrapText="1"/>
    </xf>
    <xf numFmtId="0" fontId="9" fillId="16" borderId="66" xfId="0" applyFont="1" applyFill="1" applyBorder="1" applyAlignment="1">
      <alignment horizontal="center" vertical="center" wrapText="1"/>
    </xf>
    <xf numFmtId="0" fontId="5" fillId="19" borderId="56" xfId="0" applyFont="1" applyFill="1" applyBorder="1" applyAlignment="1">
      <alignment horizontal="center" vertical="center" wrapText="1"/>
    </xf>
    <xf numFmtId="0" fontId="5" fillId="19" borderId="57" xfId="0" applyFont="1" applyFill="1" applyBorder="1" applyAlignment="1">
      <alignment horizontal="center" vertical="center" wrapText="1"/>
    </xf>
    <xf numFmtId="0" fontId="5" fillId="19" borderId="25" xfId="0" applyFont="1" applyFill="1" applyBorder="1" applyAlignment="1">
      <alignment horizontal="center" vertical="center" wrapText="1"/>
    </xf>
    <xf numFmtId="0" fontId="6" fillId="17" borderId="6" xfId="0" applyFont="1" applyFill="1" applyBorder="1" applyAlignment="1">
      <alignment horizontal="center" vertical="center" wrapText="1"/>
    </xf>
    <xf numFmtId="0" fontId="6" fillId="17" borderId="0" xfId="0" applyFont="1" applyFill="1" applyAlignment="1">
      <alignment horizontal="center" vertical="center" wrapText="1"/>
    </xf>
    <xf numFmtId="0" fontId="6" fillId="17" borderId="12" xfId="0" applyFont="1" applyFill="1" applyBorder="1" applyAlignment="1">
      <alignment horizontal="center" vertical="center" wrapText="1"/>
    </xf>
    <xf numFmtId="0" fontId="6" fillId="17" borderId="39" xfId="0" applyFont="1" applyFill="1" applyBorder="1" applyAlignment="1">
      <alignment horizontal="center" vertical="center" wrapText="1"/>
    </xf>
    <xf numFmtId="0" fontId="5" fillId="15" borderId="2" xfId="0" applyFont="1" applyFill="1" applyBorder="1" applyAlignment="1">
      <alignment horizontal="center" vertical="center" wrapText="1"/>
    </xf>
    <xf numFmtId="0" fontId="5" fillId="15" borderId="6" xfId="0" applyFont="1" applyFill="1" applyBorder="1" applyAlignment="1">
      <alignment horizontal="center" wrapText="1"/>
    </xf>
    <xf numFmtId="0" fontId="1" fillId="0" borderId="23" xfId="0" applyFont="1" applyBorder="1" applyAlignment="1">
      <alignment horizontal="center" vertical="center" wrapText="1"/>
    </xf>
    <xf numFmtId="0" fontId="5" fillId="18" borderId="22" xfId="0" applyFont="1" applyFill="1" applyBorder="1" applyAlignment="1">
      <alignment horizontal="center" vertical="center" wrapText="1"/>
    </xf>
    <xf numFmtId="0" fontId="5" fillId="18" borderId="23" xfId="0" applyFont="1" applyFill="1" applyBorder="1" applyAlignment="1">
      <alignment horizontal="center" vertical="center" wrapText="1"/>
    </xf>
    <xf numFmtId="0" fontId="5" fillId="18" borderId="40" xfId="0" applyFont="1" applyFill="1" applyBorder="1" applyAlignment="1">
      <alignment horizontal="center" vertical="center" wrapText="1"/>
    </xf>
    <xf numFmtId="0" fontId="5" fillId="18" borderId="19" xfId="0" applyFont="1" applyFill="1" applyBorder="1" applyAlignment="1">
      <alignment horizontal="center" vertical="center" wrapText="1"/>
    </xf>
    <xf numFmtId="0" fontId="1" fillId="0" borderId="19" xfId="0" applyFont="1" applyBorder="1" applyAlignment="1">
      <alignment horizontal="center" vertical="center" wrapText="1"/>
    </xf>
    <xf numFmtId="0" fontId="1" fillId="0" borderId="4" xfId="0" applyFont="1" applyBorder="1" applyAlignment="1">
      <alignment horizontal="center" vertical="center" wrapText="1"/>
    </xf>
    <xf numFmtId="0" fontId="5" fillId="14" borderId="56" xfId="0" applyFont="1" applyFill="1" applyBorder="1" applyAlignment="1">
      <alignment horizontal="center" vertical="center" wrapText="1"/>
    </xf>
    <xf numFmtId="0" fontId="5" fillId="14" borderId="57" xfId="0" applyFont="1" applyFill="1" applyBorder="1" applyAlignment="1">
      <alignment horizontal="center" vertical="center" wrapText="1"/>
    </xf>
    <xf numFmtId="0" fontId="5" fillId="26" borderId="93" xfId="0" applyFont="1" applyFill="1" applyBorder="1" applyAlignment="1">
      <alignment horizontal="center" vertical="center" wrapText="1"/>
    </xf>
    <xf numFmtId="0" fontId="5" fillId="26" borderId="20" xfId="0" applyFont="1" applyFill="1" applyBorder="1" applyAlignment="1">
      <alignment horizontal="center" vertical="center" wrapText="1"/>
    </xf>
    <xf numFmtId="0" fontId="5" fillId="26" borderId="72" xfId="0" applyFont="1" applyFill="1" applyBorder="1" applyAlignment="1">
      <alignment horizontal="center" vertical="center" wrapText="1"/>
    </xf>
    <xf numFmtId="0" fontId="5" fillId="26" borderId="71"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5" fillId="19" borderId="35" xfId="0" applyFont="1" applyFill="1" applyBorder="1" applyAlignment="1">
      <alignment horizontal="center" vertical="center" wrapText="1"/>
    </xf>
    <xf numFmtId="0" fontId="5" fillId="19" borderId="36" xfId="0" applyFont="1" applyFill="1" applyBorder="1" applyAlignment="1">
      <alignment horizontal="center" vertical="center" wrapText="1"/>
    </xf>
    <xf numFmtId="0" fontId="5" fillId="19" borderId="37" xfId="0" applyFont="1" applyFill="1" applyBorder="1" applyAlignment="1">
      <alignment horizontal="center" vertical="center" wrapText="1"/>
    </xf>
    <xf numFmtId="0" fontId="5" fillId="19" borderId="38" xfId="0" applyFont="1" applyFill="1" applyBorder="1" applyAlignment="1">
      <alignment horizontal="center" vertical="center" wrapText="1"/>
    </xf>
    <xf numFmtId="0" fontId="2" fillId="14" borderId="20" xfId="0" applyFont="1" applyFill="1" applyBorder="1" applyAlignment="1">
      <alignment horizontal="center" vertical="center" wrapText="1"/>
    </xf>
    <xf numFmtId="0" fontId="5" fillId="14" borderId="35" xfId="0" applyFont="1" applyFill="1" applyBorder="1" applyAlignment="1">
      <alignment horizontal="center" vertical="center" wrapText="1"/>
    </xf>
    <xf numFmtId="0" fontId="1" fillId="0" borderId="36"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38" xfId="0" applyFont="1" applyBorder="1" applyAlignment="1">
      <alignment horizontal="center" vertical="center" wrapText="1"/>
    </xf>
    <xf numFmtId="2" fontId="5" fillId="14" borderId="20" xfId="0" applyNumberFormat="1" applyFont="1" applyFill="1" applyBorder="1" applyAlignment="1">
      <alignment horizontal="center" vertical="center" wrapText="1"/>
    </xf>
    <xf numFmtId="0" fontId="5" fillId="19" borderId="44" xfId="0" applyFont="1" applyFill="1" applyBorder="1" applyAlignment="1">
      <alignment horizontal="center" vertical="center" wrapText="1"/>
    </xf>
    <xf numFmtId="0" fontId="5" fillId="19" borderId="45" xfId="0" applyFont="1" applyFill="1" applyBorder="1" applyAlignment="1">
      <alignment horizontal="center" vertical="center" wrapText="1"/>
    </xf>
    <xf numFmtId="0" fontId="9" fillId="16" borderId="40" xfId="0" applyFont="1" applyFill="1" applyBorder="1" applyAlignment="1">
      <alignment horizontal="center" vertical="center" wrapText="1"/>
    </xf>
    <xf numFmtId="0" fontId="1" fillId="0" borderId="41" xfId="0" applyFont="1" applyBorder="1" applyAlignment="1">
      <alignment horizontal="center" vertical="center" wrapText="1"/>
    </xf>
    <xf numFmtId="0" fontId="1" fillId="0" borderId="42" xfId="0" applyFont="1" applyBorder="1" applyAlignment="1">
      <alignment horizontal="center" vertical="center" wrapText="1"/>
    </xf>
    <xf numFmtId="0" fontId="1" fillId="0" borderId="43" xfId="0" applyFont="1" applyBorder="1" applyAlignment="1">
      <alignment horizontal="center" vertical="center" wrapText="1"/>
    </xf>
    <xf numFmtId="0" fontId="5" fillId="15" borderId="5" xfId="0" applyFont="1" applyFill="1" applyBorder="1" applyAlignment="1">
      <alignment horizontal="center" wrapText="1"/>
    </xf>
    <xf numFmtId="0" fontId="5" fillId="15" borderId="46" xfId="0" applyFont="1" applyFill="1" applyBorder="1" applyAlignment="1">
      <alignment horizontal="center" wrapText="1"/>
    </xf>
    <xf numFmtId="0" fontId="5" fillId="18" borderId="47" xfId="0" applyFont="1" applyFill="1" applyBorder="1" applyAlignment="1">
      <alignment horizontal="center" vertical="center" wrapText="1"/>
    </xf>
    <xf numFmtId="0" fontId="5" fillId="12" borderId="56" xfId="0" applyFont="1" applyFill="1" applyBorder="1" applyAlignment="1">
      <alignment horizontal="center" vertical="center" wrapText="1"/>
    </xf>
    <xf numFmtId="0" fontId="5" fillId="12" borderId="64" xfId="0" applyFont="1" applyFill="1" applyBorder="1" applyAlignment="1">
      <alignment horizontal="center" vertical="center" wrapText="1"/>
    </xf>
    <xf numFmtId="0" fontId="5" fillId="13" borderId="56" xfId="0" applyFont="1" applyFill="1" applyBorder="1" applyAlignment="1">
      <alignment horizontal="center" vertical="center" wrapText="1"/>
    </xf>
    <xf numFmtId="0" fontId="5" fillId="13" borderId="57" xfId="0" applyFont="1" applyFill="1" applyBorder="1" applyAlignment="1">
      <alignment horizontal="center" vertical="center" wrapText="1"/>
    </xf>
    <xf numFmtId="0" fontId="5" fillId="13" borderId="64" xfId="0" applyFont="1" applyFill="1" applyBorder="1" applyAlignment="1">
      <alignment horizontal="center" vertical="center" wrapText="1"/>
    </xf>
    <xf numFmtId="0" fontId="5" fillId="14" borderId="64" xfId="0" applyFont="1" applyFill="1" applyBorder="1" applyAlignment="1">
      <alignment horizontal="center" vertical="center" wrapText="1"/>
    </xf>
  </cellXfs>
  <cellStyles count="1">
    <cellStyle name="Normal" xfId="0" builtinId="0"/>
  </cellStyles>
  <dxfs count="630">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79"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78"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drawing1.xml><?xml version="1.0" encoding="utf-8"?>
<xdr:wsDr xmlns:xdr="http://schemas.openxmlformats.org/drawingml/2006/spreadsheetDrawing" xmlns:a="http://schemas.openxmlformats.org/drawingml/2006/main">
  <xdr:twoCellAnchor editAs="absolute">
    <xdr:from>
      <xdr:col>16</xdr:col>
      <xdr:colOff>95250</xdr:colOff>
      <xdr:row>5</xdr:row>
      <xdr:rowOff>114300</xdr:rowOff>
    </xdr:from>
    <xdr:to>
      <xdr:col>21</xdr:col>
      <xdr:colOff>19050</xdr:colOff>
      <xdr:row>25</xdr:row>
      <xdr:rowOff>209550</xdr:rowOff>
    </xdr:to>
    <xdr:sp macro="" textlink="">
      <xdr:nvSpPr>
        <xdr:cNvPr id="2049" name="Text Box 1025" hidden="1">
          <a:extLst>
            <a:ext uri="{FF2B5EF4-FFF2-40B4-BE49-F238E27FC236}">
              <a16:creationId xmlns:a16="http://schemas.microsoft.com/office/drawing/2014/main" id="{D936FD60-2D6A-834D-CB33-F21D9DC7D17C}"/>
            </a:ext>
          </a:extLst>
        </xdr:cNvPr>
        <xdr:cNvSpPr txBox="1">
          <a:spLocks noChangeArrowheads="1"/>
        </xdr:cNvSpPr>
      </xdr:nvSpPr>
      <xdr:spPr bwMode="auto">
        <a:xfrm>
          <a:off x="13265150" y="939800"/>
          <a:ext cx="3708400" cy="4381500"/>
        </a:xfrm>
        <a:prstGeom prst="rect">
          <a:avLst/>
        </a:prstGeom>
        <a:solidFill>
          <a:srgbClr xmlns:mc="http://schemas.openxmlformats.org/markup-compatibility/2006" xmlns:a14="http://schemas.microsoft.com/office/drawing/2010/main" val="FFFFE1" mc:Ignorable="a14" a14:legacySpreadsheetColorIndex="80"/>
        </a:solidFill>
        <a:ln w="9525">
          <a:solidFill>
            <a:srgbClr val="510000"/>
          </a:solidFill>
          <a:miter lim="8000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0.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oecdcode.org/disclaimers/cyprus.html"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87"/>
  <sheetViews>
    <sheetView showGridLines="0" tabSelected="1" zoomScale="80" workbookViewId="0"/>
  </sheetViews>
  <sheetFormatPr defaultColWidth="10.90625" defaultRowHeight="12.5" x14ac:dyDescent="0.25"/>
  <cols>
    <col min="1" max="1" width="30.7265625" customWidth="1"/>
  </cols>
  <sheetData>
    <row r="1" spans="1:2" x14ac:dyDescent="0.25">
      <c r="A1" s="41" t="s">
        <v>248</v>
      </c>
      <c r="B1" s="41"/>
    </row>
    <row r="2" spans="1:2" x14ac:dyDescent="0.25">
      <c r="A2" s="41" t="s">
        <v>249</v>
      </c>
      <c r="B2" s="41" t="s">
        <v>2814</v>
      </c>
    </row>
    <row r="3" spans="1:2" x14ac:dyDescent="0.25">
      <c r="A3" s="41" t="s">
        <v>250</v>
      </c>
      <c r="B3" s="41"/>
    </row>
    <row r="4" spans="1:2" x14ac:dyDescent="0.25">
      <c r="A4" s="181" t="str">
        <f>HYPERLINK("http://oe.cd/disclaimer", "Disclaimer: http://oe.cd/disclaimer")</f>
        <v>Disclaimer: http://oe.cd/disclaimer</v>
      </c>
      <c r="B4" s="41"/>
    </row>
    <row r="5" spans="1:2" x14ac:dyDescent="0.25">
      <c r="A5" s="41"/>
      <c r="B5" s="41"/>
    </row>
    <row r="6" spans="1:2" ht="13" x14ac:dyDescent="0.3">
      <c r="A6" s="42" t="s">
        <v>251</v>
      </c>
      <c r="B6" s="42" t="s">
        <v>252</v>
      </c>
    </row>
    <row r="7" spans="1:2" ht="13" x14ac:dyDescent="0.3">
      <c r="A7" s="42"/>
      <c r="B7" s="42"/>
    </row>
    <row r="8" spans="1:2" ht="13" x14ac:dyDescent="0.3">
      <c r="A8" s="42" t="s">
        <v>2815</v>
      </c>
      <c r="B8" s="42" t="s">
        <v>253</v>
      </c>
    </row>
    <row r="9" spans="1:2" ht="13" x14ac:dyDescent="0.3">
      <c r="A9" s="182" t="s">
        <v>254</v>
      </c>
      <c r="B9" s="182"/>
    </row>
    <row r="10" spans="1:2" x14ac:dyDescent="0.25">
      <c r="A10" s="41"/>
      <c r="B10" s="41"/>
    </row>
    <row r="11" spans="1:2" x14ac:dyDescent="0.25">
      <c r="A11" s="160" t="str">
        <f>HYPERLINK("#'BMUL.UND.TQS27I.Q4'!A1", "BMUL.UND.TQS27I.Q4")</f>
        <v>BMUL.UND.TQS27I.Q4</v>
      </c>
      <c r="B11" s="41" t="s">
        <v>255</v>
      </c>
    </row>
    <row r="12" spans="1:2" x14ac:dyDescent="0.25">
      <c r="A12" s="160" t="str">
        <f>HYPERLINK("#'BMUL.UND.TQS27C.Q4'!A1", "BMUL.UND.TQS27C.Q4")</f>
        <v>BMUL.UND.TQS27C.Q4</v>
      </c>
      <c r="B12" s="41" t="s">
        <v>256</v>
      </c>
    </row>
    <row r="13" spans="1:2" x14ac:dyDescent="0.25">
      <c r="A13" s="160" t="str">
        <f>HYPERLINK("#'BMUL.UND.TQS27F.Q4'!A1", "BMUL.UND.TQS27F.Q4")</f>
        <v>BMUL.UND.TQS27F.Q4</v>
      </c>
      <c r="B13" s="41" t="s">
        <v>257</v>
      </c>
    </row>
    <row r="14" spans="1:2" x14ac:dyDescent="0.25">
      <c r="A14" s="160" t="str">
        <f>HYPERLINK("#'LOG.TQ77g.TQS27c_50b'!A1", "LOG.TQ77g.TQS27c_50b")</f>
        <v>LOG.TQ77g.TQS27c_50b</v>
      </c>
      <c r="B14" s="41" t="s">
        <v>259</v>
      </c>
    </row>
    <row r="15" spans="1:2" x14ac:dyDescent="0.25">
      <c r="A15" s="160" t="str">
        <f>HYPERLINK("#'BMUL.UND.TQS27C.TQ54'!A1", "BMUL.UND.TQS27C.TQ54")</f>
        <v>BMUL.UND.TQS27C.TQ54</v>
      </c>
      <c r="B15" s="41" t="s">
        <v>260</v>
      </c>
    </row>
    <row r="16" spans="1:2" x14ac:dyDescent="0.25">
      <c r="A16" s="160" t="str">
        <f>HYPERLINK("#'BMUL.UND.TQS27C.TQ50'!A1", "BMUL.UND.TQS27C.TQ50")</f>
        <v>BMUL.UND.TQS27C.TQ50</v>
      </c>
      <c r="B16" s="41" t="s">
        <v>261</v>
      </c>
    </row>
    <row r="17" spans="1:2" x14ac:dyDescent="0.25">
      <c r="A17" s="160" t="str">
        <f>HYPERLINK("#'BMUL.UND.TQS27I.TQ50'!A1", "BMUL.UND.TQS27I.TQ50")</f>
        <v>BMUL.UND.TQS27I.TQ50</v>
      </c>
      <c r="B17" s="41" t="s">
        <v>262</v>
      </c>
    </row>
    <row r="18" spans="1:2" x14ac:dyDescent="0.25">
      <c r="A18" s="160" t="str">
        <f>HYPERLINK("#'CMUL.TR2.TQ14-16_FT'!A1", "CMUL.TR2.TQ14-16_FT")</f>
        <v>CMUL.TR2.TQ14-16_FT</v>
      </c>
      <c r="B18" s="41" t="s">
        <v>264</v>
      </c>
    </row>
    <row r="19" spans="1:2" x14ac:dyDescent="0.25">
      <c r="A19" s="160" t="str">
        <f>HYPERLINK("#'CMUL.TR2.TQ14-16_PT'!A1", "CMUL.TR2.TQ14-16_PT")</f>
        <v>CMUL.TR2.TQ14-16_PT</v>
      </c>
      <c r="B19" s="41" t="s">
        <v>266</v>
      </c>
    </row>
    <row r="20" spans="1:2" x14ac:dyDescent="0.25">
      <c r="A20" s="160" t="str">
        <f>HYPERLINK("#'CMUL.NO.TQ14-16_FT'!A1", "CMUL.NO.TQ14-16_FT")</f>
        <v>CMUL.NO.TQ14-16_FT</v>
      </c>
      <c r="B20" s="41" t="s">
        <v>268</v>
      </c>
    </row>
    <row r="21" spans="1:2" x14ac:dyDescent="0.25">
      <c r="A21" s="160" t="str">
        <f>HYPERLINK("#'CMUL.NO.TQ14-16_PT'!A1", "CMUL.NO.TQ14-16_PT")</f>
        <v>CMUL.NO.TQ14-16_PT</v>
      </c>
      <c r="B21" s="41" t="s">
        <v>270</v>
      </c>
    </row>
    <row r="22" spans="1:2" x14ac:dyDescent="0.25">
      <c r="A22" s="160" t="str">
        <f>HYPERLINK("#'CMUL.TEXP.TQ14_16_FT'!A1", "CMUL.TEXP.TQ14_16_FT")</f>
        <v>CMUL.TEXP.TQ14_16_FT</v>
      </c>
      <c r="B22" s="41" t="s">
        <v>272</v>
      </c>
    </row>
    <row r="23" spans="1:2" x14ac:dyDescent="0.25">
      <c r="A23" s="160" t="str">
        <f>HYPERLINK("#'CON.UND.PIAAC_D2Q11'!A1", "CON.UND.PIAAC_D2Q11")</f>
        <v>CON.UND.PIAAC_D2Q11</v>
      </c>
      <c r="B23" s="41" t="s">
        <v>273</v>
      </c>
    </row>
    <row r="24" spans="1:2" x14ac:dyDescent="0.25">
      <c r="A24" s="160" t="str">
        <f>HYPERLINK("#'CON.UND.PIAAC_D2Q11FT'!A1", "CON.UND.PIAAC_D2Q11FT")</f>
        <v>CON.UND.PIAAC_D2Q11FT</v>
      </c>
      <c r="B24" s="41" t="s">
        <v>274</v>
      </c>
    </row>
    <row r="25" spans="1:2" x14ac:dyDescent="0.25">
      <c r="A25" s="160" t="str">
        <f>HYPERLINK("#'CON.UND.PIAAC_H2Q12'!A1", "CON.UND.PIAAC_H2Q12")</f>
        <v>CON.UND.PIAAC_H2Q12</v>
      </c>
      <c r="B25" s="41" t="s">
        <v>275</v>
      </c>
    </row>
    <row r="26" spans="1:2" x14ac:dyDescent="0.25">
      <c r="A26" s="160" t="str">
        <f>HYPERLINK("#'BMUL.TEXP.TQ77'!A1", "BMUL.TEXP.TQ77")</f>
        <v>BMUL.TEXP.TQ77</v>
      </c>
      <c r="B26" s="41" t="s">
        <v>277</v>
      </c>
    </row>
    <row r="27" spans="1:2" x14ac:dyDescent="0.25">
      <c r="A27" s="160" t="str">
        <f>HYPERLINK("#'BMUL.TR3.TQ77a-k'!A1", "BMUL.TR3.TQ77a-k")</f>
        <v>BMUL.TR3.TQ77a-k</v>
      </c>
      <c r="B27" s="41" t="s">
        <v>279</v>
      </c>
    </row>
    <row r="28" spans="1:2" x14ac:dyDescent="0.25">
      <c r="A28" s="160" t="str">
        <f>HYPERLINK("#'BIN.SCH.TQ77d'!A1", "BIN.SCH.TQ77d")</f>
        <v>BIN.SCH.TQ77d</v>
      </c>
      <c r="B28" s="41" t="s">
        <v>281</v>
      </c>
    </row>
    <row r="29" spans="1:2" x14ac:dyDescent="0.25">
      <c r="A29" s="160" t="str">
        <f>HYPERLINK("#'BMUL.UND.TQ47'!A1", "BMUL.UND.TQ47")</f>
        <v>BMUL.UND.TQ47</v>
      </c>
      <c r="B29" s="41" t="s">
        <v>282</v>
      </c>
    </row>
    <row r="30" spans="1:2" x14ac:dyDescent="0.25">
      <c r="A30" s="160" t="str">
        <f>HYPERLINK("#'BMUL.TEXP.TQ47'!A1", "BMUL.TEXP.TQ47")</f>
        <v>BMUL.TEXP.TQ47</v>
      </c>
      <c r="B30" s="41" t="s">
        <v>284</v>
      </c>
    </row>
    <row r="31" spans="1:2" x14ac:dyDescent="0.25">
      <c r="A31" s="160" t="str">
        <f>HYPERLINK("#'BMUL.UND.TQS27C.TQ47'!A1", "BMUL.UND.TQS27C.TQ47")</f>
        <v>BMUL.UND.TQS27C.TQ47</v>
      </c>
      <c r="B31" s="41" t="s">
        <v>285</v>
      </c>
    </row>
    <row r="32" spans="1:2" x14ac:dyDescent="0.25">
      <c r="A32" s="160" t="str">
        <f>HYPERLINK("#'BMUL.UND.TQS27I.TQ47'!A1", "BMUL.UND.TQS27I.TQ47")</f>
        <v>BMUL.UND.TQS27I.TQ47</v>
      </c>
      <c r="B32" s="41" t="s">
        <v>286</v>
      </c>
    </row>
    <row r="33" spans="1:2" x14ac:dyDescent="0.25">
      <c r="A33" s="160" t="str">
        <f>HYPERLINK("#'BMUL.NO.TQ47'!A1", "BMUL.NO.TQ47")</f>
        <v>BMUL.NO.TQ47</v>
      </c>
      <c r="B33" s="41" t="s">
        <v>288</v>
      </c>
    </row>
    <row r="34" spans="1:2" x14ac:dyDescent="0.25">
      <c r="A34" s="160" t="str">
        <f>HYPERLINK("#'OLS.TQS54.TQ47'!A1", "OLS.TQS54.TQ47")</f>
        <v>OLS.TQS54.TQ47</v>
      </c>
      <c r="B34" s="41" t="s">
        <v>290</v>
      </c>
    </row>
    <row r="35" spans="1:2" x14ac:dyDescent="0.25">
      <c r="A35" s="160" t="str">
        <f>HYPERLINK("#'BIN.TCH.TQ47a'!A1", "BIN.TCH.TQ47a")</f>
        <v>BIN.TCH.TQ47a</v>
      </c>
      <c r="B35" s="41" t="s">
        <v>292</v>
      </c>
    </row>
    <row r="36" spans="1:2" x14ac:dyDescent="0.25">
      <c r="A36" s="160" t="str">
        <f>HYPERLINK("#'BIN.TCH.TQ47e'!A1", "BIN.TCH.TQ47e")</f>
        <v>BIN.TCH.TQ47e</v>
      </c>
      <c r="B36" s="41" t="s">
        <v>294</v>
      </c>
    </row>
    <row r="37" spans="1:2" x14ac:dyDescent="0.25">
      <c r="A37" s="160" t="str">
        <f>HYPERLINK("#'BIN.TCH.TQ47f'!A1", "BIN.TCH.TQ47f")</f>
        <v>BIN.TCH.TQ47f</v>
      </c>
      <c r="B37" s="41" t="s">
        <v>296</v>
      </c>
    </row>
    <row r="38" spans="1:2" x14ac:dyDescent="0.25">
      <c r="A38" s="160" t="str">
        <f>HYPERLINK("#'BIN.TCH.TQ47c'!A1", "BIN.TCH.TQ47c")</f>
        <v>BIN.TCH.TQ47c</v>
      </c>
      <c r="B38" s="41" t="s">
        <v>298</v>
      </c>
    </row>
    <row r="39" spans="1:2" x14ac:dyDescent="0.25">
      <c r="A39" s="160" t="str">
        <f>HYPERLINK("#'BIN.TCH.TQ47d'!A1", "BIN.TCH.TQ47d")</f>
        <v>BIN.TCH.TQ47d</v>
      </c>
      <c r="B39" s="41" t="s">
        <v>300</v>
      </c>
    </row>
    <row r="40" spans="1:2" x14ac:dyDescent="0.25">
      <c r="A40" s="160" t="str">
        <f>HYPERLINK("#'LOG.TQ24k.TQ77k'!A1", "LOG.TQ24k.TQ77k")</f>
        <v>LOG.TQ24k.TQ77k</v>
      </c>
      <c r="B40" s="41" t="s">
        <v>302</v>
      </c>
    </row>
    <row r="41" spans="1:2" x14ac:dyDescent="0.25">
      <c r="A41" s="160" t="str">
        <f>HYPERLINK("#'LOG.TQ24l.TQ77n'!A1", "LOG.TQ24l.TQ77n")</f>
        <v>LOG.TQ24l.TQ77n</v>
      </c>
      <c r="B41" s="41" t="s">
        <v>304</v>
      </c>
    </row>
    <row r="42" spans="1:2" x14ac:dyDescent="0.25">
      <c r="A42" s="160" t="str">
        <f>HYPERLINK("#'OLS.TQ58S.TQ47Bis'!A1", "OLS.TQ58S.TQ47Bis")</f>
        <v>OLS.TQ58S.TQ47Bis</v>
      </c>
      <c r="B42" s="41" t="s">
        <v>306</v>
      </c>
    </row>
    <row r="43" spans="1:2" x14ac:dyDescent="0.25">
      <c r="A43" s="160" t="str">
        <f>HYPERLINK("#'OLS.TQ58S.TQ47'!A1", "OLS.TQ58S.TQ47")</f>
        <v>OLS.TQ58S.TQ47</v>
      </c>
      <c r="B43" s="41" t="s">
        <v>308</v>
      </c>
    </row>
    <row r="44" spans="1:2" x14ac:dyDescent="0.25">
      <c r="A44" s="160" t="str">
        <f>HYPERLINK("#'BMUL.NO.TQ54'!A1", "BMUL.NO.TQ54")</f>
        <v>BMUL.NO.TQ54</v>
      </c>
      <c r="B44" s="41" t="s">
        <v>310</v>
      </c>
    </row>
    <row r="45" spans="1:2" x14ac:dyDescent="0.25">
      <c r="A45" s="160" t="str">
        <f>HYPERLINK("#'BMUL.TEXP.TQ54'!A1", "BMUL.TEXP.TQ54")</f>
        <v>BMUL.TEXP.TQ54</v>
      </c>
      <c r="B45" s="41" t="s">
        <v>312</v>
      </c>
    </row>
    <row r="46" spans="1:2" x14ac:dyDescent="0.25">
      <c r="A46" s="160" t="str">
        <f>HYPERLINK("#'CMUL.NO.TQ50'!A1", "CMUL.NO.TQ50")</f>
        <v>CMUL.NO.TQ50</v>
      </c>
      <c r="B46" s="41" t="s">
        <v>314</v>
      </c>
    </row>
    <row r="47" spans="1:2" x14ac:dyDescent="0.25">
      <c r="A47" s="160" t="str">
        <f>HYPERLINK("#'CMUL.TR1.TQ50'!A1", "CMUL.TR1.TQ50")</f>
        <v>CMUL.TR1.TQ50</v>
      </c>
      <c r="B47" s="41" t="s">
        <v>316</v>
      </c>
    </row>
    <row r="48" spans="1:2" x14ac:dyDescent="0.25">
      <c r="A48" s="160" t="str">
        <f>HYPERLINK("#'BMUL.NO.PQ41'!A1", "BMUL.NO.PQ41")</f>
        <v>BMUL.NO.PQ41</v>
      </c>
      <c r="B48" s="41" t="s">
        <v>318</v>
      </c>
    </row>
    <row r="49" spans="1:2" x14ac:dyDescent="0.25">
      <c r="A49" s="160" t="str">
        <f>HYPERLINK("#'BIN.SCH.PQ41c'!A1", "BIN.SCH.PQ41c")</f>
        <v>BIN.SCH.PQ41c</v>
      </c>
      <c r="B49" s="41" t="s">
        <v>320</v>
      </c>
    </row>
    <row r="50" spans="1:2" x14ac:dyDescent="0.25">
      <c r="A50" s="160" t="str">
        <f>HYPERLINK("#'BMUL.TR2.PQ41adg'!A1", "BMUL.TR2.PQ41adg")</f>
        <v>BMUL.TR2.PQ41adg</v>
      </c>
      <c r="B50" s="41" t="s">
        <v>322</v>
      </c>
    </row>
    <row r="51" spans="1:2" x14ac:dyDescent="0.25">
      <c r="A51" s="160" t="str">
        <f>HYPERLINK("#'LOG.PQ41b.TQ47f'!A1", "LOG.PQ41b.TQ47f")</f>
        <v>LOG.PQ41b.TQ47f</v>
      </c>
      <c r="B51" s="41" t="s">
        <v>324</v>
      </c>
    </row>
    <row r="52" spans="1:2" x14ac:dyDescent="0.25">
      <c r="A52" s="160" t="str">
        <f>HYPERLINK("#'LOG.PQ41b.TQS54'!A1", "LOG.PQ41b.TQS54")</f>
        <v>LOG.PQ41b.TQS54</v>
      </c>
      <c r="B52" s="41" t="s">
        <v>326</v>
      </c>
    </row>
    <row r="53" spans="1:2" x14ac:dyDescent="0.25">
      <c r="A53" s="160" t="str">
        <f>HYPERLINK("#'LOG.PQ41b.TQ50b'!A1", "LOG.PQ41b.TQ50b")</f>
        <v>LOG.PQ41b.TQ50b</v>
      </c>
      <c r="B53" s="41" t="s">
        <v>328</v>
      </c>
    </row>
    <row r="54" spans="1:2" x14ac:dyDescent="0.25">
      <c r="A54" s="160" t="str">
        <f>HYPERLINK("#'BMUL.TEXP.TQ50'!A1", "BMUL.TEXP.TQ50")</f>
        <v>BMUL.TEXP.TQ50</v>
      </c>
      <c r="B54" s="41" t="s">
        <v>330</v>
      </c>
    </row>
    <row r="55" spans="1:2" x14ac:dyDescent="0.25">
      <c r="A55" s="160" t="str">
        <f>HYPERLINK("#'OLS.TQ50c.TQ13'!A1", "OLS.TQ50c.TQ13")</f>
        <v>OLS.TQ50c.TQ13</v>
      </c>
      <c r="B55" s="41" t="s">
        <v>332</v>
      </c>
    </row>
    <row r="56" spans="1:2" x14ac:dyDescent="0.25">
      <c r="A56" s="160" t="str">
        <f>HYPERLINK("#'LOG.TQ77g.TQ47'!A1", "LOG.TQ77g.TQ47")</f>
        <v>LOG.TQ77g.TQ47</v>
      </c>
      <c r="B56" s="41" t="s">
        <v>334</v>
      </c>
    </row>
    <row r="57" spans="1:2" x14ac:dyDescent="0.25">
      <c r="A57" s="160" t="str">
        <f>HYPERLINK("#'MCOB.UND.PQ35'!A1", "MCOB.UND.PQ35")</f>
        <v>MCOB.UND.PQ35</v>
      </c>
      <c r="B57" s="41" t="s">
        <v>335</v>
      </c>
    </row>
    <row r="58" spans="1:2" x14ac:dyDescent="0.25">
      <c r="A58" s="160" t="str">
        <f>HYPERLINK("#'MCOB.UND.PQ36'!A1", "MCOB.UND.PQ36")</f>
        <v>MCOB.UND.PQ36</v>
      </c>
      <c r="B58" s="41" t="s">
        <v>336</v>
      </c>
    </row>
    <row r="59" spans="1:2" x14ac:dyDescent="0.25">
      <c r="A59" s="160" t="str">
        <f>HYPERLINK("#'BMUL.TR3.PQ36'!A1", "BMUL.TR3.PQ36")</f>
        <v>BMUL.TR3.PQ36</v>
      </c>
      <c r="B59" s="41" t="s">
        <v>338</v>
      </c>
    </row>
    <row r="60" spans="1:2" x14ac:dyDescent="0.25">
      <c r="A60" s="160" t="str">
        <f>HYPERLINK("#'MCOB.UND.PQ37'!A1", "MCOB.UND.PQ37")</f>
        <v>MCOB.UND.PQ37</v>
      </c>
      <c r="B60" s="41" t="s">
        <v>339</v>
      </c>
    </row>
    <row r="61" spans="1:2" x14ac:dyDescent="0.25">
      <c r="A61" s="160" t="str">
        <f>HYPERLINK("#'BMUL.TR2.PQ37'!A1", "BMUL.TR2.PQ37")</f>
        <v>BMUL.TR2.PQ37</v>
      </c>
      <c r="B61" s="41" t="s">
        <v>341</v>
      </c>
    </row>
    <row r="62" spans="1:2" x14ac:dyDescent="0.25">
      <c r="A62" s="160" t="str">
        <f>HYPERLINK("#'BMUL.TEXP.TQ68_MTD'!A1", "BMUL.TEXP.TQ68_MTD")</f>
        <v>BMUL.TEXP.TQ68_MTD</v>
      </c>
      <c r="B62" s="41" t="s">
        <v>343</v>
      </c>
    </row>
    <row r="63" spans="1:2" x14ac:dyDescent="0.25">
      <c r="A63" s="160" t="str">
        <f>HYPERLINK("#'BIN.TCH.TQ77j'!A1", "BIN.TCH.TQ77j")</f>
        <v>BIN.TCH.TQ77j</v>
      </c>
      <c r="B63" s="41" t="s">
        <v>345</v>
      </c>
    </row>
    <row r="64" spans="1:2" x14ac:dyDescent="0.25">
      <c r="A64" s="160" t="str">
        <f>HYPERLINK("#'BMUL.NO.TQ72'!A1", "BMUL.NO.TQ72")</f>
        <v>BMUL.NO.TQ72</v>
      </c>
      <c r="B64" s="41" t="s">
        <v>347</v>
      </c>
    </row>
    <row r="65" spans="1:2" x14ac:dyDescent="0.25">
      <c r="A65" s="160" t="str">
        <f>HYPERLINK("#'BIN.TCH.TQ72a'!A1", "BIN.TCH.TQ72a")</f>
        <v>BIN.TCH.TQ72a</v>
      </c>
      <c r="B65" s="41" t="s">
        <v>349</v>
      </c>
    </row>
    <row r="66" spans="1:2" x14ac:dyDescent="0.25">
      <c r="A66" s="160" t="str">
        <f>HYPERLINK("#'BIN.SCH.TQ72a'!A1", "BIN.SCH.TQ72a")</f>
        <v>BIN.SCH.TQ72a</v>
      </c>
      <c r="B66" s="41" t="s">
        <v>351</v>
      </c>
    </row>
    <row r="67" spans="1:2" x14ac:dyDescent="0.25">
      <c r="A67" s="160" t="str">
        <f>HYPERLINK("#'LOG.TQ77c.TQ72bf'!A1", "LOG.TQ77c.TQ72bf")</f>
        <v>LOG.TQ77c.TQ72bf</v>
      </c>
      <c r="B67" s="41" t="s">
        <v>353</v>
      </c>
    </row>
    <row r="68" spans="1:2" x14ac:dyDescent="0.25">
      <c r="A68" s="160" t="str">
        <f>HYPERLINK("#'LOG.TQ77d.TQ72bf'!A1", "LOG.TQ77d.TQ72bf")</f>
        <v>LOG.TQ77d.TQ72bf</v>
      </c>
      <c r="B68" s="41" t="s">
        <v>355</v>
      </c>
    </row>
    <row r="69" spans="1:2" x14ac:dyDescent="0.25">
      <c r="A69" s="160" t="str">
        <f>HYPERLINK("#'LOG.TQ77f.TQ72bf'!A1", "LOG.TQ77f.TQ72bf")</f>
        <v>LOG.TQ77f.TQ72bf</v>
      </c>
      <c r="B69" s="41" t="s">
        <v>357</v>
      </c>
    </row>
    <row r="70" spans="1:2" x14ac:dyDescent="0.25">
      <c r="A70" s="160" t="str">
        <f>HYPERLINK("#'LOG.TQ77g.TQ72bf'!A1", "LOG.TQ77g.TQ72bf")</f>
        <v>LOG.TQ77g.TQ72bf</v>
      </c>
      <c r="B70" s="41" t="s">
        <v>359</v>
      </c>
    </row>
    <row r="71" spans="1:2" x14ac:dyDescent="0.25">
      <c r="A71" s="160" t="str">
        <f>HYPERLINK("#'LOG.TQ77i.TQ72bf'!A1", "LOG.TQ77i.TQ72bf")</f>
        <v>LOG.TQ77i.TQ72bf</v>
      </c>
      <c r="B71" s="41" t="s">
        <v>361</v>
      </c>
    </row>
    <row r="72" spans="1:2" x14ac:dyDescent="0.25">
      <c r="A72" s="160" t="str">
        <f>HYPERLINK("#'LOG.TQ77j.TQ72bf'!A1", "LOG.TQ77j.TQ72bf")</f>
        <v>LOG.TQ77j.TQ72bf</v>
      </c>
      <c r="B72" s="41" t="s">
        <v>363</v>
      </c>
    </row>
    <row r="73" spans="1:2" x14ac:dyDescent="0.25">
      <c r="A73" s="160" t="str">
        <f>HYPERLINK("#'LOG.TQ77l.TQ72bf'!A1", "LOG.TQ77l.TQ72bf")</f>
        <v>LOG.TQ77l.TQ72bf</v>
      </c>
      <c r="B73" s="41" t="s">
        <v>365</v>
      </c>
    </row>
    <row r="74" spans="1:2" x14ac:dyDescent="0.25">
      <c r="A74" s="160" t="str">
        <f>HYPERLINK("#'LOG.TQ77c.PQ40abhk'!A1", "LOG.TQ77c.PQ40abhk")</f>
        <v>LOG.TQ77c.PQ40abhk</v>
      </c>
      <c r="B74" s="41" t="s">
        <v>367</v>
      </c>
    </row>
    <row r="75" spans="1:2" x14ac:dyDescent="0.25">
      <c r="A75" s="160" t="str">
        <f>HYPERLINK("#'LOG.TQ77d.PQ40abhk'!A1", "LOG.TQ77d.PQ40abhk")</f>
        <v>LOG.TQ77d.PQ40abhk</v>
      </c>
      <c r="B75" s="41" t="s">
        <v>369</v>
      </c>
    </row>
    <row r="76" spans="1:2" x14ac:dyDescent="0.25">
      <c r="A76" s="160" t="str">
        <f>HYPERLINK("#'LOG.TQ77f.PQ40abhk'!A1", "LOG.TQ77f.PQ40abhk")</f>
        <v>LOG.TQ77f.PQ40abhk</v>
      </c>
      <c r="B76" s="41" t="s">
        <v>371</v>
      </c>
    </row>
    <row r="77" spans="1:2" x14ac:dyDescent="0.25">
      <c r="A77" s="160" t="str">
        <f>HYPERLINK("#'LOG.TQ77g.PQ40abhk'!A1", "LOG.TQ77g.PQ40abhk")</f>
        <v>LOG.TQ77g.PQ40abhk</v>
      </c>
      <c r="B77" s="41" t="s">
        <v>373</v>
      </c>
    </row>
    <row r="78" spans="1:2" x14ac:dyDescent="0.25">
      <c r="A78" s="160" t="str">
        <f>HYPERLINK("#'LOG.TQ77i.PQ40abhk'!A1", "LOG.TQ77i.PQ40abhk")</f>
        <v>LOG.TQ77i.PQ40abhk</v>
      </c>
      <c r="B78" s="41" t="s">
        <v>375</v>
      </c>
    </row>
    <row r="79" spans="1:2" x14ac:dyDescent="0.25">
      <c r="A79" s="160" t="str">
        <f>HYPERLINK("#'LOG.TQ77j.PQ40abhk'!A1", "LOG.TQ77j.PQ40abhk")</f>
        <v>LOG.TQ77j.PQ40abhk</v>
      </c>
      <c r="B79" s="41" t="s">
        <v>377</v>
      </c>
    </row>
    <row r="80" spans="1:2" x14ac:dyDescent="0.25">
      <c r="A80" s="160" t="str">
        <f>HYPERLINK("#'LOG.TQ77l.PQ40abhk'!A1", "LOG.TQ77l.PQ40abhk")</f>
        <v>LOG.TQ77l.PQ40abhk</v>
      </c>
      <c r="B80" s="41" t="s">
        <v>379</v>
      </c>
    </row>
    <row r="81" spans="1:2" x14ac:dyDescent="0.25">
      <c r="A81" s="160" t="str">
        <f>HYPERLINK("#'BMUL.UND.TQS27F_72'!A1", "BMUL.UND.TQS27F_72")</f>
        <v>BMUL.UND.TQS27F_72</v>
      </c>
      <c r="B81" s="41" t="s">
        <v>380</v>
      </c>
    </row>
    <row r="82" spans="1:2" x14ac:dyDescent="0.25">
      <c r="A82" s="41" t="s">
        <v>381</v>
      </c>
      <c r="B82" s="41"/>
    </row>
    <row r="83" spans="1:2" x14ac:dyDescent="0.25">
      <c r="A83" s="41" t="s">
        <v>382</v>
      </c>
      <c r="B83" s="41"/>
    </row>
    <row r="84" spans="1:2" x14ac:dyDescent="0.25">
      <c r="A84" s="41" t="s">
        <v>383</v>
      </c>
      <c r="B84" s="41"/>
    </row>
    <row r="85" spans="1:2" x14ac:dyDescent="0.25">
      <c r="A85" s="41" t="s">
        <v>384</v>
      </c>
      <c r="B85" s="41"/>
    </row>
    <row r="86" spans="1:2" x14ac:dyDescent="0.25">
      <c r="A86" s="41" t="s">
        <v>385</v>
      </c>
      <c r="B86" s="41"/>
    </row>
    <row r="87" spans="1:2" x14ac:dyDescent="0.25">
      <c r="A87" s="41" t="s">
        <v>386</v>
      </c>
      <c r="B87" s="41"/>
    </row>
  </sheetData>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N90"/>
  <sheetViews>
    <sheetView showGridLines="0" zoomScale="80" workbookViewId="0"/>
  </sheetViews>
  <sheetFormatPr defaultColWidth="10.90625" defaultRowHeight="12.5" x14ac:dyDescent="0.25"/>
  <cols>
    <col min="1" max="1" width="30.7265625" customWidth="1"/>
    <col min="2" max="2" width="8.7265625" customWidth="1"/>
  </cols>
  <sheetData>
    <row r="1" spans="1:92" x14ac:dyDescent="0.25">
      <c r="A1" s="41" t="s">
        <v>265</v>
      </c>
    </row>
    <row r="2" spans="1:92" ht="13" x14ac:dyDescent="0.3">
      <c r="A2" s="42" t="s">
        <v>266</v>
      </c>
    </row>
    <row r="3" spans="1:92" ht="13" x14ac:dyDescent="0.3">
      <c r="A3" s="43" t="s">
        <v>387</v>
      </c>
    </row>
    <row r="4" spans="1:92" x14ac:dyDescent="0.25">
      <c r="A4" s="160" t="str">
        <f>HYPERLINK("#'TOC'!A1", "Back to TOC")</f>
        <v>Back to TOC</v>
      </c>
    </row>
    <row r="6" spans="1:92" ht="16" customHeight="1" x14ac:dyDescent="0.25">
      <c r="B6" s="658" t="s">
        <v>388</v>
      </c>
      <c r="C6" s="662" t="s">
        <v>495</v>
      </c>
      <c r="D6" s="662"/>
      <c r="E6" s="662"/>
      <c r="F6" s="662"/>
      <c r="G6" s="662"/>
      <c r="H6" s="662"/>
      <c r="I6" s="662"/>
      <c r="J6" s="662"/>
      <c r="K6" s="662"/>
      <c r="L6" s="662"/>
      <c r="M6" s="662"/>
      <c r="N6" s="662"/>
      <c r="O6" s="662"/>
      <c r="P6" s="662"/>
      <c r="Q6" s="662"/>
      <c r="R6" s="662"/>
      <c r="S6" s="662"/>
      <c r="T6" s="662"/>
      <c r="U6" s="662"/>
      <c r="V6" s="662"/>
      <c r="W6" s="662"/>
      <c r="X6" s="662"/>
      <c r="Y6" s="662"/>
      <c r="Z6" s="662"/>
      <c r="AA6" s="662"/>
      <c r="AB6" s="662"/>
      <c r="AC6" s="662"/>
      <c r="AD6" s="662"/>
      <c r="AE6" s="662"/>
      <c r="AF6" s="662"/>
      <c r="AG6" s="662"/>
      <c r="AH6" s="662"/>
      <c r="AI6" s="662"/>
      <c r="AJ6" s="662"/>
      <c r="AK6" s="662"/>
      <c r="AL6" s="662"/>
      <c r="AM6" s="662"/>
      <c r="AN6" s="662"/>
      <c r="AO6" s="662"/>
      <c r="AP6" s="662"/>
      <c r="AQ6" s="662"/>
      <c r="AR6" s="662"/>
      <c r="AS6" s="662"/>
      <c r="AT6" s="662"/>
      <c r="AU6" s="662"/>
      <c r="AV6" s="662"/>
      <c r="AW6" s="662"/>
      <c r="AX6" s="662"/>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3"/>
    </row>
    <row r="7" spans="1:92" ht="16" customHeight="1" x14ac:dyDescent="0.25">
      <c r="B7" s="659"/>
      <c r="C7" s="647" t="s">
        <v>464</v>
      </c>
      <c r="D7" s="647"/>
      <c r="E7" s="647"/>
      <c r="F7" s="647"/>
      <c r="G7" s="647"/>
      <c r="H7" s="647"/>
      <c r="I7" s="647"/>
      <c r="J7" s="647"/>
      <c r="K7" s="647"/>
      <c r="L7" s="647"/>
      <c r="M7" s="647" t="s">
        <v>472</v>
      </c>
      <c r="N7" s="647"/>
      <c r="O7" s="647"/>
      <c r="P7" s="647"/>
      <c r="Q7" s="647"/>
      <c r="R7" s="647"/>
      <c r="S7" s="647"/>
      <c r="T7" s="647"/>
      <c r="U7" s="647"/>
      <c r="V7" s="647"/>
      <c r="W7" s="647" t="s">
        <v>473</v>
      </c>
      <c r="X7" s="647"/>
      <c r="Y7" s="647"/>
      <c r="Z7" s="647"/>
      <c r="AA7" s="647"/>
      <c r="AB7" s="647"/>
      <c r="AC7" s="647"/>
      <c r="AD7" s="647"/>
      <c r="AE7" s="647"/>
      <c r="AF7" s="647"/>
      <c r="AG7" s="647" t="s">
        <v>474</v>
      </c>
      <c r="AH7" s="647"/>
      <c r="AI7" s="647"/>
      <c r="AJ7" s="647"/>
      <c r="AK7" s="647"/>
      <c r="AL7" s="647"/>
      <c r="AM7" s="647"/>
      <c r="AN7" s="647"/>
      <c r="AO7" s="647"/>
      <c r="AP7" s="647"/>
      <c r="AQ7" s="647" t="s">
        <v>481</v>
      </c>
      <c r="AR7" s="647"/>
      <c r="AS7" s="647"/>
      <c r="AT7" s="647"/>
      <c r="AU7" s="647"/>
      <c r="AV7" s="647"/>
      <c r="AW7" s="647"/>
      <c r="AX7" s="647"/>
      <c r="AY7" s="647"/>
      <c r="AZ7" s="647"/>
      <c r="BA7" s="647" t="s">
        <v>483</v>
      </c>
      <c r="BB7" s="647"/>
      <c r="BC7" s="647"/>
      <c r="BD7" s="647"/>
      <c r="BE7" s="647"/>
      <c r="BF7" s="647"/>
      <c r="BG7" s="647"/>
      <c r="BH7" s="647"/>
      <c r="BI7" s="647"/>
      <c r="BJ7" s="647"/>
      <c r="BK7" s="647" t="s">
        <v>475</v>
      </c>
      <c r="BL7" s="647"/>
      <c r="BM7" s="647"/>
      <c r="BN7" s="647"/>
      <c r="BO7" s="647"/>
      <c r="BP7" s="647"/>
      <c r="BQ7" s="647"/>
      <c r="BR7" s="647"/>
      <c r="BS7" s="647"/>
      <c r="BT7" s="647"/>
      <c r="BU7" s="647" t="s">
        <v>476</v>
      </c>
      <c r="BV7" s="647"/>
      <c r="BW7" s="647"/>
      <c r="BX7" s="647"/>
      <c r="BY7" s="647"/>
      <c r="BZ7" s="647"/>
      <c r="CA7" s="647"/>
      <c r="CB7" s="647"/>
      <c r="CC7" s="647"/>
      <c r="CD7" s="647"/>
      <c r="CE7" s="647" t="s">
        <v>482</v>
      </c>
      <c r="CF7" s="647"/>
      <c r="CG7" s="647"/>
      <c r="CH7" s="647"/>
      <c r="CI7" s="647"/>
      <c r="CJ7" s="647"/>
      <c r="CK7" s="647"/>
      <c r="CL7" s="647"/>
      <c r="CM7" s="647"/>
      <c r="CN7" s="666"/>
    </row>
    <row r="8" spans="1:92" ht="32" customHeight="1" x14ac:dyDescent="0.25">
      <c r="B8" s="659"/>
      <c r="C8" s="649" t="s">
        <v>465</v>
      </c>
      <c r="D8" s="649"/>
      <c r="E8" s="649" t="s">
        <v>467</v>
      </c>
      <c r="F8" s="649"/>
      <c r="G8" s="649" t="s">
        <v>468</v>
      </c>
      <c r="H8" s="649"/>
      <c r="I8" s="649" t="s">
        <v>469</v>
      </c>
      <c r="J8" s="649"/>
      <c r="K8" s="649" t="s">
        <v>471</v>
      </c>
      <c r="L8" s="649"/>
      <c r="M8" s="649" t="s">
        <v>465</v>
      </c>
      <c r="N8" s="649"/>
      <c r="O8" s="649" t="s">
        <v>467</v>
      </c>
      <c r="P8" s="649"/>
      <c r="Q8" s="649" t="s">
        <v>468</v>
      </c>
      <c r="R8" s="649"/>
      <c r="S8" s="649" t="s">
        <v>469</v>
      </c>
      <c r="T8" s="649"/>
      <c r="U8" s="649" t="s">
        <v>471</v>
      </c>
      <c r="V8" s="649"/>
      <c r="W8" s="649" t="s">
        <v>465</v>
      </c>
      <c r="X8" s="649"/>
      <c r="Y8" s="649" t="s">
        <v>467</v>
      </c>
      <c r="Z8" s="649"/>
      <c r="AA8" s="649" t="s">
        <v>468</v>
      </c>
      <c r="AB8" s="649"/>
      <c r="AC8" s="649" t="s">
        <v>469</v>
      </c>
      <c r="AD8" s="649"/>
      <c r="AE8" s="649" t="s">
        <v>471</v>
      </c>
      <c r="AF8" s="649"/>
      <c r="AG8" s="649" t="s">
        <v>465</v>
      </c>
      <c r="AH8" s="649"/>
      <c r="AI8" s="649" t="s">
        <v>467</v>
      </c>
      <c r="AJ8" s="649"/>
      <c r="AK8" s="649" t="s">
        <v>468</v>
      </c>
      <c r="AL8" s="649"/>
      <c r="AM8" s="649" t="s">
        <v>469</v>
      </c>
      <c r="AN8" s="649"/>
      <c r="AO8" s="649" t="s">
        <v>471</v>
      </c>
      <c r="AP8" s="649"/>
      <c r="AQ8" s="649" t="s">
        <v>465</v>
      </c>
      <c r="AR8" s="649"/>
      <c r="AS8" s="649" t="s">
        <v>467</v>
      </c>
      <c r="AT8" s="649"/>
      <c r="AU8" s="649" t="s">
        <v>468</v>
      </c>
      <c r="AV8" s="649"/>
      <c r="AW8" s="649" t="s">
        <v>469</v>
      </c>
      <c r="AX8" s="649"/>
      <c r="AY8" s="649" t="s">
        <v>471</v>
      </c>
      <c r="AZ8" s="649"/>
      <c r="BA8" s="649" t="s">
        <v>465</v>
      </c>
      <c r="BB8" s="649"/>
      <c r="BC8" s="649" t="s">
        <v>467</v>
      </c>
      <c r="BD8" s="649"/>
      <c r="BE8" s="649" t="s">
        <v>468</v>
      </c>
      <c r="BF8" s="649"/>
      <c r="BG8" s="649" t="s">
        <v>469</v>
      </c>
      <c r="BH8" s="649"/>
      <c r="BI8" s="649" t="s">
        <v>471</v>
      </c>
      <c r="BJ8" s="649"/>
      <c r="BK8" s="649" t="s">
        <v>465</v>
      </c>
      <c r="BL8" s="649"/>
      <c r="BM8" s="649" t="s">
        <v>467</v>
      </c>
      <c r="BN8" s="649"/>
      <c r="BO8" s="649" t="s">
        <v>468</v>
      </c>
      <c r="BP8" s="649"/>
      <c r="BQ8" s="649" t="s">
        <v>469</v>
      </c>
      <c r="BR8" s="649"/>
      <c r="BS8" s="649" t="s">
        <v>471</v>
      </c>
      <c r="BT8" s="649"/>
      <c r="BU8" s="649" t="s">
        <v>465</v>
      </c>
      <c r="BV8" s="649"/>
      <c r="BW8" s="649" t="s">
        <v>467</v>
      </c>
      <c r="BX8" s="649"/>
      <c r="BY8" s="649" t="s">
        <v>468</v>
      </c>
      <c r="BZ8" s="649"/>
      <c r="CA8" s="649" t="s">
        <v>469</v>
      </c>
      <c r="CB8" s="649"/>
      <c r="CC8" s="649" t="s">
        <v>471</v>
      </c>
      <c r="CD8" s="649"/>
      <c r="CE8" s="649" t="s">
        <v>465</v>
      </c>
      <c r="CF8" s="649"/>
      <c r="CG8" s="649" t="s">
        <v>467</v>
      </c>
      <c r="CH8" s="649"/>
      <c r="CI8" s="649" t="s">
        <v>468</v>
      </c>
      <c r="CJ8" s="649"/>
      <c r="CK8" s="649" t="s">
        <v>469</v>
      </c>
      <c r="CL8" s="649"/>
      <c r="CM8" s="649" t="s">
        <v>471</v>
      </c>
      <c r="CN8" s="661"/>
    </row>
    <row r="9" spans="1:92" ht="15" customHeight="1" x14ac:dyDescent="0.25">
      <c r="B9" s="659"/>
      <c r="C9" s="651"/>
      <c r="D9" s="651"/>
      <c r="E9" s="651"/>
      <c r="F9" s="651"/>
      <c r="G9" s="651"/>
      <c r="H9" s="651"/>
      <c r="I9" s="649"/>
      <c r="J9" s="649"/>
      <c r="K9" s="649"/>
      <c r="L9" s="649"/>
      <c r="M9" s="651"/>
      <c r="N9" s="651"/>
      <c r="O9" s="651"/>
      <c r="P9" s="651"/>
      <c r="Q9" s="651"/>
      <c r="R9" s="651"/>
      <c r="S9" s="649"/>
      <c r="T9" s="649"/>
      <c r="U9" s="649"/>
      <c r="V9" s="649"/>
      <c r="W9" s="651"/>
      <c r="X9" s="651"/>
      <c r="Y9" s="651"/>
      <c r="Z9" s="651"/>
      <c r="AA9" s="651"/>
      <c r="AB9" s="651"/>
      <c r="AC9" s="649"/>
      <c r="AD9" s="649"/>
      <c r="AE9" s="649"/>
      <c r="AF9" s="649"/>
      <c r="AG9" s="651"/>
      <c r="AH9" s="651"/>
      <c r="AI9" s="651"/>
      <c r="AJ9" s="651"/>
      <c r="AK9" s="651"/>
      <c r="AL9" s="651"/>
      <c r="AM9" s="649"/>
      <c r="AN9" s="649"/>
      <c r="AO9" s="649"/>
      <c r="AP9" s="649"/>
      <c r="AQ9" s="651"/>
      <c r="AR9" s="651"/>
      <c r="AS9" s="651"/>
      <c r="AT9" s="651"/>
      <c r="AU9" s="651"/>
      <c r="AV9" s="651"/>
      <c r="AW9" s="649"/>
      <c r="AX9" s="649"/>
      <c r="AY9" s="649"/>
      <c r="AZ9" s="649"/>
      <c r="BA9" s="651"/>
      <c r="BB9" s="651"/>
      <c r="BC9" s="651"/>
      <c r="BD9" s="651"/>
      <c r="BE9" s="651"/>
      <c r="BF9" s="651"/>
      <c r="BG9" s="649"/>
      <c r="BH9" s="649"/>
      <c r="BI9" s="649"/>
      <c r="BJ9" s="649"/>
      <c r="BK9" s="651"/>
      <c r="BL9" s="651"/>
      <c r="BM9" s="651"/>
      <c r="BN9" s="651"/>
      <c r="BO9" s="651"/>
      <c r="BP9" s="651"/>
      <c r="BQ9" s="649"/>
      <c r="BR9" s="649"/>
      <c r="BS9" s="649"/>
      <c r="BT9" s="649"/>
      <c r="BU9" s="651"/>
      <c r="BV9" s="651"/>
      <c r="BW9" s="651"/>
      <c r="BX9" s="651"/>
      <c r="BY9" s="651"/>
      <c r="BZ9" s="651"/>
      <c r="CA9" s="649"/>
      <c r="CB9" s="649"/>
      <c r="CC9" s="649"/>
      <c r="CD9" s="649"/>
      <c r="CE9" s="651"/>
      <c r="CF9" s="651"/>
      <c r="CG9" s="651"/>
      <c r="CH9" s="651"/>
      <c r="CI9" s="651"/>
      <c r="CJ9" s="651"/>
      <c r="CK9" s="649"/>
      <c r="CL9" s="649"/>
      <c r="CM9" s="649"/>
      <c r="CN9" s="661"/>
    </row>
    <row r="10" spans="1:92" ht="16" customHeight="1" x14ac:dyDescent="0.25">
      <c r="B10" s="660"/>
      <c r="C10" s="144" t="s">
        <v>466</v>
      </c>
      <c r="D10" s="144" t="s">
        <v>389</v>
      </c>
      <c r="E10" s="144" t="s">
        <v>466</v>
      </c>
      <c r="F10" s="144" t="s">
        <v>389</v>
      </c>
      <c r="G10" s="144" t="s">
        <v>466</v>
      </c>
      <c r="H10" s="144" t="s">
        <v>389</v>
      </c>
      <c r="I10" s="144" t="s">
        <v>470</v>
      </c>
      <c r="J10" s="144" t="s">
        <v>389</v>
      </c>
      <c r="K10" s="144" t="s">
        <v>470</v>
      </c>
      <c r="L10" s="144" t="s">
        <v>389</v>
      </c>
      <c r="M10" s="144" t="s">
        <v>466</v>
      </c>
      <c r="N10" s="144" t="s">
        <v>389</v>
      </c>
      <c r="O10" s="144" t="s">
        <v>466</v>
      </c>
      <c r="P10" s="144" t="s">
        <v>389</v>
      </c>
      <c r="Q10" s="144" t="s">
        <v>466</v>
      </c>
      <c r="R10" s="144" t="s">
        <v>389</v>
      </c>
      <c r="S10" s="144" t="s">
        <v>470</v>
      </c>
      <c r="T10" s="144" t="s">
        <v>389</v>
      </c>
      <c r="U10" s="144" t="s">
        <v>470</v>
      </c>
      <c r="V10" s="144" t="s">
        <v>389</v>
      </c>
      <c r="W10" s="144" t="s">
        <v>466</v>
      </c>
      <c r="X10" s="144" t="s">
        <v>389</v>
      </c>
      <c r="Y10" s="144" t="s">
        <v>466</v>
      </c>
      <c r="Z10" s="144" t="s">
        <v>389</v>
      </c>
      <c r="AA10" s="144" t="s">
        <v>466</v>
      </c>
      <c r="AB10" s="144" t="s">
        <v>389</v>
      </c>
      <c r="AC10" s="144" t="s">
        <v>470</v>
      </c>
      <c r="AD10" s="144" t="s">
        <v>389</v>
      </c>
      <c r="AE10" s="144" t="s">
        <v>470</v>
      </c>
      <c r="AF10" s="144" t="s">
        <v>389</v>
      </c>
      <c r="AG10" s="144" t="s">
        <v>466</v>
      </c>
      <c r="AH10" s="144" t="s">
        <v>389</v>
      </c>
      <c r="AI10" s="144" t="s">
        <v>466</v>
      </c>
      <c r="AJ10" s="144" t="s">
        <v>389</v>
      </c>
      <c r="AK10" s="144" t="s">
        <v>466</v>
      </c>
      <c r="AL10" s="144" t="s">
        <v>389</v>
      </c>
      <c r="AM10" s="144" t="s">
        <v>470</v>
      </c>
      <c r="AN10" s="144" t="s">
        <v>389</v>
      </c>
      <c r="AO10" s="144" t="s">
        <v>470</v>
      </c>
      <c r="AP10" s="144" t="s">
        <v>389</v>
      </c>
      <c r="AQ10" s="144" t="s">
        <v>466</v>
      </c>
      <c r="AR10" s="144" t="s">
        <v>389</v>
      </c>
      <c r="AS10" s="144" t="s">
        <v>466</v>
      </c>
      <c r="AT10" s="144" t="s">
        <v>389</v>
      </c>
      <c r="AU10" s="144" t="s">
        <v>466</v>
      </c>
      <c r="AV10" s="144" t="s">
        <v>389</v>
      </c>
      <c r="AW10" s="144" t="s">
        <v>470</v>
      </c>
      <c r="AX10" s="144" t="s">
        <v>389</v>
      </c>
      <c r="AY10" s="144" t="s">
        <v>470</v>
      </c>
      <c r="AZ10" s="144" t="s">
        <v>389</v>
      </c>
      <c r="BA10" s="144" t="s">
        <v>466</v>
      </c>
      <c r="BB10" s="144" t="s">
        <v>389</v>
      </c>
      <c r="BC10" s="144" t="s">
        <v>466</v>
      </c>
      <c r="BD10" s="144" t="s">
        <v>389</v>
      </c>
      <c r="BE10" s="144" t="s">
        <v>466</v>
      </c>
      <c r="BF10" s="144" t="s">
        <v>389</v>
      </c>
      <c r="BG10" s="144" t="s">
        <v>470</v>
      </c>
      <c r="BH10" s="144" t="s">
        <v>389</v>
      </c>
      <c r="BI10" s="144" t="s">
        <v>470</v>
      </c>
      <c r="BJ10" s="144" t="s">
        <v>389</v>
      </c>
      <c r="BK10" s="144" t="s">
        <v>466</v>
      </c>
      <c r="BL10" s="144" t="s">
        <v>389</v>
      </c>
      <c r="BM10" s="144" t="s">
        <v>466</v>
      </c>
      <c r="BN10" s="144" t="s">
        <v>389</v>
      </c>
      <c r="BO10" s="144" t="s">
        <v>466</v>
      </c>
      <c r="BP10" s="144" t="s">
        <v>389</v>
      </c>
      <c r="BQ10" s="144" t="s">
        <v>470</v>
      </c>
      <c r="BR10" s="144" t="s">
        <v>389</v>
      </c>
      <c r="BS10" s="144" t="s">
        <v>470</v>
      </c>
      <c r="BT10" s="144" t="s">
        <v>389</v>
      </c>
      <c r="BU10" s="144" t="s">
        <v>466</v>
      </c>
      <c r="BV10" s="144" t="s">
        <v>389</v>
      </c>
      <c r="BW10" s="144" t="s">
        <v>466</v>
      </c>
      <c r="BX10" s="144" t="s">
        <v>389</v>
      </c>
      <c r="BY10" s="144" t="s">
        <v>466</v>
      </c>
      <c r="BZ10" s="144" t="s">
        <v>389</v>
      </c>
      <c r="CA10" s="144" t="s">
        <v>470</v>
      </c>
      <c r="CB10" s="144" t="s">
        <v>389</v>
      </c>
      <c r="CC10" s="144" t="s">
        <v>470</v>
      </c>
      <c r="CD10" s="144" t="s">
        <v>389</v>
      </c>
      <c r="CE10" s="144" t="s">
        <v>466</v>
      </c>
      <c r="CF10" s="144" t="s">
        <v>389</v>
      </c>
      <c r="CG10" s="144" t="s">
        <v>466</v>
      </c>
      <c r="CH10" s="144" t="s">
        <v>389</v>
      </c>
      <c r="CI10" s="144" t="s">
        <v>466</v>
      </c>
      <c r="CJ10" s="144" t="s">
        <v>389</v>
      </c>
      <c r="CK10" s="144" t="s">
        <v>470</v>
      </c>
      <c r="CL10" s="144" t="s">
        <v>389</v>
      </c>
      <c r="CM10" s="144" t="s">
        <v>470</v>
      </c>
      <c r="CN10" s="183" t="s">
        <v>389</v>
      </c>
    </row>
    <row r="11" spans="1:92" ht="13" customHeight="1" x14ac:dyDescent="0.25">
      <c r="A11" s="214"/>
      <c r="B11" s="204"/>
      <c r="C11" s="235" t="s">
        <v>1077</v>
      </c>
      <c r="D11" s="236" t="s">
        <v>1078</v>
      </c>
      <c r="E11" s="235" t="s">
        <v>1079</v>
      </c>
      <c r="F11" s="236" t="s">
        <v>1080</v>
      </c>
      <c r="G11" s="235" t="s">
        <v>1081</v>
      </c>
      <c r="H11" s="236" t="s">
        <v>1082</v>
      </c>
      <c r="I11" s="235" t="s">
        <v>1083</v>
      </c>
      <c r="J11" s="236" t="s">
        <v>1084</v>
      </c>
      <c r="K11" s="235" t="s">
        <v>1085</v>
      </c>
      <c r="L11" s="236" t="s">
        <v>1086</v>
      </c>
      <c r="M11" s="235" t="s">
        <v>1087</v>
      </c>
      <c r="N11" s="236" t="s">
        <v>1088</v>
      </c>
      <c r="O11" s="235" t="s">
        <v>1089</v>
      </c>
      <c r="P11" s="236" t="s">
        <v>1090</v>
      </c>
      <c r="Q11" s="235" t="s">
        <v>1091</v>
      </c>
      <c r="R11" s="236" t="s">
        <v>1092</v>
      </c>
      <c r="S11" s="235" t="s">
        <v>1093</v>
      </c>
      <c r="T11" s="236" t="s">
        <v>1094</v>
      </c>
      <c r="U11" s="235" t="s">
        <v>1095</v>
      </c>
      <c r="V11" s="236" t="s">
        <v>1096</v>
      </c>
      <c r="W11" s="235" t="s">
        <v>1097</v>
      </c>
      <c r="X11" s="236" t="s">
        <v>1098</v>
      </c>
      <c r="Y11" s="235" t="s">
        <v>1099</v>
      </c>
      <c r="Z11" s="236" t="s">
        <v>1100</v>
      </c>
      <c r="AA11" s="235" t="s">
        <v>1101</v>
      </c>
      <c r="AB11" s="236" t="s">
        <v>1102</v>
      </c>
      <c r="AC11" s="235" t="s">
        <v>1103</v>
      </c>
      <c r="AD11" s="236" t="s">
        <v>1104</v>
      </c>
      <c r="AE11" s="235" t="s">
        <v>1105</v>
      </c>
      <c r="AF11" s="236" t="s">
        <v>1106</v>
      </c>
      <c r="AG11" s="235" t="s">
        <v>1107</v>
      </c>
      <c r="AH11" s="236" t="s">
        <v>1108</v>
      </c>
      <c r="AI11" s="235" t="s">
        <v>1109</v>
      </c>
      <c r="AJ11" s="236" t="s">
        <v>1110</v>
      </c>
      <c r="AK11" s="235" t="s">
        <v>1167</v>
      </c>
      <c r="AL11" s="236" t="s">
        <v>1168</v>
      </c>
      <c r="AM11" s="235" t="s">
        <v>1169</v>
      </c>
      <c r="AN11" s="236" t="s">
        <v>1170</v>
      </c>
      <c r="AO11" s="235" t="s">
        <v>1171</v>
      </c>
      <c r="AP11" s="236" t="s">
        <v>1172</v>
      </c>
      <c r="AQ11" s="235" t="s">
        <v>1117</v>
      </c>
      <c r="AR11" s="236" t="s">
        <v>1118</v>
      </c>
      <c r="AS11" s="235" t="s">
        <v>1119</v>
      </c>
      <c r="AT11" s="236" t="s">
        <v>1120</v>
      </c>
      <c r="AU11" s="235" t="s">
        <v>1111</v>
      </c>
      <c r="AV11" s="236" t="s">
        <v>1112</v>
      </c>
      <c r="AW11" s="235" t="s">
        <v>1173</v>
      </c>
      <c r="AX11" s="236" t="s">
        <v>1174</v>
      </c>
      <c r="AY11" s="235" t="s">
        <v>1175</v>
      </c>
      <c r="AZ11" s="236" t="s">
        <v>1176</v>
      </c>
      <c r="BA11" s="235" t="s">
        <v>1127</v>
      </c>
      <c r="BB11" s="236" t="s">
        <v>1128</v>
      </c>
      <c r="BC11" s="235" t="s">
        <v>1129</v>
      </c>
      <c r="BD11" s="236" t="s">
        <v>1130</v>
      </c>
      <c r="BE11" s="235" t="s">
        <v>1131</v>
      </c>
      <c r="BF11" s="236" t="s">
        <v>1132</v>
      </c>
      <c r="BG11" s="235" t="s">
        <v>1133</v>
      </c>
      <c r="BH11" s="236" t="s">
        <v>1134</v>
      </c>
      <c r="BI11" s="235" t="s">
        <v>1135</v>
      </c>
      <c r="BJ11" s="236" t="s">
        <v>1136</v>
      </c>
      <c r="BK11" s="235" t="s">
        <v>1137</v>
      </c>
      <c r="BL11" s="236" t="s">
        <v>1138</v>
      </c>
      <c r="BM11" s="235" t="s">
        <v>1139</v>
      </c>
      <c r="BN11" s="236" t="s">
        <v>1140</v>
      </c>
      <c r="BO11" s="235" t="s">
        <v>1141</v>
      </c>
      <c r="BP11" s="236" t="s">
        <v>1142</v>
      </c>
      <c r="BQ11" s="235" t="s">
        <v>1143</v>
      </c>
      <c r="BR11" s="236" t="s">
        <v>1144</v>
      </c>
      <c r="BS11" s="235" t="s">
        <v>1145</v>
      </c>
      <c r="BT11" s="236" t="s">
        <v>1146</v>
      </c>
      <c r="BU11" s="235" t="s">
        <v>1147</v>
      </c>
      <c r="BV11" s="236" t="s">
        <v>1148</v>
      </c>
      <c r="BW11" s="235" t="s">
        <v>1149</v>
      </c>
      <c r="BX11" s="236" t="s">
        <v>1150</v>
      </c>
      <c r="BY11" s="235" t="s">
        <v>1151</v>
      </c>
      <c r="BZ11" s="236" t="s">
        <v>1152</v>
      </c>
      <c r="CA11" s="235" t="s">
        <v>1153</v>
      </c>
      <c r="CB11" s="236" t="s">
        <v>1154</v>
      </c>
      <c r="CC11" s="235" t="s">
        <v>1155</v>
      </c>
      <c r="CD11" s="236" t="s">
        <v>1156</v>
      </c>
      <c r="CE11" s="235" t="s">
        <v>1157</v>
      </c>
      <c r="CF11" s="236" t="s">
        <v>1158</v>
      </c>
      <c r="CG11" s="235" t="s">
        <v>1159</v>
      </c>
      <c r="CH11" s="236" t="s">
        <v>1160</v>
      </c>
      <c r="CI11" s="235" t="s">
        <v>1161</v>
      </c>
      <c r="CJ11" s="236" t="s">
        <v>1162</v>
      </c>
      <c r="CK11" s="235" t="s">
        <v>1163</v>
      </c>
      <c r="CL11" s="236" t="s">
        <v>1164</v>
      </c>
      <c r="CM11" s="235" t="s">
        <v>1165</v>
      </c>
      <c r="CN11" s="244" t="s">
        <v>1166</v>
      </c>
    </row>
    <row r="12" spans="1:92" ht="13" customHeight="1" x14ac:dyDescent="0.25">
      <c r="A12" s="26" t="s">
        <v>392</v>
      </c>
      <c r="B12" s="184">
        <v>2</v>
      </c>
      <c r="C12" s="223">
        <v>33.243803614439003</v>
      </c>
      <c r="D12" s="225">
        <v>1.0559525328188299</v>
      </c>
      <c r="E12" s="223">
        <v>33.295004039119199</v>
      </c>
      <c r="F12" s="225">
        <v>0.83739900509165699</v>
      </c>
      <c r="G12" s="223">
        <v>33.511031680113298</v>
      </c>
      <c r="H12" s="225">
        <v>0.92849371259355895</v>
      </c>
      <c r="I12" s="223">
        <v>0.26722806567429602</v>
      </c>
      <c r="J12" s="225">
        <v>1.4061067974703301</v>
      </c>
      <c r="K12" s="223">
        <v>0.21602764099411301</v>
      </c>
      <c r="L12" s="225">
        <v>1.2503350223257199</v>
      </c>
      <c r="M12" s="223">
        <v>14.4280219001581</v>
      </c>
      <c r="N12" s="225">
        <v>0.32724030613060501</v>
      </c>
      <c r="O12" s="223">
        <v>15.8292663817651</v>
      </c>
      <c r="P12" s="225">
        <v>0.43286598161046103</v>
      </c>
      <c r="Q12" s="223">
        <v>15.8085665670745</v>
      </c>
      <c r="R12" s="225">
        <v>0.457089467449176</v>
      </c>
      <c r="S12" s="223">
        <v>1.3805446669163599</v>
      </c>
      <c r="T12" s="225">
        <v>0.56215389281710304</v>
      </c>
      <c r="U12" s="223">
        <v>-2.0699814690557299E-2</v>
      </c>
      <c r="V12" s="225">
        <v>0.62952659934951105</v>
      </c>
      <c r="W12" s="223">
        <v>5.6850316964482897</v>
      </c>
      <c r="X12" s="225">
        <v>0.254172600974296</v>
      </c>
      <c r="Y12" s="223">
        <v>5.7299679346009302</v>
      </c>
      <c r="Z12" s="225">
        <v>0.24131233011137601</v>
      </c>
      <c r="AA12" s="223">
        <v>7.0871165658966104</v>
      </c>
      <c r="AB12" s="225">
        <v>0.34564708947156197</v>
      </c>
      <c r="AC12" s="223">
        <v>1.4020848694483199</v>
      </c>
      <c r="AD12" s="225">
        <v>0.42904034955491199</v>
      </c>
      <c r="AE12" s="223">
        <v>1.35714863129568</v>
      </c>
      <c r="AF12" s="225">
        <v>0.42154899018256897</v>
      </c>
      <c r="AG12" s="223">
        <v>4.6838447480207996</v>
      </c>
      <c r="AH12" s="225">
        <v>0.279633927056464</v>
      </c>
      <c r="AI12" s="223">
        <v>4.2277295664965697</v>
      </c>
      <c r="AJ12" s="225">
        <v>0.20496596512041099</v>
      </c>
      <c r="AK12" s="223">
        <v>2.7895307790287101</v>
      </c>
      <c r="AL12" s="225">
        <v>0.122298412652052</v>
      </c>
      <c r="AM12" s="223">
        <v>-1.89431396899208</v>
      </c>
      <c r="AN12" s="225">
        <v>0.305208182882162</v>
      </c>
      <c r="AO12" s="223">
        <v>-1.4381987874678599</v>
      </c>
      <c r="AP12" s="225">
        <v>0.238679594006176</v>
      </c>
      <c r="AQ12" s="223">
        <v>3.0283904074623198</v>
      </c>
      <c r="AR12" s="225">
        <v>0.24773572528714399</v>
      </c>
      <c r="AS12" s="223">
        <v>2.63599825279899</v>
      </c>
      <c r="AT12" s="225">
        <v>0.13760188534575299</v>
      </c>
      <c r="AU12" s="223">
        <v>4.2246183173941496</v>
      </c>
      <c r="AV12" s="225">
        <v>0.23011305417424399</v>
      </c>
      <c r="AW12" s="223">
        <v>1.19622790993183</v>
      </c>
      <c r="AX12" s="225">
        <v>0.33811981202666302</v>
      </c>
      <c r="AY12" s="223">
        <v>1.58862006459516</v>
      </c>
      <c r="AZ12" s="225">
        <v>0.26811619971964501</v>
      </c>
      <c r="BA12" s="223">
        <v>1.2686829962798101</v>
      </c>
      <c r="BB12" s="225">
        <v>0.143010847280482</v>
      </c>
      <c r="BC12" s="223">
        <v>1.6859898258667501</v>
      </c>
      <c r="BD12" s="225">
        <v>0.16675197737293701</v>
      </c>
      <c r="BE12" s="223">
        <v>1.5700810975258701</v>
      </c>
      <c r="BF12" s="225">
        <v>0.145484856949259</v>
      </c>
      <c r="BG12" s="223">
        <v>0.30139810124606498</v>
      </c>
      <c r="BH12" s="225">
        <v>0.20400476965362299</v>
      </c>
      <c r="BI12" s="223">
        <v>-0.115908728340877</v>
      </c>
      <c r="BJ12" s="225">
        <v>0.22129632974663399</v>
      </c>
      <c r="BK12" s="223">
        <v>0.84233993090610004</v>
      </c>
      <c r="BL12" s="225">
        <v>0.16963939850154</v>
      </c>
      <c r="BM12" s="223">
        <v>0.774967548977334</v>
      </c>
      <c r="BN12" s="225">
        <v>9.01262191820658E-2</v>
      </c>
      <c r="BO12" s="223">
        <v>0.97844574584879296</v>
      </c>
      <c r="BP12" s="225">
        <v>0.112250410031125</v>
      </c>
      <c r="BQ12" s="223">
        <v>0.136105814942694</v>
      </c>
      <c r="BR12" s="225">
        <v>0.20341504387856801</v>
      </c>
      <c r="BS12" s="223">
        <v>0.20347819687145899</v>
      </c>
      <c r="BT12" s="225">
        <v>0.14395447174787401</v>
      </c>
      <c r="BU12" s="223">
        <v>0.69266952788227598</v>
      </c>
      <c r="BV12" s="225">
        <v>7.3454684819841104E-2</v>
      </c>
      <c r="BW12" s="223">
        <v>0.76143289568325201</v>
      </c>
      <c r="BX12" s="225">
        <v>5.1557515991384903E-2</v>
      </c>
      <c r="BY12" s="223">
        <v>1.1910639479257601</v>
      </c>
      <c r="BZ12" s="225">
        <v>0.14747663131136399</v>
      </c>
      <c r="CA12" s="223">
        <v>0.498394420043487</v>
      </c>
      <c r="CB12" s="225">
        <v>0.16475723809572099</v>
      </c>
      <c r="CC12" s="223">
        <v>0.42963105224251102</v>
      </c>
      <c r="CD12" s="225">
        <v>0.15622910816537899</v>
      </c>
      <c r="CE12" s="223">
        <v>1.50147438653612</v>
      </c>
      <c r="CF12" s="225">
        <v>0.29016909694174903</v>
      </c>
      <c r="CG12" s="223">
        <v>0.98407387054699902</v>
      </c>
      <c r="CH12" s="225">
        <v>0.110593255156609</v>
      </c>
      <c r="CI12" s="223">
        <v>1.0404946568059901</v>
      </c>
      <c r="CJ12" s="225">
        <v>0.121425669701612</v>
      </c>
      <c r="CK12" s="223">
        <v>-0.46097972973012902</v>
      </c>
      <c r="CL12" s="225">
        <v>0.31455094672004302</v>
      </c>
      <c r="CM12" s="223">
        <v>5.64207862589911E-2</v>
      </c>
      <c r="CN12" s="239">
        <v>0.16424086382085201</v>
      </c>
    </row>
    <row r="13" spans="1:92" ht="13" customHeight="1" x14ac:dyDescent="0.25">
      <c r="A13" s="26" t="s">
        <v>393</v>
      </c>
      <c r="B13" s="184">
        <v>2</v>
      </c>
      <c r="C13" s="223" t="s">
        <v>494</v>
      </c>
      <c r="D13" s="225" t="s">
        <v>494</v>
      </c>
      <c r="E13" s="223">
        <v>27.745420107532802</v>
      </c>
      <c r="F13" s="225">
        <v>0.390527950150449</v>
      </c>
      <c r="G13" s="223">
        <v>29.2148952063183</v>
      </c>
      <c r="H13" s="225">
        <v>0.49510513288836899</v>
      </c>
      <c r="I13" s="223" t="s">
        <v>494</v>
      </c>
      <c r="J13" s="225" t="s">
        <v>494</v>
      </c>
      <c r="K13" s="223">
        <v>1.4694750987855101</v>
      </c>
      <c r="L13" s="225">
        <v>0.63058795775143195</v>
      </c>
      <c r="M13" s="223" t="s">
        <v>494</v>
      </c>
      <c r="N13" s="225" t="s">
        <v>494</v>
      </c>
      <c r="O13" s="223">
        <v>13.524129537785001</v>
      </c>
      <c r="P13" s="225">
        <v>0.22425085227342401</v>
      </c>
      <c r="Q13" s="223">
        <v>14.524703670488201</v>
      </c>
      <c r="R13" s="225">
        <v>0.20839657787419799</v>
      </c>
      <c r="S13" s="223" t="s">
        <v>494</v>
      </c>
      <c r="T13" s="225" t="s">
        <v>494</v>
      </c>
      <c r="U13" s="223">
        <v>1.0005741327031701</v>
      </c>
      <c r="V13" s="225">
        <v>0.30613326904312999</v>
      </c>
      <c r="W13" s="223" t="s">
        <v>494</v>
      </c>
      <c r="X13" s="225" t="s">
        <v>494</v>
      </c>
      <c r="Y13" s="223">
        <v>6.5433123750518902</v>
      </c>
      <c r="Z13" s="225">
        <v>0.14822073494726201</v>
      </c>
      <c r="AA13" s="223">
        <v>6.4865542202770303</v>
      </c>
      <c r="AB13" s="225">
        <v>0.160737169511984</v>
      </c>
      <c r="AC13" s="223" t="s">
        <v>494</v>
      </c>
      <c r="AD13" s="225" t="s">
        <v>494</v>
      </c>
      <c r="AE13" s="223">
        <v>-5.6758154774852798E-2</v>
      </c>
      <c r="AF13" s="225">
        <v>0.21864542970533499</v>
      </c>
      <c r="AG13" s="223" t="s">
        <v>494</v>
      </c>
      <c r="AH13" s="225" t="s">
        <v>494</v>
      </c>
      <c r="AI13" s="223">
        <v>3.4922986623233698</v>
      </c>
      <c r="AJ13" s="225">
        <v>0.13913065358771201</v>
      </c>
      <c r="AK13" s="223">
        <v>2.0795275477769999</v>
      </c>
      <c r="AL13" s="225">
        <v>4.8440079786079303E-2</v>
      </c>
      <c r="AM13" s="223" t="s">
        <v>494</v>
      </c>
      <c r="AN13" s="225" t="s">
        <v>494</v>
      </c>
      <c r="AO13" s="223">
        <v>-1.4127711145463699</v>
      </c>
      <c r="AP13" s="225">
        <v>0.14732202855454399</v>
      </c>
      <c r="AQ13" s="223" t="s">
        <v>494</v>
      </c>
      <c r="AR13" s="225" t="s">
        <v>494</v>
      </c>
      <c r="AS13" s="223">
        <v>1.3654333694541301</v>
      </c>
      <c r="AT13" s="225">
        <v>5.3604813513174303E-2</v>
      </c>
      <c r="AU13" s="223">
        <v>3.80248457073129</v>
      </c>
      <c r="AV13" s="225">
        <v>0.152574291472207</v>
      </c>
      <c r="AW13" s="223" t="s">
        <v>494</v>
      </c>
      <c r="AX13" s="225" t="s">
        <v>494</v>
      </c>
      <c r="AY13" s="223">
        <v>2.4370512012771601</v>
      </c>
      <c r="AZ13" s="225">
        <v>0.16171700729987601</v>
      </c>
      <c r="BA13" s="223" t="s">
        <v>494</v>
      </c>
      <c r="BB13" s="225" t="s">
        <v>494</v>
      </c>
      <c r="BC13" s="223">
        <v>0.75252958382199298</v>
      </c>
      <c r="BD13" s="225">
        <v>5.2040305768106102E-2</v>
      </c>
      <c r="BE13" s="223">
        <v>0.91235307828953804</v>
      </c>
      <c r="BF13" s="225">
        <v>4.4806114919180698E-2</v>
      </c>
      <c r="BG13" s="223" t="s">
        <v>494</v>
      </c>
      <c r="BH13" s="225" t="s">
        <v>494</v>
      </c>
      <c r="BI13" s="223">
        <v>0.15982349446754501</v>
      </c>
      <c r="BJ13" s="225">
        <v>6.8671546936040398E-2</v>
      </c>
      <c r="BK13" s="223" t="s">
        <v>494</v>
      </c>
      <c r="BL13" s="225" t="s">
        <v>494</v>
      </c>
      <c r="BM13" s="223">
        <v>0.44350764306345097</v>
      </c>
      <c r="BN13" s="225">
        <v>7.7686370687297501E-2</v>
      </c>
      <c r="BO13" s="223">
        <v>0.62692252720254804</v>
      </c>
      <c r="BP13" s="225">
        <v>5.7205683750263699E-2</v>
      </c>
      <c r="BQ13" s="223" t="s">
        <v>494</v>
      </c>
      <c r="BR13" s="225" t="s">
        <v>494</v>
      </c>
      <c r="BS13" s="223">
        <v>0.18341488413909701</v>
      </c>
      <c r="BT13" s="225">
        <v>9.6476227351091001E-2</v>
      </c>
      <c r="BU13" s="223" t="s">
        <v>494</v>
      </c>
      <c r="BV13" s="225" t="s">
        <v>494</v>
      </c>
      <c r="BW13" s="223">
        <v>0.77594898380722099</v>
      </c>
      <c r="BX13" s="225">
        <v>4.2302326803257899E-2</v>
      </c>
      <c r="BY13" s="223">
        <v>0.78494396943160905</v>
      </c>
      <c r="BZ13" s="225">
        <v>4.24630540815229E-2</v>
      </c>
      <c r="CA13" s="223" t="s">
        <v>494</v>
      </c>
      <c r="CB13" s="225" t="s">
        <v>494</v>
      </c>
      <c r="CC13" s="223">
        <v>8.9949856243880504E-3</v>
      </c>
      <c r="CD13" s="225">
        <v>5.9938283382992903E-2</v>
      </c>
      <c r="CE13" s="223" t="s">
        <v>494</v>
      </c>
      <c r="CF13" s="225" t="s">
        <v>494</v>
      </c>
      <c r="CG13" s="223">
        <v>0.70215088065312103</v>
      </c>
      <c r="CH13" s="225">
        <v>5.2343189522874999E-2</v>
      </c>
      <c r="CI13" s="223">
        <v>0.78675908968115904</v>
      </c>
      <c r="CJ13" s="225">
        <v>9.3644585687789897E-2</v>
      </c>
      <c r="CK13" s="223" t="s">
        <v>494</v>
      </c>
      <c r="CL13" s="225" t="s">
        <v>494</v>
      </c>
      <c r="CM13" s="223">
        <v>8.46082090280387E-2</v>
      </c>
      <c r="CN13" s="239">
        <v>0.107280557036517</v>
      </c>
    </row>
    <row r="14" spans="1:92" ht="13" customHeight="1" x14ac:dyDescent="0.25">
      <c r="A14" s="26" t="s">
        <v>396</v>
      </c>
      <c r="B14" s="184">
        <v>2</v>
      </c>
      <c r="C14" s="223" t="s">
        <v>494</v>
      </c>
      <c r="D14" s="225" t="s">
        <v>494</v>
      </c>
      <c r="E14" s="223">
        <v>29.192192072315901</v>
      </c>
      <c r="F14" s="225">
        <v>0.33561929276560198</v>
      </c>
      <c r="G14" s="223">
        <v>30.229633921965799</v>
      </c>
      <c r="H14" s="225">
        <v>0.43421398245653198</v>
      </c>
      <c r="I14" s="223" t="s">
        <v>494</v>
      </c>
      <c r="J14" s="225" t="s">
        <v>494</v>
      </c>
      <c r="K14" s="223">
        <v>1.0374418496498901</v>
      </c>
      <c r="L14" s="225">
        <v>0.54880059423914995</v>
      </c>
      <c r="M14" s="223" t="s">
        <v>494</v>
      </c>
      <c r="N14" s="225" t="s">
        <v>494</v>
      </c>
      <c r="O14" s="223">
        <v>14.1868740335039</v>
      </c>
      <c r="P14" s="225">
        <v>0.136439136838444</v>
      </c>
      <c r="Q14" s="223">
        <v>14.775251603301699</v>
      </c>
      <c r="R14" s="225">
        <v>0.15928425012005501</v>
      </c>
      <c r="S14" s="223" t="s">
        <v>494</v>
      </c>
      <c r="T14" s="225" t="s">
        <v>494</v>
      </c>
      <c r="U14" s="223">
        <v>0.588377569797776</v>
      </c>
      <c r="V14" s="225">
        <v>0.20973104299918999</v>
      </c>
      <c r="W14" s="223" t="s">
        <v>494</v>
      </c>
      <c r="X14" s="225" t="s">
        <v>494</v>
      </c>
      <c r="Y14" s="223">
        <v>5.5019632518611497</v>
      </c>
      <c r="Z14" s="225">
        <v>0.133307070507974</v>
      </c>
      <c r="AA14" s="223">
        <v>5.5470878746379304</v>
      </c>
      <c r="AB14" s="225">
        <v>0.18161662241013499</v>
      </c>
      <c r="AC14" s="223" t="s">
        <v>494</v>
      </c>
      <c r="AD14" s="225" t="s">
        <v>494</v>
      </c>
      <c r="AE14" s="223">
        <v>4.5124622776786999E-2</v>
      </c>
      <c r="AF14" s="225">
        <v>0.22528953056696499</v>
      </c>
      <c r="AG14" s="223" t="s">
        <v>494</v>
      </c>
      <c r="AH14" s="225" t="s">
        <v>494</v>
      </c>
      <c r="AI14" s="223">
        <v>4.0024954104142303</v>
      </c>
      <c r="AJ14" s="225">
        <v>0.111344392787827</v>
      </c>
      <c r="AK14" s="223">
        <v>2.1725863227693898</v>
      </c>
      <c r="AL14" s="225">
        <v>0.105828396121769</v>
      </c>
      <c r="AM14" s="223" t="s">
        <v>494</v>
      </c>
      <c r="AN14" s="225" t="s">
        <v>494</v>
      </c>
      <c r="AO14" s="223">
        <v>-1.8299090876448401</v>
      </c>
      <c r="AP14" s="225">
        <v>0.15361387707819901</v>
      </c>
      <c r="AQ14" s="223" t="s">
        <v>494</v>
      </c>
      <c r="AR14" s="225" t="s">
        <v>494</v>
      </c>
      <c r="AS14" s="223">
        <v>1.5721085765636</v>
      </c>
      <c r="AT14" s="225">
        <v>5.9684117408112899E-2</v>
      </c>
      <c r="AU14" s="223">
        <v>3.87253617491313</v>
      </c>
      <c r="AV14" s="225">
        <v>9.3079228419679499E-2</v>
      </c>
      <c r="AW14" s="223" t="s">
        <v>494</v>
      </c>
      <c r="AX14" s="225" t="s">
        <v>494</v>
      </c>
      <c r="AY14" s="223">
        <v>2.3004275983495401</v>
      </c>
      <c r="AZ14" s="225">
        <v>0.11057095746166</v>
      </c>
      <c r="BA14" s="223" t="s">
        <v>494</v>
      </c>
      <c r="BB14" s="225" t="s">
        <v>494</v>
      </c>
      <c r="BC14" s="223">
        <v>1.1463166230891699</v>
      </c>
      <c r="BD14" s="225">
        <v>6.4633518429119699E-2</v>
      </c>
      <c r="BE14" s="223">
        <v>1.2881515869345901</v>
      </c>
      <c r="BF14" s="225">
        <v>6.3423263973699295E-2</v>
      </c>
      <c r="BG14" s="223" t="s">
        <v>494</v>
      </c>
      <c r="BH14" s="225" t="s">
        <v>494</v>
      </c>
      <c r="BI14" s="223">
        <v>0.14183496384541899</v>
      </c>
      <c r="BJ14" s="225">
        <v>9.0553863073890406E-2</v>
      </c>
      <c r="BK14" s="223" t="s">
        <v>494</v>
      </c>
      <c r="BL14" s="225" t="s">
        <v>494</v>
      </c>
      <c r="BM14" s="223">
        <v>0.57198274473775101</v>
      </c>
      <c r="BN14" s="225">
        <v>4.0450014838471202E-2</v>
      </c>
      <c r="BO14" s="223">
        <v>0.711978333529108</v>
      </c>
      <c r="BP14" s="225">
        <v>5.40290759282138E-2</v>
      </c>
      <c r="BQ14" s="223" t="s">
        <v>494</v>
      </c>
      <c r="BR14" s="225" t="s">
        <v>494</v>
      </c>
      <c r="BS14" s="223">
        <v>0.13999558879135701</v>
      </c>
      <c r="BT14" s="225">
        <v>6.7493294082369606E-2</v>
      </c>
      <c r="BU14" s="223" t="s">
        <v>494</v>
      </c>
      <c r="BV14" s="225" t="s">
        <v>494</v>
      </c>
      <c r="BW14" s="223">
        <v>0.50444745516015199</v>
      </c>
      <c r="BX14" s="225">
        <v>2.0974291593215798E-2</v>
      </c>
      <c r="BY14" s="223">
        <v>0.77511457232068204</v>
      </c>
      <c r="BZ14" s="225">
        <v>4.2998550640363897E-2</v>
      </c>
      <c r="CA14" s="223" t="s">
        <v>494</v>
      </c>
      <c r="CB14" s="225" t="s">
        <v>494</v>
      </c>
      <c r="CC14" s="223">
        <v>0.27066711716052999</v>
      </c>
      <c r="CD14" s="225">
        <v>4.78413656265076E-2</v>
      </c>
      <c r="CE14" s="223" t="s">
        <v>494</v>
      </c>
      <c r="CF14" s="225" t="s">
        <v>494</v>
      </c>
      <c r="CG14" s="223">
        <v>0.93925020795281799</v>
      </c>
      <c r="CH14" s="225">
        <v>0.10391439105815101</v>
      </c>
      <c r="CI14" s="223">
        <v>1.02640347971204</v>
      </c>
      <c r="CJ14" s="225">
        <v>9.5419983123294597E-2</v>
      </c>
      <c r="CK14" s="223" t="s">
        <v>494</v>
      </c>
      <c r="CL14" s="225" t="s">
        <v>494</v>
      </c>
      <c r="CM14" s="223">
        <v>8.7153271759217499E-2</v>
      </c>
      <c r="CN14" s="239">
        <v>0.141078608754964</v>
      </c>
    </row>
    <row r="15" spans="1:92" ht="13" customHeight="1" x14ac:dyDescent="0.25">
      <c r="A15" s="210" t="s">
        <v>397</v>
      </c>
      <c r="B15" s="184">
        <v>2</v>
      </c>
      <c r="C15" s="223">
        <v>29.240988571694899</v>
      </c>
      <c r="D15" s="225">
        <v>0.522276542602362</v>
      </c>
      <c r="E15" s="223">
        <v>31.096833652838299</v>
      </c>
      <c r="F15" s="225">
        <v>0.377481041311095</v>
      </c>
      <c r="G15" s="223">
        <v>32.271190750314901</v>
      </c>
      <c r="H15" s="225">
        <v>0.61807314560861504</v>
      </c>
      <c r="I15" s="223">
        <v>3.0302021786200801</v>
      </c>
      <c r="J15" s="225">
        <v>0.80918922402316096</v>
      </c>
      <c r="K15" s="223">
        <v>1.17435709747659</v>
      </c>
      <c r="L15" s="225">
        <v>0.72422810624266498</v>
      </c>
      <c r="M15" s="223">
        <v>13.949118089273499</v>
      </c>
      <c r="N15" s="225">
        <v>0.23653427153862799</v>
      </c>
      <c r="O15" s="223">
        <v>14.3397816116266</v>
      </c>
      <c r="P15" s="225">
        <v>0.187686769137203</v>
      </c>
      <c r="Q15" s="223">
        <v>14.9443033015322</v>
      </c>
      <c r="R15" s="225">
        <v>0.21502188429833199</v>
      </c>
      <c r="S15" s="223">
        <v>0.99518521225879097</v>
      </c>
      <c r="T15" s="225">
        <v>0.31966055799787801</v>
      </c>
      <c r="U15" s="223">
        <v>0.60452168990560295</v>
      </c>
      <c r="V15" s="225">
        <v>0.285413268851269</v>
      </c>
      <c r="W15" s="223">
        <v>5.5865017176095302</v>
      </c>
      <c r="X15" s="225">
        <v>0.17204131089466701</v>
      </c>
      <c r="Y15" s="223">
        <v>6.0761465725153103</v>
      </c>
      <c r="Z15" s="225">
        <v>0.18349282577826201</v>
      </c>
      <c r="AA15" s="223">
        <v>5.7682723637616</v>
      </c>
      <c r="AB15" s="225">
        <v>0.243408420160456</v>
      </c>
      <c r="AC15" s="223">
        <v>0.181770646152069</v>
      </c>
      <c r="AD15" s="225">
        <v>0.29807024618261502</v>
      </c>
      <c r="AE15" s="223">
        <v>-0.30787420875371402</v>
      </c>
      <c r="AF15" s="225">
        <v>0.30482335231589602</v>
      </c>
      <c r="AG15" s="223">
        <v>4.0035533108861996</v>
      </c>
      <c r="AH15" s="225">
        <v>0.111968760997174</v>
      </c>
      <c r="AI15" s="223">
        <v>4.2708481569837602</v>
      </c>
      <c r="AJ15" s="225">
        <v>0.15708164564808699</v>
      </c>
      <c r="AK15" s="223">
        <v>2.1960547798426999</v>
      </c>
      <c r="AL15" s="225">
        <v>0.130340085897271</v>
      </c>
      <c r="AM15" s="223">
        <v>-1.8074985310434999</v>
      </c>
      <c r="AN15" s="225">
        <v>0.171829978266163</v>
      </c>
      <c r="AO15" s="223">
        <v>-2.0747933771410598</v>
      </c>
      <c r="AP15" s="225">
        <v>0.204115607906939</v>
      </c>
      <c r="AQ15" s="223">
        <v>2.0900396524887701</v>
      </c>
      <c r="AR15" s="225">
        <v>8.8564540831583702E-2</v>
      </c>
      <c r="AS15" s="223">
        <v>2.1863568242275502</v>
      </c>
      <c r="AT15" s="225">
        <v>8.5380012260253504E-2</v>
      </c>
      <c r="AU15" s="223">
        <v>4.0633464948474103</v>
      </c>
      <c r="AV15" s="225">
        <v>0.11974822917009099</v>
      </c>
      <c r="AW15" s="223">
        <v>1.97330684235864</v>
      </c>
      <c r="AX15" s="225">
        <v>0.14894064684323699</v>
      </c>
      <c r="AY15" s="223">
        <v>1.8769896706198601</v>
      </c>
      <c r="AZ15" s="225">
        <v>0.147069319992083</v>
      </c>
      <c r="BA15" s="223">
        <v>1.06557930383073</v>
      </c>
      <c r="BB15" s="225">
        <v>8.0897163477675199E-2</v>
      </c>
      <c r="BC15" s="223">
        <v>1.1557162048571299</v>
      </c>
      <c r="BD15" s="225">
        <v>9.5962805629271494E-2</v>
      </c>
      <c r="BE15" s="223">
        <v>1.3820767059202601</v>
      </c>
      <c r="BF15" s="225">
        <v>7.4352578041653697E-2</v>
      </c>
      <c r="BG15" s="223">
        <v>0.31649740208952898</v>
      </c>
      <c r="BH15" s="225">
        <v>0.10987564297957</v>
      </c>
      <c r="BI15" s="223">
        <v>0.22636050106312999</v>
      </c>
      <c r="BJ15" s="225">
        <v>0.121396729468637</v>
      </c>
      <c r="BK15" s="223">
        <v>0.72558714620818299</v>
      </c>
      <c r="BL15" s="225">
        <v>9.5785686244221097E-2</v>
      </c>
      <c r="BM15" s="223">
        <v>0.65297451657429095</v>
      </c>
      <c r="BN15" s="225">
        <v>5.8485882481279498E-2</v>
      </c>
      <c r="BO15" s="223">
        <v>0.71219827359332299</v>
      </c>
      <c r="BP15" s="225">
        <v>6.48507203900624E-2</v>
      </c>
      <c r="BQ15" s="223">
        <v>-1.3388872614859101E-2</v>
      </c>
      <c r="BR15" s="225">
        <v>0.115674170082981</v>
      </c>
      <c r="BS15" s="223">
        <v>5.9223757019032201E-2</v>
      </c>
      <c r="BT15" s="225">
        <v>8.7328199252727598E-2</v>
      </c>
      <c r="BU15" s="223">
        <v>0.49373044028596802</v>
      </c>
      <c r="BV15" s="225">
        <v>5.74547860492306E-2</v>
      </c>
      <c r="BW15" s="223">
        <v>0.60436550646462595</v>
      </c>
      <c r="BX15" s="225">
        <v>3.17025394232648E-2</v>
      </c>
      <c r="BY15" s="223">
        <v>0.83396041724297798</v>
      </c>
      <c r="BZ15" s="225">
        <v>4.9825972435734001E-2</v>
      </c>
      <c r="CA15" s="223">
        <v>0.34022997695701102</v>
      </c>
      <c r="CB15" s="225">
        <v>7.6050509328533702E-2</v>
      </c>
      <c r="CC15" s="223">
        <v>0.22959491077835301</v>
      </c>
      <c r="CD15" s="225">
        <v>5.9056570634013199E-2</v>
      </c>
      <c r="CE15" s="223">
        <v>1.09044226519038</v>
      </c>
      <c r="CF15" s="225">
        <v>0.10978010488985</v>
      </c>
      <c r="CG15" s="223">
        <v>0.97765272641429901</v>
      </c>
      <c r="CH15" s="225">
        <v>7.8128098908716803E-2</v>
      </c>
      <c r="CI15" s="223">
        <v>1.05838521105448</v>
      </c>
      <c r="CJ15" s="225">
        <v>0.112067560132218</v>
      </c>
      <c r="CK15" s="223">
        <v>-3.2057054135896199E-2</v>
      </c>
      <c r="CL15" s="225">
        <v>0.156878326940387</v>
      </c>
      <c r="CM15" s="223">
        <v>8.0732484640185703E-2</v>
      </c>
      <c r="CN15" s="239">
        <v>0.13661309554021001</v>
      </c>
    </row>
    <row r="16" spans="1:92" ht="13" customHeight="1" x14ac:dyDescent="0.25">
      <c r="A16" s="210" t="s">
        <v>398</v>
      </c>
      <c r="B16" s="184">
        <v>2</v>
      </c>
      <c r="C16" s="223" t="s">
        <v>494</v>
      </c>
      <c r="D16" s="225" t="s">
        <v>494</v>
      </c>
      <c r="E16" s="223">
        <v>26.508466701563599</v>
      </c>
      <c r="F16" s="225">
        <v>0.58623940479321401</v>
      </c>
      <c r="G16" s="223">
        <v>25.988708082814501</v>
      </c>
      <c r="H16" s="225">
        <v>0.56551833910583504</v>
      </c>
      <c r="I16" s="223" t="s">
        <v>494</v>
      </c>
      <c r="J16" s="225" t="s">
        <v>494</v>
      </c>
      <c r="K16" s="223">
        <v>-0.51975861874917595</v>
      </c>
      <c r="L16" s="225">
        <v>0.81454750113012098</v>
      </c>
      <c r="M16" s="223" t="s">
        <v>494</v>
      </c>
      <c r="N16" s="225" t="s">
        <v>494</v>
      </c>
      <c r="O16" s="223">
        <v>13.970059486766299</v>
      </c>
      <c r="P16" s="225">
        <v>0.204329796345387</v>
      </c>
      <c r="Q16" s="223">
        <v>14.424096347080001</v>
      </c>
      <c r="R16" s="225">
        <v>0.24365065283099399</v>
      </c>
      <c r="S16" s="223" t="s">
        <v>494</v>
      </c>
      <c r="T16" s="225" t="s">
        <v>494</v>
      </c>
      <c r="U16" s="223">
        <v>0.45403686031367502</v>
      </c>
      <c r="V16" s="225">
        <v>0.31798790275656302</v>
      </c>
      <c r="W16" s="223" t="s">
        <v>494</v>
      </c>
      <c r="X16" s="225" t="s">
        <v>494</v>
      </c>
      <c r="Y16" s="223">
        <v>4.6994629507221299</v>
      </c>
      <c r="Z16" s="225">
        <v>0.20900674380745901</v>
      </c>
      <c r="AA16" s="223">
        <v>5.0880981285043303</v>
      </c>
      <c r="AB16" s="225">
        <v>0.21119760449861999</v>
      </c>
      <c r="AC16" s="223" t="s">
        <v>494</v>
      </c>
      <c r="AD16" s="225" t="s">
        <v>494</v>
      </c>
      <c r="AE16" s="223">
        <v>0.38863517778220302</v>
      </c>
      <c r="AF16" s="225">
        <v>0.29713338268015699</v>
      </c>
      <c r="AG16" s="223" t="s">
        <v>494</v>
      </c>
      <c r="AH16" s="225" t="s">
        <v>494</v>
      </c>
      <c r="AI16" s="223">
        <v>3.6258876320946598</v>
      </c>
      <c r="AJ16" s="225">
        <v>0.16333653063582901</v>
      </c>
      <c r="AK16" s="223">
        <v>2.1239136029246999</v>
      </c>
      <c r="AL16" s="225">
        <v>0.179527176927227</v>
      </c>
      <c r="AM16" s="223" t="s">
        <v>494</v>
      </c>
      <c r="AN16" s="225" t="s">
        <v>494</v>
      </c>
      <c r="AO16" s="223">
        <v>-1.5019740291699599</v>
      </c>
      <c r="AP16" s="225">
        <v>0.242711411959984</v>
      </c>
      <c r="AQ16" s="223" t="s">
        <v>494</v>
      </c>
      <c r="AR16" s="225" t="s">
        <v>494</v>
      </c>
      <c r="AS16" s="223">
        <v>0.71449187168161199</v>
      </c>
      <c r="AT16" s="225">
        <v>5.9601219135752399E-2</v>
      </c>
      <c r="AU16" s="223">
        <v>3.4720824130517398</v>
      </c>
      <c r="AV16" s="225">
        <v>0.15658780775769601</v>
      </c>
      <c r="AW16" s="223" t="s">
        <v>494</v>
      </c>
      <c r="AX16" s="225" t="s">
        <v>494</v>
      </c>
      <c r="AY16" s="223">
        <v>2.75759054137013</v>
      </c>
      <c r="AZ16" s="225">
        <v>0.167547148172772</v>
      </c>
      <c r="BA16" s="223" t="s">
        <v>494</v>
      </c>
      <c r="BB16" s="225" t="s">
        <v>494</v>
      </c>
      <c r="BC16" s="223">
        <v>1.13318974798851</v>
      </c>
      <c r="BD16" s="225">
        <v>7.7682627523061307E-2</v>
      </c>
      <c r="BE16" s="223">
        <v>1.09003971554179</v>
      </c>
      <c r="BF16" s="225">
        <v>0.128087654664226</v>
      </c>
      <c r="BG16" s="223" t="s">
        <v>494</v>
      </c>
      <c r="BH16" s="225" t="s">
        <v>494</v>
      </c>
      <c r="BI16" s="223">
        <v>-4.3150032446716897E-2</v>
      </c>
      <c r="BJ16" s="225">
        <v>0.149803330724883</v>
      </c>
      <c r="BK16" s="223" t="s">
        <v>494</v>
      </c>
      <c r="BL16" s="225" t="s">
        <v>494</v>
      </c>
      <c r="BM16" s="223">
        <v>0.459041894333379</v>
      </c>
      <c r="BN16" s="225">
        <v>5.1248566324879598E-2</v>
      </c>
      <c r="BO16" s="223">
        <v>0.71151909396455204</v>
      </c>
      <c r="BP16" s="225">
        <v>9.1780319743196198E-2</v>
      </c>
      <c r="BQ16" s="223" t="s">
        <v>494</v>
      </c>
      <c r="BR16" s="225" t="s">
        <v>494</v>
      </c>
      <c r="BS16" s="223">
        <v>0.25247719963117299</v>
      </c>
      <c r="BT16" s="225">
        <v>0.10511918303772599</v>
      </c>
      <c r="BU16" s="223" t="s">
        <v>494</v>
      </c>
      <c r="BV16" s="225" t="s">
        <v>494</v>
      </c>
      <c r="BW16" s="223">
        <v>0.36527142875464202</v>
      </c>
      <c r="BX16" s="225">
        <v>3.7188611968278197E-2</v>
      </c>
      <c r="BY16" s="223">
        <v>0.65227213903303805</v>
      </c>
      <c r="BZ16" s="225">
        <v>7.1035151312331499E-2</v>
      </c>
      <c r="CA16" s="223" t="s">
        <v>494</v>
      </c>
      <c r="CB16" s="225" t="s">
        <v>494</v>
      </c>
      <c r="CC16" s="223">
        <v>0.28700071027839702</v>
      </c>
      <c r="CD16" s="225">
        <v>8.0180955233103798E-2</v>
      </c>
      <c r="CE16" s="223" t="s">
        <v>494</v>
      </c>
      <c r="CF16" s="225" t="s">
        <v>494</v>
      </c>
      <c r="CG16" s="223">
        <v>0.88555532757134503</v>
      </c>
      <c r="CH16" s="225">
        <v>0.22664224085248999</v>
      </c>
      <c r="CI16" s="223">
        <v>0.95918180359330596</v>
      </c>
      <c r="CJ16" s="225">
        <v>0.16974629086778201</v>
      </c>
      <c r="CK16" s="223" t="s">
        <v>494</v>
      </c>
      <c r="CL16" s="225" t="s">
        <v>494</v>
      </c>
      <c r="CM16" s="223">
        <v>7.3626476021960194E-2</v>
      </c>
      <c r="CN16" s="239">
        <v>0.28316162981944998</v>
      </c>
    </row>
    <row r="17" spans="1:92" ht="13" customHeight="1" x14ac:dyDescent="0.25">
      <c r="A17" s="26" t="s">
        <v>399</v>
      </c>
      <c r="B17" s="184">
        <v>2</v>
      </c>
      <c r="C17" s="223">
        <v>33.830795567344701</v>
      </c>
      <c r="D17" s="225">
        <v>0.47568974541723302</v>
      </c>
      <c r="E17" s="223">
        <v>27.799005044193802</v>
      </c>
      <c r="F17" s="225">
        <v>0.59477804829355296</v>
      </c>
      <c r="G17" s="223">
        <v>29.262302252526201</v>
      </c>
      <c r="H17" s="225">
        <v>0.64236100944766605</v>
      </c>
      <c r="I17" s="223">
        <v>-4.5684933148184799</v>
      </c>
      <c r="J17" s="225">
        <v>0.79931745905724805</v>
      </c>
      <c r="K17" s="223">
        <v>1.4632972083324001</v>
      </c>
      <c r="L17" s="225">
        <v>0.87543623022497297</v>
      </c>
      <c r="M17" s="223">
        <v>22.795832835286699</v>
      </c>
      <c r="N17" s="225">
        <v>0.31011320812356302</v>
      </c>
      <c r="O17" s="223">
        <v>20.1330062835146</v>
      </c>
      <c r="P17" s="225">
        <v>0.44974290055314797</v>
      </c>
      <c r="Q17" s="223">
        <v>21.515984926732401</v>
      </c>
      <c r="R17" s="225">
        <v>0.53548441819006498</v>
      </c>
      <c r="S17" s="223">
        <v>-1.2798479085543299</v>
      </c>
      <c r="T17" s="225">
        <v>0.61880026177841996</v>
      </c>
      <c r="U17" s="223">
        <v>1.38297864321775</v>
      </c>
      <c r="V17" s="225">
        <v>0.69929410030566697</v>
      </c>
      <c r="W17" s="223">
        <v>6.9430564891241602</v>
      </c>
      <c r="X17" s="225">
        <v>0.18347498582366001</v>
      </c>
      <c r="Y17" s="223">
        <v>5.6174866115516302</v>
      </c>
      <c r="Z17" s="225">
        <v>0.154534740742925</v>
      </c>
      <c r="AA17" s="223">
        <v>7.4789286238931796</v>
      </c>
      <c r="AB17" s="225">
        <v>0.28204722984514802</v>
      </c>
      <c r="AC17" s="223">
        <v>0.53587213476901996</v>
      </c>
      <c r="AD17" s="225">
        <v>0.33647245100648798</v>
      </c>
      <c r="AE17" s="223">
        <v>1.8614420123415401</v>
      </c>
      <c r="AF17" s="225">
        <v>0.32160787608484398</v>
      </c>
      <c r="AG17" s="223">
        <v>5.57015566822467</v>
      </c>
      <c r="AH17" s="225">
        <v>0.17383792890217201</v>
      </c>
      <c r="AI17" s="223">
        <v>4.1216034081346704</v>
      </c>
      <c r="AJ17" s="225">
        <v>0.148642073010991</v>
      </c>
      <c r="AK17" s="223">
        <v>3.2899884635222501</v>
      </c>
      <c r="AL17" s="225">
        <v>0.177613274065266</v>
      </c>
      <c r="AM17" s="223">
        <v>-2.28016720470242</v>
      </c>
      <c r="AN17" s="225">
        <v>0.24852786694690801</v>
      </c>
      <c r="AO17" s="223">
        <v>-0.83161494461242202</v>
      </c>
      <c r="AP17" s="225">
        <v>0.231605140256403</v>
      </c>
      <c r="AQ17" s="223">
        <v>1.7711221017354499</v>
      </c>
      <c r="AR17" s="225">
        <v>7.7361800088371402E-2</v>
      </c>
      <c r="AS17" s="223">
        <v>1.1141789791161401</v>
      </c>
      <c r="AT17" s="225">
        <v>6.6876476984934097E-2</v>
      </c>
      <c r="AU17" s="223">
        <v>5.2772821080482997</v>
      </c>
      <c r="AV17" s="225">
        <v>0.22662450605939999</v>
      </c>
      <c r="AW17" s="223">
        <v>3.5061600063128502</v>
      </c>
      <c r="AX17" s="225">
        <v>0.23946505978864699</v>
      </c>
      <c r="AY17" s="223">
        <v>4.1631031289321596</v>
      </c>
      <c r="AZ17" s="225">
        <v>0.23628611876406</v>
      </c>
      <c r="BA17" s="223">
        <v>2.5262773771879501</v>
      </c>
      <c r="BB17" s="225">
        <v>0.114425909417088</v>
      </c>
      <c r="BC17" s="223">
        <v>2.8061650817879999</v>
      </c>
      <c r="BD17" s="225">
        <v>0.168451124818566</v>
      </c>
      <c r="BE17" s="223">
        <v>3.6388369319228699</v>
      </c>
      <c r="BF17" s="225">
        <v>0.27194997158388401</v>
      </c>
      <c r="BG17" s="223">
        <v>1.1125595547349201</v>
      </c>
      <c r="BH17" s="225">
        <v>0.29504249827847401</v>
      </c>
      <c r="BI17" s="223">
        <v>0.832671850134866</v>
      </c>
      <c r="BJ17" s="225">
        <v>0.31989462092557203</v>
      </c>
      <c r="BK17" s="223">
        <v>1.72407244629842</v>
      </c>
      <c r="BL17" s="225">
        <v>0.12236250650645</v>
      </c>
      <c r="BM17" s="223">
        <v>1.3696933180489299</v>
      </c>
      <c r="BN17" s="225">
        <v>7.5244579468442305E-2</v>
      </c>
      <c r="BO17" s="223">
        <v>1.8205464424401001</v>
      </c>
      <c r="BP17" s="225">
        <v>0.17245335545582099</v>
      </c>
      <c r="BQ17" s="223">
        <v>9.6473996141687599E-2</v>
      </c>
      <c r="BR17" s="225">
        <v>0.21145387867455401</v>
      </c>
      <c r="BS17" s="223">
        <v>0.45085312439117597</v>
      </c>
      <c r="BT17" s="225">
        <v>0.188153943746483</v>
      </c>
      <c r="BU17" s="223">
        <v>1.7240751497987801</v>
      </c>
      <c r="BV17" s="225">
        <v>7.3119195236150597E-2</v>
      </c>
      <c r="BW17" s="223">
        <v>1.4353055925670699</v>
      </c>
      <c r="BX17" s="225">
        <v>6.8454506622648306E-2</v>
      </c>
      <c r="BY17" s="223">
        <v>1.7937593196489301</v>
      </c>
      <c r="BZ17" s="225">
        <v>0.175534471744315</v>
      </c>
      <c r="CA17" s="223">
        <v>6.9684169850144695E-2</v>
      </c>
      <c r="CB17" s="225">
        <v>0.19015458838150101</v>
      </c>
      <c r="CC17" s="223">
        <v>0.35845372708186002</v>
      </c>
      <c r="CD17" s="225">
        <v>0.18841011185046799</v>
      </c>
      <c r="CE17" s="223">
        <v>2.4044332113117002</v>
      </c>
      <c r="CF17" s="225">
        <v>0.117950958276417</v>
      </c>
      <c r="CG17" s="223">
        <v>2.0026170486997898</v>
      </c>
      <c r="CH17" s="225">
        <v>0.10428147612671999</v>
      </c>
      <c r="CI17" s="223">
        <v>2.29568769922495</v>
      </c>
      <c r="CJ17" s="225">
        <v>0.147086455321468</v>
      </c>
      <c r="CK17" s="223">
        <v>-0.108745512086749</v>
      </c>
      <c r="CL17" s="225">
        <v>0.188538733148812</v>
      </c>
      <c r="CM17" s="223">
        <v>0.29307065052516101</v>
      </c>
      <c r="CN17" s="239">
        <v>0.180302666653053</v>
      </c>
    </row>
    <row r="18" spans="1:92" ht="13" customHeight="1" x14ac:dyDescent="0.25">
      <c r="A18" s="26" t="s">
        <v>400</v>
      </c>
      <c r="B18" s="184">
        <v>2</v>
      </c>
      <c r="C18" s="223">
        <v>28.860965837850301</v>
      </c>
      <c r="D18" s="225">
        <v>1.16508149780818</v>
      </c>
      <c r="E18" s="223">
        <v>30.637908337965399</v>
      </c>
      <c r="F18" s="225">
        <v>1.0724743446023599</v>
      </c>
      <c r="G18" s="223">
        <v>26.9072143804968</v>
      </c>
      <c r="H18" s="225">
        <v>1.6295497433675701</v>
      </c>
      <c r="I18" s="223">
        <v>-1.95375145735352</v>
      </c>
      <c r="J18" s="225">
        <v>2.0032092408543498</v>
      </c>
      <c r="K18" s="223">
        <v>-3.7306939574686</v>
      </c>
      <c r="L18" s="225">
        <v>1.9508033181075799</v>
      </c>
      <c r="M18" s="223">
        <v>14.8443997944551</v>
      </c>
      <c r="N18" s="225">
        <v>0.61866681000448998</v>
      </c>
      <c r="O18" s="223">
        <v>17.4240780450274</v>
      </c>
      <c r="P18" s="225">
        <v>0.67007320272786897</v>
      </c>
      <c r="Q18" s="223">
        <v>16.056672815932501</v>
      </c>
      <c r="R18" s="225">
        <v>1.119143730462</v>
      </c>
      <c r="S18" s="223">
        <v>1.2122730214774</v>
      </c>
      <c r="T18" s="225">
        <v>1.27876163190547</v>
      </c>
      <c r="U18" s="223">
        <v>-1.3674052290949399</v>
      </c>
      <c r="V18" s="225">
        <v>1.3044082131167301</v>
      </c>
      <c r="W18" s="223">
        <v>6.9486535959392901</v>
      </c>
      <c r="X18" s="225">
        <v>0.37251322608167697</v>
      </c>
      <c r="Y18" s="223">
        <v>6.2954404883946999</v>
      </c>
      <c r="Z18" s="225">
        <v>0.29072878008612202</v>
      </c>
      <c r="AA18" s="223">
        <v>7.9161795650425697</v>
      </c>
      <c r="AB18" s="225">
        <v>0.98832704796906901</v>
      </c>
      <c r="AC18" s="223">
        <v>0.96752596910327304</v>
      </c>
      <c r="AD18" s="225">
        <v>1.05619906142405</v>
      </c>
      <c r="AE18" s="223">
        <v>1.62073907664786</v>
      </c>
      <c r="AF18" s="225">
        <v>1.03020074612554</v>
      </c>
      <c r="AG18" s="223">
        <v>3.7352496550330798</v>
      </c>
      <c r="AH18" s="225">
        <v>0.34179924887549001</v>
      </c>
      <c r="AI18" s="223">
        <v>3.2199792387472401</v>
      </c>
      <c r="AJ18" s="225">
        <v>0.187330043465575</v>
      </c>
      <c r="AK18" s="223">
        <v>2.5196302793920098</v>
      </c>
      <c r="AL18" s="225">
        <v>0.25105710727276997</v>
      </c>
      <c r="AM18" s="223">
        <v>-1.21561937564107</v>
      </c>
      <c r="AN18" s="225">
        <v>0.42409479794501098</v>
      </c>
      <c r="AO18" s="223">
        <v>-0.70034895935522901</v>
      </c>
      <c r="AP18" s="225">
        <v>0.313244658848295</v>
      </c>
      <c r="AQ18" s="223">
        <v>2.3091893472227798</v>
      </c>
      <c r="AR18" s="225">
        <v>0.22393589408595699</v>
      </c>
      <c r="AS18" s="223">
        <v>1.69279704519031</v>
      </c>
      <c r="AT18" s="225">
        <v>0.12279482537993699</v>
      </c>
      <c r="AU18" s="223">
        <v>3.2789853841332199</v>
      </c>
      <c r="AV18" s="225">
        <v>0.30735495936319901</v>
      </c>
      <c r="AW18" s="223">
        <v>0.96979603691044503</v>
      </c>
      <c r="AX18" s="225">
        <v>0.380281942386475</v>
      </c>
      <c r="AY18" s="223">
        <v>1.5861883389429201</v>
      </c>
      <c r="AZ18" s="225">
        <v>0.330976797049646</v>
      </c>
      <c r="BA18" s="223">
        <v>1.2768821963411801</v>
      </c>
      <c r="BB18" s="225">
        <v>8.3585977910856604E-2</v>
      </c>
      <c r="BC18" s="223">
        <v>1.4912205504909499</v>
      </c>
      <c r="BD18" s="225">
        <v>0.11259796765017201</v>
      </c>
      <c r="BE18" s="223">
        <v>1.6031266639583499</v>
      </c>
      <c r="BF18" s="225">
        <v>0.209809403411508</v>
      </c>
      <c r="BG18" s="223">
        <v>0.32624446761717402</v>
      </c>
      <c r="BH18" s="225">
        <v>0.22584641122499</v>
      </c>
      <c r="BI18" s="223">
        <v>0.111906113467408</v>
      </c>
      <c r="BJ18" s="225">
        <v>0.23811402327213399</v>
      </c>
      <c r="BK18" s="223">
        <v>0.574462569945977</v>
      </c>
      <c r="BL18" s="225">
        <v>0.119853947399251</v>
      </c>
      <c r="BM18" s="223">
        <v>0.43120970605737002</v>
      </c>
      <c r="BN18" s="225">
        <v>8.1191256247697005E-2</v>
      </c>
      <c r="BO18" s="223">
        <v>0.75790751609199103</v>
      </c>
      <c r="BP18" s="225">
        <v>0.25989618140044402</v>
      </c>
      <c r="BQ18" s="223">
        <v>0.183444946146014</v>
      </c>
      <c r="BR18" s="225">
        <v>0.28620096752756602</v>
      </c>
      <c r="BS18" s="223">
        <v>0.32669781003462101</v>
      </c>
      <c r="BT18" s="225">
        <v>0.27228302407166599</v>
      </c>
      <c r="BU18" s="223">
        <v>1.2419196681649201</v>
      </c>
      <c r="BV18" s="225">
        <v>0.123218886151788</v>
      </c>
      <c r="BW18" s="223">
        <v>1.2712475124323399</v>
      </c>
      <c r="BX18" s="225">
        <v>0.105980766126412</v>
      </c>
      <c r="BY18" s="223">
        <v>1.42226712157663</v>
      </c>
      <c r="BZ18" s="225">
        <v>0.18112125400832299</v>
      </c>
      <c r="CA18" s="223">
        <v>0.18034745341171299</v>
      </c>
      <c r="CB18" s="225">
        <v>0.21906118450796899</v>
      </c>
      <c r="CC18" s="223">
        <v>0.15101960914429199</v>
      </c>
      <c r="CD18" s="225">
        <v>0.20984954477503301</v>
      </c>
      <c r="CE18" s="223">
        <v>1.6836401092580899</v>
      </c>
      <c r="CF18" s="225">
        <v>0.179122230003077</v>
      </c>
      <c r="CG18" s="223">
        <v>1.34579125897204</v>
      </c>
      <c r="CH18" s="225">
        <v>0.15046075475364601</v>
      </c>
      <c r="CI18" s="223">
        <v>1.2497307908774</v>
      </c>
      <c r="CJ18" s="225">
        <v>0.14459585007959899</v>
      </c>
      <c r="CK18" s="223">
        <v>-0.43390931838069102</v>
      </c>
      <c r="CL18" s="225">
        <v>0.23020150551531399</v>
      </c>
      <c r="CM18" s="223">
        <v>-9.6060468094639806E-2</v>
      </c>
      <c r="CN18" s="239">
        <v>0.208677738585788</v>
      </c>
    </row>
    <row r="19" spans="1:92" ht="13" customHeight="1" x14ac:dyDescent="0.25">
      <c r="A19" s="26" t="s">
        <v>401</v>
      </c>
      <c r="B19" s="184">
        <v>2</v>
      </c>
      <c r="C19" s="223">
        <v>25.737594251401401</v>
      </c>
      <c r="D19" s="225">
        <v>0.97198138833579495</v>
      </c>
      <c r="E19" s="223">
        <v>35.0820722288654</v>
      </c>
      <c r="F19" s="225">
        <v>0.73045986018409803</v>
      </c>
      <c r="G19" s="223">
        <v>32.4681569462577</v>
      </c>
      <c r="H19" s="225">
        <v>1.2007464096803699</v>
      </c>
      <c r="I19" s="223">
        <v>6.7305626948562196</v>
      </c>
      <c r="J19" s="225">
        <v>1.5448429563005699</v>
      </c>
      <c r="K19" s="223">
        <v>-2.6139152826077701</v>
      </c>
      <c r="L19" s="225">
        <v>1.40547627077104</v>
      </c>
      <c r="M19" s="223">
        <v>22.700572080148302</v>
      </c>
      <c r="N19" s="225">
        <v>0.60072651772364605</v>
      </c>
      <c r="O19" s="223">
        <v>25.6028330771023</v>
      </c>
      <c r="P19" s="225">
        <v>0.37732844280747602</v>
      </c>
      <c r="Q19" s="223">
        <v>23.754105382567701</v>
      </c>
      <c r="R19" s="225">
        <v>0.78786365534954805</v>
      </c>
      <c r="S19" s="223">
        <v>1.05353330241942</v>
      </c>
      <c r="T19" s="225">
        <v>0.99075803732148904</v>
      </c>
      <c r="U19" s="223">
        <v>-1.84872769453462</v>
      </c>
      <c r="V19" s="225">
        <v>0.87355932435769101</v>
      </c>
      <c r="W19" s="223">
        <v>5.3948067090840999</v>
      </c>
      <c r="X19" s="225">
        <v>0.28104210855282302</v>
      </c>
      <c r="Y19" s="223">
        <v>6.3603690631179797</v>
      </c>
      <c r="Z19" s="225">
        <v>0.28124103886921598</v>
      </c>
      <c r="AA19" s="223">
        <v>7.2987040329260902</v>
      </c>
      <c r="AB19" s="225">
        <v>0.37681914153155399</v>
      </c>
      <c r="AC19" s="223">
        <v>1.9038973238419901</v>
      </c>
      <c r="AD19" s="225">
        <v>0.47008226110372803</v>
      </c>
      <c r="AE19" s="223">
        <v>0.93833496980811204</v>
      </c>
      <c r="AF19" s="225">
        <v>0.470201220084352</v>
      </c>
      <c r="AG19" s="223">
        <v>3.9102847905759699</v>
      </c>
      <c r="AH19" s="225">
        <v>0.25960941617776601</v>
      </c>
      <c r="AI19" s="223">
        <v>4.4285796642342001</v>
      </c>
      <c r="AJ19" s="225">
        <v>0.19795026911917599</v>
      </c>
      <c r="AK19" s="223">
        <v>2.90997155131965</v>
      </c>
      <c r="AL19" s="225">
        <v>0.18609188265193799</v>
      </c>
      <c r="AM19" s="223">
        <v>-1.0003132392563201</v>
      </c>
      <c r="AN19" s="225">
        <v>0.31941702796986798</v>
      </c>
      <c r="AO19" s="223">
        <v>-1.5186081129145499</v>
      </c>
      <c r="AP19" s="225">
        <v>0.27168823646469697</v>
      </c>
      <c r="AQ19" s="223">
        <v>2.9080120104793599</v>
      </c>
      <c r="AR19" s="225">
        <v>0.269742739074953</v>
      </c>
      <c r="AS19" s="223">
        <v>3.01347368532601</v>
      </c>
      <c r="AT19" s="225">
        <v>0.23585558308268201</v>
      </c>
      <c r="AU19" s="223">
        <v>3.81269404409545</v>
      </c>
      <c r="AV19" s="225">
        <v>0.23785121248195801</v>
      </c>
      <c r="AW19" s="223">
        <v>0.90468203361609001</v>
      </c>
      <c r="AX19" s="225">
        <v>0.359630844843425</v>
      </c>
      <c r="AY19" s="223">
        <v>0.79922035876943698</v>
      </c>
      <c r="AZ19" s="225">
        <v>0.33496425981052003</v>
      </c>
      <c r="BA19" s="223">
        <v>2.3863144287495599</v>
      </c>
      <c r="BB19" s="225">
        <v>0.19530462528525899</v>
      </c>
      <c r="BC19" s="223">
        <v>2.47265986918514</v>
      </c>
      <c r="BD19" s="225">
        <v>0.20337698053338901</v>
      </c>
      <c r="BE19" s="223">
        <v>2.2468758132191899</v>
      </c>
      <c r="BF19" s="225">
        <v>0.35706171540496101</v>
      </c>
      <c r="BG19" s="223">
        <v>-0.13943861553036599</v>
      </c>
      <c r="BH19" s="225">
        <v>0.406985215045644</v>
      </c>
      <c r="BI19" s="223">
        <v>-0.225784055965947</v>
      </c>
      <c r="BJ19" s="225">
        <v>0.41092002241167502</v>
      </c>
      <c r="BK19" s="223">
        <v>2.0853632010248</v>
      </c>
      <c r="BL19" s="225">
        <v>0.201820341751802</v>
      </c>
      <c r="BM19" s="223">
        <v>1.69403317807468</v>
      </c>
      <c r="BN19" s="225">
        <v>0.129759897820518</v>
      </c>
      <c r="BO19" s="223">
        <v>1.8602509944524399</v>
      </c>
      <c r="BP19" s="225">
        <v>0.31699362238136602</v>
      </c>
      <c r="BQ19" s="223">
        <v>-0.22511220657235301</v>
      </c>
      <c r="BR19" s="225">
        <v>0.37578771530649402</v>
      </c>
      <c r="BS19" s="223">
        <v>0.166217816377767</v>
      </c>
      <c r="BT19" s="225">
        <v>0.34252384984530898</v>
      </c>
      <c r="BU19" s="223">
        <v>1.7962515547478399</v>
      </c>
      <c r="BV19" s="225">
        <v>0.22521500755195001</v>
      </c>
      <c r="BW19" s="223">
        <v>1.6665713859898299</v>
      </c>
      <c r="BX19" s="225">
        <v>0.104308250066991</v>
      </c>
      <c r="BY19" s="223">
        <v>1.6234903259335201</v>
      </c>
      <c r="BZ19" s="225">
        <v>0.15703486978248099</v>
      </c>
      <c r="CA19" s="223">
        <v>-0.17276122881432601</v>
      </c>
      <c r="CB19" s="225">
        <v>0.27455737097048699</v>
      </c>
      <c r="CC19" s="223">
        <v>-4.3081060056313798E-2</v>
      </c>
      <c r="CD19" s="225">
        <v>0.188520983870864</v>
      </c>
      <c r="CE19" s="223">
        <v>2.25195675260249</v>
      </c>
      <c r="CF19" s="225">
        <v>0.20972637029795901</v>
      </c>
      <c r="CG19" s="223">
        <v>2.2049936358883699</v>
      </c>
      <c r="CH19" s="225">
        <v>0.13796393440867999</v>
      </c>
      <c r="CI19" s="223">
        <v>1.20496081887537</v>
      </c>
      <c r="CJ19" s="225">
        <v>0.120413809385486</v>
      </c>
      <c r="CK19" s="223">
        <v>-1.04699593372712</v>
      </c>
      <c r="CL19" s="225">
        <v>0.24183596897293999</v>
      </c>
      <c r="CM19" s="223">
        <v>-1.000032817013</v>
      </c>
      <c r="CN19" s="239">
        <v>0.18312163358884401</v>
      </c>
    </row>
    <row r="20" spans="1:92" ht="13" customHeight="1" x14ac:dyDescent="0.25">
      <c r="A20" s="26" t="s">
        <v>402</v>
      </c>
      <c r="B20" s="184">
        <v>2</v>
      </c>
      <c r="C20" s="223" t="s">
        <v>494</v>
      </c>
      <c r="D20" s="225" t="s">
        <v>494</v>
      </c>
      <c r="E20" s="223">
        <v>36.972113789317298</v>
      </c>
      <c r="F20" s="225">
        <v>1.4460751326715799</v>
      </c>
      <c r="G20" s="223">
        <v>27.223380885840701</v>
      </c>
      <c r="H20" s="225">
        <v>3.33973395743857</v>
      </c>
      <c r="I20" s="223" t="s">
        <v>494</v>
      </c>
      <c r="J20" s="225" t="s">
        <v>494</v>
      </c>
      <c r="K20" s="223">
        <v>-9.7487329034765597</v>
      </c>
      <c r="L20" s="225">
        <v>3.6393620589053</v>
      </c>
      <c r="M20" s="223" t="s">
        <v>494</v>
      </c>
      <c r="N20" s="225" t="s">
        <v>494</v>
      </c>
      <c r="O20" s="223">
        <v>26.148715417969299</v>
      </c>
      <c r="P20" s="225">
        <v>0.84801836258095897</v>
      </c>
      <c r="Q20" s="223">
        <v>20.5632361531041</v>
      </c>
      <c r="R20" s="225">
        <v>1.7133769195897499</v>
      </c>
      <c r="S20" s="223" t="s">
        <v>494</v>
      </c>
      <c r="T20" s="225" t="s">
        <v>494</v>
      </c>
      <c r="U20" s="223">
        <v>-5.5854792648652003</v>
      </c>
      <c r="V20" s="225">
        <v>1.9117519744614799</v>
      </c>
      <c r="W20" s="223" t="s">
        <v>494</v>
      </c>
      <c r="X20" s="225" t="s">
        <v>494</v>
      </c>
      <c r="Y20" s="223">
        <v>6.8503823461180504</v>
      </c>
      <c r="Z20" s="225">
        <v>0.34954744301999002</v>
      </c>
      <c r="AA20" s="223">
        <v>7.4584726671913897</v>
      </c>
      <c r="AB20" s="225">
        <v>0.78976236940163203</v>
      </c>
      <c r="AC20" s="223" t="s">
        <v>494</v>
      </c>
      <c r="AD20" s="225" t="s">
        <v>494</v>
      </c>
      <c r="AE20" s="223">
        <v>0.60809032107333705</v>
      </c>
      <c r="AF20" s="225">
        <v>0.86365966389816595</v>
      </c>
      <c r="AG20" s="223" t="s">
        <v>494</v>
      </c>
      <c r="AH20" s="225" t="s">
        <v>494</v>
      </c>
      <c r="AI20" s="223">
        <v>4.8973121780273603</v>
      </c>
      <c r="AJ20" s="225">
        <v>0.23382013150845099</v>
      </c>
      <c r="AK20" s="223">
        <v>3.56276011736399</v>
      </c>
      <c r="AL20" s="225">
        <v>0.38126301265130003</v>
      </c>
      <c r="AM20" s="223" t="s">
        <v>494</v>
      </c>
      <c r="AN20" s="225" t="s">
        <v>494</v>
      </c>
      <c r="AO20" s="223">
        <v>-1.3345520606633701</v>
      </c>
      <c r="AP20" s="225">
        <v>0.44725086776279599</v>
      </c>
      <c r="AQ20" s="223" t="s">
        <v>494</v>
      </c>
      <c r="AR20" s="225" t="s">
        <v>494</v>
      </c>
      <c r="AS20" s="223">
        <v>2.4761423616871601</v>
      </c>
      <c r="AT20" s="225">
        <v>0.21144092528577399</v>
      </c>
      <c r="AU20" s="223">
        <v>4.4363948470169499</v>
      </c>
      <c r="AV20" s="225">
        <v>0.36383802344848998</v>
      </c>
      <c r="AW20" s="223" t="s">
        <v>494</v>
      </c>
      <c r="AX20" s="225" t="s">
        <v>494</v>
      </c>
      <c r="AY20" s="223">
        <v>1.96025248532979</v>
      </c>
      <c r="AZ20" s="225">
        <v>0.42081512828391499</v>
      </c>
      <c r="BA20" s="223" t="s">
        <v>494</v>
      </c>
      <c r="BB20" s="225" t="s">
        <v>494</v>
      </c>
      <c r="BC20" s="223">
        <v>3.3019812345792099</v>
      </c>
      <c r="BD20" s="225">
        <v>0.34186486329258498</v>
      </c>
      <c r="BE20" s="223">
        <v>2.88149927700817</v>
      </c>
      <c r="BF20" s="225">
        <v>0.34891657079252397</v>
      </c>
      <c r="BG20" s="223" t="s">
        <v>494</v>
      </c>
      <c r="BH20" s="225" t="s">
        <v>494</v>
      </c>
      <c r="BI20" s="223">
        <v>-0.42048195757103302</v>
      </c>
      <c r="BJ20" s="225">
        <v>0.48848168658371699</v>
      </c>
      <c r="BK20" s="223" t="s">
        <v>494</v>
      </c>
      <c r="BL20" s="225" t="s">
        <v>494</v>
      </c>
      <c r="BM20" s="223">
        <v>2.4484534110985199</v>
      </c>
      <c r="BN20" s="225">
        <v>0.18746384198181601</v>
      </c>
      <c r="BO20" s="223">
        <v>2.62978711017956</v>
      </c>
      <c r="BP20" s="225">
        <v>0.33753140109923202</v>
      </c>
      <c r="BQ20" s="223" t="s">
        <v>494</v>
      </c>
      <c r="BR20" s="225" t="s">
        <v>494</v>
      </c>
      <c r="BS20" s="223">
        <v>0.181333699081037</v>
      </c>
      <c r="BT20" s="225">
        <v>0.38609602274381699</v>
      </c>
      <c r="BU20" s="223" t="s">
        <v>494</v>
      </c>
      <c r="BV20" s="225" t="s">
        <v>494</v>
      </c>
      <c r="BW20" s="223">
        <v>2.2232701570815099</v>
      </c>
      <c r="BX20" s="225">
        <v>0.12002194597584601</v>
      </c>
      <c r="BY20" s="223">
        <v>2.2840820129813699</v>
      </c>
      <c r="BZ20" s="225">
        <v>0.34879369111105402</v>
      </c>
      <c r="CA20" s="223" t="s">
        <v>494</v>
      </c>
      <c r="CB20" s="225" t="s">
        <v>494</v>
      </c>
      <c r="CC20" s="223">
        <v>6.0811855899863598E-2</v>
      </c>
      <c r="CD20" s="225">
        <v>0.36886624469406598</v>
      </c>
      <c r="CE20" s="223" t="s">
        <v>494</v>
      </c>
      <c r="CF20" s="225" t="s">
        <v>494</v>
      </c>
      <c r="CG20" s="223">
        <v>2.0606452712890699</v>
      </c>
      <c r="CH20" s="225">
        <v>0.23267825050070501</v>
      </c>
      <c r="CI20" s="223">
        <v>1.71036244754403</v>
      </c>
      <c r="CJ20" s="225">
        <v>0.19315378885681</v>
      </c>
      <c r="CK20" s="223" t="s">
        <v>494</v>
      </c>
      <c r="CL20" s="225" t="s">
        <v>494</v>
      </c>
      <c r="CM20" s="223">
        <v>-0.35028282374504499</v>
      </c>
      <c r="CN20" s="239">
        <v>0.302402966926268</v>
      </c>
    </row>
    <row r="21" spans="1:92" ht="13" customHeight="1" x14ac:dyDescent="0.25">
      <c r="A21" s="26" t="s">
        <v>404</v>
      </c>
      <c r="B21" s="184">
        <v>2</v>
      </c>
      <c r="C21" s="223">
        <v>27.509628076328902</v>
      </c>
      <c r="D21" s="225">
        <v>0.78862478452142104</v>
      </c>
      <c r="E21" s="223">
        <v>29.512176663872999</v>
      </c>
      <c r="F21" s="225">
        <v>0.588910862290694</v>
      </c>
      <c r="G21" s="223">
        <v>28.083333258999701</v>
      </c>
      <c r="H21" s="225">
        <v>0.96599131610857303</v>
      </c>
      <c r="I21" s="223">
        <v>0.57370518267083903</v>
      </c>
      <c r="J21" s="225">
        <v>1.24702376623649</v>
      </c>
      <c r="K21" s="223">
        <v>-1.4288434048733001</v>
      </c>
      <c r="L21" s="225">
        <v>1.1313510624563601</v>
      </c>
      <c r="M21" s="223">
        <v>13.102270001828099</v>
      </c>
      <c r="N21" s="225">
        <v>0.39579334568249602</v>
      </c>
      <c r="O21" s="223">
        <v>13.1494211531872</v>
      </c>
      <c r="P21" s="225">
        <v>0.44251128011743102</v>
      </c>
      <c r="Q21" s="223">
        <v>13.583711695657</v>
      </c>
      <c r="R21" s="225">
        <v>0.44353721973145099</v>
      </c>
      <c r="S21" s="223">
        <v>0.48144169382888402</v>
      </c>
      <c r="T21" s="225">
        <v>0.59445574921405997</v>
      </c>
      <c r="U21" s="223">
        <v>0.43429054246976201</v>
      </c>
      <c r="V21" s="225">
        <v>0.62653132269526102</v>
      </c>
      <c r="W21" s="223">
        <v>7.9379956041397097</v>
      </c>
      <c r="X21" s="225">
        <v>0.39875385816160702</v>
      </c>
      <c r="Y21" s="223">
        <v>6.2248284540160297</v>
      </c>
      <c r="Z21" s="225">
        <v>0.31658356306767299</v>
      </c>
      <c r="AA21" s="223">
        <v>5.15695797360741</v>
      </c>
      <c r="AB21" s="225">
        <v>0.19949212124004201</v>
      </c>
      <c r="AC21" s="223">
        <v>-2.7810376305323001</v>
      </c>
      <c r="AD21" s="225">
        <v>0.44587189397361499</v>
      </c>
      <c r="AE21" s="223">
        <v>-1.0678704804086201</v>
      </c>
      <c r="AF21" s="225">
        <v>0.37419548212328102</v>
      </c>
      <c r="AG21" s="223">
        <v>2.83991059170667</v>
      </c>
      <c r="AH21" s="225">
        <v>0.200113873207411</v>
      </c>
      <c r="AI21" s="223">
        <v>2.64001723681457</v>
      </c>
      <c r="AJ21" s="225">
        <v>0.21762355416872201</v>
      </c>
      <c r="AK21" s="223">
        <v>1.5812373643514901</v>
      </c>
      <c r="AL21" s="225">
        <v>0.13639003971886299</v>
      </c>
      <c r="AM21" s="223">
        <v>-1.2586732273551799</v>
      </c>
      <c r="AN21" s="225">
        <v>0.24217308930718301</v>
      </c>
      <c r="AO21" s="223">
        <v>-1.0587798724630799</v>
      </c>
      <c r="AP21" s="225">
        <v>0.25683117852694498</v>
      </c>
      <c r="AQ21" s="223">
        <v>2.1145907917926401</v>
      </c>
      <c r="AR21" s="225">
        <v>0.18567974086282199</v>
      </c>
      <c r="AS21" s="223">
        <v>1.7491227710877699</v>
      </c>
      <c r="AT21" s="225">
        <v>7.0237249286155795E-2</v>
      </c>
      <c r="AU21" s="223">
        <v>2.4559186051265098</v>
      </c>
      <c r="AV21" s="225">
        <v>0.14446880292042399</v>
      </c>
      <c r="AW21" s="223">
        <v>0.34132781333387202</v>
      </c>
      <c r="AX21" s="225">
        <v>0.235261984145644</v>
      </c>
      <c r="AY21" s="223">
        <v>0.70679583403874102</v>
      </c>
      <c r="AZ21" s="225">
        <v>0.16063781063169999</v>
      </c>
      <c r="BA21" s="223">
        <v>1.68507032102751</v>
      </c>
      <c r="BB21" s="225">
        <v>0.27743075207423701</v>
      </c>
      <c r="BC21" s="223">
        <v>1.3112126358887499</v>
      </c>
      <c r="BD21" s="225">
        <v>8.0297121026774596E-2</v>
      </c>
      <c r="BE21" s="223">
        <v>1.4394073647146399</v>
      </c>
      <c r="BF21" s="225">
        <v>0.13524867326937201</v>
      </c>
      <c r="BG21" s="223">
        <v>-0.24566295631287399</v>
      </c>
      <c r="BH21" s="225">
        <v>0.30864222947873099</v>
      </c>
      <c r="BI21" s="223">
        <v>0.128194728825888</v>
      </c>
      <c r="BJ21" s="225">
        <v>0.15728900554811101</v>
      </c>
      <c r="BK21" s="223">
        <v>0.47802681409447401</v>
      </c>
      <c r="BL21" s="225">
        <v>0.111969775666462</v>
      </c>
      <c r="BM21" s="223">
        <v>0.31330346011778698</v>
      </c>
      <c r="BN21" s="225">
        <v>5.9400548409339601E-2</v>
      </c>
      <c r="BO21" s="223">
        <v>0.35007593905735102</v>
      </c>
      <c r="BP21" s="225">
        <v>6.5709074274912294E-2</v>
      </c>
      <c r="BQ21" s="223">
        <v>-0.12795087503712299</v>
      </c>
      <c r="BR21" s="225">
        <v>0.129826473051007</v>
      </c>
      <c r="BS21" s="223">
        <v>3.6772478939564202E-2</v>
      </c>
      <c r="BT21" s="225">
        <v>8.8578256888450002E-2</v>
      </c>
      <c r="BU21" s="223">
        <v>1.1131826112181</v>
      </c>
      <c r="BV21" s="225">
        <v>0.28499717756798698</v>
      </c>
      <c r="BW21" s="223">
        <v>0.70339217766254203</v>
      </c>
      <c r="BX21" s="225">
        <v>4.5361176267514701E-2</v>
      </c>
      <c r="BY21" s="223">
        <v>0.93881657530445795</v>
      </c>
      <c r="BZ21" s="225">
        <v>0.11628203879856799</v>
      </c>
      <c r="CA21" s="223">
        <v>-0.174366035913642</v>
      </c>
      <c r="CB21" s="225">
        <v>0.307806601243168</v>
      </c>
      <c r="CC21" s="223">
        <v>0.235424397641917</v>
      </c>
      <c r="CD21" s="225">
        <v>0.12481646069138599</v>
      </c>
      <c r="CE21" s="223">
        <v>1.5794258018992899</v>
      </c>
      <c r="CF21" s="225">
        <v>0.26147798558868701</v>
      </c>
      <c r="CG21" s="223">
        <v>1.25886591839766</v>
      </c>
      <c r="CH21" s="225">
        <v>0.110420960531992</v>
      </c>
      <c r="CI21" s="223">
        <v>1.4292427389511799</v>
      </c>
      <c r="CJ21" s="225">
        <v>0.126470846720735</v>
      </c>
      <c r="CK21" s="223">
        <v>-0.15018306294811201</v>
      </c>
      <c r="CL21" s="225">
        <v>0.29045759073878202</v>
      </c>
      <c r="CM21" s="223">
        <v>0.17037682055351699</v>
      </c>
      <c r="CN21" s="239">
        <v>0.16789182110831799</v>
      </c>
    </row>
    <row r="22" spans="1:92" ht="13" customHeight="1" x14ac:dyDescent="0.25">
      <c r="A22" s="26" t="s">
        <v>405</v>
      </c>
      <c r="B22" s="184">
        <v>2</v>
      </c>
      <c r="C22" s="223">
        <v>28.217985366020098</v>
      </c>
      <c r="D22" s="225">
        <v>1.54495787437397</v>
      </c>
      <c r="E22" s="223">
        <v>24.5478983230221</v>
      </c>
      <c r="F22" s="225">
        <v>1.3423489520115099</v>
      </c>
      <c r="G22" s="223">
        <v>22.0678862548619</v>
      </c>
      <c r="H22" s="225">
        <v>1.12057784453952</v>
      </c>
      <c r="I22" s="223">
        <v>-6.1500991111582204</v>
      </c>
      <c r="J22" s="225">
        <v>1.9085569258638799</v>
      </c>
      <c r="K22" s="223">
        <v>-2.4800120681601898</v>
      </c>
      <c r="L22" s="225">
        <v>1.74859812839864</v>
      </c>
      <c r="M22" s="223">
        <v>14.570307308893801</v>
      </c>
      <c r="N22" s="225">
        <v>0.77926118513388798</v>
      </c>
      <c r="O22" s="223">
        <v>13.9081293301429</v>
      </c>
      <c r="P22" s="225">
        <v>0.893006264366767</v>
      </c>
      <c r="Q22" s="223">
        <v>14.227466764394901</v>
      </c>
      <c r="R22" s="225">
        <v>1.33668790797335</v>
      </c>
      <c r="S22" s="223">
        <v>-0.34284054449885198</v>
      </c>
      <c r="T22" s="225">
        <v>1.5472499985388399</v>
      </c>
      <c r="U22" s="223">
        <v>0.31933743425202898</v>
      </c>
      <c r="V22" s="225">
        <v>1.6075430792113901</v>
      </c>
      <c r="W22" s="223">
        <v>7.5639885885423004</v>
      </c>
      <c r="X22" s="225">
        <v>0.63285014325467204</v>
      </c>
      <c r="Y22" s="223">
        <v>5.4954943516245303</v>
      </c>
      <c r="Z22" s="225">
        <v>0.365000206498103</v>
      </c>
      <c r="AA22" s="223">
        <v>5.2660149592356298</v>
      </c>
      <c r="AB22" s="225">
        <v>0.37249226542884201</v>
      </c>
      <c r="AC22" s="223">
        <v>-2.2979736293066599</v>
      </c>
      <c r="AD22" s="225">
        <v>0.734336293275615</v>
      </c>
      <c r="AE22" s="223">
        <v>-0.22947939238889201</v>
      </c>
      <c r="AF22" s="225">
        <v>0.52151283641725399</v>
      </c>
      <c r="AG22" s="223">
        <v>4.5174689377967399</v>
      </c>
      <c r="AH22" s="225">
        <v>0.43932184305907501</v>
      </c>
      <c r="AI22" s="223">
        <v>3.9617387380269302</v>
      </c>
      <c r="AJ22" s="225">
        <v>0.46629724476290002</v>
      </c>
      <c r="AK22" s="223">
        <v>2.0700369317195402</v>
      </c>
      <c r="AL22" s="225">
        <v>0.22491416584143301</v>
      </c>
      <c r="AM22" s="223">
        <v>-2.4474320060772001</v>
      </c>
      <c r="AN22" s="225">
        <v>0.49354844117368002</v>
      </c>
      <c r="AO22" s="223">
        <v>-1.8917018063074</v>
      </c>
      <c r="AP22" s="225">
        <v>0.51770600003247003</v>
      </c>
      <c r="AQ22" s="223">
        <v>1.0379699527477699</v>
      </c>
      <c r="AR22" s="225">
        <v>0.21927637105081901</v>
      </c>
      <c r="AS22" s="223">
        <v>1.2173593008524499</v>
      </c>
      <c r="AT22" s="225">
        <v>0.214354667177549</v>
      </c>
      <c r="AU22" s="223">
        <v>3.74411008814725</v>
      </c>
      <c r="AV22" s="225">
        <v>0.36048143843080399</v>
      </c>
      <c r="AW22" s="223">
        <v>2.7061401353994801</v>
      </c>
      <c r="AX22" s="225">
        <v>0.42193482240075703</v>
      </c>
      <c r="AY22" s="223">
        <v>2.5267507872947998</v>
      </c>
      <c r="AZ22" s="225">
        <v>0.41939812922083902</v>
      </c>
      <c r="BA22" s="223">
        <v>1.45676322740168</v>
      </c>
      <c r="BB22" s="225">
        <v>0.544042263949434</v>
      </c>
      <c r="BC22" s="223">
        <v>1.2120537005040899</v>
      </c>
      <c r="BD22" s="225">
        <v>0.14795047469898101</v>
      </c>
      <c r="BE22" s="223">
        <v>1.30182419723137</v>
      </c>
      <c r="BF22" s="225">
        <v>0.20152038404261299</v>
      </c>
      <c r="BG22" s="223">
        <v>-0.15493903017031399</v>
      </c>
      <c r="BH22" s="225">
        <v>0.58016588157862903</v>
      </c>
      <c r="BI22" s="223">
        <v>8.9770496727277896E-2</v>
      </c>
      <c r="BJ22" s="225">
        <v>0.24999961629637699</v>
      </c>
      <c r="BK22" s="223">
        <v>0.31533710750692001</v>
      </c>
      <c r="BL22" s="225">
        <v>8.3481994045127794E-2</v>
      </c>
      <c r="BM22" s="223">
        <v>0.59021002389219002</v>
      </c>
      <c r="BN22" s="225">
        <v>0.13243340230659001</v>
      </c>
      <c r="BO22" s="223">
        <v>0.60344737482452604</v>
      </c>
      <c r="BP22" s="225">
        <v>0.13021196448313899</v>
      </c>
      <c r="BQ22" s="223">
        <v>0.28811026731760597</v>
      </c>
      <c r="BR22" s="225">
        <v>0.15467514029186799</v>
      </c>
      <c r="BS22" s="223">
        <v>1.32373509323362E-2</v>
      </c>
      <c r="BT22" s="225">
        <v>0.185724962622307</v>
      </c>
      <c r="BU22" s="223">
        <v>1.0961092962044301</v>
      </c>
      <c r="BV22" s="225">
        <v>0.15614374879054099</v>
      </c>
      <c r="BW22" s="223">
        <v>1.06897226926928</v>
      </c>
      <c r="BX22" s="225">
        <v>0.103520310152776</v>
      </c>
      <c r="BY22" s="223">
        <v>0.98026944268983496</v>
      </c>
      <c r="BZ22" s="225">
        <v>0.12906948182855499</v>
      </c>
      <c r="CA22" s="223">
        <v>-0.115839853514591</v>
      </c>
      <c r="CB22" s="225">
        <v>0.20258282608813499</v>
      </c>
      <c r="CC22" s="223">
        <v>-8.8702826579442701E-2</v>
      </c>
      <c r="CD22" s="225">
        <v>0.165455086816993</v>
      </c>
      <c r="CE22" s="223">
        <v>2.4018348787587702</v>
      </c>
      <c r="CF22" s="225">
        <v>0.75438941501005397</v>
      </c>
      <c r="CG22" s="223">
        <v>1.4314754358233099</v>
      </c>
      <c r="CH22" s="225">
        <v>0.180075181281457</v>
      </c>
      <c r="CI22" s="223">
        <v>1.8841977405038799</v>
      </c>
      <c r="CJ22" s="225">
        <v>0.394322269740566</v>
      </c>
      <c r="CK22" s="223">
        <v>-0.517637138254885</v>
      </c>
      <c r="CL22" s="225">
        <v>0.85123054567641299</v>
      </c>
      <c r="CM22" s="223">
        <v>0.45272230468057001</v>
      </c>
      <c r="CN22" s="239">
        <v>0.43349408684190999</v>
      </c>
    </row>
    <row r="23" spans="1:92" ht="13" customHeight="1" x14ac:dyDescent="0.25">
      <c r="A23" s="26" t="s">
        <v>406</v>
      </c>
      <c r="B23" s="184">
        <v>2</v>
      </c>
      <c r="C23" s="223">
        <v>27.268306433033999</v>
      </c>
      <c r="D23" s="225">
        <v>0.77437392331920696</v>
      </c>
      <c r="E23" s="223">
        <v>25.8624982258751</v>
      </c>
      <c r="F23" s="225">
        <v>0.68692928615742499</v>
      </c>
      <c r="G23" s="223">
        <v>27.518653169218101</v>
      </c>
      <c r="H23" s="225">
        <v>0.61880834785725902</v>
      </c>
      <c r="I23" s="223">
        <v>0.25034673618409897</v>
      </c>
      <c r="J23" s="225">
        <v>0.99125110062718802</v>
      </c>
      <c r="K23" s="223">
        <v>1.6561549433429701</v>
      </c>
      <c r="L23" s="225">
        <v>0.92455157539132504</v>
      </c>
      <c r="M23" s="223">
        <v>12.5960527055711</v>
      </c>
      <c r="N23" s="225">
        <v>0.29003694022839499</v>
      </c>
      <c r="O23" s="223">
        <v>13.268291929147599</v>
      </c>
      <c r="P23" s="225">
        <v>0.38373435325099398</v>
      </c>
      <c r="Q23" s="223">
        <v>13.799222958177801</v>
      </c>
      <c r="R23" s="225">
        <v>0.35358666877812001</v>
      </c>
      <c r="S23" s="223">
        <v>1.2031702526066901</v>
      </c>
      <c r="T23" s="225">
        <v>0.45732369174869703</v>
      </c>
      <c r="U23" s="223">
        <v>0.53093102903013401</v>
      </c>
      <c r="V23" s="225">
        <v>0.52180033173865203</v>
      </c>
      <c r="W23" s="223">
        <v>6.5004576026525198</v>
      </c>
      <c r="X23" s="225">
        <v>0.283318472375158</v>
      </c>
      <c r="Y23" s="223">
        <v>5.8272080935225397</v>
      </c>
      <c r="Z23" s="225">
        <v>0.199014009612064</v>
      </c>
      <c r="AA23" s="223">
        <v>6.8239146618030997</v>
      </c>
      <c r="AB23" s="225">
        <v>0.20627732131677501</v>
      </c>
      <c r="AC23" s="223">
        <v>0.32345705915057799</v>
      </c>
      <c r="AD23" s="225">
        <v>0.35045640253620303</v>
      </c>
      <c r="AE23" s="223">
        <v>0.99670656828056303</v>
      </c>
      <c r="AF23" s="225">
        <v>0.28663026586788498</v>
      </c>
      <c r="AG23" s="223">
        <v>3.3535963912320801</v>
      </c>
      <c r="AH23" s="225">
        <v>0.22456493792201701</v>
      </c>
      <c r="AI23" s="223">
        <v>2.8427552994311398</v>
      </c>
      <c r="AJ23" s="225">
        <v>0.11165759916339001</v>
      </c>
      <c r="AK23" s="223">
        <v>2.19002999765766</v>
      </c>
      <c r="AL23" s="225">
        <v>8.7588514771660395E-2</v>
      </c>
      <c r="AM23" s="223">
        <v>-1.1635663935744101</v>
      </c>
      <c r="AN23" s="225">
        <v>0.241041820570258</v>
      </c>
      <c r="AO23" s="223">
        <v>-0.65272530177347399</v>
      </c>
      <c r="AP23" s="225">
        <v>0.14191253422738101</v>
      </c>
      <c r="AQ23" s="223">
        <v>1.7080038617293001</v>
      </c>
      <c r="AR23" s="225">
        <v>0.145107602232116</v>
      </c>
      <c r="AS23" s="223">
        <v>1.6616558037999301</v>
      </c>
      <c r="AT23" s="225">
        <v>9.2563649356279698E-2</v>
      </c>
      <c r="AU23" s="223">
        <v>2.7424896966338501</v>
      </c>
      <c r="AV23" s="225">
        <v>0.104670613153951</v>
      </c>
      <c r="AW23" s="223">
        <v>1.03448583490455</v>
      </c>
      <c r="AX23" s="225">
        <v>0.178919404994478</v>
      </c>
      <c r="AY23" s="223">
        <v>1.0808338928339201</v>
      </c>
      <c r="AZ23" s="225">
        <v>0.13972818770805101</v>
      </c>
      <c r="BA23" s="223">
        <v>1.70638285459821</v>
      </c>
      <c r="BB23" s="225">
        <v>0.105818106457539</v>
      </c>
      <c r="BC23" s="223">
        <v>1.56478482011088</v>
      </c>
      <c r="BD23" s="225">
        <v>6.6596852868430798E-2</v>
      </c>
      <c r="BE23" s="223">
        <v>1.8876071168804001</v>
      </c>
      <c r="BF23" s="225">
        <v>7.4854610068680605E-2</v>
      </c>
      <c r="BG23" s="223">
        <v>0.18122426228218499</v>
      </c>
      <c r="BH23" s="225">
        <v>0.12961745369661201</v>
      </c>
      <c r="BI23" s="223">
        <v>0.32282229676952301</v>
      </c>
      <c r="BJ23" s="225">
        <v>0.100191583780843</v>
      </c>
      <c r="BK23" s="223">
        <v>0.23929243724559601</v>
      </c>
      <c r="BL23" s="225">
        <v>4.0780108718641003E-2</v>
      </c>
      <c r="BM23" s="223">
        <v>0.35716369629531802</v>
      </c>
      <c r="BN23" s="225">
        <v>6.4826737571934898E-2</v>
      </c>
      <c r="BO23" s="223">
        <v>0.54437763769171099</v>
      </c>
      <c r="BP23" s="225">
        <v>9.4936365243113705E-2</v>
      </c>
      <c r="BQ23" s="223">
        <v>0.30508520044611398</v>
      </c>
      <c r="BR23" s="225">
        <v>0.103324395535024</v>
      </c>
      <c r="BS23" s="223">
        <v>0.187213941396393</v>
      </c>
      <c r="BT23" s="225">
        <v>0.11495833745228901</v>
      </c>
      <c r="BU23" s="223">
        <v>0.61921222327388004</v>
      </c>
      <c r="BV23" s="225">
        <v>3.7769767921759602E-2</v>
      </c>
      <c r="BW23" s="223">
        <v>0.68480047311605297</v>
      </c>
      <c r="BX23" s="225">
        <v>4.2261276063827201E-2</v>
      </c>
      <c r="BY23" s="223">
        <v>0.70322410203561203</v>
      </c>
      <c r="BZ23" s="225">
        <v>3.7373759249565902E-2</v>
      </c>
      <c r="CA23" s="223">
        <v>8.4011878761732106E-2</v>
      </c>
      <c r="CB23" s="225">
        <v>5.3135235478052503E-2</v>
      </c>
      <c r="CC23" s="223">
        <v>1.84236289195597E-2</v>
      </c>
      <c r="CD23" s="225">
        <v>5.6416427882200401E-2</v>
      </c>
      <c r="CE23" s="223">
        <v>1.14785821980755</v>
      </c>
      <c r="CF23" s="225">
        <v>0.116581050359315</v>
      </c>
      <c r="CG23" s="223">
        <v>0.96451313961044205</v>
      </c>
      <c r="CH23" s="225">
        <v>9.7689418565373595E-2</v>
      </c>
      <c r="CI23" s="223">
        <v>0.97788731970751497</v>
      </c>
      <c r="CJ23" s="225">
        <v>9.3490487799212402E-2</v>
      </c>
      <c r="CK23" s="223">
        <v>-0.16997090010003901</v>
      </c>
      <c r="CL23" s="225">
        <v>0.14943765459821701</v>
      </c>
      <c r="CM23" s="223">
        <v>1.33741800970735E-2</v>
      </c>
      <c r="CN23" s="239">
        <v>0.13521720973520901</v>
      </c>
    </row>
    <row r="24" spans="1:92" ht="13" customHeight="1" x14ac:dyDescent="0.25">
      <c r="A24" s="26" t="s">
        <v>407</v>
      </c>
      <c r="B24" s="184">
        <v>2</v>
      </c>
      <c r="C24" s="223">
        <v>32.033448662898699</v>
      </c>
      <c r="D24" s="225">
        <v>0.98924397139928799</v>
      </c>
      <c r="E24" s="223">
        <v>31.281374499442101</v>
      </c>
      <c r="F24" s="225">
        <v>0.90901360689404898</v>
      </c>
      <c r="G24" s="223">
        <v>30.939479978397699</v>
      </c>
      <c r="H24" s="225">
        <v>0.69920474373540398</v>
      </c>
      <c r="I24" s="223">
        <v>-1.0939686845010701</v>
      </c>
      <c r="J24" s="225">
        <v>1.21140039153532</v>
      </c>
      <c r="K24" s="223">
        <v>-0.34189452104438101</v>
      </c>
      <c r="L24" s="225">
        <v>1.14681864790411</v>
      </c>
      <c r="M24" s="223">
        <v>15.130969866032901</v>
      </c>
      <c r="N24" s="225">
        <v>0.47103374008537202</v>
      </c>
      <c r="O24" s="223">
        <v>15.516727392446301</v>
      </c>
      <c r="P24" s="225">
        <v>0.40288492991086</v>
      </c>
      <c r="Q24" s="223">
        <v>16.063113884898499</v>
      </c>
      <c r="R24" s="225">
        <v>0.51218492438167496</v>
      </c>
      <c r="S24" s="223">
        <v>0.93214401886559595</v>
      </c>
      <c r="T24" s="225">
        <v>0.69584925167932499</v>
      </c>
      <c r="U24" s="223">
        <v>0.54638649245213999</v>
      </c>
      <c r="V24" s="225">
        <v>0.65165148930478201</v>
      </c>
      <c r="W24" s="223">
        <v>6.46383492352982</v>
      </c>
      <c r="X24" s="225">
        <v>0.32026808469433199</v>
      </c>
      <c r="Y24" s="223">
        <v>5.9975084917890502</v>
      </c>
      <c r="Z24" s="225">
        <v>0.21985680650034201</v>
      </c>
      <c r="AA24" s="223">
        <v>5.3233400458085098</v>
      </c>
      <c r="AB24" s="225">
        <v>0.25402731837908998</v>
      </c>
      <c r="AC24" s="223">
        <v>-1.14049487772131</v>
      </c>
      <c r="AD24" s="225">
        <v>0.40878053348544802</v>
      </c>
      <c r="AE24" s="223">
        <v>-0.67416844598053505</v>
      </c>
      <c r="AF24" s="225">
        <v>0.33595668448090199</v>
      </c>
      <c r="AG24" s="223">
        <v>2.80963017809683</v>
      </c>
      <c r="AH24" s="225">
        <v>0.176018318483151</v>
      </c>
      <c r="AI24" s="223">
        <v>2.27514141988387</v>
      </c>
      <c r="AJ24" s="225">
        <v>0.16930154352955401</v>
      </c>
      <c r="AK24" s="223">
        <v>2.9970774718408499</v>
      </c>
      <c r="AL24" s="225">
        <v>0.22196466221963901</v>
      </c>
      <c r="AM24" s="223">
        <v>0.18744729374402</v>
      </c>
      <c r="AN24" s="225">
        <v>0.28328565038828601</v>
      </c>
      <c r="AO24" s="223">
        <v>0.72193605195698096</v>
      </c>
      <c r="AP24" s="225">
        <v>0.279161823886734</v>
      </c>
      <c r="AQ24" s="223">
        <v>1.92494067551498</v>
      </c>
      <c r="AR24" s="225">
        <v>0.21809055353026099</v>
      </c>
      <c r="AS24" s="223">
        <v>1.26034988136391</v>
      </c>
      <c r="AT24" s="225">
        <v>0.148851317296852</v>
      </c>
      <c r="AU24" s="223">
        <v>2.02448447520525</v>
      </c>
      <c r="AV24" s="225">
        <v>0.29678046772491101</v>
      </c>
      <c r="AW24" s="223">
        <v>9.9543799690265097E-2</v>
      </c>
      <c r="AX24" s="225">
        <v>0.368296260586708</v>
      </c>
      <c r="AY24" s="223">
        <v>0.76413459384133897</v>
      </c>
      <c r="AZ24" s="225">
        <v>0.33201710902305098</v>
      </c>
      <c r="BA24" s="223">
        <v>1.0136754162427699</v>
      </c>
      <c r="BB24" s="225">
        <v>0.116235950540877</v>
      </c>
      <c r="BC24" s="223">
        <v>1.14500272700262</v>
      </c>
      <c r="BD24" s="225">
        <v>0.127186662472108</v>
      </c>
      <c r="BE24" s="223">
        <v>1.44008396868356</v>
      </c>
      <c r="BF24" s="225">
        <v>0.16642808432224199</v>
      </c>
      <c r="BG24" s="223">
        <v>0.42640855244079501</v>
      </c>
      <c r="BH24" s="225">
        <v>0.20300025480110201</v>
      </c>
      <c r="BI24" s="223">
        <v>0.29508124168094402</v>
      </c>
      <c r="BJ24" s="225">
        <v>0.20946301430554601</v>
      </c>
      <c r="BK24" s="223">
        <v>0.36934439114671502</v>
      </c>
      <c r="BL24" s="225">
        <v>0.11444209087040901</v>
      </c>
      <c r="BM24" s="223">
        <v>0.30113466359103402</v>
      </c>
      <c r="BN24" s="225">
        <v>6.6104213001437095E-2</v>
      </c>
      <c r="BO24" s="223">
        <v>0.20312043673963401</v>
      </c>
      <c r="BP24" s="225">
        <v>5.57497936112634E-2</v>
      </c>
      <c r="BQ24" s="223">
        <v>-0.16622395440708199</v>
      </c>
      <c r="BR24" s="225">
        <v>0.127298985268891</v>
      </c>
      <c r="BS24" s="223">
        <v>-9.8014226851400696E-2</v>
      </c>
      <c r="BT24" s="225">
        <v>8.6474311007592397E-2</v>
      </c>
      <c r="BU24" s="223">
        <v>1.66981825284948</v>
      </c>
      <c r="BV24" s="225">
        <v>0.27890538228314798</v>
      </c>
      <c r="BW24" s="223">
        <v>1.0267003075373999</v>
      </c>
      <c r="BX24" s="225">
        <v>0.100964445737328</v>
      </c>
      <c r="BY24" s="223">
        <v>1.1101226965170401</v>
      </c>
      <c r="BZ24" s="225">
        <v>9.8371250512452602E-2</v>
      </c>
      <c r="CA24" s="223">
        <v>-0.55969555633243195</v>
      </c>
      <c r="CB24" s="225">
        <v>0.29574501719199398</v>
      </c>
      <c r="CC24" s="223">
        <v>8.3422388979644796E-2</v>
      </c>
      <c r="CD24" s="225">
        <v>0.14096354929707799</v>
      </c>
      <c r="CE24" s="223">
        <v>0.79516917559869404</v>
      </c>
      <c r="CF24" s="225">
        <v>0.199672939194286</v>
      </c>
      <c r="CG24" s="223">
        <v>1.1446266767281501</v>
      </c>
      <c r="CH24" s="225">
        <v>0.48341712877897403</v>
      </c>
      <c r="CI24" s="223">
        <v>1.05791495653795</v>
      </c>
      <c r="CJ24" s="225">
        <v>0.33933229232851098</v>
      </c>
      <c r="CK24" s="223">
        <v>0.26274578093925899</v>
      </c>
      <c r="CL24" s="225">
        <v>0.39372031604097801</v>
      </c>
      <c r="CM24" s="223">
        <v>-8.6711720190201194E-2</v>
      </c>
      <c r="CN24" s="239">
        <v>0.59062553704849996</v>
      </c>
    </row>
    <row r="25" spans="1:92" ht="13" customHeight="1" x14ac:dyDescent="0.25">
      <c r="A25" s="26" t="s">
        <v>408</v>
      </c>
      <c r="B25" s="184">
        <v>2</v>
      </c>
      <c r="C25" s="223">
        <v>26.578047183265799</v>
      </c>
      <c r="D25" s="225">
        <v>0.61409107851834499</v>
      </c>
      <c r="E25" s="223">
        <v>25.361033471045999</v>
      </c>
      <c r="F25" s="225">
        <v>0.53513552304243095</v>
      </c>
      <c r="G25" s="223">
        <v>26.766405982756002</v>
      </c>
      <c r="H25" s="225">
        <v>0.57848949034873698</v>
      </c>
      <c r="I25" s="223">
        <v>0.18835879949025999</v>
      </c>
      <c r="J25" s="225">
        <v>0.84365747976282701</v>
      </c>
      <c r="K25" s="223">
        <v>1.4053725117100699</v>
      </c>
      <c r="L25" s="225">
        <v>0.78804829703885404</v>
      </c>
      <c r="M25" s="223">
        <v>14.8068216907027</v>
      </c>
      <c r="N25" s="225">
        <v>0.32466260734985802</v>
      </c>
      <c r="O25" s="223">
        <v>13.8786446926665</v>
      </c>
      <c r="P25" s="225">
        <v>0.29333506314564101</v>
      </c>
      <c r="Q25" s="223">
        <v>13.7881061033974</v>
      </c>
      <c r="R25" s="225">
        <v>0.33986123901855603</v>
      </c>
      <c r="S25" s="223">
        <v>-1.01871558730529</v>
      </c>
      <c r="T25" s="225">
        <v>0.47001220239312502</v>
      </c>
      <c r="U25" s="223">
        <v>-9.0538589269023403E-2</v>
      </c>
      <c r="V25" s="225">
        <v>0.44894445208498301</v>
      </c>
      <c r="W25" s="223">
        <v>6.0260612463216896</v>
      </c>
      <c r="X25" s="225">
        <v>0.18785489898841401</v>
      </c>
      <c r="Y25" s="223">
        <v>5.0021018214561801</v>
      </c>
      <c r="Z25" s="225">
        <v>0.168931057440486</v>
      </c>
      <c r="AA25" s="223">
        <v>5.9282662688411696</v>
      </c>
      <c r="AB25" s="225">
        <v>0.24987361470772901</v>
      </c>
      <c r="AC25" s="223">
        <v>-9.7794977480516507E-2</v>
      </c>
      <c r="AD25" s="225">
        <v>0.31261203815760802</v>
      </c>
      <c r="AE25" s="223">
        <v>0.92616444738499204</v>
      </c>
      <c r="AF25" s="225">
        <v>0.30161983604376502</v>
      </c>
      <c r="AG25" s="223">
        <v>3.28793066616926</v>
      </c>
      <c r="AH25" s="225">
        <v>0.12583245383868999</v>
      </c>
      <c r="AI25" s="223">
        <v>2.4481358207902399</v>
      </c>
      <c r="AJ25" s="225">
        <v>9.8400591728261294E-2</v>
      </c>
      <c r="AK25" s="223">
        <v>1.90846282189054</v>
      </c>
      <c r="AL25" s="225">
        <v>8.7622094996478495E-2</v>
      </c>
      <c r="AM25" s="223">
        <v>-1.37946784427872</v>
      </c>
      <c r="AN25" s="225">
        <v>0.15333439917591199</v>
      </c>
      <c r="AO25" s="223">
        <v>-0.5396729988997</v>
      </c>
      <c r="AP25" s="225">
        <v>0.13175852148549599</v>
      </c>
      <c r="AQ25" s="223">
        <v>1.9525147816663899</v>
      </c>
      <c r="AR25" s="225">
        <v>0.13507387455258499</v>
      </c>
      <c r="AS25" s="223">
        <v>1.47066519507119</v>
      </c>
      <c r="AT25" s="225">
        <v>8.3719826311193096E-2</v>
      </c>
      <c r="AU25" s="223">
        <v>2.8491460918031799</v>
      </c>
      <c r="AV25" s="225">
        <v>0.100725166000216</v>
      </c>
      <c r="AW25" s="223">
        <v>0.89663131013678599</v>
      </c>
      <c r="AX25" s="225">
        <v>0.168494838652163</v>
      </c>
      <c r="AY25" s="223">
        <v>1.3784808967319799</v>
      </c>
      <c r="AZ25" s="225">
        <v>0.13097544954436099</v>
      </c>
      <c r="BA25" s="223">
        <v>1.7987767833445101</v>
      </c>
      <c r="BB25" s="225">
        <v>7.4970764596227396E-2</v>
      </c>
      <c r="BC25" s="223">
        <v>1.5734405440756001</v>
      </c>
      <c r="BD25" s="225">
        <v>9.3950001664197896E-2</v>
      </c>
      <c r="BE25" s="223">
        <v>1.7283576437030399</v>
      </c>
      <c r="BF25" s="225">
        <v>9.0597889827723696E-2</v>
      </c>
      <c r="BG25" s="223">
        <v>-7.0419139641477502E-2</v>
      </c>
      <c r="BH25" s="225">
        <v>0.11759503894884001</v>
      </c>
      <c r="BI25" s="223">
        <v>0.15491709962743799</v>
      </c>
      <c r="BJ25" s="225">
        <v>0.130516590722939</v>
      </c>
      <c r="BK25" s="223">
        <v>0.81089795836414702</v>
      </c>
      <c r="BL25" s="225">
        <v>0.119426320236437</v>
      </c>
      <c r="BM25" s="223">
        <v>0.51097803329237401</v>
      </c>
      <c r="BN25" s="225">
        <v>8.3386222043715499E-2</v>
      </c>
      <c r="BO25" s="223">
        <v>0.877712253952039</v>
      </c>
      <c r="BP25" s="225">
        <v>0.158871723002144</v>
      </c>
      <c r="BQ25" s="223">
        <v>6.6814295587891495E-2</v>
      </c>
      <c r="BR25" s="225">
        <v>0.19875329012342399</v>
      </c>
      <c r="BS25" s="223">
        <v>0.36673422065966499</v>
      </c>
      <c r="BT25" s="225">
        <v>0.179425434084451</v>
      </c>
      <c r="BU25" s="223">
        <v>0.92662400742335405</v>
      </c>
      <c r="BV25" s="225">
        <v>6.0923226542025199E-2</v>
      </c>
      <c r="BW25" s="223">
        <v>0.69164762259997903</v>
      </c>
      <c r="BX25" s="225">
        <v>4.2470548880210998E-2</v>
      </c>
      <c r="BY25" s="223">
        <v>0.76064146580710401</v>
      </c>
      <c r="BZ25" s="225">
        <v>5.4373612385371903E-2</v>
      </c>
      <c r="CA25" s="223">
        <v>-0.16598254161624901</v>
      </c>
      <c r="CB25" s="225">
        <v>8.1658614096282597E-2</v>
      </c>
      <c r="CC25" s="223">
        <v>6.8993843207125205E-2</v>
      </c>
      <c r="CD25" s="225">
        <v>6.8994472575859805E-2</v>
      </c>
      <c r="CE25" s="223">
        <v>1.69029028233269</v>
      </c>
      <c r="CF25" s="225">
        <v>0.13199810596299999</v>
      </c>
      <c r="CG25" s="223">
        <v>1.4724845469241901</v>
      </c>
      <c r="CH25" s="225">
        <v>0.120544682915637</v>
      </c>
      <c r="CI25" s="223">
        <v>1.15302275391164</v>
      </c>
      <c r="CJ25" s="225">
        <v>0.107734261073682</v>
      </c>
      <c r="CK25" s="223">
        <v>-0.53726752842104797</v>
      </c>
      <c r="CL25" s="225">
        <v>0.17038242569852</v>
      </c>
      <c r="CM25" s="223">
        <v>-0.31946179301254701</v>
      </c>
      <c r="CN25" s="239">
        <v>0.161671554666626</v>
      </c>
    </row>
    <row r="26" spans="1:92" ht="13" customHeight="1" x14ac:dyDescent="0.25">
      <c r="A26" s="26" t="s">
        <v>409</v>
      </c>
      <c r="B26" s="184">
        <v>2</v>
      </c>
      <c r="C26" s="223">
        <v>22.3823474764556</v>
      </c>
      <c r="D26" s="225">
        <v>1.14014510350794</v>
      </c>
      <c r="E26" s="223">
        <v>20.074941038742399</v>
      </c>
      <c r="F26" s="225">
        <v>0.81855223731259996</v>
      </c>
      <c r="G26" s="223">
        <v>21.809412979357699</v>
      </c>
      <c r="H26" s="225">
        <v>0.88417129728652899</v>
      </c>
      <c r="I26" s="223">
        <v>-0.57293449709794297</v>
      </c>
      <c r="J26" s="225">
        <v>1.4428062032021001</v>
      </c>
      <c r="K26" s="223">
        <v>1.73447194061531</v>
      </c>
      <c r="L26" s="225">
        <v>1.2049010947604</v>
      </c>
      <c r="M26" s="223">
        <v>13.966685724624901</v>
      </c>
      <c r="N26" s="225">
        <v>0.71369343355700798</v>
      </c>
      <c r="O26" s="223">
        <v>12.076565958481799</v>
      </c>
      <c r="P26" s="225">
        <v>0.48652949703971798</v>
      </c>
      <c r="Q26" s="223">
        <v>12.105786731787999</v>
      </c>
      <c r="R26" s="225">
        <v>0.54891182062469501</v>
      </c>
      <c r="S26" s="223">
        <v>-1.86089899283687</v>
      </c>
      <c r="T26" s="225">
        <v>0.90036798250710204</v>
      </c>
      <c r="U26" s="223">
        <v>2.92207733062178E-2</v>
      </c>
      <c r="V26" s="225">
        <v>0.73349515220704697</v>
      </c>
      <c r="W26" s="223">
        <v>4.5385464059703597</v>
      </c>
      <c r="X26" s="225">
        <v>0.41076195630913398</v>
      </c>
      <c r="Y26" s="223">
        <v>3.7161960341128601</v>
      </c>
      <c r="Z26" s="225">
        <v>0.22281325793318801</v>
      </c>
      <c r="AA26" s="223">
        <v>3.6610744460830098</v>
      </c>
      <c r="AB26" s="225">
        <v>0.27346064497889999</v>
      </c>
      <c r="AC26" s="223">
        <v>-0.87747195988734505</v>
      </c>
      <c r="AD26" s="225">
        <v>0.493463381724706</v>
      </c>
      <c r="AE26" s="223">
        <v>-5.5121588029848102E-2</v>
      </c>
      <c r="AF26" s="225">
        <v>0.352741367382786</v>
      </c>
      <c r="AG26" s="223">
        <v>1.99435514908837</v>
      </c>
      <c r="AH26" s="225">
        <v>0.203919796608201</v>
      </c>
      <c r="AI26" s="223">
        <v>1.70160904497073</v>
      </c>
      <c r="AJ26" s="225">
        <v>0.14583729175437199</v>
      </c>
      <c r="AK26" s="223">
        <v>1.54239941816646</v>
      </c>
      <c r="AL26" s="225">
        <v>9.5369408919286705E-2</v>
      </c>
      <c r="AM26" s="223">
        <v>-0.451955730921907</v>
      </c>
      <c r="AN26" s="225">
        <v>0.22511909649415399</v>
      </c>
      <c r="AO26" s="223">
        <v>-0.15920962680426501</v>
      </c>
      <c r="AP26" s="225">
        <v>0.174252230470269</v>
      </c>
      <c r="AQ26" s="223">
        <v>1.1155144648306801</v>
      </c>
      <c r="AR26" s="225">
        <v>0.16379785330977101</v>
      </c>
      <c r="AS26" s="223">
        <v>0.74828888225663104</v>
      </c>
      <c r="AT26" s="225">
        <v>7.4057106703434794E-2</v>
      </c>
      <c r="AU26" s="223">
        <v>2.48686057360807</v>
      </c>
      <c r="AV26" s="225">
        <v>0.47137787215639099</v>
      </c>
      <c r="AW26" s="223">
        <v>1.3713461087773899</v>
      </c>
      <c r="AX26" s="225">
        <v>0.49902588620990002</v>
      </c>
      <c r="AY26" s="223">
        <v>1.73857169135144</v>
      </c>
      <c r="AZ26" s="225">
        <v>0.47715988244190299</v>
      </c>
      <c r="BA26" s="223">
        <v>0.69510765092132998</v>
      </c>
      <c r="BB26" s="225">
        <v>0.116237257590721</v>
      </c>
      <c r="BC26" s="223">
        <v>0.67202299123799303</v>
      </c>
      <c r="BD26" s="225">
        <v>5.2290586085042501E-2</v>
      </c>
      <c r="BE26" s="223">
        <v>0.66170925867961405</v>
      </c>
      <c r="BF26" s="225">
        <v>0.100572219295805</v>
      </c>
      <c r="BG26" s="223">
        <v>-3.3398392241715598E-2</v>
      </c>
      <c r="BH26" s="225">
        <v>0.153707095952969</v>
      </c>
      <c r="BI26" s="223">
        <v>-1.0313732558379101E-2</v>
      </c>
      <c r="BJ26" s="225">
        <v>0.113353767856215</v>
      </c>
      <c r="BK26" s="223">
        <v>0.535930146493243</v>
      </c>
      <c r="BL26" s="225">
        <v>0.39372985604615401</v>
      </c>
      <c r="BM26" s="223">
        <v>0.17863932816321201</v>
      </c>
      <c r="BN26" s="225">
        <v>9.3390102362506E-2</v>
      </c>
      <c r="BO26" s="223">
        <v>0.59626541574894298</v>
      </c>
      <c r="BP26" s="225">
        <v>0.35499823906556999</v>
      </c>
      <c r="BQ26" s="223">
        <v>6.0335269255700097E-2</v>
      </c>
      <c r="BR26" s="225">
        <v>0.53013861327183198</v>
      </c>
      <c r="BS26" s="223">
        <v>0.417626087585731</v>
      </c>
      <c r="BT26" s="225">
        <v>0.367076914227707</v>
      </c>
      <c r="BU26" s="223">
        <v>0.89420603901199502</v>
      </c>
      <c r="BV26" s="225">
        <v>9.6640825117721901E-2</v>
      </c>
      <c r="BW26" s="223">
        <v>0.79582416172058101</v>
      </c>
      <c r="BX26" s="225">
        <v>5.93435155427555E-2</v>
      </c>
      <c r="BY26" s="223">
        <v>0.81491148706532102</v>
      </c>
      <c r="BZ26" s="225">
        <v>0.1004247625062</v>
      </c>
      <c r="CA26" s="223">
        <v>-7.9294551946674202E-2</v>
      </c>
      <c r="CB26" s="225">
        <v>0.13937209908680001</v>
      </c>
      <c r="CC26" s="223">
        <v>1.9087325344739801E-2</v>
      </c>
      <c r="CD26" s="225">
        <v>0.116648127980692</v>
      </c>
      <c r="CE26" s="223">
        <v>0.77240523418696905</v>
      </c>
      <c r="CF26" s="225">
        <v>0.16368078594233501</v>
      </c>
      <c r="CG26" s="223">
        <v>0.44944670279898602</v>
      </c>
      <c r="CH26" s="225">
        <v>8.9828272184562699E-2</v>
      </c>
      <c r="CI26" s="223">
        <v>0.370932363829796</v>
      </c>
      <c r="CJ26" s="225">
        <v>0.11054526511967901</v>
      </c>
      <c r="CK26" s="223">
        <v>-0.401472870357173</v>
      </c>
      <c r="CL26" s="225">
        <v>0.19751368389830801</v>
      </c>
      <c r="CM26" s="223">
        <v>-7.8514338969190495E-2</v>
      </c>
      <c r="CN26" s="239">
        <v>0.14244077409240699</v>
      </c>
    </row>
    <row r="27" spans="1:92" ht="13" customHeight="1" x14ac:dyDescent="0.25">
      <c r="A27" s="26" t="s">
        <v>410</v>
      </c>
      <c r="B27" s="184">
        <v>2</v>
      </c>
      <c r="C27" s="223">
        <v>29.9224224053368</v>
      </c>
      <c r="D27" s="225">
        <v>0.57177471335443197</v>
      </c>
      <c r="E27" s="223">
        <v>29.819334752975902</v>
      </c>
      <c r="F27" s="225">
        <v>0.633934296440547</v>
      </c>
      <c r="G27" s="223">
        <v>29.564674623418401</v>
      </c>
      <c r="H27" s="225">
        <v>0.78021369328844503</v>
      </c>
      <c r="I27" s="223">
        <v>-0.35774778191841999</v>
      </c>
      <c r="J27" s="225">
        <v>0.96729505841099905</v>
      </c>
      <c r="K27" s="223">
        <v>-0.254660129557571</v>
      </c>
      <c r="L27" s="225">
        <v>1.0052890626075499</v>
      </c>
      <c r="M27" s="223">
        <v>13.9467948478234</v>
      </c>
      <c r="N27" s="225">
        <v>0.167047481497722</v>
      </c>
      <c r="O27" s="223">
        <v>12.822505898032</v>
      </c>
      <c r="P27" s="225">
        <v>0.28503786875897802</v>
      </c>
      <c r="Q27" s="223">
        <v>13.099881089782601</v>
      </c>
      <c r="R27" s="225">
        <v>0.25453819417822499</v>
      </c>
      <c r="S27" s="223">
        <v>-0.84691375804073699</v>
      </c>
      <c r="T27" s="225">
        <v>0.304457802281767</v>
      </c>
      <c r="U27" s="223">
        <v>0.27737519175062397</v>
      </c>
      <c r="V27" s="225">
        <v>0.38214693368149899</v>
      </c>
      <c r="W27" s="223">
        <v>7.3131140033384101</v>
      </c>
      <c r="X27" s="225">
        <v>0.31260247190366403</v>
      </c>
      <c r="Y27" s="223">
        <v>6.53034725486655</v>
      </c>
      <c r="Z27" s="225">
        <v>0.261094938830918</v>
      </c>
      <c r="AA27" s="223">
        <v>6.5548324616576501</v>
      </c>
      <c r="AB27" s="225">
        <v>0.32433117021005697</v>
      </c>
      <c r="AC27" s="223">
        <v>-0.75828154168075801</v>
      </c>
      <c r="AD27" s="225">
        <v>0.45045645007048801</v>
      </c>
      <c r="AE27" s="223">
        <v>2.4485206791100101E-2</v>
      </c>
      <c r="AF27" s="225">
        <v>0.41636675546079099</v>
      </c>
      <c r="AG27" s="223">
        <v>4.8580950426329297</v>
      </c>
      <c r="AH27" s="225">
        <v>0.18976927493398901</v>
      </c>
      <c r="AI27" s="223">
        <v>4.0731376788813698</v>
      </c>
      <c r="AJ27" s="225">
        <v>0.15914555554523399</v>
      </c>
      <c r="AK27" s="223">
        <v>1.62255695950113</v>
      </c>
      <c r="AL27" s="225">
        <v>9.2150397500142006E-2</v>
      </c>
      <c r="AM27" s="223">
        <v>-3.2355380831317899</v>
      </c>
      <c r="AN27" s="225">
        <v>0.210959885922433</v>
      </c>
      <c r="AO27" s="223">
        <v>-2.4505807193802398</v>
      </c>
      <c r="AP27" s="225">
        <v>0.183899438849702</v>
      </c>
      <c r="AQ27" s="223">
        <v>1.13405715035208</v>
      </c>
      <c r="AR27" s="225">
        <v>9.7903143956914102E-2</v>
      </c>
      <c r="AS27" s="223">
        <v>1.1729179160016501</v>
      </c>
      <c r="AT27" s="225">
        <v>7.7205542731937596E-2</v>
      </c>
      <c r="AU27" s="223">
        <v>4.4884988433350896</v>
      </c>
      <c r="AV27" s="225">
        <v>0.20939952307482201</v>
      </c>
      <c r="AW27" s="223">
        <v>3.3544416929830101</v>
      </c>
      <c r="AX27" s="225">
        <v>0.23115619364536</v>
      </c>
      <c r="AY27" s="223">
        <v>3.31558092733344</v>
      </c>
      <c r="AZ27" s="225">
        <v>0.22317897771182599</v>
      </c>
      <c r="BA27" s="223">
        <v>1.0088774853965501</v>
      </c>
      <c r="BB27" s="225">
        <v>6.2739321984426499E-2</v>
      </c>
      <c r="BC27" s="223">
        <v>1.0115078400114501</v>
      </c>
      <c r="BD27" s="225">
        <v>6.1994338150573501E-2</v>
      </c>
      <c r="BE27" s="223">
        <v>1.2066641811978001</v>
      </c>
      <c r="BF27" s="225">
        <v>0.118063274197202</v>
      </c>
      <c r="BG27" s="223">
        <v>0.19778669580125299</v>
      </c>
      <c r="BH27" s="225">
        <v>0.13369801508335499</v>
      </c>
      <c r="BI27" s="223">
        <v>0.195156341186349</v>
      </c>
      <c r="BJ27" s="225">
        <v>0.13335004565762701</v>
      </c>
      <c r="BK27" s="223">
        <v>0.65563056611750004</v>
      </c>
      <c r="BL27" s="225">
        <v>0.12730478052031199</v>
      </c>
      <c r="BM27" s="223">
        <v>0.43982004611791897</v>
      </c>
      <c r="BN27" s="225">
        <v>4.3218521388877398E-2</v>
      </c>
      <c r="BO27" s="223">
        <v>1.09581260520766</v>
      </c>
      <c r="BP27" s="225">
        <v>0.39031663136507799</v>
      </c>
      <c r="BQ27" s="223">
        <v>0.44018203909016401</v>
      </c>
      <c r="BR27" s="225">
        <v>0.41055277354258302</v>
      </c>
      <c r="BS27" s="223">
        <v>0.65599255908974496</v>
      </c>
      <c r="BT27" s="225">
        <v>0.39270206685377002</v>
      </c>
      <c r="BU27" s="223">
        <v>0.777528705474266</v>
      </c>
      <c r="BV27" s="225">
        <v>5.7970897876088001E-2</v>
      </c>
      <c r="BW27" s="223">
        <v>0.91031598465738806</v>
      </c>
      <c r="BX27" s="225">
        <v>6.9406539996298006E-2</v>
      </c>
      <c r="BY27" s="223">
        <v>1.3481512937574001</v>
      </c>
      <c r="BZ27" s="225">
        <v>0.35072218327190402</v>
      </c>
      <c r="CA27" s="223">
        <v>0.57062258828312895</v>
      </c>
      <c r="CB27" s="225">
        <v>0.355480906434609</v>
      </c>
      <c r="CC27" s="223">
        <v>0.43783530910000701</v>
      </c>
      <c r="CD27" s="225">
        <v>0.35752387001886798</v>
      </c>
      <c r="CE27" s="223">
        <v>0.87505674978407599</v>
      </c>
      <c r="CF27" s="225">
        <v>7.3509346778048698E-2</v>
      </c>
      <c r="CG27" s="223">
        <v>0.60050354245234905</v>
      </c>
      <c r="CH27" s="225">
        <v>6.5977081769248797E-2</v>
      </c>
      <c r="CI27" s="223">
        <v>1.0834605967394999</v>
      </c>
      <c r="CJ27" s="225">
        <v>0.40155840511294599</v>
      </c>
      <c r="CK27" s="223">
        <v>0.20840384695542</v>
      </c>
      <c r="CL27" s="225">
        <v>0.40823127854267599</v>
      </c>
      <c r="CM27" s="223">
        <v>0.48295705428714703</v>
      </c>
      <c r="CN27" s="239">
        <v>0.40694241366026102</v>
      </c>
    </row>
    <row r="28" spans="1:92" ht="13" customHeight="1" x14ac:dyDescent="0.25">
      <c r="A28" s="26" t="s">
        <v>411</v>
      </c>
      <c r="B28" s="184">
        <v>2</v>
      </c>
      <c r="C28" s="223" t="s">
        <v>494</v>
      </c>
      <c r="D28" s="225" t="s">
        <v>494</v>
      </c>
      <c r="E28" s="223">
        <v>20.195086468076099</v>
      </c>
      <c r="F28" s="225">
        <v>1.5428241034646399</v>
      </c>
      <c r="G28" s="223">
        <v>22.066185535831298</v>
      </c>
      <c r="H28" s="225">
        <v>0.66225588751896303</v>
      </c>
      <c r="I28" s="223" t="s">
        <v>494</v>
      </c>
      <c r="J28" s="225" t="s">
        <v>494</v>
      </c>
      <c r="K28" s="223">
        <v>1.87109906775515</v>
      </c>
      <c r="L28" s="225">
        <v>1.6789547566224099</v>
      </c>
      <c r="M28" s="223" t="s">
        <v>494</v>
      </c>
      <c r="N28" s="225" t="s">
        <v>494</v>
      </c>
      <c r="O28" s="223">
        <v>10.5966251983962</v>
      </c>
      <c r="P28" s="225">
        <v>0.48972029970768099</v>
      </c>
      <c r="Q28" s="223">
        <v>12.2703681230849</v>
      </c>
      <c r="R28" s="225">
        <v>0.34492506081145302</v>
      </c>
      <c r="S28" s="223" t="s">
        <v>494</v>
      </c>
      <c r="T28" s="225" t="s">
        <v>494</v>
      </c>
      <c r="U28" s="223">
        <v>1.6737429246887101</v>
      </c>
      <c r="V28" s="225">
        <v>0.59899855552544101</v>
      </c>
      <c r="W28" s="223" t="s">
        <v>494</v>
      </c>
      <c r="X28" s="225" t="s">
        <v>494</v>
      </c>
      <c r="Y28" s="223">
        <v>4.7429579122297598</v>
      </c>
      <c r="Z28" s="225">
        <v>0.53952877705323099</v>
      </c>
      <c r="AA28" s="223">
        <v>5.4554550959780004</v>
      </c>
      <c r="AB28" s="225">
        <v>0.29099708153771597</v>
      </c>
      <c r="AC28" s="223" t="s">
        <v>494</v>
      </c>
      <c r="AD28" s="225" t="s">
        <v>494</v>
      </c>
      <c r="AE28" s="223">
        <v>0.712497183748243</v>
      </c>
      <c r="AF28" s="225">
        <v>0.61300130728410596</v>
      </c>
      <c r="AG28" s="223" t="s">
        <v>494</v>
      </c>
      <c r="AH28" s="225" t="s">
        <v>494</v>
      </c>
      <c r="AI28" s="223">
        <v>2.5581448614131501</v>
      </c>
      <c r="AJ28" s="225">
        <v>0.40012829773005099</v>
      </c>
      <c r="AK28" s="223">
        <v>1.3994947014105401</v>
      </c>
      <c r="AL28" s="225">
        <v>9.4549247022111704E-2</v>
      </c>
      <c r="AM28" s="223" t="s">
        <v>494</v>
      </c>
      <c r="AN28" s="225" t="s">
        <v>494</v>
      </c>
      <c r="AO28" s="223">
        <v>-1.15865016000262</v>
      </c>
      <c r="AP28" s="225">
        <v>0.41114743676301402</v>
      </c>
      <c r="AQ28" s="223" t="s">
        <v>494</v>
      </c>
      <c r="AR28" s="225" t="s">
        <v>494</v>
      </c>
      <c r="AS28" s="223">
        <v>1.54660163175948</v>
      </c>
      <c r="AT28" s="225">
        <v>0.13597167961530601</v>
      </c>
      <c r="AU28" s="223">
        <v>2.52627534729685</v>
      </c>
      <c r="AV28" s="225">
        <v>0.157124310919941</v>
      </c>
      <c r="AW28" s="223" t="s">
        <v>494</v>
      </c>
      <c r="AX28" s="225" t="s">
        <v>494</v>
      </c>
      <c r="AY28" s="223">
        <v>0.97967371553737703</v>
      </c>
      <c r="AZ28" s="225">
        <v>0.20778918821602199</v>
      </c>
      <c r="BA28" s="223" t="s">
        <v>494</v>
      </c>
      <c r="BB28" s="225" t="s">
        <v>494</v>
      </c>
      <c r="BC28" s="223">
        <v>1.2402169162001899</v>
      </c>
      <c r="BD28" s="225">
        <v>0.154974580319275</v>
      </c>
      <c r="BE28" s="223">
        <v>1.6131242865389901</v>
      </c>
      <c r="BF28" s="225">
        <v>0.18158712957003401</v>
      </c>
      <c r="BG28" s="223" t="s">
        <v>494</v>
      </c>
      <c r="BH28" s="225" t="s">
        <v>494</v>
      </c>
      <c r="BI28" s="223">
        <v>0.372907370338803</v>
      </c>
      <c r="BJ28" s="225">
        <v>0.23872789148027801</v>
      </c>
      <c r="BK28" s="223" t="s">
        <v>494</v>
      </c>
      <c r="BL28" s="225" t="s">
        <v>494</v>
      </c>
      <c r="BM28" s="223">
        <v>0.33068940702293098</v>
      </c>
      <c r="BN28" s="225">
        <v>0.119194374413823</v>
      </c>
      <c r="BO28" s="223">
        <v>0.18393055829930999</v>
      </c>
      <c r="BP28" s="225">
        <v>3.3539393060439099E-2</v>
      </c>
      <c r="BQ28" s="223" t="s">
        <v>494</v>
      </c>
      <c r="BR28" s="225" t="s">
        <v>494</v>
      </c>
      <c r="BS28" s="223">
        <v>-0.14675884872361999</v>
      </c>
      <c r="BT28" s="225">
        <v>0.123823219869156</v>
      </c>
      <c r="BU28" s="223" t="s">
        <v>494</v>
      </c>
      <c r="BV28" s="225" t="s">
        <v>494</v>
      </c>
      <c r="BW28" s="223">
        <v>0.58038637329223997</v>
      </c>
      <c r="BX28" s="225">
        <v>6.7657476757008797E-2</v>
      </c>
      <c r="BY28" s="223">
        <v>0.64329707956767401</v>
      </c>
      <c r="BZ28" s="225">
        <v>4.3929970228946E-2</v>
      </c>
      <c r="CA28" s="223" t="s">
        <v>494</v>
      </c>
      <c r="CB28" s="225" t="s">
        <v>494</v>
      </c>
      <c r="CC28" s="223">
        <v>6.2910706275433506E-2</v>
      </c>
      <c r="CD28" s="225">
        <v>8.0668311284179395E-2</v>
      </c>
      <c r="CE28" s="223" t="s">
        <v>494</v>
      </c>
      <c r="CF28" s="225" t="s">
        <v>494</v>
      </c>
      <c r="CG28" s="223">
        <v>0.84432559291438603</v>
      </c>
      <c r="CH28" s="225">
        <v>0.17061803291279001</v>
      </c>
      <c r="CI28" s="223">
        <v>0.71635670624903303</v>
      </c>
      <c r="CJ28" s="225">
        <v>8.1228377389820194E-2</v>
      </c>
      <c r="CK28" s="223" t="s">
        <v>494</v>
      </c>
      <c r="CL28" s="225" t="s">
        <v>494</v>
      </c>
      <c r="CM28" s="223">
        <v>-0.127968886665353</v>
      </c>
      <c r="CN28" s="239">
        <v>0.18896709355973301</v>
      </c>
    </row>
    <row r="29" spans="1:92" ht="13" customHeight="1" x14ac:dyDescent="0.25">
      <c r="A29" s="26" t="s">
        <v>412</v>
      </c>
      <c r="B29" s="184">
        <v>2</v>
      </c>
      <c r="C29" s="223">
        <v>23.9052767466587</v>
      </c>
      <c r="D29" s="225">
        <v>0.71932289531127802</v>
      </c>
      <c r="E29" s="223">
        <v>28.759216366070302</v>
      </c>
      <c r="F29" s="225">
        <v>1.0822319746010201</v>
      </c>
      <c r="G29" s="223">
        <v>28.249032630572898</v>
      </c>
      <c r="H29" s="225">
        <v>0.99962585537888604</v>
      </c>
      <c r="I29" s="223">
        <v>4.3437558839142199</v>
      </c>
      <c r="J29" s="225">
        <v>1.23153452183078</v>
      </c>
      <c r="K29" s="223">
        <v>-0.51018373549735696</v>
      </c>
      <c r="L29" s="225">
        <v>1.4732541863476201</v>
      </c>
      <c r="M29" s="223">
        <v>12.7641598176999</v>
      </c>
      <c r="N29" s="225">
        <v>0.322799065645544</v>
      </c>
      <c r="O29" s="223">
        <v>13.9207348398905</v>
      </c>
      <c r="P29" s="225">
        <v>0.434728140337649</v>
      </c>
      <c r="Q29" s="223">
        <v>13.880960851664801</v>
      </c>
      <c r="R29" s="225">
        <v>0.44589178551557201</v>
      </c>
      <c r="S29" s="223">
        <v>1.1168010339648999</v>
      </c>
      <c r="T29" s="225">
        <v>0.55047136271735397</v>
      </c>
      <c r="U29" s="223">
        <v>-3.9773988225718399E-2</v>
      </c>
      <c r="V29" s="225">
        <v>0.62274235474367401</v>
      </c>
      <c r="W29" s="223">
        <v>5.7506560651346597</v>
      </c>
      <c r="X29" s="225">
        <v>0.57124741914118904</v>
      </c>
      <c r="Y29" s="223">
        <v>5.3955758678636698</v>
      </c>
      <c r="Z29" s="225">
        <v>0.35864816382484899</v>
      </c>
      <c r="AA29" s="223">
        <v>6.8057447352471403</v>
      </c>
      <c r="AB29" s="225">
        <v>0.43041060207113702</v>
      </c>
      <c r="AC29" s="223">
        <v>1.05508867011248</v>
      </c>
      <c r="AD29" s="225">
        <v>0.71524604175815498</v>
      </c>
      <c r="AE29" s="223">
        <v>1.41016886738348</v>
      </c>
      <c r="AF29" s="225">
        <v>0.560251543317976</v>
      </c>
      <c r="AG29" s="223">
        <v>2.2438795354132401</v>
      </c>
      <c r="AH29" s="225">
        <v>0.17871527706787299</v>
      </c>
      <c r="AI29" s="223">
        <v>2.45150570412236</v>
      </c>
      <c r="AJ29" s="225">
        <v>0.15571898434727899</v>
      </c>
      <c r="AK29" s="223">
        <v>2.81064942456499</v>
      </c>
      <c r="AL29" s="225">
        <v>0.15806647344717101</v>
      </c>
      <c r="AM29" s="223">
        <v>0.56676988915174598</v>
      </c>
      <c r="AN29" s="225">
        <v>0.23858784605564401</v>
      </c>
      <c r="AO29" s="223">
        <v>0.35914372044262799</v>
      </c>
      <c r="AP29" s="225">
        <v>0.22188603406743199</v>
      </c>
      <c r="AQ29" s="223">
        <v>1.36450454417209</v>
      </c>
      <c r="AR29" s="225">
        <v>0.159883777684346</v>
      </c>
      <c r="AS29" s="223">
        <v>1.7836216932844899</v>
      </c>
      <c r="AT29" s="225">
        <v>0.139751032313816</v>
      </c>
      <c r="AU29" s="223">
        <v>1.99739754605384</v>
      </c>
      <c r="AV29" s="225">
        <v>0.192753643910306</v>
      </c>
      <c r="AW29" s="223">
        <v>0.63289300188174802</v>
      </c>
      <c r="AX29" s="225">
        <v>0.25043320388342699</v>
      </c>
      <c r="AY29" s="223">
        <v>0.21377585276934999</v>
      </c>
      <c r="AZ29" s="225">
        <v>0.23808468718814799</v>
      </c>
      <c r="BA29" s="223">
        <v>0.78323516668193804</v>
      </c>
      <c r="BB29" s="225">
        <v>0.10361818819659301</v>
      </c>
      <c r="BC29" s="223">
        <v>1.21604406833807</v>
      </c>
      <c r="BD29" s="225">
        <v>0.226790662958956</v>
      </c>
      <c r="BE29" s="223">
        <v>1.1147763011867</v>
      </c>
      <c r="BF29" s="225">
        <v>0.12528398382255199</v>
      </c>
      <c r="BG29" s="223">
        <v>0.33154113450476003</v>
      </c>
      <c r="BH29" s="225">
        <v>0.16258168878318999</v>
      </c>
      <c r="BI29" s="223">
        <v>-0.101267767151375</v>
      </c>
      <c r="BJ29" s="225">
        <v>0.25909473442702802</v>
      </c>
      <c r="BK29" s="223">
        <v>1.5617864595495199</v>
      </c>
      <c r="BL29" s="225">
        <v>0.46973911895295201</v>
      </c>
      <c r="BM29" s="223">
        <v>0.55900461526891698</v>
      </c>
      <c r="BN29" s="225">
        <v>0.219087867847193</v>
      </c>
      <c r="BO29" s="223">
        <v>0.859835857347926</v>
      </c>
      <c r="BP29" s="225">
        <v>0.28113181985173102</v>
      </c>
      <c r="BQ29" s="223">
        <v>-0.70195060220159</v>
      </c>
      <c r="BR29" s="225">
        <v>0.54743943958016095</v>
      </c>
      <c r="BS29" s="223">
        <v>0.30083124207900902</v>
      </c>
      <c r="BT29" s="225">
        <v>0.35641912683100302</v>
      </c>
      <c r="BU29" s="223">
        <v>0.87855265589992904</v>
      </c>
      <c r="BV29" s="225">
        <v>8.1579517222960099E-2</v>
      </c>
      <c r="BW29" s="223">
        <v>0.666298682329169</v>
      </c>
      <c r="BX29" s="225">
        <v>6.9432138402165097E-2</v>
      </c>
      <c r="BY29" s="223">
        <v>0.59898618475610399</v>
      </c>
      <c r="BZ29" s="225">
        <v>5.1715682811242197E-2</v>
      </c>
      <c r="CA29" s="223">
        <v>-0.27956647114382499</v>
      </c>
      <c r="CB29" s="225">
        <v>9.6590524788740306E-2</v>
      </c>
      <c r="CC29" s="223">
        <v>-6.7312497573065094E-2</v>
      </c>
      <c r="CD29" s="225">
        <v>8.65755952432926E-2</v>
      </c>
      <c r="CE29" s="223">
        <v>0.95684261797960102</v>
      </c>
      <c r="CF29" s="225">
        <v>0.27049693993910001</v>
      </c>
      <c r="CG29" s="223">
        <v>0.87461507929068805</v>
      </c>
      <c r="CH29" s="225">
        <v>0.269765339667632</v>
      </c>
      <c r="CI29" s="223">
        <v>1.25799939032354</v>
      </c>
      <c r="CJ29" s="225">
        <v>0.21345233256942001</v>
      </c>
      <c r="CK29" s="223">
        <v>0.30115677234393501</v>
      </c>
      <c r="CL29" s="225">
        <v>0.34457291361298698</v>
      </c>
      <c r="CM29" s="223">
        <v>0.38338431103284798</v>
      </c>
      <c r="CN29" s="239">
        <v>0.34399889064547701</v>
      </c>
    </row>
    <row r="30" spans="1:92" ht="13" customHeight="1" x14ac:dyDescent="0.25">
      <c r="A30" s="26" t="s">
        <v>413</v>
      </c>
      <c r="B30" s="184">
        <v>2</v>
      </c>
      <c r="C30" s="223">
        <v>22.451955869282699</v>
      </c>
      <c r="D30" s="225">
        <v>0.75508892856261101</v>
      </c>
      <c r="E30" s="223">
        <v>24.609072566412099</v>
      </c>
      <c r="F30" s="225">
        <v>0.71960127468169299</v>
      </c>
      <c r="G30" s="223">
        <v>21.5897254778044</v>
      </c>
      <c r="H30" s="225">
        <v>0.76766919615887996</v>
      </c>
      <c r="I30" s="223">
        <v>-0.86223039147834901</v>
      </c>
      <c r="J30" s="225">
        <v>1.07678934094328</v>
      </c>
      <c r="K30" s="223">
        <v>-3.0193470886077201</v>
      </c>
      <c r="L30" s="225">
        <v>1.0522081492056301</v>
      </c>
      <c r="M30" s="223">
        <v>13.619192064425899</v>
      </c>
      <c r="N30" s="225">
        <v>0.35412150115370999</v>
      </c>
      <c r="O30" s="223">
        <v>15.893713330446801</v>
      </c>
      <c r="P30" s="225">
        <v>0.399858931592314</v>
      </c>
      <c r="Q30" s="223">
        <v>15.410394223061299</v>
      </c>
      <c r="R30" s="225">
        <v>0.59853752511731095</v>
      </c>
      <c r="S30" s="223">
        <v>1.7912021586354201</v>
      </c>
      <c r="T30" s="225">
        <v>0.69544892447462503</v>
      </c>
      <c r="U30" s="223">
        <v>-0.48331910738545703</v>
      </c>
      <c r="V30" s="225">
        <v>0.71981548618219005</v>
      </c>
      <c r="W30" s="223">
        <v>4.5985030319332596</v>
      </c>
      <c r="X30" s="225">
        <v>0.22878984611432901</v>
      </c>
      <c r="Y30" s="223">
        <v>4.5140967746159602</v>
      </c>
      <c r="Z30" s="225">
        <v>0.171757098927284</v>
      </c>
      <c r="AA30" s="223">
        <v>4.6577014440458999</v>
      </c>
      <c r="AB30" s="225">
        <v>0.368980974816357</v>
      </c>
      <c r="AC30" s="223">
        <v>5.91984121126439E-2</v>
      </c>
      <c r="AD30" s="225">
        <v>0.43415636982710198</v>
      </c>
      <c r="AE30" s="223">
        <v>0.14360466942994199</v>
      </c>
      <c r="AF30" s="225">
        <v>0.40699810909676898</v>
      </c>
      <c r="AG30" s="223">
        <v>3.5617364490625301</v>
      </c>
      <c r="AH30" s="225">
        <v>0.27099865756210101</v>
      </c>
      <c r="AI30" s="223">
        <v>2.7297910976579298</v>
      </c>
      <c r="AJ30" s="225">
        <v>0.136915857976463</v>
      </c>
      <c r="AK30" s="223">
        <v>2.7132788527599798</v>
      </c>
      <c r="AL30" s="225">
        <v>0.40469710240704099</v>
      </c>
      <c r="AM30" s="223">
        <v>-0.84845759630254303</v>
      </c>
      <c r="AN30" s="225">
        <v>0.48705237613332297</v>
      </c>
      <c r="AO30" s="223">
        <v>-1.6512244897950001E-2</v>
      </c>
      <c r="AP30" s="225">
        <v>0.427230262109422</v>
      </c>
      <c r="AQ30" s="223">
        <v>1.289397303114</v>
      </c>
      <c r="AR30" s="225">
        <v>0.131404282325505</v>
      </c>
      <c r="AS30" s="223">
        <v>1.0003171633237999</v>
      </c>
      <c r="AT30" s="225">
        <v>8.4437716738895094E-2</v>
      </c>
      <c r="AU30" s="223">
        <v>3.0649948185385898</v>
      </c>
      <c r="AV30" s="225">
        <v>0.44392063353634098</v>
      </c>
      <c r="AW30" s="223">
        <v>1.77559751542459</v>
      </c>
      <c r="AX30" s="225">
        <v>0.46296070491218499</v>
      </c>
      <c r="AY30" s="223">
        <v>2.0646776552147901</v>
      </c>
      <c r="AZ30" s="225">
        <v>0.45187969293539199</v>
      </c>
      <c r="BA30" s="223">
        <v>1.66637235137777</v>
      </c>
      <c r="BB30" s="225">
        <v>0.20952128917639601</v>
      </c>
      <c r="BC30" s="223">
        <v>1.6945356054596901</v>
      </c>
      <c r="BD30" s="225">
        <v>7.3418085851673906E-2</v>
      </c>
      <c r="BE30" s="223">
        <v>2.53300730633724</v>
      </c>
      <c r="BF30" s="225">
        <v>0.45079979539310799</v>
      </c>
      <c r="BG30" s="223">
        <v>0.86663495495947296</v>
      </c>
      <c r="BH30" s="225">
        <v>0.49711128144974498</v>
      </c>
      <c r="BI30" s="223">
        <v>0.83847170087754697</v>
      </c>
      <c r="BJ30" s="225">
        <v>0.456739171581103</v>
      </c>
      <c r="BK30" s="223">
        <v>0.91776547892376503</v>
      </c>
      <c r="BL30" s="225">
        <v>0.13850298674669301</v>
      </c>
      <c r="BM30" s="223">
        <v>0.76749759915721005</v>
      </c>
      <c r="BN30" s="225">
        <v>7.0996280979648302E-2</v>
      </c>
      <c r="BO30" s="223">
        <v>1.3734790428294299</v>
      </c>
      <c r="BP30" s="225">
        <v>0.46133963703547598</v>
      </c>
      <c r="BQ30" s="223">
        <v>0.45571356390566198</v>
      </c>
      <c r="BR30" s="225">
        <v>0.481681780886281</v>
      </c>
      <c r="BS30" s="223">
        <v>0.60598144367221696</v>
      </c>
      <c r="BT30" s="225">
        <v>0.46677053528791401</v>
      </c>
      <c r="BU30" s="223">
        <v>1.52035386615443</v>
      </c>
      <c r="BV30" s="225">
        <v>0.22226808734803</v>
      </c>
      <c r="BW30" s="223">
        <v>1.1058192511895</v>
      </c>
      <c r="BX30" s="225">
        <v>5.9913067070249099E-2</v>
      </c>
      <c r="BY30" s="223">
        <v>1.2911036712900501</v>
      </c>
      <c r="BZ30" s="225">
        <v>0.127788896578719</v>
      </c>
      <c r="CA30" s="223">
        <v>-0.229250194864386</v>
      </c>
      <c r="CB30" s="225">
        <v>0.25638468117685498</v>
      </c>
      <c r="CC30" s="223">
        <v>0.18528442010054999</v>
      </c>
      <c r="CD30" s="225">
        <v>0.141136734036786</v>
      </c>
      <c r="CE30" s="223">
        <v>1.48350653084214</v>
      </c>
      <c r="CF30" s="225">
        <v>0.208213334777334</v>
      </c>
      <c r="CG30" s="223">
        <v>1.27666494157585</v>
      </c>
      <c r="CH30" s="225">
        <v>0.100793342973995</v>
      </c>
      <c r="CI30" s="223">
        <v>1.27842573246652</v>
      </c>
      <c r="CJ30" s="225">
        <v>0.33418073902511097</v>
      </c>
      <c r="CK30" s="223">
        <v>-0.20508079837561899</v>
      </c>
      <c r="CL30" s="225">
        <v>0.393737932023913</v>
      </c>
      <c r="CM30" s="223">
        <v>1.7607908906653901E-3</v>
      </c>
      <c r="CN30" s="239">
        <v>0.34905023180516997</v>
      </c>
    </row>
    <row r="31" spans="1:92" ht="13" customHeight="1" x14ac:dyDescent="0.25">
      <c r="A31" s="26" t="s">
        <v>414</v>
      </c>
      <c r="B31" s="184">
        <v>2</v>
      </c>
      <c r="C31" s="223">
        <v>20.9748728237021</v>
      </c>
      <c r="D31" s="225">
        <v>0.773190208527337</v>
      </c>
      <c r="E31" s="223">
        <v>20.092568867779399</v>
      </c>
      <c r="F31" s="225">
        <v>0.55339343455372103</v>
      </c>
      <c r="G31" s="223">
        <v>22.042859117116102</v>
      </c>
      <c r="H31" s="225">
        <v>0.86906592667694404</v>
      </c>
      <c r="I31" s="223">
        <v>1.0679862934140301</v>
      </c>
      <c r="J31" s="225">
        <v>1.1632277006130001</v>
      </c>
      <c r="K31" s="223">
        <v>1.9502902493367</v>
      </c>
      <c r="L31" s="225">
        <v>1.0303008678623999</v>
      </c>
      <c r="M31" s="223">
        <v>10.8147854757025</v>
      </c>
      <c r="N31" s="225">
        <v>0.30789537938206601</v>
      </c>
      <c r="O31" s="223">
        <v>10.000419342490799</v>
      </c>
      <c r="P31" s="225">
        <v>0.237305642740575</v>
      </c>
      <c r="Q31" s="223">
        <v>10.8717346475919</v>
      </c>
      <c r="R31" s="225">
        <v>0.42356412856060799</v>
      </c>
      <c r="S31" s="223">
        <v>5.6949171889426602E-2</v>
      </c>
      <c r="T31" s="225">
        <v>0.52364695706948705</v>
      </c>
      <c r="U31" s="223">
        <v>0.871315305101103</v>
      </c>
      <c r="V31" s="225">
        <v>0.48551059625905602</v>
      </c>
      <c r="W31" s="223">
        <v>4.19466703930114</v>
      </c>
      <c r="X31" s="225">
        <v>0.250918334676207</v>
      </c>
      <c r="Y31" s="223">
        <v>4.4077446388190902</v>
      </c>
      <c r="Z31" s="225">
        <v>0.234927814028871</v>
      </c>
      <c r="AA31" s="223">
        <v>4.92336824344354</v>
      </c>
      <c r="AB31" s="225">
        <v>0.27863730373823897</v>
      </c>
      <c r="AC31" s="223">
        <v>0.72870120414240303</v>
      </c>
      <c r="AD31" s="225">
        <v>0.37496500864907001</v>
      </c>
      <c r="AE31" s="223">
        <v>0.51562360462444501</v>
      </c>
      <c r="AF31" s="225">
        <v>0.36445826213559701</v>
      </c>
      <c r="AG31" s="223">
        <v>3.2078980741605898</v>
      </c>
      <c r="AH31" s="225">
        <v>0.17493355087293999</v>
      </c>
      <c r="AI31" s="223">
        <v>2.8189225868735002</v>
      </c>
      <c r="AJ31" s="225">
        <v>0.17239961556147701</v>
      </c>
      <c r="AK31" s="223">
        <v>3.04633041304968</v>
      </c>
      <c r="AL31" s="225">
        <v>0.23334257956434601</v>
      </c>
      <c r="AM31" s="223">
        <v>-0.16156766111090601</v>
      </c>
      <c r="AN31" s="225">
        <v>0.29163420008421298</v>
      </c>
      <c r="AO31" s="223">
        <v>0.227407826176175</v>
      </c>
      <c r="AP31" s="225">
        <v>0.29012133131413897</v>
      </c>
      <c r="AQ31" s="223">
        <v>1.3219361335563899</v>
      </c>
      <c r="AR31" s="225">
        <v>8.5741535631095905E-2</v>
      </c>
      <c r="AS31" s="223">
        <v>1.4357194782649001</v>
      </c>
      <c r="AT31" s="225">
        <v>0.140818228628527</v>
      </c>
      <c r="AU31" s="223">
        <v>3.3629891173326198</v>
      </c>
      <c r="AV31" s="225">
        <v>0.25656352630928903</v>
      </c>
      <c r="AW31" s="223">
        <v>2.0410529837762299</v>
      </c>
      <c r="AX31" s="225">
        <v>0.27051146734405901</v>
      </c>
      <c r="AY31" s="223">
        <v>1.92726963906772</v>
      </c>
      <c r="AZ31" s="225">
        <v>0.29266809963905099</v>
      </c>
      <c r="BA31" s="223">
        <v>0.80905551601236902</v>
      </c>
      <c r="BB31" s="225">
        <v>0.100952811449447</v>
      </c>
      <c r="BC31" s="223">
        <v>0.886498201347374</v>
      </c>
      <c r="BD31" s="225">
        <v>9.6263175326599407E-2</v>
      </c>
      <c r="BE31" s="223">
        <v>1.33390448571612</v>
      </c>
      <c r="BF31" s="225">
        <v>0.190924063177251</v>
      </c>
      <c r="BG31" s="223">
        <v>0.52484896970375094</v>
      </c>
      <c r="BH31" s="225">
        <v>0.215970988884291</v>
      </c>
      <c r="BI31" s="223">
        <v>0.44740628436874602</v>
      </c>
      <c r="BJ31" s="225">
        <v>0.213819074977118</v>
      </c>
      <c r="BK31" s="223">
        <v>0.61180505742609104</v>
      </c>
      <c r="BL31" s="225">
        <v>0.102516204739227</v>
      </c>
      <c r="BM31" s="223">
        <v>0.34993883694141598</v>
      </c>
      <c r="BN31" s="225">
        <v>4.6512680841623397E-2</v>
      </c>
      <c r="BO31" s="223">
        <v>0.61562141693241101</v>
      </c>
      <c r="BP31" s="225">
        <v>0.12281570917361199</v>
      </c>
      <c r="BQ31" s="223">
        <v>3.8163595063196399E-3</v>
      </c>
      <c r="BR31" s="225">
        <v>0.159978969411459</v>
      </c>
      <c r="BS31" s="223">
        <v>0.26568257999099498</v>
      </c>
      <c r="BT31" s="225">
        <v>0.13132832100842501</v>
      </c>
      <c r="BU31" s="223">
        <v>1.3137679706840799</v>
      </c>
      <c r="BV31" s="225">
        <v>0.101894803756773</v>
      </c>
      <c r="BW31" s="223">
        <v>0.85921517980969397</v>
      </c>
      <c r="BX31" s="225">
        <v>6.6899957131898599E-2</v>
      </c>
      <c r="BY31" s="223">
        <v>1.06853237385934</v>
      </c>
      <c r="BZ31" s="225">
        <v>8.6210066507189306E-2</v>
      </c>
      <c r="CA31" s="223">
        <v>-0.245235596824739</v>
      </c>
      <c r="CB31" s="225">
        <v>0.13347181949687101</v>
      </c>
      <c r="CC31" s="223">
        <v>0.209317194049644</v>
      </c>
      <c r="CD31" s="225">
        <v>0.109122774118989</v>
      </c>
      <c r="CE31" s="223">
        <v>0.53338974559081798</v>
      </c>
      <c r="CF31" s="225">
        <v>8.5492752277143605E-2</v>
      </c>
      <c r="CG31" s="223">
        <v>0.57503101092161901</v>
      </c>
      <c r="CH31" s="225">
        <v>6.6986925926646998E-2</v>
      </c>
      <c r="CI31" s="223">
        <v>1.1671486768889701</v>
      </c>
      <c r="CJ31" s="225">
        <v>0.19588488673016199</v>
      </c>
      <c r="CK31" s="223">
        <v>0.63375893129814798</v>
      </c>
      <c r="CL31" s="225">
        <v>0.21372856510352001</v>
      </c>
      <c r="CM31" s="223">
        <v>0.59211766596734605</v>
      </c>
      <c r="CN31" s="239">
        <v>0.20702206909986801</v>
      </c>
    </row>
    <row r="32" spans="1:92" ht="13" customHeight="1" x14ac:dyDescent="0.25">
      <c r="A32" s="26" t="s">
        <v>415</v>
      </c>
      <c r="B32" s="184">
        <v>2</v>
      </c>
      <c r="C32" s="223">
        <v>25.085156445049702</v>
      </c>
      <c r="D32" s="225">
        <v>1.96887754019398</v>
      </c>
      <c r="E32" s="223">
        <v>25.7724152507603</v>
      </c>
      <c r="F32" s="225">
        <v>1.1849817933270601</v>
      </c>
      <c r="G32" s="223">
        <v>23.288420937189098</v>
      </c>
      <c r="H32" s="225">
        <v>1.1164311932195701</v>
      </c>
      <c r="I32" s="223">
        <v>-1.79673550786053</v>
      </c>
      <c r="J32" s="225">
        <v>2.2633818452647301</v>
      </c>
      <c r="K32" s="223">
        <v>-2.4839943135711802</v>
      </c>
      <c r="L32" s="225">
        <v>1.62806647889768</v>
      </c>
      <c r="M32" s="223">
        <v>12.6613641058798</v>
      </c>
      <c r="N32" s="225">
        <v>0.71102262496102298</v>
      </c>
      <c r="O32" s="223">
        <v>12.8652435328914</v>
      </c>
      <c r="P32" s="225">
        <v>0.50044475036375202</v>
      </c>
      <c r="Q32" s="223">
        <v>11.5064276479815</v>
      </c>
      <c r="R32" s="225">
        <v>0.50091858396799704</v>
      </c>
      <c r="S32" s="223">
        <v>-1.1549364578983401</v>
      </c>
      <c r="T32" s="225">
        <v>0.86975433368909805</v>
      </c>
      <c r="U32" s="223">
        <v>-1.3588158849099601</v>
      </c>
      <c r="V32" s="225">
        <v>0.70807088340867597</v>
      </c>
      <c r="W32" s="223">
        <v>6.2019271951256298</v>
      </c>
      <c r="X32" s="225">
        <v>0.53300589897717499</v>
      </c>
      <c r="Y32" s="223">
        <v>5.29169217352025</v>
      </c>
      <c r="Z32" s="225">
        <v>0.32637756443923599</v>
      </c>
      <c r="AA32" s="223">
        <v>5.2129723992027399</v>
      </c>
      <c r="AB32" s="225">
        <v>0.36385612637523201</v>
      </c>
      <c r="AC32" s="223">
        <v>-0.98895479592288504</v>
      </c>
      <c r="AD32" s="225">
        <v>0.64535770627246403</v>
      </c>
      <c r="AE32" s="223">
        <v>-7.8719774317513605E-2</v>
      </c>
      <c r="AF32" s="225">
        <v>0.48878788371856802</v>
      </c>
      <c r="AG32" s="223">
        <v>3.2912160331778999</v>
      </c>
      <c r="AH32" s="225">
        <v>0.495258277990763</v>
      </c>
      <c r="AI32" s="223">
        <v>2.84258223316658</v>
      </c>
      <c r="AJ32" s="225">
        <v>0.20253839950772001</v>
      </c>
      <c r="AK32" s="223">
        <v>1.2888710735689399</v>
      </c>
      <c r="AL32" s="225">
        <v>0.20110725600245399</v>
      </c>
      <c r="AM32" s="223">
        <v>-2.0023449596089602</v>
      </c>
      <c r="AN32" s="225">
        <v>0.53453240344736097</v>
      </c>
      <c r="AO32" s="223">
        <v>-1.5537111595976401</v>
      </c>
      <c r="AP32" s="225">
        <v>0.28542237419653199</v>
      </c>
      <c r="AQ32" s="223">
        <v>1.1190038163844001</v>
      </c>
      <c r="AR32" s="225">
        <v>0.181387885845329</v>
      </c>
      <c r="AS32" s="223">
        <v>0.91861346451106496</v>
      </c>
      <c r="AT32" s="225">
        <v>0.10295680534856901</v>
      </c>
      <c r="AU32" s="223">
        <v>2.8516622718503801</v>
      </c>
      <c r="AV32" s="225">
        <v>0.24844203342176499</v>
      </c>
      <c r="AW32" s="223">
        <v>1.7326584554659801</v>
      </c>
      <c r="AX32" s="225">
        <v>0.30761178310035497</v>
      </c>
      <c r="AY32" s="223">
        <v>1.9330488073393199</v>
      </c>
      <c r="AZ32" s="225">
        <v>0.268930377120779</v>
      </c>
      <c r="BA32" s="223">
        <v>0.67430082490408305</v>
      </c>
      <c r="BB32" s="225">
        <v>0.185922737171551</v>
      </c>
      <c r="BC32" s="223">
        <v>0.67414528708007904</v>
      </c>
      <c r="BD32" s="225">
        <v>0.122113555923058</v>
      </c>
      <c r="BE32" s="223">
        <v>0.50198624354229104</v>
      </c>
      <c r="BF32" s="225">
        <v>0.18217029858043399</v>
      </c>
      <c r="BG32" s="223">
        <v>-0.17231458136179101</v>
      </c>
      <c r="BH32" s="225">
        <v>0.26029460594150999</v>
      </c>
      <c r="BI32" s="223">
        <v>-0.17215904353778699</v>
      </c>
      <c r="BJ32" s="225">
        <v>0.21931196553097199</v>
      </c>
      <c r="BK32" s="223">
        <v>0.286593966833249</v>
      </c>
      <c r="BL32" s="225">
        <v>8.6750237239038006E-2</v>
      </c>
      <c r="BM32" s="223">
        <v>0.363425038469538</v>
      </c>
      <c r="BN32" s="225">
        <v>6.1064543800275199E-2</v>
      </c>
      <c r="BO32" s="223">
        <v>0.29661468671783098</v>
      </c>
      <c r="BP32" s="225">
        <v>6.4275855802981993E-2</v>
      </c>
      <c r="BQ32" s="223">
        <v>1.0020719884582001E-2</v>
      </c>
      <c r="BR32" s="225">
        <v>0.10796753817808</v>
      </c>
      <c r="BS32" s="223">
        <v>-6.6810351751707603E-2</v>
      </c>
      <c r="BT32" s="225">
        <v>8.8658130753707307E-2</v>
      </c>
      <c r="BU32" s="223">
        <v>0.13759828113269701</v>
      </c>
      <c r="BV32" s="225">
        <v>5.2953583616277701E-2</v>
      </c>
      <c r="BW32" s="223">
        <v>0.19395149110124099</v>
      </c>
      <c r="BX32" s="225">
        <v>4.2471116301634297E-2</v>
      </c>
      <c r="BY32" s="223">
        <v>0.100514365423041</v>
      </c>
      <c r="BZ32" s="225">
        <v>3.59244143490208E-2</v>
      </c>
      <c r="CA32" s="223">
        <v>-3.70839157096556E-2</v>
      </c>
      <c r="CB32" s="225">
        <v>6.3989417594835493E-2</v>
      </c>
      <c r="CC32" s="223">
        <v>-9.3437125678200006E-2</v>
      </c>
      <c r="CD32" s="225">
        <v>5.5626965279683201E-2</v>
      </c>
      <c r="CE32" s="223">
        <v>1.86104429934672</v>
      </c>
      <c r="CF32" s="225">
        <v>0.44147660346277201</v>
      </c>
      <c r="CG32" s="223">
        <v>1.57915329514862</v>
      </c>
      <c r="CH32" s="225">
        <v>0.27266787956057098</v>
      </c>
      <c r="CI32" s="223">
        <v>0.99214339946149299</v>
      </c>
      <c r="CJ32" s="225">
        <v>0.21662194571603799</v>
      </c>
      <c r="CK32" s="223">
        <v>-0.86890089988522901</v>
      </c>
      <c r="CL32" s="225">
        <v>0.49175874041121798</v>
      </c>
      <c r="CM32" s="223">
        <v>-0.58700989568713202</v>
      </c>
      <c r="CN32" s="239">
        <v>0.34824250158454301</v>
      </c>
    </row>
    <row r="33" spans="1:92" ht="13" customHeight="1" x14ac:dyDescent="0.25">
      <c r="A33" s="26" t="s">
        <v>416</v>
      </c>
      <c r="B33" s="184">
        <v>2</v>
      </c>
      <c r="C33" s="223" t="s">
        <v>494</v>
      </c>
      <c r="D33" s="225" t="s">
        <v>494</v>
      </c>
      <c r="E33" s="223">
        <v>42.971827244118202</v>
      </c>
      <c r="F33" s="225">
        <v>0.83128379015945197</v>
      </c>
      <c r="G33" s="223">
        <v>30.431236712663399</v>
      </c>
      <c r="H33" s="225">
        <v>1.08649007451882</v>
      </c>
      <c r="I33" s="223" t="s">
        <v>494</v>
      </c>
      <c r="J33" s="225" t="s">
        <v>494</v>
      </c>
      <c r="K33" s="223">
        <v>-12.540590531454701</v>
      </c>
      <c r="L33" s="225">
        <v>1.36802537323317</v>
      </c>
      <c r="M33" s="223" t="s">
        <v>494</v>
      </c>
      <c r="N33" s="225" t="s">
        <v>494</v>
      </c>
      <c r="O33" s="223">
        <v>10.9989602446354</v>
      </c>
      <c r="P33" s="225">
        <v>0.406282889933124</v>
      </c>
      <c r="Q33" s="223">
        <v>18.7288673228866</v>
      </c>
      <c r="R33" s="225">
        <v>1.0478638357969701</v>
      </c>
      <c r="S33" s="223" t="s">
        <v>494</v>
      </c>
      <c r="T33" s="225" t="s">
        <v>494</v>
      </c>
      <c r="U33" s="223">
        <v>7.7299070782511201</v>
      </c>
      <c r="V33" s="225">
        <v>1.1238702794466799</v>
      </c>
      <c r="W33" s="223" t="s">
        <v>494</v>
      </c>
      <c r="X33" s="225" t="s">
        <v>494</v>
      </c>
      <c r="Y33" s="223">
        <v>7.8268716461878798</v>
      </c>
      <c r="Z33" s="225">
        <v>0.28695756949351098</v>
      </c>
      <c r="AA33" s="223">
        <v>7.8015956701623397</v>
      </c>
      <c r="AB33" s="225">
        <v>0.50065778186982701</v>
      </c>
      <c r="AC33" s="223" t="s">
        <v>494</v>
      </c>
      <c r="AD33" s="225" t="s">
        <v>494</v>
      </c>
      <c r="AE33" s="223">
        <v>-2.5275976025532099E-2</v>
      </c>
      <c r="AF33" s="225">
        <v>0.57706400098813804</v>
      </c>
      <c r="AG33" s="223" t="s">
        <v>494</v>
      </c>
      <c r="AH33" s="225" t="s">
        <v>494</v>
      </c>
      <c r="AI33" s="223">
        <v>4.1079348391126498</v>
      </c>
      <c r="AJ33" s="225">
        <v>0.18204229574102099</v>
      </c>
      <c r="AK33" s="223">
        <v>5.4138177452722704</v>
      </c>
      <c r="AL33" s="225">
        <v>0.484515650807534</v>
      </c>
      <c r="AM33" s="223" t="s">
        <v>494</v>
      </c>
      <c r="AN33" s="225" t="s">
        <v>494</v>
      </c>
      <c r="AO33" s="223">
        <v>1.30588290615962</v>
      </c>
      <c r="AP33" s="225">
        <v>0.51758556134817901</v>
      </c>
      <c r="AQ33" s="223" t="s">
        <v>494</v>
      </c>
      <c r="AR33" s="225" t="s">
        <v>494</v>
      </c>
      <c r="AS33" s="223">
        <v>3.1979158648806498</v>
      </c>
      <c r="AT33" s="225">
        <v>0.16182514294702899</v>
      </c>
      <c r="AU33" s="223">
        <v>5.2185351934955904</v>
      </c>
      <c r="AV33" s="225">
        <v>0.48188254973568501</v>
      </c>
      <c r="AW33" s="223" t="s">
        <v>494</v>
      </c>
      <c r="AX33" s="225" t="s">
        <v>494</v>
      </c>
      <c r="AY33" s="223">
        <v>2.0206193286149401</v>
      </c>
      <c r="AZ33" s="225">
        <v>0.50832879972473699</v>
      </c>
      <c r="BA33" s="223" t="s">
        <v>494</v>
      </c>
      <c r="BB33" s="225" t="s">
        <v>494</v>
      </c>
      <c r="BC33" s="223">
        <v>3.4138342492545499</v>
      </c>
      <c r="BD33" s="225">
        <v>0.13297527956871</v>
      </c>
      <c r="BE33" s="223">
        <v>4.1857475882984998</v>
      </c>
      <c r="BF33" s="225">
        <v>0.32746411508733603</v>
      </c>
      <c r="BG33" s="223" t="s">
        <v>494</v>
      </c>
      <c r="BH33" s="225" t="s">
        <v>494</v>
      </c>
      <c r="BI33" s="223">
        <v>0.77191333904394799</v>
      </c>
      <c r="BJ33" s="225">
        <v>0.353433404825165</v>
      </c>
      <c r="BK33" s="223" t="s">
        <v>494</v>
      </c>
      <c r="BL33" s="225" t="s">
        <v>494</v>
      </c>
      <c r="BM33" s="223">
        <v>2.8846883488672499</v>
      </c>
      <c r="BN33" s="225">
        <v>0.24000829523384401</v>
      </c>
      <c r="BO33" s="223">
        <v>3.7951634061023301</v>
      </c>
      <c r="BP33" s="225">
        <v>0.457897412674588</v>
      </c>
      <c r="BQ33" s="223" t="s">
        <v>494</v>
      </c>
      <c r="BR33" s="225" t="s">
        <v>494</v>
      </c>
      <c r="BS33" s="223">
        <v>0.91047505723508304</v>
      </c>
      <c r="BT33" s="225">
        <v>0.51698551460861797</v>
      </c>
      <c r="BU33" s="223" t="s">
        <v>494</v>
      </c>
      <c r="BV33" s="225" t="s">
        <v>494</v>
      </c>
      <c r="BW33" s="223">
        <v>2.4112932643598599</v>
      </c>
      <c r="BX33" s="225">
        <v>0.108420304791633</v>
      </c>
      <c r="BY33" s="223">
        <v>3.1888086651958298</v>
      </c>
      <c r="BZ33" s="225">
        <v>0.39522455048466298</v>
      </c>
      <c r="CA33" s="223" t="s">
        <v>494</v>
      </c>
      <c r="CB33" s="225" t="s">
        <v>494</v>
      </c>
      <c r="CC33" s="223">
        <v>0.77751540083597603</v>
      </c>
      <c r="CD33" s="225">
        <v>0.40982607017723299</v>
      </c>
      <c r="CE33" s="223" t="s">
        <v>494</v>
      </c>
      <c r="CF33" s="225" t="s">
        <v>494</v>
      </c>
      <c r="CG33" s="223">
        <v>3.1468465448346401</v>
      </c>
      <c r="CH33" s="225">
        <v>0.160334318991909</v>
      </c>
      <c r="CI33" s="223">
        <v>3.8912748624272302</v>
      </c>
      <c r="CJ33" s="225">
        <v>0.38597875099284201</v>
      </c>
      <c r="CK33" s="223" t="s">
        <v>494</v>
      </c>
      <c r="CL33" s="225" t="s">
        <v>494</v>
      </c>
      <c r="CM33" s="223">
        <v>0.74442831759259298</v>
      </c>
      <c r="CN33" s="239">
        <v>0.41795536850792198</v>
      </c>
    </row>
    <row r="34" spans="1:92" ht="13" customHeight="1" x14ac:dyDescent="0.25">
      <c r="A34" s="26" t="s">
        <v>417</v>
      </c>
      <c r="B34" s="184">
        <v>2</v>
      </c>
      <c r="C34" s="223" t="s">
        <v>1058</v>
      </c>
      <c r="D34" s="225" t="s">
        <v>1058</v>
      </c>
      <c r="E34" s="223">
        <v>28.227441240458301</v>
      </c>
      <c r="F34" s="225">
        <v>2.7134881216575302</v>
      </c>
      <c r="G34" s="223" t="s">
        <v>1058</v>
      </c>
      <c r="H34" s="225" t="s">
        <v>1058</v>
      </c>
      <c r="I34" s="223" t="s">
        <v>1058</v>
      </c>
      <c r="J34" s="225" t="s">
        <v>1058</v>
      </c>
      <c r="K34" s="223" t="s">
        <v>1058</v>
      </c>
      <c r="L34" s="225" t="s">
        <v>1058</v>
      </c>
      <c r="M34" s="223" t="s">
        <v>1058</v>
      </c>
      <c r="N34" s="225" t="s">
        <v>1058</v>
      </c>
      <c r="O34" s="223">
        <v>18.8151566322829</v>
      </c>
      <c r="P34" s="225">
        <v>1.6249009913874399</v>
      </c>
      <c r="Q34" s="223" t="s">
        <v>1058</v>
      </c>
      <c r="R34" s="225" t="s">
        <v>1058</v>
      </c>
      <c r="S34" s="223" t="s">
        <v>1058</v>
      </c>
      <c r="T34" s="225" t="s">
        <v>1058</v>
      </c>
      <c r="U34" s="223" t="s">
        <v>1058</v>
      </c>
      <c r="V34" s="225" t="s">
        <v>1058</v>
      </c>
      <c r="W34" s="223" t="s">
        <v>1058</v>
      </c>
      <c r="X34" s="225" t="s">
        <v>1058</v>
      </c>
      <c r="Y34" s="223">
        <v>7.27921200201164</v>
      </c>
      <c r="Z34" s="225">
        <v>1.62564256662815</v>
      </c>
      <c r="AA34" s="223" t="s">
        <v>1058</v>
      </c>
      <c r="AB34" s="225" t="s">
        <v>1058</v>
      </c>
      <c r="AC34" s="223" t="s">
        <v>1058</v>
      </c>
      <c r="AD34" s="225" t="s">
        <v>1058</v>
      </c>
      <c r="AE34" s="223" t="s">
        <v>1058</v>
      </c>
      <c r="AF34" s="225" t="s">
        <v>1058</v>
      </c>
      <c r="AG34" s="223" t="s">
        <v>1058</v>
      </c>
      <c r="AH34" s="225" t="s">
        <v>1058</v>
      </c>
      <c r="AI34" s="223">
        <v>4.7660198905038902</v>
      </c>
      <c r="AJ34" s="225">
        <v>1.57518276119141</v>
      </c>
      <c r="AK34" s="223" t="s">
        <v>1058</v>
      </c>
      <c r="AL34" s="225" t="s">
        <v>1058</v>
      </c>
      <c r="AM34" s="223" t="s">
        <v>1058</v>
      </c>
      <c r="AN34" s="225" t="s">
        <v>1058</v>
      </c>
      <c r="AO34" s="223" t="s">
        <v>1058</v>
      </c>
      <c r="AP34" s="225" t="s">
        <v>1058</v>
      </c>
      <c r="AQ34" s="223" t="s">
        <v>1058</v>
      </c>
      <c r="AR34" s="225" t="s">
        <v>1058</v>
      </c>
      <c r="AS34" s="223">
        <v>5.5340013898425502</v>
      </c>
      <c r="AT34" s="225">
        <v>1.6262421169560399</v>
      </c>
      <c r="AU34" s="223" t="s">
        <v>1058</v>
      </c>
      <c r="AV34" s="225" t="s">
        <v>1058</v>
      </c>
      <c r="AW34" s="223" t="s">
        <v>1058</v>
      </c>
      <c r="AX34" s="225" t="s">
        <v>1058</v>
      </c>
      <c r="AY34" s="223" t="s">
        <v>1058</v>
      </c>
      <c r="AZ34" s="225" t="s">
        <v>1058</v>
      </c>
      <c r="BA34" s="223" t="s">
        <v>1058</v>
      </c>
      <c r="BB34" s="225" t="s">
        <v>1058</v>
      </c>
      <c r="BC34" s="223">
        <v>4.9941322524161604</v>
      </c>
      <c r="BD34" s="225">
        <v>1.5445173561113801</v>
      </c>
      <c r="BE34" s="223" t="s">
        <v>1058</v>
      </c>
      <c r="BF34" s="225" t="s">
        <v>1058</v>
      </c>
      <c r="BG34" s="223" t="s">
        <v>1058</v>
      </c>
      <c r="BH34" s="225" t="s">
        <v>1058</v>
      </c>
      <c r="BI34" s="223" t="s">
        <v>1058</v>
      </c>
      <c r="BJ34" s="225" t="s">
        <v>1058</v>
      </c>
      <c r="BK34" s="223" t="s">
        <v>1058</v>
      </c>
      <c r="BL34" s="225" t="s">
        <v>1058</v>
      </c>
      <c r="BM34" s="223">
        <v>3.5146019150052301</v>
      </c>
      <c r="BN34" s="225">
        <v>1.5735475056306101</v>
      </c>
      <c r="BO34" s="223" t="s">
        <v>1058</v>
      </c>
      <c r="BP34" s="225" t="s">
        <v>1058</v>
      </c>
      <c r="BQ34" s="223" t="s">
        <v>1058</v>
      </c>
      <c r="BR34" s="225" t="s">
        <v>1058</v>
      </c>
      <c r="BS34" s="223" t="s">
        <v>1058</v>
      </c>
      <c r="BT34" s="225" t="s">
        <v>1058</v>
      </c>
      <c r="BU34" s="223" t="s">
        <v>1058</v>
      </c>
      <c r="BV34" s="225" t="s">
        <v>1058</v>
      </c>
      <c r="BW34" s="223">
        <v>3.3771911460962598</v>
      </c>
      <c r="BX34" s="225">
        <v>1.6265250225076999</v>
      </c>
      <c r="BY34" s="223" t="s">
        <v>1058</v>
      </c>
      <c r="BZ34" s="225" t="s">
        <v>1058</v>
      </c>
      <c r="CA34" s="223" t="s">
        <v>1058</v>
      </c>
      <c r="CB34" s="225" t="s">
        <v>1058</v>
      </c>
      <c r="CC34" s="223" t="s">
        <v>1058</v>
      </c>
      <c r="CD34" s="225" t="s">
        <v>1058</v>
      </c>
      <c r="CE34" s="223" t="s">
        <v>1058</v>
      </c>
      <c r="CF34" s="225" t="s">
        <v>1058</v>
      </c>
      <c r="CG34" s="223">
        <v>3.6026718325434399</v>
      </c>
      <c r="CH34" s="225">
        <v>1.5951878587475801</v>
      </c>
      <c r="CI34" s="223" t="s">
        <v>1058</v>
      </c>
      <c r="CJ34" s="225" t="s">
        <v>1058</v>
      </c>
      <c r="CK34" s="223" t="s">
        <v>1058</v>
      </c>
      <c r="CL34" s="225" t="s">
        <v>1058</v>
      </c>
      <c r="CM34" s="223" t="s">
        <v>1058</v>
      </c>
      <c r="CN34" s="239" t="s">
        <v>1058</v>
      </c>
    </row>
    <row r="35" spans="1:92" ht="13" customHeight="1" x14ac:dyDescent="0.25">
      <c r="A35" s="26" t="s">
        <v>419</v>
      </c>
      <c r="B35" s="184">
        <v>2</v>
      </c>
      <c r="C35" s="223">
        <v>22.5591575533326</v>
      </c>
      <c r="D35" s="225">
        <v>0.75081059683892504</v>
      </c>
      <c r="E35" s="223">
        <v>23.990126025754002</v>
      </c>
      <c r="F35" s="225">
        <v>0.83024731731841706</v>
      </c>
      <c r="G35" s="223">
        <v>25.844774568792399</v>
      </c>
      <c r="H35" s="225">
        <v>0.836381302590678</v>
      </c>
      <c r="I35" s="223">
        <v>3.2856170154598501</v>
      </c>
      <c r="J35" s="225">
        <v>1.1239440536116101</v>
      </c>
      <c r="K35" s="223">
        <v>1.8546485430384201</v>
      </c>
      <c r="L35" s="225">
        <v>1.17849238064474</v>
      </c>
      <c r="M35" s="223">
        <v>11.536369550583199</v>
      </c>
      <c r="N35" s="225">
        <v>0.37219375635542701</v>
      </c>
      <c r="O35" s="223">
        <v>15.2093599088675</v>
      </c>
      <c r="P35" s="225">
        <v>0.59111441910436202</v>
      </c>
      <c r="Q35" s="223">
        <v>15.4853919223328</v>
      </c>
      <c r="R35" s="225">
        <v>0.47179095173983598</v>
      </c>
      <c r="S35" s="223">
        <v>3.9490223717495798</v>
      </c>
      <c r="T35" s="225">
        <v>0.60092836046698905</v>
      </c>
      <c r="U35" s="223">
        <v>0.276032013465214</v>
      </c>
      <c r="V35" s="225">
        <v>0.75630877200827695</v>
      </c>
      <c r="W35" s="223">
        <v>4.9842017218935597</v>
      </c>
      <c r="X35" s="225">
        <v>0.50379539162938802</v>
      </c>
      <c r="Y35" s="223">
        <v>4.8033147639359903</v>
      </c>
      <c r="Z35" s="225">
        <v>0.244199197494749</v>
      </c>
      <c r="AA35" s="223">
        <v>5.5710548694083899</v>
      </c>
      <c r="AB35" s="225">
        <v>0.276954717833996</v>
      </c>
      <c r="AC35" s="223">
        <v>0.58685314751482698</v>
      </c>
      <c r="AD35" s="225">
        <v>0.57490321999230098</v>
      </c>
      <c r="AE35" s="223">
        <v>0.76774010547239901</v>
      </c>
      <c r="AF35" s="225">
        <v>0.36923862716079398</v>
      </c>
      <c r="AG35" s="223">
        <v>3.1000019072301299</v>
      </c>
      <c r="AH35" s="225">
        <v>0.218237402187971</v>
      </c>
      <c r="AI35" s="223">
        <v>2.9652372924302002</v>
      </c>
      <c r="AJ35" s="225">
        <v>0.189834426300449</v>
      </c>
      <c r="AK35" s="223">
        <v>2.0001342501063002</v>
      </c>
      <c r="AL35" s="225">
        <v>0.136545948944407</v>
      </c>
      <c r="AM35" s="223">
        <v>-1.0998676571238299</v>
      </c>
      <c r="AN35" s="225">
        <v>0.25743418554434999</v>
      </c>
      <c r="AO35" s="223">
        <v>-0.96510304232389799</v>
      </c>
      <c r="AP35" s="225">
        <v>0.23384162499852201</v>
      </c>
      <c r="AQ35" s="223">
        <v>2.03311566118483</v>
      </c>
      <c r="AR35" s="225">
        <v>0.25196938474575398</v>
      </c>
      <c r="AS35" s="223">
        <v>1.71335651080351</v>
      </c>
      <c r="AT35" s="225">
        <v>0.21939603828838999</v>
      </c>
      <c r="AU35" s="223">
        <v>3.2550984839916999</v>
      </c>
      <c r="AV35" s="225">
        <v>0.123893864820228</v>
      </c>
      <c r="AW35" s="223">
        <v>1.2219828228068701</v>
      </c>
      <c r="AX35" s="225">
        <v>0.28078151753498098</v>
      </c>
      <c r="AY35" s="223">
        <v>1.5417419731881901</v>
      </c>
      <c r="AZ35" s="225">
        <v>0.25196093220325499</v>
      </c>
      <c r="BA35" s="223">
        <v>2.56909932812539</v>
      </c>
      <c r="BB35" s="225">
        <v>0.178164534250393</v>
      </c>
      <c r="BC35" s="223">
        <v>2.23797794819491</v>
      </c>
      <c r="BD35" s="225">
        <v>0.180478664513059</v>
      </c>
      <c r="BE35" s="223">
        <v>2.17714594801823</v>
      </c>
      <c r="BF35" s="225">
        <v>8.9019405368039803E-2</v>
      </c>
      <c r="BG35" s="223">
        <v>-0.39195338010715902</v>
      </c>
      <c r="BH35" s="225">
        <v>0.19916590018559599</v>
      </c>
      <c r="BI35" s="223">
        <v>-6.08320001766849E-2</v>
      </c>
      <c r="BJ35" s="225">
        <v>0.20123867142400001</v>
      </c>
      <c r="BK35" s="223">
        <v>0.65818580686042905</v>
      </c>
      <c r="BL35" s="225">
        <v>0.12691018950982999</v>
      </c>
      <c r="BM35" s="223">
        <v>0.52073533199864797</v>
      </c>
      <c r="BN35" s="225">
        <v>6.6004171089922806E-2</v>
      </c>
      <c r="BO35" s="223">
        <v>0.59547394183509905</v>
      </c>
      <c r="BP35" s="225">
        <v>7.4165466511126696E-2</v>
      </c>
      <c r="BQ35" s="223">
        <v>-6.2711865025330396E-2</v>
      </c>
      <c r="BR35" s="225">
        <v>0.14699221960441999</v>
      </c>
      <c r="BS35" s="223">
        <v>7.4738609836451503E-2</v>
      </c>
      <c r="BT35" s="225">
        <v>9.92827629756588E-2</v>
      </c>
      <c r="BU35" s="223">
        <v>0.99694809779424098</v>
      </c>
      <c r="BV35" s="225">
        <v>9.7034536090188306E-2</v>
      </c>
      <c r="BW35" s="223">
        <v>0.800400188721199</v>
      </c>
      <c r="BX35" s="225">
        <v>7.6344083809649396E-2</v>
      </c>
      <c r="BY35" s="223">
        <v>0.95607235867141305</v>
      </c>
      <c r="BZ35" s="225">
        <v>7.4229729266525296E-2</v>
      </c>
      <c r="CA35" s="223">
        <v>-4.0875739122827E-2</v>
      </c>
      <c r="CB35" s="225">
        <v>0.122171002702031</v>
      </c>
      <c r="CC35" s="223">
        <v>0.15567216995021399</v>
      </c>
      <c r="CD35" s="225">
        <v>0.10648226068090599</v>
      </c>
      <c r="CE35" s="223">
        <v>1.6522066904886299</v>
      </c>
      <c r="CF35" s="225">
        <v>0.139948204220016</v>
      </c>
      <c r="CG35" s="223">
        <v>1.3240244724497401</v>
      </c>
      <c r="CH35" s="225">
        <v>9.0053138130611401E-2</v>
      </c>
      <c r="CI35" s="223">
        <v>1.23020439366139</v>
      </c>
      <c r="CJ35" s="225">
        <v>9.5163625414507499E-2</v>
      </c>
      <c r="CK35" s="223">
        <v>-0.422002296827232</v>
      </c>
      <c r="CL35" s="225">
        <v>0.16923833923328299</v>
      </c>
      <c r="CM35" s="223">
        <v>-9.38200787883436E-2</v>
      </c>
      <c r="CN35" s="239">
        <v>0.13101787393025299</v>
      </c>
    </row>
    <row r="36" spans="1:92" ht="13" customHeight="1" x14ac:dyDescent="0.25">
      <c r="A36" s="26" t="s">
        <v>420</v>
      </c>
      <c r="B36" s="184">
        <v>2</v>
      </c>
      <c r="C36" s="223" t="s">
        <v>494</v>
      </c>
      <c r="D36" s="225" t="s">
        <v>494</v>
      </c>
      <c r="E36" s="223">
        <v>26.4477200788148</v>
      </c>
      <c r="F36" s="225">
        <v>0.55293568480058697</v>
      </c>
      <c r="G36" s="223">
        <v>27.278386489349302</v>
      </c>
      <c r="H36" s="225">
        <v>0.653383816648335</v>
      </c>
      <c r="I36" s="223" t="s">
        <v>494</v>
      </c>
      <c r="J36" s="225" t="s">
        <v>494</v>
      </c>
      <c r="K36" s="223">
        <v>0.83066641053447698</v>
      </c>
      <c r="L36" s="225">
        <v>0.85594876212530402</v>
      </c>
      <c r="M36" s="223" t="s">
        <v>494</v>
      </c>
      <c r="N36" s="225" t="s">
        <v>494</v>
      </c>
      <c r="O36" s="223">
        <v>13.203458506247401</v>
      </c>
      <c r="P36" s="225">
        <v>0.201475769920649</v>
      </c>
      <c r="Q36" s="223">
        <v>15.094808612325901</v>
      </c>
      <c r="R36" s="225">
        <v>0.38977058602463499</v>
      </c>
      <c r="S36" s="223" t="s">
        <v>494</v>
      </c>
      <c r="T36" s="225" t="s">
        <v>494</v>
      </c>
      <c r="U36" s="223">
        <v>1.8913501060784601</v>
      </c>
      <c r="V36" s="225">
        <v>0.43876371271460601</v>
      </c>
      <c r="W36" s="223" t="s">
        <v>494</v>
      </c>
      <c r="X36" s="225" t="s">
        <v>494</v>
      </c>
      <c r="Y36" s="223">
        <v>5.19999595369835</v>
      </c>
      <c r="Z36" s="225">
        <v>0.172790569253715</v>
      </c>
      <c r="AA36" s="223">
        <v>6.4043963890017803</v>
      </c>
      <c r="AB36" s="225">
        <v>0.323602635206936</v>
      </c>
      <c r="AC36" s="223" t="s">
        <v>494</v>
      </c>
      <c r="AD36" s="225" t="s">
        <v>494</v>
      </c>
      <c r="AE36" s="223">
        <v>1.2044004353034301</v>
      </c>
      <c r="AF36" s="225">
        <v>0.36684498951995598</v>
      </c>
      <c r="AG36" s="223" t="s">
        <v>494</v>
      </c>
      <c r="AH36" s="225" t="s">
        <v>494</v>
      </c>
      <c r="AI36" s="223">
        <v>2.7625219259179898</v>
      </c>
      <c r="AJ36" s="225">
        <v>9.6030114828001098E-2</v>
      </c>
      <c r="AK36" s="223">
        <v>2.2509914088167799</v>
      </c>
      <c r="AL36" s="225">
        <v>0.101963238445112</v>
      </c>
      <c r="AM36" s="223" t="s">
        <v>494</v>
      </c>
      <c r="AN36" s="225" t="s">
        <v>494</v>
      </c>
      <c r="AO36" s="223">
        <v>-0.511530517101213</v>
      </c>
      <c r="AP36" s="225">
        <v>0.14006528816267699</v>
      </c>
      <c r="AQ36" s="223" t="s">
        <v>494</v>
      </c>
      <c r="AR36" s="225" t="s">
        <v>494</v>
      </c>
      <c r="AS36" s="223">
        <v>2.06201601646121</v>
      </c>
      <c r="AT36" s="225">
        <v>0.119679461370242</v>
      </c>
      <c r="AU36" s="223">
        <v>3.3127834137138898</v>
      </c>
      <c r="AV36" s="225">
        <v>0.22543825268135401</v>
      </c>
      <c r="AW36" s="223" t="s">
        <v>494</v>
      </c>
      <c r="AX36" s="225" t="s">
        <v>494</v>
      </c>
      <c r="AY36" s="223">
        <v>1.25076739725269</v>
      </c>
      <c r="AZ36" s="225">
        <v>0.25523632038934702</v>
      </c>
      <c r="BA36" s="223" t="s">
        <v>494</v>
      </c>
      <c r="BB36" s="225" t="s">
        <v>494</v>
      </c>
      <c r="BC36" s="223">
        <v>1.89820797039517</v>
      </c>
      <c r="BD36" s="225">
        <v>8.2450743510189606E-2</v>
      </c>
      <c r="BE36" s="223">
        <v>2.2656139655821699</v>
      </c>
      <c r="BF36" s="225">
        <v>0.13968650167273799</v>
      </c>
      <c r="BG36" s="223" t="s">
        <v>494</v>
      </c>
      <c r="BH36" s="225" t="s">
        <v>494</v>
      </c>
      <c r="BI36" s="223">
        <v>0.36740599518699502</v>
      </c>
      <c r="BJ36" s="225">
        <v>0.162204943990468</v>
      </c>
      <c r="BK36" s="223" t="s">
        <v>494</v>
      </c>
      <c r="BL36" s="225" t="s">
        <v>494</v>
      </c>
      <c r="BM36" s="223">
        <v>1.1620369116514599</v>
      </c>
      <c r="BN36" s="225">
        <v>0.13475560508235099</v>
      </c>
      <c r="BO36" s="223">
        <v>1.0248838571862</v>
      </c>
      <c r="BP36" s="225">
        <v>0.15455910414009999</v>
      </c>
      <c r="BQ36" s="223" t="s">
        <v>494</v>
      </c>
      <c r="BR36" s="225" t="s">
        <v>494</v>
      </c>
      <c r="BS36" s="223">
        <v>-0.13715305446526699</v>
      </c>
      <c r="BT36" s="225">
        <v>0.20505508960691701</v>
      </c>
      <c r="BU36" s="223" t="s">
        <v>494</v>
      </c>
      <c r="BV36" s="225" t="s">
        <v>494</v>
      </c>
      <c r="BW36" s="223">
        <v>1.1067677558902</v>
      </c>
      <c r="BX36" s="225">
        <v>5.9066696293158902E-2</v>
      </c>
      <c r="BY36" s="223">
        <v>1.3293072353642099</v>
      </c>
      <c r="BZ36" s="225">
        <v>0.125347929375491</v>
      </c>
      <c r="CA36" s="223" t="s">
        <v>494</v>
      </c>
      <c r="CB36" s="225" t="s">
        <v>494</v>
      </c>
      <c r="CC36" s="223">
        <v>0.22253947947401101</v>
      </c>
      <c r="CD36" s="225">
        <v>0.13856759364913299</v>
      </c>
      <c r="CE36" s="223" t="s">
        <v>494</v>
      </c>
      <c r="CF36" s="225" t="s">
        <v>494</v>
      </c>
      <c r="CG36" s="223">
        <v>1.75004853170399</v>
      </c>
      <c r="CH36" s="225">
        <v>8.9792088883276194E-2</v>
      </c>
      <c r="CI36" s="223">
        <v>1.3963760575820101</v>
      </c>
      <c r="CJ36" s="225">
        <v>0.13405043571130701</v>
      </c>
      <c r="CK36" s="223" t="s">
        <v>494</v>
      </c>
      <c r="CL36" s="225" t="s">
        <v>494</v>
      </c>
      <c r="CM36" s="223">
        <v>-0.35367247412198299</v>
      </c>
      <c r="CN36" s="239">
        <v>0.161344781571681</v>
      </c>
    </row>
    <row r="37" spans="1:92" ht="13" customHeight="1" x14ac:dyDescent="0.25">
      <c r="A37" s="26" t="s">
        <v>421</v>
      </c>
      <c r="B37" s="184">
        <v>2</v>
      </c>
      <c r="C37" s="223" t="s">
        <v>494</v>
      </c>
      <c r="D37" s="225" t="s">
        <v>494</v>
      </c>
      <c r="E37" s="223">
        <v>24.499350001952202</v>
      </c>
      <c r="F37" s="225">
        <v>2.2250919504145901</v>
      </c>
      <c r="G37" s="223">
        <v>26.131578780911401</v>
      </c>
      <c r="H37" s="225">
        <v>1.61284356710178</v>
      </c>
      <c r="I37" s="223" t="s">
        <v>494</v>
      </c>
      <c r="J37" s="225" t="s">
        <v>494</v>
      </c>
      <c r="K37" s="223">
        <v>1.63222877895922</v>
      </c>
      <c r="L37" s="225">
        <v>2.7481445667470599</v>
      </c>
      <c r="M37" s="223" t="s">
        <v>494</v>
      </c>
      <c r="N37" s="225" t="s">
        <v>494</v>
      </c>
      <c r="O37" s="223">
        <v>13.3902846022205</v>
      </c>
      <c r="P37" s="225">
        <v>2.0401468855999898</v>
      </c>
      <c r="Q37" s="223">
        <v>12.754068242052499</v>
      </c>
      <c r="R37" s="225">
        <v>0.76864505764615698</v>
      </c>
      <c r="S37" s="223" t="s">
        <v>494</v>
      </c>
      <c r="T37" s="225" t="s">
        <v>494</v>
      </c>
      <c r="U37" s="223">
        <v>-0.63621636016807903</v>
      </c>
      <c r="V37" s="225">
        <v>2.1801409448627802</v>
      </c>
      <c r="W37" s="223" t="s">
        <v>494</v>
      </c>
      <c r="X37" s="225" t="s">
        <v>494</v>
      </c>
      <c r="Y37" s="223">
        <v>8.2599990395027998</v>
      </c>
      <c r="Z37" s="225">
        <v>1.9881947685625001</v>
      </c>
      <c r="AA37" s="223">
        <v>6.2717442711802702</v>
      </c>
      <c r="AB37" s="225">
        <v>0.59965064101238996</v>
      </c>
      <c r="AC37" s="223" t="s">
        <v>494</v>
      </c>
      <c r="AD37" s="225" t="s">
        <v>494</v>
      </c>
      <c r="AE37" s="223">
        <v>-1.98825476832253</v>
      </c>
      <c r="AF37" s="225">
        <v>2.07665580417311</v>
      </c>
      <c r="AG37" s="223" t="s">
        <v>494</v>
      </c>
      <c r="AH37" s="225" t="s">
        <v>494</v>
      </c>
      <c r="AI37" s="223">
        <v>4.7557491244013503</v>
      </c>
      <c r="AJ37" s="225">
        <v>1.11848444475028</v>
      </c>
      <c r="AK37" s="223">
        <v>2.4624926982140498</v>
      </c>
      <c r="AL37" s="225">
        <v>0.30710041308504499</v>
      </c>
      <c r="AM37" s="223" t="s">
        <v>494</v>
      </c>
      <c r="AN37" s="225" t="s">
        <v>494</v>
      </c>
      <c r="AO37" s="223">
        <v>-2.2932564261873001</v>
      </c>
      <c r="AP37" s="225">
        <v>1.1598784922850101</v>
      </c>
      <c r="AQ37" s="223" t="s">
        <v>494</v>
      </c>
      <c r="AR37" s="225" t="s">
        <v>494</v>
      </c>
      <c r="AS37" s="223">
        <v>1.54753185708429</v>
      </c>
      <c r="AT37" s="225">
        <v>0.33895418873119099</v>
      </c>
      <c r="AU37" s="223">
        <v>4.5676308657751798</v>
      </c>
      <c r="AV37" s="225">
        <v>0.52512619801777605</v>
      </c>
      <c r="AW37" s="223" t="s">
        <v>494</v>
      </c>
      <c r="AX37" s="225" t="s">
        <v>494</v>
      </c>
      <c r="AY37" s="223">
        <v>3.0200990086909001</v>
      </c>
      <c r="AZ37" s="225">
        <v>0.62501797246401103</v>
      </c>
      <c r="BA37" s="223" t="s">
        <v>494</v>
      </c>
      <c r="BB37" s="225" t="s">
        <v>494</v>
      </c>
      <c r="BC37" s="223">
        <v>2.0513672051546998</v>
      </c>
      <c r="BD37" s="225">
        <v>0.588219274163994</v>
      </c>
      <c r="BE37" s="223">
        <v>1.8314340021004301</v>
      </c>
      <c r="BF37" s="225">
        <v>0.31675214333161</v>
      </c>
      <c r="BG37" s="223" t="s">
        <v>494</v>
      </c>
      <c r="BH37" s="225" t="s">
        <v>494</v>
      </c>
      <c r="BI37" s="223">
        <v>-0.219933203054267</v>
      </c>
      <c r="BJ37" s="225">
        <v>0.66808220662069995</v>
      </c>
      <c r="BK37" s="223" t="s">
        <v>494</v>
      </c>
      <c r="BL37" s="225" t="s">
        <v>494</v>
      </c>
      <c r="BM37" s="223">
        <v>1.13353305214802</v>
      </c>
      <c r="BN37" s="225">
        <v>0.36163982517778998</v>
      </c>
      <c r="BO37" s="223">
        <v>0.62571187769927095</v>
      </c>
      <c r="BP37" s="225">
        <v>0.23199116563864999</v>
      </c>
      <c r="BQ37" s="223" t="s">
        <v>494</v>
      </c>
      <c r="BR37" s="225" t="s">
        <v>494</v>
      </c>
      <c r="BS37" s="223">
        <v>-0.50782117444874497</v>
      </c>
      <c r="BT37" s="225">
        <v>0.42965481969716401</v>
      </c>
      <c r="BU37" s="223" t="s">
        <v>494</v>
      </c>
      <c r="BV37" s="225" t="s">
        <v>494</v>
      </c>
      <c r="BW37" s="223">
        <v>1.4190247419233799</v>
      </c>
      <c r="BX37" s="225">
        <v>0.52303833967137503</v>
      </c>
      <c r="BY37" s="223">
        <v>0.682704581971733</v>
      </c>
      <c r="BZ37" s="225">
        <v>0.16400352115212299</v>
      </c>
      <c r="CA37" s="223" t="s">
        <v>494</v>
      </c>
      <c r="CB37" s="225" t="s">
        <v>494</v>
      </c>
      <c r="CC37" s="223">
        <v>-0.73632015995164701</v>
      </c>
      <c r="CD37" s="225">
        <v>0.54814802719382605</v>
      </c>
      <c r="CE37" s="223" t="s">
        <v>494</v>
      </c>
      <c r="CF37" s="225" t="s">
        <v>494</v>
      </c>
      <c r="CG37" s="223">
        <v>1.5229002341247599</v>
      </c>
      <c r="CH37" s="225">
        <v>0.446539834752261</v>
      </c>
      <c r="CI37" s="223">
        <v>0.70601250190154496</v>
      </c>
      <c r="CJ37" s="225">
        <v>0.22806224326965299</v>
      </c>
      <c r="CK37" s="223" t="s">
        <v>494</v>
      </c>
      <c r="CL37" s="225" t="s">
        <v>494</v>
      </c>
      <c r="CM37" s="223">
        <v>-0.81688773222321098</v>
      </c>
      <c r="CN37" s="239">
        <v>0.50140822772045002</v>
      </c>
    </row>
    <row r="38" spans="1:92" ht="13" customHeight="1" x14ac:dyDescent="0.25">
      <c r="A38" s="26" t="s">
        <v>425</v>
      </c>
      <c r="B38" s="184">
        <v>2</v>
      </c>
      <c r="C38" s="223">
        <v>25.382281477650999</v>
      </c>
      <c r="D38" s="225">
        <v>1.01857226294757</v>
      </c>
      <c r="E38" s="223" t="s">
        <v>494</v>
      </c>
      <c r="F38" s="225" t="s">
        <v>494</v>
      </c>
      <c r="G38" s="223">
        <v>20.7558909277551</v>
      </c>
      <c r="H38" s="225">
        <v>0.96791138882068295</v>
      </c>
      <c r="I38" s="223">
        <v>-4.6263905498959703</v>
      </c>
      <c r="J38" s="225">
        <v>1.4051127753511199</v>
      </c>
      <c r="K38" s="223" t="s">
        <v>494</v>
      </c>
      <c r="L38" s="225" t="s">
        <v>494</v>
      </c>
      <c r="M38" s="223">
        <v>11.4363818508166</v>
      </c>
      <c r="N38" s="225">
        <v>0.32689595509312103</v>
      </c>
      <c r="O38" s="223" t="s">
        <v>494</v>
      </c>
      <c r="P38" s="225" t="s">
        <v>494</v>
      </c>
      <c r="Q38" s="223">
        <v>10.8458544667245</v>
      </c>
      <c r="R38" s="225">
        <v>0.56989079046054503</v>
      </c>
      <c r="S38" s="223">
        <v>-0.59052738409212502</v>
      </c>
      <c r="T38" s="225">
        <v>0.65699047063712301</v>
      </c>
      <c r="U38" s="223" t="s">
        <v>494</v>
      </c>
      <c r="V38" s="225" t="s">
        <v>494</v>
      </c>
      <c r="W38" s="223">
        <v>4.6419487979894098</v>
      </c>
      <c r="X38" s="225">
        <v>0.253872695324667</v>
      </c>
      <c r="Y38" s="223" t="s">
        <v>494</v>
      </c>
      <c r="Z38" s="225" t="s">
        <v>494</v>
      </c>
      <c r="AA38" s="223">
        <v>3.8868663914661798</v>
      </c>
      <c r="AB38" s="225">
        <v>0.20308169994860401</v>
      </c>
      <c r="AC38" s="223">
        <v>-0.755082406523234</v>
      </c>
      <c r="AD38" s="225">
        <v>0.32510540180905301</v>
      </c>
      <c r="AE38" s="223" t="s">
        <v>494</v>
      </c>
      <c r="AF38" s="225" t="s">
        <v>494</v>
      </c>
      <c r="AG38" s="223">
        <v>3.3387679754519501</v>
      </c>
      <c r="AH38" s="225">
        <v>0.22183955048814499</v>
      </c>
      <c r="AI38" s="223" t="s">
        <v>494</v>
      </c>
      <c r="AJ38" s="225" t="s">
        <v>494</v>
      </c>
      <c r="AK38" s="223">
        <v>1.43988307216386</v>
      </c>
      <c r="AL38" s="225">
        <v>0.116523624586025</v>
      </c>
      <c r="AM38" s="223">
        <v>-1.8988849032880899</v>
      </c>
      <c r="AN38" s="225">
        <v>0.25058040874626802</v>
      </c>
      <c r="AO38" s="223" t="s">
        <v>494</v>
      </c>
      <c r="AP38" s="225" t="s">
        <v>494</v>
      </c>
      <c r="AQ38" s="223">
        <v>1.89679980281157</v>
      </c>
      <c r="AR38" s="225">
        <v>0.14033323126942401</v>
      </c>
      <c r="AS38" s="223" t="s">
        <v>494</v>
      </c>
      <c r="AT38" s="225" t="s">
        <v>494</v>
      </c>
      <c r="AU38" s="223">
        <v>2.4465047095750001</v>
      </c>
      <c r="AV38" s="225">
        <v>0.16867121800776899</v>
      </c>
      <c r="AW38" s="223">
        <v>0.54970490676342798</v>
      </c>
      <c r="AX38" s="225">
        <v>0.21941603310319399</v>
      </c>
      <c r="AY38" s="223" t="s">
        <v>494</v>
      </c>
      <c r="AZ38" s="225" t="s">
        <v>494</v>
      </c>
      <c r="BA38" s="223">
        <v>1.79235765962236</v>
      </c>
      <c r="BB38" s="225">
        <v>0.119390958409472</v>
      </c>
      <c r="BC38" s="223" t="s">
        <v>494</v>
      </c>
      <c r="BD38" s="225" t="s">
        <v>494</v>
      </c>
      <c r="BE38" s="223">
        <v>1.3176238069392801</v>
      </c>
      <c r="BF38" s="225">
        <v>0.14712873557681699</v>
      </c>
      <c r="BG38" s="223">
        <v>-0.47473385268308299</v>
      </c>
      <c r="BH38" s="225">
        <v>0.18947576568618199</v>
      </c>
      <c r="BI38" s="223" t="s">
        <v>494</v>
      </c>
      <c r="BJ38" s="225" t="s">
        <v>494</v>
      </c>
      <c r="BK38" s="223">
        <v>0.504180239159849</v>
      </c>
      <c r="BL38" s="225">
        <v>7.2978782105967505E-2</v>
      </c>
      <c r="BM38" s="223" t="s">
        <v>494</v>
      </c>
      <c r="BN38" s="225" t="s">
        <v>494</v>
      </c>
      <c r="BO38" s="223">
        <v>0.494425516111341</v>
      </c>
      <c r="BP38" s="225">
        <v>7.5575260015283099E-2</v>
      </c>
      <c r="BQ38" s="223">
        <v>-9.7547230485076596E-3</v>
      </c>
      <c r="BR38" s="225">
        <v>0.10505961433418599</v>
      </c>
      <c r="BS38" s="223" t="s">
        <v>494</v>
      </c>
      <c r="BT38" s="225" t="s">
        <v>494</v>
      </c>
      <c r="BU38" s="223">
        <v>1.0537161699075299</v>
      </c>
      <c r="BV38" s="225">
        <v>8.6042139699675196E-2</v>
      </c>
      <c r="BW38" s="223" t="s">
        <v>494</v>
      </c>
      <c r="BX38" s="225" t="s">
        <v>494</v>
      </c>
      <c r="BY38" s="223">
        <v>0.933593140376208</v>
      </c>
      <c r="BZ38" s="225">
        <v>8.8324322686017198E-2</v>
      </c>
      <c r="CA38" s="223">
        <v>-0.120123029531324</v>
      </c>
      <c r="CB38" s="225">
        <v>0.123306268218782</v>
      </c>
      <c r="CC38" s="223" t="s">
        <v>494</v>
      </c>
      <c r="CD38" s="225" t="s">
        <v>494</v>
      </c>
      <c r="CE38" s="223">
        <v>2.1831019889102001</v>
      </c>
      <c r="CF38" s="225">
        <v>0.15928450003723901</v>
      </c>
      <c r="CG38" s="223" t="s">
        <v>494</v>
      </c>
      <c r="CH38" s="225" t="s">
        <v>494</v>
      </c>
      <c r="CI38" s="223">
        <v>0.978512185097552</v>
      </c>
      <c r="CJ38" s="225">
        <v>0.109674349627693</v>
      </c>
      <c r="CK38" s="223">
        <v>-1.2045898038126399</v>
      </c>
      <c r="CL38" s="225">
        <v>0.19339083462866299</v>
      </c>
      <c r="CM38" s="223" t="s">
        <v>494</v>
      </c>
      <c r="CN38" s="239" t="s">
        <v>494</v>
      </c>
    </row>
    <row r="39" spans="1:92" ht="13" customHeight="1" x14ac:dyDescent="0.25">
      <c r="A39" s="26" t="s">
        <v>426</v>
      </c>
      <c r="B39" s="184">
        <v>2</v>
      </c>
      <c r="C39" s="223">
        <v>31.9017062995134</v>
      </c>
      <c r="D39" s="225">
        <v>1.98583074860192</v>
      </c>
      <c r="E39" s="223">
        <v>27.3336350037413</v>
      </c>
      <c r="F39" s="225">
        <v>1.0250363361272801</v>
      </c>
      <c r="G39" s="223">
        <v>30.211023048828199</v>
      </c>
      <c r="H39" s="225">
        <v>1.8431524226768701</v>
      </c>
      <c r="I39" s="223">
        <v>-1.6906832506852001</v>
      </c>
      <c r="J39" s="225">
        <v>2.7093790091665801</v>
      </c>
      <c r="K39" s="223">
        <v>2.8773880450868701</v>
      </c>
      <c r="L39" s="225">
        <v>2.1090069567454899</v>
      </c>
      <c r="M39" s="223">
        <v>14.7563696799913</v>
      </c>
      <c r="N39" s="225">
        <v>0.484274281065526</v>
      </c>
      <c r="O39" s="223">
        <v>14.8063796692203</v>
      </c>
      <c r="P39" s="225">
        <v>0.35531535926763202</v>
      </c>
      <c r="Q39" s="223">
        <v>14.926841144833199</v>
      </c>
      <c r="R39" s="225">
        <v>0.45510420551811298</v>
      </c>
      <c r="S39" s="223">
        <v>0.170471464841841</v>
      </c>
      <c r="T39" s="225">
        <v>0.664561071070075</v>
      </c>
      <c r="U39" s="223">
        <v>0.120461475612819</v>
      </c>
      <c r="V39" s="225">
        <v>0.57738102013467596</v>
      </c>
      <c r="W39" s="223">
        <v>10.0959787731486</v>
      </c>
      <c r="X39" s="225">
        <v>1.24151112874775</v>
      </c>
      <c r="Y39" s="223">
        <v>5.7454610111804296</v>
      </c>
      <c r="Z39" s="225">
        <v>0.32806922378356901</v>
      </c>
      <c r="AA39" s="223">
        <v>7.0510561915035899</v>
      </c>
      <c r="AB39" s="225">
        <v>0.53875074682725099</v>
      </c>
      <c r="AC39" s="223">
        <v>-3.0449225816449701</v>
      </c>
      <c r="AD39" s="225">
        <v>1.3533670049219599</v>
      </c>
      <c r="AE39" s="223">
        <v>1.30559518032316</v>
      </c>
      <c r="AF39" s="225">
        <v>0.63077871143601105</v>
      </c>
      <c r="AG39" s="223">
        <v>9.12297282555331</v>
      </c>
      <c r="AH39" s="225">
        <v>1.17138534134655</v>
      </c>
      <c r="AI39" s="223">
        <v>4.9209117340234299</v>
      </c>
      <c r="AJ39" s="225">
        <v>0.40854430387115198</v>
      </c>
      <c r="AK39" s="223">
        <v>2.1580589014058802</v>
      </c>
      <c r="AL39" s="225">
        <v>0.19025843334217801</v>
      </c>
      <c r="AM39" s="223">
        <v>-6.9649139241474201</v>
      </c>
      <c r="AN39" s="225">
        <v>1.1867358127988701</v>
      </c>
      <c r="AO39" s="223">
        <v>-2.7628528326175399</v>
      </c>
      <c r="AP39" s="225">
        <v>0.45067362878626899</v>
      </c>
      <c r="AQ39" s="223">
        <v>4.5609761965477897</v>
      </c>
      <c r="AR39" s="225">
        <v>0.84976678362518399</v>
      </c>
      <c r="AS39" s="223">
        <v>1.96382993963981</v>
      </c>
      <c r="AT39" s="225">
        <v>0.227554140757038</v>
      </c>
      <c r="AU39" s="223">
        <v>5.2816538736796899</v>
      </c>
      <c r="AV39" s="225">
        <v>0.58328651947417598</v>
      </c>
      <c r="AW39" s="223">
        <v>0.720677677131905</v>
      </c>
      <c r="AX39" s="225">
        <v>1.03069236455549</v>
      </c>
      <c r="AY39" s="223">
        <v>3.3178239340398901</v>
      </c>
      <c r="AZ39" s="225">
        <v>0.62610226862388196</v>
      </c>
      <c r="BA39" s="223">
        <v>2.8965693908701602</v>
      </c>
      <c r="BB39" s="225">
        <v>0.66753561940605499</v>
      </c>
      <c r="BC39" s="223">
        <v>1.2394429685723301</v>
      </c>
      <c r="BD39" s="225">
        <v>0.155601978163146</v>
      </c>
      <c r="BE39" s="223">
        <v>1.4191657352968099</v>
      </c>
      <c r="BF39" s="225">
        <v>0.15239208844263399</v>
      </c>
      <c r="BG39" s="223">
        <v>-1.4774036555733501</v>
      </c>
      <c r="BH39" s="225">
        <v>0.68470953826840497</v>
      </c>
      <c r="BI39" s="223">
        <v>0.17972276672448401</v>
      </c>
      <c r="BJ39" s="225">
        <v>0.217796520238941</v>
      </c>
      <c r="BK39" s="223">
        <v>1.6062499201286</v>
      </c>
      <c r="BL39" s="225">
        <v>0.53503205358411499</v>
      </c>
      <c r="BM39" s="223">
        <v>0.59532743818490097</v>
      </c>
      <c r="BN39" s="225">
        <v>8.6452159116279195E-2</v>
      </c>
      <c r="BO39" s="223">
        <v>0.54649972076284603</v>
      </c>
      <c r="BP39" s="225">
        <v>9.7934055103196693E-2</v>
      </c>
      <c r="BQ39" s="223">
        <v>-1.0597501993657601</v>
      </c>
      <c r="BR39" s="225">
        <v>0.54392129716659499</v>
      </c>
      <c r="BS39" s="223">
        <v>-4.8827717422055598E-2</v>
      </c>
      <c r="BT39" s="225">
        <v>0.130633284291648</v>
      </c>
      <c r="BU39" s="223">
        <v>1.9803168281726</v>
      </c>
      <c r="BV39" s="225">
        <v>0.71064053755624601</v>
      </c>
      <c r="BW39" s="223">
        <v>0.61216770575783297</v>
      </c>
      <c r="BX39" s="225">
        <v>7.3860931545660397E-2</v>
      </c>
      <c r="BY39" s="223">
        <v>0.71788645835979104</v>
      </c>
      <c r="BZ39" s="225">
        <v>0.110224398308265</v>
      </c>
      <c r="CA39" s="223">
        <v>-1.2624303698128101</v>
      </c>
      <c r="CB39" s="225">
        <v>0.71913795032709105</v>
      </c>
      <c r="CC39" s="223">
        <v>0.105718752601958</v>
      </c>
      <c r="CD39" s="225">
        <v>0.13268328904278701</v>
      </c>
      <c r="CE39" s="223">
        <v>4.8908602571224096</v>
      </c>
      <c r="CF39" s="225">
        <v>1.8219020575431899</v>
      </c>
      <c r="CG39" s="223">
        <v>1.1798787211174</v>
      </c>
      <c r="CH39" s="225">
        <v>0.15137635839799601</v>
      </c>
      <c r="CI39" s="223">
        <v>0.812805856176678</v>
      </c>
      <c r="CJ39" s="225">
        <v>0.13903190576962901</v>
      </c>
      <c r="CK39" s="223">
        <v>-4.0780544009457298</v>
      </c>
      <c r="CL39" s="225">
        <v>1.8271992168622599</v>
      </c>
      <c r="CM39" s="223">
        <v>-0.367072864940719</v>
      </c>
      <c r="CN39" s="239">
        <v>0.20553508874100701</v>
      </c>
    </row>
    <row r="40" spans="1:92" ht="13" customHeight="1" x14ac:dyDescent="0.25">
      <c r="A40" s="26" t="s">
        <v>427</v>
      </c>
      <c r="B40" s="184">
        <v>2</v>
      </c>
      <c r="C40" s="223">
        <v>20.1417303916629</v>
      </c>
      <c r="D40" s="225">
        <v>0.87308249025360596</v>
      </c>
      <c r="E40" s="223">
        <v>20.540804456867001</v>
      </c>
      <c r="F40" s="225">
        <v>0.78766697418925602</v>
      </c>
      <c r="G40" s="223">
        <v>24.754849420000699</v>
      </c>
      <c r="H40" s="225">
        <v>0.83687757882621905</v>
      </c>
      <c r="I40" s="223">
        <v>4.6131190283377999</v>
      </c>
      <c r="J40" s="225">
        <v>1.2093953517065801</v>
      </c>
      <c r="K40" s="223">
        <v>4.21404496313371</v>
      </c>
      <c r="L40" s="225">
        <v>1.1492533855379701</v>
      </c>
      <c r="M40" s="223">
        <v>9.0858898147273894</v>
      </c>
      <c r="N40" s="225">
        <v>0.34743401578007599</v>
      </c>
      <c r="O40" s="223">
        <v>9.3634191929833008</v>
      </c>
      <c r="P40" s="225">
        <v>0.30046731512845998</v>
      </c>
      <c r="Q40" s="223">
        <v>11.2485628899469</v>
      </c>
      <c r="R40" s="225">
        <v>0.31769286571635302</v>
      </c>
      <c r="S40" s="223">
        <v>2.1626730752195402</v>
      </c>
      <c r="T40" s="225">
        <v>0.47078567549166001</v>
      </c>
      <c r="U40" s="223">
        <v>1.8851436969636399</v>
      </c>
      <c r="V40" s="225">
        <v>0.43727492997835399</v>
      </c>
      <c r="W40" s="223">
        <v>4.6551416308447999</v>
      </c>
      <c r="X40" s="225">
        <v>0.36829438628443201</v>
      </c>
      <c r="Y40" s="223">
        <v>4.2561601929402499</v>
      </c>
      <c r="Z40" s="225">
        <v>0.19307620677015999</v>
      </c>
      <c r="AA40" s="223">
        <v>4.9748542484849096</v>
      </c>
      <c r="AB40" s="225">
        <v>0.195962963048639</v>
      </c>
      <c r="AC40" s="223">
        <v>0.319712617640108</v>
      </c>
      <c r="AD40" s="225">
        <v>0.41718369797420002</v>
      </c>
      <c r="AE40" s="223">
        <v>0.71869405554465804</v>
      </c>
      <c r="AF40" s="225">
        <v>0.27509980826521102</v>
      </c>
      <c r="AG40" s="223">
        <v>2.5691892374812899</v>
      </c>
      <c r="AH40" s="225">
        <v>0.23289492043690899</v>
      </c>
      <c r="AI40" s="223">
        <v>2.1112778174695501</v>
      </c>
      <c r="AJ40" s="225">
        <v>0.106265150931817</v>
      </c>
      <c r="AK40" s="223">
        <v>2.0485051392265201</v>
      </c>
      <c r="AL40" s="225">
        <v>0.14202205743853499</v>
      </c>
      <c r="AM40" s="223">
        <v>-0.52068409825476403</v>
      </c>
      <c r="AN40" s="225">
        <v>0.27278253016714399</v>
      </c>
      <c r="AO40" s="223">
        <v>-6.2772678243025098E-2</v>
      </c>
      <c r="AP40" s="225">
        <v>0.177376850523501</v>
      </c>
      <c r="AQ40" s="223">
        <v>1.0162140949305201</v>
      </c>
      <c r="AR40" s="225">
        <v>0.14078042570659299</v>
      </c>
      <c r="AS40" s="223">
        <v>0.91035063394500604</v>
      </c>
      <c r="AT40" s="225">
        <v>0.18374725817896601</v>
      </c>
      <c r="AU40" s="223">
        <v>2.5726535972006599</v>
      </c>
      <c r="AV40" s="225">
        <v>0.121218407464059</v>
      </c>
      <c r="AW40" s="223">
        <v>1.5564395022701401</v>
      </c>
      <c r="AX40" s="225">
        <v>0.18577683001454301</v>
      </c>
      <c r="AY40" s="223">
        <v>1.6623029632556501</v>
      </c>
      <c r="AZ40" s="225">
        <v>0.22012941011234799</v>
      </c>
      <c r="BA40" s="223">
        <v>1.71744013179655</v>
      </c>
      <c r="BB40" s="225">
        <v>0.115858182623322</v>
      </c>
      <c r="BC40" s="223">
        <v>1.5174287123403201</v>
      </c>
      <c r="BD40" s="225">
        <v>9.3599513982449506E-2</v>
      </c>
      <c r="BE40" s="223">
        <v>1.82328983283196</v>
      </c>
      <c r="BF40" s="225">
        <v>9.1853453994821893E-2</v>
      </c>
      <c r="BG40" s="223">
        <v>0.105849701035406</v>
      </c>
      <c r="BH40" s="225">
        <v>0.14785187009827699</v>
      </c>
      <c r="BI40" s="223">
        <v>0.305861120491637</v>
      </c>
      <c r="BJ40" s="225">
        <v>0.13114086330556801</v>
      </c>
      <c r="BK40" s="223">
        <v>0.38593689495697803</v>
      </c>
      <c r="BL40" s="225">
        <v>9.2381359582669895E-2</v>
      </c>
      <c r="BM40" s="223">
        <v>0.43113071037932799</v>
      </c>
      <c r="BN40" s="225">
        <v>6.8664866488573104E-2</v>
      </c>
      <c r="BO40" s="223">
        <v>0.61469866180518096</v>
      </c>
      <c r="BP40" s="225">
        <v>0.11370097736951799</v>
      </c>
      <c r="BQ40" s="223">
        <v>0.22876176684820301</v>
      </c>
      <c r="BR40" s="225">
        <v>0.146499924413381</v>
      </c>
      <c r="BS40" s="223">
        <v>0.183567951425853</v>
      </c>
      <c r="BT40" s="225">
        <v>0.13282611243530801</v>
      </c>
      <c r="BU40" s="223">
        <v>1.18602203175456</v>
      </c>
      <c r="BV40" s="225">
        <v>0.104981176577689</v>
      </c>
      <c r="BW40" s="223">
        <v>0.90666611640970596</v>
      </c>
      <c r="BX40" s="225">
        <v>5.8875051587691601E-2</v>
      </c>
      <c r="BY40" s="223">
        <v>1.00775737508825</v>
      </c>
      <c r="BZ40" s="225">
        <v>5.77431586241774E-2</v>
      </c>
      <c r="CA40" s="223">
        <v>-0.17826465666631799</v>
      </c>
      <c r="CB40" s="225">
        <v>0.119813687880529</v>
      </c>
      <c r="CC40" s="223">
        <v>0.101091258678541</v>
      </c>
      <c r="CD40" s="225">
        <v>8.2465411339241304E-2</v>
      </c>
      <c r="CE40" s="223">
        <v>1.4516853745332301</v>
      </c>
      <c r="CF40" s="225">
        <v>0.119144990203431</v>
      </c>
      <c r="CG40" s="223">
        <v>1.3352644775935001</v>
      </c>
      <c r="CH40" s="225">
        <v>0.100525448079594</v>
      </c>
      <c r="CI40" s="223">
        <v>1.4381633365003199</v>
      </c>
      <c r="CJ40" s="225">
        <v>9.3446897252234595E-2</v>
      </c>
      <c r="CK40" s="223">
        <v>-1.3522038032904001E-2</v>
      </c>
      <c r="CL40" s="225">
        <v>0.15141945481557301</v>
      </c>
      <c r="CM40" s="223">
        <v>0.102898858906826</v>
      </c>
      <c r="CN40" s="239">
        <v>0.137250458351413</v>
      </c>
    </row>
    <row r="41" spans="1:92" ht="13" customHeight="1" x14ac:dyDescent="0.25">
      <c r="A41" s="26" t="s">
        <v>428</v>
      </c>
      <c r="B41" s="184">
        <v>2</v>
      </c>
      <c r="C41" s="223" t="s">
        <v>494</v>
      </c>
      <c r="D41" s="225" t="s">
        <v>494</v>
      </c>
      <c r="E41" s="223">
        <v>28.818499811190598</v>
      </c>
      <c r="F41" s="225">
        <v>0.63375247773781795</v>
      </c>
      <c r="G41" s="223">
        <v>28.7997238153506</v>
      </c>
      <c r="H41" s="225">
        <v>0.67787404403081097</v>
      </c>
      <c r="I41" s="223" t="s">
        <v>494</v>
      </c>
      <c r="J41" s="225" t="s">
        <v>494</v>
      </c>
      <c r="K41" s="223">
        <v>-1.8775995839995101E-2</v>
      </c>
      <c r="L41" s="225">
        <v>0.92798460257135096</v>
      </c>
      <c r="M41" s="223" t="s">
        <v>494</v>
      </c>
      <c r="N41" s="225" t="s">
        <v>494</v>
      </c>
      <c r="O41" s="223">
        <v>20.820330864452199</v>
      </c>
      <c r="P41" s="225">
        <v>0.619248466502621</v>
      </c>
      <c r="Q41" s="223">
        <v>21.0576713241284</v>
      </c>
      <c r="R41" s="225">
        <v>0.79392654559628795</v>
      </c>
      <c r="S41" s="223" t="s">
        <v>494</v>
      </c>
      <c r="T41" s="225" t="s">
        <v>494</v>
      </c>
      <c r="U41" s="223">
        <v>0.237340459676222</v>
      </c>
      <c r="V41" s="225">
        <v>1.0068704102655399</v>
      </c>
      <c r="W41" s="223" t="s">
        <v>494</v>
      </c>
      <c r="X41" s="225" t="s">
        <v>494</v>
      </c>
      <c r="Y41" s="223">
        <v>5.4447371169328598</v>
      </c>
      <c r="Z41" s="225">
        <v>0.24930750472292099</v>
      </c>
      <c r="AA41" s="223">
        <v>5.6734999756889097</v>
      </c>
      <c r="AB41" s="225">
        <v>0.34867610565093099</v>
      </c>
      <c r="AC41" s="223" t="s">
        <v>494</v>
      </c>
      <c r="AD41" s="225" t="s">
        <v>494</v>
      </c>
      <c r="AE41" s="223">
        <v>0.22876285875605501</v>
      </c>
      <c r="AF41" s="225">
        <v>0.42863651100095101</v>
      </c>
      <c r="AG41" s="223" t="s">
        <v>494</v>
      </c>
      <c r="AH41" s="225" t="s">
        <v>494</v>
      </c>
      <c r="AI41" s="223">
        <v>4.7493437261454297</v>
      </c>
      <c r="AJ41" s="225">
        <v>0.214007647780839</v>
      </c>
      <c r="AK41" s="223">
        <v>4.2437977036412997</v>
      </c>
      <c r="AL41" s="225">
        <v>0.33777064430402898</v>
      </c>
      <c r="AM41" s="223" t="s">
        <v>494</v>
      </c>
      <c r="AN41" s="225" t="s">
        <v>494</v>
      </c>
      <c r="AO41" s="223">
        <v>-0.50554602250412695</v>
      </c>
      <c r="AP41" s="225">
        <v>0.39986032744227901</v>
      </c>
      <c r="AQ41" s="223" t="s">
        <v>494</v>
      </c>
      <c r="AR41" s="225" t="s">
        <v>494</v>
      </c>
      <c r="AS41" s="223">
        <v>2.4191654604419601</v>
      </c>
      <c r="AT41" s="225">
        <v>0.204097658262823</v>
      </c>
      <c r="AU41" s="223">
        <v>4.9328942517070402</v>
      </c>
      <c r="AV41" s="225">
        <v>0.27221645505943698</v>
      </c>
      <c r="AW41" s="223" t="s">
        <v>494</v>
      </c>
      <c r="AX41" s="225" t="s">
        <v>494</v>
      </c>
      <c r="AY41" s="223">
        <v>2.5137287912650801</v>
      </c>
      <c r="AZ41" s="225">
        <v>0.34023176294034402</v>
      </c>
      <c r="BA41" s="223" t="s">
        <v>494</v>
      </c>
      <c r="BB41" s="225" t="s">
        <v>494</v>
      </c>
      <c r="BC41" s="223">
        <v>3.0718261472099302</v>
      </c>
      <c r="BD41" s="225">
        <v>0.15517574612861301</v>
      </c>
      <c r="BE41" s="223">
        <v>3.54412094684155</v>
      </c>
      <c r="BF41" s="225">
        <v>0.23396640688575701</v>
      </c>
      <c r="BG41" s="223" t="s">
        <v>494</v>
      </c>
      <c r="BH41" s="225" t="s">
        <v>494</v>
      </c>
      <c r="BI41" s="223">
        <v>0.47229479963161197</v>
      </c>
      <c r="BJ41" s="225">
        <v>0.28074862731205502</v>
      </c>
      <c r="BK41" s="223" t="s">
        <v>494</v>
      </c>
      <c r="BL41" s="225" t="s">
        <v>494</v>
      </c>
      <c r="BM41" s="223">
        <v>3.19897253783452</v>
      </c>
      <c r="BN41" s="225">
        <v>0.22679078788985499</v>
      </c>
      <c r="BO41" s="223">
        <v>3.7657083583502899</v>
      </c>
      <c r="BP41" s="225">
        <v>0.27666125941754599</v>
      </c>
      <c r="BQ41" s="223" t="s">
        <v>494</v>
      </c>
      <c r="BR41" s="225" t="s">
        <v>494</v>
      </c>
      <c r="BS41" s="223">
        <v>0.56673582051576499</v>
      </c>
      <c r="BT41" s="225">
        <v>0.35773665444598202</v>
      </c>
      <c r="BU41" s="223" t="s">
        <v>494</v>
      </c>
      <c r="BV41" s="225" t="s">
        <v>494</v>
      </c>
      <c r="BW41" s="223">
        <v>1.90268010281994</v>
      </c>
      <c r="BX41" s="225">
        <v>0.203460198990421</v>
      </c>
      <c r="BY41" s="223">
        <v>2.66125994083627</v>
      </c>
      <c r="BZ41" s="225">
        <v>0.28050544791625398</v>
      </c>
      <c r="CA41" s="223" t="s">
        <v>494</v>
      </c>
      <c r="CB41" s="225" t="s">
        <v>494</v>
      </c>
      <c r="CC41" s="223">
        <v>0.758579838016333</v>
      </c>
      <c r="CD41" s="225">
        <v>0.34652468726473201</v>
      </c>
      <c r="CE41" s="223" t="s">
        <v>494</v>
      </c>
      <c r="CF41" s="225" t="s">
        <v>494</v>
      </c>
      <c r="CG41" s="223">
        <v>2.4824621500824202</v>
      </c>
      <c r="CH41" s="225">
        <v>0.21529043470925299</v>
      </c>
      <c r="CI41" s="223">
        <v>2.4303357418688898</v>
      </c>
      <c r="CJ41" s="225">
        <v>0.210689026606593</v>
      </c>
      <c r="CK41" s="223" t="s">
        <v>494</v>
      </c>
      <c r="CL41" s="225" t="s">
        <v>494</v>
      </c>
      <c r="CM41" s="223">
        <v>-5.2126408213529998E-2</v>
      </c>
      <c r="CN41" s="239">
        <v>0.30123053830867302</v>
      </c>
    </row>
    <row r="42" spans="1:92" ht="13" customHeight="1" x14ac:dyDescent="0.25">
      <c r="A42" s="26" t="s">
        <v>429</v>
      </c>
      <c r="B42" s="184">
        <v>2</v>
      </c>
      <c r="C42" s="223">
        <v>25.4568447066552</v>
      </c>
      <c r="D42" s="225">
        <v>0.90227292427177697</v>
      </c>
      <c r="E42" s="223" t="s">
        <v>494</v>
      </c>
      <c r="F42" s="225" t="s">
        <v>494</v>
      </c>
      <c r="G42" s="223">
        <v>27.2632065496922</v>
      </c>
      <c r="H42" s="225">
        <v>0.66985647791161995</v>
      </c>
      <c r="I42" s="223">
        <v>1.8063618430369699</v>
      </c>
      <c r="J42" s="225">
        <v>1.1237455810254</v>
      </c>
      <c r="K42" s="223" t="s">
        <v>494</v>
      </c>
      <c r="L42" s="225" t="s">
        <v>494</v>
      </c>
      <c r="M42" s="223">
        <v>13.2256555600542</v>
      </c>
      <c r="N42" s="225">
        <v>0.44995580633539001</v>
      </c>
      <c r="O42" s="223" t="s">
        <v>494</v>
      </c>
      <c r="P42" s="225" t="s">
        <v>494</v>
      </c>
      <c r="Q42" s="223">
        <v>12.616373288099499</v>
      </c>
      <c r="R42" s="225">
        <v>0.33154005047807</v>
      </c>
      <c r="S42" s="223">
        <v>-0.60928227195471496</v>
      </c>
      <c r="T42" s="225">
        <v>0.55890878748319195</v>
      </c>
      <c r="U42" s="223" t="s">
        <v>494</v>
      </c>
      <c r="V42" s="225" t="s">
        <v>494</v>
      </c>
      <c r="W42" s="223">
        <v>6.4324794522249897</v>
      </c>
      <c r="X42" s="225">
        <v>0.27289877693324799</v>
      </c>
      <c r="Y42" s="223" t="s">
        <v>494</v>
      </c>
      <c r="Z42" s="225" t="s">
        <v>494</v>
      </c>
      <c r="AA42" s="223">
        <v>5.20485068570121</v>
      </c>
      <c r="AB42" s="225">
        <v>0.19189469290574801</v>
      </c>
      <c r="AC42" s="223">
        <v>-1.22762876652377</v>
      </c>
      <c r="AD42" s="225">
        <v>0.33361252317179901</v>
      </c>
      <c r="AE42" s="223" t="s">
        <v>494</v>
      </c>
      <c r="AF42" s="225" t="s">
        <v>494</v>
      </c>
      <c r="AG42" s="223">
        <v>2.3922806722594401</v>
      </c>
      <c r="AH42" s="225">
        <v>0.116727013227622</v>
      </c>
      <c r="AI42" s="223" t="s">
        <v>494</v>
      </c>
      <c r="AJ42" s="225" t="s">
        <v>494</v>
      </c>
      <c r="AK42" s="223">
        <v>2.0326148798038499</v>
      </c>
      <c r="AL42" s="225">
        <v>9.5046059678726397E-2</v>
      </c>
      <c r="AM42" s="223">
        <v>-0.359665792455584</v>
      </c>
      <c r="AN42" s="225">
        <v>0.150528897815315</v>
      </c>
      <c r="AO42" s="223" t="s">
        <v>494</v>
      </c>
      <c r="AP42" s="225" t="s">
        <v>494</v>
      </c>
      <c r="AQ42" s="223">
        <v>1.8536700790287799</v>
      </c>
      <c r="AR42" s="225">
        <v>0.11596601121516099</v>
      </c>
      <c r="AS42" s="223" t="s">
        <v>494</v>
      </c>
      <c r="AT42" s="225" t="s">
        <v>494</v>
      </c>
      <c r="AU42" s="223">
        <v>2.7720513718895798</v>
      </c>
      <c r="AV42" s="225">
        <v>0.114314000067434</v>
      </c>
      <c r="AW42" s="223">
        <v>0.91838129286079695</v>
      </c>
      <c r="AX42" s="225">
        <v>0.162836747598851</v>
      </c>
      <c r="AY42" s="223" t="s">
        <v>494</v>
      </c>
      <c r="AZ42" s="225" t="s">
        <v>494</v>
      </c>
      <c r="BA42" s="223">
        <v>1.7966856286016799</v>
      </c>
      <c r="BB42" s="225">
        <v>0.110889902183287</v>
      </c>
      <c r="BC42" s="223" t="s">
        <v>494</v>
      </c>
      <c r="BD42" s="225" t="s">
        <v>494</v>
      </c>
      <c r="BE42" s="223">
        <v>1.8303007984561801</v>
      </c>
      <c r="BF42" s="225">
        <v>9.8364338596433398E-2</v>
      </c>
      <c r="BG42" s="223">
        <v>3.36151698544946E-2</v>
      </c>
      <c r="BH42" s="225">
        <v>0.148229934607463</v>
      </c>
      <c r="BI42" s="223" t="s">
        <v>494</v>
      </c>
      <c r="BJ42" s="225" t="s">
        <v>494</v>
      </c>
      <c r="BK42" s="223">
        <v>0.64899492215982102</v>
      </c>
      <c r="BL42" s="225">
        <v>0.131936598885879</v>
      </c>
      <c r="BM42" s="223" t="s">
        <v>494</v>
      </c>
      <c r="BN42" s="225" t="s">
        <v>494</v>
      </c>
      <c r="BO42" s="223">
        <v>0.62447914438186902</v>
      </c>
      <c r="BP42" s="225">
        <v>8.4701203897668498E-2</v>
      </c>
      <c r="BQ42" s="223">
        <v>-2.4515777777952701E-2</v>
      </c>
      <c r="BR42" s="225">
        <v>0.156785076034959</v>
      </c>
      <c r="BS42" s="223" t="s">
        <v>494</v>
      </c>
      <c r="BT42" s="225" t="s">
        <v>494</v>
      </c>
      <c r="BU42" s="223">
        <v>1.1441257920002901</v>
      </c>
      <c r="BV42" s="225">
        <v>0.11355134977274201</v>
      </c>
      <c r="BW42" s="223" t="s">
        <v>494</v>
      </c>
      <c r="BX42" s="225" t="s">
        <v>494</v>
      </c>
      <c r="BY42" s="223">
        <v>1.10688520201384</v>
      </c>
      <c r="BZ42" s="225">
        <v>8.4629774986651002E-2</v>
      </c>
      <c r="CA42" s="223">
        <v>-3.7240589986444299E-2</v>
      </c>
      <c r="CB42" s="225">
        <v>0.14161958850915601</v>
      </c>
      <c r="CC42" s="223" t="s">
        <v>494</v>
      </c>
      <c r="CD42" s="225" t="s">
        <v>494</v>
      </c>
      <c r="CE42" s="223">
        <v>1.9633287383154601</v>
      </c>
      <c r="CF42" s="225">
        <v>0.23414933059745399</v>
      </c>
      <c r="CG42" s="223" t="s">
        <v>494</v>
      </c>
      <c r="CH42" s="225" t="s">
        <v>494</v>
      </c>
      <c r="CI42" s="223">
        <v>1.15568607286443</v>
      </c>
      <c r="CJ42" s="225">
        <v>7.9184206525113293E-2</v>
      </c>
      <c r="CK42" s="223">
        <v>-0.80764266545102603</v>
      </c>
      <c r="CL42" s="225">
        <v>0.24717614687151299</v>
      </c>
      <c r="CM42" s="223" t="s">
        <v>494</v>
      </c>
      <c r="CN42" s="239" t="s">
        <v>494</v>
      </c>
    </row>
    <row r="43" spans="1:92" ht="13" customHeight="1" x14ac:dyDescent="0.25">
      <c r="A43" s="26" t="s">
        <v>430</v>
      </c>
      <c r="B43" s="184">
        <v>2</v>
      </c>
      <c r="C43" s="223" t="s">
        <v>1058</v>
      </c>
      <c r="D43" s="225" t="s">
        <v>1058</v>
      </c>
      <c r="E43" s="223">
        <v>37.502639328372197</v>
      </c>
      <c r="F43" s="225">
        <v>2.3995572888957302</v>
      </c>
      <c r="G43" s="223">
        <v>40.811866662168597</v>
      </c>
      <c r="H43" s="225">
        <v>1.30411869119112</v>
      </c>
      <c r="I43" s="223" t="s">
        <v>1058</v>
      </c>
      <c r="J43" s="225" t="s">
        <v>1058</v>
      </c>
      <c r="K43" s="223">
        <v>3.30922733379637</v>
      </c>
      <c r="L43" s="225">
        <v>2.7310438926181102</v>
      </c>
      <c r="M43" s="223" t="s">
        <v>1058</v>
      </c>
      <c r="N43" s="225" t="s">
        <v>1058</v>
      </c>
      <c r="O43" s="223" t="s">
        <v>494</v>
      </c>
      <c r="P43" s="225" t="s">
        <v>494</v>
      </c>
      <c r="Q43" s="223">
        <v>17.588222886623502</v>
      </c>
      <c r="R43" s="225">
        <v>0.830230254153556</v>
      </c>
      <c r="S43" s="223" t="s">
        <v>1058</v>
      </c>
      <c r="T43" s="225" t="s">
        <v>1058</v>
      </c>
      <c r="U43" s="223" t="s">
        <v>494</v>
      </c>
      <c r="V43" s="225" t="s">
        <v>494</v>
      </c>
      <c r="W43" s="223" t="s">
        <v>1058</v>
      </c>
      <c r="X43" s="225" t="s">
        <v>1058</v>
      </c>
      <c r="Y43" s="223">
        <v>5.8930989123321096</v>
      </c>
      <c r="Z43" s="225">
        <v>0.58327001689563596</v>
      </c>
      <c r="AA43" s="223">
        <v>7.6397080057745796</v>
      </c>
      <c r="AB43" s="225">
        <v>0.50073818375382295</v>
      </c>
      <c r="AC43" s="223" t="s">
        <v>1058</v>
      </c>
      <c r="AD43" s="225" t="s">
        <v>1058</v>
      </c>
      <c r="AE43" s="223">
        <v>1.7466090934424701</v>
      </c>
      <c r="AF43" s="225">
        <v>0.76872793710031995</v>
      </c>
      <c r="AG43" s="223" t="s">
        <v>1058</v>
      </c>
      <c r="AH43" s="225" t="s">
        <v>1058</v>
      </c>
      <c r="AI43" s="223">
        <v>4.7616975339257204</v>
      </c>
      <c r="AJ43" s="225">
        <v>0.57497329322192103</v>
      </c>
      <c r="AK43" s="223">
        <v>4.1777449871451502</v>
      </c>
      <c r="AL43" s="225">
        <v>0.39724127341506998</v>
      </c>
      <c r="AM43" s="223" t="s">
        <v>1058</v>
      </c>
      <c r="AN43" s="225" t="s">
        <v>1058</v>
      </c>
      <c r="AO43" s="223">
        <v>-0.58395254678057895</v>
      </c>
      <c r="AP43" s="225">
        <v>0.69885257187971195</v>
      </c>
      <c r="AQ43" s="223" t="s">
        <v>1058</v>
      </c>
      <c r="AR43" s="225" t="s">
        <v>1058</v>
      </c>
      <c r="AS43" s="223">
        <v>4.4483026144691999</v>
      </c>
      <c r="AT43" s="225">
        <v>0.77439368963286703</v>
      </c>
      <c r="AU43" s="223">
        <v>5.6556766057826602</v>
      </c>
      <c r="AV43" s="225">
        <v>0.36423673514277499</v>
      </c>
      <c r="AW43" s="223" t="s">
        <v>1058</v>
      </c>
      <c r="AX43" s="225" t="s">
        <v>1058</v>
      </c>
      <c r="AY43" s="223">
        <v>1.20737399131346</v>
      </c>
      <c r="AZ43" s="225">
        <v>0.85577683175619601</v>
      </c>
      <c r="BA43" s="223" t="s">
        <v>1058</v>
      </c>
      <c r="BB43" s="225" t="s">
        <v>1058</v>
      </c>
      <c r="BC43" s="223">
        <v>3.5524973649258</v>
      </c>
      <c r="BD43" s="225">
        <v>0.38073619229955602</v>
      </c>
      <c r="BE43" s="223">
        <v>4.1449657039524004</v>
      </c>
      <c r="BF43" s="225">
        <v>0.28052316700878399</v>
      </c>
      <c r="BG43" s="223" t="s">
        <v>1058</v>
      </c>
      <c r="BH43" s="225" t="s">
        <v>1058</v>
      </c>
      <c r="BI43" s="223">
        <v>0.59246833902659601</v>
      </c>
      <c r="BJ43" s="225">
        <v>0.47291996717774798</v>
      </c>
      <c r="BK43" s="223" t="s">
        <v>1058</v>
      </c>
      <c r="BL43" s="225" t="s">
        <v>1058</v>
      </c>
      <c r="BM43" s="223">
        <v>3.6855926044835599</v>
      </c>
      <c r="BN43" s="225">
        <v>0.69095892129763703</v>
      </c>
      <c r="BO43" s="223">
        <v>4.0202215416016598</v>
      </c>
      <c r="BP43" s="225">
        <v>0.51644104741111996</v>
      </c>
      <c r="BQ43" s="223" t="s">
        <v>1058</v>
      </c>
      <c r="BR43" s="225" t="s">
        <v>1058</v>
      </c>
      <c r="BS43" s="223">
        <v>0.33462893711809999</v>
      </c>
      <c r="BT43" s="225">
        <v>0.86263293837639199</v>
      </c>
      <c r="BU43" s="223" t="s">
        <v>1058</v>
      </c>
      <c r="BV43" s="225" t="s">
        <v>1058</v>
      </c>
      <c r="BW43" s="223">
        <v>1.4289167942974501</v>
      </c>
      <c r="BX43" s="225">
        <v>0.18577243871774399</v>
      </c>
      <c r="BY43" s="223">
        <v>1.8601249428559801</v>
      </c>
      <c r="BZ43" s="225">
        <v>0.13851753645613599</v>
      </c>
      <c r="CA43" s="223" t="s">
        <v>1058</v>
      </c>
      <c r="CB43" s="225" t="s">
        <v>1058</v>
      </c>
      <c r="CC43" s="223">
        <v>0.43120814855852602</v>
      </c>
      <c r="CD43" s="225">
        <v>0.23172938288662301</v>
      </c>
      <c r="CE43" s="223" t="s">
        <v>1058</v>
      </c>
      <c r="CF43" s="225" t="s">
        <v>1058</v>
      </c>
      <c r="CG43" s="223">
        <v>2.5626297429283</v>
      </c>
      <c r="CH43" s="225">
        <v>0.82576566827216902</v>
      </c>
      <c r="CI43" s="223">
        <v>1.5136616029209899</v>
      </c>
      <c r="CJ43" s="225">
        <v>0.11879673442678899</v>
      </c>
      <c r="CK43" s="223" t="s">
        <v>1058</v>
      </c>
      <c r="CL43" s="225" t="s">
        <v>1058</v>
      </c>
      <c r="CM43" s="223">
        <v>-1.0489681400073101</v>
      </c>
      <c r="CN43" s="239">
        <v>0.83426710531307102</v>
      </c>
    </row>
    <row r="44" spans="1:92" ht="13" customHeight="1" x14ac:dyDescent="0.25">
      <c r="A44" s="26" t="s">
        <v>431</v>
      </c>
      <c r="B44" s="184">
        <v>2</v>
      </c>
      <c r="C44" s="223">
        <v>35.6297492203744</v>
      </c>
      <c r="D44" s="225">
        <v>1.93620476572425</v>
      </c>
      <c r="E44" s="223">
        <v>35.2063937779944</v>
      </c>
      <c r="F44" s="225">
        <v>1.27922472853198</v>
      </c>
      <c r="G44" s="223">
        <v>36.771028680053497</v>
      </c>
      <c r="H44" s="225">
        <v>1.3727984589693401</v>
      </c>
      <c r="I44" s="223">
        <v>1.1412794596790601</v>
      </c>
      <c r="J44" s="225">
        <v>2.3734920483881701</v>
      </c>
      <c r="K44" s="223">
        <v>1.56463490205904</v>
      </c>
      <c r="L44" s="225">
        <v>1.8764305249692299</v>
      </c>
      <c r="M44" s="223">
        <v>14.265864900082301</v>
      </c>
      <c r="N44" s="225">
        <v>0.503886435985061</v>
      </c>
      <c r="O44" s="223">
        <v>14.7873713493283</v>
      </c>
      <c r="P44" s="225">
        <v>0.79329385082728698</v>
      </c>
      <c r="Q44" s="223">
        <v>14.216540522042999</v>
      </c>
      <c r="R44" s="225">
        <v>0.60885142334154596</v>
      </c>
      <c r="S44" s="223">
        <v>-4.9324378039273101E-2</v>
      </c>
      <c r="T44" s="225">
        <v>0.79031740210801005</v>
      </c>
      <c r="U44" s="223">
        <v>-0.570830827285288</v>
      </c>
      <c r="V44" s="225">
        <v>1.00000759470387</v>
      </c>
      <c r="W44" s="223">
        <v>6.5748886331974203</v>
      </c>
      <c r="X44" s="225">
        <v>0.488271264537461</v>
      </c>
      <c r="Y44" s="223">
        <v>6.2714367237859303</v>
      </c>
      <c r="Z44" s="225">
        <v>0.35970330407836099</v>
      </c>
      <c r="AA44" s="223">
        <v>8.0313107750780901</v>
      </c>
      <c r="AB44" s="225">
        <v>0.600048677544888</v>
      </c>
      <c r="AC44" s="223">
        <v>1.45642214188066</v>
      </c>
      <c r="AD44" s="225">
        <v>0.77360664629796205</v>
      </c>
      <c r="AE44" s="223">
        <v>1.75987405129216</v>
      </c>
      <c r="AF44" s="225">
        <v>0.69960337505493697</v>
      </c>
      <c r="AG44" s="223">
        <v>7.6368976480775901</v>
      </c>
      <c r="AH44" s="225">
        <v>0.53914768389647805</v>
      </c>
      <c r="AI44" s="223">
        <v>7.15721154190663</v>
      </c>
      <c r="AJ44" s="225">
        <v>0.52779907106491997</v>
      </c>
      <c r="AK44" s="223">
        <v>2.4064350456346699</v>
      </c>
      <c r="AL44" s="225">
        <v>0.13657018901899101</v>
      </c>
      <c r="AM44" s="223">
        <v>-5.2304626024429197</v>
      </c>
      <c r="AN44" s="225">
        <v>0.55617590884505197</v>
      </c>
      <c r="AO44" s="223">
        <v>-4.7507764962719596</v>
      </c>
      <c r="AP44" s="225">
        <v>0.54518187419032504</v>
      </c>
      <c r="AQ44" s="223">
        <v>3.39913663604269</v>
      </c>
      <c r="AR44" s="225">
        <v>0.45879542356242597</v>
      </c>
      <c r="AS44" s="223">
        <v>2.2991912179796299</v>
      </c>
      <c r="AT44" s="225">
        <v>0.161103496064574</v>
      </c>
      <c r="AU44" s="223">
        <v>6.1354393556736699</v>
      </c>
      <c r="AV44" s="225">
        <v>0.45547782846150198</v>
      </c>
      <c r="AW44" s="223">
        <v>2.7363027196309799</v>
      </c>
      <c r="AX44" s="225">
        <v>0.64649307258611199</v>
      </c>
      <c r="AY44" s="223">
        <v>3.8362481376940498</v>
      </c>
      <c r="AZ44" s="225">
        <v>0.48312978449298</v>
      </c>
      <c r="BA44" s="223">
        <v>1.6126667700017501</v>
      </c>
      <c r="BB44" s="225">
        <v>0.15374673987929699</v>
      </c>
      <c r="BC44" s="223">
        <v>1.6409914971936499</v>
      </c>
      <c r="BD44" s="225">
        <v>0.17593416651927801</v>
      </c>
      <c r="BE44" s="223">
        <v>1.77187188732016</v>
      </c>
      <c r="BF44" s="225">
        <v>0.19299686160044499</v>
      </c>
      <c r="BG44" s="223">
        <v>0.159205117318409</v>
      </c>
      <c r="BH44" s="225">
        <v>0.24675057975845399</v>
      </c>
      <c r="BI44" s="223">
        <v>0.13088039012651101</v>
      </c>
      <c r="BJ44" s="225">
        <v>0.261152483305165</v>
      </c>
      <c r="BK44" s="223">
        <v>0.97462111273055396</v>
      </c>
      <c r="BL44" s="225">
        <v>0.18581108683417799</v>
      </c>
      <c r="BM44" s="223">
        <v>0.479027111824751</v>
      </c>
      <c r="BN44" s="225">
        <v>7.1992820447592198E-2</v>
      </c>
      <c r="BO44" s="223">
        <v>0.55311009033298297</v>
      </c>
      <c r="BP44" s="225">
        <v>0.13167663538935401</v>
      </c>
      <c r="BQ44" s="223">
        <v>-0.42151102239756999</v>
      </c>
      <c r="BR44" s="225">
        <v>0.227737779689623</v>
      </c>
      <c r="BS44" s="223">
        <v>7.4082978508232603E-2</v>
      </c>
      <c r="BT44" s="225">
        <v>0.15007232424221401</v>
      </c>
      <c r="BU44" s="223">
        <v>1.1898652028304699</v>
      </c>
      <c r="BV44" s="225">
        <v>0.212193997604671</v>
      </c>
      <c r="BW44" s="223">
        <v>0.91631159364997194</v>
      </c>
      <c r="BX44" s="225">
        <v>0.191165184047315</v>
      </c>
      <c r="BY44" s="223">
        <v>1.10030513082396</v>
      </c>
      <c r="BZ44" s="225">
        <v>0.15919341027525599</v>
      </c>
      <c r="CA44" s="223">
        <v>-8.9560072006504801E-2</v>
      </c>
      <c r="CB44" s="225">
        <v>0.26527124701806098</v>
      </c>
      <c r="CC44" s="223">
        <v>0.183993537173989</v>
      </c>
      <c r="CD44" s="225">
        <v>0.24877031468185701</v>
      </c>
      <c r="CE44" s="223">
        <v>1.37679575405134</v>
      </c>
      <c r="CF44" s="225">
        <v>0.28319877401313498</v>
      </c>
      <c r="CG44" s="223">
        <v>1.19333051898703</v>
      </c>
      <c r="CH44" s="225">
        <v>0.223108489397325</v>
      </c>
      <c r="CI44" s="223">
        <v>1.1005860881946099</v>
      </c>
      <c r="CJ44" s="225">
        <v>0.169737868360543</v>
      </c>
      <c r="CK44" s="223">
        <v>-0.27620966585673201</v>
      </c>
      <c r="CL44" s="225">
        <v>0.330170394732968</v>
      </c>
      <c r="CM44" s="223">
        <v>-9.2744430792421201E-2</v>
      </c>
      <c r="CN44" s="239">
        <v>0.28033612324625101</v>
      </c>
    </row>
    <row r="45" spans="1:92" ht="13" customHeight="1" x14ac:dyDescent="0.25">
      <c r="A45" s="26" t="s">
        <v>432</v>
      </c>
      <c r="B45" s="184">
        <v>2</v>
      </c>
      <c r="C45" s="223">
        <v>22.326328845226101</v>
      </c>
      <c r="D45" s="225">
        <v>1.04946585895902</v>
      </c>
      <c r="E45" s="223">
        <v>23.174721268160599</v>
      </c>
      <c r="F45" s="225">
        <v>1.11054844124464</v>
      </c>
      <c r="G45" s="223">
        <v>23.155790865024098</v>
      </c>
      <c r="H45" s="225">
        <v>1.06319827061121</v>
      </c>
      <c r="I45" s="223">
        <v>0.82946201979799705</v>
      </c>
      <c r="J45" s="225">
        <v>1.4939106906877899</v>
      </c>
      <c r="K45" s="223">
        <v>-1.8930403136415901E-2</v>
      </c>
      <c r="L45" s="225">
        <v>1.5374356581599</v>
      </c>
      <c r="M45" s="223">
        <v>11.6840845351442</v>
      </c>
      <c r="N45" s="225">
        <v>0.51204092765055498</v>
      </c>
      <c r="O45" s="223">
        <v>12.422086630514499</v>
      </c>
      <c r="P45" s="225">
        <v>0.48946439103852002</v>
      </c>
      <c r="Q45" s="223">
        <v>12.426175058710401</v>
      </c>
      <c r="R45" s="225">
        <v>0.52717583804742496</v>
      </c>
      <c r="S45" s="223">
        <v>0.74209052356620997</v>
      </c>
      <c r="T45" s="225">
        <v>0.73491514871462904</v>
      </c>
      <c r="U45" s="223">
        <v>4.0884281959119298E-3</v>
      </c>
      <c r="V45" s="225">
        <v>0.71936760721880899</v>
      </c>
      <c r="W45" s="223">
        <v>5.6830446783492699</v>
      </c>
      <c r="X45" s="225">
        <v>0.39252061624720602</v>
      </c>
      <c r="Y45" s="223">
        <v>5.3115221080929604</v>
      </c>
      <c r="Z45" s="225">
        <v>0.34708529807302402</v>
      </c>
      <c r="AA45" s="223">
        <v>5.4777281551968597</v>
      </c>
      <c r="AB45" s="225">
        <v>0.27264749842747799</v>
      </c>
      <c r="AC45" s="223">
        <v>-0.205316523152412</v>
      </c>
      <c r="AD45" s="225">
        <v>0.47792163853277098</v>
      </c>
      <c r="AE45" s="223">
        <v>0.166206047103899</v>
      </c>
      <c r="AF45" s="225">
        <v>0.44136703834473401</v>
      </c>
      <c r="AG45" s="223">
        <v>2.01663425206397</v>
      </c>
      <c r="AH45" s="225">
        <v>0.137479911868574</v>
      </c>
      <c r="AI45" s="223">
        <v>2.3242846003325002</v>
      </c>
      <c r="AJ45" s="225">
        <v>0.161220627015534</v>
      </c>
      <c r="AK45" s="223">
        <v>1.99924673281342</v>
      </c>
      <c r="AL45" s="225">
        <v>0.140882669806635</v>
      </c>
      <c r="AM45" s="223">
        <v>-1.73875192505537E-2</v>
      </c>
      <c r="AN45" s="225">
        <v>0.196846774977992</v>
      </c>
      <c r="AO45" s="223">
        <v>-0.32503786751908498</v>
      </c>
      <c r="AP45" s="225">
        <v>0.21410281928813299</v>
      </c>
      <c r="AQ45" s="223">
        <v>1.5095404740987299</v>
      </c>
      <c r="AR45" s="225">
        <v>0.11134795540308701</v>
      </c>
      <c r="AS45" s="223">
        <v>1.4720522560704701</v>
      </c>
      <c r="AT45" s="225">
        <v>9.8919707962861897E-2</v>
      </c>
      <c r="AU45" s="223">
        <v>2.23662323438757</v>
      </c>
      <c r="AV45" s="225">
        <v>0.13216993998184401</v>
      </c>
      <c r="AW45" s="223">
        <v>0.727082760288837</v>
      </c>
      <c r="AX45" s="225">
        <v>0.172821469173398</v>
      </c>
      <c r="AY45" s="223">
        <v>0.76457097831709497</v>
      </c>
      <c r="AZ45" s="225">
        <v>0.165087860420632</v>
      </c>
      <c r="BA45" s="223">
        <v>1.04575063429205</v>
      </c>
      <c r="BB45" s="225">
        <v>9.4929098296492098E-2</v>
      </c>
      <c r="BC45" s="223">
        <v>1.3261380880597999</v>
      </c>
      <c r="BD45" s="225">
        <v>0.123630503686288</v>
      </c>
      <c r="BE45" s="223">
        <v>1.6325340679929901</v>
      </c>
      <c r="BF45" s="225">
        <v>0.178836610837906</v>
      </c>
      <c r="BG45" s="223">
        <v>0.58678343370094199</v>
      </c>
      <c r="BH45" s="225">
        <v>0.20246991647988999</v>
      </c>
      <c r="BI45" s="223">
        <v>0.30639597993319101</v>
      </c>
      <c r="BJ45" s="225">
        <v>0.21740983146517001</v>
      </c>
      <c r="BK45" s="223">
        <v>0.21597558278112999</v>
      </c>
      <c r="BL45" s="225">
        <v>4.8002774012627897E-2</v>
      </c>
      <c r="BM45" s="223">
        <v>0.36602534161542399</v>
      </c>
      <c r="BN45" s="225">
        <v>0.14914373804977399</v>
      </c>
      <c r="BO45" s="223">
        <v>0.94310683510595195</v>
      </c>
      <c r="BP45" s="225">
        <v>0.28314687774638803</v>
      </c>
      <c r="BQ45" s="223">
        <v>0.72713125232482201</v>
      </c>
      <c r="BR45" s="225">
        <v>0.28718708308424201</v>
      </c>
      <c r="BS45" s="223">
        <v>0.57708149349052795</v>
      </c>
      <c r="BT45" s="225">
        <v>0.32002501304896103</v>
      </c>
      <c r="BU45" s="223">
        <v>0.69513987168952096</v>
      </c>
      <c r="BV45" s="225">
        <v>5.1737369838192701E-2</v>
      </c>
      <c r="BW45" s="223">
        <v>0.69827173384905905</v>
      </c>
      <c r="BX45" s="225">
        <v>5.3228108848746201E-2</v>
      </c>
      <c r="BY45" s="223">
        <v>0.97544054364080002</v>
      </c>
      <c r="BZ45" s="225">
        <v>0.116695025013616</v>
      </c>
      <c r="CA45" s="223">
        <v>0.280300671951279</v>
      </c>
      <c r="CB45" s="225">
        <v>0.127649850374775</v>
      </c>
      <c r="CC45" s="223">
        <v>0.27716880979174102</v>
      </c>
      <c r="CD45" s="225">
        <v>0.128261297492823</v>
      </c>
      <c r="CE45" s="223">
        <v>1.2545951859619999</v>
      </c>
      <c r="CF45" s="225">
        <v>0.14193200192066799</v>
      </c>
      <c r="CG45" s="223">
        <v>1.40177284332536</v>
      </c>
      <c r="CH45" s="225">
        <v>0.14113817942134399</v>
      </c>
      <c r="CI45" s="223">
        <v>1.0037878442277099</v>
      </c>
      <c r="CJ45" s="225">
        <v>0.121217291166946</v>
      </c>
      <c r="CK45" s="223">
        <v>-0.25080734173428798</v>
      </c>
      <c r="CL45" s="225">
        <v>0.18665027416818999</v>
      </c>
      <c r="CM45" s="223">
        <v>-0.39798499909765001</v>
      </c>
      <c r="CN45" s="239">
        <v>0.18604735248915399</v>
      </c>
    </row>
    <row r="46" spans="1:92" ht="13" customHeight="1" x14ac:dyDescent="0.25">
      <c r="A46" s="26" t="s">
        <v>433</v>
      </c>
      <c r="B46" s="184">
        <v>2</v>
      </c>
      <c r="C46" s="223" t="s">
        <v>494</v>
      </c>
      <c r="D46" s="225" t="s">
        <v>494</v>
      </c>
      <c r="E46" s="223">
        <v>31.310427508019</v>
      </c>
      <c r="F46" s="225">
        <v>0.99628085146085199</v>
      </c>
      <c r="G46" s="223">
        <v>31.4352872636942</v>
      </c>
      <c r="H46" s="225">
        <v>1.4516483633858299</v>
      </c>
      <c r="I46" s="223" t="s">
        <v>494</v>
      </c>
      <c r="J46" s="225" t="s">
        <v>494</v>
      </c>
      <c r="K46" s="223">
        <v>0.12485975567517101</v>
      </c>
      <c r="L46" s="225">
        <v>1.7606415040854599</v>
      </c>
      <c r="M46" s="223" t="s">
        <v>494</v>
      </c>
      <c r="N46" s="225" t="s">
        <v>494</v>
      </c>
      <c r="O46" s="223">
        <v>14.6138189271428</v>
      </c>
      <c r="P46" s="225">
        <v>0.54778932312184503</v>
      </c>
      <c r="Q46" s="223">
        <v>13.459374091132201</v>
      </c>
      <c r="R46" s="225">
        <v>0.98398330938832201</v>
      </c>
      <c r="S46" s="223" t="s">
        <v>494</v>
      </c>
      <c r="T46" s="225" t="s">
        <v>494</v>
      </c>
      <c r="U46" s="223">
        <v>-1.1544448360105699</v>
      </c>
      <c r="V46" s="225">
        <v>1.1261866167208201</v>
      </c>
      <c r="W46" s="223" t="s">
        <v>494</v>
      </c>
      <c r="X46" s="225" t="s">
        <v>494</v>
      </c>
      <c r="Y46" s="223">
        <v>7.6504331349666597</v>
      </c>
      <c r="Z46" s="225">
        <v>0.765648073995017</v>
      </c>
      <c r="AA46" s="223">
        <v>11.820126239457201</v>
      </c>
      <c r="AB46" s="225">
        <v>1.68577815074787</v>
      </c>
      <c r="AC46" s="223" t="s">
        <v>494</v>
      </c>
      <c r="AD46" s="225" t="s">
        <v>494</v>
      </c>
      <c r="AE46" s="223">
        <v>4.1696931044905297</v>
      </c>
      <c r="AF46" s="225">
        <v>1.8515034287711101</v>
      </c>
      <c r="AG46" s="223" t="s">
        <v>494</v>
      </c>
      <c r="AH46" s="225" t="s">
        <v>494</v>
      </c>
      <c r="AI46" s="223">
        <v>3.1823414459853998</v>
      </c>
      <c r="AJ46" s="225">
        <v>0.69310827430184596</v>
      </c>
      <c r="AK46" s="223">
        <v>4.3219556705683901</v>
      </c>
      <c r="AL46" s="225">
        <v>0.788002727659738</v>
      </c>
      <c r="AM46" s="223" t="s">
        <v>494</v>
      </c>
      <c r="AN46" s="225" t="s">
        <v>494</v>
      </c>
      <c r="AO46" s="223">
        <v>1.1396142245829799</v>
      </c>
      <c r="AP46" s="225">
        <v>1.0494509891866699</v>
      </c>
      <c r="AQ46" s="223" t="s">
        <v>494</v>
      </c>
      <c r="AR46" s="225" t="s">
        <v>494</v>
      </c>
      <c r="AS46" s="223">
        <v>3.8050323469151</v>
      </c>
      <c r="AT46" s="225">
        <v>0.74516478419947496</v>
      </c>
      <c r="AU46" s="223">
        <v>3.728397502605</v>
      </c>
      <c r="AV46" s="225">
        <v>0.67881209638472095</v>
      </c>
      <c r="AW46" s="223" t="s">
        <v>494</v>
      </c>
      <c r="AX46" s="225" t="s">
        <v>494</v>
      </c>
      <c r="AY46" s="223">
        <v>-7.6634844310107003E-2</v>
      </c>
      <c r="AZ46" s="225">
        <v>1.00799623898568</v>
      </c>
      <c r="BA46" s="223" t="s">
        <v>494</v>
      </c>
      <c r="BB46" s="225" t="s">
        <v>494</v>
      </c>
      <c r="BC46" s="223">
        <v>2.20636724020504</v>
      </c>
      <c r="BD46" s="225">
        <v>0.63389110148632399</v>
      </c>
      <c r="BE46" s="223">
        <v>3.0367242691160601</v>
      </c>
      <c r="BF46" s="225">
        <v>0.54581460311917895</v>
      </c>
      <c r="BG46" s="223" t="s">
        <v>494</v>
      </c>
      <c r="BH46" s="225" t="s">
        <v>494</v>
      </c>
      <c r="BI46" s="223">
        <v>0.83035702891102603</v>
      </c>
      <c r="BJ46" s="225">
        <v>0.83649955739479798</v>
      </c>
      <c r="BK46" s="223" t="s">
        <v>494</v>
      </c>
      <c r="BL46" s="225" t="s">
        <v>494</v>
      </c>
      <c r="BM46" s="223">
        <v>1.26170162881055</v>
      </c>
      <c r="BN46" s="225">
        <v>0.64343800862859002</v>
      </c>
      <c r="BO46" s="223">
        <v>2.6657005013994399</v>
      </c>
      <c r="BP46" s="225">
        <v>0.62491403277126401</v>
      </c>
      <c r="BQ46" s="223" t="s">
        <v>494</v>
      </c>
      <c r="BR46" s="225" t="s">
        <v>494</v>
      </c>
      <c r="BS46" s="223">
        <v>1.4039988725889001</v>
      </c>
      <c r="BT46" s="225">
        <v>0.896955974004505</v>
      </c>
      <c r="BU46" s="223" t="s">
        <v>494</v>
      </c>
      <c r="BV46" s="225" t="s">
        <v>494</v>
      </c>
      <c r="BW46" s="223">
        <v>1.7864609638158599</v>
      </c>
      <c r="BX46" s="225">
        <v>0.64840622684626603</v>
      </c>
      <c r="BY46" s="223">
        <v>2.1713738053522298</v>
      </c>
      <c r="BZ46" s="225">
        <v>0.47267673847171598</v>
      </c>
      <c r="CA46" s="223" t="s">
        <v>494</v>
      </c>
      <c r="CB46" s="225" t="s">
        <v>494</v>
      </c>
      <c r="CC46" s="223">
        <v>0.384912841536377</v>
      </c>
      <c r="CD46" s="225">
        <v>0.80240509351902201</v>
      </c>
      <c r="CE46" s="223" t="s">
        <v>494</v>
      </c>
      <c r="CF46" s="225" t="s">
        <v>494</v>
      </c>
      <c r="CG46" s="223">
        <v>2.69212131267343</v>
      </c>
      <c r="CH46" s="225">
        <v>0.67503661558651296</v>
      </c>
      <c r="CI46" s="223">
        <v>3.5171218508872402</v>
      </c>
      <c r="CJ46" s="225">
        <v>0.77116894133468905</v>
      </c>
      <c r="CK46" s="223" t="s">
        <v>494</v>
      </c>
      <c r="CL46" s="225" t="s">
        <v>494</v>
      </c>
      <c r="CM46" s="223">
        <v>0.82500053821380803</v>
      </c>
      <c r="CN46" s="239">
        <v>1.02487851400142</v>
      </c>
    </row>
    <row r="47" spans="1:92" ht="13" customHeight="1" x14ac:dyDescent="0.25">
      <c r="A47" s="26" t="s">
        <v>434</v>
      </c>
      <c r="B47" s="184">
        <v>2</v>
      </c>
      <c r="C47" s="223" t="s">
        <v>494</v>
      </c>
      <c r="D47" s="225" t="s">
        <v>494</v>
      </c>
      <c r="E47" s="223">
        <v>33.082739921510502</v>
      </c>
      <c r="F47" s="225">
        <v>4.9241209834034496</v>
      </c>
      <c r="G47" s="223">
        <v>42.311935053717697</v>
      </c>
      <c r="H47" s="225">
        <v>4.7674050417970202</v>
      </c>
      <c r="I47" s="223" t="s">
        <v>494</v>
      </c>
      <c r="J47" s="225" t="s">
        <v>494</v>
      </c>
      <c r="K47" s="223">
        <v>9.2291951322071597</v>
      </c>
      <c r="L47" s="225">
        <v>6.8538396750832904</v>
      </c>
      <c r="M47" s="223" t="s">
        <v>494</v>
      </c>
      <c r="N47" s="225" t="s">
        <v>494</v>
      </c>
      <c r="O47" s="223">
        <v>26.591513533114501</v>
      </c>
      <c r="P47" s="225">
        <v>4.9313117511312896</v>
      </c>
      <c r="Q47" s="223">
        <v>25.041798578316701</v>
      </c>
      <c r="R47" s="225">
        <v>2.14326230316667</v>
      </c>
      <c r="S47" s="223" t="s">
        <v>494</v>
      </c>
      <c r="T47" s="225" t="s">
        <v>494</v>
      </c>
      <c r="U47" s="223">
        <v>-1.5497149547978</v>
      </c>
      <c r="V47" s="225">
        <v>5.3769330372453901</v>
      </c>
      <c r="W47" s="223" t="s">
        <v>494</v>
      </c>
      <c r="X47" s="225" t="s">
        <v>494</v>
      </c>
      <c r="Y47" s="223">
        <v>9.2709496186593405</v>
      </c>
      <c r="Z47" s="225">
        <v>4.1637485502399798</v>
      </c>
      <c r="AA47" s="223">
        <v>6.2782339189439904</v>
      </c>
      <c r="AB47" s="225">
        <v>1.4639309739925299</v>
      </c>
      <c r="AC47" s="223" t="s">
        <v>494</v>
      </c>
      <c r="AD47" s="225" t="s">
        <v>494</v>
      </c>
      <c r="AE47" s="223">
        <v>-2.9927156997153399</v>
      </c>
      <c r="AF47" s="225">
        <v>4.4136035035150396</v>
      </c>
      <c r="AG47" s="223" t="s">
        <v>494</v>
      </c>
      <c r="AH47" s="225" t="s">
        <v>494</v>
      </c>
      <c r="AI47" s="223">
        <v>11.2138719887531</v>
      </c>
      <c r="AJ47" s="225">
        <v>5.6079412220392504</v>
      </c>
      <c r="AK47" s="223">
        <v>3.1897887089042798</v>
      </c>
      <c r="AL47" s="225">
        <v>0.53424163878741804</v>
      </c>
      <c r="AM47" s="223" t="s">
        <v>494</v>
      </c>
      <c r="AN47" s="225" t="s">
        <v>494</v>
      </c>
      <c r="AO47" s="223">
        <v>-8.0240832798487798</v>
      </c>
      <c r="AP47" s="225">
        <v>5.6333310641627801</v>
      </c>
      <c r="AQ47" s="223" t="s">
        <v>494</v>
      </c>
      <c r="AR47" s="225" t="s">
        <v>494</v>
      </c>
      <c r="AS47" s="223">
        <v>8.60714892643235</v>
      </c>
      <c r="AT47" s="225">
        <v>4.6363238094970498</v>
      </c>
      <c r="AU47" s="223">
        <v>4.3661476626138898</v>
      </c>
      <c r="AV47" s="225">
        <v>0.784710427208684</v>
      </c>
      <c r="AW47" s="223" t="s">
        <v>494</v>
      </c>
      <c r="AX47" s="225" t="s">
        <v>494</v>
      </c>
      <c r="AY47" s="223">
        <v>-4.2410012638184602</v>
      </c>
      <c r="AZ47" s="225">
        <v>4.7022621068034196</v>
      </c>
      <c r="BA47" s="223" t="s">
        <v>494</v>
      </c>
      <c r="BB47" s="225" t="s">
        <v>494</v>
      </c>
      <c r="BC47" s="223">
        <v>7.7917122132010999</v>
      </c>
      <c r="BD47" s="225">
        <v>4.7087453923491296</v>
      </c>
      <c r="BE47" s="223">
        <v>2.4705305159779098</v>
      </c>
      <c r="BF47" s="225">
        <v>0.46993320185874998</v>
      </c>
      <c r="BG47" s="223" t="s">
        <v>494</v>
      </c>
      <c r="BH47" s="225" t="s">
        <v>494</v>
      </c>
      <c r="BI47" s="223">
        <v>-5.3211816972231896</v>
      </c>
      <c r="BJ47" s="225">
        <v>4.7321369785941698</v>
      </c>
      <c r="BK47" s="223" t="s">
        <v>494</v>
      </c>
      <c r="BL47" s="225" t="s">
        <v>494</v>
      </c>
      <c r="BM47" s="223">
        <v>6.4393072964776898</v>
      </c>
      <c r="BN47" s="225">
        <v>5.4494505348393902</v>
      </c>
      <c r="BO47" s="223">
        <v>3.06840671384803</v>
      </c>
      <c r="BP47" s="225">
        <v>0.65674741831095595</v>
      </c>
      <c r="BQ47" s="223" t="s">
        <v>494</v>
      </c>
      <c r="BR47" s="225" t="s">
        <v>494</v>
      </c>
      <c r="BS47" s="223">
        <v>-3.3709005826296599</v>
      </c>
      <c r="BT47" s="225">
        <v>5.48888224533186</v>
      </c>
      <c r="BU47" s="223" t="s">
        <v>494</v>
      </c>
      <c r="BV47" s="225" t="s">
        <v>494</v>
      </c>
      <c r="BW47" s="223">
        <v>5.0865568900789002</v>
      </c>
      <c r="BX47" s="225">
        <v>3.55024561361085</v>
      </c>
      <c r="BY47" s="223">
        <v>1.88098552632542</v>
      </c>
      <c r="BZ47" s="225">
        <v>0.38249540511282698</v>
      </c>
      <c r="CA47" s="223" t="s">
        <v>494</v>
      </c>
      <c r="CB47" s="225" t="s">
        <v>494</v>
      </c>
      <c r="CC47" s="223">
        <v>-3.2055713637534802</v>
      </c>
      <c r="CD47" s="225">
        <v>3.57079076002718</v>
      </c>
      <c r="CE47" s="223" t="s">
        <v>494</v>
      </c>
      <c r="CF47" s="225" t="s">
        <v>494</v>
      </c>
      <c r="CG47" s="223">
        <v>6.8222381380143204</v>
      </c>
      <c r="CH47" s="225">
        <v>5.3919891694737503</v>
      </c>
      <c r="CI47" s="223">
        <v>2.94284089065289</v>
      </c>
      <c r="CJ47" s="225">
        <v>0.80506935677957603</v>
      </c>
      <c r="CK47" s="223" t="s">
        <v>494</v>
      </c>
      <c r="CL47" s="225" t="s">
        <v>494</v>
      </c>
      <c r="CM47" s="223">
        <v>-3.8793972473614402</v>
      </c>
      <c r="CN47" s="239">
        <v>5.4517597042558297</v>
      </c>
    </row>
    <row r="48" spans="1:92" ht="13" customHeight="1" x14ac:dyDescent="0.25">
      <c r="A48" s="26" t="s">
        <v>435</v>
      </c>
      <c r="B48" s="184">
        <v>2</v>
      </c>
      <c r="C48" s="223">
        <v>27.628693176927701</v>
      </c>
      <c r="D48" s="225">
        <v>0.96550650477115796</v>
      </c>
      <c r="E48" s="223">
        <v>26.667220739813299</v>
      </c>
      <c r="F48" s="225">
        <v>0.68240721823457196</v>
      </c>
      <c r="G48" s="223">
        <v>29.7065442793605</v>
      </c>
      <c r="H48" s="225">
        <v>0.96022929915492605</v>
      </c>
      <c r="I48" s="223">
        <v>2.0778511024328199</v>
      </c>
      <c r="J48" s="225">
        <v>1.3617059586089</v>
      </c>
      <c r="K48" s="223">
        <v>3.0393235395472198</v>
      </c>
      <c r="L48" s="225">
        <v>1.17801524542521</v>
      </c>
      <c r="M48" s="223">
        <v>13.6542003448477</v>
      </c>
      <c r="N48" s="225">
        <v>0.46913728359072898</v>
      </c>
      <c r="O48" s="223">
        <v>14.2515199004593</v>
      </c>
      <c r="P48" s="225">
        <v>0.40193085996849998</v>
      </c>
      <c r="Q48" s="223">
        <v>15.160431278567</v>
      </c>
      <c r="R48" s="225">
        <v>0.55206662274671603</v>
      </c>
      <c r="S48" s="223">
        <v>1.50623093371932</v>
      </c>
      <c r="T48" s="225">
        <v>0.72447729212574596</v>
      </c>
      <c r="U48" s="223">
        <v>0.90891137810764799</v>
      </c>
      <c r="V48" s="225">
        <v>0.682880642679219</v>
      </c>
      <c r="W48" s="223">
        <v>6.2547706826338603</v>
      </c>
      <c r="X48" s="225">
        <v>0.43198165032686398</v>
      </c>
      <c r="Y48" s="223">
        <v>5.3843937705482201</v>
      </c>
      <c r="Z48" s="225">
        <v>0.223720158879716</v>
      </c>
      <c r="AA48" s="223">
        <v>6.9155878554582602</v>
      </c>
      <c r="AB48" s="225">
        <v>0.39829058753791202</v>
      </c>
      <c r="AC48" s="223">
        <v>0.660817172824402</v>
      </c>
      <c r="AD48" s="225">
        <v>0.587574283253119</v>
      </c>
      <c r="AE48" s="223">
        <v>1.5311940849100401</v>
      </c>
      <c r="AF48" s="225">
        <v>0.45682173942409998</v>
      </c>
      <c r="AG48" s="223">
        <v>4.94724659343977</v>
      </c>
      <c r="AH48" s="225">
        <v>0.41603361258938099</v>
      </c>
      <c r="AI48" s="223">
        <v>4.1712871887607603</v>
      </c>
      <c r="AJ48" s="225">
        <v>0.142745107600947</v>
      </c>
      <c r="AK48" s="223">
        <v>2.7409449755125599</v>
      </c>
      <c r="AL48" s="225">
        <v>0.20656143140997599</v>
      </c>
      <c r="AM48" s="223">
        <v>-2.2063016179272101</v>
      </c>
      <c r="AN48" s="225">
        <v>0.46449067993912402</v>
      </c>
      <c r="AO48" s="223">
        <v>-1.4303422132482</v>
      </c>
      <c r="AP48" s="225">
        <v>0.25108522594956501</v>
      </c>
      <c r="AQ48" s="223">
        <v>1.1404302010459699</v>
      </c>
      <c r="AR48" s="225">
        <v>0.15104102301539099</v>
      </c>
      <c r="AS48" s="223">
        <v>1.39029513899694</v>
      </c>
      <c r="AT48" s="225">
        <v>0.22693589754477</v>
      </c>
      <c r="AU48" s="223">
        <v>4.7883724586532503</v>
      </c>
      <c r="AV48" s="225">
        <v>0.29865445441277799</v>
      </c>
      <c r="AW48" s="223">
        <v>3.64794225760728</v>
      </c>
      <c r="AX48" s="225">
        <v>0.33467577410701499</v>
      </c>
      <c r="AY48" s="223">
        <v>3.3980773196563101</v>
      </c>
      <c r="AZ48" s="225">
        <v>0.375092501571338</v>
      </c>
      <c r="BA48" s="223">
        <v>1.41079787946588</v>
      </c>
      <c r="BB48" s="225">
        <v>0.13625216522577799</v>
      </c>
      <c r="BC48" s="223">
        <v>1.41265302138436</v>
      </c>
      <c r="BD48" s="225">
        <v>9.3057729147893703E-2</v>
      </c>
      <c r="BE48" s="223">
        <v>2.0614262968349202</v>
      </c>
      <c r="BF48" s="225">
        <v>0.17891754778413599</v>
      </c>
      <c r="BG48" s="223">
        <v>0.65062841736903199</v>
      </c>
      <c r="BH48" s="225">
        <v>0.22489139919926099</v>
      </c>
      <c r="BI48" s="223">
        <v>0.64877327545055696</v>
      </c>
      <c r="BJ48" s="225">
        <v>0.20167109326636601</v>
      </c>
      <c r="BK48" s="223">
        <v>0.98723712071064296</v>
      </c>
      <c r="BL48" s="225">
        <v>0.198170006065333</v>
      </c>
      <c r="BM48" s="223">
        <v>0.95606432318393997</v>
      </c>
      <c r="BN48" s="225">
        <v>0.200910274731082</v>
      </c>
      <c r="BO48" s="223">
        <v>1.30787629516615</v>
      </c>
      <c r="BP48" s="225">
        <v>0.165725917723517</v>
      </c>
      <c r="BQ48" s="223">
        <v>0.32063917445550999</v>
      </c>
      <c r="BR48" s="225">
        <v>0.25833395268379999</v>
      </c>
      <c r="BS48" s="223">
        <v>0.35181197198221298</v>
      </c>
      <c r="BT48" s="225">
        <v>0.26044196723612101</v>
      </c>
      <c r="BU48" s="223">
        <v>1.31277385384671</v>
      </c>
      <c r="BV48" s="225">
        <v>0.131496780150963</v>
      </c>
      <c r="BW48" s="223">
        <v>1.05051611379321</v>
      </c>
      <c r="BX48" s="225">
        <v>5.0816709565460298E-2</v>
      </c>
      <c r="BY48" s="223">
        <v>1.3331805611157199</v>
      </c>
      <c r="BZ48" s="225">
        <v>0.12738949526580301</v>
      </c>
      <c r="CA48" s="223">
        <v>2.04067072690097E-2</v>
      </c>
      <c r="CB48" s="225">
        <v>0.18308327802982599</v>
      </c>
      <c r="CC48" s="223">
        <v>0.282664447322511</v>
      </c>
      <c r="CD48" s="225">
        <v>0.13715108995241901</v>
      </c>
      <c r="CE48" s="223">
        <v>1.2706644320120899</v>
      </c>
      <c r="CF48" s="225">
        <v>0.239595772546599</v>
      </c>
      <c r="CG48" s="223">
        <v>0.91311784565701104</v>
      </c>
      <c r="CH48" s="225">
        <v>0.179848765910191</v>
      </c>
      <c r="CI48" s="223">
        <v>1.25905616788538</v>
      </c>
      <c r="CJ48" s="225">
        <v>0.31833265032258701</v>
      </c>
      <c r="CK48" s="223">
        <v>-1.16082641267103E-2</v>
      </c>
      <c r="CL48" s="225">
        <v>0.398424159010976</v>
      </c>
      <c r="CM48" s="223">
        <v>0.34593832222836501</v>
      </c>
      <c r="CN48" s="239">
        <v>0.36562447245886198</v>
      </c>
    </row>
    <row r="49" spans="1:92" ht="13" customHeight="1" x14ac:dyDescent="0.25">
      <c r="A49" s="26" t="s">
        <v>436</v>
      </c>
      <c r="B49" s="184">
        <v>2</v>
      </c>
      <c r="C49" s="223">
        <v>33.749700520825598</v>
      </c>
      <c r="D49" s="225">
        <v>0.479125100645583</v>
      </c>
      <c r="E49" s="223">
        <v>33.406566798774499</v>
      </c>
      <c r="F49" s="225">
        <v>0.81420480845295995</v>
      </c>
      <c r="G49" s="223">
        <v>34.068666917016898</v>
      </c>
      <c r="H49" s="225">
        <v>0.76369635404617398</v>
      </c>
      <c r="I49" s="223">
        <v>0.31896639619125</v>
      </c>
      <c r="J49" s="225">
        <v>0.90155032208527297</v>
      </c>
      <c r="K49" s="223">
        <v>0.66210011824234305</v>
      </c>
      <c r="L49" s="225">
        <v>1.1163160803694201</v>
      </c>
      <c r="M49" s="223">
        <v>13.391734045643499</v>
      </c>
      <c r="N49" s="225">
        <v>0.195312137199085</v>
      </c>
      <c r="O49" s="223">
        <v>13.8789770689168</v>
      </c>
      <c r="P49" s="225">
        <v>0.35639872252099403</v>
      </c>
      <c r="Q49" s="223">
        <v>14.573191890155501</v>
      </c>
      <c r="R49" s="225">
        <v>0.33162473700640299</v>
      </c>
      <c r="S49" s="223">
        <v>1.18145784451205</v>
      </c>
      <c r="T49" s="225">
        <v>0.38486594696314702</v>
      </c>
      <c r="U49" s="223">
        <v>0.69421482123870204</v>
      </c>
      <c r="V49" s="225">
        <v>0.486821338489966</v>
      </c>
      <c r="W49" s="223">
        <v>5.8812338046359196</v>
      </c>
      <c r="X49" s="225">
        <v>0.19138121258292701</v>
      </c>
      <c r="Y49" s="223">
        <v>5.4114897193368501</v>
      </c>
      <c r="Z49" s="225">
        <v>0.24621072754774401</v>
      </c>
      <c r="AA49" s="223">
        <v>6.1252573727836301</v>
      </c>
      <c r="AB49" s="225">
        <v>0.226266100419761</v>
      </c>
      <c r="AC49" s="223">
        <v>0.24402356814770801</v>
      </c>
      <c r="AD49" s="225">
        <v>0.29634965282395198</v>
      </c>
      <c r="AE49" s="223">
        <v>0.71376765344678295</v>
      </c>
      <c r="AF49" s="225">
        <v>0.33438910053821302</v>
      </c>
      <c r="AG49" s="223">
        <v>4.0744026087449301</v>
      </c>
      <c r="AH49" s="225">
        <v>0.15792298835096</v>
      </c>
      <c r="AI49" s="223">
        <v>3.3240144553936801</v>
      </c>
      <c r="AJ49" s="225">
        <v>0.18587903381259399</v>
      </c>
      <c r="AK49" s="223">
        <v>3.05514335885043</v>
      </c>
      <c r="AL49" s="225">
        <v>0.13544300643832399</v>
      </c>
      <c r="AM49" s="223">
        <v>-1.0192592498944999</v>
      </c>
      <c r="AN49" s="225">
        <v>0.20804922072132201</v>
      </c>
      <c r="AO49" s="223">
        <v>-0.26887109654325297</v>
      </c>
      <c r="AP49" s="225">
        <v>0.229990919829796</v>
      </c>
      <c r="AQ49" s="223">
        <v>3.7810377325782301</v>
      </c>
      <c r="AR49" s="225">
        <v>0.18573309171580199</v>
      </c>
      <c r="AS49" s="223">
        <v>2.7363584649736601</v>
      </c>
      <c r="AT49" s="225">
        <v>0.182585012558872</v>
      </c>
      <c r="AU49" s="223">
        <v>3.27264512972426</v>
      </c>
      <c r="AV49" s="225">
        <v>0.294376812579139</v>
      </c>
      <c r="AW49" s="223">
        <v>-0.50839260285396903</v>
      </c>
      <c r="AX49" s="225">
        <v>0.34807253431226598</v>
      </c>
      <c r="AY49" s="223">
        <v>0.53628666475059505</v>
      </c>
      <c r="AZ49" s="225">
        <v>0.346402936759169</v>
      </c>
      <c r="BA49" s="223">
        <v>1.97532957400979</v>
      </c>
      <c r="BB49" s="225">
        <v>9.6964523838388494E-2</v>
      </c>
      <c r="BC49" s="223">
        <v>1.6340810765673801</v>
      </c>
      <c r="BD49" s="225">
        <v>0.16518011791249301</v>
      </c>
      <c r="BE49" s="223">
        <v>2.01032241513657</v>
      </c>
      <c r="BF49" s="225">
        <v>0.17142195231023899</v>
      </c>
      <c r="BG49" s="223">
        <v>3.4992841126779001E-2</v>
      </c>
      <c r="BH49" s="225">
        <v>0.196945689511244</v>
      </c>
      <c r="BI49" s="223">
        <v>0.37624133856919301</v>
      </c>
      <c r="BJ49" s="225">
        <v>0.23805452545045</v>
      </c>
      <c r="BK49" s="223">
        <v>0.48550944317199501</v>
      </c>
      <c r="BL49" s="225">
        <v>6.5522813127534996E-2</v>
      </c>
      <c r="BM49" s="223">
        <v>0.92812551033061996</v>
      </c>
      <c r="BN49" s="225">
        <v>0.296801584455198</v>
      </c>
      <c r="BO49" s="223">
        <v>0.70826401837000197</v>
      </c>
      <c r="BP49" s="225">
        <v>0.128959408015348</v>
      </c>
      <c r="BQ49" s="223">
        <v>0.22275457519800601</v>
      </c>
      <c r="BR49" s="225">
        <v>0.14465050278452199</v>
      </c>
      <c r="BS49" s="223">
        <v>-0.21986149196061799</v>
      </c>
      <c r="BT49" s="225">
        <v>0.32360733837597799</v>
      </c>
      <c r="BU49" s="223">
        <v>1.55040781299367</v>
      </c>
      <c r="BV49" s="225">
        <v>0.100586279634647</v>
      </c>
      <c r="BW49" s="223">
        <v>1.15358420257227</v>
      </c>
      <c r="BX49" s="225">
        <v>0.13613699365145901</v>
      </c>
      <c r="BY49" s="223">
        <v>1.3385947032193499</v>
      </c>
      <c r="BZ49" s="225">
        <v>9.8397070832288797E-2</v>
      </c>
      <c r="CA49" s="223">
        <v>-0.21181310977432599</v>
      </c>
      <c r="CB49" s="225">
        <v>0.14071099174945001</v>
      </c>
      <c r="CC49" s="223">
        <v>0.185010500647071</v>
      </c>
      <c r="CD49" s="225">
        <v>0.16797399974053101</v>
      </c>
      <c r="CE49" s="223">
        <v>0.43580662226951999</v>
      </c>
      <c r="CF49" s="225">
        <v>6.0957760255492099E-2</v>
      </c>
      <c r="CG49" s="223">
        <v>0.25532955273484598</v>
      </c>
      <c r="CH49" s="225">
        <v>4.4023083011649998E-2</v>
      </c>
      <c r="CI49" s="223">
        <v>0.37770129171531502</v>
      </c>
      <c r="CJ49" s="225">
        <v>8.9770520110263E-2</v>
      </c>
      <c r="CK49" s="223">
        <v>-5.8105330554205602E-2</v>
      </c>
      <c r="CL49" s="225">
        <v>0.108510805066745</v>
      </c>
      <c r="CM49" s="223">
        <v>0.12237173898046801</v>
      </c>
      <c r="CN49" s="239">
        <v>9.9983889295814907E-2</v>
      </c>
    </row>
    <row r="50" spans="1:92" ht="13" customHeight="1" x14ac:dyDescent="0.25">
      <c r="A50" s="26" t="s">
        <v>437</v>
      </c>
      <c r="B50" s="184">
        <v>2</v>
      </c>
      <c r="C50" s="223" t="s">
        <v>494</v>
      </c>
      <c r="D50" s="225" t="s">
        <v>494</v>
      </c>
      <c r="E50" s="223">
        <v>27.897071372108002</v>
      </c>
      <c r="F50" s="225">
        <v>0.61652605451951503</v>
      </c>
      <c r="G50" s="223">
        <v>25.640777533166698</v>
      </c>
      <c r="H50" s="225">
        <v>0.472741338694397</v>
      </c>
      <c r="I50" s="223" t="s">
        <v>494</v>
      </c>
      <c r="J50" s="225" t="s">
        <v>494</v>
      </c>
      <c r="K50" s="223">
        <v>-2.2562938389413199</v>
      </c>
      <c r="L50" s="225">
        <v>0.77690974328551798</v>
      </c>
      <c r="M50" s="223" t="s">
        <v>494</v>
      </c>
      <c r="N50" s="225" t="s">
        <v>494</v>
      </c>
      <c r="O50" s="223">
        <v>22.744352267577</v>
      </c>
      <c r="P50" s="225">
        <v>0.41893266154361097</v>
      </c>
      <c r="Q50" s="223">
        <v>20.314665964198198</v>
      </c>
      <c r="R50" s="225">
        <v>0.33267164359214202</v>
      </c>
      <c r="S50" s="223" t="s">
        <v>494</v>
      </c>
      <c r="T50" s="225" t="s">
        <v>494</v>
      </c>
      <c r="U50" s="223">
        <v>-2.42968630337886</v>
      </c>
      <c r="V50" s="225">
        <v>0.53495326651802999</v>
      </c>
      <c r="W50" s="223" t="s">
        <v>494</v>
      </c>
      <c r="X50" s="225" t="s">
        <v>494</v>
      </c>
      <c r="Y50" s="223">
        <v>3.5340998632510301</v>
      </c>
      <c r="Z50" s="225">
        <v>0.24375207212709499</v>
      </c>
      <c r="AA50" s="223">
        <v>3.8360758089545</v>
      </c>
      <c r="AB50" s="225">
        <v>0.28040992685051003</v>
      </c>
      <c r="AC50" s="223" t="s">
        <v>494</v>
      </c>
      <c r="AD50" s="225" t="s">
        <v>494</v>
      </c>
      <c r="AE50" s="223">
        <v>0.30197594570346997</v>
      </c>
      <c r="AF50" s="225">
        <v>0.37154380595370001</v>
      </c>
      <c r="AG50" s="223" t="s">
        <v>494</v>
      </c>
      <c r="AH50" s="225" t="s">
        <v>494</v>
      </c>
      <c r="AI50" s="223">
        <v>2.2735519558608499</v>
      </c>
      <c r="AJ50" s="225">
        <v>0.12230904968267001</v>
      </c>
      <c r="AK50" s="223">
        <v>2.0604178639116699</v>
      </c>
      <c r="AL50" s="225">
        <v>0.13735281865396001</v>
      </c>
      <c r="AM50" s="223" t="s">
        <v>494</v>
      </c>
      <c r="AN50" s="225" t="s">
        <v>494</v>
      </c>
      <c r="AO50" s="223">
        <v>-0.213134091949189</v>
      </c>
      <c r="AP50" s="225">
        <v>0.18391655832595799</v>
      </c>
      <c r="AQ50" s="223" t="s">
        <v>494</v>
      </c>
      <c r="AR50" s="225" t="s">
        <v>494</v>
      </c>
      <c r="AS50" s="223">
        <v>1.46170895684654</v>
      </c>
      <c r="AT50" s="225">
        <v>0.207894116908097</v>
      </c>
      <c r="AU50" s="223">
        <v>2.7916656842770702</v>
      </c>
      <c r="AV50" s="225">
        <v>0.28052844934253002</v>
      </c>
      <c r="AW50" s="223" t="s">
        <v>494</v>
      </c>
      <c r="AX50" s="225" t="s">
        <v>494</v>
      </c>
      <c r="AY50" s="223">
        <v>1.32995672743053</v>
      </c>
      <c r="AZ50" s="225">
        <v>0.34916496779534101</v>
      </c>
      <c r="BA50" s="223" t="s">
        <v>494</v>
      </c>
      <c r="BB50" s="225" t="s">
        <v>494</v>
      </c>
      <c r="BC50" s="223">
        <v>2.0076576391452901</v>
      </c>
      <c r="BD50" s="225">
        <v>0.168896736887446</v>
      </c>
      <c r="BE50" s="223">
        <v>1.8417234429426099</v>
      </c>
      <c r="BF50" s="225">
        <v>0.16216153661242</v>
      </c>
      <c r="BG50" s="223" t="s">
        <v>494</v>
      </c>
      <c r="BH50" s="225" t="s">
        <v>494</v>
      </c>
      <c r="BI50" s="223">
        <v>-0.16593419620268399</v>
      </c>
      <c r="BJ50" s="225">
        <v>0.234141990441118</v>
      </c>
      <c r="BK50" s="223" t="s">
        <v>494</v>
      </c>
      <c r="BL50" s="225" t="s">
        <v>494</v>
      </c>
      <c r="BM50" s="223">
        <v>0.80191376884895504</v>
      </c>
      <c r="BN50" s="225">
        <v>0.16287812796003701</v>
      </c>
      <c r="BO50" s="223">
        <v>0.73673670313181105</v>
      </c>
      <c r="BP50" s="225">
        <v>0.10613133067198099</v>
      </c>
      <c r="BQ50" s="223" t="s">
        <v>494</v>
      </c>
      <c r="BR50" s="225" t="s">
        <v>494</v>
      </c>
      <c r="BS50" s="223">
        <v>-6.5177065717143795E-2</v>
      </c>
      <c r="BT50" s="225">
        <v>0.19440458821224299</v>
      </c>
      <c r="BU50" s="223" t="s">
        <v>494</v>
      </c>
      <c r="BV50" s="225" t="s">
        <v>494</v>
      </c>
      <c r="BW50" s="223">
        <v>1.7882107004663701</v>
      </c>
      <c r="BX50" s="225">
        <v>0.171608292723441</v>
      </c>
      <c r="BY50" s="223">
        <v>1.74339435225605</v>
      </c>
      <c r="BZ50" s="225">
        <v>0.17659580606973599</v>
      </c>
      <c r="CA50" s="223" t="s">
        <v>494</v>
      </c>
      <c r="CB50" s="225" t="s">
        <v>494</v>
      </c>
      <c r="CC50" s="223">
        <v>-4.4816348210325402E-2</v>
      </c>
      <c r="CD50" s="225">
        <v>0.24624273563472701</v>
      </c>
      <c r="CE50" s="223" t="s">
        <v>494</v>
      </c>
      <c r="CF50" s="225" t="s">
        <v>494</v>
      </c>
      <c r="CG50" s="223">
        <v>1.9579855802310999</v>
      </c>
      <c r="CH50" s="225">
        <v>0.185358815858118</v>
      </c>
      <c r="CI50" s="223">
        <v>1.2607745986366801</v>
      </c>
      <c r="CJ50" s="225">
        <v>0.10471510617919901</v>
      </c>
      <c r="CK50" s="223" t="s">
        <v>494</v>
      </c>
      <c r="CL50" s="225" t="s">
        <v>494</v>
      </c>
      <c r="CM50" s="223">
        <v>-0.69721098159441697</v>
      </c>
      <c r="CN50" s="239">
        <v>0.212892329778329</v>
      </c>
    </row>
    <row r="51" spans="1:92" ht="13" customHeight="1" x14ac:dyDescent="0.25">
      <c r="A51" s="26" t="s">
        <v>438</v>
      </c>
      <c r="B51" s="184">
        <v>2</v>
      </c>
      <c r="C51" s="223" t="s">
        <v>494</v>
      </c>
      <c r="D51" s="225" t="s">
        <v>494</v>
      </c>
      <c r="E51" s="223">
        <v>34.316329909878903</v>
      </c>
      <c r="F51" s="225">
        <v>0.80090391601406796</v>
      </c>
      <c r="G51" s="223">
        <v>36.929409329568799</v>
      </c>
      <c r="H51" s="225">
        <v>3.9053944063176602</v>
      </c>
      <c r="I51" s="223" t="s">
        <v>494</v>
      </c>
      <c r="J51" s="225" t="s">
        <v>494</v>
      </c>
      <c r="K51" s="223">
        <v>2.61307941968998</v>
      </c>
      <c r="L51" s="225">
        <v>3.9866718640469898</v>
      </c>
      <c r="M51" s="223" t="s">
        <v>494</v>
      </c>
      <c r="N51" s="225" t="s">
        <v>494</v>
      </c>
      <c r="O51" s="223">
        <v>22.234313627455101</v>
      </c>
      <c r="P51" s="225">
        <v>0.58461594944614603</v>
      </c>
      <c r="Q51" s="223">
        <v>22.459904660015901</v>
      </c>
      <c r="R51" s="225">
        <v>2.87347718270206</v>
      </c>
      <c r="S51" s="223" t="s">
        <v>494</v>
      </c>
      <c r="T51" s="225" t="s">
        <v>494</v>
      </c>
      <c r="U51" s="223">
        <v>0.22559103256076801</v>
      </c>
      <c r="V51" s="225">
        <v>2.93234495376247</v>
      </c>
      <c r="W51" s="223" t="s">
        <v>494</v>
      </c>
      <c r="X51" s="225" t="s">
        <v>494</v>
      </c>
      <c r="Y51" s="223">
        <v>6.3962932658764702</v>
      </c>
      <c r="Z51" s="225">
        <v>0.34873155827650199</v>
      </c>
      <c r="AA51" s="223">
        <v>7.3462581475676396</v>
      </c>
      <c r="AB51" s="225">
        <v>1.19429613942811</v>
      </c>
      <c r="AC51" s="223" t="s">
        <v>494</v>
      </c>
      <c r="AD51" s="225" t="s">
        <v>494</v>
      </c>
      <c r="AE51" s="223">
        <v>0.94996488169116899</v>
      </c>
      <c r="AF51" s="225">
        <v>1.24416918800895</v>
      </c>
      <c r="AG51" s="223" t="s">
        <v>494</v>
      </c>
      <c r="AH51" s="225" t="s">
        <v>494</v>
      </c>
      <c r="AI51" s="223">
        <v>4.6664913226028704</v>
      </c>
      <c r="AJ51" s="225">
        <v>0.26797366028868402</v>
      </c>
      <c r="AK51" s="223">
        <v>3.9176063736303499</v>
      </c>
      <c r="AL51" s="225">
        <v>0.777257255854231</v>
      </c>
      <c r="AM51" s="223" t="s">
        <v>494</v>
      </c>
      <c r="AN51" s="225" t="s">
        <v>494</v>
      </c>
      <c r="AO51" s="223">
        <v>-0.74888494897252</v>
      </c>
      <c r="AP51" s="225">
        <v>0.82215492724094597</v>
      </c>
      <c r="AQ51" s="223" t="s">
        <v>494</v>
      </c>
      <c r="AR51" s="225" t="s">
        <v>494</v>
      </c>
      <c r="AS51" s="223">
        <v>2.6946132397464599</v>
      </c>
      <c r="AT51" s="225">
        <v>0.26026256123605401</v>
      </c>
      <c r="AU51" s="223">
        <v>5.7163818677288196</v>
      </c>
      <c r="AV51" s="225">
        <v>1.0937902851321699</v>
      </c>
      <c r="AW51" s="223" t="s">
        <v>494</v>
      </c>
      <c r="AX51" s="225" t="s">
        <v>494</v>
      </c>
      <c r="AY51" s="223">
        <v>3.0217686279823601</v>
      </c>
      <c r="AZ51" s="225">
        <v>1.12432814988804</v>
      </c>
      <c r="BA51" s="223" t="s">
        <v>494</v>
      </c>
      <c r="BB51" s="225" t="s">
        <v>494</v>
      </c>
      <c r="BC51" s="223">
        <v>3.3538016803419</v>
      </c>
      <c r="BD51" s="225">
        <v>0.30608223820007202</v>
      </c>
      <c r="BE51" s="223">
        <v>4.0226372013219898</v>
      </c>
      <c r="BF51" s="225">
        <v>1.07165834394561</v>
      </c>
      <c r="BG51" s="223" t="s">
        <v>494</v>
      </c>
      <c r="BH51" s="225" t="s">
        <v>494</v>
      </c>
      <c r="BI51" s="223">
        <v>0.66883552098009302</v>
      </c>
      <c r="BJ51" s="225">
        <v>1.11451242374853</v>
      </c>
      <c r="BK51" s="223" t="s">
        <v>494</v>
      </c>
      <c r="BL51" s="225" t="s">
        <v>494</v>
      </c>
      <c r="BM51" s="223">
        <v>2.8384644775241901</v>
      </c>
      <c r="BN51" s="225">
        <v>0.33041548594150399</v>
      </c>
      <c r="BO51" s="223">
        <v>2.9714641758212701</v>
      </c>
      <c r="BP51" s="225">
        <v>1.3389304965532001</v>
      </c>
      <c r="BQ51" s="223" t="s">
        <v>494</v>
      </c>
      <c r="BR51" s="225" t="s">
        <v>494</v>
      </c>
      <c r="BS51" s="223">
        <v>0.132999698297076</v>
      </c>
      <c r="BT51" s="225">
        <v>1.37909726558723</v>
      </c>
      <c r="BU51" s="223" t="s">
        <v>494</v>
      </c>
      <c r="BV51" s="225" t="s">
        <v>494</v>
      </c>
      <c r="BW51" s="223">
        <v>2.3850094714730399</v>
      </c>
      <c r="BX51" s="225">
        <v>0.25829594039750198</v>
      </c>
      <c r="BY51" s="223">
        <v>3.61007365074297</v>
      </c>
      <c r="BZ51" s="225">
        <v>1.131595487439</v>
      </c>
      <c r="CA51" s="223" t="s">
        <v>494</v>
      </c>
      <c r="CB51" s="225" t="s">
        <v>494</v>
      </c>
      <c r="CC51" s="223">
        <v>1.22506417926992</v>
      </c>
      <c r="CD51" s="225">
        <v>1.1607002800112201</v>
      </c>
      <c r="CE51" s="223" t="s">
        <v>494</v>
      </c>
      <c r="CF51" s="225" t="s">
        <v>494</v>
      </c>
      <c r="CG51" s="223">
        <v>2.4956839920748202</v>
      </c>
      <c r="CH51" s="225">
        <v>0.412552855818275</v>
      </c>
      <c r="CI51" s="223">
        <v>2.81670113282035</v>
      </c>
      <c r="CJ51" s="225">
        <v>1.4466661246038901</v>
      </c>
      <c r="CK51" s="223" t="s">
        <v>494</v>
      </c>
      <c r="CL51" s="225" t="s">
        <v>494</v>
      </c>
      <c r="CM51" s="223">
        <v>0.321017140745533</v>
      </c>
      <c r="CN51" s="239">
        <v>1.50434129602303</v>
      </c>
    </row>
    <row r="52" spans="1:92" ht="13" customHeight="1" x14ac:dyDescent="0.25">
      <c r="A52" s="26" t="s">
        <v>439</v>
      </c>
      <c r="B52" s="184">
        <v>2</v>
      </c>
      <c r="C52" s="223">
        <v>25.4184074587372</v>
      </c>
      <c r="D52" s="225">
        <v>5.5781911309236198</v>
      </c>
      <c r="E52" s="223">
        <v>30.7374722298253</v>
      </c>
      <c r="F52" s="225">
        <v>2.3483774035301801</v>
      </c>
      <c r="G52" s="223">
        <v>22.027935095933302</v>
      </c>
      <c r="H52" s="225">
        <v>5.1947698298203004</v>
      </c>
      <c r="I52" s="223">
        <v>-3.3904723628039499</v>
      </c>
      <c r="J52" s="225">
        <v>7.6224569449703097</v>
      </c>
      <c r="K52" s="223">
        <v>-8.7095371338920309</v>
      </c>
      <c r="L52" s="225">
        <v>5.7009218565265698</v>
      </c>
      <c r="M52" s="223">
        <v>13.877158326804</v>
      </c>
      <c r="N52" s="225">
        <v>1.4121232488514901</v>
      </c>
      <c r="O52" s="223">
        <v>18.481687756663302</v>
      </c>
      <c r="P52" s="225">
        <v>2.4323484545808101</v>
      </c>
      <c r="Q52" s="223">
        <v>13.1018750268393</v>
      </c>
      <c r="R52" s="225">
        <v>2.2561374064829498</v>
      </c>
      <c r="S52" s="223">
        <v>-0.77528329996470202</v>
      </c>
      <c r="T52" s="225">
        <v>2.6616250800739198</v>
      </c>
      <c r="U52" s="223">
        <v>-5.3798127298240201</v>
      </c>
      <c r="V52" s="225">
        <v>3.3176007899434299</v>
      </c>
      <c r="W52" s="223">
        <v>5.0876018753144301</v>
      </c>
      <c r="X52" s="225">
        <v>1.0794604165536801</v>
      </c>
      <c r="Y52" s="223">
        <v>5.4231902576543201</v>
      </c>
      <c r="Z52" s="225">
        <v>0.62514627581070403</v>
      </c>
      <c r="AA52" s="223">
        <v>6.4645578497563099</v>
      </c>
      <c r="AB52" s="225">
        <v>1.4415986404843399</v>
      </c>
      <c r="AC52" s="223">
        <v>1.37695597444188</v>
      </c>
      <c r="AD52" s="225">
        <v>1.8009556993864499</v>
      </c>
      <c r="AE52" s="223">
        <v>1.04136759210199</v>
      </c>
      <c r="AF52" s="225">
        <v>1.5713098059919</v>
      </c>
      <c r="AG52" s="223">
        <v>3.04882038270061</v>
      </c>
      <c r="AH52" s="225">
        <v>0.46223054274763797</v>
      </c>
      <c r="AI52" s="223">
        <v>3.2095599006096398</v>
      </c>
      <c r="AJ52" s="225">
        <v>0.64869562713462803</v>
      </c>
      <c r="AK52" s="223">
        <v>1.7911842350973499</v>
      </c>
      <c r="AL52" s="225">
        <v>0.39957873426945001</v>
      </c>
      <c r="AM52" s="223">
        <v>-1.25763614760327</v>
      </c>
      <c r="AN52" s="225">
        <v>0.61099937768311297</v>
      </c>
      <c r="AO52" s="223">
        <v>-1.4183756655122901</v>
      </c>
      <c r="AP52" s="225">
        <v>0.76188528109155895</v>
      </c>
      <c r="AQ52" s="223">
        <v>1.4125557896064</v>
      </c>
      <c r="AR52" s="225">
        <v>0.19204092579527299</v>
      </c>
      <c r="AS52" s="223">
        <v>1.78268516987326</v>
      </c>
      <c r="AT52" s="225">
        <v>0.59926488923080501</v>
      </c>
      <c r="AU52" s="223">
        <v>3.1032176279920098</v>
      </c>
      <c r="AV52" s="225">
        <v>0.75754716415053802</v>
      </c>
      <c r="AW52" s="223">
        <v>1.69066183838562</v>
      </c>
      <c r="AX52" s="225">
        <v>0.78150970761266203</v>
      </c>
      <c r="AY52" s="223">
        <v>1.3205324581187501</v>
      </c>
      <c r="AZ52" s="225">
        <v>0.96591723940373497</v>
      </c>
      <c r="BA52" s="223">
        <v>0.98739225980565004</v>
      </c>
      <c r="BB52" s="225">
        <v>0.23730284110407299</v>
      </c>
      <c r="BC52" s="223">
        <v>2.3847888270512998</v>
      </c>
      <c r="BD52" s="225">
        <v>1.27373812165121</v>
      </c>
      <c r="BE52" s="223">
        <v>1.26918135186263</v>
      </c>
      <c r="BF52" s="225">
        <v>0.398411212909632</v>
      </c>
      <c r="BG52" s="223">
        <v>0.28178909205698399</v>
      </c>
      <c r="BH52" s="225">
        <v>0.46372851213634603</v>
      </c>
      <c r="BI52" s="223">
        <v>-1.11560747518866</v>
      </c>
      <c r="BJ52" s="225">
        <v>1.33459368240662</v>
      </c>
      <c r="BK52" s="223">
        <v>0.63994322421813898</v>
      </c>
      <c r="BL52" s="225">
        <v>0.25643743559851101</v>
      </c>
      <c r="BM52" s="223">
        <v>1.48861710880353</v>
      </c>
      <c r="BN52" s="225">
        <v>0.66254355822684996</v>
      </c>
      <c r="BO52" s="223">
        <v>0.92128459706575905</v>
      </c>
      <c r="BP52" s="225">
        <v>0.319847173580876</v>
      </c>
      <c r="BQ52" s="223">
        <v>0.28134137284762001</v>
      </c>
      <c r="BR52" s="225">
        <v>0.40995411063192899</v>
      </c>
      <c r="BS52" s="223">
        <v>-0.56733251173777199</v>
      </c>
      <c r="BT52" s="225">
        <v>0.73570794544817297</v>
      </c>
      <c r="BU52" s="223">
        <v>0.86238914899550401</v>
      </c>
      <c r="BV52" s="225">
        <v>7.2788457351364994E-2</v>
      </c>
      <c r="BW52" s="223">
        <v>1.15892065637428</v>
      </c>
      <c r="BX52" s="225">
        <v>0.318431925665078</v>
      </c>
      <c r="BY52" s="223">
        <v>2.4006597154143998</v>
      </c>
      <c r="BZ52" s="225">
        <v>1.6580248549702401</v>
      </c>
      <c r="CA52" s="223">
        <v>1.5382705664189</v>
      </c>
      <c r="CB52" s="225">
        <v>1.6596218181328799</v>
      </c>
      <c r="CC52" s="223">
        <v>1.2417390590401201</v>
      </c>
      <c r="CD52" s="225">
        <v>1.68832618619207</v>
      </c>
      <c r="CE52" s="223">
        <v>0.92236364454171205</v>
      </c>
      <c r="CF52" s="225">
        <v>0.33322945893204797</v>
      </c>
      <c r="CG52" s="223">
        <v>2.4757080026959302</v>
      </c>
      <c r="CH52" s="225">
        <v>0.71735376159626496</v>
      </c>
      <c r="CI52" s="223">
        <v>1.23215512974436</v>
      </c>
      <c r="CJ52" s="225">
        <v>0.32535325396805798</v>
      </c>
      <c r="CK52" s="223">
        <v>0.30979148520264499</v>
      </c>
      <c r="CL52" s="225">
        <v>0.46572160371594201</v>
      </c>
      <c r="CM52" s="223">
        <v>-1.2435528729515799</v>
      </c>
      <c r="CN52" s="239">
        <v>0.78768722164569605</v>
      </c>
    </row>
    <row r="53" spans="1:92" ht="13" customHeight="1" x14ac:dyDescent="0.25">
      <c r="A53" s="26" t="s">
        <v>441</v>
      </c>
      <c r="B53" s="184">
        <v>2</v>
      </c>
      <c r="C53" s="223" t="s">
        <v>494</v>
      </c>
      <c r="D53" s="225" t="s">
        <v>494</v>
      </c>
      <c r="E53" s="223">
        <v>44.332890628948903</v>
      </c>
      <c r="F53" s="225">
        <v>0.69354365595392198</v>
      </c>
      <c r="G53" s="223">
        <v>41.478991141797898</v>
      </c>
      <c r="H53" s="225">
        <v>1.44234944549935</v>
      </c>
      <c r="I53" s="223" t="s">
        <v>494</v>
      </c>
      <c r="J53" s="225" t="s">
        <v>494</v>
      </c>
      <c r="K53" s="223">
        <v>-2.85389948715093</v>
      </c>
      <c r="L53" s="225">
        <v>1.60042954410565</v>
      </c>
      <c r="M53" s="223" t="s">
        <v>494</v>
      </c>
      <c r="N53" s="225" t="s">
        <v>494</v>
      </c>
      <c r="O53" s="223">
        <v>17.607475511024901</v>
      </c>
      <c r="P53" s="225">
        <v>0.50844091156331295</v>
      </c>
      <c r="Q53" s="223">
        <v>23.669644257466899</v>
      </c>
      <c r="R53" s="225">
        <v>0.91220902557809802</v>
      </c>
      <c r="S53" s="223" t="s">
        <v>494</v>
      </c>
      <c r="T53" s="225" t="s">
        <v>494</v>
      </c>
      <c r="U53" s="223">
        <v>6.06216874644202</v>
      </c>
      <c r="V53" s="225">
        <v>1.04433589754325</v>
      </c>
      <c r="W53" s="223" t="s">
        <v>494</v>
      </c>
      <c r="X53" s="225" t="s">
        <v>494</v>
      </c>
      <c r="Y53" s="223">
        <v>9.4666075071398108</v>
      </c>
      <c r="Z53" s="225">
        <v>0.35670842611911302</v>
      </c>
      <c r="AA53" s="223">
        <v>10.3645036150815</v>
      </c>
      <c r="AB53" s="225">
        <v>0.560384737029614</v>
      </c>
      <c r="AC53" s="223" t="s">
        <v>494</v>
      </c>
      <c r="AD53" s="225" t="s">
        <v>494</v>
      </c>
      <c r="AE53" s="223">
        <v>0.89789610794167296</v>
      </c>
      <c r="AF53" s="225">
        <v>0.66428303813971101</v>
      </c>
      <c r="AG53" s="223" t="s">
        <v>494</v>
      </c>
      <c r="AH53" s="225" t="s">
        <v>494</v>
      </c>
      <c r="AI53" s="223">
        <v>4.8337426071931002</v>
      </c>
      <c r="AJ53" s="225">
        <v>0.23569472265475999</v>
      </c>
      <c r="AK53" s="223">
        <v>3.8230636795486799</v>
      </c>
      <c r="AL53" s="225">
        <v>0.21431471080696901</v>
      </c>
      <c r="AM53" s="223" t="s">
        <v>494</v>
      </c>
      <c r="AN53" s="225" t="s">
        <v>494</v>
      </c>
      <c r="AO53" s="223">
        <v>-1.0106789276444299</v>
      </c>
      <c r="AP53" s="225">
        <v>0.318563647573886</v>
      </c>
      <c r="AQ53" s="223" t="s">
        <v>494</v>
      </c>
      <c r="AR53" s="225" t="s">
        <v>494</v>
      </c>
      <c r="AS53" s="223">
        <v>2.1457779790597198</v>
      </c>
      <c r="AT53" s="225">
        <v>0.16029470785371999</v>
      </c>
      <c r="AU53" s="223">
        <v>5.9272124950238201</v>
      </c>
      <c r="AV53" s="225">
        <v>0.38013492739885602</v>
      </c>
      <c r="AW53" s="223" t="s">
        <v>494</v>
      </c>
      <c r="AX53" s="225" t="s">
        <v>494</v>
      </c>
      <c r="AY53" s="223">
        <v>3.7814345159640999</v>
      </c>
      <c r="AZ53" s="225">
        <v>0.41254933813356498</v>
      </c>
      <c r="BA53" s="223" t="s">
        <v>494</v>
      </c>
      <c r="BB53" s="225" t="s">
        <v>494</v>
      </c>
      <c r="BC53" s="223">
        <v>2.5237849639123202</v>
      </c>
      <c r="BD53" s="225">
        <v>0.107656240092811</v>
      </c>
      <c r="BE53" s="223">
        <v>3.3854641047193299</v>
      </c>
      <c r="BF53" s="225">
        <v>0.27670940194844601</v>
      </c>
      <c r="BG53" s="223" t="s">
        <v>494</v>
      </c>
      <c r="BH53" s="225" t="s">
        <v>494</v>
      </c>
      <c r="BI53" s="223">
        <v>0.86167914080701302</v>
      </c>
      <c r="BJ53" s="225">
        <v>0.29691406022212502</v>
      </c>
      <c r="BK53" s="223" t="s">
        <v>494</v>
      </c>
      <c r="BL53" s="225" t="s">
        <v>494</v>
      </c>
      <c r="BM53" s="223">
        <v>2.2602495507045002</v>
      </c>
      <c r="BN53" s="225">
        <v>0.161300169330406</v>
      </c>
      <c r="BO53" s="223">
        <v>3.1167077539467201</v>
      </c>
      <c r="BP53" s="225">
        <v>0.35961248526096001</v>
      </c>
      <c r="BQ53" s="223" t="s">
        <v>494</v>
      </c>
      <c r="BR53" s="225" t="s">
        <v>494</v>
      </c>
      <c r="BS53" s="223">
        <v>0.856458203242217</v>
      </c>
      <c r="BT53" s="225">
        <v>0.394130542056286</v>
      </c>
      <c r="BU53" s="223" t="s">
        <v>494</v>
      </c>
      <c r="BV53" s="225" t="s">
        <v>494</v>
      </c>
      <c r="BW53" s="223">
        <v>1.94680490101098</v>
      </c>
      <c r="BX53" s="225">
        <v>7.3823570827358603E-2</v>
      </c>
      <c r="BY53" s="223">
        <v>2.43739133045402</v>
      </c>
      <c r="BZ53" s="225">
        <v>0.22000133519811799</v>
      </c>
      <c r="CA53" s="223" t="s">
        <v>494</v>
      </c>
      <c r="CB53" s="225" t="s">
        <v>494</v>
      </c>
      <c r="CC53" s="223">
        <v>0.49058642944303299</v>
      </c>
      <c r="CD53" s="225">
        <v>0.232057120336043</v>
      </c>
      <c r="CE53" s="223" t="s">
        <v>494</v>
      </c>
      <c r="CF53" s="225" t="s">
        <v>494</v>
      </c>
      <c r="CG53" s="223">
        <v>2.6348146933629999</v>
      </c>
      <c r="CH53" s="225">
        <v>0.108608047029781</v>
      </c>
      <c r="CI53" s="223">
        <v>2.8819862091727</v>
      </c>
      <c r="CJ53" s="225">
        <v>0.19306364164392201</v>
      </c>
      <c r="CK53" s="223" t="s">
        <v>494</v>
      </c>
      <c r="CL53" s="225" t="s">
        <v>494</v>
      </c>
      <c r="CM53" s="223">
        <v>0.24717151580970201</v>
      </c>
      <c r="CN53" s="239">
        <v>0.22151586309886701</v>
      </c>
    </row>
    <row r="54" spans="1:92" ht="13" customHeight="1" x14ac:dyDescent="0.25">
      <c r="A54" s="211" t="s">
        <v>477</v>
      </c>
      <c r="B54" s="185">
        <v>2</v>
      </c>
      <c r="C54" s="224" t="s">
        <v>494</v>
      </c>
      <c r="D54" s="226" t="s">
        <v>494</v>
      </c>
      <c r="E54" s="224">
        <v>27.732269840392</v>
      </c>
      <c r="F54" s="226">
        <v>0.22157825115310401</v>
      </c>
      <c r="G54" s="224">
        <v>27.3271306305551</v>
      </c>
      <c r="H54" s="226">
        <v>0.31455685178356202</v>
      </c>
      <c r="I54" s="224" t="s">
        <v>494</v>
      </c>
      <c r="J54" s="226" t="s">
        <v>494</v>
      </c>
      <c r="K54" s="224">
        <v>-0.38450706816741997</v>
      </c>
      <c r="L54" s="226">
        <v>0.37341205821972601</v>
      </c>
      <c r="M54" s="224" t="s">
        <v>494</v>
      </c>
      <c r="N54" s="226" t="s">
        <v>494</v>
      </c>
      <c r="O54" s="224">
        <v>15.382323513236299</v>
      </c>
      <c r="P54" s="226">
        <v>0.14312748119941601</v>
      </c>
      <c r="Q54" s="224">
        <v>14.8651922761275</v>
      </c>
      <c r="R54" s="226">
        <v>0.151684909180095</v>
      </c>
      <c r="S54" s="224" t="s">
        <v>494</v>
      </c>
      <c r="T54" s="226" t="s">
        <v>494</v>
      </c>
      <c r="U54" s="224">
        <v>-0.37409652381522301</v>
      </c>
      <c r="V54" s="226">
        <v>0.201624938491831</v>
      </c>
      <c r="W54" s="224" t="s">
        <v>494</v>
      </c>
      <c r="X54" s="226" t="s">
        <v>494</v>
      </c>
      <c r="Y54" s="224">
        <v>5.5261814647288903</v>
      </c>
      <c r="Z54" s="226">
        <v>9.16680497832571E-2</v>
      </c>
      <c r="AA54" s="224">
        <v>6.2037685789400099</v>
      </c>
      <c r="AB54" s="226">
        <v>0.115350732836806</v>
      </c>
      <c r="AC54" s="224" t="s">
        <v>494</v>
      </c>
      <c r="AD54" s="226" t="s">
        <v>494</v>
      </c>
      <c r="AE54" s="224">
        <v>0.750630053264568</v>
      </c>
      <c r="AF54" s="226">
        <v>0.13355006332151401</v>
      </c>
      <c r="AG54" s="224" t="s">
        <v>494</v>
      </c>
      <c r="AH54" s="226" t="s">
        <v>494</v>
      </c>
      <c r="AI54" s="224">
        <v>3.2675948647401998</v>
      </c>
      <c r="AJ54" s="226">
        <v>8.2261275823107299E-2</v>
      </c>
      <c r="AK54" s="224">
        <v>2.3921502020730099</v>
      </c>
      <c r="AL54" s="226">
        <v>5.1519848001090503E-2</v>
      </c>
      <c r="AM54" s="224" t="s">
        <v>494</v>
      </c>
      <c r="AN54" s="226" t="s">
        <v>494</v>
      </c>
      <c r="AO54" s="224">
        <v>-0.81301028659369901</v>
      </c>
      <c r="AP54" s="226">
        <v>7.5426984509368605E-2</v>
      </c>
      <c r="AQ54" s="224" t="s">
        <v>494</v>
      </c>
      <c r="AR54" s="226" t="s">
        <v>494</v>
      </c>
      <c r="AS54" s="224">
        <v>1.9193297418355999</v>
      </c>
      <c r="AT54" s="226">
        <v>8.0613602392752295E-2</v>
      </c>
      <c r="AU54" s="224">
        <v>3.3464160060347101</v>
      </c>
      <c r="AV54" s="226">
        <v>6.9078801330496806E-2</v>
      </c>
      <c r="AW54" s="224" t="s">
        <v>494</v>
      </c>
      <c r="AX54" s="226" t="s">
        <v>494</v>
      </c>
      <c r="AY54" s="224">
        <v>1.57769758286607</v>
      </c>
      <c r="AZ54" s="226">
        <v>8.5040181175429802E-2</v>
      </c>
      <c r="BA54" s="224" t="s">
        <v>494</v>
      </c>
      <c r="BB54" s="226" t="s">
        <v>494</v>
      </c>
      <c r="BC54" s="224">
        <v>1.6951649267759199</v>
      </c>
      <c r="BD54" s="226">
        <v>8.8426776100879401E-2</v>
      </c>
      <c r="BE54" s="224">
        <v>1.69308413075942</v>
      </c>
      <c r="BF54" s="226">
        <v>4.7333489074020602E-2</v>
      </c>
      <c r="BG54" s="224" t="s">
        <v>494</v>
      </c>
      <c r="BH54" s="226" t="s">
        <v>494</v>
      </c>
      <c r="BI54" s="224">
        <v>0.13537617588518</v>
      </c>
      <c r="BJ54" s="226">
        <v>8.1138062167036507E-2</v>
      </c>
      <c r="BK54" s="224" t="s">
        <v>494</v>
      </c>
      <c r="BL54" s="226" t="s">
        <v>494</v>
      </c>
      <c r="BM54" s="224">
        <v>0.86745540274819399</v>
      </c>
      <c r="BN54" s="226">
        <v>7.6975592406345106E-2</v>
      </c>
      <c r="BO54" s="224">
        <v>0.95433254552927504</v>
      </c>
      <c r="BP54" s="226">
        <v>5.1513162797487098E-2</v>
      </c>
      <c r="BQ54" s="224" t="s">
        <v>494</v>
      </c>
      <c r="BR54" s="226" t="s">
        <v>494</v>
      </c>
      <c r="BS54" s="224">
        <v>0.197174914125124</v>
      </c>
      <c r="BT54" s="226">
        <v>6.9167939386039906E-2</v>
      </c>
      <c r="BU54" s="224" t="s">
        <v>494</v>
      </c>
      <c r="BV54" s="226" t="s">
        <v>494</v>
      </c>
      <c r="BW54" s="224">
        <v>1.0791648628964701</v>
      </c>
      <c r="BX54" s="226">
        <v>7.2742252492763296E-2</v>
      </c>
      <c r="BY54" s="224">
        <v>1.1693370534194001</v>
      </c>
      <c r="BZ54" s="226">
        <v>7.7112066362579404E-2</v>
      </c>
      <c r="CA54" s="224" t="s">
        <v>494</v>
      </c>
      <c r="CB54" s="226" t="s">
        <v>494</v>
      </c>
      <c r="CC54" s="224">
        <v>0.18592328565625399</v>
      </c>
      <c r="CD54" s="226">
        <v>8.4230744798958299E-2</v>
      </c>
      <c r="CE54" s="224" t="s">
        <v>494</v>
      </c>
      <c r="CF54" s="226" t="s">
        <v>494</v>
      </c>
      <c r="CG54" s="224">
        <v>1.36900548359312</v>
      </c>
      <c r="CH54" s="226">
        <v>8.2000510762193904E-2</v>
      </c>
      <c r="CI54" s="224">
        <v>1.1630939824688</v>
      </c>
      <c r="CJ54" s="226">
        <v>5.1445883468524897E-2</v>
      </c>
      <c r="CK54" s="224" t="s">
        <v>494</v>
      </c>
      <c r="CL54" s="226" t="s">
        <v>494</v>
      </c>
      <c r="CM54" s="224">
        <v>-0.11284206991805</v>
      </c>
      <c r="CN54" s="242">
        <v>7.4330520194875405E-2</v>
      </c>
    </row>
    <row r="55" spans="1:92" ht="13" customHeight="1" x14ac:dyDescent="0.25">
      <c r="A55" s="26" t="s">
        <v>445</v>
      </c>
      <c r="B55" s="184">
        <v>2</v>
      </c>
      <c r="C55" s="223">
        <v>34.831902366527203</v>
      </c>
      <c r="D55" s="225">
        <v>1.82224509911762</v>
      </c>
      <c r="E55" s="223">
        <v>32.039661608812501</v>
      </c>
      <c r="F55" s="225">
        <v>1.9371379119074801</v>
      </c>
      <c r="G55" s="223">
        <v>37.6021824254805</v>
      </c>
      <c r="H55" s="225">
        <v>3.4501394856892502</v>
      </c>
      <c r="I55" s="223">
        <v>2.7702800589532601</v>
      </c>
      <c r="J55" s="225">
        <v>3.9017995427712902</v>
      </c>
      <c r="K55" s="223">
        <v>5.5625208166679201</v>
      </c>
      <c r="L55" s="225">
        <v>3.9567620297992798</v>
      </c>
      <c r="M55" s="223">
        <v>17.4388378228339</v>
      </c>
      <c r="N55" s="225">
        <v>1.0797992613311</v>
      </c>
      <c r="O55" s="223">
        <v>19.683933787419001</v>
      </c>
      <c r="P55" s="225">
        <v>1.7521590724268099</v>
      </c>
      <c r="Q55" s="223">
        <v>18.664458748260799</v>
      </c>
      <c r="R55" s="225">
        <v>1.4231424678226099</v>
      </c>
      <c r="S55" s="223">
        <v>1.2256209254269601</v>
      </c>
      <c r="T55" s="225">
        <v>1.7864212628860601</v>
      </c>
      <c r="U55" s="223">
        <v>-1.0194750391581799</v>
      </c>
      <c r="V55" s="225">
        <v>2.2572983628239802</v>
      </c>
      <c r="W55" s="223">
        <v>6.3592350956922603</v>
      </c>
      <c r="X55" s="225">
        <v>0.74929465214171798</v>
      </c>
      <c r="Y55" s="223">
        <v>7.6551796929768701</v>
      </c>
      <c r="Z55" s="225">
        <v>0.95709734949979297</v>
      </c>
      <c r="AA55" s="223">
        <v>4.9063887405166797</v>
      </c>
      <c r="AB55" s="225">
        <v>0.424870595073714</v>
      </c>
      <c r="AC55" s="223">
        <v>-1.4528463551755799</v>
      </c>
      <c r="AD55" s="225">
        <v>0.86136954803758303</v>
      </c>
      <c r="AE55" s="223">
        <v>-2.7487909524601899</v>
      </c>
      <c r="AF55" s="225">
        <v>1.04716300497001</v>
      </c>
      <c r="AG55" s="223">
        <v>4.9924101653086304</v>
      </c>
      <c r="AH55" s="225">
        <v>0.71516025083677404</v>
      </c>
      <c r="AI55" s="223">
        <v>4.8114309342865198</v>
      </c>
      <c r="AJ55" s="225">
        <v>0.63427664199770795</v>
      </c>
      <c r="AK55" s="223">
        <v>2.1914403399457201</v>
      </c>
      <c r="AL55" s="225">
        <v>0.35579653755916801</v>
      </c>
      <c r="AM55" s="223">
        <v>-2.8009698253629098</v>
      </c>
      <c r="AN55" s="225">
        <v>0.79877741612792796</v>
      </c>
      <c r="AO55" s="223">
        <v>-2.6199905943408002</v>
      </c>
      <c r="AP55" s="225">
        <v>0.72725376226113903</v>
      </c>
      <c r="AQ55" s="223">
        <v>2.57904164401483</v>
      </c>
      <c r="AR55" s="225">
        <v>0.49206080735866198</v>
      </c>
      <c r="AS55" s="223">
        <v>1.4343367799216999</v>
      </c>
      <c r="AT55" s="225">
        <v>0.28753949344067398</v>
      </c>
      <c r="AU55" s="223">
        <v>3.4673747195506199</v>
      </c>
      <c r="AV55" s="225">
        <v>0.463621168799356</v>
      </c>
      <c r="AW55" s="223">
        <v>0.888333075535786</v>
      </c>
      <c r="AX55" s="225">
        <v>0.67606835918961505</v>
      </c>
      <c r="AY55" s="223">
        <v>2.0330379396289202</v>
      </c>
      <c r="AZ55" s="225">
        <v>0.54554885065134195</v>
      </c>
      <c r="BA55" s="223">
        <v>2.0109188716317399</v>
      </c>
      <c r="BB55" s="225">
        <v>0.44011313165521898</v>
      </c>
      <c r="BC55" s="223">
        <v>1.67921455616533</v>
      </c>
      <c r="BD55" s="225">
        <v>0.38977721987133901</v>
      </c>
      <c r="BE55" s="223">
        <v>1.9410145148815201</v>
      </c>
      <c r="BF55" s="225">
        <v>0.56065022912989904</v>
      </c>
      <c r="BG55" s="223">
        <v>-6.9904356750216903E-2</v>
      </c>
      <c r="BH55" s="225">
        <v>0.71276100347786497</v>
      </c>
      <c r="BI55" s="223">
        <v>0.26179995871619</v>
      </c>
      <c r="BJ55" s="225">
        <v>0.68282864655346698</v>
      </c>
      <c r="BK55" s="223">
        <v>1.42955254273106</v>
      </c>
      <c r="BL55" s="225">
        <v>0.51906828509062597</v>
      </c>
      <c r="BM55" s="223">
        <v>0.62003582517463995</v>
      </c>
      <c r="BN55" s="225">
        <v>0.16291306665524799</v>
      </c>
      <c r="BO55" s="223">
        <v>1.2813229016282801</v>
      </c>
      <c r="BP55" s="225">
        <v>0.70198317086050199</v>
      </c>
      <c r="BQ55" s="223">
        <v>-0.148229641102778</v>
      </c>
      <c r="BR55" s="225">
        <v>0.87304768298088298</v>
      </c>
      <c r="BS55" s="223">
        <v>0.66128707645364004</v>
      </c>
      <c r="BT55" s="225">
        <v>0.72063932688855004</v>
      </c>
      <c r="BU55" s="223">
        <v>1.6625936961022501</v>
      </c>
      <c r="BV55" s="225">
        <v>0.43834319534056798</v>
      </c>
      <c r="BW55" s="223">
        <v>1.08582406101148</v>
      </c>
      <c r="BX55" s="225">
        <v>0.170017562797801</v>
      </c>
      <c r="BY55" s="223">
        <v>1.2877764181598801</v>
      </c>
      <c r="BZ55" s="225">
        <v>0.192743351217773</v>
      </c>
      <c r="CA55" s="223">
        <v>-0.37481727794237402</v>
      </c>
      <c r="CB55" s="225">
        <v>0.47884732048956602</v>
      </c>
      <c r="CC55" s="223">
        <v>0.20195235714839499</v>
      </c>
      <c r="CD55" s="225">
        <v>0.25701356209033399</v>
      </c>
      <c r="CE55" s="223">
        <v>3.3836568111990699</v>
      </c>
      <c r="CF55" s="225">
        <v>0.722573527313915</v>
      </c>
      <c r="CG55" s="223">
        <v>1.3147215824106899</v>
      </c>
      <c r="CH55" s="225">
        <v>0.30261123773723297</v>
      </c>
      <c r="CI55" s="223">
        <v>0.73144614452684498</v>
      </c>
      <c r="CJ55" s="225">
        <v>0.264070776302258</v>
      </c>
      <c r="CK55" s="223">
        <v>-2.6522106666722198</v>
      </c>
      <c r="CL55" s="225">
        <v>0.76931520020843902</v>
      </c>
      <c r="CM55" s="223">
        <v>-0.58327543788384895</v>
      </c>
      <c r="CN55" s="239">
        <v>0.401630347585609</v>
      </c>
    </row>
    <row r="56" spans="1:92" ht="13" customHeight="1" x14ac:dyDescent="0.25">
      <c r="A56" s="26" t="s">
        <v>446</v>
      </c>
      <c r="B56" s="184">
        <v>2</v>
      </c>
      <c r="C56" s="223">
        <v>31.253811601425902</v>
      </c>
      <c r="D56" s="225">
        <v>0.52131712908388805</v>
      </c>
      <c r="E56" s="223">
        <v>32.334861887433298</v>
      </c>
      <c r="F56" s="225">
        <v>0.48659077459259797</v>
      </c>
      <c r="G56" s="223">
        <v>31.1343294097178</v>
      </c>
      <c r="H56" s="225">
        <v>0.55725222994889301</v>
      </c>
      <c r="I56" s="223">
        <v>-0.11948219170812301</v>
      </c>
      <c r="J56" s="225">
        <v>0.76308688683483505</v>
      </c>
      <c r="K56" s="223">
        <v>-1.20053247771549</v>
      </c>
      <c r="L56" s="225">
        <v>0.73979769511782001</v>
      </c>
      <c r="M56" s="223">
        <v>14.7495118579267</v>
      </c>
      <c r="N56" s="225">
        <v>0.209319142323245</v>
      </c>
      <c r="O56" s="223">
        <v>15.360017391597699</v>
      </c>
      <c r="P56" s="225">
        <v>0.21398499243170599</v>
      </c>
      <c r="Q56" s="223">
        <v>14.398975570737001</v>
      </c>
      <c r="R56" s="225">
        <v>0.29178451181293302</v>
      </c>
      <c r="S56" s="223">
        <v>-0.35053628718975299</v>
      </c>
      <c r="T56" s="225">
        <v>0.35909985335119499</v>
      </c>
      <c r="U56" s="223">
        <v>-0.96104182086067502</v>
      </c>
      <c r="V56" s="225">
        <v>0.36183943720925299</v>
      </c>
      <c r="W56" s="223">
        <v>4.7414199675334796</v>
      </c>
      <c r="X56" s="225">
        <v>0.160084746237449</v>
      </c>
      <c r="Y56" s="223">
        <v>4.7379308648648601</v>
      </c>
      <c r="Z56" s="225">
        <v>0.34322452436131901</v>
      </c>
      <c r="AA56" s="223">
        <v>4.9932760499470401</v>
      </c>
      <c r="AB56" s="225">
        <v>0.335273677323491</v>
      </c>
      <c r="AC56" s="223">
        <v>0.25185608241355301</v>
      </c>
      <c r="AD56" s="225">
        <v>0.37153137779186901</v>
      </c>
      <c r="AE56" s="223">
        <v>0.25534518508218002</v>
      </c>
      <c r="AF56" s="225">
        <v>0.47980361902456498</v>
      </c>
      <c r="AG56" s="223">
        <v>3.9034141289162698</v>
      </c>
      <c r="AH56" s="225">
        <v>0.14531011651901299</v>
      </c>
      <c r="AI56" s="223">
        <v>3.55663845962223</v>
      </c>
      <c r="AJ56" s="225">
        <v>0.21390154610837001</v>
      </c>
      <c r="AK56" s="223">
        <v>3.7960010177097798</v>
      </c>
      <c r="AL56" s="225">
        <v>0.37119922486441997</v>
      </c>
      <c r="AM56" s="223">
        <v>-0.107413111206485</v>
      </c>
      <c r="AN56" s="225">
        <v>0.39862751347933201</v>
      </c>
      <c r="AO56" s="223">
        <v>0.239362558087552</v>
      </c>
      <c r="AP56" s="225">
        <v>0.428418879097895</v>
      </c>
      <c r="AQ56" s="223">
        <v>1.9159134004026099</v>
      </c>
      <c r="AR56" s="225">
        <v>6.3897654021100203E-2</v>
      </c>
      <c r="AS56" s="223">
        <v>2.2117756577639001</v>
      </c>
      <c r="AT56" s="225">
        <v>0.100255940954318</v>
      </c>
      <c r="AU56" s="223">
        <v>3.7892805931579998</v>
      </c>
      <c r="AV56" s="225">
        <v>0.26844814524876198</v>
      </c>
      <c r="AW56" s="223">
        <v>1.8733671927553901</v>
      </c>
      <c r="AX56" s="225">
        <v>0.27594803292812298</v>
      </c>
      <c r="AY56" s="223">
        <v>1.57750493539409</v>
      </c>
      <c r="AZ56" s="225">
        <v>0.286558301893587</v>
      </c>
      <c r="BA56" s="223">
        <v>1.7913693287471899</v>
      </c>
      <c r="BB56" s="225">
        <v>0.101269577256227</v>
      </c>
      <c r="BC56" s="223">
        <v>2.11652793830141</v>
      </c>
      <c r="BD56" s="225">
        <v>0.19529166980221399</v>
      </c>
      <c r="BE56" s="223">
        <v>2.66252486247497</v>
      </c>
      <c r="BF56" s="225">
        <v>0.58180837530165197</v>
      </c>
      <c r="BG56" s="223">
        <v>0.87115553372777599</v>
      </c>
      <c r="BH56" s="225">
        <v>0.59055610474264297</v>
      </c>
      <c r="BI56" s="223">
        <v>0.54599692417355705</v>
      </c>
      <c r="BJ56" s="225">
        <v>0.61370988411894201</v>
      </c>
      <c r="BK56" s="223">
        <v>0.62510552384333895</v>
      </c>
      <c r="BL56" s="225">
        <v>8.4366176089144193E-2</v>
      </c>
      <c r="BM56" s="223">
        <v>0.55139542494666205</v>
      </c>
      <c r="BN56" s="225">
        <v>6.3335699784576302E-2</v>
      </c>
      <c r="BO56" s="223">
        <v>0.95376392692829404</v>
      </c>
      <c r="BP56" s="225">
        <v>0.342365245582953</v>
      </c>
      <c r="BQ56" s="223">
        <v>0.32865840308495597</v>
      </c>
      <c r="BR56" s="225">
        <v>0.35260688174081301</v>
      </c>
      <c r="BS56" s="223">
        <v>0.40236850198163299</v>
      </c>
      <c r="BT56" s="225">
        <v>0.34817434174602502</v>
      </c>
      <c r="BU56" s="223">
        <v>1.0599900091182199</v>
      </c>
      <c r="BV56" s="225">
        <v>4.8191548745801997E-2</v>
      </c>
      <c r="BW56" s="223">
        <v>1.28668607696967</v>
      </c>
      <c r="BX56" s="225">
        <v>8.2527662945929794E-2</v>
      </c>
      <c r="BY56" s="223">
        <v>1.49216265033617</v>
      </c>
      <c r="BZ56" s="225">
        <v>0.22450884546236499</v>
      </c>
      <c r="CA56" s="223">
        <v>0.43217264121794802</v>
      </c>
      <c r="CB56" s="225">
        <v>0.22962283654149701</v>
      </c>
      <c r="CC56" s="223">
        <v>0.20547657336649799</v>
      </c>
      <c r="CD56" s="225">
        <v>0.23919664889408701</v>
      </c>
      <c r="CE56" s="223">
        <v>0.96626967945920905</v>
      </c>
      <c r="CF56" s="225">
        <v>7.9537505497368696E-2</v>
      </c>
      <c r="CG56" s="223">
        <v>0.81290098409711198</v>
      </c>
      <c r="CH56" s="225">
        <v>9.0643618816753202E-2</v>
      </c>
      <c r="CI56" s="223">
        <v>0.87298712509360099</v>
      </c>
      <c r="CJ56" s="225">
        <v>0.147242536955421</v>
      </c>
      <c r="CK56" s="223">
        <v>-9.3282554365608603E-2</v>
      </c>
      <c r="CL56" s="225">
        <v>0.16735166407840801</v>
      </c>
      <c r="CM56" s="223">
        <v>6.0086140996489103E-2</v>
      </c>
      <c r="CN56" s="239">
        <v>0.17290642070572501</v>
      </c>
    </row>
    <row r="57" spans="1:92" ht="13" customHeight="1" x14ac:dyDescent="0.25">
      <c r="A57" s="26" t="s">
        <v>447</v>
      </c>
      <c r="B57" s="184">
        <v>2</v>
      </c>
      <c r="C57" s="223">
        <v>30.1260769898789</v>
      </c>
      <c r="D57" s="225">
        <v>1.0853606860184799</v>
      </c>
      <c r="E57" s="223">
        <v>31.780190708156201</v>
      </c>
      <c r="F57" s="225">
        <v>2.18710468415625</v>
      </c>
      <c r="G57" s="223">
        <v>30.296873141049499</v>
      </c>
      <c r="H57" s="225">
        <v>1.55712326976655</v>
      </c>
      <c r="I57" s="223">
        <v>0.17079615117062</v>
      </c>
      <c r="J57" s="225">
        <v>1.8980623530334799</v>
      </c>
      <c r="K57" s="223">
        <v>-1.4833175671067</v>
      </c>
      <c r="L57" s="225">
        <v>2.6847830036535001</v>
      </c>
      <c r="M57" s="223">
        <v>13.9009733939395</v>
      </c>
      <c r="N57" s="225">
        <v>0.46797596683201398</v>
      </c>
      <c r="O57" s="223">
        <v>16.487212134431399</v>
      </c>
      <c r="P57" s="225">
        <v>0.93734965895456901</v>
      </c>
      <c r="Q57" s="223">
        <v>15.8287910020317</v>
      </c>
      <c r="R57" s="225">
        <v>1.0419761634006599</v>
      </c>
      <c r="S57" s="223">
        <v>1.92781760809223</v>
      </c>
      <c r="T57" s="225">
        <v>1.14224158155248</v>
      </c>
      <c r="U57" s="223">
        <v>-0.658421132399713</v>
      </c>
      <c r="V57" s="225">
        <v>1.40154868207901</v>
      </c>
      <c r="W57" s="223">
        <v>6.1023031746862699</v>
      </c>
      <c r="X57" s="225">
        <v>0.38934933723380899</v>
      </c>
      <c r="Y57" s="223">
        <v>5.2504994262923104</v>
      </c>
      <c r="Z57" s="225">
        <v>0.41183788391581899</v>
      </c>
      <c r="AA57" s="223">
        <v>6.3077738446688203</v>
      </c>
      <c r="AB57" s="225">
        <v>0.68309890273914098</v>
      </c>
      <c r="AC57" s="223">
        <v>0.20547066998254601</v>
      </c>
      <c r="AD57" s="225">
        <v>0.78626777711402196</v>
      </c>
      <c r="AE57" s="223">
        <v>1.0572744183765099</v>
      </c>
      <c r="AF57" s="225">
        <v>0.79764312418003003</v>
      </c>
      <c r="AG57" s="223">
        <v>3.8955983366675802</v>
      </c>
      <c r="AH57" s="225">
        <v>0.21330195853067599</v>
      </c>
      <c r="AI57" s="223">
        <v>3.1766210461251898</v>
      </c>
      <c r="AJ57" s="225">
        <v>0.26392863246458997</v>
      </c>
      <c r="AK57" s="223">
        <v>2.8618241438088199</v>
      </c>
      <c r="AL57" s="225">
        <v>0.222508054701269</v>
      </c>
      <c r="AM57" s="223">
        <v>-1.03377419285877</v>
      </c>
      <c r="AN57" s="225">
        <v>0.30823296371407999</v>
      </c>
      <c r="AO57" s="223">
        <v>-0.31479690231637403</v>
      </c>
      <c r="AP57" s="225">
        <v>0.345207412205433</v>
      </c>
      <c r="AQ57" s="223">
        <v>3.3641007186398002</v>
      </c>
      <c r="AR57" s="225">
        <v>0.20103279407545699</v>
      </c>
      <c r="AS57" s="223">
        <v>3.0865236596106498</v>
      </c>
      <c r="AT57" s="225">
        <v>0.363707856203625</v>
      </c>
      <c r="AU57" s="223">
        <v>2.6787673206469602</v>
      </c>
      <c r="AV57" s="225">
        <v>0.28941096508104402</v>
      </c>
      <c r="AW57" s="223">
        <v>-0.68533339799284099</v>
      </c>
      <c r="AX57" s="225">
        <v>0.35238174045050402</v>
      </c>
      <c r="AY57" s="223">
        <v>-0.40775633896369301</v>
      </c>
      <c r="AZ57" s="225">
        <v>0.46480330396134001</v>
      </c>
      <c r="BA57" s="223">
        <v>1.08701985591633</v>
      </c>
      <c r="BB57" s="225">
        <v>0.13945090112561601</v>
      </c>
      <c r="BC57" s="223">
        <v>2.25057618729178</v>
      </c>
      <c r="BD57" s="225">
        <v>1.3710585588889901</v>
      </c>
      <c r="BE57" s="223">
        <v>1.3994281019022401</v>
      </c>
      <c r="BF57" s="225">
        <v>0.19230224456883699</v>
      </c>
      <c r="BG57" s="223">
        <v>0.312408245985907</v>
      </c>
      <c r="BH57" s="225">
        <v>0.23754306365574801</v>
      </c>
      <c r="BI57" s="223">
        <v>-0.85114808538954001</v>
      </c>
      <c r="BJ57" s="225">
        <v>1.3844788641105901</v>
      </c>
      <c r="BK57" s="223">
        <v>0.93708015112808896</v>
      </c>
      <c r="BL57" s="225">
        <v>0.21907676544419499</v>
      </c>
      <c r="BM57" s="223">
        <v>1.16110853101721</v>
      </c>
      <c r="BN57" s="225">
        <v>0.34199894484424498</v>
      </c>
      <c r="BO57" s="223">
        <v>0.73731855838958305</v>
      </c>
      <c r="BP57" s="225">
        <v>0.162770261505019</v>
      </c>
      <c r="BQ57" s="223">
        <v>-0.19976159273850599</v>
      </c>
      <c r="BR57" s="225">
        <v>0.27292634022370099</v>
      </c>
      <c r="BS57" s="223">
        <v>-0.42378997262762702</v>
      </c>
      <c r="BT57" s="225">
        <v>0.378757754118631</v>
      </c>
      <c r="BU57" s="223">
        <v>0.93026215343718099</v>
      </c>
      <c r="BV57" s="225">
        <v>0.101276684110813</v>
      </c>
      <c r="BW57" s="223">
        <v>0.972555616373459</v>
      </c>
      <c r="BX57" s="225">
        <v>0.16325312437280801</v>
      </c>
      <c r="BY57" s="223">
        <v>1.18496091971469</v>
      </c>
      <c r="BZ57" s="225">
        <v>0.121654345165321</v>
      </c>
      <c r="CA57" s="223">
        <v>0.25469876627751198</v>
      </c>
      <c r="CB57" s="225">
        <v>0.15829322929956399</v>
      </c>
      <c r="CC57" s="223">
        <v>0.212405303341234</v>
      </c>
      <c r="CD57" s="225">
        <v>0.20359607637448801</v>
      </c>
      <c r="CE57" s="223">
        <v>1.3314631418870799</v>
      </c>
      <c r="CF57" s="225">
        <v>0.16450536464666901</v>
      </c>
      <c r="CG57" s="223">
        <v>1.7715383865238199</v>
      </c>
      <c r="CH57" s="225">
        <v>0.58989603681913205</v>
      </c>
      <c r="CI57" s="223">
        <v>1.65646093410319</v>
      </c>
      <c r="CJ57" s="225">
        <v>0.36122588980036302</v>
      </c>
      <c r="CK57" s="223">
        <v>0.32499779221610398</v>
      </c>
      <c r="CL57" s="225">
        <v>0.39692084659236199</v>
      </c>
      <c r="CM57" s="223">
        <v>-0.115077452420631</v>
      </c>
      <c r="CN57" s="239">
        <v>0.69170909905608602</v>
      </c>
    </row>
    <row r="58" spans="1:92" ht="13" customHeight="1" x14ac:dyDescent="0.25">
      <c r="A58" s="27" t="s">
        <v>448</v>
      </c>
      <c r="B58" s="200">
        <v>2</v>
      </c>
      <c r="C58" s="233">
        <v>29.630727191860998</v>
      </c>
      <c r="D58" s="234">
        <v>0.46164161132203102</v>
      </c>
      <c r="E58" s="233">
        <v>30.3827836307232</v>
      </c>
      <c r="F58" s="234">
        <v>0.668854600419998</v>
      </c>
      <c r="G58" s="233">
        <v>28.0275187430145</v>
      </c>
      <c r="H58" s="234">
        <v>1.9609746977225999</v>
      </c>
      <c r="I58" s="233">
        <v>-1.60320844884647</v>
      </c>
      <c r="J58" s="234">
        <v>2.014580537584</v>
      </c>
      <c r="K58" s="233">
        <v>-2.3552648877086799</v>
      </c>
      <c r="L58" s="234">
        <v>2.0719044962573099</v>
      </c>
      <c r="M58" s="233">
        <v>11.848786828884</v>
      </c>
      <c r="N58" s="234">
        <v>0.269598902228815</v>
      </c>
      <c r="O58" s="233">
        <v>12.247617760292499</v>
      </c>
      <c r="P58" s="234">
        <v>0.28182359222705899</v>
      </c>
      <c r="Q58" s="233">
        <v>12.3429841001469</v>
      </c>
      <c r="R58" s="234">
        <v>0.65150832354805199</v>
      </c>
      <c r="S58" s="233">
        <v>0.49419727126287499</v>
      </c>
      <c r="T58" s="234">
        <v>0.705086281057415</v>
      </c>
      <c r="U58" s="233">
        <v>9.5366339854340496E-2</v>
      </c>
      <c r="V58" s="234">
        <v>0.70985042987108005</v>
      </c>
      <c r="W58" s="233">
        <v>5.8279340663810002</v>
      </c>
      <c r="X58" s="234">
        <v>0.17145419142989901</v>
      </c>
      <c r="Y58" s="233">
        <v>5.4954360612861901</v>
      </c>
      <c r="Z58" s="234">
        <v>0.18918534481166499</v>
      </c>
      <c r="AA58" s="233">
        <v>4.6422737538593202</v>
      </c>
      <c r="AB58" s="234">
        <v>0.34031099355011901</v>
      </c>
      <c r="AC58" s="233">
        <v>-1.18566031252168</v>
      </c>
      <c r="AD58" s="234">
        <v>0.38106182187402299</v>
      </c>
      <c r="AE58" s="233">
        <v>-0.85316230742686705</v>
      </c>
      <c r="AF58" s="234">
        <v>0.38936187155726698</v>
      </c>
      <c r="AG58" s="233">
        <v>4.1797405349611498</v>
      </c>
      <c r="AH58" s="234">
        <v>0.233117522775074</v>
      </c>
      <c r="AI58" s="233">
        <v>3.17078951768949</v>
      </c>
      <c r="AJ58" s="234">
        <v>0.15202851487764099</v>
      </c>
      <c r="AK58" s="233">
        <v>3.23894576347063</v>
      </c>
      <c r="AL58" s="234">
        <v>0.171169202246543</v>
      </c>
      <c r="AM58" s="233">
        <v>-0.94079477149052604</v>
      </c>
      <c r="AN58" s="234">
        <v>0.28921043415220199</v>
      </c>
      <c r="AO58" s="233">
        <v>6.8156245781131594E-2</v>
      </c>
      <c r="AP58" s="234">
        <v>0.22893572271189799</v>
      </c>
      <c r="AQ58" s="233">
        <v>1.8813271248377299</v>
      </c>
      <c r="AR58" s="234">
        <v>0.12095461637466599</v>
      </c>
      <c r="AS58" s="233">
        <v>1.82836001173677</v>
      </c>
      <c r="AT58" s="234">
        <v>0.11082357903663401</v>
      </c>
      <c r="AU58" s="233">
        <v>3.4382645909396099</v>
      </c>
      <c r="AV58" s="234">
        <v>0.56851396680853294</v>
      </c>
      <c r="AW58" s="233">
        <v>1.55693746610188</v>
      </c>
      <c r="AX58" s="234">
        <v>0.58123846197470097</v>
      </c>
      <c r="AY58" s="233">
        <v>1.6099045792028399</v>
      </c>
      <c r="AZ58" s="234">
        <v>0.57921498265053695</v>
      </c>
      <c r="BA58" s="233">
        <v>1.40423125933737</v>
      </c>
      <c r="BB58" s="234">
        <v>8.3572869862472199E-2</v>
      </c>
      <c r="BC58" s="233">
        <v>1.6275020984381099</v>
      </c>
      <c r="BD58" s="234">
        <v>0.10643743255930101</v>
      </c>
      <c r="BE58" s="233">
        <v>1.95301765714334</v>
      </c>
      <c r="BF58" s="234">
        <v>0.297875303132417</v>
      </c>
      <c r="BG58" s="233">
        <v>0.54878639780597305</v>
      </c>
      <c r="BH58" s="234">
        <v>0.30937698814436598</v>
      </c>
      <c r="BI58" s="233">
        <v>0.32551555870522503</v>
      </c>
      <c r="BJ58" s="234">
        <v>0.31632044395841002</v>
      </c>
      <c r="BK58" s="233">
        <v>0.71977574097123298</v>
      </c>
      <c r="BL58" s="234">
        <v>0.17293608562929699</v>
      </c>
      <c r="BM58" s="233">
        <v>0.84967711269569701</v>
      </c>
      <c r="BN58" s="234">
        <v>0.168253211767662</v>
      </c>
      <c r="BO58" s="233">
        <v>0.69250651082413395</v>
      </c>
      <c r="BP58" s="234">
        <v>0.197566057496181</v>
      </c>
      <c r="BQ58" s="233">
        <v>-2.7269230147099401E-2</v>
      </c>
      <c r="BR58" s="234">
        <v>0.26256282445800999</v>
      </c>
      <c r="BS58" s="233">
        <v>-0.15717060187156301</v>
      </c>
      <c r="BT58" s="234">
        <v>0.259502389863212</v>
      </c>
      <c r="BU58" s="233">
        <v>0.96446297325894803</v>
      </c>
      <c r="BV58" s="234">
        <v>6.9021434680599694E-2</v>
      </c>
      <c r="BW58" s="233">
        <v>0.80229093770845705</v>
      </c>
      <c r="BX58" s="234">
        <v>6.1134567264473201E-2</v>
      </c>
      <c r="BY58" s="233">
        <v>0.97033747334801801</v>
      </c>
      <c r="BZ58" s="234">
        <v>0.159477465082212</v>
      </c>
      <c r="CA58" s="233">
        <v>5.8745000890696496E-3</v>
      </c>
      <c r="CB58" s="234">
        <v>0.17377289867645199</v>
      </c>
      <c r="CC58" s="233">
        <v>0.16804653563956101</v>
      </c>
      <c r="CD58" s="234">
        <v>0.17079372700325501</v>
      </c>
      <c r="CE58" s="233">
        <v>0.56576123722712002</v>
      </c>
      <c r="CF58" s="234">
        <v>0.11317872350552401</v>
      </c>
      <c r="CG58" s="233">
        <v>0.47089915986547898</v>
      </c>
      <c r="CH58" s="234">
        <v>6.5102099512691594E-2</v>
      </c>
      <c r="CI58" s="233">
        <v>1.3339474038464301</v>
      </c>
      <c r="CJ58" s="234">
        <v>0.37183912980037498</v>
      </c>
      <c r="CK58" s="233">
        <v>0.76818616661931405</v>
      </c>
      <c r="CL58" s="234">
        <v>0.38868208333423399</v>
      </c>
      <c r="CM58" s="233">
        <v>0.86304824398095603</v>
      </c>
      <c r="CN58" s="243">
        <v>0.37749519442194301</v>
      </c>
    </row>
    <row r="59" spans="1:92" ht="13" customHeight="1" x14ac:dyDescent="0.25">
      <c r="A59" s="237"/>
      <c r="B59" s="227"/>
      <c r="C59" s="228" t="s">
        <v>1077</v>
      </c>
      <c r="D59" s="229" t="s">
        <v>1078</v>
      </c>
      <c r="E59" s="228" t="s">
        <v>1079</v>
      </c>
      <c r="F59" s="229" t="s">
        <v>1080</v>
      </c>
      <c r="G59" s="228" t="s">
        <v>1081</v>
      </c>
      <c r="H59" s="229" t="s">
        <v>1082</v>
      </c>
      <c r="I59" s="228" t="s">
        <v>1083</v>
      </c>
      <c r="J59" s="229" t="s">
        <v>1084</v>
      </c>
      <c r="K59" s="228" t="s">
        <v>1085</v>
      </c>
      <c r="L59" s="229" t="s">
        <v>1086</v>
      </c>
      <c r="M59" s="228" t="s">
        <v>1087</v>
      </c>
      <c r="N59" s="229" t="s">
        <v>1088</v>
      </c>
      <c r="O59" s="228" t="s">
        <v>1089</v>
      </c>
      <c r="P59" s="229" t="s">
        <v>1090</v>
      </c>
      <c r="Q59" s="228" t="s">
        <v>1091</v>
      </c>
      <c r="R59" s="229" t="s">
        <v>1092</v>
      </c>
      <c r="S59" s="228" t="s">
        <v>1093</v>
      </c>
      <c r="T59" s="229" t="s">
        <v>1094</v>
      </c>
      <c r="U59" s="228" t="s">
        <v>1095</v>
      </c>
      <c r="V59" s="229" t="s">
        <v>1096</v>
      </c>
      <c r="W59" s="228" t="s">
        <v>1097</v>
      </c>
      <c r="X59" s="229" t="s">
        <v>1098</v>
      </c>
      <c r="Y59" s="228" t="s">
        <v>1099</v>
      </c>
      <c r="Z59" s="229" t="s">
        <v>1100</v>
      </c>
      <c r="AA59" s="228" t="s">
        <v>1101</v>
      </c>
      <c r="AB59" s="229" t="s">
        <v>1102</v>
      </c>
      <c r="AC59" s="228" t="s">
        <v>1103</v>
      </c>
      <c r="AD59" s="229" t="s">
        <v>1104</v>
      </c>
      <c r="AE59" s="228" t="s">
        <v>1105</v>
      </c>
      <c r="AF59" s="229" t="s">
        <v>1106</v>
      </c>
      <c r="AG59" s="228" t="s">
        <v>1107</v>
      </c>
      <c r="AH59" s="229" t="s">
        <v>1108</v>
      </c>
      <c r="AI59" s="228" t="s">
        <v>1109</v>
      </c>
      <c r="AJ59" s="229" t="s">
        <v>1110</v>
      </c>
      <c r="AK59" s="228" t="s">
        <v>1167</v>
      </c>
      <c r="AL59" s="229" t="s">
        <v>1168</v>
      </c>
      <c r="AM59" s="228" t="s">
        <v>1169</v>
      </c>
      <c r="AN59" s="229" t="s">
        <v>1170</v>
      </c>
      <c r="AO59" s="228" t="s">
        <v>1171</v>
      </c>
      <c r="AP59" s="229" t="s">
        <v>1172</v>
      </c>
      <c r="AQ59" s="228" t="s">
        <v>1117</v>
      </c>
      <c r="AR59" s="229" t="s">
        <v>1118</v>
      </c>
      <c r="AS59" s="228" t="s">
        <v>1119</v>
      </c>
      <c r="AT59" s="229" t="s">
        <v>1120</v>
      </c>
      <c r="AU59" s="228" t="s">
        <v>1111</v>
      </c>
      <c r="AV59" s="229" t="s">
        <v>1112</v>
      </c>
      <c r="AW59" s="228" t="s">
        <v>1173</v>
      </c>
      <c r="AX59" s="229" t="s">
        <v>1174</v>
      </c>
      <c r="AY59" s="228" t="s">
        <v>1175</v>
      </c>
      <c r="AZ59" s="229" t="s">
        <v>1176</v>
      </c>
      <c r="BA59" s="228" t="s">
        <v>1127</v>
      </c>
      <c r="BB59" s="229" t="s">
        <v>1128</v>
      </c>
      <c r="BC59" s="228" t="s">
        <v>1129</v>
      </c>
      <c r="BD59" s="229" t="s">
        <v>1130</v>
      </c>
      <c r="BE59" s="228" t="s">
        <v>1131</v>
      </c>
      <c r="BF59" s="229" t="s">
        <v>1132</v>
      </c>
      <c r="BG59" s="228" t="s">
        <v>1133</v>
      </c>
      <c r="BH59" s="229" t="s">
        <v>1134</v>
      </c>
      <c r="BI59" s="228" t="s">
        <v>1135</v>
      </c>
      <c r="BJ59" s="229" t="s">
        <v>1136</v>
      </c>
      <c r="BK59" s="228" t="s">
        <v>1137</v>
      </c>
      <c r="BL59" s="229" t="s">
        <v>1138</v>
      </c>
      <c r="BM59" s="228" t="s">
        <v>1139</v>
      </c>
      <c r="BN59" s="229" t="s">
        <v>1140</v>
      </c>
      <c r="BO59" s="228" t="s">
        <v>1141</v>
      </c>
      <c r="BP59" s="229" t="s">
        <v>1142</v>
      </c>
      <c r="BQ59" s="228" t="s">
        <v>1143</v>
      </c>
      <c r="BR59" s="229" t="s">
        <v>1144</v>
      </c>
      <c r="BS59" s="228" t="s">
        <v>1145</v>
      </c>
      <c r="BT59" s="229" t="s">
        <v>1146</v>
      </c>
      <c r="BU59" s="228" t="s">
        <v>1147</v>
      </c>
      <c r="BV59" s="229" t="s">
        <v>1148</v>
      </c>
      <c r="BW59" s="228" t="s">
        <v>1149</v>
      </c>
      <c r="BX59" s="229" t="s">
        <v>1150</v>
      </c>
      <c r="BY59" s="228" t="s">
        <v>1151</v>
      </c>
      <c r="BZ59" s="229" t="s">
        <v>1152</v>
      </c>
      <c r="CA59" s="228" t="s">
        <v>1153</v>
      </c>
      <c r="CB59" s="229" t="s">
        <v>1154</v>
      </c>
      <c r="CC59" s="228" t="s">
        <v>1155</v>
      </c>
      <c r="CD59" s="229" t="s">
        <v>1156</v>
      </c>
      <c r="CE59" s="228" t="s">
        <v>1157</v>
      </c>
      <c r="CF59" s="229" t="s">
        <v>1158</v>
      </c>
      <c r="CG59" s="228" t="s">
        <v>1159</v>
      </c>
      <c r="CH59" s="229" t="s">
        <v>1160</v>
      </c>
      <c r="CI59" s="228" t="s">
        <v>1161</v>
      </c>
      <c r="CJ59" s="229" t="s">
        <v>1162</v>
      </c>
      <c r="CK59" s="228" t="s">
        <v>1163</v>
      </c>
      <c r="CL59" s="229" t="s">
        <v>1164</v>
      </c>
      <c r="CM59" s="228" t="s">
        <v>1165</v>
      </c>
      <c r="CN59" s="240" t="s">
        <v>1166</v>
      </c>
    </row>
    <row r="60" spans="1:92" ht="13" customHeight="1" x14ac:dyDescent="0.25">
      <c r="A60" s="26" t="s">
        <v>410</v>
      </c>
      <c r="B60" s="188">
        <v>1</v>
      </c>
      <c r="C60" s="223" t="s">
        <v>494</v>
      </c>
      <c r="D60" s="225" t="s">
        <v>494</v>
      </c>
      <c r="E60" s="223">
        <v>34.113052258202899</v>
      </c>
      <c r="F60" s="225">
        <v>0.83543424368630703</v>
      </c>
      <c r="G60" s="223">
        <v>34.776221380328899</v>
      </c>
      <c r="H60" s="225">
        <v>1.0809337756245201</v>
      </c>
      <c r="I60" s="223" t="s">
        <v>494</v>
      </c>
      <c r="J60" s="225" t="s">
        <v>494</v>
      </c>
      <c r="K60" s="223">
        <v>0.66316912212596402</v>
      </c>
      <c r="L60" s="225">
        <v>1.36615087117404</v>
      </c>
      <c r="M60" s="223" t="s">
        <v>494</v>
      </c>
      <c r="N60" s="225" t="s">
        <v>494</v>
      </c>
      <c r="O60" s="223">
        <v>18.1680099638908</v>
      </c>
      <c r="P60" s="225">
        <v>0.44629110772077601</v>
      </c>
      <c r="Q60" s="223">
        <v>17.5221437473351</v>
      </c>
      <c r="R60" s="225">
        <v>0.48810754315876498</v>
      </c>
      <c r="S60" s="223" t="s">
        <v>494</v>
      </c>
      <c r="T60" s="225" t="s">
        <v>494</v>
      </c>
      <c r="U60" s="223">
        <v>-0.64586621655566401</v>
      </c>
      <c r="V60" s="225">
        <v>0.66138092391535097</v>
      </c>
      <c r="W60" s="223" t="s">
        <v>494</v>
      </c>
      <c r="X60" s="225" t="s">
        <v>494</v>
      </c>
      <c r="Y60" s="223">
        <v>6.8426749298977301</v>
      </c>
      <c r="Z60" s="225">
        <v>0.35469034639298802</v>
      </c>
      <c r="AA60" s="223">
        <v>7.0760181300824199</v>
      </c>
      <c r="AB60" s="225">
        <v>0.47223984954652598</v>
      </c>
      <c r="AC60" s="223" t="s">
        <v>494</v>
      </c>
      <c r="AD60" s="225" t="s">
        <v>494</v>
      </c>
      <c r="AE60" s="223">
        <v>0.23334320018469701</v>
      </c>
      <c r="AF60" s="225">
        <v>0.59060622865332502</v>
      </c>
      <c r="AG60" s="223" t="s">
        <v>494</v>
      </c>
      <c r="AH60" s="225" t="s">
        <v>494</v>
      </c>
      <c r="AI60" s="223">
        <v>2.8939301991630901</v>
      </c>
      <c r="AJ60" s="225">
        <v>0.14074602869584599</v>
      </c>
      <c r="AK60" s="223">
        <v>1.9470680878498301</v>
      </c>
      <c r="AL60" s="225">
        <v>0.102902901869397</v>
      </c>
      <c r="AM60" s="223" t="s">
        <v>494</v>
      </c>
      <c r="AN60" s="225" t="s">
        <v>494</v>
      </c>
      <c r="AO60" s="223">
        <v>-0.94686211131325404</v>
      </c>
      <c r="AP60" s="225">
        <v>0.17435151793659501</v>
      </c>
      <c r="AQ60" s="223" t="s">
        <v>494</v>
      </c>
      <c r="AR60" s="225" t="s">
        <v>494</v>
      </c>
      <c r="AS60" s="223">
        <v>0.71458403252427705</v>
      </c>
      <c r="AT60" s="225">
        <v>5.65233267642994E-2</v>
      </c>
      <c r="AU60" s="223">
        <v>3.58883538624834</v>
      </c>
      <c r="AV60" s="225">
        <v>0.200832970487482</v>
      </c>
      <c r="AW60" s="223" t="s">
        <v>494</v>
      </c>
      <c r="AX60" s="225" t="s">
        <v>494</v>
      </c>
      <c r="AY60" s="223">
        <v>2.8742513537240599</v>
      </c>
      <c r="AZ60" s="225">
        <v>0.20863549195506001</v>
      </c>
      <c r="BA60" s="223" t="s">
        <v>494</v>
      </c>
      <c r="BB60" s="225" t="s">
        <v>494</v>
      </c>
      <c r="BC60" s="223">
        <v>0.63120302618205004</v>
      </c>
      <c r="BD60" s="225">
        <v>0.111509007990116</v>
      </c>
      <c r="BE60" s="223">
        <v>0.96848261033188099</v>
      </c>
      <c r="BF60" s="225">
        <v>8.0175438316527195E-2</v>
      </c>
      <c r="BG60" s="223" t="s">
        <v>494</v>
      </c>
      <c r="BH60" s="225" t="s">
        <v>494</v>
      </c>
      <c r="BI60" s="223">
        <v>0.33727958414983</v>
      </c>
      <c r="BJ60" s="225">
        <v>0.13734030643692</v>
      </c>
      <c r="BK60" s="223" t="s">
        <v>494</v>
      </c>
      <c r="BL60" s="225" t="s">
        <v>494</v>
      </c>
      <c r="BM60" s="223">
        <v>0.433871737758381</v>
      </c>
      <c r="BN60" s="225">
        <v>4.83745054562996E-2</v>
      </c>
      <c r="BO60" s="223">
        <v>0.96339633392820001</v>
      </c>
      <c r="BP60" s="225">
        <v>0.124151593922205</v>
      </c>
      <c r="BQ60" s="223" t="s">
        <v>494</v>
      </c>
      <c r="BR60" s="225" t="s">
        <v>494</v>
      </c>
      <c r="BS60" s="223">
        <v>0.52952459616981995</v>
      </c>
      <c r="BT60" s="225">
        <v>0.13324305254520999</v>
      </c>
      <c r="BU60" s="223" t="s">
        <v>494</v>
      </c>
      <c r="BV60" s="225" t="s">
        <v>494</v>
      </c>
      <c r="BW60" s="223">
        <v>0.96066592875120105</v>
      </c>
      <c r="BX60" s="225">
        <v>4.8717623257189001E-2</v>
      </c>
      <c r="BY60" s="223">
        <v>1.2482481169119199</v>
      </c>
      <c r="BZ60" s="225">
        <v>9.1276223696235295E-2</v>
      </c>
      <c r="CA60" s="223" t="s">
        <v>494</v>
      </c>
      <c r="CB60" s="225" t="s">
        <v>494</v>
      </c>
      <c r="CC60" s="223">
        <v>0.28758218816072101</v>
      </c>
      <c r="CD60" s="225">
        <v>0.103463789936744</v>
      </c>
      <c r="CE60" s="223" t="s">
        <v>494</v>
      </c>
      <c r="CF60" s="225" t="s">
        <v>494</v>
      </c>
      <c r="CG60" s="223">
        <v>0.49612119448244502</v>
      </c>
      <c r="CH60" s="225">
        <v>7.4530596921066103E-2</v>
      </c>
      <c r="CI60" s="223">
        <v>0.224330901025761</v>
      </c>
      <c r="CJ60" s="225">
        <v>7.2176512440506504E-2</v>
      </c>
      <c r="CK60" s="223" t="s">
        <v>494</v>
      </c>
      <c r="CL60" s="225" t="s">
        <v>494</v>
      </c>
      <c r="CM60" s="223">
        <v>-0.27179029345668398</v>
      </c>
      <c r="CN60" s="239">
        <v>0.103750946142602</v>
      </c>
    </row>
    <row r="61" spans="1:92" ht="13" customHeight="1" x14ac:dyDescent="0.25">
      <c r="A61" s="26" t="s">
        <v>415</v>
      </c>
      <c r="B61" s="188">
        <v>1</v>
      </c>
      <c r="C61" s="223" t="s">
        <v>494</v>
      </c>
      <c r="D61" s="225" t="s">
        <v>494</v>
      </c>
      <c r="E61" s="223">
        <v>28.6973664381593</v>
      </c>
      <c r="F61" s="225">
        <v>1.2989155287281899</v>
      </c>
      <c r="G61" s="223">
        <v>23.143599037798101</v>
      </c>
      <c r="H61" s="225">
        <v>1.0912719750366999</v>
      </c>
      <c r="I61" s="223" t="s">
        <v>494</v>
      </c>
      <c r="J61" s="225" t="s">
        <v>494</v>
      </c>
      <c r="K61" s="223">
        <v>-5.5537674003612398</v>
      </c>
      <c r="L61" s="225">
        <v>1.6964834435595699</v>
      </c>
      <c r="M61" s="223" t="s">
        <v>494</v>
      </c>
      <c r="N61" s="225" t="s">
        <v>494</v>
      </c>
      <c r="O61" s="223">
        <v>15.8827215549111</v>
      </c>
      <c r="P61" s="225">
        <v>0.57717371706981901</v>
      </c>
      <c r="Q61" s="223">
        <v>15.4474145451243</v>
      </c>
      <c r="R61" s="225">
        <v>0.86723782735740296</v>
      </c>
      <c r="S61" s="223" t="s">
        <v>494</v>
      </c>
      <c r="T61" s="225" t="s">
        <v>494</v>
      </c>
      <c r="U61" s="223">
        <v>-0.43530700978680198</v>
      </c>
      <c r="V61" s="225">
        <v>1.04174418590928</v>
      </c>
      <c r="W61" s="223" t="s">
        <v>494</v>
      </c>
      <c r="X61" s="225" t="s">
        <v>494</v>
      </c>
      <c r="Y61" s="223">
        <v>5.2544037738363798</v>
      </c>
      <c r="Z61" s="225">
        <v>0.40427630233358802</v>
      </c>
      <c r="AA61" s="223">
        <v>3.8889921951427802</v>
      </c>
      <c r="AB61" s="225">
        <v>0.38898277949258803</v>
      </c>
      <c r="AC61" s="223" t="s">
        <v>494</v>
      </c>
      <c r="AD61" s="225" t="s">
        <v>494</v>
      </c>
      <c r="AE61" s="223">
        <v>-1.3654115786935901</v>
      </c>
      <c r="AF61" s="225">
        <v>0.56102311126218096</v>
      </c>
      <c r="AG61" s="223" t="s">
        <v>494</v>
      </c>
      <c r="AH61" s="225" t="s">
        <v>494</v>
      </c>
      <c r="AI61" s="223">
        <v>2.5186010232404801</v>
      </c>
      <c r="AJ61" s="225">
        <v>0.200830249341473</v>
      </c>
      <c r="AK61" s="223">
        <v>1.0888936461598699</v>
      </c>
      <c r="AL61" s="225">
        <v>0.145670583416357</v>
      </c>
      <c r="AM61" s="223" t="s">
        <v>494</v>
      </c>
      <c r="AN61" s="225" t="s">
        <v>494</v>
      </c>
      <c r="AO61" s="223">
        <v>-1.4297073770806199</v>
      </c>
      <c r="AP61" s="225">
        <v>0.24809818202361</v>
      </c>
      <c r="AQ61" s="223" t="s">
        <v>494</v>
      </c>
      <c r="AR61" s="225" t="s">
        <v>494</v>
      </c>
      <c r="AS61" s="223">
        <v>1.3126160809921501</v>
      </c>
      <c r="AT61" s="225">
        <v>0.20755689769621899</v>
      </c>
      <c r="AU61" s="223">
        <v>2.3056097986550701</v>
      </c>
      <c r="AV61" s="225">
        <v>0.264306225082932</v>
      </c>
      <c r="AW61" s="223" t="s">
        <v>494</v>
      </c>
      <c r="AX61" s="225" t="s">
        <v>494</v>
      </c>
      <c r="AY61" s="223">
        <v>0.992993717662916</v>
      </c>
      <c r="AZ61" s="225">
        <v>0.33606196809348698</v>
      </c>
      <c r="BA61" s="223" t="s">
        <v>494</v>
      </c>
      <c r="BB61" s="225" t="s">
        <v>494</v>
      </c>
      <c r="BC61" s="223">
        <v>0.58821271312226298</v>
      </c>
      <c r="BD61" s="225">
        <v>0.34061044268607898</v>
      </c>
      <c r="BE61" s="223">
        <v>0.41409193690886298</v>
      </c>
      <c r="BF61" s="225">
        <v>0.207810693050761</v>
      </c>
      <c r="BG61" s="223" t="s">
        <v>494</v>
      </c>
      <c r="BH61" s="225" t="s">
        <v>494</v>
      </c>
      <c r="BI61" s="223">
        <v>-0.1741207762134</v>
      </c>
      <c r="BJ61" s="225">
        <v>0.39899969650745898</v>
      </c>
      <c r="BK61" s="223" t="s">
        <v>494</v>
      </c>
      <c r="BL61" s="225" t="s">
        <v>494</v>
      </c>
      <c r="BM61" s="223">
        <v>0.44960648464498099</v>
      </c>
      <c r="BN61" s="225">
        <v>0.10280267536621999</v>
      </c>
      <c r="BO61" s="223">
        <v>0.20526566092249601</v>
      </c>
      <c r="BP61" s="225">
        <v>4.8139956290546598E-2</v>
      </c>
      <c r="BQ61" s="223" t="s">
        <v>494</v>
      </c>
      <c r="BR61" s="225" t="s">
        <v>494</v>
      </c>
      <c r="BS61" s="223">
        <v>-0.244340823722485</v>
      </c>
      <c r="BT61" s="225">
        <v>0.113515837899864</v>
      </c>
      <c r="BU61" s="223" t="s">
        <v>494</v>
      </c>
      <c r="BV61" s="225" t="s">
        <v>494</v>
      </c>
      <c r="BW61" s="223">
        <v>0.26951573444339</v>
      </c>
      <c r="BX61" s="225">
        <v>4.4617563753999903E-2</v>
      </c>
      <c r="BY61" s="223">
        <v>0.14422904779330301</v>
      </c>
      <c r="BZ61" s="225">
        <v>4.8534760567590797E-2</v>
      </c>
      <c r="CA61" s="223" t="s">
        <v>494</v>
      </c>
      <c r="CB61" s="225" t="s">
        <v>494</v>
      </c>
      <c r="CC61" s="223">
        <v>-0.12528668665008799</v>
      </c>
      <c r="CD61" s="225">
        <v>6.5926853244301101E-2</v>
      </c>
      <c r="CE61" s="223" t="s">
        <v>494</v>
      </c>
      <c r="CF61" s="225" t="s">
        <v>494</v>
      </c>
      <c r="CG61" s="223">
        <v>0.19501073191704199</v>
      </c>
      <c r="CH61" s="225">
        <v>6.5875580308077206E-2</v>
      </c>
      <c r="CI61" s="223">
        <v>0.15082727169993301</v>
      </c>
      <c r="CJ61" s="225">
        <v>8.9093572628505605E-2</v>
      </c>
      <c r="CK61" s="223" t="s">
        <v>494</v>
      </c>
      <c r="CL61" s="225" t="s">
        <v>494</v>
      </c>
      <c r="CM61" s="223">
        <v>-4.4183460217109699E-2</v>
      </c>
      <c r="CN61" s="239">
        <v>0.110802783198964</v>
      </c>
    </row>
    <row r="62" spans="1:92" ht="13" customHeight="1" x14ac:dyDescent="0.25">
      <c r="A62" s="26" t="s">
        <v>417</v>
      </c>
      <c r="B62" s="188">
        <v>1</v>
      </c>
      <c r="C62" s="223" t="s">
        <v>494</v>
      </c>
      <c r="D62" s="225" t="s">
        <v>494</v>
      </c>
      <c r="E62" s="223">
        <v>32.816673998108698</v>
      </c>
      <c r="F62" s="225">
        <v>3.6210225691426698</v>
      </c>
      <c r="G62" s="223" t="s">
        <v>1058</v>
      </c>
      <c r="H62" s="225" t="s">
        <v>1058</v>
      </c>
      <c r="I62" s="223" t="s">
        <v>1058</v>
      </c>
      <c r="J62" s="225" t="s">
        <v>494</v>
      </c>
      <c r="K62" s="223" t="s">
        <v>1058</v>
      </c>
      <c r="L62" s="225" t="s">
        <v>1058</v>
      </c>
      <c r="M62" s="223" t="s">
        <v>494</v>
      </c>
      <c r="N62" s="225" t="s">
        <v>494</v>
      </c>
      <c r="O62" s="223">
        <v>20.943889365367198</v>
      </c>
      <c r="P62" s="225">
        <v>2.4016415245396798</v>
      </c>
      <c r="Q62" s="223" t="s">
        <v>1058</v>
      </c>
      <c r="R62" s="225" t="s">
        <v>1058</v>
      </c>
      <c r="S62" s="223" t="s">
        <v>1058</v>
      </c>
      <c r="T62" s="225" t="s">
        <v>494</v>
      </c>
      <c r="U62" s="223" t="s">
        <v>1058</v>
      </c>
      <c r="V62" s="225" t="s">
        <v>1058</v>
      </c>
      <c r="W62" s="223" t="s">
        <v>494</v>
      </c>
      <c r="X62" s="225" t="s">
        <v>494</v>
      </c>
      <c r="Y62" s="223">
        <v>5.31935470440916</v>
      </c>
      <c r="Z62" s="225">
        <v>0.70848844670373101</v>
      </c>
      <c r="AA62" s="223" t="s">
        <v>1058</v>
      </c>
      <c r="AB62" s="225" t="s">
        <v>1058</v>
      </c>
      <c r="AC62" s="223" t="s">
        <v>1058</v>
      </c>
      <c r="AD62" s="225" t="s">
        <v>494</v>
      </c>
      <c r="AE62" s="223" t="s">
        <v>1058</v>
      </c>
      <c r="AF62" s="225" t="s">
        <v>1058</v>
      </c>
      <c r="AG62" s="223" t="s">
        <v>494</v>
      </c>
      <c r="AH62" s="225" t="s">
        <v>494</v>
      </c>
      <c r="AI62" s="223">
        <v>2.1690549217694399</v>
      </c>
      <c r="AJ62" s="225">
        <v>0.30055894430907998</v>
      </c>
      <c r="AK62" s="223" t="s">
        <v>1058</v>
      </c>
      <c r="AL62" s="225" t="s">
        <v>1058</v>
      </c>
      <c r="AM62" s="223" t="s">
        <v>1058</v>
      </c>
      <c r="AN62" s="225" t="s">
        <v>494</v>
      </c>
      <c r="AO62" s="223" t="s">
        <v>1058</v>
      </c>
      <c r="AP62" s="225" t="s">
        <v>1058</v>
      </c>
      <c r="AQ62" s="223" t="s">
        <v>494</v>
      </c>
      <c r="AR62" s="225" t="s">
        <v>494</v>
      </c>
      <c r="AS62" s="223">
        <v>2.6629140945851599</v>
      </c>
      <c r="AT62" s="225">
        <v>0.417109644338654</v>
      </c>
      <c r="AU62" s="223" t="s">
        <v>1058</v>
      </c>
      <c r="AV62" s="225" t="s">
        <v>1058</v>
      </c>
      <c r="AW62" s="223" t="s">
        <v>1058</v>
      </c>
      <c r="AX62" s="225" t="s">
        <v>494</v>
      </c>
      <c r="AY62" s="223" t="s">
        <v>1058</v>
      </c>
      <c r="AZ62" s="225" t="s">
        <v>1058</v>
      </c>
      <c r="BA62" s="223" t="s">
        <v>494</v>
      </c>
      <c r="BB62" s="225" t="s">
        <v>494</v>
      </c>
      <c r="BC62" s="223">
        <v>2.7332757442885698</v>
      </c>
      <c r="BD62" s="225">
        <v>0.42360470335140699</v>
      </c>
      <c r="BE62" s="223" t="s">
        <v>1058</v>
      </c>
      <c r="BF62" s="225" t="s">
        <v>1058</v>
      </c>
      <c r="BG62" s="223" t="s">
        <v>1058</v>
      </c>
      <c r="BH62" s="225" t="s">
        <v>494</v>
      </c>
      <c r="BI62" s="223" t="s">
        <v>1058</v>
      </c>
      <c r="BJ62" s="225" t="s">
        <v>1058</v>
      </c>
      <c r="BK62" s="223" t="s">
        <v>494</v>
      </c>
      <c r="BL62" s="225" t="s">
        <v>494</v>
      </c>
      <c r="BM62" s="223">
        <v>1.57272115144323</v>
      </c>
      <c r="BN62" s="225">
        <v>0.29013294920690902</v>
      </c>
      <c r="BO62" s="223" t="s">
        <v>1058</v>
      </c>
      <c r="BP62" s="225" t="s">
        <v>1058</v>
      </c>
      <c r="BQ62" s="223" t="s">
        <v>1058</v>
      </c>
      <c r="BR62" s="225" t="s">
        <v>494</v>
      </c>
      <c r="BS62" s="223" t="s">
        <v>1058</v>
      </c>
      <c r="BT62" s="225" t="s">
        <v>1058</v>
      </c>
      <c r="BU62" s="223" t="s">
        <v>494</v>
      </c>
      <c r="BV62" s="225" t="s">
        <v>494</v>
      </c>
      <c r="BW62" s="223">
        <v>1.5281797323831099</v>
      </c>
      <c r="BX62" s="225">
        <v>0.26236767468646799</v>
      </c>
      <c r="BY62" s="223" t="s">
        <v>1058</v>
      </c>
      <c r="BZ62" s="225" t="s">
        <v>1058</v>
      </c>
      <c r="CA62" s="223" t="s">
        <v>1058</v>
      </c>
      <c r="CB62" s="225" t="s">
        <v>494</v>
      </c>
      <c r="CC62" s="223" t="s">
        <v>1058</v>
      </c>
      <c r="CD62" s="225" t="s">
        <v>1058</v>
      </c>
      <c r="CE62" s="223" t="s">
        <v>494</v>
      </c>
      <c r="CF62" s="225" t="s">
        <v>494</v>
      </c>
      <c r="CG62" s="223">
        <v>1.38983998386581</v>
      </c>
      <c r="CH62" s="225">
        <v>0.287473677565109</v>
      </c>
      <c r="CI62" s="223" t="s">
        <v>1058</v>
      </c>
      <c r="CJ62" s="225" t="s">
        <v>1058</v>
      </c>
      <c r="CK62" s="223" t="s">
        <v>1058</v>
      </c>
      <c r="CL62" s="225" t="s">
        <v>494</v>
      </c>
      <c r="CM62" s="223" t="s">
        <v>1058</v>
      </c>
      <c r="CN62" s="239" t="s">
        <v>1058</v>
      </c>
    </row>
    <row r="63" spans="1:92" ht="13" customHeight="1" x14ac:dyDescent="0.25">
      <c r="A63" s="26" t="s">
        <v>435</v>
      </c>
      <c r="B63" s="188">
        <v>1</v>
      </c>
      <c r="C63" s="223" t="s">
        <v>494</v>
      </c>
      <c r="D63" s="225" t="s">
        <v>494</v>
      </c>
      <c r="E63" s="223">
        <v>24.740232006395001</v>
      </c>
      <c r="F63" s="225">
        <v>0.72699519298438897</v>
      </c>
      <c r="G63" s="223">
        <v>22.714828003232199</v>
      </c>
      <c r="H63" s="225">
        <v>0.93245217397351798</v>
      </c>
      <c r="I63" s="223" t="s">
        <v>494</v>
      </c>
      <c r="J63" s="225" t="s">
        <v>494</v>
      </c>
      <c r="K63" s="223">
        <v>-2.0254040031627398</v>
      </c>
      <c r="L63" s="225">
        <v>1.1823658771168699</v>
      </c>
      <c r="M63" s="223" t="s">
        <v>494</v>
      </c>
      <c r="N63" s="225" t="s">
        <v>494</v>
      </c>
      <c r="O63" s="223">
        <v>15.994785933048</v>
      </c>
      <c r="P63" s="225">
        <v>0.46892349510909898</v>
      </c>
      <c r="Q63" s="223">
        <v>15.0209926534295</v>
      </c>
      <c r="R63" s="225">
        <v>0.52939091941357996</v>
      </c>
      <c r="S63" s="223" t="s">
        <v>494</v>
      </c>
      <c r="T63" s="225" t="s">
        <v>494</v>
      </c>
      <c r="U63" s="223">
        <v>-0.97379327961847095</v>
      </c>
      <c r="V63" s="225">
        <v>0.707208590037542</v>
      </c>
      <c r="W63" s="223" t="s">
        <v>494</v>
      </c>
      <c r="X63" s="225" t="s">
        <v>494</v>
      </c>
      <c r="Y63" s="223">
        <v>4.3835466643510204</v>
      </c>
      <c r="Z63" s="225">
        <v>0.29099006461582799</v>
      </c>
      <c r="AA63" s="223">
        <v>4.8497231350692704</v>
      </c>
      <c r="AB63" s="225">
        <v>0.197741559573062</v>
      </c>
      <c r="AC63" s="223" t="s">
        <v>494</v>
      </c>
      <c r="AD63" s="225" t="s">
        <v>494</v>
      </c>
      <c r="AE63" s="223">
        <v>0.46617647071825502</v>
      </c>
      <c r="AF63" s="225">
        <v>0.35181947371842598</v>
      </c>
      <c r="AG63" s="223" t="s">
        <v>494</v>
      </c>
      <c r="AH63" s="225" t="s">
        <v>494</v>
      </c>
      <c r="AI63" s="223">
        <v>2.7070474274280198</v>
      </c>
      <c r="AJ63" s="225">
        <v>0.164020569997084</v>
      </c>
      <c r="AK63" s="223">
        <v>2.6201892528051398</v>
      </c>
      <c r="AL63" s="225">
        <v>0.12854284321484299</v>
      </c>
      <c r="AM63" s="223" t="s">
        <v>494</v>
      </c>
      <c r="AN63" s="225" t="s">
        <v>494</v>
      </c>
      <c r="AO63" s="223">
        <v>-8.6858174622883103E-2</v>
      </c>
      <c r="AP63" s="225">
        <v>0.20838908302481701</v>
      </c>
      <c r="AQ63" s="223" t="s">
        <v>494</v>
      </c>
      <c r="AR63" s="225" t="s">
        <v>494</v>
      </c>
      <c r="AS63" s="223">
        <v>1.0424771312602501</v>
      </c>
      <c r="AT63" s="225">
        <v>0.15159238926761201</v>
      </c>
      <c r="AU63" s="223">
        <v>2.2878489517374399</v>
      </c>
      <c r="AV63" s="225">
        <v>0.18572088244547</v>
      </c>
      <c r="AW63" s="223" t="s">
        <v>494</v>
      </c>
      <c r="AX63" s="225" t="s">
        <v>494</v>
      </c>
      <c r="AY63" s="223">
        <v>1.24537182047718</v>
      </c>
      <c r="AZ63" s="225">
        <v>0.23973422504971401</v>
      </c>
      <c r="BA63" s="223" t="s">
        <v>494</v>
      </c>
      <c r="BB63" s="225" t="s">
        <v>494</v>
      </c>
      <c r="BC63" s="223">
        <v>1.52038648441403</v>
      </c>
      <c r="BD63" s="225">
        <v>0.17500297821084301</v>
      </c>
      <c r="BE63" s="223">
        <v>2.2556697972526698</v>
      </c>
      <c r="BF63" s="225">
        <v>0.51932002076208506</v>
      </c>
      <c r="BG63" s="223" t="s">
        <v>494</v>
      </c>
      <c r="BH63" s="225" t="s">
        <v>494</v>
      </c>
      <c r="BI63" s="223">
        <v>0.73528331283864601</v>
      </c>
      <c r="BJ63" s="225">
        <v>0.54801398371483001</v>
      </c>
      <c r="BK63" s="223" t="s">
        <v>494</v>
      </c>
      <c r="BL63" s="225" t="s">
        <v>494</v>
      </c>
      <c r="BM63" s="223">
        <v>1.19711165825129</v>
      </c>
      <c r="BN63" s="225">
        <v>0.11077932954129301</v>
      </c>
      <c r="BO63" s="223">
        <v>1.1644496549644101</v>
      </c>
      <c r="BP63" s="225">
        <v>7.0435865342054801E-2</v>
      </c>
      <c r="BQ63" s="223" t="s">
        <v>494</v>
      </c>
      <c r="BR63" s="225" t="s">
        <v>494</v>
      </c>
      <c r="BS63" s="223">
        <v>-3.2662003286880098E-2</v>
      </c>
      <c r="BT63" s="225">
        <v>0.131275553627103</v>
      </c>
      <c r="BU63" s="223" t="s">
        <v>494</v>
      </c>
      <c r="BV63" s="225" t="s">
        <v>494</v>
      </c>
      <c r="BW63" s="223">
        <v>1.0940842630424801</v>
      </c>
      <c r="BX63" s="225">
        <v>6.8619408358634407E-2</v>
      </c>
      <c r="BY63" s="223">
        <v>0.84854536402997405</v>
      </c>
      <c r="BZ63" s="225">
        <v>7.3057302165586896E-2</v>
      </c>
      <c r="CA63" s="223" t="s">
        <v>494</v>
      </c>
      <c r="CB63" s="225" t="s">
        <v>494</v>
      </c>
      <c r="CC63" s="223">
        <v>-0.245538899012503</v>
      </c>
      <c r="CD63" s="225">
        <v>0.100229699207385</v>
      </c>
      <c r="CE63" s="223" t="s">
        <v>494</v>
      </c>
      <c r="CF63" s="225" t="s">
        <v>494</v>
      </c>
      <c r="CG63" s="223">
        <v>0.79829697816696799</v>
      </c>
      <c r="CH63" s="225">
        <v>8.8798898977068705E-2</v>
      </c>
      <c r="CI63" s="223">
        <v>0.53854726106690798</v>
      </c>
      <c r="CJ63" s="225">
        <v>8.39040475350179E-2</v>
      </c>
      <c r="CK63" s="223" t="s">
        <v>494</v>
      </c>
      <c r="CL63" s="225" t="s">
        <v>494</v>
      </c>
      <c r="CM63" s="223">
        <v>-0.25974971710006001</v>
      </c>
      <c r="CN63" s="239">
        <v>0.122168464229924</v>
      </c>
    </row>
    <row r="64" spans="1:92" ht="13" customHeight="1" x14ac:dyDescent="0.25">
      <c r="A64" s="26" t="s">
        <v>437</v>
      </c>
      <c r="B64" s="188">
        <v>1</v>
      </c>
      <c r="C64" s="223" t="s">
        <v>494</v>
      </c>
      <c r="D64" s="225" t="s">
        <v>494</v>
      </c>
      <c r="E64" s="223">
        <v>28.534271110298899</v>
      </c>
      <c r="F64" s="225">
        <v>1.23485463026264</v>
      </c>
      <c r="G64" s="223">
        <v>28.141107248084001</v>
      </c>
      <c r="H64" s="225">
        <v>0.62608008831561202</v>
      </c>
      <c r="I64" s="223" t="s">
        <v>494</v>
      </c>
      <c r="J64" s="225" t="s">
        <v>494</v>
      </c>
      <c r="K64" s="223">
        <v>-0.39316386221494398</v>
      </c>
      <c r="L64" s="225">
        <v>1.3845007168168499</v>
      </c>
      <c r="M64" s="223" t="s">
        <v>494</v>
      </c>
      <c r="N64" s="225" t="s">
        <v>494</v>
      </c>
      <c r="O64" s="223">
        <v>25.457522099617101</v>
      </c>
      <c r="P64" s="225">
        <v>0.59437802970999298</v>
      </c>
      <c r="Q64" s="223">
        <v>23.6835881328422</v>
      </c>
      <c r="R64" s="225">
        <v>0.52408821647624804</v>
      </c>
      <c r="S64" s="223" t="s">
        <v>494</v>
      </c>
      <c r="T64" s="225" t="s">
        <v>494</v>
      </c>
      <c r="U64" s="223">
        <v>-1.7739339667748699</v>
      </c>
      <c r="V64" s="225">
        <v>0.79243529758030595</v>
      </c>
      <c r="W64" s="223" t="s">
        <v>494</v>
      </c>
      <c r="X64" s="225" t="s">
        <v>494</v>
      </c>
      <c r="Y64" s="223">
        <v>4.2405807413568999</v>
      </c>
      <c r="Z64" s="225">
        <v>0.53729786162031701</v>
      </c>
      <c r="AA64" s="223">
        <v>3.7759031153194398</v>
      </c>
      <c r="AB64" s="225">
        <v>0.29302263474449503</v>
      </c>
      <c r="AC64" s="223" t="s">
        <v>494</v>
      </c>
      <c r="AD64" s="225" t="s">
        <v>494</v>
      </c>
      <c r="AE64" s="223">
        <v>-0.46467762603746099</v>
      </c>
      <c r="AF64" s="225">
        <v>0.61200592854511704</v>
      </c>
      <c r="AG64" s="223" t="s">
        <v>494</v>
      </c>
      <c r="AH64" s="225" t="s">
        <v>494</v>
      </c>
      <c r="AI64" s="223">
        <v>3.20561661087608</v>
      </c>
      <c r="AJ64" s="225">
        <v>0.47708391758382401</v>
      </c>
      <c r="AK64" s="223">
        <v>2.0325320243506102</v>
      </c>
      <c r="AL64" s="225">
        <v>0.26509585635813299</v>
      </c>
      <c r="AM64" s="223" t="s">
        <v>494</v>
      </c>
      <c r="AN64" s="225" t="s">
        <v>494</v>
      </c>
      <c r="AO64" s="223">
        <v>-1.17308458652547</v>
      </c>
      <c r="AP64" s="225">
        <v>0.54578830829853897</v>
      </c>
      <c r="AQ64" s="223" t="s">
        <v>494</v>
      </c>
      <c r="AR64" s="225" t="s">
        <v>494</v>
      </c>
      <c r="AS64" s="223">
        <v>1.31026390561533</v>
      </c>
      <c r="AT64" s="225">
        <v>0.23086314549058201</v>
      </c>
      <c r="AU64" s="223">
        <v>2.9893770209051902</v>
      </c>
      <c r="AV64" s="225">
        <v>0.30558865053076201</v>
      </c>
      <c r="AW64" s="223" t="s">
        <v>494</v>
      </c>
      <c r="AX64" s="225" t="s">
        <v>494</v>
      </c>
      <c r="AY64" s="223">
        <v>1.67911311528986</v>
      </c>
      <c r="AZ64" s="225">
        <v>0.38299114255948302</v>
      </c>
      <c r="BA64" s="223" t="s">
        <v>494</v>
      </c>
      <c r="BB64" s="225" t="s">
        <v>494</v>
      </c>
      <c r="BC64" s="223">
        <v>2.5980592062469099</v>
      </c>
      <c r="BD64" s="225">
        <v>0.52248000493505597</v>
      </c>
      <c r="BE64" s="223">
        <v>1.9885639256382199</v>
      </c>
      <c r="BF64" s="225">
        <v>0.27633831241076001</v>
      </c>
      <c r="BG64" s="223" t="s">
        <v>494</v>
      </c>
      <c r="BH64" s="225" t="s">
        <v>494</v>
      </c>
      <c r="BI64" s="223">
        <v>-0.60949528060869196</v>
      </c>
      <c r="BJ64" s="225">
        <v>0.59105686567619198</v>
      </c>
      <c r="BK64" s="223" t="s">
        <v>494</v>
      </c>
      <c r="BL64" s="225" t="s">
        <v>494</v>
      </c>
      <c r="BM64" s="223">
        <v>0.87411046647341495</v>
      </c>
      <c r="BN64" s="225">
        <v>0.44303339557181698</v>
      </c>
      <c r="BO64" s="223">
        <v>1.3148681189585201</v>
      </c>
      <c r="BP64" s="225">
        <v>0.31386631465414</v>
      </c>
      <c r="BQ64" s="223" t="s">
        <v>494</v>
      </c>
      <c r="BR64" s="225" t="s">
        <v>494</v>
      </c>
      <c r="BS64" s="223">
        <v>0.44075765248510501</v>
      </c>
      <c r="BT64" s="225">
        <v>0.54294627088365399</v>
      </c>
      <c r="BU64" s="223" t="s">
        <v>494</v>
      </c>
      <c r="BV64" s="225" t="s">
        <v>494</v>
      </c>
      <c r="BW64" s="223">
        <v>1.9871281750437699</v>
      </c>
      <c r="BX64" s="225">
        <v>0.18549779458806601</v>
      </c>
      <c r="BY64" s="223">
        <v>2.1878964194714801</v>
      </c>
      <c r="BZ64" s="225">
        <v>0.23865159470490199</v>
      </c>
      <c r="CA64" s="223" t="s">
        <v>494</v>
      </c>
      <c r="CB64" s="225" t="s">
        <v>494</v>
      </c>
      <c r="CC64" s="223">
        <v>0.20076824442771099</v>
      </c>
      <c r="CD64" s="225">
        <v>0.30226481014539103</v>
      </c>
      <c r="CE64" s="223" t="s">
        <v>494</v>
      </c>
      <c r="CF64" s="225" t="s">
        <v>494</v>
      </c>
      <c r="CG64" s="223">
        <v>1.4809137278523199</v>
      </c>
      <c r="CH64" s="225">
        <v>0.19100604493781001</v>
      </c>
      <c r="CI64" s="223">
        <v>1.3582282216091801</v>
      </c>
      <c r="CJ64" s="225">
        <v>0.19099976829583201</v>
      </c>
      <c r="CK64" s="223" t="s">
        <v>494</v>
      </c>
      <c r="CL64" s="225" t="s">
        <v>494</v>
      </c>
      <c r="CM64" s="223">
        <v>-0.122685506243138</v>
      </c>
      <c r="CN64" s="239">
        <v>0.27011890102665198</v>
      </c>
    </row>
    <row r="65" spans="1:92" ht="13" customHeight="1" x14ac:dyDescent="0.25">
      <c r="A65" s="238" t="s">
        <v>438</v>
      </c>
      <c r="B65" s="230">
        <v>1</v>
      </c>
      <c r="C65" s="231" t="s">
        <v>494</v>
      </c>
      <c r="D65" s="232" t="s">
        <v>494</v>
      </c>
      <c r="E65" s="231">
        <v>32.7458938276488</v>
      </c>
      <c r="F65" s="232">
        <v>0.94173567663062197</v>
      </c>
      <c r="G65" s="231">
        <v>31.069752266430999</v>
      </c>
      <c r="H65" s="232">
        <v>2.5539102349650502</v>
      </c>
      <c r="I65" s="231" t="s">
        <v>494</v>
      </c>
      <c r="J65" s="232" t="s">
        <v>494</v>
      </c>
      <c r="K65" s="231">
        <v>-1.6761415612178301</v>
      </c>
      <c r="L65" s="232">
        <v>2.7220072690751902</v>
      </c>
      <c r="M65" s="231" t="s">
        <v>494</v>
      </c>
      <c r="N65" s="232" t="s">
        <v>494</v>
      </c>
      <c r="O65" s="231">
        <v>22.818335749431199</v>
      </c>
      <c r="P65" s="232">
        <v>0.55001289570372303</v>
      </c>
      <c r="Q65" s="231">
        <v>18.638659095241302</v>
      </c>
      <c r="R65" s="232">
        <v>1.1692790530494801</v>
      </c>
      <c r="S65" s="231" t="s">
        <v>494</v>
      </c>
      <c r="T65" s="232" t="s">
        <v>494</v>
      </c>
      <c r="U65" s="231">
        <v>-4.1796766541899402</v>
      </c>
      <c r="V65" s="232">
        <v>1.29217943387932</v>
      </c>
      <c r="W65" s="231" t="s">
        <v>494</v>
      </c>
      <c r="X65" s="232" t="s">
        <v>494</v>
      </c>
      <c r="Y65" s="231">
        <v>6.66723189601759</v>
      </c>
      <c r="Z65" s="232">
        <v>0.39427567723198198</v>
      </c>
      <c r="AA65" s="231">
        <v>6.0196541436765996</v>
      </c>
      <c r="AB65" s="232">
        <v>0.80609963142809704</v>
      </c>
      <c r="AC65" s="231" t="s">
        <v>494</v>
      </c>
      <c r="AD65" s="232" t="s">
        <v>494</v>
      </c>
      <c r="AE65" s="231">
        <v>-0.64757775234098702</v>
      </c>
      <c r="AF65" s="232">
        <v>0.89735718944311804</v>
      </c>
      <c r="AG65" s="231" t="s">
        <v>494</v>
      </c>
      <c r="AH65" s="232" t="s">
        <v>494</v>
      </c>
      <c r="AI65" s="231">
        <v>5.2227608145318003</v>
      </c>
      <c r="AJ65" s="232">
        <v>0.26572448198058302</v>
      </c>
      <c r="AK65" s="231">
        <v>3.32129105503707</v>
      </c>
      <c r="AL65" s="232">
        <v>0.48898138485784998</v>
      </c>
      <c r="AM65" s="231" t="s">
        <v>494</v>
      </c>
      <c r="AN65" s="232" t="s">
        <v>494</v>
      </c>
      <c r="AO65" s="231">
        <v>-1.9014697594947301</v>
      </c>
      <c r="AP65" s="232">
        <v>0.55651800964690201</v>
      </c>
      <c r="AQ65" s="231" t="s">
        <v>494</v>
      </c>
      <c r="AR65" s="232" t="s">
        <v>494</v>
      </c>
      <c r="AS65" s="231">
        <v>3.04469609195991</v>
      </c>
      <c r="AT65" s="232">
        <v>0.23905445149469201</v>
      </c>
      <c r="AU65" s="231">
        <v>4.7809360175313103</v>
      </c>
      <c r="AV65" s="232">
        <v>0.65075991986846404</v>
      </c>
      <c r="AW65" s="231" t="s">
        <v>494</v>
      </c>
      <c r="AX65" s="232" t="s">
        <v>494</v>
      </c>
      <c r="AY65" s="231">
        <v>1.7362399255714001</v>
      </c>
      <c r="AZ65" s="232">
        <v>0.69327880689275201</v>
      </c>
      <c r="BA65" s="231" t="s">
        <v>494</v>
      </c>
      <c r="BB65" s="232" t="s">
        <v>494</v>
      </c>
      <c r="BC65" s="231">
        <v>4.46867234588216</v>
      </c>
      <c r="BD65" s="232">
        <v>0.36373707460812199</v>
      </c>
      <c r="BE65" s="231">
        <v>3.30963382488261</v>
      </c>
      <c r="BF65" s="232">
        <v>0.676098443368365</v>
      </c>
      <c r="BG65" s="231" t="s">
        <v>494</v>
      </c>
      <c r="BH65" s="232" t="s">
        <v>494</v>
      </c>
      <c r="BI65" s="231">
        <v>-1.15903852099954</v>
      </c>
      <c r="BJ65" s="232">
        <v>0.76773287318546002</v>
      </c>
      <c r="BK65" s="231" t="s">
        <v>494</v>
      </c>
      <c r="BL65" s="232" t="s">
        <v>494</v>
      </c>
      <c r="BM65" s="231">
        <v>2.98525952818947</v>
      </c>
      <c r="BN65" s="232">
        <v>0.251737816996776</v>
      </c>
      <c r="BO65" s="231">
        <v>2.7851430926095899</v>
      </c>
      <c r="BP65" s="232">
        <v>0.644130925369227</v>
      </c>
      <c r="BQ65" s="231" t="s">
        <v>494</v>
      </c>
      <c r="BR65" s="232" t="s">
        <v>494</v>
      </c>
      <c r="BS65" s="231">
        <v>-0.20011643557988201</v>
      </c>
      <c r="BT65" s="232">
        <v>0.69157543154981904</v>
      </c>
      <c r="BU65" s="231" t="s">
        <v>494</v>
      </c>
      <c r="BV65" s="232" t="s">
        <v>494</v>
      </c>
      <c r="BW65" s="231">
        <v>3.0577296888699599</v>
      </c>
      <c r="BX65" s="232">
        <v>0.235151830344839</v>
      </c>
      <c r="BY65" s="231">
        <v>3.0551348260129298</v>
      </c>
      <c r="BZ65" s="232">
        <v>0.50891497440617695</v>
      </c>
      <c r="CA65" s="231" t="s">
        <v>494</v>
      </c>
      <c r="CB65" s="232" t="s">
        <v>494</v>
      </c>
      <c r="CC65" s="231">
        <v>-2.59486285702648E-3</v>
      </c>
      <c r="CD65" s="232">
        <v>0.56061647718325902</v>
      </c>
      <c r="CE65" s="231" t="s">
        <v>494</v>
      </c>
      <c r="CF65" s="232" t="s">
        <v>494</v>
      </c>
      <c r="CG65" s="231">
        <v>2.7042365172889</v>
      </c>
      <c r="CH65" s="232">
        <v>0.23629662891500999</v>
      </c>
      <c r="CI65" s="231">
        <v>1.79936246250888</v>
      </c>
      <c r="CJ65" s="232">
        <v>0.29042594492634999</v>
      </c>
      <c r="CK65" s="231" t="s">
        <v>494</v>
      </c>
      <c r="CL65" s="232" t="s">
        <v>494</v>
      </c>
      <c r="CM65" s="231">
        <v>-0.90487405478001803</v>
      </c>
      <c r="CN65" s="241">
        <v>0.37441063863485702</v>
      </c>
    </row>
    <row r="66" spans="1:92" ht="13" customHeight="1" x14ac:dyDescent="0.25">
      <c r="A66" s="26" t="s">
        <v>478</v>
      </c>
      <c r="B66" s="188">
        <v>1</v>
      </c>
      <c r="C66" s="223" t="s">
        <v>494</v>
      </c>
      <c r="D66" s="225" t="s">
        <v>494</v>
      </c>
      <c r="E66" s="223">
        <v>30.524815620211399</v>
      </c>
      <c r="F66" s="225">
        <v>0.66512764533067703</v>
      </c>
      <c r="G66" s="223">
        <v>29.955295748685401</v>
      </c>
      <c r="H66" s="225">
        <v>0.74843749813835103</v>
      </c>
      <c r="I66" s="223" t="s">
        <v>494</v>
      </c>
      <c r="J66" s="225" t="s">
        <v>494</v>
      </c>
      <c r="K66" s="223">
        <v>-0.56951987152604</v>
      </c>
      <c r="L66" s="225">
        <v>1.00127592261211</v>
      </c>
      <c r="M66" s="223" t="s">
        <v>494</v>
      </c>
      <c r="N66" s="225" t="s">
        <v>494</v>
      </c>
      <c r="O66" s="223">
        <v>17.173652224132699</v>
      </c>
      <c r="P66" s="225">
        <v>0.33009062888125801</v>
      </c>
      <c r="Q66" s="223">
        <v>16.361879795067299</v>
      </c>
      <c r="R66" s="225">
        <v>0.377396294461249</v>
      </c>
      <c r="S66" s="223" t="s">
        <v>494</v>
      </c>
      <c r="T66" s="225" t="s">
        <v>494</v>
      </c>
      <c r="U66" s="223">
        <v>-0.81177242906538505</v>
      </c>
      <c r="V66" s="225">
        <v>0.50138586572449995</v>
      </c>
      <c r="W66" s="223" t="s">
        <v>494</v>
      </c>
      <c r="X66" s="225" t="s">
        <v>494</v>
      </c>
      <c r="Y66" s="223">
        <v>5.1940039561124403</v>
      </c>
      <c r="Z66" s="225">
        <v>0.18040616469272799</v>
      </c>
      <c r="AA66" s="223">
        <v>5.5685586299169501</v>
      </c>
      <c r="AB66" s="225">
        <v>0.31524191923418499</v>
      </c>
      <c r="AC66" s="223" t="s">
        <v>494</v>
      </c>
      <c r="AD66" s="225" t="s">
        <v>494</v>
      </c>
      <c r="AE66" s="223">
        <v>0.37455467380450203</v>
      </c>
      <c r="AF66" s="225">
        <v>0.36321323200234901</v>
      </c>
      <c r="AG66" s="223" t="s">
        <v>494</v>
      </c>
      <c r="AH66" s="225" t="s">
        <v>494</v>
      </c>
      <c r="AI66" s="223">
        <v>2.35465920808464</v>
      </c>
      <c r="AJ66" s="225">
        <v>0.146265146719781</v>
      </c>
      <c r="AK66" s="223">
        <v>2.5568895879840898</v>
      </c>
      <c r="AL66" s="225">
        <v>0.129617189820563</v>
      </c>
      <c r="AM66" s="223" t="s">
        <v>494</v>
      </c>
      <c r="AN66" s="225" t="s">
        <v>494</v>
      </c>
      <c r="AO66" s="223">
        <v>0.20223037989944601</v>
      </c>
      <c r="AP66" s="225">
        <v>0.19543313189410599</v>
      </c>
      <c r="AQ66" s="223" t="s">
        <v>494</v>
      </c>
      <c r="AR66" s="225" t="s">
        <v>494</v>
      </c>
      <c r="AS66" s="223">
        <v>2.45233450951832</v>
      </c>
      <c r="AT66" s="225">
        <v>0.134632558243161</v>
      </c>
      <c r="AU66" s="223">
        <v>2.1834159825488801</v>
      </c>
      <c r="AV66" s="225">
        <v>0.13303579456006601</v>
      </c>
      <c r="AW66" s="223" t="s">
        <v>494</v>
      </c>
      <c r="AX66" s="225" t="s">
        <v>494</v>
      </c>
      <c r="AY66" s="223">
        <v>-0.26891852696943802</v>
      </c>
      <c r="AZ66" s="225">
        <v>0.18927347509180001</v>
      </c>
      <c r="BA66" s="223" t="s">
        <v>494</v>
      </c>
      <c r="BB66" s="225" t="s">
        <v>494</v>
      </c>
      <c r="BC66" s="223">
        <v>1.51020972816611</v>
      </c>
      <c r="BD66" s="225">
        <v>0.145803509506746</v>
      </c>
      <c r="BE66" s="223">
        <v>1.5755041577753</v>
      </c>
      <c r="BF66" s="225">
        <v>0.13492384391871501</v>
      </c>
      <c r="BG66" s="223" t="s">
        <v>494</v>
      </c>
      <c r="BH66" s="225" t="s">
        <v>494</v>
      </c>
      <c r="BI66" s="223">
        <v>6.52944296091897E-2</v>
      </c>
      <c r="BJ66" s="225">
        <v>0.198653233153366</v>
      </c>
      <c r="BK66" s="223" t="s">
        <v>494</v>
      </c>
      <c r="BL66" s="225" t="s">
        <v>494</v>
      </c>
      <c r="BM66" s="223">
        <v>1.0624451364597101</v>
      </c>
      <c r="BN66" s="225">
        <v>8.8111239534895303E-2</v>
      </c>
      <c r="BO66" s="223">
        <v>1.094112755407</v>
      </c>
      <c r="BP66" s="225">
        <v>0.13442143508951701</v>
      </c>
      <c r="BQ66" s="223" t="s">
        <v>494</v>
      </c>
      <c r="BR66" s="225" t="s">
        <v>494</v>
      </c>
      <c r="BS66" s="223">
        <v>3.1667618947286001E-2</v>
      </c>
      <c r="BT66" s="225">
        <v>0.16072558210783</v>
      </c>
      <c r="BU66" s="223" t="s">
        <v>494</v>
      </c>
      <c r="BV66" s="225" t="s">
        <v>494</v>
      </c>
      <c r="BW66" s="223">
        <v>1.0877553419014401</v>
      </c>
      <c r="BX66" s="225">
        <v>6.9100579360539802E-2</v>
      </c>
      <c r="BY66" s="223">
        <v>1.2449638574247599</v>
      </c>
      <c r="BZ66" s="225">
        <v>0.13960378858599701</v>
      </c>
      <c r="CA66" s="223" t="s">
        <v>494</v>
      </c>
      <c r="CB66" s="225" t="s">
        <v>494</v>
      </c>
      <c r="CC66" s="223">
        <v>0.15720851552331699</v>
      </c>
      <c r="CD66" s="225">
        <v>0.15576940603188499</v>
      </c>
      <c r="CE66" s="223" t="s">
        <v>494</v>
      </c>
      <c r="CF66" s="225" t="s">
        <v>494</v>
      </c>
      <c r="CG66" s="223">
        <v>0.67945378162279302</v>
      </c>
      <c r="CH66" s="225">
        <v>7.0894158619071307E-2</v>
      </c>
      <c r="CI66" s="223">
        <v>0.55765622381860702</v>
      </c>
      <c r="CJ66" s="225">
        <v>6.8359641129546095E-2</v>
      </c>
      <c r="CK66" s="223" t="s">
        <v>494</v>
      </c>
      <c r="CL66" s="225" t="s">
        <v>494</v>
      </c>
      <c r="CM66" s="223">
        <v>-0.121797557804186</v>
      </c>
      <c r="CN66" s="239">
        <v>9.8483614178534198E-2</v>
      </c>
    </row>
    <row r="67" spans="1:92" ht="13" customHeight="1" x14ac:dyDescent="0.25">
      <c r="A67" s="26" t="s">
        <v>479</v>
      </c>
      <c r="B67" s="188">
        <v>1</v>
      </c>
      <c r="C67" s="223">
        <v>30.596867178109498</v>
      </c>
      <c r="D67" s="225">
        <v>0.54479655272440497</v>
      </c>
      <c r="E67" s="223">
        <v>35.034214533520803</v>
      </c>
      <c r="F67" s="225">
        <v>0.50499517945053096</v>
      </c>
      <c r="G67" s="223">
        <v>33.878528789988302</v>
      </c>
      <c r="H67" s="225">
        <v>0.68721924075375695</v>
      </c>
      <c r="I67" s="223">
        <v>3.2816616118787798</v>
      </c>
      <c r="J67" s="225">
        <v>0.87696839664982495</v>
      </c>
      <c r="K67" s="223">
        <v>-1.1556857435325301</v>
      </c>
      <c r="L67" s="225">
        <v>0.85281323637150697</v>
      </c>
      <c r="M67" s="223">
        <v>16.364459404160002</v>
      </c>
      <c r="N67" s="225">
        <v>0.31202351706978299</v>
      </c>
      <c r="O67" s="223">
        <v>18.4777786919114</v>
      </c>
      <c r="P67" s="225">
        <v>0.246014230658612</v>
      </c>
      <c r="Q67" s="223">
        <v>18.468218755792002</v>
      </c>
      <c r="R67" s="225">
        <v>0.389603420260349</v>
      </c>
      <c r="S67" s="223">
        <v>2.1037593516319699</v>
      </c>
      <c r="T67" s="225">
        <v>0.49914877570035099</v>
      </c>
      <c r="U67" s="223">
        <v>-9.5599361193947595E-3</v>
      </c>
      <c r="V67" s="225">
        <v>0.46077524539097198</v>
      </c>
      <c r="W67" s="223">
        <v>4.8171278346356798</v>
      </c>
      <c r="X67" s="225">
        <v>0.17738204914301001</v>
      </c>
      <c r="Y67" s="223">
        <v>5.1268174307617702</v>
      </c>
      <c r="Z67" s="225">
        <v>0.14173519555418701</v>
      </c>
      <c r="AA67" s="223">
        <v>5.2363967797236901</v>
      </c>
      <c r="AB67" s="225">
        <v>0.229454162858929</v>
      </c>
      <c r="AC67" s="223">
        <v>0.41926894508801099</v>
      </c>
      <c r="AD67" s="225">
        <v>0.29002345458853002</v>
      </c>
      <c r="AE67" s="223">
        <v>0.10957934896192401</v>
      </c>
      <c r="AF67" s="225">
        <v>0.26969997870239998</v>
      </c>
      <c r="AG67" s="223">
        <v>3.2819793779983399</v>
      </c>
      <c r="AH67" s="225">
        <v>0.14583885059707499</v>
      </c>
      <c r="AI67" s="223">
        <v>3.7188960252398999</v>
      </c>
      <c r="AJ67" s="225">
        <v>0.115778380086328</v>
      </c>
      <c r="AK67" s="223">
        <v>2.2438393268764698</v>
      </c>
      <c r="AL67" s="225">
        <v>9.3292709443393296E-2</v>
      </c>
      <c r="AM67" s="223">
        <v>-1.0381400511218699</v>
      </c>
      <c r="AN67" s="225">
        <v>0.17312567683265601</v>
      </c>
      <c r="AO67" s="223">
        <v>-1.4750566983634299</v>
      </c>
      <c r="AP67" s="225">
        <v>0.148688139845462</v>
      </c>
      <c r="AQ67" s="223">
        <v>2.1220269047146099</v>
      </c>
      <c r="AR67" s="225">
        <v>8.0570139492606899E-2</v>
      </c>
      <c r="AS67" s="223">
        <v>2.24077497128676</v>
      </c>
      <c r="AT67" s="225">
        <v>8.5309566511603804E-2</v>
      </c>
      <c r="AU67" s="223">
        <v>3.1042389060733302</v>
      </c>
      <c r="AV67" s="225">
        <v>0.23716357240386701</v>
      </c>
      <c r="AW67" s="223">
        <v>0.98221200135872699</v>
      </c>
      <c r="AX67" s="225">
        <v>0.250475762207089</v>
      </c>
      <c r="AY67" s="223">
        <v>0.86346393478657002</v>
      </c>
      <c r="AZ67" s="225">
        <v>0.25204023927492603</v>
      </c>
      <c r="BA67" s="223">
        <v>1.4166547693126601</v>
      </c>
      <c r="BB67" s="225">
        <v>0.18495757802653701</v>
      </c>
      <c r="BC67" s="223">
        <v>1.0338420528308701</v>
      </c>
      <c r="BD67" s="225">
        <v>7.7038936796996804E-2</v>
      </c>
      <c r="BE67" s="223">
        <v>1.06453178816091</v>
      </c>
      <c r="BF67" s="225">
        <v>6.2758973555457107E-2</v>
      </c>
      <c r="BG67" s="223">
        <v>-0.352122981151751</v>
      </c>
      <c r="BH67" s="225">
        <v>0.19531511572629801</v>
      </c>
      <c r="BI67" s="223">
        <v>3.0689735330039901E-2</v>
      </c>
      <c r="BJ67" s="225">
        <v>9.9366425640385295E-2</v>
      </c>
      <c r="BK67" s="223">
        <v>1.07693363227232</v>
      </c>
      <c r="BL67" s="225">
        <v>7.2532519014629204E-2</v>
      </c>
      <c r="BM67" s="223">
        <v>0.89296244939895097</v>
      </c>
      <c r="BN67" s="225">
        <v>4.8140688566227503E-2</v>
      </c>
      <c r="BO67" s="223">
        <v>1.06569096023141</v>
      </c>
      <c r="BP67" s="225">
        <v>7.3750198720969995E-2</v>
      </c>
      <c r="BQ67" s="223">
        <v>-1.12426720409089E-2</v>
      </c>
      <c r="BR67" s="225">
        <v>0.103441085290082</v>
      </c>
      <c r="BS67" s="223">
        <v>0.17272851083245599</v>
      </c>
      <c r="BT67" s="225">
        <v>8.8071662338195203E-2</v>
      </c>
      <c r="BU67" s="223">
        <v>1.1088183837866901</v>
      </c>
      <c r="BV67" s="225">
        <v>0.128361681765397</v>
      </c>
      <c r="BW67" s="223">
        <v>1.0169268044818101</v>
      </c>
      <c r="BX67" s="225">
        <v>5.1321062484315901E-2</v>
      </c>
      <c r="BY67" s="223">
        <v>1.2565640557829501</v>
      </c>
      <c r="BZ67" s="225">
        <v>0.102388105869265</v>
      </c>
      <c r="CA67" s="223">
        <v>0.14774567199625799</v>
      </c>
      <c r="CB67" s="225">
        <v>0.16419514477942601</v>
      </c>
      <c r="CC67" s="223">
        <v>0.239637251301139</v>
      </c>
      <c r="CD67" s="225">
        <v>0.114530239142398</v>
      </c>
      <c r="CE67" s="223">
        <v>0.82882053256149901</v>
      </c>
      <c r="CF67" s="225">
        <v>0.126978027233213</v>
      </c>
      <c r="CG67" s="223">
        <v>0.65495983449331596</v>
      </c>
      <c r="CH67" s="225">
        <v>5.0914714956426098E-2</v>
      </c>
      <c r="CI67" s="223">
        <v>0.58995227420218099</v>
      </c>
      <c r="CJ67" s="225">
        <v>8.6646686259949299E-2</v>
      </c>
      <c r="CK67" s="223">
        <v>-0.23886825835931799</v>
      </c>
      <c r="CL67" s="225">
        <v>0.15372399825618799</v>
      </c>
      <c r="CM67" s="223">
        <v>-6.50075602911349E-2</v>
      </c>
      <c r="CN67" s="239">
        <v>0.100498539486523</v>
      </c>
    </row>
    <row r="68" spans="1:92" ht="13" customHeight="1" x14ac:dyDescent="0.25">
      <c r="A68" s="27" t="s">
        <v>480</v>
      </c>
      <c r="B68" s="203">
        <v>1</v>
      </c>
      <c r="C68" s="233" t="s">
        <v>494</v>
      </c>
      <c r="D68" s="234" t="s">
        <v>494</v>
      </c>
      <c r="E68" s="233">
        <v>31.464339382967999</v>
      </c>
      <c r="F68" s="234">
        <v>0.37395064159299601</v>
      </c>
      <c r="G68" s="233">
        <v>30.793495912027101</v>
      </c>
      <c r="H68" s="234">
        <v>0.476647706627222</v>
      </c>
      <c r="I68" s="233" t="s">
        <v>494</v>
      </c>
      <c r="J68" s="234" t="s">
        <v>494</v>
      </c>
      <c r="K68" s="233">
        <v>-0.67084347094091301</v>
      </c>
      <c r="L68" s="234">
        <v>0.60583175765290098</v>
      </c>
      <c r="M68" s="233" t="s">
        <v>494</v>
      </c>
      <c r="N68" s="234" t="s">
        <v>494</v>
      </c>
      <c r="O68" s="233">
        <v>16.560984656187799</v>
      </c>
      <c r="P68" s="234">
        <v>0.21874596164399401</v>
      </c>
      <c r="Q68" s="233">
        <v>16.955276276655098</v>
      </c>
      <c r="R68" s="234">
        <v>0.32772201085797298</v>
      </c>
      <c r="S68" s="233" t="s">
        <v>494</v>
      </c>
      <c r="T68" s="234" t="s">
        <v>494</v>
      </c>
      <c r="U68" s="233">
        <v>0.39429162046729999</v>
      </c>
      <c r="V68" s="234">
        <v>0.39401968496047102</v>
      </c>
      <c r="W68" s="233" t="s">
        <v>494</v>
      </c>
      <c r="X68" s="234" t="s">
        <v>494</v>
      </c>
      <c r="Y68" s="233">
        <v>3.47545237956284</v>
      </c>
      <c r="Z68" s="234">
        <v>9.0325063137791595E-2</v>
      </c>
      <c r="AA68" s="233">
        <v>3.6962290392895101</v>
      </c>
      <c r="AB68" s="234">
        <v>0.102203593128276</v>
      </c>
      <c r="AC68" s="233" t="s">
        <v>494</v>
      </c>
      <c r="AD68" s="234" t="s">
        <v>494</v>
      </c>
      <c r="AE68" s="233">
        <v>0.22077665972666599</v>
      </c>
      <c r="AF68" s="234">
        <v>0.13639718281246299</v>
      </c>
      <c r="AG68" s="233" t="s">
        <v>494</v>
      </c>
      <c r="AH68" s="234" t="s">
        <v>494</v>
      </c>
      <c r="AI68" s="233">
        <v>2.3815043701290701</v>
      </c>
      <c r="AJ68" s="234">
        <v>5.8242145598712998E-2</v>
      </c>
      <c r="AK68" s="233">
        <v>2.8434192489221499</v>
      </c>
      <c r="AL68" s="234">
        <v>0.10208261307032999</v>
      </c>
      <c r="AM68" s="233" t="s">
        <v>494</v>
      </c>
      <c r="AN68" s="234" t="s">
        <v>494</v>
      </c>
      <c r="AO68" s="233">
        <v>0.46191487879307402</v>
      </c>
      <c r="AP68" s="234">
        <v>0.117528751440693</v>
      </c>
      <c r="AQ68" s="233" t="s">
        <v>494</v>
      </c>
      <c r="AR68" s="234" t="s">
        <v>494</v>
      </c>
      <c r="AS68" s="233">
        <v>3.0647619658058498</v>
      </c>
      <c r="AT68" s="234">
        <v>8.4230197518107494E-2</v>
      </c>
      <c r="AU68" s="233">
        <v>2.10394903421785</v>
      </c>
      <c r="AV68" s="234">
        <v>7.9196170136868499E-2</v>
      </c>
      <c r="AW68" s="233" t="s">
        <v>494</v>
      </c>
      <c r="AX68" s="234" t="s">
        <v>494</v>
      </c>
      <c r="AY68" s="233">
        <v>-0.96081293158800296</v>
      </c>
      <c r="AZ68" s="234">
        <v>0.115614702950305</v>
      </c>
      <c r="BA68" s="233" t="s">
        <v>494</v>
      </c>
      <c r="BB68" s="234" t="s">
        <v>494</v>
      </c>
      <c r="BC68" s="233">
        <v>0.87881077098580995</v>
      </c>
      <c r="BD68" s="234">
        <v>5.67617498001802E-2</v>
      </c>
      <c r="BE68" s="233">
        <v>1.00122240472169</v>
      </c>
      <c r="BF68" s="234">
        <v>9.0084036137970405E-2</v>
      </c>
      <c r="BG68" s="233" t="s">
        <v>494</v>
      </c>
      <c r="BH68" s="234" t="s">
        <v>494</v>
      </c>
      <c r="BI68" s="233">
        <v>0.122411633735884</v>
      </c>
      <c r="BJ68" s="234">
        <v>0.10647548923243</v>
      </c>
      <c r="BK68" s="233" t="s">
        <v>494</v>
      </c>
      <c r="BL68" s="234" t="s">
        <v>494</v>
      </c>
      <c r="BM68" s="233">
        <v>0.79692879232542302</v>
      </c>
      <c r="BN68" s="234">
        <v>7.9639829700382997E-2</v>
      </c>
      <c r="BO68" s="233">
        <v>0.925432393288947</v>
      </c>
      <c r="BP68" s="234">
        <v>0.108822181583521</v>
      </c>
      <c r="BQ68" s="233" t="s">
        <v>494</v>
      </c>
      <c r="BR68" s="234" t="s">
        <v>494</v>
      </c>
      <c r="BS68" s="233">
        <v>0.12850360096352401</v>
      </c>
      <c r="BT68" s="234">
        <v>0.13485091649411499</v>
      </c>
      <c r="BU68" s="233" t="s">
        <v>494</v>
      </c>
      <c r="BV68" s="234" t="s">
        <v>494</v>
      </c>
      <c r="BW68" s="233">
        <v>1.6275906221282499</v>
      </c>
      <c r="BX68" s="234">
        <v>6.9659898073246296E-2</v>
      </c>
      <c r="BY68" s="233">
        <v>1.5598059461753699</v>
      </c>
      <c r="BZ68" s="234">
        <v>7.8040252089617401E-2</v>
      </c>
      <c r="CA68" s="233" t="s">
        <v>494</v>
      </c>
      <c r="CB68" s="234" t="s">
        <v>494</v>
      </c>
      <c r="CC68" s="233">
        <v>-6.7784675952880402E-2</v>
      </c>
      <c r="CD68" s="234">
        <v>0.104607754711523</v>
      </c>
      <c r="CE68" s="233" t="s">
        <v>494</v>
      </c>
      <c r="CF68" s="234" t="s">
        <v>494</v>
      </c>
      <c r="CG68" s="233">
        <v>0.45934052087413801</v>
      </c>
      <c r="CH68" s="234">
        <v>4.53878714941571E-2</v>
      </c>
      <c r="CI68" s="233">
        <v>0.31275606545109103</v>
      </c>
      <c r="CJ68" s="234">
        <v>4.34369534958483E-2</v>
      </c>
      <c r="CK68" s="233" t="s">
        <v>494</v>
      </c>
      <c r="CL68" s="234" t="s">
        <v>494</v>
      </c>
      <c r="CM68" s="233">
        <v>-0.14658445542304699</v>
      </c>
      <c r="CN68" s="243">
        <v>6.2823783774702796E-2</v>
      </c>
    </row>
    <row r="69" spans="1:92" ht="13" customHeight="1" x14ac:dyDescent="0.25">
      <c r="A69" s="26"/>
      <c r="B69" s="96"/>
      <c r="C69" s="223" t="s">
        <v>1077</v>
      </c>
      <c r="D69" s="225" t="s">
        <v>1078</v>
      </c>
      <c r="E69" s="223" t="s">
        <v>1079</v>
      </c>
      <c r="F69" s="225" t="s">
        <v>1080</v>
      </c>
      <c r="G69" s="223" t="s">
        <v>1081</v>
      </c>
      <c r="H69" s="225" t="s">
        <v>1082</v>
      </c>
      <c r="I69" s="223" t="s">
        <v>1083</v>
      </c>
      <c r="J69" s="225" t="s">
        <v>1084</v>
      </c>
      <c r="K69" s="223" t="s">
        <v>1085</v>
      </c>
      <c r="L69" s="225" t="s">
        <v>1086</v>
      </c>
      <c r="M69" s="223" t="s">
        <v>1087</v>
      </c>
      <c r="N69" s="225" t="s">
        <v>1088</v>
      </c>
      <c r="O69" s="223" t="s">
        <v>1089</v>
      </c>
      <c r="P69" s="225" t="s">
        <v>1090</v>
      </c>
      <c r="Q69" s="223" t="s">
        <v>1091</v>
      </c>
      <c r="R69" s="225" t="s">
        <v>1092</v>
      </c>
      <c r="S69" s="223" t="s">
        <v>1093</v>
      </c>
      <c r="T69" s="225" t="s">
        <v>1094</v>
      </c>
      <c r="U69" s="223" t="s">
        <v>1095</v>
      </c>
      <c r="V69" s="225" t="s">
        <v>1096</v>
      </c>
      <c r="W69" s="223" t="s">
        <v>1097</v>
      </c>
      <c r="X69" s="225" t="s">
        <v>1098</v>
      </c>
      <c r="Y69" s="223" t="s">
        <v>1099</v>
      </c>
      <c r="Z69" s="225" t="s">
        <v>1100</v>
      </c>
      <c r="AA69" s="223" t="s">
        <v>1101</v>
      </c>
      <c r="AB69" s="225" t="s">
        <v>1102</v>
      </c>
      <c r="AC69" s="223" t="s">
        <v>1103</v>
      </c>
      <c r="AD69" s="225" t="s">
        <v>1104</v>
      </c>
      <c r="AE69" s="223" t="s">
        <v>1105</v>
      </c>
      <c r="AF69" s="225" t="s">
        <v>1106</v>
      </c>
      <c r="AG69" s="223" t="s">
        <v>1107</v>
      </c>
      <c r="AH69" s="225" t="s">
        <v>1108</v>
      </c>
      <c r="AI69" s="223" t="s">
        <v>1109</v>
      </c>
      <c r="AJ69" s="225" t="s">
        <v>1110</v>
      </c>
      <c r="AK69" s="223" t="s">
        <v>1167</v>
      </c>
      <c r="AL69" s="225" t="s">
        <v>1168</v>
      </c>
      <c r="AM69" s="223" t="s">
        <v>1169</v>
      </c>
      <c r="AN69" s="225" t="s">
        <v>1170</v>
      </c>
      <c r="AO69" s="223" t="s">
        <v>1171</v>
      </c>
      <c r="AP69" s="225" t="s">
        <v>1172</v>
      </c>
      <c r="AQ69" s="223" t="s">
        <v>1117</v>
      </c>
      <c r="AR69" s="225" t="s">
        <v>1118</v>
      </c>
      <c r="AS69" s="223" t="s">
        <v>1119</v>
      </c>
      <c r="AT69" s="225" t="s">
        <v>1120</v>
      </c>
      <c r="AU69" s="223" t="s">
        <v>1111</v>
      </c>
      <c r="AV69" s="225" t="s">
        <v>1112</v>
      </c>
      <c r="AW69" s="223" t="s">
        <v>1173</v>
      </c>
      <c r="AX69" s="225" t="s">
        <v>1174</v>
      </c>
      <c r="AY69" s="223" t="s">
        <v>1175</v>
      </c>
      <c r="AZ69" s="225" t="s">
        <v>1176</v>
      </c>
      <c r="BA69" s="223" t="s">
        <v>1127</v>
      </c>
      <c r="BB69" s="225" t="s">
        <v>1128</v>
      </c>
      <c r="BC69" s="223" t="s">
        <v>1129</v>
      </c>
      <c r="BD69" s="225" t="s">
        <v>1130</v>
      </c>
      <c r="BE69" s="223" t="s">
        <v>1131</v>
      </c>
      <c r="BF69" s="225" t="s">
        <v>1132</v>
      </c>
      <c r="BG69" s="223" t="s">
        <v>1133</v>
      </c>
      <c r="BH69" s="225" t="s">
        <v>1134</v>
      </c>
      <c r="BI69" s="223" t="s">
        <v>1135</v>
      </c>
      <c r="BJ69" s="225" t="s">
        <v>1136</v>
      </c>
      <c r="BK69" s="223" t="s">
        <v>1137</v>
      </c>
      <c r="BL69" s="225" t="s">
        <v>1138</v>
      </c>
      <c r="BM69" s="223" t="s">
        <v>1139</v>
      </c>
      <c r="BN69" s="225" t="s">
        <v>1140</v>
      </c>
      <c r="BO69" s="223" t="s">
        <v>1141</v>
      </c>
      <c r="BP69" s="225" t="s">
        <v>1142</v>
      </c>
      <c r="BQ69" s="223" t="s">
        <v>1143</v>
      </c>
      <c r="BR69" s="225" t="s">
        <v>1144</v>
      </c>
      <c r="BS69" s="223" t="s">
        <v>1145</v>
      </c>
      <c r="BT69" s="225" t="s">
        <v>1146</v>
      </c>
      <c r="BU69" s="223" t="s">
        <v>1147</v>
      </c>
      <c r="BV69" s="225" t="s">
        <v>1148</v>
      </c>
      <c r="BW69" s="223" t="s">
        <v>1149</v>
      </c>
      <c r="BX69" s="225" t="s">
        <v>1150</v>
      </c>
      <c r="BY69" s="223" t="s">
        <v>1151</v>
      </c>
      <c r="BZ69" s="225" t="s">
        <v>1152</v>
      </c>
      <c r="CA69" s="223" t="s">
        <v>1153</v>
      </c>
      <c r="CB69" s="225" t="s">
        <v>1154</v>
      </c>
      <c r="CC69" s="223" t="s">
        <v>1155</v>
      </c>
      <c r="CD69" s="225" t="s">
        <v>1156</v>
      </c>
      <c r="CE69" s="223" t="s">
        <v>1157</v>
      </c>
      <c r="CF69" s="225" t="s">
        <v>1158</v>
      </c>
      <c r="CG69" s="223" t="s">
        <v>1159</v>
      </c>
      <c r="CH69" s="225" t="s">
        <v>1160</v>
      </c>
      <c r="CI69" s="223" t="s">
        <v>1161</v>
      </c>
      <c r="CJ69" s="225" t="s">
        <v>1162</v>
      </c>
      <c r="CK69" s="223" t="s">
        <v>1163</v>
      </c>
      <c r="CL69" s="225" t="s">
        <v>1164</v>
      </c>
      <c r="CM69" s="223" t="s">
        <v>1165</v>
      </c>
      <c r="CN69" s="239" t="s">
        <v>1166</v>
      </c>
    </row>
    <row r="70" spans="1:92" ht="13" customHeight="1" x14ac:dyDescent="0.25">
      <c r="A70" s="26" t="s">
        <v>404</v>
      </c>
      <c r="B70" s="96">
        <v>3</v>
      </c>
      <c r="C70" s="223" t="s">
        <v>494</v>
      </c>
      <c r="D70" s="225" t="s">
        <v>494</v>
      </c>
      <c r="E70" s="223">
        <v>25.6739622131856</v>
      </c>
      <c r="F70" s="225">
        <v>1.4173540523435499</v>
      </c>
      <c r="G70" s="223">
        <v>27.258392001117201</v>
      </c>
      <c r="H70" s="225">
        <v>1.0258588889109601</v>
      </c>
      <c r="I70" s="223" t="s">
        <v>494</v>
      </c>
      <c r="J70" s="225" t="s">
        <v>494</v>
      </c>
      <c r="K70" s="223">
        <v>1.5844297879315501</v>
      </c>
      <c r="L70" s="225">
        <v>1.74965109940591</v>
      </c>
      <c r="M70" s="223" t="s">
        <v>494</v>
      </c>
      <c r="N70" s="225" t="s">
        <v>494</v>
      </c>
      <c r="O70" s="223">
        <v>11.3433930082976</v>
      </c>
      <c r="P70" s="225">
        <v>0.816718911010612</v>
      </c>
      <c r="Q70" s="223">
        <v>12.464071013693999</v>
      </c>
      <c r="R70" s="225">
        <v>0.50304081069580397</v>
      </c>
      <c r="S70" s="223" t="s">
        <v>494</v>
      </c>
      <c r="T70" s="225" t="s">
        <v>494</v>
      </c>
      <c r="U70" s="223">
        <v>1.12067800539641</v>
      </c>
      <c r="V70" s="225">
        <v>0.95920792158314205</v>
      </c>
      <c r="W70" s="223" t="s">
        <v>494</v>
      </c>
      <c r="X70" s="225" t="s">
        <v>494</v>
      </c>
      <c r="Y70" s="223">
        <v>6.5597081700615698</v>
      </c>
      <c r="Z70" s="225">
        <v>0.275622439143487</v>
      </c>
      <c r="AA70" s="223">
        <v>5.8251207608233102</v>
      </c>
      <c r="AB70" s="225">
        <v>0.35639752011599002</v>
      </c>
      <c r="AC70" s="223" t="s">
        <v>494</v>
      </c>
      <c r="AD70" s="225" t="s">
        <v>494</v>
      </c>
      <c r="AE70" s="223">
        <v>-0.73458740923826205</v>
      </c>
      <c r="AF70" s="225">
        <v>0.45054069883222903</v>
      </c>
      <c r="AG70" s="223" t="s">
        <v>494</v>
      </c>
      <c r="AH70" s="225" t="s">
        <v>494</v>
      </c>
      <c r="AI70" s="223">
        <v>2.8327578514131702</v>
      </c>
      <c r="AJ70" s="225">
        <v>9.9147164835872006E-2</v>
      </c>
      <c r="AK70" s="223">
        <v>1.92220760977507</v>
      </c>
      <c r="AL70" s="225">
        <v>0.28044333047391601</v>
      </c>
      <c r="AM70" s="223" t="s">
        <v>494</v>
      </c>
      <c r="AN70" s="225" t="s">
        <v>494</v>
      </c>
      <c r="AO70" s="223">
        <v>-0.91055024163809195</v>
      </c>
      <c r="AP70" s="225">
        <v>0.29745356259808597</v>
      </c>
      <c r="AQ70" s="223" t="s">
        <v>494</v>
      </c>
      <c r="AR70" s="225" t="s">
        <v>494</v>
      </c>
      <c r="AS70" s="223">
        <v>1.60842836365759</v>
      </c>
      <c r="AT70" s="225">
        <v>0.109641160315681</v>
      </c>
      <c r="AU70" s="223">
        <v>2.7646742296884499</v>
      </c>
      <c r="AV70" s="225">
        <v>0.22103265311923101</v>
      </c>
      <c r="AW70" s="223" t="s">
        <v>494</v>
      </c>
      <c r="AX70" s="225" t="s">
        <v>494</v>
      </c>
      <c r="AY70" s="223">
        <v>1.1562458660308601</v>
      </c>
      <c r="AZ70" s="225">
        <v>0.246731874269003</v>
      </c>
      <c r="BA70" s="223" t="s">
        <v>494</v>
      </c>
      <c r="BB70" s="225" t="s">
        <v>494</v>
      </c>
      <c r="BC70" s="223">
        <v>1.3333842228039501</v>
      </c>
      <c r="BD70" s="225">
        <v>8.2649515064557005E-2</v>
      </c>
      <c r="BE70" s="223">
        <v>1.7230217574508599</v>
      </c>
      <c r="BF70" s="225">
        <v>0.23923558975758999</v>
      </c>
      <c r="BG70" s="223" t="s">
        <v>494</v>
      </c>
      <c r="BH70" s="225" t="s">
        <v>494</v>
      </c>
      <c r="BI70" s="223">
        <v>0.38963753464690998</v>
      </c>
      <c r="BJ70" s="225">
        <v>0.25310987682638603</v>
      </c>
      <c r="BK70" s="223" t="s">
        <v>494</v>
      </c>
      <c r="BL70" s="225" t="s">
        <v>494</v>
      </c>
      <c r="BM70" s="223">
        <v>0.292533982674683</v>
      </c>
      <c r="BN70" s="225">
        <v>3.7367539522444801E-2</v>
      </c>
      <c r="BO70" s="223">
        <v>0.50238889621015703</v>
      </c>
      <c r="BP70" s="225">
        <v>0.108458240252262</v>
      </c>
      <c r="BQ70" s="223" t="s">
        <v>494</v>
      </c>
      <c r="BR70" s="225" t="s">
        <v>494</v>
      </c>
      <c r="BS70" s="223">
        <v>0.209854913535475</v>
      </c>
      <c r="BT70" s="225">
        <v>0.114714963664636</v>
      </c>
      <c r="BU70" s="223" t="s">
        <v>494</v>
      </c>
      <c r="BV70" s="225" t="s">
        <v>494</v>
      </c>
      <c r="BW70" s="223">
        <v>0.96576935209412695</v>
      </c>
      <c r="BX70" s="225">
        <v>0.262760120038463</v>
      </c>
      <c r="BY70" s="223">
        <v>0.81825442749058996</v>
      </c>
      <c r="BZ70" s="225">
        <v>0.185688373522615</v>
      </c>
      <c r="CA70" s="223" t="s">
        <v>494</v>
      </c>
      <c r="CB70" s="225" t="s">
        <v>494</v>
      </c>
      <c r="CC70" s="223">
        <v>-0.14751492460353699</v>
      </c>
      <c r="CD70" s="225">
        <v>0.32174998483931799</v>
      </c>
      <c r="CE70" s="223" t="s">
        <v>494</v>
      </c>
      <c r="CF70" s="225" t="s">
        <v>494</v>
      </c>
      <c r="CG70" s="223">
        <v>1.0520399703503001</v>
      </c>
      <c r="CH70" s="225">
        <v>0.17823932443030299</v>
      </c>
      <c r="CI70" s="223">
        <v>1.2119377628703401</v>
      </c>
      <c r="CJ70" s="225">
        <v>0.27034091942119998</v>
      </c>
      <c r="CK70" s="223" t="s">
        <v>494</v>
      </c>
      <c r="CL70" s="225" t="s">
        <v>494</v>
      </c>
      <c r="CM70" s="223">
        <v>0.15989779252004099</v>
      </c>
      <c r="CN70" s="239">
        <v>0.32381085449204899</v>
      </c>
    </row>
    <row r="71" spans="1:92" ht="13" customHeight="1" x14ac:dyDescent="0.25">
      <c r="A71" s="26" t="s">
        <v>407</v>
      </c>
      <c r="B71" s="96">
        <v>3</v>
      </c>
      <c r="C71" s="223">
        <v>29.667793955904699</v>
      </c>
      <c r="D71" s="225">
        <v>1.2377787666303399</v>
      </c>
      <c r="E71" s="223">
        <v>29.564153312535002</v>
      </c>
      <c r="F71" s="225">
        <v>0.72827478608214402</v>
      </c>
      <c r="G71" s="223">
        <v>32.004626225161502</v>
      </c>
      <c r="H71" s="225">
        <v>0.48460788549816503</v>
      </c>
      <c r="I71" s="223">
        <v>2.3368322692567398</v>
      </c>
      <c r="J71" s="225">
        <v>1.3292633590857501</v>
      </c>
      <c r="K71" s="223">
        <v>2.4404729126264599</v>
      </c>
      <c r="L71" s="225">
        <v>0.87477366600166695</v>
      </c>
      <c r="M71" s="223">
        <v>11.030308223116499</v>
      </c>
      <c r="N71" s="225">
        <v>0.62275999253016201</v>
      </c>
      <c r="O71" s="223">
        <v>11.556386167620399</v>
      </c>
      <c r="P71" s="225">
        <v>0.40141048047376598</v>
      </c>
      <c r="Q71" s="223">
        <v>12.8836353629538</v>
      </c>
      <c r="R71" s="225">
        <v>0.35917150640315798</v>
      </c>
      <c r="S71" s="223">
        <v>1.8533271398373301</v>
      </c>
      <c r="T71" s="225">
        <v>0.71891180217609496</v>
      </c>
      <c r="U71" s="223">
        <v>1.32724919533338</v>
      </c>
      <c r="V71" s="225">
        <v>0.53864138798099603</v>
      </c>
      <c r="W71" s="223">
        <v>9.1497826907803308</v>
      </c>
      <c r="X71" s="225">
        <v>0.585205413693765</v>
      </c>
      <c r="Y71" s="223">
        <v>8.48189947232766</v>
      </c>
      <c r="Z71" s="225">
        <v>0.33859417508991002</v>
      </c>
      <c r="AA71" s="223">
        <v>8.81718095165993</v>
      </c>
      <c r="AB71" s="225">
        <v>0.35571990459277603</v>
      </c>
      <c r="AC71" s="223">
        <v>-0.33260173912039898</v>
      </c>
      <c r="AD71" s="225">
        <v>0.68483722645602796</v>
      </c>
      <c r="AE71" s="223">
        <v>0.33528147933226599</v>
      </c>
      <c r="AF71" s="225">
        <v>0.49110351854605</v>
      </c>
      <c r="AG71" s="223">
        <v>5.6209313258978399</v>
      </c>
      <c r="AH71" s="225">
        <v>0.510270468272776</v>
      </c>
      <c r="AI71" s="223">
        <v>4.4538049971987297</v>
      </c>
      <c r="AJ71" s="225">
        <v>0.394931996113286</v>
      </c>
      <c r="AK71" s="223">
        <v>2.26296078488582</v>
      </c>
      <c r="AL71" s="225">
        <v>0.123855046481631</v>
      </c>
      <c r="AM71" s="223">
        <v>-3.3579705410120102</v>
      </c>
      <c r="AN71" s="225">
        <v>0.52508668173006001</v>
      </c>
      <c r="AO71" s="223">
        <v>-2.1908442123129102</v>
      </c>
      <c r="AP71" s="225">
        <v>0.41389775801880302</v>
      </c>
      <c r="AQ71" s="223">
        <v>1.8521453982079099</v>
      </c>
      <c r="AR71" s="225">
        <v>0.15581267790349301</v>
      </c>
      <c r="AS71" s="223">
        <v>1.2311551736589299</v>
      </c>
      <c r="AT71" s="225">
        <v>0.101596455583464</v>
      </c>
      <c r="AU71" s="223">
        <v>4.7574424663665997</v>
      </c>
      <c r="AV71" s="225">
        <v>0.30383653889162798</v>
      </c>
      <c r="AW71" s="223">
        <v>2.9052970681586898</v>
      </c>
      <c r="AX71" s="225">
        <v>0.34145897698127797</v>
      </c>
      <c r="AY71" s="223">
        <v>3.5262872927076701</v>
      </c>
      <c r="AZ71" s="225">
        <v>0.32037241165987801</v>
      </c>
      <c r="BA71" s="223">
        <v>1.5209145910626101</v>
      </c>
      <c r="BB71" s="225">
        <v>0.23001622173536501</v>
      </c>
      <c r="BC71" s="223">
        <v>1.36897187403066</v>
      </c>
      <c r="BD71" s="225">
        <v>0.14097910583842599</v>
      </c>
      <c r="BE71" s="223">
        <v>1.98051061647689</v>
      </c>
      <c r="BF71" s="225">
        <v>0.17885323586433399</v>
      </c>
      <c r="BG71" s="223">
        <v>0.45959602541428002</v>
      </c>
      <c r="BH71" s="225">
        <v>0.29136908250628801</v>
      </c>
      <c r="BI71" s="223">
        <v>0.61153874244623097</v>
      </c>
      <c r="BJ71" s="225">
        <v>0.22773578608147099</v>
      </c>
      <c r="BK71" s="223">
        <v>0.180009141994046</v>
      </c>
      <c r="BL71" s="225">
        <v>6.9312232506434507E-2</v>
      </c>
      <c r="BM71" s="223">
        <v>0.15629992189209599</v>
      </c>
      <c r="BN71" s="225">
        <v>4.3331146248978901E-2</v>
      </c>
      <c r="BO71" s="223">
        <v>0.27355931095577801</v>
      </c>
      <c r="BP71" s="225">
        <v>7.1386230853098004E-2</v>
      </c>
      <c r="BQ71" s="223">
        <v>9.3550168961731295E-2</v>
      </c>
      <c r="BR71" s="225">
        <v>9.9499645880967005E-2</v>
      </c>
      <c r="BS71" s="223">
        <v>0.117259389063681</v>
      </c>
      <c r="BT71" s="225">
        <v>8.3507976808579201E-2</v>
      </c>
      <c r="BU71" s="223">
        <v>5.7116066394350302E-2</v>
      </c>
      <c r="BV71" s="225">
        <v>2.7739601983348999E-2</v>
      </c>
      <c r="BW71" s="223">
        <v>0.130524001579092</v>
      </c>
      <c r="BX71" s="225">
        <v>6.3825950230502193E-2</v>
      </c>
      <c r="BY71" s="223">
        <v>0.17104271783490901</v>
      </c>
      <c r="BZ71" s="225">
        <v>4.7801694504760898E-2</v>
      </c>
      <c r="CA71" s="223">
        <v>0.113926651440559</v>
      </c>
      <c r="CB71" s="225">
        <v>5.5267418211104299E-2</v>
      </c>
      <c r="CC71" s="223">
        <v>4.05187162558176E-2</v>
      </c>
      <c r="CD71" s="225">
        <v>7.9741795316841405E-2</v>
      </c>
      <c r="CE71" s="223">
        <v>0.31838204668098602</v>
      </c>
      <c r="CF71" s="225">
        <v>8.4926314651385504E-2</v>
      </c>
      <c r="CG71" s="223">
        <v>0.338958796387618</v>
      </c>
      <c r="CH71" s="225">
        <v>7.9253962022765106E-2</v>
      </c>
      <c r="CI71" s="223">
        <v>0.42320458134727401</v>
      </c>
      <c r="CJ71" s="225">
        <v>0.122550779079831</v>
      </c>
      <c r="CK71" s="223">
        <v>0.10482253466628801</v>
      </c>
      <c r="CL71" s="225">
        <v>0.149101215197394</v>
      </c>
      <c r="CM71" s="223">
        <v>8.4245784959656497E-2</v>
      </c>
      <c r="CN71" s="239">
        <v>0.14594479760984699</v>
      </c>
    </row>
    <row r="72" spans="1:92" ht="13" customHeight="1" x14ac:dyDescent="0.25">
      <c r="A72" s="26" t="s">
        <v>426</v>
      </c>
      <c r="B72" s="96">
        <v>3</v>
      </c>
      <c r="C72" s="223" t="s">
        <v>494</v>
      </c>
      <c r="D72" s="225" t="s">
        <v>494</v>
      </c>
      <c r="E72" s="223">
        <v>21.0570198937118</v>
      </c>
      <c r="F72" s="225">
        <v>0.70374353089793895</v>
      </c>
      <c r="G72" s="223">
        <v>21.2663210203647</v>
      </c>
      <c r="H72" s="225">
        <v>1.23350034517272</v>
      </c>
      <c r="I72" s="223" t="s">
        <v>494</v>
      </c>
      <c r="J72" s="225" t="s">
        <v>494</v>
      </c>
      <c r="K72" s="223">
        <v>0.20930112665290701</v>
      </c>
      <c r="L72" s="225">
        <v>1.42013311306437</v>
      </c>
      <c r="M72" s="223" t="s">
        <v>494</v>
      </c>
      <c r="N72" s="225" t="s">
        <v>494</v>
      </c>
      <c r="O72" s="223">
        <v>12.709960386893901</v>
      </c>
      <c r="P72" s="225">
        <v>0.33789896526472302</v>
      </c>
      <c r="Q72" s="223">
        <v>12.3983415913009</v>
      </c>
      <c r="R72" s="225">
        <v>0.51858296823184202</v>
      </c>
      <c r="S72" s="223" t="s">
        <v>494</v>
      </c>
      <c r="T72" s="225" t="s">
        <v>494</v>
      </c>
      <c r="U72" s="223">
        <v>-0.31161879559299899</v>
      </c>
      <c r="V72" s="225">
        <v>0.61895396086229004</v>
      </c>
      <c r="W72" s="223" t="s">
        <v>494</v>
      </c>
      <c r="X72" s="225" t="s">
        <v>494</v>
      </c>
      <c r="Y72" s="223">
        <v>4.8642134643235497</v>
      </c>
      <c r="Z72" s="225">
        <v>0.316042008871805</v>
      </c>
      <c r="AA72" s="223">
        <v>4.8594954380681301</v>
      </c>
      <c r="AB72" s="225">
        <v>0.32839462496702299</v>
      </c>
      <c r="AC72" s="223" t="s">
        <v>494</v>
      </c>
      <c r="AD72" s="225" t="s">
        <v>494</v>
      </c>
      <c r="AE72" s="223">
        <v>-4.7180262554267199E-3</v>
      </c>
      <c r="AF72" s="225">
        <v>0.45576921909992701</v>
      </c>
      <c r="AG72" s="223" t="s">
        <v>494</v>
      </c>
      <c r="AH72" s="225" t="s">
        <v>494</v>
      </c>
      <c r="AI72" s="223">
        <v>4.1578455924655104</v>
      </c>
      <c r="AJ72" s="225">
        <v>0.24528180101557001</v>
      </c>
      <c r="AK72" s="223">
        <v>1.5336531509423199</v>
      </c>
      <c r="AL72" s="225">
        <v>0.143774809112963</v>
      </c>
      <c r="AM72" s="223" t="s">
        <v>494</v>
      </c>
      <c r="AN72" s="225" t="s">
        <v>494</v>
      </c>
      <c r="AO72" s="223">
        <v>-2.6241924415231899</v>
      </c>
      <c r="AP72" s="225">
        <v>0.28431383653440201</v>
      </c>
      <c r="AQ72" s="223" t="s">
        <v>494</v>
      </c>
      <c r="AR72" s="225" t="s">
        <v>494</v>
      </c>
      <c r="AS72" s="223">
        <v>1.4994167112733201</v>
      </c>
      <c r="AT72" s="225">
        <v>0.103688981572096</v>
      </c>
      <c r="AU72" s="223">
        <v>3.89091301769751</v>
      </c>
      <c r="AV72" s="225">
        <v>0.29286910384308801</v>
      </c>
      <c r="AW72" s="223" t="s">
        <v>494</v>
      </c>
      <c r="AX72" s="225" t="s">
        <v>494</v>
      </c>
      <c r="AY72" s="223">
        <v>2.3914963064241901</v>
      </c>
      <c r="AZ72" s="225">
        <v>0.31068266267256101</v>
      </c>
      <c r="BA72" s="223" t="s">
        <v>494</v>
      </c>
      <c r="BB72" s="225" t="s">
        <v>494</v>
      </c>
      <c r="BC72" s="223">
        <v>1.1074607905636999</v>
      </c>
      <c r="BD72" s="225">
        <v>8.6026217863915899E-2</v>
      </c>
      <c r="BE72" s="223">
        <v>1.3139200338644199</v>
      </c>
      <c r="BF72" s="225">
        <v>0.13954574617215801</v>
      </c>
      <c r="BG72" s="223" t="s">
        <v>494</v>
      </c>
      <c r="BH72" s="225" t="s">
        <v>494</v>
      </c>
      <c r="BI72" s="223">
        <v>0.20645924330072499</v>
      </c>
      <c r="BJ72" s="225">
        <v>0.16393146566389999</v>
      </c>
      <c r="BK72" s="223" t="s">
        <v>494</v>
      </c>
      <c r="BL72" s="225" t="s">
        <v>494</v>
      </c>
      <c r="BM72" s="223">
        <v>0.48139089879382002</v>
      </c>
      <c r="BN72" s="225">
        <v>7.3426228947699998E-2</v>
      </c>
      <c r="BO72" s="223">
        <v>0.62910215374457201</v>
      </c>
      <c r="BP72" s="225">
        <v>0.119514870356556</v>
      </c>
      <c r="BQ72" s="223" t="s">
        <v>494</v>
      </c>
      <c r="BR72" s="225" t="s">
        <v>494</v>
      </c>
      <c r="BS72" s="223">
        <v>0.14771125495075199</v>
      </c>
      <c r="BT72" s="225">
        <v>0.140268368971142</v>
      </c>
      <c r="BU72" s="223" t="s">
        <v>494</v>
      </c>
      <c r="BV72" s="225" t="s">
        <v>494</v>
      </c>
      <c r="BW72" s="223">
        <v>0.63871593028300599</v>
      </c>
      <c r="BX72" s="225">
        <v>9.0993354731366202E-2</v>
      </c>
      <c r="BY72" s="223">
        <v>0.52706526694189404</v>
      </c>
      <c r="BZ72" s="225">
        <v>9.2018215319211699E-2</v>
      </c>
      <c r="CA72" s="223" t="s">
        <v>494</v>
      </c>
      <c r="CB72" s="225" t="s">
        <v>494</v>
      </c>
      <c r="CC72" s="223">
        <v>-0.111650663341113</v>
      </c>
      <c r="CD72" s="225">
        <v>0.129410751314568</v>
      </c>
      <c r="CE72" s="223" t="s">
        <v>494</v>
      </c>
      <c r="CF72" s="225" t="s">
        <v>494</v>
      </c>
      <c r="CG72" s="223">
        <v>1.2452621641361501</v>
      </c>
      <c r="CH72" s="225">
        <v>0.14758537013876799</v>
      </c>
      <c r="CI72" s="223">
        <v>0.99257748919962996</v>
      </c>
      <c r="CJ72" s="225">
        <v>0.172357315425402</v>
      </c>
      <c r="CK72" s="223" t="s">
        <v>494</v>
      </c>
      <c r="CL72" s="225" t="s">
        <v>494</v>
      </c>
      <c r="CM72" s="223">
        <v>-0.25268467493651797</v>
      </c>
      <c r="CN72" s="239">
        <v>0.22691074381714199</v>
      </c>
    </row>
    <row r="73" spans="1:92" ht="13" customHeight="1" x14ac:dyDescent="0.25">
      <c r="A73" s="26" t="s">
        <v>433</v>
      </c>
      <c r="B73" s="96">
        <v>3</v>
      </c>
      <c r="C73" s="223" t="s">
        <v>494</v>
      </c>
      <c r="D73" s="225" t="s">
        <v>494</v>
      </c>
      <c r="E73" s="223">
        <v>30.343500051799602</v>
      </c>
      <c r="F73" s="225">
        <v>1.2703993856492599</v>
      </c>
      <c r="G73" s="223">
        <v>29.958951622514999</v>
      </c>
      <c r="H73" s="225">
        <v>1.14613181853192</v>
      </c>
      <c r="I73" s="223" t="s">
        <v>494</v>
      </c>
      <c r="J73" s="225" t="s">
        <v>494</v>
      </c>
      <c r="K73" s="223">
        <v>-0.38454842928456401</v>
      </c>
      <c r="L73" s="225">
        <v>1.7110034320565599</v>
      </c>
      <c r="M73" s="223" t="s">
        <v>494</v>
      </c>
      <c r="N73" s="225" t="s">
        <v>494</v>
      </c>
      <c r="O73" s="223">
        <v>13.796006386870401</v>
      </c>
      <c r="P73" s="225">
        <v>0.94625570346700005</v>
      </c>
      <c r="Q73" s="223">
        <v>13.333193589137499</v>
      </c>
      <c r="R73" s="225">
        <v>0.823042842991065</v>
      </c>
      <c r="S73" s="223" t="s">
        <v>494</v>
      </c>
      <c r="T73" s="225" t="s">
        <v>494</v>
      </c>
      <c r="U73" s="223">
        <v>-0.46281279773289602</v>
      </c>
      <c r="V73" s="225">
        <v>1.25411298444065</v>
      </c>
      <c r="W73" s="223" t="s">
        <v>494</v>
      </c>
      <c r="X73" s="225" t="s">
        <v>494</v>
      </c>
      <c r="Y73" s="223">
        <v>8.0203885532909993</v>
      </c>
      <c r="Z73" s="225">
        <v>0.77639878863192502</v>
      </c>
      <c r="AA73" s="223">
        <v>10.2936882571321</v>
      </c>
      <c r="AB73" s="225">
        <v>1.1854330546892</v>
      </c>
      <c r="AC73" s="223" t="s">
        <v>494</v>
      </c>
      <c r="AD73" s="225" t="s">
        <v>494</v>
      </c>
      <c r="AE73" s="223">
        <v>2.27329970384113</v>
      </c>
      <c r="AF73" s="225">
        <v>1.4170556115195001</v>
      </c>
      <c r="AG73" s="223" t="s">
        <v>494</v>
      </c>
      <c r="AH73" s="225" t="s">
        <v>494</v>
      </c>
      <c r="AI73" s="223">
        <v>4.0877588064541301</v>
      </c>
      <c r="AJ73" s="225">
        <v>0.74872196540917402</v>
      </c>
      <c r="AK73" s="223">
        <v>4.2550323459408403</v>
      </c>
      <c r="AL73" s="225">
        <v>0.56182276285007304</v>
      </c>
      <c r="AM73" s="223" t="s">
        <v>494</v>
      </c>
      <c r="AN73" s="225" t="s">
        <v>494</v>
      </c>
      <c r="AO73" s="223">
        <v>0.16727353948670801</v>
      </c>
      <c r="AP73" s="225">
        <v>0.93607125708605399</v>
      </c>
      <c r="AQ73" s="223" t="s">
        <v>494</v>
      </c>
      <c r="AR73" s="225" t="s">
        <v>494</v>
      </c>
      <c r="AS73" s="223">
        <v>2.89693226068395</v>
      </c>
      <c r="AT73" s="225">
        <v>0.39961308163887999</v>
      </c>
      <c r="AU73" s="223">
        <v>6.6148002740865204</v>
      </c>
      <c r="AV73" s="225">
        <v>0.97880277017319905</v>
      </c>
      <c r="AW73" s="223" t="s">
        <v>494</v>
      </c>
      <c r="AX73" s="225" t="s">
        <v>494</v>
      </c>
      <c r="AY73" s="223">
        <v>3.7178680134025699</v>
      </c>
      <c r="AZ73" s="225">
        <v>1.05723482628773</v>
      </c>
      <c r="BA73" s="223" t="s">
        <v>494</v>
      </c>
      <c r="BB73" s="225" t="s">
        <v>494</v>
      </c>
      <c r="BC73" s="223">
        <v>2.2229196700082001</v>
      </c>
      <c r="BD73" s="225">
        <v>0.39917126685214799</v>
      </c>
      <c r="BE73" s="223">
        <v>5.3830173163506601</v>
      </c>
      <c r="BF73" s="225">
        <v>0.93839537043209897</v>
      </c>
      <c r="BG73" s="223" t="s">
        <v>494</v>
      </c>
      <c r="BH73" s="225" t="s">
        <v>494</v>
      </c>
      <c r="BI73" s="223">
        <v>3.1600976463424599</v>
      </c>
      <c r="BJ73" s="225">
        <v>1.0197664298890901</v>
      </c>
      <c r="BK73" s="223" t="s">
        <v>494</v>
      </c>
      <c r="BL73" s="225" t="s">
        <v>494</v>
      </c>
      <c r="BM73" s="223">
        <v>0.49209250142493099</v>
      </c>
      <c r="BN73" s="225">
        <v>0.14800813066117799</v>
      </c>
      <c r="BO73" s="223">
        <v>0.84779844154078299</v>
      </c>
      <c r="BP73" s="225">
        <v>0.24900731311530799</v>
      </c>
      <c r="BQ73" s="223" t="s">
        <v>494</v>
      </c>
      <c r="BR73" s="225" t="s">
        <v>494</v>
      </c>
      <c r="BS73" s="223">
        <v>0.35570594011585099</v>
      </c>
      <c r="BT73" s="225">
        <v>0.2896740387517</v>
      </c>
      <c r="BU73" s="223" t="s">
        <v>494</v>
      </c>
      <c r="BV73" s="225" t="s">
        <v>494</v>
      </c>
      <c r="BW73" s="223">
        <v>1.4554077299906201</v>
      </c>
      <c r="BX73" s="225">
        <v>0.315585988329523</v>
      </c>
      <c r="BY73" s="223">
        <v>2.3279347383289699</v>
      </c>
      <c r="BZ73" s="225">
        <v>0.45461349268394302</v>
      </c>
      <c r="CA73" s="223" t="s">
        <v>494</v>
      </c>
      <c r="CB73" s="225" t="s">
        <v>494</v>
      </c>
      <c r="CC73" s="223">
        <v>0.87252700833834895</v>
      </c>
      <c r="CD73" s="225">
        <v>0.55341480262115805</v>
      </c>
      <c r="CE73" s="223" t="s">
        <v>494</v>
      </c>
      <c r="CF73" s="225" t="s">
        <v>494</v>
      </c>
      <c r="CG73" s="223">
        <v>2.4731642949262498</v>
      </c>
      <c r="CH73" s="225">
        <v>0.42854749162279099</v>
      </c>
      <c r="CI73" s="223">
        <v>3.7242163966933601</v>
      </c>
      <c r="CJ73" s="225">
        <v>0.90391514838755904</v>
      </c>
      <c r="CK73" s="223" t="s">
        <v>494</v>
      </c>
      <c r="CL73" s="225" t="s">
        <v>494</v>
      </c>
      <c r="CM73" s="223">
        <v>1.2510521017671099</v>
      </c>
      <c r="CN73" s="239">
        <v>1.0003577100520999</v>
      </c>
    </row>
    <row r="74" spans="1:92" ht="13" customHeight="1" x14ac:dyDescent="0.25">
      <c r="A74" s="26" t="s">
        <v>437</v>
      </c>
      <c r="B74" s="96">
        <v>3</v>
      </c>
      <c r="C74" s="223" t="s">
        <v>494</v>
      </c>
      <c r="D74" s="225" t="s">
        <v>494</v>
      </c>
      <c r="E74" s="223">
        <v>26.6205126242136</v>
      </c>
      <c r="F74" s="225">
        <v>0.712248674905404</v>
      </c>
      <c r="G74" s="223">
        <v>26.744536394690101</v>
      </c>
      <c r="H74" s="225">
        <v>0.57772914094477501</v>
      </c>
      <c r="I74" s="223" t="s">
        <v>494</v>
      </c>
      <c r="J74" s="225" t="s">
        <v>494</v>
      </c>
      <c r="K74" s="223">
        <v>0.124023770476416</v>
      </c>
      <c r="L74" s="225">
        <v>0.91709821458843299</v>
      </c>
      <c r="M74" s="223" t="s">
        <v>494</v>
      </c>
      <c r="N74" s="225" t="s">
        <v>494</v>
      </c>
      <c r="O74" s="223">
        <v>20.275639651418999</v>
      </c>
      <c r="P74" s="225">
        <v>0.61353960611103497</v>
      </c>
      <c r="Q74" s="223">
        <v>21.1013316301086</v>
      </c>
      <c r="R74" s="225">
        <v>0.37059572828809501</v>
      </c>
      <c r="S74" s="223" t="s">
        <v>494</v>
      </c>
      <c r="T74" s="225" t="s">
        <v>494</v>
      </c>
      <c r="U74" s="223">
        <v>0.82569197868955901</v>
      </c>
      <c r="V74" s="225">
        <v>0.71677893530172099</v>
      </c>
      <c r="W74" s="223" t="s">
        <v>494</v>
      </c>
      <c r="X74" s="225" t="s">
        <v>494</v>
      </c>
      <c r="Y74" s="223">
        <v>3.2221691519223299</v>
      </c>
      <c r="Z74" s="225">
        <v>0.32977447079635502</v>
      </c>
      <c r="AA74" s="223">
        <v>4.3300524543380696</v>
      </c>
      <c r="AB74" s="225">
        <v>0.25090002395528199</v>
      </c>
      <c r="AC74" s="223" t="s">
        <v>494</v>
      </c>
      <c r="AD74" s="225" t="s">
        <v>494</v>
      </c>
      <c r="AE74" s="223">
        <v>1.1078833024157499</v>
      </c>
      <c r="AF74" s="225">
        <v>0.41436942890345702</v>
      </c>
      <c r="AG74" s="223" t="s">
        <v>494</v>
      </c>
      <c r="AH74" s="225" t="s">
        <v>494</v>
      </c>
      <c r="AI74" s="223">
        <v>2.0792808030714598</v>
      </c>
      <c r="AJ74" s="225">
        <v>9.2313180559452604E-2</v>
      </c>
      <c r="AK74" s="223">
        <v>2.0978708936825599</v>
      </c>
      <c r="AL74" s="225">
        <v>0.16209668902111099</v>
      </c>
      <c r="AM74" s="223" t="s">
        <v>494</v>
      </c>
      <c r="AN74" s="225" t="s">
        <v>494</v>
      </c>
      <c r="AO74" s="223">
        <v>1.8590090611096999E-2</v>
      </c>
      <c r="AP74" s="225">
        <v>0.18653970059107799</v>
      </c>
      <c r="AQ74" s="223" t="s">
        <v>494</v>
      </c>
      <c r="AR74" s="225" t="s">
        <v>494</v>
      </c>
      <c r="AS74" s="223">
        <v>0.90298633590035504</v>
      </c>
      <c r="AT74" s="225">
        <v>0.12672101526786</v>
      </c>
      <c r="AU74" s="223">
        <v>2.5750729135268902</v>
      </c>
      <c r="AV74" s="225">
        <v>0.171626473497236</v>
      </c>
      <c r="AW74" s="223" t="s">
        <v>494</v>
      </c>
      <c r="AX74" s="225" t="s">
        <v>494</v>
      </c>
      <c r="AY74" s="223">
        <v>1.6720865776265399</v>
      </c>
      <c r="AZ74" s="225">
        <v>0.213339780902706</v>
      </c>
      <c r="BA74" s="223" t="s">
        <v>494</v>
      </c>
      <c r="BB74" s="225" t="s">
        <v>494</v>
      </c>
      <c r="BC74" s="223">
        <v>1.7467989600015501</v>
      </c>
      <c r="BD74" s="225">
        <v>9.9731947908361304E-2</v>
      </c>
      <c r="BE74" s="223">
        <v>1.98524601687852</v>
      </c>
      <c r="BF74" s="225">
        <v>0.188887163086643</v>
      </c>
      <c r="BG74" s="223" t="s">
        <v>494</v>
      </c>
      <c r="BH74" s="225" t="s">
        <v>494</v>
      </c>
      <c r="BI74" s="223">
        <v>0.23844705687696899</v>
      </c>
      <c r="BJ74" s="225">
        <v>0.21359967652718101</v>
      </c>
      <c r="BK74" s="223" t="s">
        <v>494</v>
      </c>
      <c r="BL74" s="225" t="s">
        <v>494</v>
      </c>
      <c r="BM74" s="223">
        <v>0.68014494649470703</v>
      </c>
      <c r="BN74" s="225">
        <v>0.12655846918158001</v>
      </c>
      <c r="BO74" s="223">
        <v>0.650946185281015</v>
      </c>
      <c r="BP74" s="225">
        <v>0.12607560175504601</v>
      </c>
      <c r="BQ74" s="223" t="s">
        <v>494</v>
      </c>
      <c r="BR74" s="225" t="s">
        <v>494</v>
      </c>
      <c r="BS74" s="223">
        <v>-2.9198761213692099E-2</v>
      </c>
      <c r="BT74" s="225">
        <v>0.17863959101912999</v>
      </c>
      <c r="BU74" s="223" t="s">
        <v>494</v>
      </c>
      <c r="BV74" s="225" t="s">
        <v>494</v>
      </c>
      <c r="BW74" s="223">
        <v>1.15344279167182</v>
      </c>
      <c r="BX74" s="225">
        <v>7.9643330094106402E-2</v>
      </c>
      <c r="BY74" s="223">
        <v>1.1906129907841301</v>
      </c>
      <c r="BZ74" s="225">
        <v>9.7106679598815193E-2</v>
      </c>
      <c r="CA74" s="223" t="s">
        <v>494</v>
      </c>
      <c r="CB74" s="225" t="s">
        <v>494</v>
      </c>
      <c r="CC74" s="223">
        <v>3.7170199112309898E-2</v>
      </c>
      <c r="CD74" s="225">
        <v>0.12558967812358501</v>
      </c>
      <c r="CE74" s="223" t="s">
        <v>494</v>
      </c>
      <c r="CF74" s="225" t="s">
        <v>494</v>
      </c>
      <c r="CG74" s="223">
        <v>1.4772369547230899</v>
      </c>
      <c r="CH74" s="225">
        <v>0.115518500393349</v>
      </c>
      <c r="CI74" s="223">
        <v>1.5722047421818499</v>
      </c>
      <c r="CJ74" s="225">
        <v>0.198401209898806</v>
      </c>
      <c r="CK74" s="223" t="s">
        <v>494</v>
      </c>
      <c r="CL74" s="225" t="s">
        <v>494</v>
      </c>
      <c r="CM74" s="223">
        <v>9.4967787458767799E-2</v>
      </c>
      <c r="CN74" s="239">
        <v>0.22958127977350101</v>
      </c>
    </row>
    <row r="75" spans="1:92" ht="13" customHeight="1" x14ac:dyDescent="0.25">
      <c r="A75" s="27" t="s">
        <v>438</v>
      </c>
      <c r="B75" s="90">
        <v>3</v>
      </c>
      <c r="C75" s="233" t="s">
        <v>494</v>
      </c>
      <c r="D75" s="234" t="s">
        <v>494</v>
      </c>
      <c r="E75" s="233">
        <v>35.375007237139698</v>
      </c>
      <c r="F75" s="234">
        <v>1.37188340836056</v>
      </c>
      <c r="G75" s="233">
        <v>27.989040522951601</v>
      </c>
      <c r="H75" s="234">
        <v>4.3821782507635696</v>
      </c>
      <c r="I75" s="233" t="s">
        <v>494</v>
      </c>
      <c r="J75" s="234" t="s">
        <v>494</v>
      </c>
      <c r="K75" s="233">
        <v>-7.38596671418812</v>
      </c>
      <c r="L75" s="234">
        <v>4.5919005115094</v>
      </c>
      <c r="M75" s="233" t="s">
        <v>494</v>
      </c>
      <c r="N75" s="234" t="s">
        <v>494</v>
      </c>
      <c r="O75" s="233">
        <v>22.036931717496898</v>
      </c>
      <c r="P75" s="234">
        <v>0.72728157664266402</v>
      </c>
      <c r="Q75" s="233">
        <v>20.1719995424152</v>
      </c>
      <c r="R75" s="234">
        <v>2.7964007239191502</v>
      </c>
      <c r="S75" s="233" t="s">
        <v>494</v>
      </c>
      <c r="T75" s="234" t="s">
        <v>494</v>
      </c>
      <c r="U75" s="233">
        <v>-1.86493217508174</v>
      </c>
      <c r="V75" s="234">
        <v>2.8894282307161401</v>
      </c>
      <c r="W75" s="233" t="s">
        <v>494</v>
      </c>
      <c r="X75" s="234" t="s">
        <v>494</v>
      </c>
      <c r="Y75" s="233">
        <v>6.7146490039450297</v>
      </c>
      <c r="Z75" s="234">
        <v>0.427314374958294</v>
      </c>
      <c r="AA75" s="233">
        <v>7.0322862337551602</v>
      </c>
      <c r="AB75" s="234">
        <v>1.12375357538258</v>
      </c>
      <c r="AC75" s="233" t="s">
        <v>494</v>
      </c>
      <c r="AD75" s="234" t="s">
        <v>494</v>
      </c>
      <c r="AE75" s="233">
        <v>0.31763722981012898</v>
      </c>
      <c r="AF75" s="234">
        <v>1.20225607639601</v>
      </c>
      <c r="AG75" s="233" t="s">
        <v>494</v>
      </c>
      <c r="AH75" s="234" t="s">
        <v>494</v>
      </c>
      <c r="AI75" s="233">
        <v>5.0381415935216598</v>
      </c>
      <c r="AJ75" s="234">
        <v>0.24742815457124001</v>
      </c>
      <c r="AK75" s="233">
        <v>3.9021696952610601</v>
      </c>
      <c r="AL75" s="234">
        <v>0.77213714528023003</v>
      </c>
      <c r="AM75" s="233" t="s">
        <v>494</v>
      </c>
      <c r="AN75" s="234" t="s">
        <v>494</v>
      </c>
      <c r="AO75" s="233">
        <v>-1.1359718982606</v>
      </c>
      <c r="AP75" s="234">
        <v>0.81081222412839304</v>
      </c>
      <c r="AQ75" s="233" t="s">
        <v>494</v>
      </c>
      <c r="AR75" s="234" t="s">
        <v>494</v>
      </c>
      <c r="AS75" s="233">
        <v>2.86726873767347</v>
      </c>
      <c r="AT75" s="234">
        <v>0.302141841088718</v>
      </c>
      <c r="AU75" s="233">
        <v>6.1734320423628999</v>
      </c>
      <c r="AV75" s="234">
        <v>0.85002651905552395</v>
      </c>
      <c r="AW75" s="233" t="s">
        <v>494</v>
      </c>
      <c r="AX75" s="234" t="s">
        <v>494</v>
      </c>
      <c r="AY75" s="233">
        <v>3.3061633046894299</v>
      </c>
      <c r="AZ75" s="234">
        <v>0.90212791511743595</v>
      </c>
      <c r="BA75" s="233" t="s">
        <v>494</v>
      </c>
      <c r="BB75" s="234" t="s">
        <v>494</v>
      </c>
      <c r="BC75" s="233">
        <v>3.3158796144828799</v>
      </c>
      <c r="BD75" s="234">
        <v>0.27253340717003299</v>
      </c>
      <c r="BE75" s="233">
        <v>3.7932812911413998</v>
      </c>
      <c r="BF75" s="234">
        <v>0.97846584501279699</v>
      </c>
      <c r="BG75" s="233" t="s">
        <v>494</v>
      </c>
      <c r="BH75" s="234" t="s">
        <v>494</v>
      </c>
      <c r="BI75" s="233">
        <v>0.47740167665851502</v>
      </c>
      <c r="BJ75" s="234">
        <v>1.0157115081952699</v>
      </c>
      <c r="BK75" s="233" t="s">
        <v>494</v>
      </c>
      <c r="BL75" s="234" t="s">
        <v>494</v>
      </c>
      <c r="BM75" s="233">
        <v>2.5415918110273301</v>
      </c>
      <c r="BN75" s="234">
        <v>0.219180176940378</v>
      </c>
      <c r="BO75" s="233">
        <v>3.5815079643513199</v>
      </c>
      <c r="BP75" s="234">
        <v>0.90540472828031704</v>
      </c>
      <c r="BQ75" s="233" t="s">
        <v>494</v>
      </c>
      <c r="BR75" s="234" t="s">
        <v>494</v>
      </c>
      <c r="BS75" s="233">
        <v>1.03991615332399</v>
      </c>
      <c r="BT75" s="234">
        <v>0.93155658548258402</v>
      </c>
      <c r="BU75" s="233" t="s">
        <v>494</v>
      </c>
      <c r="BV75" s="234" t="s">
        <v>494</v>
      </c>
      <c r="BW75" s="233">
        <v>1.71416639310575</v>
      </c>
      <c r="BX75" s="234">
        <v>0.15471708127297501</v>
      </c>
      <c r="BY75" s="233">
        <v>2.1396511900689701</v>
      </c>
      <c r="BZ75" s="234">
        <v>0.82244753574796003</v>
      </c>
      <c r="CA75" s="233" t="s">
        <v>494</v>
      </c>
      <c r="CB75" s="234" t="s">
        <v>494</v>
      </c>
      <c r="CC75" s="233">
        <v>0.425484796963226</v>
      </c>
      <c r="CD75" s="234">
        <v>0.83687354140008496</v>
      </c>
      <c r="CE75" s="233" t="s">
        <v>494</v>
      </c>
      <c r="CF75" s="234" t="s">
        <v>494</v>
      </c>
      <c r="CG75" s="233">
        <v>1.8299942491852299</v>
      </c>
      <c r="CH75" s="234">
        <v>0.15524648391169901</v>
      </c>
      <c r="CI75" s="233">
        <v>3.00825207813023</v>
      </c>
      <c r="CJ75" s="234">
        <v>0.86140350386739595</v>
      </c>
      <c r="CK75" s="233" t="s">
        <v>494</v>
      </c>
      <c r="CL75" s="234" t="s">
        <v>494</v>
      </c>
      <c r="CM75" s="233">
        <v>1.1782578289450001</v>
      </c>
      <c r="CN75" s="243">
        <v>0.87528136461481498</v>
      </c>
    </row>
    <row r="77" spans="1:92" x14ac:dyDescent="0.25">
      <c r="A77" s="178" t="s">
        <v>485</v>
      </c>
    </row>
    <row r="78" spans="1:92" x14ac:dyDescent="0.25">
      <c r="A78" s="178" t="s">
        <v>496</v>
      </c>
    </row>
    <row r="79" spans="1:92" x14ac:dyDescent="0.25">
      <c r="A79" s="178" t="s">
        <v>487</v>
      </c>
    </row>
    <row r="80" spans="1:92" x14ac:dyDescent="0.25">
      <c r="A80" s="178" t="s">
        <v>488</v>
      </c>
    </row>
    <row r="81" spans="1:1" x14ac:dyDescent="0.25">
      <c r="A81" s="178" t="s">
        <v>489</v>
      </c>
    </row>
    <row r="82" spans="1:1" x14ac:dyDescent="0.25">
      <c r="A82" s="178" t="s">
        <v>490</v>
      </c>
    </row>
    <row r="83" spans="1:1" x14ac:dyDescent="0.25">
      <c r="A83" s="178" t="s">
        <v>459</v>
      </c>
    </row>
    <row r="84" spans="1:1" x14ac:dyDescent="0.25">
      <c r="A84" s="178" t="s">
        <v>491</v>
      </c>
    </row>
    <row r="85" spans="1:1" x14ac:dyDescent="0.25">
      <c r="A85" s="178" t="s">
        <v>492</v>
      </c>
    </row>
    <row r="86" spans="1:1" x14ac:dyDescent="0.25">
      <c r="A86" s="178" t="s">
        <v>460</v>
      </c>
    </row>
    <row r="87" spans="1:1" x14ac:dyDescent="0.25">
      <c r="A87" s="178" t="s">
        <v>461</v>
      </c>
    </row>
    <row r="88" spans="1:1" x14ac:dyDescent="0.25">
      <c r="A88" s="178" t="s">
        <v>462</v>
      </c>
    </row>
    <row r="89" spans="1:1" x14ac:dyDescent="0.25">
      <c r="A89" s="181" t="str">
        <f>HYPERLINK("https://oecdcode.org/disclaimers/cyprus.html", "Information on data for Cyprus: https://oecdcode.org/disclaimers/cyprus.html")</f>
        <v>Information on data for Cyprus: https://oecdcode.org/disclaimers/cyprus.html</v>
      </c>
    </row>
    <row r="90" spans="1:1" x14ac:dyDescent="0.25">
      <c r="A90" s="178" t="s">
        <v>493</v>
      </c>
    </row>
  </sheetData>
  <mergeCells count="56">
    <mergeCell ref="CE7:CN7"/>
    <mergeCell ref="CE8:CF9"/>
    <mergeCell ref="CG8:CH9"/>
    <mergeCell ref="CI8:CJ9"/>
    <mergeCell ref="CK8:CL9"/>
    <mergeCell ref="CM8:CN9"/>
    <mergeCell ref="BU7:CD7"/>
    <mergeCell ref="BU8:BV9"/>
    <mergeCell ref="BW8:BX9"/>
    <mergeCell ref="BY8:BZ9"/>
    <mergeCell ref="CA8:CB9"/>
    <mergeCell ref="CC8:CD9"/>
    <mergeCell ref="BK7:BT7"/>
    <mergeCell ref="BK8:BL9"/>
    <mergeCell ref="BM8:BN9"/>
    <mergeCell ref="BO8:BP9"/>
    <mergeCell ref="BQ8:BR9"/>
    <mergeCell ref="BS8:BT9"/>
    <mergeCell ref="BA7:BJ7"/>
    <mergeCell ref="BA8:BB9"/>
    <mergeCell ref="BC8:BD9"/>
    <mergeCell ref="BE8:BF9"/>
    <mergeCell ref="BG8:BH9"/>
    <mergeCell ref="BI8:BJ9"/>
    <mergeCell ref="AQ7:AZ7"/>
    <mergeCell ref="AQ8:AR9"/>
    <mergeCell ref="AS8:AT9"/>
    <mergeCell ref="AU8:AV9"/>
    <mergeCell ref="AW8:AX9"/>
    <mergeCell ref="AY8:AZ9"/>
    <mergeCell ref="Y8:Z9"/>
    <mergeCell ref="AA8:AB9"/>
    <mergeCell ref="AC8:AD9"/>
    <mergeCell ref="AE8:AF9"/>
    <mergeCell ref="AG7:AP7"/>
    <mergeCell ref="AG8:AH9"/>
    <mergeCell ref="AI8:AJ9"/>
    <mergeCell ref="AK8:AL9"/>
    <mergeCell ref="AM8:AN9"/>
    <mergeCell ref="AO8:AP9"/>
    <mergeCell ref="B6:B10"/>
    <mergeCell ref="C6:CN6"/>
    <mergeCell ref="C7:L7"/>
    <mergeCell ref="C8:D9"/>
    <mergeCell ref="E8:F9"/>
    <mergeCell ref="G8:H9"/>
    <mergeCell ref="I8:J9"/>
    <mergeCell ref="K8:L9"/>
    <mergeCell ref="M7:V7"/>
    <mergeCell ref="M8:N9"/>
    <mergeCell ref="O8:P9"/>
    <mergeCell ref="Q8:R9"/>
    <mergeCell ref="S8:T9"/>
    <mergeCell ref="U8:V9"/>
    <mergeCell ref="W7:AF7"/>
    <mergeCell ref="W8:X9"/>
  </mergeCells>
  <conditionalFormatting sqref="I1:I200">
    <cfRule type="expression" dxfId="559" priority="18">
      <formula>ABS(I1/J1)&gt;1.95996398454005</formula>
    </cfRule>
  </conditionalFormatting>
  <conditionalFormatting sqref="K1:K200">
    <cfRule type="expression" dxfId="558" priority="17">
      <formula>ABS(K1/L1)&gt;1.95996398454005</formula>
    </cfRule>
  </conditionalFormatting>
  <conditionalFormatting sqref="S1:S200">
    <cfRule type="expression" dxfId="557" priority="16">
      <formula>ABS(S1/T1)&gt;1.95996398454005</formula>
    </cfRule>
  </conditionalFormatting>
  <conditionalFormatting sqref="U1:U200">
    <cfRule type="expression" dxfId="556" priority="15">
      <formula>ABS(U1/V1)&gt;1.95996398454005</formula>
    </cfRule>
  </conditionalFormatting>
  <conditionalFormatting sqref="AC1:AC200">
    <cfRule type="expression" dxfId="555" priority="14">
      <formula>ABS(AC1/AD1)&gt;1.95996398454005</formula>
    </cfRule>
  </conditionalFormatting>
  <conditionalFormatting sqref="AE1:AE200">
    <cfRule type="expression" dxfId="554" priority="13">
      <formula>ABS(AE1/AF1)&gt;1.95996398454005</formula>
    </cfRule>
  </conditionalFormatting>
  <conditionalFormatting sqref="AM1:AM200">
    <cfRule type="expression" dxfId="553" priority="12">
      <formula>ABS(AM1/AN1)&gt;1.95996398454005</formula>
    </cfRule>
  </conditionalFormatting>
  <conditionalFormatting sqref="AO1:AO200">
    <cfRule type="expression" dxfId="552" priority="11">
      <formula>ABS(AO1/AP1)&gt;1.95996398454005</formula>
    </cfRule>
  </conditionalFormatting>
  <conditionalFormatting sqref="AW1:AW200">
    <cfRule type="expression" dxfId="551" priority="10">
      <formula>ABS(AW1/AX1)&gt;1.95996398454005</formula>
    </cfRule>
  </conditionalFormatting>
  <conditionalFormatting sqref="AY1:AY200">
    <cfRule type="expression" dxfId="550" priority="9">
      <formula>ABS(AY1/AZ1)&gt;1.95996398454005</formula>
    </cfRule>
  </conditionalFormatting>
  <conditionalFormatting sqref="BG1:BG200">
    <cfRule type="expression" dxfId="549" priority="8">
      <formula>ABS(BG1/BH1)&gt;1.95996398454005</formula>
    </cfRule>
  </conditionalFormatting>
  <conditionalFormatting sqref="BI1:BI200">
    <cfRule type="expression" dxfId="548" priority="7">
      <formula>ABS(BI1/BJ1)&gt;1.95996398454005</formula>
    </cfRule>
  </conditionalFormatting>
  <conditionalFormatting sqref="BQ1:BQ200">
    <cfRule type="expression" dxfId="547" priority="6">
      <formula>ABS(BQ1/BR1)&gt;1.95996398454005</formula>
    </cfRule>
  </conditionalFormatting>
  <conditionalFormatting sqref="BS1:BS200">
    <cfRule type="expression" dxfId="546" priority="5">
      <formula>ABS(BS1/BT1)&gt;1.95996398454005</formula>
    </cfRule>
  </conditionalFormatting>
  <conditionalFormatting sqref="CA1:CA200">
    <cfRule type="expression" dxfId="545" priority="4">
      <formula>ABS(CA1/CB1)&gt;1.95996398454005</formula>
    </cfRule>
  </conditionalFormatting>
  <conditionalFormatting sqref="CC1:CC200">
    <cfRule type="expression" dxfId="544" priority="3">
      <formula>ABS(CC1/CD1)&gt;1.95996398454005</formula>
    </cfRule>
  </conditionalFormatting>
  <conditionalFormatting sqref="CK1:CK200">
    <cfRule type="expression" dxfId="543" priority="2">
      <formula>ABS(CK1/CL1)&gt;1.95996398454005</formula>
    </cfRule>
  </conditionalFormatting>
  <conditionalFormatting sqref="CM1:CM200">
    <cfRule type="expression" dxfId="542" priority="1">
      <formula>ABS(CM1/CN1)&gt;1.95996398454005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V111"/>
  <sheetViews>
    <sheetView showGridLines="0" zoomScale="80" workbookViewId="0"/>
  </sheetViews>
  <sheetFormatPr defaultColWidth="10.90625" defaultRowHeight="12.5" x14ac:dyDescent="0.25"/>
  <cols>
    <col min="1" max="1" width="30.7265625" customWidth="1"/>
    <col min="2" max="2" width="8.7265625" customWidth="1"/>
  </cols>
  <sheetData>
    <row r="1" spans="1:74" x14ac:dyDescent="0.25">
      <c r="A1" s="41" t="s">
        <v>267</v>
      </c>
    </row>
    <row r="2" spans="1:74" ht="13" x14ac:dyDescent="0.3">
      <c r="A2" s="42" t="s">
        <v>268</v>
      </c>
    </row>
    <row r="3" spans="1:74" ht="13" x14ac:dyDescent="0.3">
      <c r="A3" s="43" t="s">
        <v>387</v>
      </c>
    </row>
    <row r="4" spans="1:74" x14ac:dyDescent="0.25">
      <c r="A4" s="160" t="str">
        <f>HYPERLINK("#'TOC'!A1", "Back to TOC")</f>
        <v>Back to TOC</v>
      </c>
    </row>
    <row r="7" spans="1:74" ht="16" customHeight="1" x14ac:dyDescent="0.25">
      <c r="B7" s="658" t="s">
        <v>388</v>
      </c>
      <c r="C7" s="662" t="s">
        <v>505</v>
      </c>
      <c r="D7" s="662"/>
      <c r="E7" s="662"/>
      <c r="F7" s="662"/>
      <c r="G7" s="662"/>
      <c r="H7" s="662"/>
      <c r="I7" s="662"/>
      <c r="J7" s="662"/>
      <c r="K7" s="662"/>
      <c r="L7" s="662"/>
      <c r="M7" s="662"/>
      <c r="N7" s="662"/>
      <c r="O7" s="662"/>
      <c r="P7" s="662"/>
      <c r="Q7" s="662"/>
      <c r="R7" s="662"/>
      <c r="S7" s="662"/>
      <c r="T7" s="662"/>
      <c r="U7" s="662"/>
      <c r="V7" s="662"/>
      <c r="W7" s="662"/>
      <c r="X7" s="662"/>
      <c r="Y7" s="662"/>
      <c r="Z7" s="662"/>
      <c r="AA7" s="662"/>
      <c r="AB7" s="662"/>
      <c r="AC7" s="662"/>
      <c r="AD7" s="662"/>
      <c r="AE7" s="662"/>
      <c r="AF7" s="662"/>
      <c r="AG7" s="662"/>
      <c r="AH7" s="662"/>
      <c r="AI7" s="662"/>
      <c r="AJ7" s="662"/>
      <c r="AK7" s="662"/>
      <c r="AL7" s="662"/>
      <c r="AM7" s="662"/>
      <c r="AN7" s="662"/>
      <c r="AO7" s="662"/>
      <c r="AP7" s="662"/>
      <c r="AQ7" s="662"/>
      <c r="AR7" s="662"/>
      <c r="AS7" s="662"/>
      <c r="AT7" s="662"/>
      <c r="AU7" s="662"/>
      <c r="AV7" s="662"/>
      <c r="AW7" s="662"/>
      <c r="AX7" s="662"/>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3"/>
    </row>
    <row r="8" spans="1:74" ht="32" customHeight="1" x14ac:dyDescent="0.25">
      <c r="B8" s="659"/>
      <c r="C8" s="647" t="s">
        <v>464</v>
      </c>
      <c r="D8" s="647"/>
      <c r="E8" s="647" t="s">
        <v>472</v>
      </c>
      <c r="F8" s="647"/>
      <c r="G8" s="647" t="s">
        <v>497</v>
      </c>
      <c r="H8" s="647"/>
      <c r="I8" s="647" t="s">
        <v>498</v>
      </c>
      <c r="J8" s="647"/>
      <c r="K8" s="647" t="s">
        <v>474</v>
      </c>
      <c r="L8" s="647"/>
      <c r="M8" s="647" t="s">
        <v>483</v>
      </c>
      <c r="N8" s="647"/>
      <c r="O8" s="647" t="s">
        <v>475</v>
      </c>
      <c r="P8" s="647"/>
      <c r="Q8" s="647" t="s">
        <v>503</v>
      </c>
      <c r="R8" s="647"/>
      <c r="S8" s="647" t="s">
        <v>499</v>
      </c>
      <c r="T8" s="647"/>
      <c r="U8" s="647" t="s">
        <v>476</v>
      </c>
      <c r="V8" s="647"/>
      <c r="W8" s="647" t="s">
        <v>504</v>
      </c>
      <c r="X8" s="647"/>
      <c r="Y8" s="647" t="s">
        <v>500</v>
      </c>
      <c r="Z8" s="647"/>
      <c r="AA8" s="667" t="s">
        <v>501</v>
      </c>
      <c r="AB8" s="667"/>
      <c r="AC8" s="667"/>
      <c r="AD8" s="667"/>
      <c r="AE8" s="667"/>
      <c r="AF8" s="667"/>
      <c r="AG8" s="667"/>
      <c r="AH8" s="667"/>
      <c r="AI8" s="667"/>
      <c r="AJ8" s="667"/>
      <c r="AK8" s="667"/>
      <c r="AL8" s="667"/>
      <c r="AM8" s="667"/>
      <c r="AN8" s="667"/>
      <c r="AO8" s="667"/>
      <c r="AP8" s="667"/>
      <c r="AQ8" s="667"/>
      <c r="AR8" s="667"/>
      <c r="AS8" s="667"/>
      <c r="AT8" s="667"/>
      <c r="AU8" s="667"/>
      <c r="AV8" s="667"/>
      <c r="AW8" s="667"/>
      <c r="AX8" s="667"/>
      <c r="AY8" s="667" t="s">
        <v>502</v>
      </c>
      <c r="AZ8" s="667"/>
      <c r="BA8" s="667"/>
      <c r="BB8" s="667"/>
      <c r="BC8" s="667"/>
      <c r="BD8" s="667"/>
      <c r="BE8" s="667"/>
      <c r="BF8" s="667"/>
      <c r="BG8" s="667"/>
      <c r="BH8" s="667"/>
      <c r="BI8" s="667"/>
      <c r="BJ8" s="667"/>
      <c r="BK8" s="667"/>
      <c r="BL8" s="667"/>
      <c r="BM8" s="667"/>
      <c r="BN8" s="667"/>
      <c r="BO8" s="667"/>
      <c r="BP8" s="667"/>
      <c r="BQ8" s="667"/>
      <c r="BR8" s="667"/>
      <c r="BS8" s="667"/>
      <c r="BT8" s="667"/>
      <c r="BU8" s="667"/>
      <c r="BV8" s="669"/>
    </row>
    <row r="9" spans="1:74" ht="64" customHeight="1" x14ac:dyDescent="0.25">
      <c r="B9" s="659"/>
      <c r="C9" s="649"/>
      <c r="D9" s="649"/>
      <c r="E9" s="649"/>
      <c r="F9" s="649"/>
      <c r="G9" s="649"/>
      <c r="H9" s="649"/>
      <c r="I9" s="649"/>
      <c r="J9" s="649"/>
      <c r="K9" s="649"/>
      <c r="L9" s="649"/>
      <c r="M9" s="649"/>
      <c r="N9" s="649"/>
      <c r="O9" s="649"/>
      <c r="P9" s="649"/>
      <c r="Q9" s="649"/>
      <c r="R9" s="649"/>
      <c r="S9" s="649"/>
      <c r="T9" s="649"/>
      <c r="U9" s="649"/>
      <c r="V9" s="649"/>
      <c r="W9" s="649"/>
      <c r="X9" s="649"/>
      <c r="Y9" s="649"/>
      <c r="Z9" s="649"/>
      <c r="AA9" s="668" t="s">
        <v>464</v>
      </c>
      <c r="AB9" s="668"/>
      <c r="AC9" s="668" t="s">
        <v>472</v>
      </c>
      <c r="AD9" s="668"/>
      <c r="AE9" s="668" t="s">
        <v>497</v>
      </c>
      <c r="AF9" s="668"/>
      <c r="AG9" s="668" t="s">
        <v>498</v>
      </c>
      <c r="AH9" s="668"/>
      <c r="AI9" s="668" t="s">
        <v>474</v>
      </c>
      <c r="AJ9" s="668"/>
      <c r="AK9" s="668" t="s">
        <v>483</v>
      </c>
      <c r="AL9" s="668"/>
      <c r="AM9" s="668" t="s">
        <v>475</v>
      </c>
      <c r="AN9" s="668"/>
      <c r="AO9" s="668" t="s">
        <v>503</v>
      </c>
      <c r="AP9" s="668"/>
      <c r="AQ9" s="668" t="s">
        <v>499</v>
      </c>
      <c r="AR9" s="668"/>
      <c r="AS9" s="668" t="s">
        <v>476</v>
      </c>
      <c r="AT9" s="668"/>
      <c r="AU9" s="668" t="s">
        <v>504</v>
      </c>
      <c r="AV9" s="668"/>
      <c r="AW9" s="668" t="s">
        <v>500</v>
      </c>
      <c r="AX9" s="668"/>
      <c r="AY9" s="668" t="s">
        <v>464</v>
      </c>
      <c r="AZ9" s="668"/>
      <c r="BA9" s="668" t="s">
        <v>472</v>
      </c>
      <c r="BB9" s="668"/>
      <c r="BC9" s="668" t="s">
        <v>497</v>
      </c>
      <c r="BD9" s="668"/>
      <c r="BE9" s="668" t="s">
        <v>498</v>
      </c>
      <c r="BF9" s="668"/>
      <c r="BG9" s="668" t="s">
        <v>474</v>
      </c>
      <c r="BH9" s="668"/>
      <c r="BI9" s="668" t="s">
        <v>483</v>
      </c>
      <c r="BJ9" s="668"/>
      <c r="BK9" s="668" t="s">
        <v>475</v>
      </c>
      <c r="BL9" s="668"/>
      <c r="BM9" s="668" t="s">
        <v>503</v>
      </c>
      <c r="BN9" s="668"/>
      <c r="BO9" s="668" t="s">
        <v>499</v>
      </c>
      <c r="BP9" s="668"/>
      <c r="BQ9" s="668" t="s">
        <v>476</v>
      </c>
      <c r="BR9" s="668"/>
      <c r="BS9" s="668" t="s">
        <v>504</v>
      </c>
      <c r="BT9" s="668"/>
      <c r="BU9" s="668" t="s">
        <v>500</v>
      </c>
      <c r="BV9" s="670"/>
    </row>
    <row r="10" spans="1:74" ht="16" customHeight="1" x14ac:dyDescent="0.25">
      <c r="B10" s="660"/>
      <c r="C10" s="144" t="s">
        <v>466</v>
      </c>
      <c r="D10" s="144" t="s">
        <v>389</v>
      </c>
      <c r="E10" s="144" t="s">
        <v>466</v>
      </c>
      <c r="F10" s="144" t="s">
        <v>389</v>
      </c>
      <c r="G10" s="144" t="s">
        <v>466</v>
      </c>
      <c r="H10" s="144" t="s">
        <v>389</v>
      </c>
      <c r="I10" s="144" t="s">
        <v>466</v>
      </c>
      <c r="J10" s="144" t="s">
        <v>389</v>
      </c>
      <c r="K10" s="144" t="s">
        <v>466</v>
      </c>
      <c r="L10" s="144" t="s">
        <v>389</v>
      </c>
      <c r="M10" s="144" t="s">
        <v>466</v>
      </c>
      <c r="N10" s="144" t="s">
        <v>389</v>
      </c>
      <c r="O10" s="144" t="s">
        <v>466</v>
      </c>
      <c r="P10" s="144" t="s">
        <v>389</v>
      </c>
      <c r="Q10" s="144" t="s">
        <v>466</v>
      </c>
      <c r="R10" s="144" t="s">
        <v>389</v>
      </c>
      <c r="S10" s="144" t="s">
        <v>466</v>
      </c>
      <c r="T10" s="144" t="s">
        <v>389</v>
      </c>
      <c r="U10" s="144" t="s">
        <v>466</v>
      </c>
      <c r="V10" s="144" t="s">
        <v>389</v>
      </c>
      <c r="W10" s="144" t="s">
        <v>466</v>
      </c>
      <c r="X10" s="144" t="s">
        <v>389</v>
      </c>
      <c r="Y10" s="144" t="s">
        <v>466</v>
      </c>
      <c r="Z10" s="144" t="s">
        <v>389</v>
      </c>
      <c r="AA10" s="144" t="s">
        <v>470</v>
      </c>
      <c r="AB10" s="144" t="s">
        <v>389</v>
      </c>
      <c r="AC10" s="144" t="s">
        <v>470</v>
      </c>
      <c r="AD10" s="144" t="s">
        <v>389</v>
      </c>
      <c r="AE10" s="144" t="s">
        <v>470</v>
      </c>
      <c r="AF10" s="144" t="s">
        <v>389</v>
      </c>
      <c r="AG10" s="144" t="s">
        <v>470</v>
      </c>
      <c r="AH10" s="144" t="s">
        <v>389</v>
      </c>
      <c r="AI10" s="144" t="s">
        <v>470</v>
      </c>
      <c r="AJ10" s="144" t="s">
        <v>389</v>
      </c>
      <c r="AK10" s="144" t="s">
        <v>470</v>
      </c>
      <c r="AL10" s="144" t="s">
        <v>389</v>
      </c>
      <c r="AM10" s="144" t="s">
        <v>470</v>
      </c>
      <c r="AN10" s="144" t="s">
        <v>389</v>
      </c>
      <c r="AO10" s="144" t="s">
        <v>470</v>
      </c>
      <c r="AP10" s="144" t="s">
        <v>389</v>
      </c>
      <c r="AQ10" s="144" t="s">
        <v>470</v>
      </c>
      <c r="AR10" s="144" t="s">
        <v>389</v>
      </c>
      <c r="AS10" s="144" t="s">
        <v>470</v>
      </c>
      <c r="AT10" s="144" t="s">
        <v>389</v>
      </c>
      <c r="AU10" s="144" t="s">
        <v>470</v>
      </c>
      <c r="AV10" s="144" t="s">
        <v>389</v>
      </c>
      <c r="AW10" s="144" t="s">
        <v>470</v>
      </c>
      <c r="AX10" s="144" t="s">
        <v>389</v>
      </c>
      <c r="AY10" s="144" t="s">
        <v>470</v>
      </c>
      <c r="AZ10" s="144" t="s">
        <v>389</v>
      </c>
      <c r="BA10" s="144" t="s">
        <v>470</v>
      </c>
      <c r="BB10" s="144" t="s">
        <v>389</v>
      </c>
      <c r="BC10" s="144" t="s">
        <v>470</v>
      </c>
      <c r="BD10" s="144" t="s">
        <v>389</v>
      </c>
      <c r="BE10" s="144" t="s">
        <v>470</v>
      </c>
      <c r="BF10" s="144" t="s">
        <v>389</v>
      </c>
      <c r="BG10" s="144" t="s">
        <v>470</v>
      </c>
      <c r="BH10" s="144" t="s">
        <v>389</v>
      </c>
      <c r="BI10" s="144" t="s">
        <v>470</v>
      </c>
      <c r="BJ10" s="144" t="s">
        <v>389</v>
      </c>
      <c r="BK10" s="144" t="s">
        <v>470</v>
      </c>
      <c r="BL10" s="144" t="s">
        <v>389</v>
      </c>
      <c r="BM10" s="144" t="s">
        <v>470</v>
      </c>
      <c r="BN10" s="144" t="s">
        <v>389</v>
      </c>
      <c r="BO10" s="144" t="s">
        <v>470</v>
      </c>
      <c r="BP10" s="144" t="s">
        <v>389</v>
      </c>
      <c r="BQ10" s="144" t="s">
        <v>470</v>
      </c>
      <c r="BR10" s="144" t="s">
        <v>389</v>
      </c>
      <c r="BS10" s="144" t="s">
        <v>470</v>
      </c>
      <c r="BT10" s="144" t="s">
        <v>389</v>
      </c>
      <c r="BU10" s="144" t="s">
        <v>470</v>
      </c>
      <c r="BV10" s="183" t="s">
        <v>389</v>
      </c>
    </row>
    <row r="11" spans="1:74" ht="13" customHeight="1" x14ac:dyDescent="0.25">
      <c r="A11" s="214"/>
      <c r="B11" s="204"/>
      <c r="C11" s="235" t="s">
        <v>1081</v>
      </c>
      <c r="D11" s="236" t="s">
        <v>1082</v>
      </c>
      <c r="E11" s="235" t="s">
        <v>1091</v>
      </c>
      <c r="F11" s="236" t="s">
        <v>1092</v>
      </c>
      <c r="G11" s="235" t="s">
        <v>1101</v>
      </c>
      <c r="H11" s="236" t="s">
        <v>1102</v>
      </c>
      <c r="I11" s="235" t="s">
        <v>1167</v>
      </c>
      <c r="J11" s="236" t="s">
        <v>1168</v>
      </c>
      <c r="K11" s="235" t="s">
        <v>1111</v>
      </c>
      <c r="L11" s="236" t="s">
        <v>1112</v>
      </c>
      <c r="M11" s="235" t="s">
        <v>1131</v>
      </c>
      <c r="N11" s="236" t="s">
        <v>1132</v>
      </c>
      <c r="O11" s="235" t="s">
        <v>1141</v>
      </c>
      <c r="P11" s="236" t="s">
        <v>1142</v>
      </c>
      <c r="Q11" s="235" t="s">
        <v>1121</v>
      </c>
      <c r="R11" s="236" t="s">
        <v>1122</v>
      </c>
      <c r="S11" s="235" t="s">
        <v>1177</v>
      </c>
      <c r="T11" s="236" t="s">
        <v>1178</v>
      </c>
      <c r="U11" s="235" t="s">
        <v>1151</v>
      </c>
      <c r="V11" s="236" t="s">
        <v>1152</v>
      </c>
      <c r="W11" s="235" t="s">
        <v>1161</v>
      </c>
      <c r="X11" s="236" t="s">
        <v>1162</v>
      </c>
      <c r="Y11" s="235" t="s">
        <v>1179</v>
      </c>
      <c r="Z11" s="236" t="s">
        <v>1180</v>
      </c>
      <c r="AA11" s="252" t="s">
        <v>1181</v>
      </c>
      <c r="AB11" s="252" t="s">
        <v>1182</v>
      </c>
      <c r="AC11" s="252" t="s">
        <v>1183</v>
      </c>
      <c r="AD11" s="252" t="s">
        <v>1184</v>
      </c>
      <c r="AE11" s="252" t="s">
        <v>1185</v>
      </c>
      <c r="AF11" s="252" t="s">
        <v>1186</v>
      </c>
      <c r="AG11" s="252" t="s">
        <v>1187</v>
      </c>
      <c r="AH11" s="252" t="s">
        <v>1188</v>
      </c>
      <c r="AI11" s="252" t="s">
        <v>1189</v>
      </c>
      <c r="AJ11" s="252" t="s">
        <v>1190</v>
      </c>
      <c r="AK11" s="252" t="s">
        <v>1191</v>
      </c>
      <c r="AL11" s="252" t="s">
        <v>1192</v>
      </c>
      <c r="AM11" s="252" t="s">
        <v>1193</v>
      </c>
      <c r="AN11" s="252" t="s">
        <v>1194</v>
      </c>
      <c r="AO11" s="252" t="s">
        <v>1195</v>
      </c>
      <c r="AP11" s="252" t="s">
        <v>1196</v>
      </c>
      <c r="AQ11" s="252" t="s">
        <v>1197</v>
      </c>
      <c r="AR11" s="252" t="s">
        <v>1198</v>
      </c>
      <c r="AS11" s="252" t="s">
        <v>1199</v>
      </c>
      <c r="AT11" s="252" t="s">
        <v>1200</v>
      </c>
      <c r="AU11" s="252" t="s">
        <v>1201</v>
      </c>
      <c r="AV11" s="252" t="s">
        <v>1202</v>
      </c>
      <c r="AW11" s="252" t="s">
        <v>1203</v>
      </c>
      <c r="AX11" s="252" t="s">
        <v>1204</v>
      </c>
      <c r="AY11" s="252" t="s">
        <v>1205</v>
      </c>
      <c r="AZ11" s="252" t="s">
        <v>1206</v>
      </c>
      <c r="BA11" s="252" t="s">
        <v>1207</v>
      </c>
      <c r="BB11" s="252" t="s">
        <v>1208</v>
      </c>
      <c r="BC11" s="252" t="s">
        <v>1209</v>
      </c>
      <c r="BD11" s="252" t="s">
        <v>1210</v>
      </c>
      <c r="BE11" s="252" t="s">
        <v>1211</v>
      </c>
      <c r="BF11" s="252" t="s">
        <v>1212</v>
      </c>
      <c r="BG11" s="252" t="s">
        <v>1213</v>
      </c>
      <c r="BH11" s="252" t="s">
        <v>1214</v>
      </c>
      <c r="BI11" s="252" t="s">
        <v>1215</v>
      </c>
      <c r="BJ11" s="252" t="s">
        <v>1216</v>
      </c>
      <c r="BK11" s="252" t="s">
        <v>1217</v>
      </c>
      <c r="BL11" s="252" t="s">
        <v>1218</v>
      </c>
      <c r="BM11" s="252" t="s">
        <v>1219</v>
      </c>
      <c r="BN11" s="252" t="s">
        <v>1220</v>
      </c>
      <c r="BO11" s="252" t="s">
        <v>1221</v>
      </c>
      <c r="BP11" s="252" t="s">
        <v>1222</v>
      </c>
      <c r="BQ11" s="252" t="s">
        <v>1223</v>
      </c>
      <c r="BR11" s="252" t="s">
        <v>1224</v>
      </c>
      <c r="BS11" s="252" t="s">
        <v>1225</v>
      </c>
      <c r="BT11" s="252" t="s">
        <v>1226</v>
      </c>
      <c r="BU11" s="252" t="s">
        <v>1227</v>
      </c>
      <c r="BV11" s="257" t="s">
        <v>1228</v>
      </c>
    </row>
    <row r="12" spans="1:74" ht="13" customHeight="1" x14ac:dyDescent="0.25">
      <c r="A12" s="26" t="s">
        <v>391</v>
      </c>
      <c r="B12" s="184">
        <v>2</v>
      </c>
      <c r="C12" s="223">
        <v>28.7594469423018</v>
      </c>
      <c r="D12" s="225">
        <v>0.22569602252076401</v>
      </c>
      <c r="E12" s="223">
        <v>15.8740207277227</v>
      </c>
      <c r="F12" s="225">
        <v>0.14178554053849199</v>
      </c>
      <c r="G12" s="223">
        <v>4.7605593896520304</v>
      </c>
      <c r="H12" s="225">
        <v>9.2902881824657502E-2</v>
      </c>
      <c r="I12" s="223">
        <v>1.6093109015229601</v>
      </c>
      <c r="J12" s="225">
        <v>4.4108973921357299E-2</v>
      </c>
      <c r="K12" s="223">
        <v>2.6351286067035402</v>
      </c>
      <c r="L12" s="225">
        <v>6.7697653463424795E-2</v>
      </c>
      <c r="M12" s="223">
        <v>1.73493098056439</v>
      </c>
      <c r="N12" s="225">
        <v>4.6611592866456303E-2</v>
      </c>
      <c r="O12" s="223">
        <v>0.94694359881894397</v>
      </c>
      <c r="P12" s="225">
        <v>4.6171909941138997E-2</v>
      </c>
      <c r="Q12" s="223">
        <v>1.59057922186154</v>
      </c>
      <c r="R12" s="225">
        <v>5.3286201427305002E-2</v>
      </c>
      <c r="S12" s="223">
        <v>1.4275343025479501</v>
      </c>
      <c r="T12" s="225">
        <v>5.2603908041030503E-2</v>
      </c>
      <c r="U12" s="223">
        <v>1.37941388211801</v>
      </c>
      <c r="V12" s="225">
        <v>3.82285894555182E-2</v>
      </c>
      <c r="W12" s="223">
        <v>1.3173531201500299</v>
      </c>
      <c r="X12" s="225">
        <v>4.9669511026184103E-2</v>
      </c>
      <c r="Y12" s="223">
        <v>1.4596864423086</v>
      </c>
      <c r="Z12" s="225">
        <v>0.156453489693689</v>
      </c>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255"/>
    </row>
    <row r="13" spans="1:74" ht="13" customHeight="1" x14ac:dyDescent="0.25">
      <c r="A13" s="26" t="s">
        <v>392</v>
      </c>
      <c r="B13" s="184">
        <v>2</v>
      </c>
      <c r="C13" s="223">
        <v>46.452179431436001</v>
      </c>
      <c r="D13" s="225">
        <v>0.37558927164681899</v>
      </c>
      <c r="E13" s="223">
        <v>20.099239966969598</v>
      </c>
      <c r="F13" s="225">
        <v>0.246511589289861</v>
      </c>
      <c r="G13" s="223">
        <v>8.4211833788502695</v>
      </c>
      <c r="H13" s="225">
        <v>0.19568725828917199</v>
      </c>
      <c r="I13" s="223">
        <v>3.9641712714344202</v>
      </c>
      <c r="J13" s="225">
        <v>9.5133228187989805E-2</v>
      </c>
      <c r="K13" s="223">
        <v>5.6788178906269602</v>
      </c>
      <c r="L13" s="225">
        <v>0.17214708021932301</v>
      </c>
      <c r="M13" s="223">
        <v>2.97441155820513</v>
      </c>
      <c r="N13" s="225">
        <v>0.115832405718862</v>
      </c>
      <c r="O13" s="223">
        <v>2.5926668612825301</v>
      </c>
      <c r="P13" s="225">
        <v>0.142756356312217</v>
      </c>
      <c r="Q13" s="223">
        <v>4.68718844887273</v>
      </c>
      <c r="R13" s="225">
        <v>0.16541725781202199</v>
      </c>
      <c r="S13" s="223">
        <v>1.73978666940404</v>
      </c>
      <c r="T13" s="225">
        <v>0.106467974705552</v>
      </c>
      <c r="U13" s="223">
        <v>1.8338371529763</v>
      </c>
      <c r="V13" s="225">
        <v>8.9564197608931098E-2</v>
      </c>
      <c r="W13" s="223">
        <v>2.2115303792866898</v>
      </c>
      <c r="X13" s="225">
        <v>0.13386011714322299</v>
      </c>
      <c r="Y13" s="223">
        <v>2.03277021901844</v>
      </c>
      <c r="Z13" s="225">
        <v>0.113814559293501</v>
      </c>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255"/>
    </row>
    <row r="14" spans="1:74" ht="13" customHeight="1" x14ac:dyDescent="0.25">
      <c r="A14" s="26" t="s">
        <v>393</v>
      </c>
      <c r="B14" s="184">
        <v>2</v>
      </c>
      <c r="C14" s="223">
        <v>41.599366463753398</v>
      </c>
      <c r="D14" s="225">
        <v>0.34156509150546299</v>
      </c>
      <c r="E14" s="223">
        <v>22.063341545944098</v>
      </c>
      <c r="F14" s="225">
        <v>0.133028572420956</v>
      </c>
      <c r="G14" s="223">
        <v>7.6608180023968302</v>
      </c>
      <c r="H14" s="225">
        <v>0.136082262731896</v>
      </c>
      <c r="I14" s="223">
        <v>2.6254589102550101</v>
      </c>
      <c r="J14" s="225">
        <v>5.6305051521475698E-2</v>
      </c>
      <c r="K14" s="223">
        <v>5.4109395176264004</v>
      </c>
      <c r="L14" s="225">
        <v>0.117928525873867</v>
      </c>
      <c r="M14" s="223">
        <v>1.4498265854572501</v>
      </c>
      <c r="N14" s="225">
        <v>5.7812387008472098E-2</v>
      </c>
      <c r="O14" s="223">
        <v>1.0700232795419999</v>
      </c>
      <c r="P14" s="225">
        <v>6.3204110604792293E-2</v>
      </c>
      <c r="Q14" s="223">
        <v>2.1800927987583001</v>
      </c>
      <c r="R14" s="225">
        <v>6.7190079093344901E-2</v>
      </c>
      <c r="S14" s="223">
        <v>1.7239745914140101</v>
      </c>
      <c r="T14" s="225">
        <v>9.5200046472014493E-2</v>
      </c>
      <c r="U14" s="223">
        <v>1.1930737888146501</v>
      </c>
      <c r="V14" s="225">
        <v>3.8981417808966301E-2</v>
      </c>
      <c r="W14" s="223">
        <v>0.98502162851061603</v>
      </c>
      <c r="X14" s="225">
        <v>7.1517547117132693E-2</v>
      </c>
      <c r="Y14" s="223">
        <v>1.4087198427871499</v>
      </c>
      <c r="Z14" s="225">
        <v>8.3831816295831599E-2</v>
      </c>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255"/>
    </row>
    <row r="15" spans="1:74" ht="13" customHeight="1" x14ac:dyDescent="0.25">
      <c r="A15" s="26" t="s">
        <v>394</v>
      </c>
      <c r="B15" s="184">
        <v>2</v>
      </c>
      <c r="C15" s="223">
        <v>24.629160684608902</v>
      </c>
      <c r="D15" s="225">
        <v>0.68327408891961705</v>
      </c>
      <c r="E15" s="223">
        <v>20.8034847440513</v>
      </c>
      <c r="F15" s="225">
        <v>0.39059387375342203</v>
      </c>
      <c r="G15" s="223">
        <v>7.2346154941030099</v>
      </c>
      <c r="H15" s="225">
        <v>0.30905671945232899</v>
      </c>
      <c r="I15" s="223">
        <v>4.3701932879137102</v>
      </c>
      <c r="J15" s="225">
        <v>0.18380571446006799</v>
      </c>
      <c r="K15" s="223">
        <v>5.5738691421554201</v>
      </c>
      <c r="L15" s="225">
        <v>0.257518114185743</v>
      </c>
      <c r="M15" s="223">
        <v>4.2220652276661399</v>
      </c>
      <c r="N15" s="225">
        <v>0.20026222690697501</v>
      </c>
      <c r="O15" s="223">
        <v>3.97181050654142</v>
      </c>
      <c r="P15" s="225">
        <v>0.23543983589518999</v>
      </c>
      <c r="Q15" s="223">
        <v>3.46265453948131</v>
      </c>
      <c r="R15" s="225">
        <v>0.19774049491013099</v>
      </c>
      <c r="S15" s="223">
        <v>5.4566276520103196</v>
      </c>
      <c r="T15" s="225">
        <v>0.249712013056655</v>
      </c>
      <c r="U15" s="223">
        <v>3.6258585689568101</v>
      </c>
      <c r="V15" s="225">
        <v>0.193253998557599</v>
      </c>
      <c r="W15" s="223">
        <v>2.5002562792720799</v>
      </c>
      <c r="X15" s="225">
        <v>0.190701169291985</v>
      </c>
      <c r="Y15" s="223">
        <v>2.63340188285127</v>
      </c>
      <c r="Z15" s="225">
        <v>0.15302700989441001</v>
      </c>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255"/>
    </row>
    <row r="16" spans="1:74" ht="13" customHeight="1" x14ac:dyDescent="0.25">
      <c r="A16" s="26" t="s">
        <v>395</v>
      </c>
      <c r="B16" s="184">
        <v>2</v>
      </c>
      <c r="C16" s="223">
        <v>37.610088730664202</v>
      </c>
      <c r="D16" s="225">
        <v>0.46762056143729103</v>
      </c>
      <c r="E16" s="223">
        <v>24.624982484500599</v>
      </c>
      <c r="F16" s="225">
        <v>0.36385939744387602</v>
      </c>
      <c r="G16" s="223">
        <v>8.4344508689201092</v>
      </c>
      <c r="H16" s="225">
        <v>0.25327384623864502</v>
      </c>
      <c r="I16" s="223">
        <v>4.6931877728687201</v>
      </c>
      <c r="J16" s="225">
        <v>0.184568079137406</v>
      </c>
      <c r="K16" s="223">
        <v>5.79603555234561</v>
      </c>
      <c r="L16" s="225">
        <v>0.22471697233511601</v>
      </c>
      <c r="M16" s="223">
        <v>4.3157911315084503</v>
      </c>
      <c r="N16" s="225">
        <v>0.18838005551439599</v>
      </c>
      <c r="O16" s="223">
        <v>3.4285271840971601</v>
      </c>
      <c r="P16" s="225">
        <v>0.146234528457792</v>
      </c>
      <c r="Q16" s="223">
        <v>3.84750287712352</v>
      </c>
      <c r="R16" s="225">
        <v>0.14381306694293799</v>
      </c>
      <c r="S16" s="223">
        <v>3.6809214717868901</v>
      </c>
      <c r="T16" s="225">
        <v>0.16902757019601999</v>
      </c>
      <c r="U16" s="223">
        <v>2.42893173290186</v>
      </c>
      <c r="V16" s="225">
        <v>0.133367828303772</v>
      </c>
      <c r="W16" s="223">
        <v>2.7635809826547</v>
      </c>
      <c r="X16" s="225">
        <v>0.13562106761898399</v>
      </c>
      <c r="Y16" s="223">
        <v>3.0795250022632201</v>
      </c>
      <c r="Z16" s="225">
        <v>0.12622591972255801</v>
      </c>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255"/>
    </row>
    <row r="17" spans="1:74" ht="13" customHeight="1" x14ac:dyDescent="0.25">
      <c r="A17" s="26" t="s">
        <v>396</v>
      </c>
      <c r="B17" s="184">
        <v>2</v>
      </c>
      <c r="C17" s="223">
        <v>37.776566260163897</v>
      </c>
      <c r="D17" s="225">
        <v>0.30875840578358399</v>
      </c>
      <c r="E17" s="223">
        <v>20.741874147204001</v>
      </c>
      <c r="F17" s="225">
        <v>0.13728529100126999</v>
      </c>
      <c r="G17" s="223">
        <v>6.2942364653949197</v>
      </c>
      <c r="H17" s="225">
        <v>0.17164603576524701</v>
      </c>
      <c r="I17" s="223">
        <v>2.5219108191665902</v>
      </c>
      <c r="J17" s="225">
        <v>7.3628427444993302E-2</v>
      </c>
      <c r="K17" s="223">
        <v>4.6276321335386097</v>
      </c>
      <c r="L17" s="225">
        <v>0.108407387514191</v>
      </c>
      <c r="M17" s="223">
        <v>1.6676815489455501</v>
      </c>
      <c r="N17" s="225">
        <v>0.13360729142262201</v>
      </c>
      <c r="O17" s="223">
        <v>1.1615450114977499</v>
      </c>
      <c r="P17" s="225">
        <v>9.3116615826275007E-2</v>
      </c>
      <c r="Q17" s="223">
        <v>2.2137007773447501</v>
      </c>
      <c r="R17" s="225">
        <v>5.67242014380148E-2</v>
      </c>
      <c r="S17" s="223">
        <v>0.82705417454583796</v>
      </c>
      <c r="T17" s="225">
        <v>7.8604197934673298E-2</v>
      </c>
      <c r="U17" s="223">
        <v>0.95791529210467397</v>
      </c>
      <c r="V17" s="225">
        <v>4.7316822538018402E-2</v>
      </c>
      <c r="W17" s="223">
        <v>1.08527802156387</v>
      </c>
      <c r="X17" s="225">
        <v>7.5119381020690795E-2</v>
      </c>
      <c r="Y17" s="223">
        <v>1.3984833107648</v>
      </c>
      <c r="Z17" s="225">
        <v>6.6691772547319894E-2</v>
      </c>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255"/>
    </row>
    <row r="18" spans="1:74" ht="13" customHeight="1" x14ac:dyDescent="0.25">
      <c r="A18" s="210" t="s">
        <v>397</v>
      </c>
      <c r="B18" s="184">
        <v>2</v>
      </c>
      <c r="C18" s="223">
        <v>40.406094509002102</v>
      </c>
      <c r="D18" s="225">
        <v>0.39800065078764502</v>
      </c>
      <c r="E18" s="223">
        <v>20.6528858891349</v>
      </c>
      <c r="F18" s="225">
        <v>0.22136461151932099</v>
      </c>
      <c r="G18" s="223">
        <v>7.2151031140305504</v>
      </c>
      <c r="H18" s="225">
        <v>0.25510157171200898</v>
      </c>
      <c r="I18" s="223">
        <v>2.6232530001493801</v>
      </c>
      <c r="J18" s="225">
        <v>0.113596869866956</v>
      </c>
      <c r="K18" s="223">
        <v>4.8613556851426898</v>
      </c>
      <c r="L18" s="225">
        <v>0.15813799331525399</v>
      </c>
      <c r="M18" s="223">
        <v>1.9389274011594499</v>
      </c>
      <c r="N18" s="225">
        <v>0.21264210569272199</v>
      </c>
      <c r="O18" s="223">
        <v>1.20443714277809</v>
      </c>
      <c r="P18" s="225">
        <v>0.15543015070584301</v>
      </c>
      <c r="Q18" s="223">
        <v>2.8027088940443701</v>
      </c>
      <c r="R18" s="225">
        <v>9.0819798255159706E-2</v>
      </c>
      <c r="S18" s="223">
        <v>0.97138573735713496</v>
      </c>
      <c r="T18" s="225">
        <v>0.113643677900531</v>
      </c>
      <c r="U18" s="223">
        <v>1.0629006655108899</v>
      </c>
      <c r="V18" s="225">
        <v>6.5857617123752807E-2</v>
      </c>
      <c r="W18" s="223">
        <v>1.10494852035557</v>
      </c>
      <c r="X18" s="225">
        <v>8.9954581659062602E-2</v>
      </c>
      <c r="Y18" s="223">
        <v>1.44690611352535</v>
      </c>
      <c r="Z18" s="225">
        <v>0.10091769255977601</v>
      </c>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c r="BV18" s="255"/>
    </row>
    <row r="19" spans="1:74" ht="13" customHeight="1" x14ac:dyDescent="0.25">
      <c r="A19" s="210" t="s">
        <v>398</v>
      </c>
      <c r="B19" s="184">
        <v>2</v>
      </c>
      <c r="C19" s="223">
        <v>34.144061812569497</v>
      </c>
      <c r="D19" s="225">
        <v>0.428596125345241</v>
      </c>
      <c r="E19" s="223">
        <v>20.8644841290267</v>
      </c>
      <c r="F19" s="225">
        <v>0.113483579465603</v>
      </c>
      <c r="G19" s="223">
        <v>5.0199240853474096</v>
      </c>
      <c r="H19" s="225">
        <v>0.16384569675403601</v>
      </c>
      <c r="I19" s="223">
        <v>2.3818297427927999</v>
      </c>
      <c r="J19" s="225">
        <v>6.9114054570633701E-2</v>
      </c>
      <c r="K19" s="223">
        <v>4.3045195045796998</v>
      </c>
      <c r="L19" s="225">
        <v>0.133597934699281</v>
      </c>
      <c r="M19" s="223">
        <v>1.28504969780463</v>
      </c>
      <c r="N19" s="225">
        <v>9.4018197488180799E-2</v>
      </c>
      <c r="O19" s="223">
        <v>1.10155481758033</v>
      </c>
      <c r="P19" s="225">
        <v>5.3074607332971403E-2</v>
      </c>
      <c r="Q19" s="223">
        <v>1.3818035438135601</v>
      </c>
      <c r="R19" s="225">
        <v>6.4277798001363795E-2</v>
      </c>
      <c r="S19" s="223">
        <v>0.62261792942515204</v>
      </c>
      <c r="T19" s="225">
        <v>8.5257083457024596E-2</v>
      </c>
      <c r="U19" s="223">
        <v>0.80916337809088301</v>
      </c>
      <c r="V19" s="225">
        <v>5.8337920867089499E-2</v>
      </c>
      <c r="W19" s="223">
        <v>1.0577560310267899</v>
      </c>
      <c r="X19" s="225">
        <v>0.12808754014426699</v>
      </c>
      <c r="Y19" s="223">
        <v>1.33143405754488</v>
      </c>
      <c r="Z19" s="225">
        <v>8.0269088253489704E-2</v>
      </c>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c r="BV19" s="255"/>
    </row>
    <row r="20" spans="1:74" ht="13" customHeight="1" x14ac:dyDescent="0.25">
      <c r="A20" s="26" t="s">
        <v>399</v>
      </c>
      <c r="B20" s="184">
        <v>2</v>
      </c>
      <c r="C20" s="223">
        <v>40.328402482228</v>
      </c>
      <c r="D20" s="225">
        <v>1.0124754761925301</v>
      </c>
      <c r="E20" s="223">
        <v>29.207337264516099</v>
      </c>
      <c r="F20" s="225">
        <v>0.83304783894664103</v>
      </c>
      <c r="G20" s="223">
        <v>9.25614125893002</v>
      </c>
      <c r="H20" s="225">
        <v>0.510257922022892</v>
      </c>
      <c r="I20" s="223">
        <v>5.0310243383503197</v>
      </c>
      <c r="J20" s="225">
        <v>0.427536817024044</v>
      </c>
      <c r="K20" s="223">
        <v>6.1177844079702401</v>
      </c>
      <c r="L20" s="225">
        <v>0.41847986927250702</v>
      </c>
      <c r="M20" s="223">
        <v>5.6264657582503697</v>
      </c>
      <c r="N20" s="225">
        <v>0.53291525840301701</v>
      </c>
      <c r="O20" s="223">
        <v>2.7415271878149099</v>
      </c>
      <c r="P20" s="225">
        <v>0.328412038328735</v>
      </c>
      <c r="Q20" s="223">
        <v>2.61804204296556</v>
      </c>
      <c r="R20" s="225">
        <v>0.27461383603519601</v>
      </c>
      <c r="S20" s="223">
        <v>5.0820596904540603</v>
      </c>
      <c r="T20" s="225">
        <v>0.48473969060639199</v>
      </c>
      <c r="U20" s="223">
        <v>2.5085216211365999</v>
      </c>
      <c r="V20" s="225">
        <v>0.33228239924242098</v>
      </c>
      <c r="W20" s="223">
        <v>2.8947219394884098</v>
      </c>
      <c r="X20" s="225">
        <v>0.34796536087785201</v>
      </c>
      <c r="Y20" s="223">
        <v>3.1750784431313601</v>
      </c>
      <c r="Z20" s="225">
        <v>0.26109178959430501</v>
      </c>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255"/>
    </row>
    <row r="21" spans="1:74" ht="13" customHeight="1" x14ac:dyDescent="0.25">
      <c r="A21" s="26" t="s">
        <v>400</v>
      </c>
      <c r="B21" s="184">
        <v>2</v>
      </c>
      <c r="C21" s="223">
        <v>38.687160945558297</v>
      </c>
      <c r="D21" s="225">
        <v>0.44250809968205901</v>
      </c>
      <c r="E21" s="223">
        <v>20.961031136283101</v>
      </c>
      <c r="F21" s="225">
        <v>0.27942761461716498</v>
      </c>
      <c r="G21" s="223">
        <v>8.1608498112913406</v>
      </c>
      <c r="H21" s="225">
        <v>0.18029309855321099</v>
      </c>
      <c r="I21" s="223">
        <v>3.17394832261476</v>
      </c>
      <c r="J21" s="225">
        <v>0.10190343306630099</v>
      </c>
      <c r="K21" s="223">
        <v>4.2216763676450597</v>
      </c>
      <c r="L21" s="225">
        <v>0.11822802117641799</v>
      </c>
      <c r="M21" s="223">
        <v>1.9101437869500899</v>
      </c>
      <c r="N21" s="225">
        <v>6.4711717272716907E-2</v>
      </c>
      <c r="O21" s="223">
        <v>1.4113962355971199</v>
      </c>
      <c r="P21" s="225">
        <v>0.108201092823748</v>
      </c>
      <c r="Q21" s="223">
        <v>2.96349704121271</v>
      </c>
      <c r="R21" s="225">
        <v>0.13189243173456799</v>
      </c>
      <c r="S21" s="223">
        <v>2.2106225871640999</v>
      </c>
      <c r="T21" s="225">
        <v>8.1849465811038205E-2</v>
      </c>
      <c r="U21" s="223">
        <v>2.1620795451198598</v>
      </c>
      <c r="V21" s="225">
        <v>6.7084121648650893E-2</v>
      </c>
      <c r="W21" s="223">
        <v>1.8164055975578599</v>
      </c>
      <c r="X21" s="225">
        <v>8.7170340493239004E-2</v>
      </c>
      <c r="Y21" s="223">
        <v>1.90010074341711</v>
      </c>
      <c r="Z21" s="225">
        <v>0.102872566656226</v>
      </c>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c r="BV21" s="255"/>
    </row>
    <row r="22" spans="1:74" ht="13" customHeight="1" x14ac:dyDescent="0.25">
      <c r="A22" s="26" t="s">
        <v>401</v>
      </c>
      <c r="B22" s="184">
        <v>2</v>
      </c>
      <c r="C22" s="223">
        <v>40.559535329563303</v>
      </c>
      <c r="D22" s="225">
        <v>0.80182915645022701</v>
      </c>
      <c r="E22" s="223">
        <v>30.253240162644602</v>
      </c>
      <c r="F22" s="225">
        <v>0.50621503258884104</v>
      </c>
      <c r="G22" s="223">
        <v>8.7247620839378399</v>
      </c>
      <c r="H22" s="225">
        <v>0.45111261580256301</v>
      </c>
      <c r="I22" s="223">
        <v>3.9399161918166401</v>
      </c>
      <c r="J22" s="225">
        <v>0.36727949911275998</v>
      </c>
      <c r="K22" s="223">
        <v>4.8503070269160098</v>
      </c>
      <c r="L22" s="225">
        <v>0.28871347134088898</v>
      </c>
      <c r="M22" s="223">
        <v>2.96725082891773</v>
      </c>
      <c r="N22" s="225">
        <v>0.16528237927810299</v>
      </c>
      <c r="O22" s="223">
        <v>2.52912842901363</v>
      </c>
      <c r="P22" s="225">
        <v>0.190208752159848</v>
      </c>
      <c r="Q22" s="223">
        <v>4.8857997680828396</v>
      </c>
      <c r="R22" s="225">
        <v>0.282943217859705</v>
      </c>
      <c r="S22" s="223">
        <v>2.86048428366633</v>
      </c>
      <c r="T22" s="225">
        <v>0.41169652907095799</v>
      </c>
      <c r="U22" s="223">
        <v>2.4299739222882</v>
      </c>
      <c r="V22" s="225">
        <v>0.25069590769643801</v>
      </c>
      <c r="W22" s="223">
        <v>1.6368680800806901</v>
      </c>
      <c r="X22" s="225">
        <v>0.110007605995582</v>
      </c>
      <c r="Y22" s="223">
        <v>1.9670651623275399</v>
      </c>
      <c r="Z22" s="225">
        <v>0.21981080550134799</v>
      </c>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c r="BV22" s="255"/>
    </row>
    <row r="23" spans="1:74" ht="13" customHeight="1" x14ac:dyDescent="0.25">
      <c r="A23" s="26" t="s">
        <v>402</v>
      </c>
      <c r="B23" s="184">
        <v>2</v>
      </c>
      <c r="C23" s="223">
        <v>40.397778318482402</v>
      </c>
      <c r="D23" s="225">
        <v>0.76942790070736</v>
      </c>
      <c r="E23" s="223">
        <v>26.8104577858585</v>
      </c>
      <c r="F23" s="225">
        <v>0.43712794804664501</v>
      </c>
      <c r="G23" s="223">
        <v>9.0816821870531896</v>
      </c>
      <c r="H23" s="225">
        <v>0.24925173673484299</v>
      </c>
      <c r="I23" s="223">
        <v>3.5614501316154001</v>
      </c>
      <c r="J23" s="225">
        <v>0.16590812728169901</v>
      </c>
      <c r="K23" s="223">
        <v>5.9675992956499702</v>
      </c>
      <c r="L23" s="225">
        <v>0.160391218168943</v>
      </c>
      <c r="M23" s="223">
        <v>3.6622098439777702</v>
      </c>
      <c r="N23" s="225">
        <v>0.19622591972105899</v>
      </c>
      <c r="O23" s="223">
        <v>3.2545859117177498</v>
      </c>
      <c r="P23" s="225">
        <v>0.16159750800436301</v>
      </c>
      <c r="Q23" s="223">
        <v>3.0801797930218302</v>
      </c>
      <c r="R23" s="225">
        <v>0.16229245607963499</v>
      </c>
      <c r="S23" s="223">
        <v>3.4494307736494401</v>
      </c>
      <c r="T23" s="225">
        <v>0.17848798678171299</v>
      </c>
      <c r="U23" s="223">
        <v>2.5414221025815702</v>
      </c>
      <c r="V23" s="225">
        <v>0.13304873119980501</v>
      </c>
      <c r="W23" s="223">
        <v>2.1863271483837798</v>
      </c>
      <c r="X23" s="225">
        <v>0.14750473633223901</v>
      </c>
      <c r="Y23" s="223">
        <v>2.3267377617484399</v>
      </c>
      <c r="Z23" s="225">
        <v>0.17220739977104299</v>
      </c>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255"/>
    </row>
    <row r="24" spans="1:74" ht="13" customHeight="1" x14ac:dyDescent="0.25">
      <c r="A24" s="26" t="s">
        <v>403</v>
      </c>
      <c r="B24" s="184">
        <v>2</v>
      </c>
      <c r="C24" s="223">
        <v>45.180320106863299</v>
      </c>
      <c r="D24" s="225">
        <v>0.96754919182195798</v>
      </c>
      <c r="E24" s="223">
        <v>32.326501156026097</v>
      </c>
      <c r="F24" s="225">
        <v>0.46849931862807498</v>
      </c>
      <c r="G24" s="223">
        <v>8.1424347216046407</v>
      </c>
      <c r="H24" s="225">
        <v>0.47468916697922903</v>
      </c>
      <c r="I24" s="223">
        <v>3.7454098364531001</v>
      </c>
      <c r="J24" s="225">
        <v>0.402191132468734</v>
      </c>
      <c r="K24" s="223">
        <v>6.9208582224928197</v>
      </c>
      <c r="L24" s="225">
        <v>0.42904073795269598</v>
      </c>
      <c r="M24" s="223">
        <v>5.0147667927591204</v>
      </c>
      <c r="N24" s="225">
        <v>0.37063492656469699</v>
      </c>
      <c r="O24" s="223">
        <v>2.7036560169886501</v>
      </c>
      <c r="P24" s="225">
        <v>0.38916955879438597</v>
      </c>
      <c r="Q24" s="223">
        <v>4.3537475171455897</v>
      </c>
      <c r="R24" s="225">
        <v>0.390215290836741</v>
      </c>
      <c r="S24" s="223">
        <v>3.22628640143959</v>
      </c>
      <c r="T24" s="225">
        <v>0.36694358077565498</v>
      </c>
      <c r="U24" s="223">
        <v>3.0651798359643401</v>
      </c>
      <c r="V24" s="225">
        <v>0.327408782840374</v>
      </c>
      <c r="W24" s="223">
        <v>3.0501935025385598</v>
      </c>
      <c r="X24" s="225">
        <v>0.39245285311632599</v>
      </c>
      <c r="Y24" s="223">
        <v>3.1768316706123398</v>
      </c>
      <c r="Z24" s="225">
        <v>0.35548784726216598</v>
      </c>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255"/>
    </row>
    <row r="25" spans="1:74" ht="13" customHeight="1" x14ac:dyDescent="0.25">
      <c r="A25" s="26" t="s">
        <v>404</v>
      </c>
      <c r="B25" s="184">
        <v>2</v>
      </c>
      <c r="C25" s="223">
        <v>43.492153768254603</v>
      </c>
      <c r="D25" s="225">
        <v>0.53480635086501505</v>
      </c>
      <c r="E25" s="223">
        <v>22.631712093484701</v>
      </c>
      <c r="F25" s="225">
        <v>0.37329627064076198</v>
      </c>
      <c r="G25" s="223">
        <v>8.4449296996181005</v>
      </c>
      <c r="H25" s="225">
        <v>0.28681558853970401</v>
      </c>
      <c r="I25" s="223">
        <v>2.5962023724221801</v>
      </c>
      <c r="J25" s="225">
        <v>0.18365876681874099</v>
      </c>
      <c r="K25" s="223">
        <v>4.1702667860333298</v>
      </c>
      <c r="L25" s="225">
        <v>0.176966458759798</v>
      </c>
      <c r="M25" s="223">
        <v>2.2133815112847102</v>
      </c>
      <c r="N25" s="225">
        <v>0.15931881931651401</v>
      </c>
      <c r="O25" s="223">
        <v>0.78138774185823001</v>
      </c>
      <c r="P25" s="225">
        <v>0.10668935644859601</v>
      </c>
      <c r="Q25" s="223">
        <v>3.0067888328189301</v>
      </c>
      <c r="R25" s="225">
        <v>0.19629311244293501</v>
      </c>
      <c r="S25" s="223">
        <v>2.4383932457962501</v>
      </c>
      <c r="T25" s="225">
        <v>0.13557592874836999</v>
      </c>
      <c r="U25" s="223">
        <v>1.5810537842207</v>
      </c>
      <c r="V25" s="225">
        <v>0.16401273843516101</v>
      </c>
      <c r="W25" s="223">
        <v>1.77602370220533</v>
      </c>
      <c r="X25" s="225">
        <v>0.12519519009342001</v>
      </c>
      <c r="Y25" s="223">
        <v>1.7881844669809901</v>
      </c>
      <c r="Z25" s="225">
        <v>0.119714692552122</v>
      </c>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255"/>
    </row>
    <row r="26" spans="1:74" ht="13" customHeight="1" x14ac:dyDescent="0.25">
      <c r="A26" s="26" t="s">
        <v>405</v>
      </c>
      <c r="B26" s="184">
        <v>2</v>
      </c>
      <c r="C26" s="223">
        <v>32.818006457102001</v>
      </c>
      <c r="D26" s="225">
        <v>0.585899633905415</v>
      </c>
      <c r="E26" s="223">
        <v>18.598111021343001</v>
      </c>
      <c r="F26" s="225">
        <v>0.35902840639552602</v>
      </c>
      <c r="G26" s="223">
        <v>7.3270235353767603</v>
      </c>
      <c r="H26" s="225">
        <v>0.26075684541156002</v>
      </c>
      <c r="I26" s="223">
        <v>3.2643644688448501</v>
      </c>
      <c r="J26" s="225">
        <v>0.14348055230006401</v>
      </c>
      <c r="K26" s="223">
        <v>5.1264416266788801</v>
      </c>
      <c r="L26" s="225">
        <v>0.24469968669063399</v>
      </c>
      <c r="M26" s="223">
        <v>2.4501216324092301</v>
      </c>
      <c r="N26" s="225">
        <v>0.14875163767379301</v>
      </c>
      <c r="O26" s="223">
        <v>2.0160126505768701</v>
      </c>
      <c r="P26" s="225">
        <v>0.13913705279484501</v>
      </c>
      <c r="Q26" s="223">
        <v>2.5913267190287201</v>
      </c>
      <c r="R26" s="225">
        <v>0.169477803854575</v>
      </c>
      <c r="S26" s="223">
        <v>1.93167629525028</v>
      </c>
      <c r="T26" s="225">
        <v>0.13811945802848899</v>
      </c>
      <c r="U26" s="223">
        <v>1.6580684524809299</v>
      </c>
      <c r="V26" s="225">
        <v>7.6902269804815696E-2</v>
      </c>
      <c r="W26" s="223">
        <v>1.9643967304987799</v>
      </c>
      <c r="X26" s="225">
        <v>0.104588069141512</v>
      </c>
      <c r="Y26" s="223">
        <v>1.8820937583248301</v>
      </c>
      <c r="Z26" s="225">
        <v>0.122543564564125</v>
      </c>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255"/>
    </row>
    <row r="27" spans="1:74" ht="13" customHeight="1" x14ac:dyDescent="0.25">
      <c r="A27" s="26" t="s">
        <v>406</v>
      </c>
      <c r="B27" s="184">
        <v>2</v>
      </c>
      <c r="C27" s="223">
        <v>42.218541304017897</v>
      </c>
      <c r="D27" s="225">
        <v>0.25381461472647499</v>
      </c>
      <c r="E27" s="223">
        <v>20.589853372099</v>
      </c>
      <c r="F27" s="225">
        <v>0.12481641124994799</v>
      </c>
      <c r="G27" s="223">
        <v>8.5262389345795899</v>
      </c>
      <c r="H27" s="225">
        <v>0.121053403253903</v>
      </c>
      <c r="I27" s="223">
        <v>2.78253689903792</v>
      </c>
      <c r="J27" s="225">
        <v>6.5634619006027795E-2</v>
      </c>
      <c r="K27" s="223">
        <v>4.1505516240853</v>
      </c>
      <c r="L27" s="225">
        <v>6.8721925648804597E-2</v>
      </c>
      <c r="M27" s="223">
        <v>2.5552826605881198</v>
      </c>
      <c r="N27" s="225">
        <v>6.3880945511826298E-2</v>
      </c>
      <c r="O27" s="223">
        <v>1.36874738701494</v>
      </c>
      <c r="P27" s="225">
        <v>7.9388004259691294E-2</v>
      </c>
      <c r="Q27" s="223">
        <v>3.17091739418861</v>
      </c>
      <c r="R27" s="225">
        <v>6.7877616944831395E-2</v>
      </c>
      <c r="S27" s="223">
        <v>1.80151965481395</v>
      </c>
      <c r="T27" s="225">
        <v>6.2138552940083802E-2</v>
      </c>
      <c r="U27" s="223">
        <v>1.28349721643144</v>
      </c>
      <c r="V27" s="225">
        <v>3.5188997191668202E-2</v>
      </c>
      <c r="W27" s="223">
        <v>1.22932768976346</v>
      </c>
      <c r="X27" s="225">
        <v>6.4214227568520493E-2</v>
      </c>
      <c r="Y27" s="223">
        <v>1.24005648410158</v>
      </c>
      <c r="Z27" s="225">
        <v>4.8466554724687701E-2</v>
      </c>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255"/>
    </row>
    <row r="28" spans="1:74" ht="13" customHeight="1" x14ac:dyDescent="0.25">
      <c r="A28" s="26" t="s">
        <v>407</v>
      </c>
      <c r="B28" s="184">
        <v>2</v>
      </c>
      <c r="C28" s="223">
        <v>40.269218793172897</v>
      </c>
      <c r="D28" s="225">
        <v>0.26113738199374797</v>
      </c>
      <c r="E28" s="223">
        <v>20.021790808629799</v>
      </c>
      <c r="F28" s="225">
        <v>0.17596183820886699</v>
      </c>
      <c r="G28" s="223">
        <v>6.8828952179104803</v>
      </c>
      <c r="H28" s="225">
        <v>0.12086557769442501</v>
      </c>
      <c r="I28" s="223">
        <v>3.6484008800676802</v>
      </c>
      <c r="J28" s="225">
        <v>7.1773271094946606E-2</v>
      </c>
      <c r="K28" s="223">
        <v>2.6187228041062398</v>
      </c>
      <c r="L28" s="225">
        <v>9.9433603370795196E-2</v>
      </c>
      <c r="M28" s="223">
        <v>1.9017754003641201</v>
      </c>
      <c r="N28" s="225">
        <v>7.3106007748980698E-2</v>
      </c>
      <c r="O28" s="223">
        <v>0.69667707715552996</v>
      </c>
      <c r="P28" s="225">
        <v>5.9419772280896399E-2</v>
      </c>
      <c r="Q28" s="223">
        <v>1.7931415660085801</v>
      </c>
      <c r="R28" s="225">
        <v>7.2943982448910996E-2</v>
      </c>
      <c r="S28" s="223">
        <v>0.60488252331943404</v>
      </c>
      <c r="T28" s="225">
        <v>6.1133840109000699E-2</v>
      </c>
      <c r="U28" s="223">
        <v>1.7472009174429499</v>
      </c>
      <c r="V28" s="225">
        <v>6.5299173745426806E-2</v>
      </c>
      <c r="W28" s="223">
        <v>0.77961653210642201</v>
      </c>
      <c r="X28" s="225">
        <v>9.4691488526835996E-2</v>
      </c>
      <c r="Y28" s="223">
        <v>2.1216654358817699</v>
      </c>
      <c r="Z28" s="225">
        <v>0.109853397843292</v>
      </c>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255"/>
    </row>
    <row r="29" spans="1:74" ht="13" customHeight="1" x14ac:dyDescent="0.25">
      <c r="A29" s="26" t="s">
        <v>408</v>
      </c>
      <c r="B29" s="184">
        <v>2</v>
      </c>
      <c r="C29" s="223">
        <v>43.008360926972699</v>
      </c>
      <c r="D29" s="225">
        <v>0.36286881627836098</v>
      </c>
      <c r="E29" s="223">
        <v>23.947354592349999</v>
      </c>
      <c r="F29" s="225">
        <v>0.196600308131097</v>
      </c>
      <c r="G29" s="223">
        <v>7.4220494166187798</v>
      </c>
      <c r="H29" s="225">
        <v>0.15657364128685</v>
      </c>
      <c r="I29" s="223">
        <v>2.2719173726274202</v>
      </c>
      <c r="J29" s="225">
        <v>8.4104653840138696E-2</v>
      </c>
      <c r="K29" s="223">
        <v>4.4065853262639898</v>
      </c>
      <c r="L29" s="225">
        <v>0.15860740981902199</v>
      </c>
      <c r="M29" s="223">
        <v>2.1940081299773002</v>
      </c>
      <c r="N29" s="225">
        <v>4.8373217590481202E-2</v>
      </c>
      <c r="O29" s="223">
        <v>0.56167665666614397</v>
      </c>
      <c r="P29" s="225">
        <v>5.51880308036043E-2</v>
      </c>
      <c r="Q29" s="223">
        <v>2.12730637378997</v>
      </c>
      <c r="R29" s="225">
        <v>7.0886088785262105E-2</v>
      </c>
      <c r="S29" s="223">
        <v>1.10832238940009</v>
      </c>
      <c r="T29" s="225">
        <v>8.1656937217307005E-2</v>
      </c>
      <c r="U29" s="223">
        <v>1.4812497115249501</v>
      </c>
      <c r="V29" s="225">
        <v>7.4119878820802093E-2</v>
      </c>
      <c r="W29" s="223">
        <v>1.47219626679628</v>
      </c>
      <c r="X29" s="225">
        <v>0.101275260285035</v>
      </c>
      <c r="Y29" s="223">
        <v>1.74304268004151</v>
      </c>
      <c r="Z29" s="225">
        <v>9.1528472356993407E-2</v>
      </c>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c r="BV29" s="255"/>
    </row>
    <row r="30" spans="1:74" ht="13" customHeight="1" x14ac:dyDescent="0.25">
      <c r="A30" s="26" t="s">
        <v>409</v>
      </c>
      <c r="B30" s="184">
        <v>2</v>
      </c>
      <c r="C30" s="223">
        <v>36.002100443408402</v>
      </c>
      <c r="D30" s="225">
        <v>0.190523873180799</v>
      </c>
      <c r="E30" s="223">
        <v>22.538644424101001</v>
      </c>
      <c r="F30" s="225">
        <v>0.17321866327643701</v>
      </c>
      <c r="G30" s="223">
        <v>4.8057225141912596</v>
      </c>
      <c r="H30" s="225">
        <v>0.129185641884108</v>
      </c>
      <c r="I30" s="223">
        <v>2.3061005739858702</v>
      </c>
      <c r="J30" s="225">
        <v>5.6402162512742701E-2</v>
      </c>
      <c r="K30" s="223">
        <v>3.30100409801218</v>
      </c>
      <c r="L30" s="225">
        <v>7.8154761161520703E-2</v>
      </c>
      <c r="M30" s="223">
        <v>1.0818038431200401</v>
      </c>
      <c r="N30" s="225">
        <v>4.9457897772200499E-2</v>
      </c>
      <c r="O30" s="223">
        <v>0.52524881339019402</v>
      </c>
      <c r="P30" s="225">
        <v>6.8164862734375095E-2</v>
      </c>
      <c r="Q30" s="223">
        <v>1.47044448991778</v>
      </c>
      <c r="R30" s="225">
        <v>5.2158885855968097E-2</v>
      </c>
      <c r="S30" s="223">
        <v>0.49182128999196101</v>
      </c>
      <c r="T30" s="225">
        <v>4.8026896024424399E-2</v>
      </c>
      <c r="U30" s="223">
        <v>1.4206269127748801</v>
      </c>
      <c r="V30" s="225">
        <v>2.7103100509140499E-2</v>
      </c>
      <c r="W30" s="223">
        <v>0.34154229000406999</v>
      </c>
      <c r="X30" s="225">
        <v>2.9719914672092201E-2</v>
      </c>
      <c r="Y30" s="223">
        <v>0.95291661194480903</v>
      </c>
      <c r="Z30" s="225">
        <v>4.5843236602988599E-2</v>
      </c>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255"/>
    </row>
    <row r="31" spans="1:74" ht="13" customHeight="1" x14ac:dyDescent="0.25">
      <c r="A31" s="26" t="s">
        <v>410</v>
      </c>
      <c r="B31" s="184">
        <v>2</v>
      </c>
      <c r="C31" s="223">
        <v>38.688417459652598</v>
      </c>
      <c r="D31" s="225">
        <v>0.26196739922784901</v>
      </c>
      <c r="E31" s="223">
        <v>20.0923899631706</v>
      </c>
      <c r="F31" s="225">
        <v>0.10449440724426599</v>
      </c>
      <c r="G31" s="223">
        <v>7.1510178712821002</v>
      </c>
      <c r="H31" s="225">
        <v>0.14649542897222201</v>
      </c>
      <c r="I31" s="223">
        <v>2.0165104432273302</v>
      </c>
      <c r="J31" s="225">
        <v>5.4372276711273503E-2</v>
      </c>
      <c r="K31" s="223">
        <v>5.3436944846642298</v>
      </c>
      <c r="L31" s="225">
        <v>0.145400678156378</v>
      </c>
      <c r="M31" s="223">
        <v>1.4750911412179399</v>
      </c>
      <c r="N31" s="225">
        <v>5.7666195033092102E-2</v>
      </c>
      <c r="O31" s="223">
        <v>0.98778490277139896</v>
      </c>
      <c r="P31" s="225">
        <v>5.8939772656640098E-2</v>
      </c>
      <c r="Q31" s="223">
        <v>1.50553420150997</v>
      </c>
      <c r="R31" s="225">
        <v>4.5295818819195699E-2</v>
      </c>
      <c r="S31" s="223">
        <v>0.67498455256467704</v>
      </c>
      <c r="T31" s="225">
        <v>6.4285019529268003E-2</v>
      </c>
      <c r="U31" s="223">
        <v>1.1873594611098099</v>
      </c>
      <c r="V31" s="225">
        <v>4.65983151354014E-2</v>
      </c>
      <c r="W31" s="223">
        <v>0.72639842193186199</v>
      </c>
      <c r="X31" s="225">
        <v>4.8180489949745199E-2</v>
      </c>
      <c r="Y31" s="223">
        <v>1.35169093982517</v>
      </c>
      <c r="Z31" s="225">
        <v>7.4022120892187404E-2</v>
      </c>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c r="BV31" s="255"/>
    </row>
    <row r="32" spans="1:74" ht="13" customHeight="1" x14ac:dyDescent="0.25">
      <c r="A32" s="26" t="s">
        <v>411</v>
      </c>
      <c r="B32" s="184">
        <v>2</v>
      </c>
      <c r="C32" s="223">
        <v>43.173140376677502</v>
      </c>
      <c r="D32" s="225">
        <v>0.34819466506635099</v>
      </c>
      <c r="E32" s="223">
        <v>22.9411479306494</v>
      </c>
      <c r="F32" s="225">
        <v>0.19013053619305101</v>
      </c>
      <c r="G32" s="223">
        <v>7.5194345709792003</v>
      </c>
      <c r="H32" s="225">
        <v>0.13156143319688099</v>
      </c>
      <c r="I32" s="223">
        <v>2.5604695568827802</v>
      </c>
      <c r="J32" s="225">
        <v>7.1878468951646998E-2</v>
      </c>
      <c r="K32" s="223">
        <v>4.1341733661475599</v>
      </c>
      <c r="L32" s="225">
        <v>0.11837158791473799</v>
      </c>
      <c r="M32" s="223">
        <v>2.7856163711414599</v>
      </c>
      <c r="N32" s="225">
        <v>9.0432832982936306E-2</v>
      </c>
      <c r="O32" s="223">
        <v>1.54931968920842</v>
      </c>
      <c r="P32" s="225">
        <v>9.9440860679016099E-2</v>
      </c>
      <c r="Q32" s="223">
        <v>3.2405385207031698</v>
      </c>
      <c r="R32" s="225">
        <v>0.106428281531389</v>
      </c>
      <c r="S32" s="223">
        <v>1.8801284746653599</v>
      </c>
      <c r="T32" s="225">
        <v>7.5972337088780595E-2</v>
      </c>
      <c r="U32" s="223">
        <v>1.5282869289101999</v>
      </c>
      <c r="V32" s="225">
        <v>5.4684100635549099E-2</v>
      </c>
      <c r="W32" s="223">
        <v>1.68852956272656</v>
      </c>
      <c r="X32" s="225">
        <v>7.7357960734158099E-2</v>
      </c>
      <c r="Y32" s="223">
        <v>1.7350519929235899</v>
      </c>
      <c r="Z32" s="225">
        <v>8.5878612951034397E-2</v>
      </c>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255"/>
    </row>
    <row r="33" spans="1:74" ht="13" customHeight="1" x14ac:dyDescent="0.25">
      <c r="A33" s="26" t="s">
        <v>412</v>
      </c>
      <c r="B33" s="184">
        <v>2</v>
      </c>
      <c r="C33" s="223">
        <v>39.013135799129799</v>
      </c>
      <c r="D33" s="225">
        <v>0.47899867691775</v>
      </c>
      <c r="E33" s="223">
        <v>21.320036484442799</v>
      </c>
      <c r="F33" s="225">
        <v>0.26514908330743198</v>
      </c>
      <c r="G33" s="223">
        <v>7.7962767736192804</v>
      </c>
      <c r="H33" s="225">
        <v>0.217982772687039</v>
      </c>
      <c r="I33" s="223">
        <v>3.5222581198727498</v>
      </c>
      <c r="J33" s="225">
        <v>0.12266985202182</v>
      </c>
      <c r="K33" s="223">
        <v>3.0038891289145799</v>
      </c>
      <c r="L33" s="225">
        <v>0.10547342982605799</v>
      </c>
      <c r="M33" s="223">
        <v>1.8788729016352099</v>
      </c>
      <c r="N33" s="225">
        <v>9.9958439150309705E-2</v>
      </c>
      <c r="O33" s="223">
        <v>0.70325384347530995</v>
      </c>
      <c r="P33" s="225">
        <v>0.142146911406384</v>
      </c>
      <c r="Q33" s="223">
        <v>2.2470205128879499</v>
      </c>
      <c r="R33" s="225">
        <v>0.11985234229143001</v>
      </c>
      <c r="S33" s="223">
        <v>1.3978865350040599</v>
      </c>
      <c r="T33" s="225">
        <v>6.4431617739411098E-2</v>
      </c>
      <c r="U33" s="223">
        <v>1.2598989482408101</v>
      </c>
      <c r="V33" s="225">
        <v>7.9562493933338599E-2</v>
      </c>
      <c r="W33" s="223">
        <v>1.42546498560901</v>
      </c>
      <c r="X33" s="225">
        <v>0.110550372317624</v>
      </c>
      <c r="Y33" s="223">
        <v>1.8048934169545401</v>
      </c>
      <c r="Z33" s="225">
        <v>0.126330257304445</v>
      </c>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255"/>
    </row>
    <row r="34" spans="1:74" ht="13" customHeight="1" x14ac:dyDescent="0.25">
      <c r="A34" s="26" t="s">
        <v>413</v>
      </c>
      <c r="B34" s="184">
        <v>2</v>
      </c>
      <c r="C34" s="223">
        <v>33.258486230336999</v>
      </c>
      <c r="D34" s="225">
        <v>0.669101560671853</v>
      </c>
      <c r="E34" s="223">
        <v>22.849776372080601</v>
      </c>
      <c r="F34" s="225">
        <v>0.38340572302127301</v>
      </c>
      <c r="G34" s="223">
        <v>5.1377788421469299</v>
      </c>
      <c r="H34" s="225">
        <v>0.13773878299648501</v>
      </c>
      <c r="I34" s="223">
        <v>3.82733192158903</v>
      </c>
      <c r="J34" s="225">
        <v>0.108889661539708</v>
      </c>
      <c r="K34" s="223">
        <v>4.4094188249746002</v>
      </c>
      <c r="L34" s="225">
        <v>0.17770184038752501</v>
      </c>
      <c r="M34" s="223">
        <v>3.2450701109196101</v>
      </c>
      <c r="N34" s="225">
        <v>9.5283442408636704E-2</v>
      </c>
      <c r="O34" s="223">
        <v>3.1330073846412798</v>
      </c>
      <c r="P34" s="225">
        <v>0.146518673475066</v>
      </c>
      <c r="Q34" s="223">
        <v>2.2372679621122602</v>
      </c>
      <c r="R34" s="225">
        <v>0.108958342881355</v>
      </c>
      <c r="S34" s="223">
        <v>2.55924493736017</v>
      </c>
      <c r="T34" s="225">
        <v>0.11868781319100299</v>
      </c>
      <c r="U34" s="223">
        <v>2.2884889090289202</v>
      </c>
      <c r="V34" s="225">
        <v>6.9496763997875299E-2</v>
      </c>
      <c r="W34" s="223">
        <v>1.31820273503088</v>
      </c>
      <c r="X34" s="225">
        <v>6.7904885985853106E-2</v>
      </c>
      <c r="Y34" s="223">
        <v>1.3701506290230201</v>
      </c>
      <c r="Z34" s="225">
        <v>6.91850971490727E-2</v>
      </c>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104"/>
      <c r="AX34" s="104"/>
      <c r="AY34" s="104"/>
      <c r="AZ34" s="104"/>
      <c r="BA34" s="104"/>
      <c r="BB34" s="104"/>
      <c r="BC34" s="104"/>
      <c r="BD34" s="104"/>
      <c r="BE34" s="104"/>
      <c r="BF34" s="104"/>
      <c r="BG34" s="104"/>
      <c r="BH34" s="104"/>
      <c r="BI34" s="104"/>
      <c r="BJ34" s="104"/>
      <c r="BK34" s="104"/>
      <c r="BL34" s="104"/>
      <c r="BM34" s="104"/>
      <c r="BN34" s="104"/>
      <c r="BO34" s="104"/>
      <c r="BP34" s="104"/>
      <c r="BQ34" s="104"/>
      <c r="BR34" s="104"/>
      <c r="BS34" s="104"/>
      <c r="BT34" s="104"/>
      <c r="BU34" s="104"/>
      <c r="BV34" s="255"/>
    </row>
    <row r="35" spans="1:74" ht="13" customHeight="1" x14ac:dyDescent="0.25">
      <c r="A35" s="26" t="s">
        <v>414</v>
      </c>
      <c r="B35" s="184">
        <v>2</v>
      </c>
      <c r="C35" s="223">
        <v>32.749500437866701</v>
      </c>
      <c r="D35" s="225">
        <v>0.30730471000093201</v>
      </c>
      <c r="E35" s="223">
        <v>18.7768632697538</v>
      </c>
      <c r="F35" s="225">
        <v>0.110712605649674</v>
      </c>
      <c r="G35" s="223">
        <v>6.2718422606823596</v>
      </c>
      <c r="H35" s="225">
        <v>0.14730459958419301</v>
      </c>
      <c r="I35" s="223">
        <v>3.99229840673671</v>
      </c>
      <c r="J35" s="225">
        <v>0.12283053278796</v>
      </c>
      <c r="K35" s="223">
        <v>4.7512287042136503</v>
      </c>
      <c r="L35" s="225">
        <v>0.114161534459816</v>
      </c>
      <c r="M35" s="223">
        <v>1.62143193960733</v>
      </c>
      <c r="N35" s="225">
        <v>7.6238029902911994E-2</v>
      </c>
      <c r="O35" s="223">
        <v>1.26393048352813</v>
      </c>
      <c r="P35" s="225">
        <v>7.1303749858418405E-2</v>
      </c>
      <c r="Q35" s="223">
        <v>2.2243256612533502</v>
      </c>
      <c r="R35" s="225">
        <v>7.5525429490472598E-2</v>
      </c>
      <c r="S35" s="223">
        <v>2.0824989596555299</v>
      </c>
      <c r="T35" s="225">
        <v>9.3664066038150307E-2</v>
      </c>
      <c r="U35" s="223">
        <v>1.5706156605281101</v>
      </c>
      <c r="V35" s="225">
        <v>6.9514935430572702E-2</v>
      </c>
      <c r="W35" s="223">
        <v>1.32099691927242</v>
      </c>
      <c r="X35" s="225">
        <v>7.1040578809322505E-2</v>
      </c>
      <c r="Y35" s="223">
        <v>1.0721648792190599</v>
      </c>
      <c r="Z35" s="225">
        <v>6.8201197889219606E-2</v>
      </c>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c r="BM35" s="104"/>
      <c r="BN35" s="104"/>
      <c r="BO35" s="104"/>
      <c r="BP35" s="104"/>
      <c r="BQ35" s="104"/>
      <c r="BR35" s="104"/>
      <c r="BS35" s="104"/>
      <c r="BT35" s="104"/>
      <c r="BU35" s="104"/>
      <c r="BV35" s="255"/>
    </row>
    <row r="36" spans="1:74" ht="13" customHeight="1" x14ac:dyDescent="0.25">
      <c r="A36" s="26" t="s">
        <v>415</v>
      </c>
      <c r="B36" s="184">
        <v>2</v>
      </c>
      <c r="C36" s="223">
        <v>55.149989103111302</v>
      </c>
      <c r="D36" s="225">
        <v>0.37654497339117898</v>
      </c>
      <c r="E36" s="223">
        <v>17.8091838578334</v>
      </c>
      <c r="F36" s="225">
        <v>0.19004931831692501</v>
      </c>
      <c r="G36" s="223">
        <v>8.15750158833327</v>
      </c>
      <c r="H36" s="225">
        <v>0.17875487134669599</v>
      </c>
      <c r="I36" s="223">
        <v>3.8050661793040899</v>
      </c>
      <c r="J36" s="225">
        <v>9.5821413106029096E-2</v>
      </c>
      <c r="K36" s="223">
        <v>4.2715439422048798</v>
      </c>
      <c r="L36" s="225">
        <v>0.10430430407392299</v>
      </c>
      <c r="M36" s="223">
        <v>2.3354629150096802</v>
      </c>
      <c r="N36" s="225">
        <v>8.5309359686333103E-2</v>
      </c>
      <c r="O36" s="223">
        <v>3.1020635956794398</v>
      </c>
      <c r="P36" s="225">
        <v>0.114203467551571</v>
      </c>
      <c r="Q36" s="223">
        <v>5.2144869201541697</v>
      </c>
      <c r="R36" s="225">
        <v>0.12955428554347601</v>
      </c>
      <c r="S36" s="223">
        <v>2.5803867626661399</v>
      </c>
      <c r="T36" s="225">
        <v>0.113292864461029</v>
      </c>
      <c r="U36" s="223">
        <v>1.4191590297625301</v>
      </c>
      <c r="V36" s="225">
        <v>4.8031871993051901E-2</v>
      </c>
      <c r="W36" s="223">
        <v>5.5516648093585603</v>
      </c>
      <c r="X36" s="225">
        <v>0.16428681581486701</v>
      </c>
      <c r="Y36" s="223">
        <v>2.7473746177007698</v>
      </c>
      <c r="Z36" s="225">
        <v>0.12777358323677801</v>
      </c>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c r="AX36" s="104"/>
      <c r="AY36" s="104"/>
      <c r="AZ36" s="104"/>
      <c r="BA36" s="104"/>
      <c r="BB36" s="104"/>
      <c r="BC36" s="104"/>
      <c r="BD36" s="104"/>
      <c r="BE36" s="104"/>
      <c r="BF36" s="104"/>
      <c r="BG36" s="104"/>
      <c r="BH36" s="104"/>
      <c r="BI36" s="104"/>
      <c r="BJ36" s="104"/>
      <c r="BK36" s="104"/>
      <c r="BL36" s="104"/>
      <c r="BM36" s="104"/>
      <c r="BN36" s="104"/>
      <c r="BO36" s="104"/>
      <c r="BP36" s="104"/>
      <c r="BQ36" s="104"/>
      <c r="BR36" s="104"/>
      <c r="BS36" s="104"/>
      <c r="BT36" s="104"/>
      <c r="BU36" s="104"/>
      <c r="BV36" s="255"/>
    </row>
    <row r="37" spans="1:74" ht="13" customHeight="1" x14ac:dyDescent="0.25">
      <c r="A37" s="26" t="s">
        <v>416</v>
      </c>
      <c r="B37" s="184">
        <v>2</v>
      </c>
      <c r="C37" s="223">
        <v>35.8992549267969</v>
      </c>
      <c r="D37" s="225">
        <v>0.79615734206159205</v>
      </c>
      <c r="E37" s="223">
        <v>23.270835684166101</v>
      </c>
      <c r="F37" s="225">
        <v>0.346923701633574</v>
      </c>
      <c r="G37" s="223">
        <v>8.9548311292895502</v>
      </c>
      <c r="H37" s="225">
        <v>0.236363874125785</v>
      </c>
      <c r="I37" s="223">
        <v>4.6388057943347496</v>
      </c>
      <c r="J37" s="225">
        <v>0.166859288973321</v>
      </c>
      <c r="K37" s="223">
        <v>5.2507001804652802</v>
      </c>
      <c r="L37" s="225">
        <v>0.127269774562912</v>
      </c>
      <c r="M37" s="223">
        <v>3.8472761685363501</v>
      </c>
      <c r="N37" s="225">
        <v>0.120931873980632</v>
      </c>
      <c r="O37" s="223">
        <v>2.5063770126043301</v>
      </c>
      <c r="P37" s="225">
        <v>0.13544265075359899</v>
      </c>
      <c r="Q37" s="223">
        <v>2.8388785391078901</v>
      </c>
      <c r="R37" s="225">
        <v>0.14381316990055301</v>
      </c>
      <c r="S37" s="223">
        <v>3.5732670239202999</v>
      </c>
      <c r="T37" s="225">
        <v>0.12861312842754399</v>
      </c>
      <c r="U37" s="223">
        <v>3.35699520756565</v>
      </c>
      <c r="V37" s="225">
        <v>0.141913517087463</v>
      </c>
      <c r="W37" s="223">
        <v>2.9869495475123902</v>
      </c>
      <c r="X37" s="225">
        <v>0.126170207852105</v>
      </c>
      <c r="Y37" s="223">
        <v>2.23119599525756</v>
      </c>
      <c r="Z37" s="225">
        <v>0.11312135412435</v>
      </c>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104"/>
      <c r="AW37" s="104"/>
      <c r="AX37" s="104"/>
      <c r="AY37" s="104"/>
      <c r="AZ37" s="104"/>
      <c r="BA37" s="104"/>
      <c r="BB37" s="104"/>
      <c r="BC37" s="104"/>
      <c r="BD37" s="104"/>
      <c r="BE37" s="104"/>
      <c r="BF37" s="104"/>
      <c r="BG37" s="104"/>
      <c r="BH37" s="104"/>
      <c r="BI37" s="104"/>
      <c r="BJ37" s="104"/>
      <c r="BK37" s="104"/>
      <c r="BL37" s="104"/>
      <c r="BM37" s="104"/>
      <c r="BN37" s="104"/>
      <c r="BO37" s="104"/>
      <c r="BP37" s="104"/>
      <c r="BQ37" s="104"/>
      <c r="BR37" s="104"/>
      <c r="BS37" s="104"/>
      <c r="BT37" s="104"/>
      <c r="BU37" s="104"/>
      <c r="BV37" s="255"/>
    </row>
    <row r="38" spans="1:74" ht="13" customHeight="1" x14ac:dyDescent="0.25">
      <c r="A38" s="26" t="s">
        <v>417</v>
      </c>
      <c r="B38" s="184">
        <v>2</v>
      </c>
      <c r="C38" s="223">
        <v>43.121651954658397</v>
      </c>
      <c r="D38" s="225">
        <v>0.33946321853108602</v>
      </c>
      <c r="E38" s="223">
        <v>18.672717910570299</v>
      </c>
      <c r="F38" s="225">
        <v>0.21789585839404399</v>
      </c>
      <c r="G38" s="223">
        <v>6.7732604932192704</v>
      </c>
      <c r="H38" s="225">
        <v>0.13655549268014899</v>
      </c>
      <c r="I38" s="223">
        <v>2.95548250795088</v>
      </c>
      <c r="J38" s="225">
        <v>7.9781282807053003E-2</v>
      </c>
      <c r="K38" s="223">
        <v>3.7387580361998398</v>
      </c>
      <c r="L38" s="225">
        <v>9.8078723914331603E-2</v>
      </c>
      <c r="M38" s="223">
        <v>3.8470894742376101</v>
      </c>
      <c r="N38" s="225">
        <v>0.114112045587465</v>
      </c>
      <c r="O38" s="223">
        <v>1.9328673954594999</v>
      </c>
      <c r="P38" s="225">
        <v>8.0541232617036301E-2</v>
      </c>
      <c r="Q38" s="223">
        <v>6.0429604503270502</v>
      </c>
      <c r="R38" s="225">
        <v>0.12072743178526001</v>
      </c>
      <c r="S38" s="223">
        <v>2.53276419683784</v>
      </c>
      <c r="T38" s="225">
        <v>9.2035350217197207E-2</v>
      </c>
      <c r="U38" s="223">
        <v>1.7782979852963801</v>
      </c>
      <c r="V38" s="225">
        <v>7.0767091835664001E-2</v>
      </c>
      <c r="W38" s="223">
        <v>1.93629702634904</v>
      </c>
      <c r="X38" s="225">
        <v>6.0542132989728999E-2</v>
      </c>
      <c r="Y38" s="223">
        <v>1.73356909853596</v>
      </c>
      <c r="Z38" s="225">
        <v>7.2453641206112598E-2</v>
      </c>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104"/>
      <c r="AX38" s="104"/>
      <c r="AY38" s="104"/>
      <c r="AZ38" s="104"/>
      <c r="BA38" s="104"/>
      <c r="BB38" s="104"/>
      <c r="BC38" s="104"/>
      <c r="BD38" s="104"/>
      <c r="BE38" s="104"/>
      <c r="BF38" s="104"/>
      <c r="BG38" s="104"/>
      <c r="BH38" s="104"/>
      <c r="BI38" s="104"/>
      <c r="BJ38" s="104"/>
      <c r="BK38" s="104"/>
      <c r="BL38" s="104"/>
      <c r="BM38" s="104"/>
      <c r="BN38" s="104"/>
      <c r="BO38" s="104"/>
      <c r="BP38" s="104"/>
      <c r="BQ38" s="104"/>
      <c r="BR38" s="104"/>
      <c r="BS38" s="104"/>
      <c r="BT38" s="104"/>
      <c r="BU38" s="104"/>
      <c r="BV38" s="255"/>
    </row>
    <row r="39" spans="1:74" ht="13" customHeight="1" x14ac:dyDescent="0.25">
      <c r="A39" s="26" t="s">
        <v>418</v>
      </c>
      <c r="B39" s="184">
        <v>2</v>
      </c>
      <c r="C39" s="223">
        <v>29.695607568616701</v>
      </c>
      <c r="D39" s="225">
        <v>0.464491315373462</v>
      </c>
      <c r="E39" s="223">
        <v>19.4953985904395</v>
      </c>
      <c r="F39" s="225">
        <v>0.30282603538368902</v>
      </c>
      <c r="G39" s="223">
        <v>7.86571348631532</v>
      </c>
      <c r="H39" s="225">
        <v>0.22135155708611701</v>
      </c>
      <c r="I39" s="223">
        <v>2.6976715913399998</v>
      </c>
      <c r="J39" s="225">
        <v>8.29253313360198E-2</v>
      </c>
      <c r="K39" s="223">
        <v>3.9333657649543898</v>
      </c>
      <c r="L39" s="225">
        <v>0.13406456338664799</v>
      </c>
      <c r="M39" s="223">
        <v>3.0925127166144799</v>
      </c>
      <c r="N39" s="225">
        <v>0.14054184127330899</v>
      </c>
      <c r="O39" s="223">
        <v>1.60518285492469</v>
      </c>
      <c r="P39" s="225">
        <v>7.6271877708274094E-2</v>
      </c>
      <c r="Q39" s="223">
        <v>2.31308784560431</v>
      </c>
      <c r="R39" s="225">
        <v>0.11813435986989999</v>
      </c>
      <c r="S39" s="223">
        <v>2.8269181563779702</v>
      </c>
      <c r="T39" s="225">
        <v>0.127006880973077</v>
      </c>
      <c r="U39" s="223">
        <v>2.2204215685127999</v>
      </c>
      <c r="V39" s="225">
        <v>8.927658208224E-2</v>
      </c>
      <c r="W39" s="223">
        <v>1.73806098301584</v>
      </c>
      <c r="X39" s="225">
        <v>9.0041336261074301E-2</v>
      </c>
      <c r="Y39" s="223">
        <v>1.5612891402328299</v>
      </c>
      <c r="Z39" s="225">
        <v>9.1200807175597504E-2</v>
      </c>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255"/>
    </row>
    <row r="40" spans="1:74" ht="13" customHeight="1" x14ac:dyDescent="0.25">
      <c r="A40" s="26" t="s">
        <v>419</v>
      </c>
      <c r="B40" s="184">
        <v>2</v>
      </c>
      <c r="C40" s="223">
        <v>42.277746803335702</v>
      </c>
      <c r="D40" s="225">
        <v>0.47120129579070102</v>
      </c>
      <c r="E40" s="223">
        <v>25.5739380217335</v>
      </c>
      <c r="F40" s="225">
        <v>0.38278833250858602</v>
      </c>
      <c r="G40" s="223">
        <v>8.3790592378509903</v>
      </c>
      <c r="H40" s="225">
        <v>0.179397421174192</v>
      </c>
      <c r="I40" s="223">
        <v>2.8520702704267999</v>
      </c>
      <c r="J40" s="225">
        <v>0.10525746572520001</v>
      </c>
      <c r="K40" s="223">
        <v>5.3792184327202497</v>
      </c>
      <c r="L40" s="225">
        <v>0.15859821071326999</v>
      </c>
      <c r="M40" s="223">
        <v>3.4995065275533501</v>
      </c>
      <c r="N40" s="225">
        <v>0.107480527112203</v>
      </c>
      <c r="O40" s="223">
        <v>0.99129324282680897</v>
      </c>
      <c r="P40" s="225">
        <v>9.5553020513018103E-2</v>
      </c>
      <c r="Q40" s="223">
        <v>2.8121176302213202</v>
      </c>
      <c r="R40" s="225">
        <v>0.14860649888684299</v>
      </c>
      <c r="S40" s="223">
        <v>2.3525328344310399</v>
      </c>
      <c r="T40" s="225">
        <v>0.15247379392121199</v>
      </c>
      <c r="U40" s="223">
        <v>1.69721605211598</v>
      </c>
      <c r="V40" s="225">
        <v>8.0307217543481302E-2</v>
      </c>
      <c r="W40" s="223">
        <v>1.7674056981067301</v>
      </c>
      <c r="X40" s="225">
        <v>8.5248760329858494E-2</v>
      </c>
      <c r="Y40" s="223">
        <v>1.83827521741929</v>
      </c>
      <c r="Z40" s="225">
        <v>9.0113217167225895E-2</v>
      </c>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255"/>
    </row>
    <row r="41" spans="1:74" ht="13" customHeight="1" x14ac:dyDescent="0.25">
      <c r="A41" s="26" t="s">
        <v>420</v>
      </c>
      <c r="B41" s="184">
        <v>2</v>
      </c>
      <c r="C41" s="223">
        <v>45.908360095245001</v>
      </c>
      <c r="D41" s="225">
        <v>0.48233755702179398</v>
      </c>
      <c r="E41" s="223">
        <v>26.570146156942702</v>
      </c>
      <c r="F41" s="225">
        <v>0.28346800896902502</v>
      </c>
      <c r="G41" s="223">
        <v>8.7566644710447807</v>
      </c>
      <c r="H41" s="225">
        <v>0.19766829033643399</v>
      </c>
      <c r="I41" s="223">
        <v>2.90917044688182</v>
      </c>
      <c r="J41" s="225">
        <v>9.9658074994412399E-2</v>
      </c>
      <c r="K41" s="223">
        <v>5.7596359184234096</v>
      </c>
      <c r="L41" s="225">
        <v>0.16961956259323899</v>
      </c>
      <c r="M41" s="223">
        <v>3.0830238007942601</v>
      </c>
      <c r="N41" s="225">
        <v>0.145116007039716</v>
      </c>
      <c r="O41" s="223">
        <v>1.0907671303064199</v>
      </c>
      <c r="P41" s="225">
        <v>9.7248654717841193E-2</v>
      </c>
      <c r="Q41" s="223">
        <v>2.6855406791524499</v>
      </c>
      <c r="R41" s="225">
        <v>9.5475406426641596E-2</v>
      </c>
      <c r="S41" s="223">
        <v>2.7216979147625602</v>
      </c>
      <c r="T41" s="225">
        <v>0.162408782893667</v>
      </c>
      <c r="U41" s="223">
        <v>1.9814941313800101</v>
      </c>
      <c r="V41" s="225">
        <v>0.106049624838034</v>
      </c>
      <c r="W41" s="223">
        <v>1.7045089621659399</v>
      </c>
      <c r="X41" s="225">
        <v>0.13832800673950299</v>
      </c>
      <c r="Y41" s="223">
        <v>2.00079776417628</v>
      </c>
      <c r="Z41" s="225">
        <v>0.12803931989887399</v>
      </c>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255"/>
    </row>
    <row r="42" spans="1:74" ht="13" customHeight="1" x14ac:dyDescent="0.25">
      <c r="A42" s="26" t="s">
        <v>421</v>
      </c>
      <c r="B42" s="184">
        <v>2</v>
      </c>
      <c r="C42" s="223">
        <v>38.363601429203001</v>
      </c>
      <c r="D42" s="225">
        <v>0.39406199348083198</v>
      </c>
      <c r="E42" s="223">
        <v>19.150577631713801</v>
      </c>
      <c r="F42" s="225">
        <v>0.33333496910784599</v>
      </c>
      <c r="G42" s="223">
        <v>8.8039094163612202</v>
      </c>
      <c r="H42" s="225">
        <v>0.261600176680851</v>
      </c>
      <c r="I42" s="223">
        <v>3.7339343995220702</v>
      </c>
      <c r="J42" s="225">
        <v>0.17063366746307801</v>
      </c>
      <c r="K42" s="223">
        <v>6.8442039458694</v>
      </c>
      <c r="L42" s="225">
        <v>0.202411149543019</v>
      </c>
      <c r="M42" s="223">
        <v>3.0177355998590198</v>
      </c>
      <c r="N42" s="225">
        <v>0.16891697814453099</v>
      </c>
      <c r="O42" s="223">
        <v>1.22172145918204</v>
      </c>
      <c r="P42" s="225">
        <v>9.00205167857622E-2</v>
      </c>
      <c r="Q42" s="223">
        <v>2.4741824274312298</v>
      </c>
      <c r="R42" s="225">
        <v>0.11937924957711001</v>
      </c>
      <c r="S42" s="223">
        <v>2.23741917027486</v>
      </c>
      <c r="T42" s="225">
        <v>0.15184473670215601</v>
      </c>
      <c r="U42" s="223">
        <v>1.4897465782545301</v>
      </c>
      <c r="V42" s="225">
        <v>0.118605092179486</v>
      </c>
      <c r="W42" s="223">
        <v>1.65036786869923</v>
      </c>
      <c r="X42" s="225">
        <v>0.14329773186377801</v>
      </c>
      <c r="Y42" s="223">
        <v>2.1841732437350698</v>
      </c>
      <c r="Z42" s="225">
        <v>0.13657921970186501</v>
      </c>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255"/>
    </row>
    <row r="43" spans="1:74" ht="13" customHeight="1" x14ac:dyDescent="0.25">
      <c r="A43" s="26" t="s">
        <v>422</v>
      </c>
      <c r="B43" s="184">
        <v>2</v>
      </c>
      <c r="C43" s="223">
        <v>37.026349697908202</v>
      </c>
      <c r="D43" s="225">
        <v>0.690682276354049</v>
      </c>
      <c r="E43" s="223">
        <v>21.3455361893872</v>
      </c>
      <c r="F43" s="225">
        <v>0.49209443851093998</v>
      </c>
      <c r="G43" s="223">
        <v>6.2653517695827396</v>
      </c>
      <c r="H43" s="225">
        <v>0.226880842364621</v>
      </c>
      <c r="I43" s="223">
        <v>2.7598255666665201</v>
      </c>
      <c r="J43" s="225">
        <v>0.13922317891703401</v>
      </c>
      <c r="K43" s="223">
        <v>4.4043032642817002</v>
      </c>
      <c r="L43" s="225">
        <v>0.17899963435125399</v>
      </c>
      <c r="M43" s="223">
        <v>2.3591677445088899</v>
      </c>
      <c r="N43" s="225">
        <v>0.14079374673054701</v>
      </c>
      <c r="O43" s="223">
        <v>0.66365612892848103</v>
      </c>
      <c r="P43" s="225">
        <v>5.63868965539569E-2</v>
      </c>
      <c r="Q43" s="223">
        <v>2.5891463108666399</v>
      </c>
      <c r="R43" s="225">
        <v>0.14388400096965201</v>
      </c>
      <c r="S43" s="223">
        <v>2.2314351666445802</v>
      </c>
      <c r="T43" s="225">
        <v>0.14356427523512999</v>
      </c>
      <c r="U43" s="223">
        <v>1.50645558688926</v>
      </c>
      <c r="V43" s="225">
        <v>6.3659097955998098E-2</v>
      </c>
      <c r="W43" s="223">
        <v>1.9415754118303099</v>
      </c>
      <c r="X43" s="225">
        <v>0.12589418364786001</v>
      </c>
      <c r="Y43" s="223">
        <v>1.6458565691924101</v>
      </c>
      <c r="Z43" s="225">
        <v>0.13923757623369901</v>
      </c>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255"/>
    </row>
    <row r="44" spans="1:74" ht="13" customHeight="1" x14ac:dyDescent="0.25">
      <c r="A44" s="26" t="s">
        <v>423</v>
      </c>
      <c r="B44" s="184">
        <v>2</v>
      </c>
      <c r="C44" s="223">
        <v>32.0393288618206</v>
      </c>
      <c r="D44" s="225">
        <v>0.32492932800003799</v>
      </c>
      <c r="E44" s="223">
        <v>22.635639856373899</v>
      </c>
      <c r="F44" s="225">
        <v>0.23840196903240801</v>
      </c>
      <c r="G44" s="223">
        <v>7.7490352552084403</v>
      </c>
      <c r="H44" s="225">
        <v>0.163305054317159</v>
      </c>
      <c r="I44" s="223">
        <v>1.83731480307102</v>
      </c>
      <c r="J44" s="225">
        <v>7.6761637970678698E-2</v>
      </c>
      <c r="K44" s="223">
        <v>6.1742375855245903</v>
      </c>
      <c r="L44" s="225">
        <v>0.15381226988529001</v>
      </c>
      <c r="M44" s="223">
        <v>2.2841668194664702</v>
      </c>
      <c r="N44" s="225">
        <v>9.2378614374567999E-2</v>
      </c>
      <c r="O44" s="223">
        <v>0.562271540849129</v>
      </c>
      <c r="P44" s="225">
        <v>9.6786178777286999E-2</v>
      </c>
      <c r="Q44" s="223">
        <v>0.57808278391850898</v>
      </c>
      <c r="R44" s="225">
        <v>6.4753360723872402E-2</v>
      </c>
      <c r="S44" s="223">
        <v>1.34642532336484</v>
      </c>
      <c r="T44" s="225">
        <v>7.2969866524995805E-2</v>
      </c>
      <c r="U44" s="223">
        <v>1.12923221014004</v>
      </c>
      <c r="V44" s="225">
        <v>9.2106048545105998E-2</v>
      </c>
      <c r="W44" s="223">
        <v>1.42170652675803</v>
      </c>
      <c r="X44" s="225">
        <v>7.5608126012053994E-2</v>
      </c>
      <c r="Y44" s="223">
        <v>1.05647334609161</v>
      </c>
      <c r="Z44" s="225">
        <v>7.5580355178325703E-2</v>
      </c>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255"/>
    </row>
    <row r="45" spans="1:74" ht="13" customHeight="1" x14ac:dyDescent="0.25">
      <c r="A45" s="26" t="s">
        <v>424</v>
      </c>
      <c r="B45" s="184">
        <v>2</v>
      </c>
      <c r="C45" s="223">
        <v>33.7656711091077</v>
      </c>
      <c r="D45" s="225">
        <v>0.50920527688642203</v>
      </c>
      <c r="E45" s="223">
        <v>24.042475379600099</v>
      </c>
      <c r="F45" s="225">
        <v>0.40339150160012499</v>
      </c>
      <c r="G45" s="223">
        <v>7.9447560395765704</v>
      </c>
      <c r="H45" s="225">
        <v>0.243096431415812</v>
      </c>
      <c r="I45" s="223">
        <v>3.4889824303705299</v>
      </c>
      <c r="J45" s="225">
        <v>0.133277418638411</v>
      </c>
      <c r="K45" s="223">
        <v>4.1093574450328703</v>
      </c>
      <c r="L45" s="225">
        <v>0.14685262427145801</v>
      </c>
      <c r="M45" s="223">
        <v>3.3110243385909799</v>
      </c>
      <c r="N45" s="225">
        <v>0.13926988215924899</v>
      </c>
      <c r="O45" s="223">
        <v>1.7409841081667301</v>
      </c>
      <c r="P45" s="225">
        <v>0.105755342553293</v>
      </c>
      <c r="Q45" s="223">
        <v>3.0117932416765401</v>
      </c>
      <c r="R45" s="225">
        <v>0.131781658343811</v>
      </c>
      <c r="S45" s="223">
        <v>3.1618189267961401</v>
      </c>
      <c r="T45" s="225">
        <v>0.13463738883154</v>
      </c>
      <c r="U45" s="223">
        <v>2.3352116551225399</v>
      </c>
      <c r="V45" s="225">
        <v>9.5465456897582096E-2</v>
      </c>
      <c r="W45" s="223">
        <v>2.54953091715279</v>
      </c>
      <c r="X45" s="225">
        <v>0.121041740342257</v>
      </c>
      <c r="Y45" s="223">
        <v>2.1818789617218299</v>
      </c>
      <c r="Z45" s="225">
        <v>0.11389659810894801</v>
      </c>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255"/>
    </row>
    <row r="46" spans="1:74" ht="13" customHeight="1" x14ac:dyDescent="0.25">
      <c r="A46" s="26" t="s">
        <v>425</v>
      </c>
      <c r="B46" s="184">
        <v>2</v>
      </c>
      <c r="C46" s="223">
        <v>39.967640371970703</v>
      </c>
      <c r="D46" s="225">
        <v>0.49694990340357198</v>
      </c>
      <c r="E46" s="223">
        <v>23.540839938189599</v>
      </c>
      <c r="F46" s="225">
        <v>0.28868077496080202</v>
      </c>
      <c r="G46" s="223">
        <v>6.0412225778736302</v>
      </c>
      <c r="H46" s="225">
        <v>0.185950726861738</v>
      </c>
      <c r="I46" s="223">
        <v>2.2764706726617199</v>
      </c>
      <c r="J46" s="225">
        <v>7.4620072744701393E-2</v>
      </c>
      <c r="K46" s="223">
        <v>4.1827514189320896</v>
      </c>
      <c r="L46" s="225">
        <v>0.137194393227973</v>
      </c>
      <c r="M46" s="223">
        <v>2.2546919701805299</v>
      </c>
      <c r="N46" s="225">
        <v>9.6791722641607694E-2</v>
      </c>
      <c r="O46" s="223">
        <v>1.2701202708178501</v>
      </c>
      <c r="P46" s="225">
        <v>0.101115495879573</v>
      </c>
      <c r="Q46" s="223">
        <v>2.0580997583688498</v>
      </c>
      <c r="R46" s="225">
        <v>8.3446730887038897E-2</v>
      </c>
      <c r="S46" s="223">
        <v>2.0831495651247698</v>
      </c>
      <c r="T46" s="225">
        <v>8.6957445592069998E-2</v>
      </c>
      <c r="U46" s="223">
        <v>1.4108103199942701</v>
      </c>
      <c r="V46" s="225">
        <v>3.9332875474131702E-2</v>
      </c>
      <c r="W46" s="223">
        <v>1.32593993558076</v>
      </c>
      <c r="X46" s="225">
        <v>5.0671706921121697E-2</v>
      </c>
      <c r="Y46" s="223">
        <v>1.1199528060329</v>
      </c>
      <c r="Z46" s="225">
        <v>6.2133119791479403E-2</v>
      </c>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255"/>
    </row>
    <row r="47" spans="1:74" ht="13" customHeight="1" x14ac:dyDescent="0.25">
      <c r="A47" s="26" t="s">
        <v>426</v>
      </c>
      <c r="B47" s="184">
        <v>2</v>
      </c>
      <c r="C47" s="223">
        <v>40.453503854111602</v>
      </c>
      <c r="D47" s="225">
        <v>0.38225354893692598</v>
      </c>
      <c r="E47" s="223">
        <v>19.837792637161598</v>
      </c>
      <c r="F47" s="225">
        <v>0.19594977217569501</v>
      </c>
      <c r="G47" s="223">
        <v>7.41610735442785</v>
      </c>
      <c r="H47" s="225">
        <v>0.14384615904801601</v>
      </c>
      <c r="I47" s="223">
        <v>2.7608133867876599</v>
      </c>
      <c r="J47" s="225">
        <v>7.0897579193001797E-2</v>
      </c>
      <c r="K47" s="223">
        <v>6.9315461495770396</v>
      </c>
      <c r="L47" s="225">
        <v>0.18746088733549299</v>
      </c>
      <c r="M47" s="223">
        <v>1.76433709214073</v>
      </c>
      <c r="N47" s="225">
        <v>6.7368900697959103E-2</v>
      </c>
      <c r="O47" s="223">
        <v>1.6711418834362</v>
      </c>
      <c r="P47" s="225">
        <v>0.11162378588829899</v>
      </c>
      <c r="Q47" s="223">
        <v>2.7861883717520501</v>
      </c>
      <c r="R47" s="225">
        <v>9.75095613658713E-2</v>
      </c>
      <c r="S47" s="223">
        <v>1.56339273382276</v>
      </c>
      <c r="T47" s="225">
        <v>0.13779718918891501</v>
      </c>
      <c r="U47" s="223">
        <v>1.19274271494791</v>
      </c>
      <c r="V47" s="225">
        <v>5.9193385467083699E-2</v>
      </c>
      <c r="W47" s="223">
        <v>1.3023929663109599</v>
      </c>
      <c r="X47" s="225">
        <v>8.0393699208890307E-2</v>
      </c>
      <c r="Y47" s="223">
        <v>1.42598154368567</v>
      </c>
      <c r="Z47" s="225">
        <v>8.3143478408216898E-2</v>
      </c>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255"/>
    </row>
    <row r="48" spans="1:74" ht="13" customHeight="1" x14ac:dyDescent="0.25">
      <c r="A48" s="26" t="s">
        <v>427</v>
      </c>
      <c r="B48" s="184">
        <v>2</v>
      </c>
      <c r="C48" s="223">
        <v>38.484327943378702</v>
      </c>
      <c r="D48" s="225">
        <v>0.53113458663438795</v>
      </c>
      <c r="E48" s="223">
        <v>20.187729893411099</v>
      </c>
      <c r="F48" s="225">
        <v>0.218761444455121</v>
      </c>
      <c r="G48" s="223">
        <v>8.1109653640168702</v>
      </c>
      <c r="H48" s="225">
        <v>0.26775837853366802</v>
      </c>
      <c r="I48" s="223">
        <v>3.0005554641557701</v>
      </c>
      <c r="J48" s="225">
        <v>0.11753687143369899</v>
      </c>
      <c r="K48" s="223">
        <v>4.4154338928858099</v>
      </c>
      <c r="L48" s="225">
        <v>0.14524697214506499</v>
      </c>
      <c r="M48" s="223">
        <v>2.8432236656532699</v>
      </c>
      <c r="N48" s="225">
        <v>0.11322149047022299</v>
      </c>
      <c r="O48" s="223">
        <v>0.703360195316174</v>
      </c>
      <c r="P48" s="225">
        <v>7.0328181287071495E-2</v>
      </c>
      <c r="Q48" s="223">
        <v>1.4467833298300199</v>
      </c>
      <c r="R48" s="225">
        <v>6.6213122745170203E-2</v>
      </c>
      <c r="S48" s="223">
        <v>2.3804389303427</v>
      </c>
      <c r="T48" s="225">
        <v>0.187007552102433</v>
      </c>
      <c r="U48" s="223">
        <v>1.7765270390491299</v>
      </c>
      <c r="V48" s="225">
        <v>5.9920857571526702E-2</v>
      </c>
      <c r="W48" s="223">
        <v>1.9701433323681301</v>
      </c>
      <c r="X48" s="225">
        <v>0.13788546999176199</v>
      </c>
      <c r="Y48" s="223">
        <v>1.96025173762525</v>
      </c>
      <c r="Z48" s="225">
        <v>8.0391167157293594E-2</v>
      </c>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255"/>
    </row>
    <row r="49" spans="1:74" ht="13" customHeight="1" x14ac:dyDescent="0.25">
      <c r="A49" s="26" t="s">
        <v>428</v>
      </c>
      <c r="B49" s="184">
        <v>2</v>
      </c>
      <c r="C49" s="223">
        <v>30.325739739373802</v>
      </c>
      <c r="D49" s="225">
        <v>0.622174398821843</v>
      </c>
      <c r="E49" s="223">
        <v>22.292763024859202</v>
      </c>
      <c r="F49" s="225">
        <v>0.60334072964232899</v>
      </c>
      <c r="G49" s="223">
        <v>6.6143418316790896</v>
      </c>
      <c r="H49" s="225">
        <v>0.40960829978819302</v>
      </c>
      <c r="I49" s="223">
        <v>4.0962446990041803</v>
      </c>
      <c r="J49" s="225">
        <v>0.27199985410877597</v>
      </c>
      <c r="K49" s="223">
        <v>4.8056191867910698</v>
      </c>
      <c r="L49" s="225">
        <v>0.30743194422931303</v>
      </c>
      <c r="M49" s="223">
        <v>3.9102680359720998</v>
      </c>
      <c r="N49" s="225">
        <v>0.32371982926537901</v>
      </c>
      <c r="O49" s="223">
        <v>3.4410587916164999</v>
      </c>
      <c r="P49" s="225">
        <v>0.25504270505427101</v>
      </c>
      <c r="Q49" s="223">
        <v>2.9217133859430899</v>
      </c>
      <c r="R49" s="225">
        <v>0.25207499519123899</v>
      </c>
      <c r="S49" s="223">
        <v>4.0327805186796004</v>
      </c>
      <c r="T49" s="225">
        <v>0.306036642296386</v>
      </c>
      <c r="U49" s="223">
        <v>2.4880832656187901</v>
      </c>
      <c r="V49" s="225">
        <v>0.21944830280132699</v>
      </c>
      <c r="W49" s="223">
        <v>2.5903065261002798</v>
      </c>
      <c r="X49" s="225">
        <v>0.28150395258363498</v>
      </c>
      <c r="Y49" s="223">
        <v>2.3016163600884498</v>
      </c>
      <c r="Z49" s="225">
        <v>0.22262226401882501</v>
      </c>
      <c r="AA49" s="104"/>
      <c r="AB49" s="104"/>
      <c r="AC49" s="104"/>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c r="BG49" s="104"/>
      <c r="BH49" s="104"/>
      <c r="BI49" s="104"/>
      <c r="BJ49" s="104"/>
      <c r="BK49" s="104"/>
      <c r="BL49" s="104"/>
      <c r="BM49" s="104"/>
      <c r="BN49" s="104"/>
      <c r="BO49" s="104"/>
      <c r="BP49" s="104"/>
      <c r="BQ49" s="104"/>
      <c r="BR49" s="104"/>
      <c r="BS49" s="104"/>
      <c r="BT49" s="104"/>
      <c r="BU49" s="104"/>
      <c r="BV49" s="255"/>
    </row>
    <row r="50" spans="1:74" ht="13" customHeight="1" x14ac:dyDescent="0.25">
      <c r="A50" s="26" t="s">
        <v>429</v>
      </c>
      <c r="B50" s="184">
        <v>2</v>
      </c>
      <c r="C50" s="223">
        <v>41.768550531113803</v>
      </c>
      <c r="D50" s="225">
        <v>0.55464886785178302</v>
      </c>
      <c r="E50" s="223">
        <v>22.064023333651001</v>
      </c>
      <c r="F50" s="225">
        <v>0.26676712266779101</v>
      </c>
      <c r="G50" s="223">
        <v>7.45673722987756</v>
      </c>
      <c r="H50" s="225">
        <v>0.177657304907234</v>
      </c>
      <c r="I50" s="223">
        <v>2.8285741373625299</v>
      </c>
      <c r="J50" s="225">
        <v>0.11083524820367199</v>
      </c>
      <c r="K50" s="223">
        <v>4.3773120423028997</v>
      </c>
      <c r="L50" s="225">
        <v>0.122739297331489</v>
      </c>
      <c r="M50" s="223">
        <v>2.9061910603949399</v>
      </c>
      <c r="N50" s="225">
        <v>0.10675397114211101</v>
      </c>
      <c r="O50" s="223">
        <v>0.76671584126047398</v>
      </c>
      <c r="P50" s="225">
        <v>6.1726537951355499E-2</v>
      </c>
      <c r="Q50" s="223">
        <v>2.89277829313954</v>
      </c>
      <c r="R50" s="225">
        <v>0.119531506279238</v>
      </c>
      <c r="S50" s="223">
        <v>2.2389212594693402</v>
      </c>
      <c r="T50" s="225">
        <v>0.19314000777038401</v>
      </c>
      <c r="U50" s="223">
        <v>1.89290816078725</v>
      </c>
      <c r="V50" s="225">
        <v>8.5873268780219503E-2</v>
      </c>
      <c r="W50" s="223">
        <v>1.8993320964368401</v>
      </c>
      <c r="X50" s="225">
        <v>0.122994294141032</v>
      </c>
      <c r="Y50" s="223">
        <v>2.49887220259206</v>
      </c>
      <c r="Z50" s="225">
        <v>0.100610620430334</v>
      </c>
      <c r="AA50" s="104"/>
      <c r="AB50" s="104"/>
      <c r="AC50" s="104"/>
      <c r="AD50" s="104"/>
      <c r="AE50" s="104"/>
      <c r="AF50" s="104"/>
      <c r="AG50" s="104"/>
      <c r="AH50" s="104"/>
      <c r="AI50" s="104"/>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255"/>
    </row>
    <row r="51" spans="1:74" ht="13" customHeight="1" x14ac:dyDescent="0.25">
      <c r="A51" s="26" t="s">
        <v>430</v>
      </c>
      <c r="B51" s="184">
        <v>2</v>
      </c>
      <c r="C51" s="223">
        <v>46.905198498306497</v>
      </c>
      <c r="D51" s="225">
        <v>0.36583082964385299</v>
      </c>
      <c r="E51" s="223">
        <v>20.271096654919901</v>
      </c>
      <c r="F51" s="225">
        <v>0.348954508648603</v>
      </c>
      <c r="G51" s="223">
        <v>8.7647120793481701</v>
      </c>
      <c r="H51" s="225">
        <v>0.16515501552546499</v>
      </c>
      <c r="I51" s="223">
        <v>4.4440994459132801</v>
      </c>
      <c r="J51" s="225">
        <v>0.106181843172391</v>
      </c>
      <c r="K51" s="223">
        <v>7.9345180467577601</v>
      </c>
      <c r="L51" s="225">
        <v>0.140549204721231</v>
      </c>
      <c r="M51" s="223">
        <v>5.4014396269270097</v>
      </c>
      <c r="N51" s="225">
        <v>0.13495864683365999</v>
      </c>
      <c r="O51" s="223">
        <v>3.6910563151942202</v>
      </c>
      <c r="P51" s="225">
        <v>0.15855420844356399</v>
      </c>
      <c r="Q51" s="223">
        <v>3.31362257488481</v>
      </c>
      <c r="R51" s="225">
        <v>0.130592190708266</v>
      </c>
      <c r="S51" s="223">
        <v>3.92030016619209</v>
      </c>
      <c r="T51" s="225">
        <v>9.8514735243071194E-2</v>
      </c>
      <c r="U51" s="223">
        <v>2.5467631954553398</v>
      </c>
      <c r="V51" s="225">
        <v>7.4384943705436093E-2</v>
      </c>
      <c r="W51" s="223">
        <v>1.76482071041382</v>
      </c>
      <c r="X51" s="225">
        <v>5.8143835052539797E-2</v>
      </c>
      <c r="Y51" s="223">
        <v>2.3082501586833502</v>
      </c>
      <c r="Z51" s="225">
        <v>7.3727314434676505E-2</v>
      </c>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255"/>
    </row>
    <row r="52" spans="1:74" ht="13" customHeight="1" x14ac:dyDescent="0.25">
      <c r="A52" s="26" t="s">
        <v>431</v>
      </c>
      <c r="B52" s="184">
        <v>2</v>
      </c>
      <c r="C52" s="223">
        <v>47.307476618251101</v>
      </c>
      <c r="D52" s="225">
        <v>0.52502676144120697</v>
      </c>
      <c r="E52" s="223">
        <v>17.742469825500098</v>
      </c>
      <c r="F52" s="225">
        <v>0.26828312574867502</v>
      </c>
      <c r="G52" s="223">
        <v>8.1582623403448</v>
      </c>
      <c r="H52" s="225">
        <v>0.14204512559742499</v>
      </c>
      <c r="I52" s="223">
        <v>3.7011796212765602</v>
      </c>
      <c r="J52" s="225">
        <v>0.112925063424256</v>
      </c>
      <c r="K52" s="223">
        <v>6.36495846890318</v>
      </c>
      <c r="L52" s="225">
        <v>0.17184075443678901</v>
      </c>
      <c r="M52" s="223">
        <v>2.6579157425856601</v>
      </c>
      <c r="N52" s="225">
        <v>6.7141472410014502E-2</v>
      </c>
      <c r="O52" s="223">
        <v>2.0573423030044098</v>
      </c>
      <c r="P52" s="225">
        <v>0.189319003182637</v>
      </c>
      <c r="Q52" s="223">
        <v>3.9647878170878199</v>
      </c>
      <c r="R52" s="225">
        <v>7.9684897732093099E-2</v>
      </c>
      <c r="S52" s="223">
        <v>1.99564940082541</v>
      </c>
      <c r="T52" s="225">
        <v>5.9743109247958899E-2</v>
      </c>
      <c r="U52" s="223">
        <v>1.4692709273464499</v>
      </c>
      <c r="V52" s="225">
        <v>2.7595723563304302E-2</v>
      </c>
      <c r="W52" s="223">
        <v>3.1547489653058198</v>
      </c>
      <c r="X52" s="225">
        <v>7.2708889702319895E-2</v>
      </c>
      <c r="Y52" s="223">
        <v>9.0293024536138695</v>
      </c>
      <c r="Z52" s="225">
        <v>0.190376313082116</v>
      </c>
      <c r="AA52" s="104"/>
      <c r="AB52" s="104"/>
      <c r="AC52" s="104"/>
      <c r="AD52" s="104"/>
      <c r="AE52" s="104"/>
      <c r="AF52" s="104"/>
      <c r="AG52" s="104"/>
      <c r="AH52" s="104"/>
      <c r="AI52" s="104"/>
      <c r="AJ52" s="104"/>
      <c r="AK52" s="104"/>
      <c r="AL52" s="104"/>
      <c r="AM52" s="104"/>
      <c r="AN52" s="104"/>
      <c r="AO52" s="104"/>
      <c r="AP52" s="104"/>
      <c r="AQ52" s="104"/>
      <c r="AR52" s="104"/>
      <c r="AS52" s="104"/>
      <c r="AT52" s="104"/>
      <c r="AU52" s="104"/>
      <c r="AV52" s="104"/>
      <c r="AW52" s="104"/>
      <c r="AX52" s="104"/>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255"/>
    </row>
    <row r="53" spans="1:74" ht="13" customHeight="1" x14ac:dyDescent="0.25">
      <c r="A53" s="26" t="s">
        <v>432</v>
      </c>
      <c r="B53" s="184">
        <v>2</v>
      </c>
      <c r="C53" s="223">
        <v>37.964716046332498</v>
      </c>
      <c r="D53" s="225">
        <v>0.48076837416102203</v>
      </c>
      <c r="E53" s="223">
        <v>21.887820541326999</v>
      </c>
      <c r="F53" s="225">
        <v>0.24897496257919199</v>
      </c>
      <c r="G53" s="223">
        <v>7.3743717957238903</v>
      </c>
      <c r="H53" s="225">
        <v>0.158656023821627</v>
      </c>
      <c r="I53" s="223">
        <v>2.58937457632832</v>
      </c>
      <c r="J53" s="225">
        <v>6.6984789158243005E-2</v>
      </c>
      <c r="K53" s="223">
        <v>3.63886006606432</v>
      </c>
      <c r="L53" s="225">
        <v>0.10892990533885701</v>
      </c>
      <c r="M53" s="223">
        <v>2.5632531871278101</v>
      </c>
      <c r="N53" s="225">
        <v>9.6606396289875301E-2</v>
      </c>
      <c r="O53" s="223">
        <v>1.45030933651606</v>
      </c>
      <c r="P53" s="225">
        <v>9.4483280048624704E-2</v>
      </c>
      <c r="Q53" s="223">
        <v>2.90859496344406</v>
      </c>
      <c r="R53" s="225">
        <v>9.5574440019571799E-2</v>
      </c>
      <c r="S53" s="223">
        <v>2.0963936743547098</v>
      </c>
      <c r="T53" s="225">
        <v>8.8397590057941705E-2</v>
      </c>
      <c r="U53" s="223">
        <v>1.4909686177325401</v>
      </c>
      <c r="V53" s="225">
        <v>6.9535728311760803E-2</v>
      </c>
      <c r="W53" s="223">
        <v>1.4627233992201201</v>
      </c>
      <c r="X53" s="225">
        <v>7.8752087441052804E-2</v>
      </c>
      <c r="Y53" s="223">
        <v>1.45932789010666</v>
      </c>
      <c r="Z53" s="225">
        <v>8.7987669862139406E-2</v>
      </c>
      <c r="AA53" s="104"/>
      <c r="AB53" s="104"/>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255"/>
    </row>
    <row r="54" spans="1:74" ht="13" customHeight="1" x14ac:dyDescent="0.25">
      <c r="A54" s="26" t="s">
        <v>433</v>
      </c>
      <c r="B54" s="184">
        <v>2</v>
      </c>
      <c r="C54" s="223">
        <v>40.477633030739597</v>
      </c>
      <c r="D54" s="225">
        <v>0.47537459178442998</v>
      </c>
      <c r="E54" s="223">
        <v>23.013940985385101</v>
      </c>
      <c r="F54" s="225">
        <v>0.30884860861802699</v>
      </c>
      <c r="G54" s="223">
        <v>9.2624905664017891</v>
      </c>
      <c r="H54" s="225">
        <v>0.25918423531357598</v>
      </c>
      <c r="I54" s="223">
        <v>4.1211380390006198</v>
      </c>
      <c r="J54" s="225">
        <v>0.22337330382660001</v>
      </c>
      <c r="K54" s="223">
        <v>4.7544533635950303</v>
      </c>
      <c r="L54" s="225">
        <v>0.217827548982025</v>
      </c>
      <c r="M54" s="223">
        <v>3.41850438062274</v>
      </c>
      <c r="N54" s="225">
        <v>0.19296996250352999</v>
      </c>
      <c r="O54" s="223">
        <v>1.2469303016303199</v>
      </c>
      <c r="P54" s="225">
        <v>0.13638382075251901</v>
      </c>
      <c r="Q54" s="223">
        <v>4.5030307663492799</v>
      </c>
      <c r="R54" s="225">
        <v>0.27199322521564001</v>
      </c>
      <c r="S54" s="223">
        <v>3.4886584759087098</v>
      </c>
      <c r="T54" s="225">
        <v>0.22692658710105501</v>
      </c>
      <c r="U54" s="223">
        <v>2.9620300348729298</v>
      </c>
      <c r="V54" s="225">
        <v>0.21661459219801099</v>
      </c>
      <c r="W54" s="223">
        <v>2.9981485952907101</v>
      </c>
      <c r="X54" s="225">
        <v>0.23168204744607801</v>
      </c>
      <c r="Y54" s="223">
        <v>3.34879170522037</v>
      </c>
      <c r="Z54" s="225">
        <v>0.22937105308783701</v>
      </c>
      <c r="AA54" s="104"/>
      <c r="AB54" s="104"/>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4"/>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255"/>
    </row>
    <row r="55" spans="1:74" ht="13" customHeight="1" x14ac:dyDescent="0.25">
      <c r="A55" s="26" t="s">
        <v>434</v>
      </c>
      <c r="B55" s="184">
        <v>2</v>
      </c>
      <c r="C55" s="223">
        <v>35.991718269872699</v>
      </c>
      <c r="D55" s="225">
        <v>0.74713708684032498</v>
      </c>
      <c r="E55" s="223">
        <v>26.702244208744901</v>
      </c>
      <c r="F55" s="225">
        <v>0.557363416189809</v>
      </c>
      <c r="G55" s="223">
        <v>7.47185105801608</v>
      </c>
      <c r="H55" s="225">
        <v>0.31336227767011599</v>
      </c>
      <c r="I55" s="223">
        <v>4.1459518657411998</v>
      </c>
      <c r="J55" s="225">
        <v>0.22095513963793101</v>
      </c>
      <c r="K55" s="223">
        <v>7.1319053194843098</v>
      </c>
      <c r="L55" s="225">
        <v>0.35820062480063702</v>
      </c>
      <c r="M55" s="223">
        <v>4.0655285447162797</v>
      </c>
      <c r="N55" s="225">
        <v>0.25666898798419202</v>
      </c>
      <c r="O55" s="223">
        <v>3.6427788595532</v>
      </c>
      <c r="P55" s="225">
        <v>0.209252983601488</v>
      </c>
      <c r="Q55" s="223">
        <v>4.9075775992370998</v>
      </c>
      <c r="R55" s="225">
        <v>0.23784719858470499</v>
      </c>
      <c r="S55" s="223">
        <v>5.8040817327171803</v>
      </c>
      <c r="T55" s="225">
        <v>0.312174241315823</v>
      </c>
      <c r="U55" s="223">
        <v>2.9294011740510402</v>
      </c>
      <c r="V55" s="225">
        <v>0.16754756998696399</v>
      </c>
      <c r="W55" s="223">
        <v>3.5392586869657299</v>
      </c>
      <c r="X55" s="225">
        <v>0.180886900656415</v>
      </c>
      <c r="Y55" s="223">
        <v>2.94117995516469</v>
      </c>
      <c r="Z55" s="225">
        <v>0.16852663796671599</v>
      </c>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4"/>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255"/>
    </row>
    <row r="56" spans="1:74" ht="13" customHeight="1" x14ac:dyDescent="0.25">
      <c r="A56" s="26" t="s">
        <v>435</v>
      </c>
      <c r="B56" s="184">
        <v>2</v>
      </c>
      <c r="C56" s="223">
        <v>40.032569802194601</v>
      </c>
      <c r="D56" s="225">
        <v>0.339090195705679</v>
      </c>
      <c r="E56" s="223">
        <v>21.557096596013601</v>
      </c>
      <c r="F56" s="225">
        <v>0.216840337039956</v>
      </c>
      <c r="G56" s="223">
        <v>7.7009490443537496</v>
      </c>
      <c r="H56" s="225">
        <v>0.134364619106811</v>
      </c>
      <c r="I56" s="223">
        <v>2.9912562376655698</v>
      </c>
      <c r="J56" s="225">
        <v>6.7616302453368998E-2</v>
      </c>
      <c r="K56" s="223">
        <v>6.0635053888614703</v>
      </c>
      <c r="L56" s="225">
        <v>0.13588353009418799</v>
      </c>
      <c r="M56" s="223">
        <v>2.4614830243048198</v>
      </c>
      <c r="N56" s="225">
        <v>7.2040715609183598E-2</v>
      </c>
      <c r="O56" s="223">
        <v>2.08359341906392</v>
      </c>
      <c r="P56" s="225">
        <v>7.0371547437962895E-2</v>
      </c>
      <c r="Q56" s="223">
        <v>2.5869514248216601</v>
      </c>
      <c r="R56" s="225">
        <v>8.6191562589195303E-2</v>
      </c>
      <c r="S56" s="223">
        <v>2.1956134640898601</v>
      </c>
      <c r="T56" s="225">
        <v>8.2567016525389197E-2</v>
      </c>
      <c r="U56" s="223">
        <v>1.67770662245959</v>
      </c>
      <c r="V56" s="225">
        <v>6.6802176630626098E-2</v>
      </c>
      <c r="W56" s="223">
        <v>0.89344151034160901</v>
      </c>
      <c r="X56" s="225">
        <v>8.9147961778676399E-2</v>
      </c>
      <c r="Y56" s="223">
        <v>1.66088643257461</v>
      </c>
      <c r="Z56" s="225">
        <v>8.6775532947046805E-2</v>
      </c>
      <c r="AA56" s="104"/>
      <c r="AB56" s="104"/>
      <c r="AC56" s="104"/>
      <c r="AD56" s="104"/>
      <c r="AE56" s="104"/>
      <c r="AF56" s="104"/>
      <c r="AG56" s="104"/>
      <c r="AH56" s="104"/>
      <c r="AI56" s="104"/>
      <c r="AJ56" s="104"/>
      <c r="AK56" s="104"/>
      <c r="AL56" s="104"/>
      <c r="AM56" s="104"/>
      <c r="AN56" s="104"/>
      <c r="AO56" s="104"/>
      <c r="AP56" s="104"/>
      <c r="AQ56" s="104"/>
      <c r="AR56" s="104"/>
      <c r="AS56" s="104"/>
      <c r="AT56" s="104"/>
      <c r="AU56" s="104"/>
      <c r="AV56" s="104"/>
      <c r="AW56" s="104"/>
      <c r="AX56" s="104"/>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255"/>
    </row>
    <row r="57" spans="1:74" ht="13" customHeight="1" x14ac:dyDescent="0.25">
      <c r="A57" s="26" t="s">
        <v>436</v>
      </c>
      <c r="B57" s="184">
        <v>2</v>
      </c>
      <c r="C57" s="223">
        <v>43.996649807342898</v>
      </c>
      <c r="D57" s="225">
        <v>0.25587074714625602</v>
      </c>
      <c r="E57" s="223">
        <v>19.241412265472501</v>
      </c>
      <c r="F57" s="225">
        <v>0.14100449113906699</v>
      </c>
      <c r="G57" s="223">
        <v>7.1707505144249799</v>
      </c>
      <c r="H57" s="225">
        <v>0.137206760362522</v>
      </c>
      <c r="I57" s="223">
        <v>3.3936965033433801</v>
      </c>
      <c r="J57" s="225">
        <v>7.9526933851066101E-2</v>
      </c>
      <c r="K57" s="223">
        <v>3.7931907866853698</v>
      </c>
      <c r="L57" s="225">
        <v>0.109113419829155</v>
      </c>
      <c r="M57" s="223">
        <v>2.7373216063491701</v>
      </c>
      <c r="N57" s="225">
        <v>8.0306801446147602E-2</v>
      </c>
      <c r="O57" s="223">
        <v>1.2597990965605499</v>
      </c>
      <c r="P57" s="225">
        <v>0.15732912018581299</v>
      </c>
      <c r="Q57" s="223">
        <v>2.85780711720236</v>
      </c>
      <c r="R57" s="225">
        <v>5.7688721827307499E-2</v>
      </c>
      <c r="S57" s="223">
        <v>0.86577547947914402</v>
      </c>
      <c r="T57" s="225">
        <v>4.9998684516531E-2</v>
      </c>
      <c r="U57" s="223">
        <v>1.7965889414693099</v>
      </c>
      <c r="V57" s="225">
        <v>4.5924344954322398E-2</v>
      </c>
      <c r="W57" s="223">
        <v>0.61653878533346895</v>
      </c>
      <c r="X57" s="225">
        <v>6.0288587889824198E-2</v>
      </c>
      <c r="Y57" s="223">
        <v>1.77045360207594</v>
      </c>
      <c r="Z57" s="225">
        <v>9.5715171727055001E-2</v>
      </c>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04"/>
      <c r="AW57" s="104"/>
      <c r="AX57" s="104"/>
      <c r="AY57" s="104"/>
      <c r="AZ57" s="104"/>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255"/>
    </row>
    <row r="58" spans="1:74" ht="13" customHeight="1" x14ac:dyDescent="0.25">
      <c r="A58" s="26" t="s">
        <v>437</v>
      </c>
      <c r="B58" s="184">
        <v>2</v>
      </c>
      <c r="C58" s="223">
        <v>31.099251823786201</v>
      </c>
      <c r="D58" s="225">
        <v>0.38930044084148602</v>
      </c>
      <c r="E58" s="223">
        <v>22.288083944635002</v>
      </c>
      <c r="F58" s="225">
        <v>0.26572123723157398</v>
      </c>
      <c r="G58" s="223">
        <v>4.4790362610008101</v>
      </c>
      <c r="H58" s="225">
        <v>0.14185453375745999</v>
      </c>
      <c r="I58" s="223">
        <v>2.5169044110985599</v>
      </c>
      <c r="J58" s="225">
        <v>8.9313267169095198E-2</v>
      </c>
      <c r="K58" s="223">
        <v>2.73032387457588</v>
      </c>
      <c r="L58" s="225">
        <v>7.73191967874612E-2</v>
      </c>
      <c r="M58" s="223">
        <v>2.41402169069196</v>
      </c>
      <c r="N58" s="225">
        <v>0.104441789861309</v>
      </c>
      <c r="O58" s="223">
        <v>2.2240017604550899</v>
      </c>
      <c r="P58" s="225">
        <v>0.19121150561043601</v>
      </c>
      <c r="Q58" s="223">
        <v>2.47239303273181</v>
      </c>
      <c r="R58" s="225">
        <v>0.171354520359286</v>
      </c>
      <c r="S58" s="223">
        <v>1.84405034381054</v>
      </c>
      <c r="T58" s="225">
        <v>0.110798395058542</v>
      </c>
      <c r="U58" s="223">
        <v>2.0353906977580598</v>
      </c>
      <c r="V58" s="225">
        <v>9.4864109429559099E-2</v>
      </c>
      <c r="W58" s="223">
        <v>1.53871343508339</v>
      </c>
      <c r="X58" s="225">
        <v>7.2996613427247795E-2</v>
      </c>
      <c r="Y58" s="223">
        <v>1.5138192051402799</v>
      </c>
      <c r="Z58" s="225">
        <v>8.0378213618225697E-2</v>
      </c>
      <c r="AA58" s="104"/>
      <c r="AB58" s="104"/>
      <c r="AC58" s="104"/>
      <c r="AD58" s="104"/>
      <c r="AE58" s="104"/>
      <c r="AF58" s="104"/>
      <c r="AG58" s="104"/>
      <c r="AH58" s="104"/>
      <c r="AI58" s="104"/>
      <c r="AJ58" s="104"/>
      <c r="AK58" s="104"/>
      <c r="AL58" s="104"/>
      <c r="AM58" s="104"/>
      <c r="AN58" s="104"/>
      <c r="AO58" s="104"/>
      <c r="AP58" s="104"/>
      <c r="AQ58" s="104"/>
      <c r="AR58" s="104"/>
      <c r="AS58" s="104"/>
      <c r="AT58" s="104"/>
      <c r="AU58" s="104"/>
      <c r="AV58" s="104"/>
      <c r="AW58" s="104"/>
      <c r="AX58" s="104"/>
      <c r="AY58" s="104"/>
      <c r="AZ58" s="104"/>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255"/>
    </row>
    <row r="59" spans="1:74" ht="13" customHeight="1" x14ac:dyDescent="0.25">
      <c r="A59" s="26" t="s">
        <v>438</v>
      </c>
      <c r="B59" s="184">
        <v>2</v>
      </c>
      <c r="C59" s="223">
        <v>40.403949778899197</v>
      </c>
      <c r="D59" s="225">
        <v>0.67988584306895605</v>
      </c>
      <c r="E59" s="223">
        <v>23.6568486481005</v>
      </c>
      <c r="F59" s="225">
        <v>0.41553906996419299</v>
      </c>
      <c r="G59" s="223">
        <v>7.6355703251279996</v>
      </c>
      <c r="H59" s="225">
        <v>0.274412684402211</v>
      </c>
      <c r="I59" s="223">
        <v>3.5907167719847699</v>
      </c>
      <c r="J59" s="225">
        <v>8.8487786803541899E-2</v>
      </c>
      <c r="K59" s="223">
        <v>5.3735355320325899</v>
      </c>
      <c r="L59" s="225">
        <v>0.22832757345379101</v>
      </c>
      <c r="M59" s="223">
        <v>3.3189396007999399</v>
      </c>
      <c r="N59" s="225">
        <v>0.115833586623053</v>
      </c>
      <c r="O59" s="223">
        <v>2.5413174954571001</v>
      </c>
      <c r="P59" s="225">
        <v>0.12878804388376799</v>
      </c>
      <c r="Q59" s="223">
        <v>3.00818833520673</v>
      </c>
      <c r="R59" s="225">
        <v>9.0748570123313999E-2</v>
      </c>
      <c r="S59" s="223">
        <v>2.9183741969411998</v>
      </c>
      <c r="T59" s="225">
        <v>0.150043440045667</v>
      </c>
      <c r="U59" s="223">
        <v>2.2922934735467599</v>
      </c>
      <c r="V59" s="225">
        <v>8.6799502815398999E-2</v>
      </c>
      <c r="W59" s="223">
        <v>2.2883135073302499</v>
      </c>
      <c r="X59" s="225">
        <v>0.13451224351669999</v>
      </c>
      <c r="Y59" s="223">
        <v>2.0706107603335799</v>
      </c>
      <c r="Z59" s="225">
        <v>8.9654405855489006E-2</v>
      </c>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255"/>
    </row>
    <row r="60" spans="1:74" ht="13" customHeight="1" x14ac:dyDescent="0.25">
      <c r="A60" s="26" t="s">
        <v>439</v>
      </c>
      <c r="B60" s="184">
        <v>2</v>
      </c>
      <c r="C60" s="223">
        <v>45.300060075670899</v>
      </c>
      <c r="D60" s="225">
        <v>0.54242944566399198</v>
      </c>
      <c r="E60" s="223">
        <v>28.1081518544377</v>
      </c>
      <c r="F60" s="225">
        <v>0.45017530690937102</v>
      </c>
      <c r="G60" s="223">
        <v>7.2389262545907203</v>
      </c>
      <c r="H60" s="225">
        <v>0.32781968138696399</v>
      </c>
      <c r="I60" s="223">
        <v>3.2060999283088698</v>
      </c>
      <c r="J60" s="225">
        <v>0.18005100501979901</v>
      </c>
      <c r="K60" s="223">
        <v>4.5647998565657204</v>
      </c>
      <c r="L60" s="225">
        <v>0.23670459416972001</v>
      </c>
      <c r="M60" s="223">
        <v>3.57760342649095</v>
      </c>
      <c r="N60" s="225">
        <v>0.32989559089453402</v>
      </c>
      <c r="O60" s="223">
        <v>1.94358845189717</v>
      </c>
      <c r="P60" s="225">
        <v>0.24547371334798901</v>
      </c>
      <c r="Q60" s="223">
        <v>2.8644209660536699</v>
      </c>
      <c r="R60" s="225">
        <v>0.24985570194710399</v>
      </c>
      <c r="S60" s="223">
        <v>1.6860168802045901</v>
      </c>
      <c r="T60" s="225">
        <v>0.13904367598942799</v>
      </c>
      <c r="U60" s="223">
        <v>2.0427936786617198</v>
      </c>
      <c r="V60" s="225">
        <v>0.41782088819537</v>
      </c>
      <c r="W60" s="223">
        <v>3.3282922388352598</v>
      </c>
      <c r="X60" s="225">
        <v>0.30506667273568699</v>
      </c>
      <c r="Y60" s="223">
        <v>5.4815803546788997</v>
      </c>
      <c r="Z60" s="225">
        <v>0.30018377262204299</v>
      </c>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255"/>
    </row>
    <row r="61" spans="1:74" ht="13" customHeight="1" x14ac:dyDescent="0.25">
      <c r="A61" s="26" t="s">
        <v>440</v>
      </c>
      <c r="B61" s="184">
        <v>2</v>
      </c>
      <c r="C61" s="223">
        <v>34.460598302148298</v>
      </c>
      <c r="D61" s="225">
        <v>0.70839117861971401</v>
      </c>
      <c r="E61" s="223">
        <v>22.280166296954199</v>
      </c>
      <c r="F61" s="225">
        <v>0.39488601893410802</v>
      </c>
      <c r="G61" s="223">
        <v>8.8283415636396505</v>
      </c>
      <c r="H61" s="225">
        <v>0.29762785383268597</v>
      </c>
      <c r="I61" s="223">
        <v>5.2261394426829799</v>
      </c>
      <c r="J61" s="225">
        <v>0.19126679250203499</v>
      </c>
      <c r="K61" s="223">
        <v>5.7418158452788601</v>
      </c>
      <c r="L61" s="225">
        <v>0.17311505171279501</v>
      </c>
      <c r="M61" s="223">
        <v>5.0980176361855696</v>
      </c>
      <c r="N61" s="225">
        <v>0.187505582718589</v>
      </c>
      <c r="O61" s="223">
        <v>3.3454762484147902</v>
      </c>
      <c r="P61" s="225">
        <v>0.14414373111392001</v>
      </c>
      <c r="Q61" s="223">
        <v>4.1843698901616904</v>
      </c>
      <c r="R61" s="225">
        <v>0.15906590647658</v>
      </c>
      <c r="S61" s="223">
        <v>7.9793443880413903</v>
      </c>
      <c r="T61" s="225">
        <v>0.275872606632867</v>
      </c>
      <c r="U61" s="223">
        <v>3.2995522625118898</v>
      </c>
      <c r="V61" s="225">
        <v>0.145838227084121</v>
      </c>
      <c r="W61" s="223">
        <v>3.9553833815775001</v>
      </c>
      <c r="X61" s="225">
        <v>0.15222098866632899</v>
      </c>
      <c r="Y61" s="223">
        <v>3.0465395418529901</v>
      </c>
      <c r="Z61" s="225">
        <v>0.131240685486568</v>
      </c>
      <c r="AA61" s="104"/>
      <c r="AB61" s="1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255"/>
    </row>
    <row r="62" spans="1:74" ht="13" customHeight="1" x14ac:dyDescent="0.25">
      <c r="A62" s="26" t="s">
        <v>441</v>
      </c>
      <c r="B62" s="184">
        <v>2</v>
      </c>
      <c r="C62" s="223">
        <v>43.943316480741899</v>
      </c>
      <c r="D62" s="225">
        <v>0.67265586429229596</v>
      </c>
      <c r="E62" s="223">
        <v>23.237262356256299</v>
      </c>
      <c r="F62" s="225">
        <v>0.448580941598826</v>
      </c>
      <c r="G62" s="223">
        <v>11.166931328888101</v>
      </c>
      <c r="H62" s="225">
        <v>0.284536917858983</v>
      </c>
      <c r="I62" s="223">
        <v>3.99985374226162</v>
      </c>
      <c r="J62" s="225">
        <v>0.15633005207617801</v>
      </c>
      <c r="K62" s="223">
        <v>6.09859729389437</v>
      </c>
      <c r="L62" s="225">
        <v>0.16776039148055499</v>
      </c>
      <c r="M62" s="223">
        <v>3.53799867198124</v>
      </c>
      <c r="N62" s="225">
        <v>0.14331693875213899</v>
      </c>
      <c r="O62" s="223">
        <v>3.11830107674372</v>
      </c>
      <c r="P62" s="225">
        <v>0.17610354217669899</v>
      </c>
      <c r="Q62" s="223">
        <v>2.7753853352369902</v>
      </c>
      <c r="R62" s="225">
        <v>0.14330986862130801</v>
      </c>
      <c r="S62" s="223">
        <v>3.8943237271636701</v>
      </c>
      <c r="T62" s="225">
        <v>0.12918313513961699</v>
      </c>
      <c r="U62" s="223">
        <v>2.3916000194187199</v>
      </c>
      <c r="V62" s="225">
        <v>8.3839879238981493E-2</v>
      </c>
      <c r="W62" s="223">
        <v>2.74418727437993</v>
      </c>
      <c r="X62" s="225">
        <v>0.111666332621394</v>
      </c>
      <c r="Y62" s="223">
        <v>2.5446853449670002</v>
      </c>
      <c r="Z62" s="225">
        <v>0.12659320538423899</v>
      </c>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255"/>
    </row>
    <row r="63" spans="1:74" ht="13" customHeight="1" x14ac:dyDescent="0.25">
      <c r="A63" s="211" t="s">
        <v>442</v>
      </c>
      <c r="B63" s="185">
        <v>2</v>
      </c>
      <c r="C63" s="224">
        <v>40.966534090740602</v>
      </c>
      <c r="D63" s="226">
        <v>9.0527548449994902E-2</v>
      </c>
      <c r="E63" s="224">
        <v>22.721245803393501</v>
      </c>
      <c r="F63" s="226">
        <v>5.3488981164026901E-2</v>
      </c>
      <c r="G63" s="224">
        <v>7.35513753335161</v>
      </c>
      <c r="H63" s="226">
        <v>4.0717141896404602E-2</v>
      </c>
      <c r="I63" s="224">
        <v>3.0986549812787798</v>
      </c>
      <c r="J63" s="226">
        <v>2.7826498808363E-2</v>
      </c>
      <c r="K63" s="224">
        <v>4.6438522104680899</v>
      </c>
      <c r="L63" s="226">
        <v>3.2400367431848501E-2</v>
      </c>
      <c r="M63" s="224">
        <v>2.6085703241606399</v>
      </c>
      <c r="N63" s="226">
        <v>2.7043802420776399E-2</v>
      </c>
      <c r="O63" s="224">
        <v>1.6432491715756701</v>
      </c>
      <c r="P63" s="226">
        <v>2.7198628169644801E-2</v>
      </c>
      <c r="Q63" s="224">
        <v>3.0077702913398698</v>
      </c>
      <c r="R63" s="226">
        <v>2.9196930922821301E-2</v>
      </c>
      <c r="S63" s="224">
        <v>1.94217550134767</v>
      </c>
      <c r="T63" s="226">
        <v>2.90163840446808E-2</v>
      </c>
      <c r="U63" s="224">
        <v>1.7508824291545599</v>
      </c>
      <c r="V63" s="226">
        <v>2.6303485203007598E-2</v>
      </c>
      <c r="W63" s="224">
        <v>1.69939116761414</v>
      </c>
      <c r="X63" s="226">
        <v>2.6369550751711001E-2</v>
      </c>
      <c r="Y63" s="224">
        <v>1.9186315286859801</v>
      </c>
      <c r="Z63" s="226">
        <v>2.6769333376388E-2</v>
      </c>
      <c r="AA63" s="104"/>
      <c r="AB63" s="1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4"/>
      <c r="AY63" s="104"/>
      <c r="AZ63" s="104"/>
      <c r="BA63" s="104"/>
      <c r="BB63" s="104"/>
      <c r="BC63" s="104"/>
      <c r="BD63" s="104"/>
      <c r="BE63" s="104"/>
      <c r="BF63" s="104"/>
      <c r="BG63" s="104"/>
      <c r="BH63" s="104"/>
      <c r="BI63" s="104"/>
      <c r="BJ63" s="104"/>
      <c r="BK63" s="104"/>
      <c r="BL63" s="104"/>
      <c r="BM63" s="104"/>
      <c r="BN63" s="104"/>
      <c r="BO63" s="104"/>
      <c r="BP63" s="104"/>
      <c r="BQ63" s="104"/>
      <c r="BR63" s="104"/>
      <c r="BS63" s="104"/>
      <c r="BT63" s="104"/>
      <c r="BU63" s="104"/>
      <c r="BV63" s="255"/>
    </row>
    <row r="64" spans="1:74" ht="13" customHeight="1" x14ac:dyDescent="0.25">
      <c r="A64" s="212" t="s">
        <v>443</v>
      </c>
      <c r="B64" s="186">
        <v>2</v>
      </c>
      <c r="C64" s="245">
        <v>38.973353465984601</v>
      </c>
      <c r="D64" s="248">
        <v>0.11731048322622099</v>
      </c>
      <c r="E64" s="245">
        <v>21.086883698086801</v>
      </c>
      <c r="F64" s="248">
        <v>6.3187561325442093E-2</v>
      </c>
      <c r="G64" s="245">
        <v>7.1275558959823799</v>
      </c>
      <c r="H64" s="248">
        <v>5.1241954933519601E-2</v>
      </c>
      <c r="I64" s="245">
        <v>2.82086175420979</v>
      </c>
      <c r="J64" s="248">
        <v>2.6800377596107899E-2</v>
      </c>
      <c r="K64" s="245">
        <v>4.9149699268124101</v>
      </c>
      <c r="L64" s="248">
        <v>4.44254280178644E-2</v>
      </c>
      <c r="M64" s="245">
        <v>2.0846101040474498</v>
      </c>
      <c r="N64" s="248">
        <v>2.53702362432335E-2</v>
      </c>
      <c r="O64" s="245">
        <v>1.3231110619670401</v>
      </c>
      <c r="P64" s="248">
        <v>2.5361934257316501E-2</v>
      </c>
      <c r="Q64" s="245">
        <v>2.2576413942962499</v>
      </c>
      <c r="R64" s="248">
        <v>2.4777327536098601E-2</v>
      </c>
      <c r="S64" s="245">
        <v>1.72424152735583</v>
      </c>
      <c r="T64" s="248">
        <v>2.8379202460806701E-2</v>
      </c>
      <c r="U64" s="245">
        <v>1.4917323537348699</v>
      </c>
      <c r="V64" s="248">
        <v>1.9074642390229001E-2</v>
      </c>
      <c r="W64" s="245">
        <v>1.1656275931456801</v>
      </c>
      <c r="X64" s="248">
        <v>2.3674520325860302E-2</v>
      </c>
      <c r="Y64" s="245">
        <v>1.4513508248022899</v>
      </c>
      <c r="Z64" s="248">
        <v>2.51148923340558E-2</v>
      </c>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4"/>
      <c r="BC64" s="104"/>
      <c r="BD64" s="104"/>
      <c r="BE64" s="104"/>
      <c r="BF64" s="104"/>
      <c r="BG64" s="104"/>
      <c r="BH64" s="104"/>
      <c r="BI64" s="104"/>
      <c r="BJ64" s="104"/>
      <c r="BK64" s="104"/>
      <c r="BL64" s="104"/>
      <c r="BM64" s="104"/>
      <c r="BN64" s="104"/>
      <c r="BO64" s="104"/>
      <c r="BP64" s="104"/>
      <c r="BQ64" s="104"/>
      <c r="BR64" s="104"/>
      <c r="BS64" s="104"/>
      <c r="BT64" s="104"/>
      <c r="BU64" s="104"/>
      <c r="BV64" s="255"/>
    </row>
    <row r="65" spans="1:74" ht="13" customHeight="1" x14ac:dyDescent="0.25">
      <c r="A65" s="213" t="s">
        <v>444</v>
      </c>
      <c r="B65" s="187">
        <v>2</v>
      </c>
      <c r="C65" s="246">
        <v>39.159214902372497</v>
      </c>
      <c r="D65" s="249">
        <v>7.5727481038058903E-2</v>
      </c>
      <c r="E65" s="246">
        <v>22.337742525257301</v>
      </c>
      <c r="F65" s="249">
        <v>4.8865697184552803E-2</v>
      </c>
      <c r="G65" s="246">
        <v>7.6326243607276902</v>
      </c>
      <c r="H65" s="249">
        <v>3.4101107573830003E-2</v>
      </c>
      <c r="I65" s="246">
        <v>3.3181993007092299</v>
      </c>
      <c r="J65" s="249">
        <v>2.26375730442285E-2</v>
      </c>
      <c r="K65" s="246">
        <v>4.9384709385026397</v>
      </c>
      <c r="L65" s="249">
        <v>2.6904011505609799E-2</v>
      </c>
      <c r="M65" s="246">
        <v>2.9501164235461799</v>
      </c>
      <c r="N65" s="249">
        <v>2.36595295073612E-2</v>
      </c>
      <c r="O65" s="246">
        <v>1.86271291773599</v>
      </c>
      <c r="P65" s="249">
        <v>2.11250136268024E-2</v>
      </c>
      <c r="Q65" s="246">
        <v>2.9491952418367702</v>
      </c>
      <c r="R65" s="249">
        <v>2.1900006736181501E-2</v>
      </c>
      <c r="S65" s="246">
        <v>2.5552667728397598</v>
      </c>
      <c r="T65" s="249">
        <v>2.4813877409824402E-2</v>
      </c>
      <c r="U65" s="246">
        <v>1.95392276527302</v>
      </c>
      <c r="V65" s="249">
        <v>1.93807177992231E-2</v>
      </c>
      <c r="W65" s="246">
        <v>1.9818568492501201</v>
      </c>
      <c r="X65" s="249">
        <v>2.0496891157415899E-2</v>
      </c>
      <c r="Y65" s="246">
        <v>2.1894550568357398</v>
      </c>
      <c r="Z65" s="249">
        <v>1.9888079515613898E-2</v>
      </c>
      <c r="AA65" s="104"/>
      <c r="AB65" s="104"/>
      <c r="AC65" s="104"/>
      <c r="AD65" s="104"/>
      <c r="AE65" s="104"/>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c r="BF65" s="104"/>
      <c r="BG65" s="104"/>
      <c r="BH65" s="104"/>
      <c r="BI65" s="104"/>
      <c r="BJ65" s="104"/>
      <c r="BK65" s="104"/>
      <c r="BL65" s="104"/>
      <c r="BM65" s="104"/>
      <c r="BN65" s="104"/>
      <c r="BO65" s="104"/>
      <c r="BP65" s="104"/>
      <c r="BQ65" s="104"/>
      <c r="BR65" s="104"/>
      <c r="BS65" s="104"/>
      <c r="BT65" s="104"/>
      <c r="BU65" s="104"/>
      <c r="BV65" s="255"/>
    </row>
    <row r="66" spans="1:74" ht="13" customHeight="1" x14ac:dyDescent="0.25">
      <c r="A66" s="26" t="s">
        <v>445</v>
      </c>
      <c r="B66" s="184">
        <v>2</v>
      </c>
      <c r="C66" s="223">
        <v>46.888983752425801</v>
      </c>
      <c r="D66" s="225">
        <v>0.67729904526825802</v>
      </c>
      <c r="E66" s="223">
        <v>27.603198112179001</v>
      </c>
      <c r="F66" s="225">
        <v>0.401461909687929</v>
      </c>
      <c r="G66" s="223">
        <v>6.9195952611690403</v>
      </c>
      <c r="H66" s="225">
        <v>0.234527641603652</v>
      </c>
      <c r="I66" s="223">
        <v>2.8776258912966499</v>
      </c>
      <c r="J66" s="225">
        <v>0.14912055237162</v>
      </c>
      <c r="K66" s="223">
        <v>4.7667051730078001</v>
      </c>
      <c r="L66" s="225">
        <v>0.27137146486237801</v>
      </c>
      <c r="M66" s="223">
        <v>2.7531635148614</v>
      </c>
      <c r="N66" s="225">
        <v>0.21190715752980099</v>
      </c>
      <c r="O66" s="223">
        <v>1.73296152005989</v>
      </c>
      <c r="P66" s="225">
        <v>0.19094872437233701</v>
      </c>
      <c r="Q66" s="223">
        <v>2.3627701469391602</v>
      </c>
      <c r="R66" s="225">
        <v>0.117936596391485</v>
      </c>
      <c r="S66" s="223">
        <v>1.34539385330176</v>
      </c>
      <c r="T66" s="225">
        <v>0.125046989835048</v>
      </c>
      <c r="U66" s="223">
        <v>1.5897115586269199</v>
      </c>
      <c r="V66" s="225">
        <v>8.1735656105617699E-2</v>
      </c>
      <c r="W66" s="223">
        <v>2.46866155829087</v>
      </c>
      <c r="X66" s="225">
        <v>0.159024342860526</v>
      </c>
      <c r="Y66" s="223">
        <v>0.85928413359238098</v>
      </c>
      <c r="Z66" s="225">
        <v>0.108895976291894</v>
      </c>
      <c r="AA66" s="104"/>
      <c r="AB66" s="104"/>
      <c r="AC66" s="104"/>
      <c r="AD66" s="104"/>
      <c r="AE66" s="104"/>
      <c r="AF66" s="104"/>
      <c r="AG66" s="104"/>
      <c r="AH66" s="104"/>
      <c r="AI66" s="104"/>
      <c r="AJ66" s="104"/>
      <c r="AK66" s="104"/>
      <c r="AL66" s="104"/>
      <c r="AM66" s="104"/>
      <c r="AN66" s="104"/>
      <c r="AO66" s="104"/>
      <c r="AP66" s="104"/>
      <c r="AQ66" s="104"/>
      <c r="AR66" s="104"/>
      <c r="AS66" s="104"/>
      <c r="AT66" s="104"/>
      <c r="AU66" s="104"/>
      <c r="AV66" s="104"/>
      <c r="AW66" s="104"/>
      <c r="AX66" s="104"/>
      <c r="AY66" s="104"/>
      <c r="AZ66" s="104"/>
      <c r="BA66" s="104"/>
      <c r="BB66" s="104"/>
      <c r="BC66" s="104"/>
      <c r="BD66" s="104"/>
      <c r="BE66" s="104"/>
      <c r="BF66" s="104"/>
      <c r="BG66" s="104"/>
      <c r="BH66" s="104"/>
      <c r="BI66" s="104"/>
      <c r="BJ66" s="104"/>
      <c r="BK66" s="104"/>
      <c r="BL66" s="104"/>
      <c r="BM66" s="104"/>
      <c r="BN66" s="104"/>
      <c r="BO66" s="104"/>
      <c r="BP66" s="104"/>
      <c r="BQ66" s="104"/>
      <c r="BR66" s="104"/>
      <c r="BS66" s="104"/>
      <c r="BT66" s="104"/>
      <c r="BU66" s="104"/>
      <c r="BV66" s="255"/>
    </row>
    <row r="67" spans="1:74" ht="13" customHeight="1" x14ac:dyDescent="0.25">
      <c r="A67" s="26" t="s">
        <v>446</v>
      </c>
      <c r="B67" s="184">
        <v>2</v>
      </c>
      <c r="C67" s="223">
        <v>40.980219232359197</v>
      </c>
      <c r="D67" s="225">
        <v>0.812177744853256</v>
      </c>
      <c r="E67" s="223">
        <v>19.4366925208613</v>
      </c>
      <c r="F67" s="225">
        <v>0.45747994238906697</v>
      </c>
      <c r="G67" s="223">
        <v>5.3583256923652103</v>
      </c>
      <c r="H67" s="225">
        <v>0.304798797966501</v>
      </c>
      <c r="I67" s="223">
        <v>3.8581653563371101</v>
      </c>
      <c r="J67" s="225">
        <v>0.16814721371744201</v>
      </c>
      <c r="K67" s="223">
        <v>3.7784297521225398</v>
      </c>
      <c r="L67" s="225">
        <v>0.27123828225538199</v>
      </c>
      <c r="M67" s="223">
        <v>2.8221033979257402</v>
      </c>
      <c r="N67" s="225">
        <v>0.22320092438320799</v>
      </c>
      <c r="O67" s="223">
        <v>1.00294856276352</v>
      </c>
      <c r="P67" s="225">
        <v>0.18542286452847201</v>
      </c>
      <c r="Q67" s="223">
        <v>2.5458160834699299</v>
      </c>
      <c r="R67" s="225">
        <v>0.158749051193394</v>
      </c>
      <c r="S67" s="223">
        <v>1.48504862819468</v>
      </c>
      <c r="T67" s="225">
        <v>0.22248526932669699</v>
      </c>
      <c r="U67" s="223">
        <v>1.4904033537960399</v>
      </c>
      <c r="V67" s="225">
        <v>0.105111553498239</v>
      </c>
      <c r="W67" s="223">
        <v>1.33908467935382</v>
      </c>
      <c r="X67" s="225">
        <v>0.39841621844842301</v>
      </c>
      <c r="Y67" s="223">
        <v>2.4734650381571899</v>
      </c>
      <c r="Z67" s="225">
        <v>0.233726150761425</v>
      </c>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c r="BU67" s="104"/>
      <c r="BV67" s="255"/>
    </row>
    <row r="68" spans="1:74" ht="13" customHeight="1" x14ac:dyDescent="0.25">
      <c r="A68" s="26" t="s">
        <v>447</v>
      </c>
      <c r="B68" s="184">
        <v>2</v>
      </c>
      <c r="C68" s="223">
        <v>47.5177929879464</v>
      </c>
      <c r="D68" s="225">
        <v>0.59970588373355405</v>
      </c>
      <c r="E68" s="223">
        <v>21.536363703805399</v>
      </c>
      <c r="F68" s="225">
        <v>0.460940361097746</v>
      </c>
      <c r="G68" s="223">
        <v>7.9808278765223699</v>
      </c>
      <c r="H68" s="225">
        <v>0.23523190196325</v>
      </c>
      <c r="I68" s="223">
        <v>4.0291890609791201</v>
      </c>
      <c r="J68" s="225">
        <v>0.12050605767361899</v>
      </c>
      <c r="K68" s="223">
        <v>4.3308771595028803</v>
      </c>
      <c r="L68" s="225">
        <v>0.186628354497548</v>
      </c>
      <c r="M68" s="223">
        <v>2.80136747354697</v>
      </c>
      <c r="N68" s="225">
        <v>0.19853137136108301</v>
      </c>
      <c r="O68" s="223">
        <v>2.51657414655</v>
      </c>
      <c r="P68" s="225">
        <v>0.24368152757980299</v>
      </c>
      <c r="Q68" s="223">
        <v>4.1229359907858099</v>
      </c>
      <c r="R68" s="225">
        <v>0.200648705746482</v>
      </c>
      <c r="S68" s="223">
        <v>1.9239871366224199</v>
      </c>
      <c r="T68" s="225">
        <v>8.1214529749175507E-2</v>
      </c>
      <c r="U68" s="223">
        <v>1.7122838125986799</v>
      </c>
      <c r="V68" s="225">
        <v>9.3292701710082193E-2</v>
      </c>
      <c r="W68" s="223">
        <v>2.2117549225570099</v>
      </c>
      <c r="X68" s="225">
        <v>0.17956130057441799</v>
      </c>
      <c r="Y68" s="223">
        <v>1.9311471081859</v>
      </c>
      <c r="Z68" s="225">
        <v>0.100237786119525</v>
      </c>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104"/>
      <c r="BS68" s="104"/>
      <c r="BT68" s="104"/>
      <c r="BU68" s="104"/>
      <c r="BV68" s="255"/>
    </row>
    <row r="69" spans="1:74" ht="13" customHeight="1" x14ac:dyDescent="0.25">
      <c r="A69" s="27" t="s">
        <v>448</v>
      </c>
      <c r="B69" s="200">
        <v>2</v>
      </c>
      <c r="C69" s="233">
        <v>39.883642955105898</v>
      </c>
      <c r="D69" s="234">
        <v>0.46843617931868597</v>
      </c>
      <c r="E69" s="233">
        <v>16.571147175193001</v>
      </c>
      <c r="F69" s="234">
        <v>0.20075460726347499</v>
      </c>
      <c r="G69" s="233">
        <v>6.6115571571051497</v>
      </c>
      <c r="H69" s="234">
        <v>0.211629742213368</v>
      </c>
      <c r="I69" s="233">
        <v>3.8961107770330901</v>
      </c>
      <c r="J69" s="234">
        <v>0.106846865252615</v>
      </c>
      <c r="K69" s="233">
        <v>4.1815249968061998</v>
      </c>
      <c r="L69" s="234">
        <v>0.17329427166226999</v>
      </c>
      <c r="M69" s="233">
        <v>2.2934836826821101</v>
      </c>
      <c r="N69" s="234">
        <v>0.106406840626489</v>
      </c>
      <c r="O69" s="233">
        <v>0.88818261482456395</v>
      </c>
      <c r="P69" s="234">
        <v>8.6040730583519395E-2</v>
      </c>
      <c r="Q69" s="233">
        <v>2.8149750650441598</v>
      </c>
      <c r="R69" s="234">
        <v>0.158037687699459</v>
      </c>
      <c r="S69" s="233">
        <v>1.3983329145304</v>
      </c>
      <c r="T69" s="234">
        <v>8.5604472334170303E-2</v>
      </c>
      <c r="U69" s="233">
        <v>1.7243309574358801</v>
      </c>
      <c r="V69" s="234">
        <v>7.98431953152796E-2</v>
      </c>
      <c r="W69" s="233">
        <v>0.93424719825841895</v>
      </c>
      <c r="X69" s="234">
        <v>0.104707012765355</v>
      </c>
      <c r="Y69" s="233">
        <v>1.7412582792128499</v>
      </c>
      <c r="Z69" s="234">
        <v>0.117746460161545</v>
      </c>
      <c r="AA69" s="251"/>
      <c r="AB69" s="251"/>
      <c r="AC69" s="251"/>
      <c r="AD69" s="251"/>
      <c r="AE69" s="251"/>
      <c r="AF69" s="251"/>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6"/>
    </row>
    <row r="70" spans="1:74" ht="13" customHeight="1" x14ac:dyDescent="0.25">
      <c r="A70" s="26"/>
      <c r="B70" s="188"/>
      <c r="C70" s="223" t="s">
        <v>1081</v>
      </c>
      <c r="D70" s="225" t="s">
        <v>1082</v>
      </c>
      <c r="E70" s="223" t="s">
        <v>1091</v>
      </c>
      <c r="F70" s="225" t="s">
        <v>1092</v>
      </c>
      <c r="G70" s="223" t="s">
        <v>1101</v>
      </c>
      <c r="H70" s="225" t="s">
        <v>1102</v>
      </c>
      <c r="I70" s="223" t="s">
        <v>1167</v>
      </c>
      <c r="J70" s="225" t="s">
        <v>1168</v>
      </c>
      <c r="K70" s="223" t="s">
        <v>1111</v>
      </c>
      <c r="L70" s="225" t="s">
        <v>1112</v>
      </c>
      <c r="M70" s="223" t="s">
        <v>1131</v>
      </c>
      <c r="N70" s="225" t="s">
        <v>1132</v>
      </c>
      <c r="O70" s="223" t="s">
        <v>1141</v>
      </c>
      <c r="P70" s="225" t="s">
        <v>1142</v>
      </c>
      <c r="Q70" s="223" t="s">
        <v>1121</v>
      </c>
      <c r="R70" s="225" t="s">
        <v>1122</v>
      </c>
      <c r="S70" s="223" t="s">
        <v>1177</v>
      </c>
      <c r="T70" s="225" t="s">
        <v>1178</v>
      </c>
      <c r="U70" s="223" t="s">
        <v>1151</v>
      </c>
      <c r="V70" s="225" t="s">
        <v>1152</v>
      </c>
      <c r="W70" s="223" t="s">
        <v>1161</v>
      </c>
      <c r="X70" s="225" t="s">
        <v>1162</v>
      </c>
      <c r="Y70" s="223" t="s">
        <v>1179</v>
      </c>
      <c r="Z70" s="225" t="s">
        <v>1180</v>
      </c>
      <c r="AA70" s="223" t="s">
        <v>1181</v>
      </c>
      <c r="AB70" s="225" t="s">
        <v>1182</v>
      </c>
      <c r="AC70" s="223" t="s">
        <v>1183</v>
      </c>
      <c r="AD70" s="225" t="s">
        <v>1184</v>
      </c>
      <c r="AE70" s="223" t="s">
        <v>1185</v>
      </c>
      <c r="AF70" s="225" t="s">
        <v>1186</v>
      </c>
      <c r="AG70" s="223" t="s">
        <v>1187</v>
      </c>
      <c r="AH70" s="225" t="s">
        <v>1188</v>
      </c>
      <c r="AI70" s="223" t="s">
        <v>1189</v>
      </c>
      <c r="AJ70" s="225" t="s">
        <v>1190</v>
      </c>
      <c r="AK70" s="223" t="s">
        <v>1191</v>
      </c>
      <c r="AL70" s="225" t="s">
        <v>1192</v>
      </c>
      <c r="AM70" s="223" t="s">
        <v>1193</v>
      </c>
      <c r="AN70" s="225" t="s">
        <v>1194</v>
      </c>
      <c r="AO70" s="223" t="s">
        <v>1195</v>
      </c>
      <c r="AP70" s="225" t="s">
        <v>1196</v>
      </c>
      <c r="AQ70" s="223" t="s">
        <v>1197</v>
      </c>
      <c r="AR70" s="225" t="s">
        <v>1198</v>
      </c>
      <c r="AS70" s="223" t="s">
        <v>1199</v>
      </c>
      <c r="AT70" s="225" t="s">
        <v>1200</v>
      </c>
      <c r="AU70" s="223" t="s">
        <v>1201</v>
      </c>
      <c r="AV70" s="225" t="s">
        <v>1202</v>
      </c>
      <c r="AW70" s="223" t="s">
        <v>1203</v>
      </c>
      <c r="AX70" s="225" t="s">
        <v>1204</v>
      </c>
      <c r="AY70" s="104" t="s">
        <v>1205</v>
      </c>
      <c r="AZ70" s="104" t="s">
        <v>1206</v>
      </c>
      <c r="BA70" s="104" t="s">
        <v>1207</v>
      </c>
      <c r="BB70" s="104" t="s">
        <v>1208</v>
      </c>
      <c r="BC70" s="104" t="s">
        <v>1209</v>
      </c>
      <c r="BD70" s="104" t="s">
        <v>1210</v>
      </c>
      <c r="BE70" s="104" t="s">
        <v>1211</v>
      </c>
      <c r="BF70" s="104" t="s">
        <v>1212</v>
      </c>
      <c r="BG70" s="104" t="s">
        <v>1213</v>
      </c>
      <c r="BH70" s="104" t="s">
        <v>1214</v>
      </c>
      <c r="BI70" s="104" t="s">
        <v>1215</v>
      </c>
      <c r="BJ70" s="104" t="s">
        <v>1216</v>
      </c>
      <c r="BK70" s="104" t="s">
        <v>1217</v>
      </c>
      <c r="BL70" s="104" t="s">
        <v>1218</v>
      </c>
      <c r="BM70" s="104" t="s">
        <v>1219</v>
      </c>
      <c r="BN70" s="104" t="s">
        <v>1220</v>
      </c>
      <c r="BO70" s="104" t="s">
        <v>1221</v>
      </c>
      <c r="BP70" s="104" t="s">
        <v>1222</v>
      </c>
      <c r="BQ70" s="104" t="s">
        <v>1223</v>
      </c>
      <c r="BR70" s="104" t="s">
        <v>1224</v>
      </c>
      <c r="BS70" s="104" t="s">
        <v>1225</v>
      </c>
      <c r="BT70" s="104" t="s">
        <v>1226</v>
      </c>
      <c r="BU70" s="104" t="s">
        <v>1227</v>
      </c>
      <c r="BV70" s="255" t="s">
        <v>1228</v>
      </c>
    </row>
    <row r="71" spans="1:74" ht="13" customHeight="1" x14ac:dyDescent="0.25">
      <c r="A71" s="26" t="s">
        <v>392</v>
      </c>
      <c r="B71" s="188">
        <v>1</v>
      </c>
      <c r="C71" s="223">
        <v>46.342122147826302</v>
      </c>
      <c r="D71" s="225">
        <v>0.49845137942871298</v>
      </c>
      <c r="E71" s="223">
        <v>25.108038350603699</v>
      </c>
      <c r="F71" s="225">
        <v>0.32572121292258199</v>
      </c>
      <c r="G71" s="223">
        <v>8.5470348273666996</v>
      </c>
      <c r="H71" s="225">
        <v>0.22190467883807399</v>
      </c>
      <c r="I71" s="223">
        <v>3.8237454701559801</v>
      </c>
      <c r="J71" s="225">
        <v>0.12572400821547999</v>
      </c>
      <c r="K71" s="223">
        <v>3.3425268124860401</v>
      </c>
      <c r="L71" s="225">
        <v>0.12993498337746201</v>
      </c>
      <c r="M71" s="223">
        <v>2.9075556399056999</v>
      </c>
      <c r="N71" s="225">
        <v>0.14190097347361399</v>
      </c>
      <c r="O71" s="223">
        <v>2.3466019440335502</v>
      </c>
      <c r="P71" s="225">
        <v>0.148299043910397</v>
      </c>
      <c r="Q71" s="223">
        <v>4.2662133074459696</v>
      </c>
      <c r="R71" s="225">
        <v>0.166514907267861</v>
      </c>
      <c r="S71" s="223">
        <v>1.87938367662175</v>
      </c>
      <c r="T71" s="225">
        <v>9.6711540559939996E-2</v>
      </c>
      <c r="U71" s="223">
        <v>1.7250956186680999</v>
      </c>
      <c r="V71" s="225">
        <v>5.8464939632215898E-2</v>
      </c>
      <c r="W71" s="223">
        <v>1.04177088657573</v>
      </c>
      <c r="X71" s="225">
        <v>8.8992729417117694E-2</v>
      </c>
      <c r="Y71" s="223">
        <v>2.2582782273234598</v>
      </c>
      <c r="Z71" s="225">
        <v>0.130811407609706</v>
      </c>
      <c r="AA71" s="223">
        <v>-0.110057283609649</v>
      </c>
      <c r="AB71" s="225">
        <v>0.62411623807634997</v>
      </c>
      <c r="AC71" s="223">
        <v>5.0087983836341099</v>
      </c>
      <c r="AD71" s="225">
        <v>0.40848778709035</v>
      </c>
      <c r="AE71" s="223">
        <v>0.12585144851643201</v>
      </c>
      <c r="AF71" s="225">
        <v>0.295863464366525</v>
      </c>
      <c r="AG71" s="223">
        <v>-0.14042580127843601</v>
      </c>
      <c r="AH71" s="225">
        <v>0.157660576388754</v>
      </c>
      <c r="AI71" s="223">
        <v>-2.3362910781409298</v>
      </c>
      <c r="AJ71" s="225">
        <v>0.21567966323540899</v>
      </c>
      <c r="AK71" s="223">
        <v>-6.6855918299430203E-2</v>
      </c>
      <c r="AL71" s="225">
        <v>0.18317486860205001</v>
      </c>
      <c r="AM71" s="223">
        <v>-0.246064917248974</v>
      </c>
      <c r="AN71" s="225">
        <v>0.20584456196916801</v>
      </c>
      <c r="AO71" s="223">
        <v>-0.42097514142675801</v>
      </c>
      <c r="AP71" s="225">
        <v>0.23471276813261199</v>
      </c>
      <c r="AQ71" s="223">
        <v>0.13959700721770499</v>
      </c>
      <c r="AR71" s="225">
        <v>0.14383515465761099</v>
      </c>
      <c r="AS71" s="223">
        <v>-0.108741534308197</v>
      </c>
      <c r="AT71" s="225">
        <v>0.106957443217059</v>
      </c>
      <c r="AU71" s="223">
        <v>-1.16975949271096</v>
      </c>
      <c r="AV71" s="225">
        <v>0.160742766091373</v>
      </c>
      <c r="AW71" s="223">
        <v>0.22550800830502801</v>
      </c>
      <c r="AX71" s="225">
        <v>0.17339370884783201</v>
      </c>
      <c r="AY71" s="104"/>
      <c r="AZ71" s="104"/>
      <c r="BA71" s="104"/>
      <c r="BB71" s="104"/>
      <c r="BC71" s="104"/>
      <c r="BD71" s="104"/>
      <c r="BE71" s="104"/>
      <c r="BF71" s="104"/>
      <c r="BG71" s="104"/>
      <c r="BH71" s="104"/>
      <c r="BI71" s="104"/>
      <c r="BJ71" s="104"/>
      <c r="BK71" s="104"/>
      <c r="BL71" s="104"/>
      <c r="BM71" s="104"/>
      <c r="BN71" s="104"/>
      <c r="BO71" s="104"/>
      <c r="BP71" s="104"/>
      <c r="BQ71" s="104"/>
      <c r="BR71" s="104"/>
      <c r="BS71" s="104"/>
      <c r="BT71" s="104"/>
      <c r="BU71" s="104"/>
      <c r="BV71" s="255"/>
    </row>
    <row r="72" spans="1:74" ht="13" customHeight="1" x14ac:dyDescent="0.25">
      <c r="A72" s="26" t="s">
        <v>396</v>
      </c>
      <c r="B72" s="188">
        <v>1</v>
      </c>
      <c r="C72" s="223">
        <v>40.792584126227503</v>
      </c>
      <c r="D72" s="225">
        <v>0.35099080667191401</v>
      </c>
      <c r="E72" s="223">
        <v>23.987746653033401</v>
      </c>
      <c r="F72" s="225">
        <v>0.15579226126153001</v>
      </c>
      <c r="G72" s="223">
        <v>6.0359092318496304</v>
      </c>
      <c r="H72" s="225">
        <v>0.16086412540443301</v>
      </c>
      <c r="I72" s="223">
        <v>2.6651806441999999</v>
      </c>
      <c r="J72" s="225">
        <v>5.8070318200038398E-2</v>
      </c>
      <c r="K72" s="223">
        <v>3.8130399412946399</v>
      </c>
      <c r="L72" s="225">
        <v>8.6269157761088205E-2</v>
      </c>
      <c r="M72" s="223">
        <v>1.2639586079982901</v>
      </c>
      <c r="N72" s="225">
        <v>8.3127189298567397E-2</v>
      </c>
      <c r="O72" s="223">
        <v>1.391504821341</v>
      </c>
      <c r="P72" s="225">
        <v>6.4979659559390293E-2</v>
      </c>
      <c r="Q72" s="223">
        <v>2.2226967673837699</v>
      </c>
      <c r="R72" s="225">
        <v>6.8510234978247903E-2</v>
      </c>
      <c r="S72" s="223">
        <v>0.84513257838148304</v>
      </c>
      <c r="T72" s="225">
        <v>5.9384858561689499E-2</v>
      </c>
      <c r="U72" s="223">
        <v>1.2133695232519399</v>
      </c>
      <c r="V72" s="225">
        <v>3.56612998037837E-2</v>
      </c>
      <c r="W72" s="223">
        <v>0.68398431383145397</v>
      </c>
      <c r="X72" s="225">
        <v>4.4574793349895198E-2</v>
      </c>
      <c r="Y72" s="223">
        <v>1.3734859678032001</v>
      </c>
      <c r="Z72" s="225">
        <v>5.9270859553118498E-2</v>
      </c>
      <c r="AA72" s="223">
        <v>3.0160178660635402</v>
      </c>
      <c r="AB72" s="225">
        <v>0.46746796629311499</v>
      </c>
      <c r="AC72" s="223">
        <v>3.2458725058293898</v>
      </c>
      <c r="AD72" s="225">
        <v>0.207649897168971</v>
      </c>
      <c r="AE72" s="223">
        <v>-0.25832723354529402</v>
      </c>
      <c r="AF72" s="225">
        <v>0.235243763862206</v>
      </c>
      <c r="AG72" s="223">
        <v>0.14326982503341101</v>
      </c>
      <c r="AH72" s="225">
        <v>9.3772635581369598E-2</v>
      </c>
      <c r="AI72" s="223">
        <v>-0.81459219224396195</v>
      </c>
      <c r="AJ72" s="225">
        <v>0.13854432232487701</v>
      </c>
      <c r="AK72" s="223">
        <v>-0.40372294094726002</v>
      </c>
      <c r="AL72" s="225">
        <v>0.15735640413395799</v>
      </c>
      <c r="AM72" s="223">
        <v>0.22995980984324699</v>
      </c>
      <c r="AN72" s="225">
        <v>0.113547612477728</v>
      </c>
      <c r="AO72" s="223">
        <v>8.9959900390228498E-3</v>
      </c>
      <c r="AP72" s="225">
        <v>8.8945417675983907E-2</v>
      </c>
      <c r="AQ72" s="223">
        <v>1.8078403835645001E-2</v>
      </c>
      <c r="AR72" s="225">
        <v>9.8514878872915199E-2</v>
      </c>
      <c r="AS72" s="223">
        <v>0.25545423114726501</v>
      </c>
      <c r="AT72" s="225">
        <v>5.9250400832312297E-2</v>
      </c>
      <c r="AU72" s="223">
        <v>-0.40129370773241602</v>
      </c>
      <c r="AV72" s="225">
        <v>8.7348918751851606E-2</v>
      </c>
      <c r="AW72" s="223">
        <v>-2.4997342961603101E-2</v>
      </c>
      <c r="AX72" s="225">
        <v>8.9223468424338606E-2</v>
      </c>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c r="BU72" s="104"/>
      <c r="BV72" s="255"/>
    </row>
    <row r="73" spans="1:74" ht="13" customHeight="1" x14ac:dyDescent="0.25">
      <c r="A73" s="210" t="s">
        <v>398</v>
      </c>
      <c r="B73" s="188">
        <v>1</v>
      </c>
      <c r="C73" s="223">
        <v>37.776420932504699</v>
      </c>
      <c r="D73" s="225">
        <v>0.45211163966835599</v>
      </c>
      <c r="E73" s="223">
        <v>22.937303036728299</v>
      </c>
      <c r="F73" s="225">
        <v>0.14043626274929699</v>
      </c>
      <c r="G73" s="223">
        <v>6.2931726400358601</v>
      </c>
      <c r="H73" s="225">
        <v>0.19212283672188599</v>
      </c>
      <c r="I73" s="223">
        <v>2.6281945228155199</v>
      </c>
      <c r="J73" s="225">
        <v>5.7844959100111101E-2</v>
      </c>
      <c r="K73" s="223">
        <v>3.8794815120958899</v>
      </c>
      <c r="L73" s="225">
        <v>0.115624366114954</v>
      </c>
      <c r="M73" s="223">
        <v>1.0968876424990399</v>
      </c>
      <c r="N73" s="225">
        <v>4.7329427177976002E-2</v>
      </c>
      <c r="O73" s="223">
        <v>1.3112612815632601</v>
      </c>
      <c r="P73" s="225">
        <v>7.3365432804402497E-2</v>
      </c>
      <c r="Q73" s="223">
        <v>1.34049128759428</v>
      </c>
      <c r="R73" s="225">
        <v>6.4064567864280303E-2</v>
      </c>
      <c r="S73" s="223">
        <v>0.74490418468763397</v>
      </c>
      <c r="T73" s="225">
        <v>7.5725937037939395E-2</v>
      </c>
      <c r="U73" s="223">
        <v>1.02989777989688</v>
      </c>
      <c r="V73" s="225">
        <v>4.7613847389747901E-2</v>
      </c>
      <c r="W73" s="223">
        <v>0.63420883536789796</v>
      </c>
      <c r="X73" s="225">
        <v>8.3877809630502398E-2</v>
      </c>
      <c r="Y73" s="223">
        <v>1.2726981931172601</v>
      </c>
      <c r="Z73" s="225">
        <v>7.2177202667349102E-2</v>
      </c>
      <c r="AA73" s="223">
        <v>3.6323591199352401</v>
      </c>
      <c r="AB73" s="225">
        <v>0.62297638268602396</v>
      </c>
      <c r="AC73" s="223">
        <v>2.0728189077015502</v>
      </c>
      <c r="AD73" s="225">
        <v>0.180557100949576</v>
      </c>
      <c r="AE73" s="223">
        <v>1.27324855468845</v>
      </c>
      <c r="AF73" s="225">
        <v>0.25250068660279001</v>
      </c>
      <c r="AG73" s="223">
        <v>0.246364780022723</v>
      </c>
      <c r="AH73" s="225">
        <v>9.0126532344732196E-2</v>
      </c>
      <c r="AI73" s="223">
        <v>-0.42503799248381002</v>
      </c>
      <c r="AJ73" s="225">
        <v>0.17668447072506999</v>
      </c>
      <c r="AK73" s="223">
        <v>-0.18816205530558799</v>
      </c>
      <c r="AL73" s="225">
        <v>0.105259185518044</v>
      </c>
      <c r="AM73" s="223">
        <v>0.209706463982931</v>
      </c>
      <c r="AN73" s="225">
        <v>9.0550542097363504E-2</v>
      </c>
      <c r="AO73" s="223">
        <v>-4.1312256219285103E-2</v>
      </c>
      <c r="AP73" s="225">
        <v>9.0751882468305303E-2</v>
      </c>
      <c r="AQ73" s="223">
        <v>0.122286255262482</v>
      </c>
      <c r="AR73" s="225">
        <v>0.11403152116793</v>
      </c>
      <c r="AS73" s="223">
        <v>0.22073440180600001</v>
      </c>
      <c r="AT73" s="225">
        <v>7.53020017950983E-2</v>
      </c>
      <c r="AU73" s="223">
        <v>-0.42354719565889498</v>
      </c>
      <c r="AV73" s="225">
        <v>0.15310749455405501</v>
      </c>
      <c r="AW73" s="223">
        <v>-5.8735864427614401E-2</v>
      </c>
      <c r="AX73" s="225">
        <v>0.107947557239291</v>
      </c>
      <c r="AY73" s="104"/>
      <c r="AZ73" s="104"/>
      <c r="BA73" s="104"/>
      <c r="BB73" s="104"/>
      <c r="BC73" s="104"/>
      <c r="BD73" s="104"/>
      <c r="BE73" s="104"/>
      <c r="BF73" s="104"/>
      <c r="BG73" s="104"/>
      <c r="BH73" s="104"/>
      <c r="BI73" s="104"/>
      <c r="BJ73" s="104"/>
      <c r="BK73" s="104"/>
      <c r="BL73" s="104"/>
      <c r="BM73" s="104"/>
      <c r="BN73" s="104"/>
      <c r="BO73" s="104"/>
      <c r="BP73" s="104"/>
      <c r="BQ73" s="104"/>
      <c r="BR73" s="104"/>
      <c r="BS73" s="104"/>
      <c r="BT73" s="104"/>
      <c r="BU73" s="104"/>
      <c r="BV73" s="255"/>
    </row>
    <row r="74" spans="1:74" ht="13" customHeight="1" x14ac:dyDescent="0.25">
      <c r="A74" s="26" t="s">
        <v>399</v>
      </c>
      <c r="B74" s="188">
        <v>1</v>
      </c>
      <c r="C74" s="223">
        <v>38.5783394026924</v>
      </c>
      <c r="D74" s="225">
        <v>1.0236844872164499</v>
      </c>
      <c r="E74" s="223">
        <v>28.300583744128101</v>
      </c>
      <c r="F74" s="225">
        <v>0.75701758914758899</v>
      </c>
      <c r="G74" s="223">
        <v>9.68369042319474</v>
      </c>
      <c r="H74" s="225">
        <v>0.64335739809149295</v>
      </c>
      <c r="I74" s="223">
        <v>4.63056595574069</v>
      </c>
      <c r="J74" s="225">
        <v>0.33714142480352099</v>
      </c>
      <c r="K74" s="223">
        <v>6.1632416231869698</v>
      </c>
      <c r="L74" s="225">
        <v>0.54957375554957899</v>
      </c>
      <c r="M74" s="223">
        <v>6.6998309013478297</v>
      </c>
      <c r="N74" s="225">
        <v>0.77184985700683195</v>
      </c>
      <c r="O74" s="223">
        <v>2.0691886872251501</v>
      </c>
      <c r="P74" s="225">
        <v>0.46646200276783101</v>
      </c>
      <c r="Q74" s="223">
        <v>2.4817751080106301</v>
      </c>
      <c r="R74" s="225">
        <v>0.35741420497340598</v>
      </c>
      <c r="S74" s="223">
        <v>4.5212316776831196</v>
      </c>
      <c r="T74" s="225">
        <v>0.40385060521126898</v>
      </c>
      <c r="U74" s="223">
        <v>2.6752010827020198</v>
      </c>
      <c r="V74" s="225">
        <v>0.29685579076546598</v>
      </c>
      <c r="W74" s="223">
        <v>2.2022231035553101</v>
      </c>
      <c r="X74" s="225">
        <v>0.21261762118623301</v>
      </c>
      <c r="Y74" s="223">
        <v>2.8612349859665498</v>
      </c>
      <c r="Z74" s="225">
        <v>0.237570962846338</v>
      </c>
      <c r="AA74" s="223">
        <v>-1.7500630795355601</v>
      </c>
      <c r="AB74" s="225">
        <v>1.4398043336713799</v>
      </c>
      <c r="AC74" s="223">
        <v>-0.90675352038800805</v>
      </c>
      <c r="AD74" s="225">
        <v>1.12563063757722</v>
      </c>
      <c r="AE74" s="223">
        <v>0.42754916426472001</v>
      </c>
      <c r="AF74" s="225">
        <v>0.82114060225163399</v>
      </c>
      <c r="AG74" s="223">
        <v>-0.40045838260962402</v>
      </c>
      <c r="AH74" s="225">
        <v>0.54447412264459305</v>
      </c>
      <c r="AI74" s="223">
        <v>4.54572152167287E-2</v>
      </c>
      <c r="AJ74" s="225">
        <v>0.69076531019963905</v>
      </c>
      <c r="AK74" s="223">
        <v>1.07336514309746</v>
      </c>
      <c r="AL74" s="225">
        <v>0.937950358174792</v>
      </c>
      <c r="AM74" s="223">
        <v>-0.67233850058976397</v>
      </c>
      <c r="AN74" s="225">
        <v>0.57047459798435396</v>
      </c>
      <c r="AO74" s="223">
        <v>-0.136266934954931</v>
      </c>
      <c r="AP74" s="225">
        <v>0.45073015525781901</v>
      </c>
      <c r="AQ74" s="223">
        <v>-0.56082801277093797</v>
      </c>
      <c r="AR74" s="225">
        <v>0.63092620723717696</v>
      </c>
      <c r="AS74" s="223">
        <v>0.16667946156541599</v>
      </c>
      <c r="AT74" s="225">
        <v>0.44557261288962802</v>
      </c>
      <c r="AU74" s="223">
        <v>-0.69249883593310102</v>
      </c>
      <c r="AV74" s="225">
        <v>0.407781982448644</v>
      </c>
      <c r="AW74" s="223">
        <v>-0.31384345716480899</v>
      </c>
      <c r="AX74" s="225">
        <v>0.352999837083947</v>
      </c>
      <c r="AY74" s="104"/>
      <c r="AZ74" s="104"/>
      <c r="BA74" s="104"/>
      <c r="BB74" s="104"/>
      <c r="BC74" s="104"/>
      <c r="BD74" s="104"/>
      <c r="BE74" s="104"/>
      <c r="BF74" s="104"/>
      <c r="BG74" s="104"/>
      <c r="BH74" s="104"/>
      <c r="BI74" s="104"/>
      <c r="BJ74" s="104"/>
      <c r="BK74" s="104"/>
      <c r="BL74" s="104"/>
      <c r="BM74" s="104"/>
      <c r="BN74" s="104"/>
      <c r="BO74" s="104"/>
      <c r="BP74" s="104"/>
      <c r="BQ74" s="104"/>
      <c r="BR74" s="104"/>
      <c r="BS74" s="104"/>
      <c r="BT74" s="104"/>
      <c r="BU74" s="104"/>
      <c r="BV74" s="255"/>
    </row>
    <row r="75" spans="1:74" ht="13" customHeight="1" x14ac:dyDescent="0.25">
      <c r="A75" s="26" t="s">
        <v>410</v>
      </c>
      <c r="B75" s="188">
        <v>1</v>
      </c>
      <c r="C75" s="223">
        <v>42.851308956711101</v>
      </c>
      <c r="D75" s="225">
        <v>0.28708198290505499</v>
      </c>
      <c r="E75" s="223">
        <v>24.9525069327888</v>
      </c>
      <c r="F75" s="225">
        <v>0.10825443165578599</v>
      </c>
      <c r="G75" s="223">
        <v>7.4073532965371101</v>
      </c>
      <c r="H75" s="225">
        <v>0.20668385623525701</v>
      </c>
      <c r="I75" s="223">
        <v>2.2541336446017799</v>
      </c>
      <c r="J75" s="225">
        <v>6.4464161242474005E-2</v>
      </c>
      <c r="K75" s="223">
        <v>4.4882028412500903</v>
      </c>
      <c r="L75" s="225">
        <v>0.13449347078521701</v>
      </c>
      <c r="M75" s="223">
        <v>1.0304754986582101</v>
      </c>
      <c r="N75" s="225">
        <v>5.9905911916819099E-2</v>
      </c>
      <c r="O75" s="223">
        <v>0.98104580006693298</v>
      </c>
      <c r="P75" s="225">
        <v>6.8863723182918904E-2</v>
      </c>
      <c r="Q75" s="223">
        <v>1.27228361041821</v>
      </c>
      <c r="R75" s="225">
        <v>8.0998778405579605E-2</v>
      </c>
      <c r="S75" s="223">
        <v>1.00054649094547</v>
      </c>
      <c r="T75" s="225">
        <v>8.8078689904582494E-2</v>
      </c>
      <c r="U75" s="223">
        <v>1.7954555425312899</v>
      </c>
      <c r="V75" s="225">
        <v>0.123673717423971</v>
      </c>
      <c r="W75" s="223">
        <v>0.50545736172446498</v>
      </c>
      <c r="X75" s="225">
        <v>0.113932515429103</v>
      </c>
      <c r="Y75" s="223">
        <v>1.00816064861204</v>
      </c>
      <c r="Z75" s="225">
        <v>0.106162013210193</v>
      </c>
      <c r="AA75" s="223">
        <v>4.1628914970585598</v>
      </c>
      <c r="AB75" s="225">
        <v>0.38864248759869402</v>
      </c>
      <c r="AC75" s="223">
        <v>4.8601169696181898</v>
      </c>
      <c r="AD75" s="225">
        <v>0.150459639499926</v>
      </c>
      <c r="AE75" s="223">
        <v>0.25633542525501501</v>
      </c>
      <c r="AF75" s="225">
        <v>0.25333599653036198</v>
      </c>
      <c r="AG75" s="223">
        <v>0.23762320137444801</v>
      </c>
      <c r="AH75" s="225">
        <v>8.4332511876873406E-2</v>
      </c>
      <c r="AI75" s="223">
        <v>-0.85549164341413897</v>
      </c>
      <c r="AJ75" s="225">
        <v>0.19806526927300699</v>
      </c>
      <c r="AK75" s="223">
        <v>-0.44461564255973801</v>
      </c>
      <c r="AL75" s="225">
        <v>8.3151117443966402E-2</v>
      </c>
      <c r="AM75" s="223">
        <v>-6.7391027044654299E-3</v>
      </c>
      <c r="AN75" s="225">
        <v>9.0642755758141499E-2</v>
      </c>
      <c r="AO75" s="223">
        <v>-0.23325059109176199</v>
      </c>
      <c r="AP75" s="225">
        <v>9.2803627653759296E-2</v>
      </c>
      <c r="AQ75" s="223">
        <v>0.325561938380795</v>
      </c>
      <c r="AR75" s="225">
        <v>0.109043199472438</v>
      </c>
      <c r="AS75" s="223">
        <v>0.60809608142147997</v>
      </c>
      <c r="AT75" s="225">
        <v>0.13216123242056499</v>
      </c>
      <c r="AU75" s="223">
        <v>-0.22094106020739701</v>
      </c>
      <c r="AV75" s="225">
        <v>0.12370116282315299</v>
      </c>
      <c r="AW75" s="223">
        <v>-0.343530291213128</v>
      </c>
      <c r="AX75" s="225">
        <v>0.12942042895238301</v>
      </c>
      <c r="AY75" s="104"/>
      <c r="AZ75" s="104"/>
      <c r="BA75" s="104"/>
      <c r="BB75" s="104"/>
      <c r="BC75" s="104"/>
      <c r="BD75" s="104"/>
      <c r="BE75" s="104"/>
      <c r="BF75" s="104"/>
      <c r="BG75" s="104"/>
      <c r="BH75" s="104"/>
      <c r="BI75" s="104"/>
      <c r="BJ75" s="104"/>
      <c r="BK75" s="104"/>
      <c r="BL75" s="104"/>
      <c r="BM75" s="104"/>
      <c r="BN75" s="104"/>
      <c r="BO75" s="104"/>
      <c r="BP75" s="104"/>
      <c r="BQ75" s="104"/>
      <c r="BR75" s="104"/>
      <c r="BS75" s="104"/>
      <c r="BT75" s="104"/>
      <c r="BU75" s="104"/>
      <c r="BV75" s="255"/>
    </row>
    <row r="76" spans="1:74" ht="13" customHeight="1" x14ac:dyDescent="0.25">
      <c r="A76" s="26" t="s">
        <v>415</v>
      </c>
      <c r="B76" s="188">
        <v>1</v>
      </c>
      <c r="C76" s="223">
        <v>52.108587235210599</v>
      </c>
      <c r="D76" s="225">
        <v>0.32935761129220698</v>
      </c>
      <c r="E76" s="223">
        <v>23.214648261425602</v>
      </c>
      <c r="F76" s="225">
        <v>0.220517342587115</v>
      </c>
      <c r="G76" s="223">
        <v>7.82847714123894</v>
      </c>
      <c r="H76" s="225">
        <v>0.163056987532857</v>
      </c>
      <c r="I76" s="223">
        <v>4.0071797838110301</v>
      </c>
      <c r="J76" s="225">
        <v>8.6980138084055303E-2</v>
      </c>
      <c r="K76" s="223">
        <v>4.0695158410621897</v>
      </c>
      <c r="L76" s="225">
        <v>0.100464025779581</v>
      </c>
      <c r="M76" s="223">
        <v>1.55057304498497</v>
      </c>
      <c r="N76" s="225">
        <v>7.17864097065289E-2</v>
      </c>
      <c r="O76" s="223">
        <v>2.7662435173208002</v>
      </c>
      <c r="P76" s="225">
        <v>9.7501629444392807E-2</v>
      </c>
      <c r="Q76" s="223">
        <v>4.5077578366453297</v>
      </c>
      <c r="R76" s="225">
        <v>0.13931420123375801</v>
      </c>
      <c r="S76" s="223">
        <v>1.8765227925597701</v>
      </c>
      <c r="T76" s="225">
        <v>0.10642356248650001</v>
      </c>
      <c r="U76" s="223">
        <v>1.3670169718331799</v>
      </c>
      <c r="V76" s="225">
        <v>4.5547234183153401E-2</v>
      </c>
      <c r="W76" s="223">
        <v>0.247127935980686</v>
      </c>
      <c r="X76" s="225">
        <v>3.4395723492291301E-2</v>
      </c>
      <c r="Y76" s="223">
        <v>1.8547057280232</v>
      </c>
      <c r="Z76" s="225">
        <v>9.6520790570853193E-2</v>
      </c>
      <c r="AA76" s="223">
        <v>-3.0414018679007202</v>
      </c>
      <c r="AB76" s="225">
        <v>0.50026248420431496</v>
      </c>
      <c r="AC76" s="223">
        <v>5.4054644035921902</v>
      </c>
      <c r="AD76" s="225">
        <v>0.291112764705381</v>
      </c>
      <c r="AE76" s="223">
        <v>-0.32902444709433398</v>
      </c>
      <c r="AF76" s="225">
        <v>0.24195223746323199</v>
      </c>
      <c r="AG76" s="223">
        <v>0.20211360450694199</v>
      </c>
      <c r="AH76" s="225">
        <v>0.12941131183462101</v>
      </c>
      <c r="AI76" s="223">
        <v>-0.20202810114268999</v>
      </c>
      <c r="AJ76" s="225">
        <v>0.14481853584464199</v>
      </c>
      <c r="AK76" s="223">
        <v>-0.78488987002471</v>
      </c>
      <c r="AL76" s="225">
        <v>0.11149428446627099</v>
      </c>
      <c r="AM76" s="223">
        <v>-0.33582007835864403</v>
      </c>
      <c r="AN76" s="225">
        <v>0.15016324365541101</v>
      </c>
      <c r="AO76" s="223">
        <v>-0.70672908350883801</v>
      </c>
      <c r="AP76" s="225">
        <v>0.19024394752023099</v>
      </c>
      <c r="AQ76" s="223">
        <v>-0.70386397010636603</v>
      </c>
      <c r="AR76" s="225">
        <v>0.15543888763788499</v>
      </c>
      <c r="AS76" s="223">
        <v>-5.2142057929350998E-2</v>
      </c>
      <c r="AT76" s="225">
        <v>6.6193740405660298E-2</v>
      </c>
      <c r="AU76" s="223">
        <v>-5.3045368733778799</v>
      </c>
      <c r="AV76" s="225">
        <v>0.167848811866948</v>
      </c>
      <c r="AW76" s="223">
        <v>-0.89266888967757196</v>
      </c>
      <c r="AX76" s="225">
        <v>0.160132294012133</v>
      </c>
      <c r="AY76" s="104"/>
      <c r="AZ76" s="104"/>
      <c r="BA76" s="104"/>
      <c r="BB76" s="104"/>
      <c r="BC76" s="104"/>
      <c r="BD76" s="104"/>
      <c r="BE76" s="104"/>
      <c r="BF76" s="104"/>
      <c r="BG76" s="104"/>
      <c r="BH76" s="104"/>
      <c r="BI76" s="104"/>
      <c r="BJ76" s="104"/>
      <c r="BK76" s="104"/>
      <c r="BL76" s="104"/>
      <c r="BM76" s="104"/>
      <c r="BN76" s="104"/>
      <c r="BO76" s="104"/>
      <c r="BP76" s="104"/>
      <c r="BQ76" s="104"/>
      <c r="BR76" s="104"/>
      <c r="BS76" s="104"/>
      <c r="BT76" s="104"/>
      <c r="BU76" s="104"/>
      <c r="BV76" s="255"/>
    </row>
    <row r="77" spans="1:74" ht="13" customHeight="1" x14ac:dyDescent="0.25">
      <c r="A77" s="26" t="s">
        <v>417</v>
      </c>
      <c r="B77" s="188">
        <v>1</v>
      </c>
      <c r="C77" s="223">
        <v>41.120387887604302</v>
      </c>
      <c r="D77" s="225">
        <v>0.28191920440096802</v>
      </c>
      <c r="E77" s="223">
        <v>20.469554581162399</v>
      </c>
      <c r="F77" s="225">
        <v>0.219576874252189</v>
      </c>
      <c r="G77" s="223">
        <v>7.2803933952593303</v>
      </c>
      <c r="H77" s="225">
        <v>0.12720912626056599</v>
      </c>
      <c r="I77" s="223">
        <v>2.7780032774732502</v>
      </c>
      <c r="J77" s="225">
        <v>6.4022542935651197E-2</v>
      </c>
      <c r="K77" s="223">
        <v>2.7765819501495401</v>
      </c>
      <c r="L77" s="225">
        <v>6.2031631358670999E-2</v>
      </c>
      <c r="M77" s="223">
        <v>2.87713469033207</v>
      </c>
      <c r="N77" s="225">
        <v>7.3684104761299704E-2</v>
      </c>
      <c r="O77" s="223">
        <v>1.7159131720974301</v>
      </c>
      <c r="P77" s="225">
        <v>7.3513754906251602E-2</v>
      </c>
      <c r="Q77" s="223">
        <v>4.4832695848589097</v>
      </c>
      <c r="R77" s="225">
        <v>0.119322713243794</v>
      </c>
      <c r="S77" s="223">
        <v>2.1973973852198201</v>
      </c>
      <c r="T77" s="225">
        <v>7.8469186269033597E-2</v>
      </c>
      <c r="U77" s="223">
        <v>1.5555826860853501</v>
      </c>
      <c r="V77" s="225">
        <v>5.52921448708803E-2</v>
      </c>
      <c r="W77" s="223">
        <v>1.1042204558636399</v>
      </c>
      <c r="X77" s="225">
        <v>4.2910147481058002E-2</v>
      </c>
      <c r="Y77" s="223">
        <v>1.3967309998670501</v>
      </c>
      <c r="Z77" s="225">
        <v>5.67814989447568E-2</v>
      </c>
      <c r="AA77" s="223">
        <v>-2.0012640670540902</v>
      </c>
      <c r="AB77" s="225">
        <v>0.44126376980844301</v>
      </c>
      <c r="AC77" s="223">
        <v>1.79683667059207</v>
      </c>
      <c r="AD77" s="225">
        <v>0.30934221957508301</v>
      </c>
      <c r="AE77" s="223">
        <v>0.50713290204005501</v>
      </c>
      <c r="AF77" s="225">
        <v>0.186626805108738</v>
      </c>
      <c r="AG77" s="223">
        <v>-0.17747923047762801</v>
      </c>
      <c r="AH77" s="225">
        <v>0.102293397100137</v>
      </c>
      <c r="AI77" s="223">
        <v>-0.96217608605030402</v>
      </c>
      <c r="AJ77" s="225">
        <v>0.116048952488516</v>
      </c>
      <c r="AK77" s="223">
        <v>-0.96995478390553502</v>
      </c>
      <c r="AL77" s="225">
        <v>0.135834112956318</v>
      </c>
      <c r="AM77" s="223">
        <v>-0.21695422336207201</v>
      </c>
      <c r="AN77" s="225">
        <v>0.109046606145666</v>
      </c>
      <c r="AO77" s="223">
        <v>-1.5596908654681401</v>
      </c>
      <c r="AP77" s="225">
        <v>0.16974399159123599</v>
      </c>
      <c r="AQ77" s="223">
        <v>-0.33536681161801901</v>
      </c>
      <c r="AR77" s="225">
        <v>0.120945933719685</v>
      </c>
      <c r="AS77" s="223">
        <v>-0.222715299211031</v>
      </c>
      <c r="AT77" s="225">
        <v>8.9806472880854804E-2</v>
      </c>
      <c r="AU77" s="223">
        <v>-0.83207657048539596</v>
      </c>
      <c r="AV77" s="225">
        <v>7.42066750622353E-2</v>
      </c>
      <c r="AW77" s="223">
        <v>-0.33683809866890901</v>
      </c>
      <c r="AX77" s="225">
        <v>9.2052532536794004E-2</v>
      </c>
      <c r="AY77" s="104"/>
      <c r="AZ77" s="104"/>
      <c r="BA77" s="104"/>
      <c r="BB77" s="104"/>
      <c r="BC77" s="104"/>
      <c r="BD77" s="104"/>
      <c r="BE77" s="104"/>
      <c r="BF77" s="104"/>
      <c r="BG77" s="104"/>
      <c r="BH77" s="104"/>
      <c r="BI77" s="104"/>
      <c r="BJ77" s="104"/>
      <c r="BK77" s="104"/>
      <c r="BL77" s="104"/>
      <c r="BM77" s="104"/>
      <c r="BN77" s="104"/>
      <c r="BO77" s="104"/>
      <c r="BP77" s="104"/>
      <c r="BQ77" s="104"/>
      <c r="BR77" s="104"/>
      <c r="BS77" s="104"/>
      <c r="BT77" s="104"/>
      <c r="BU77" s="104"/>
      <c r="BV77" s="255"/>
    </row>
    <row r="78" spans="1:74" ht="13" customHeight="1" x14ac:dyDescent="0.25">
      <c r="A78" s="26" t="s">
        <v>423</v>
      </c>
      <c r="B78" s="188">
        <v>1</v>
      </c>
      <c r="C78" s="223">
        <v>38.066222591929503</v>
      </c>
      <c r="D78" s="225">
        <v>0.43628299934860698</v>
      </c>
      <c r="E78" s="223">
        <v>28.9529032875068</v>
      </c>
      <c r="F78" s="225">
        <v>0.17031432631174501</v>
      </c>
      <c r="G78" s="223">
        <v>7.5144377586273103</v>
      </c>
      <c r="H78" s="225">
        <v>0.19392188829588899</v>
      </c>
      <c r="I78" s="223">
        <v>1.7680992526505701</v>
      </c>
      <c r="J78" s="225">
        <v>0.12511457717022201</v>
      </c>
      <c r="K78" s="223">
        <v>4.2385429814116398</v>
      </c>
      <c r="L78" s="225">
        <v>0.13403053617001801</v>
      </c>
      <c r="M78" s="223">
        <v>2.1631379260581598</v>
      </c>
      <c r="N78" s="225">
        <v>0.102946666214921</v>
      </c>
      <c r="O78" s="223">
        <v>0.60415941158741804</v>
      </c>
      <c r="P78" s="225">
        <v>7.15834615861866E-2</v>
      </c>
      <c r="Q78" s="223">
        <v>0.55325118921071603</v>
      </c>
      <c r="R78" s="225">
        <v>4.1363996911825802E-2</v>
      </c>
      <c r="S78" s="223">
        <v>1.74160623069886</v>
      </c>
      <c r="T78" s="225">
        <v>0.13833182530927099</v>
      </c>
      <c r="U78" s="223">
        <v>1.2796521086335599</v>
      </c>
      <c r="V78" s="225">
        <v>5.61459655475905E-2</v>
      </c>
      <c r="W78" s="223">
        <v>0.97866333513794701</v>
      </c>
      <c r="X78" s="225">
        <v>7.0275620757215801E-2</v>
      </c>
      <c r="Y78" s="223">
        <v>0.90037854606712597</v>
      </c>
      <c r="Z78" s="225">
        <v>8.9735170647063406E-2</v>
      </c>
      <c r="AA78" s="223">
        <v>6.0268937301089904</v>
      </c>
      <c r="AB78" s="225">
        <v>0.54398706208435899</v>
      </c>
      <c r="AC78" s="223">
        <v>6.3172634311329396</v>
      </c>
      <c r="AD78" s="225">
        <v>0.29298885402955599</v>
      </c>
      <c r="AE78" s="223">
        <v>-0.23459749658113299</v>
      </c>
      <c r="AF78" s="225">
        <v>0.25352364687691997</v>
      </c>
      <c r="AG78" s="223">
        <v>-6.92155504204581E-2</v>
      </c>
      <c r="AH78" s="225">
        <v>0.146785579960788</v>
      </c>
      <c r="AI78" s="223">
        <v>-1.9356946041129499</v>
      </c>
      <c r="AJ78" s="225">
        <v>0.204015683204227</v>
      </c>
      <c r="AK78" s="223">
        <v>-0.12102889340831401</v>
      </c>
      <c r="AL78" s="225">
        <v>0.13831783861285399</v>
      </c>
      <c r="AM78" s="223">
        <v>4.1887870738288903E-2</v>
      </c>
      <c r="AN78" s="225">
        <v>0.120381711131592</v>
      </c>
      <c r="AO78" s="223">
        <v>-2.4831594707792899E-2</v>
      </c>
      <c r="AP78" s="225">
        <v>7.6837347465652905E-2</v>
      </c>
      <c r="AQ78" s="223">
        <v>0.395180907334021</v>
      </c>
      <c r="AR78" s="225">
        <v>0.156397875030546</v>
      </c>
      <c r="AS78" s="223">
        <v>0.150419898493518</v>
      </c>
      <c r="AT78" s="225">
        <v>0.10786979941515</v>
      </c>
      <c r="AU78" s="223">
        <v>-0.44304319162008299</v>
      </c>
      <c r="AV78" s="225">
        <v>0.103224278112596</v>
      </c>
      <c r="AW78" s="223">
        <v>-0.156094800024485</v>
      </c>
      <c r="AX78" s="225">
        <v>0.11732344582366901</v>
      </c>
      <c r="AY78" s="104"/>
      <c r="AZ78" s="104"/>
      <c r="BA78" s="104"/>
      <c r="BB78" s="104"/>
      <c r="BC78" s="104"/>
      <c r="BD78" s="104"/>
      <c r="BE78" s="104"/>
      <c r="BF78" s="104"/>
      <c r="BG78" s="104"/>
      <c r="BH78" s="104"/>
      <c r="BI78" s="104"/>
      <c r="BJ78" s="104"/>
      <c r="BK78" s="104"/>
      <c r="BL78" s="104"/>
      <c r="BM78" s="104"/>
      <c r="BN78" s="104"/>
      <c r="BO78" s="104"/>
      <c r="BP78" s="104"/>
      <c r="BQ78" s="104"/>
      <c r="BR78" s="104"/>
      <c r="BS78" s="104"/>
      <c r="BT78" s="104"/>
      <c r="BU78" s="104"/>
      <c r="BV78" s="255"/>
    </row>
    <row r="79" spans="1:74" ht="13" customHeight="1" x14ac:dyDescent="0.25">
      <c r="A79" s="26" t="s">
        <v>428</v>
      </c>
      <c r="B79" s="188">
        <v>1</v>
      </c>
      <c r="C79" s="223">
        <v>31.198744855996999</v>
      </c>
      <c r="D79" s="225">
        <v>0.70497929397500503</v>
      </c>
      <c r="E79" s="223">
        <v>22.823635304045801</v>
      </c>
      <c r="F79" s="225">
        <v>0.58634912765992997</v>
      </c>
      <c r="G79" s="223">
        <v>6.1267930507972199</v>
      </c>
      <c r="H79" s="225">
        <v>0.33895058594342098</v>
      </c>
      <c r="I79" s="223">
        <v>4.00735147577352</v>
      </c>
      <c r="J79" s="225">
        <v>0.22024755805746299</v>
      </c>
      <c r="K79" s="223">
        <v>4.5500402989505702</v>
      </c>
      <c r="L79" s="225">
        <v>0.26016637710110202</v>
      </c>
      <c r="M79" s="223">
        <v>3.76200125368426</v>
      </c>
      <c r="N79" s="225">
        <v>0.235052741675115</v>
      </c>
      <c r="O79" s="223">
        <v>3.2903609422795901</v>
      </c>
      <c r="P79" s="225">
        <v>0.21245050072879901</v>
      </c>
      <c r="Q79" s="223">
        <v>2.7026530024744102</v>
      </c>
      <c r="R79" s="225">
        <v>0.171401085086137</v>
      </c>
      <c r="S79" s="223">
        <v>4.2368134866649401</v>
      </c>
      <c r="T79" s="225">
        <v>0.271916704198499</v>
      </c>
      <c r="U79" s="223">
        <v>3.4896039948560702</v>
      </c>
      <c r="V79" s="225">
        <v>0.25307762483415902</v>
      </c>
      <c r="W79" s="223">
        <v>2.2763244981156801</v>
      </c>
      <c r="X79" s="225">
        <v>0.16012251128126001</v>
      </c>
      <c r="Y79" s="223">
        <v>2.0865730902297401</v>
      </c>
      <c r="Z79" s="225">
        <v>0.15457432560706899</v>
      </c>
      <c r="AA79" s="223">
        <v>0.87300511662324398</v>
      </c>
      <c r="AB79" s="225">
        <v>0.94026421152930095</v>
      </c>
      <c r="AC79" s="223">
        <v>0.53087227918664204</v>
      </c>
      <c r="AD79" s="225">
        <v>0.84132356174833101</v>
      </c>
      <c r="AE79" s="223">
        <v>-0.48754878088187198</v>
      </c>
      <c r="AF79" s="225">
        <v>0.53166385899999202</v>
      </c>
      <c r="AG79" s="223">
        <v>-8.8893223230660304E-2</v>
      </c>
      <c r="AH79" s="225">
        <v>0.34998986766115298</v>
      </c>
      <c r="AI79" s="223">
        <v>-0.25557888784050098</v>
      </c>
      <c r="AJ79" s="225">
        <v>0.40274178341280698</v>
      </c>
      <c r="AK79" s="223">
        <v>-0.14826678228784501</v>
      </c>
      <c r="AL79" s="225">
        <v>0.40005539519995797</v>
      </c>
      <c r="AM79" s="223">
        <v>-0.15069784933691099</v>
      </c>
      <c r="AN79" s="225">
        <v>0.33193673593219097</v>
      </c>
      <c r="AO79" s="223">
        <v>-0.21906038346867401</v>
      </c>
      <c r="AP79" s="225">
        <v>0.30482804196689101</v>
      </c>
      <c r="AQ79" s="223">
        <v>0.20403296798533699</v>
      </c>
      <c r="AR79" s="225">
        <v>0.40938627291376101</v>
      </c>
      <c r="AS79" s="223">
        <v>1.0015207292372801</v>
      </c>
      <c r="AT79" s="225">
        <v>0.33497140444235302</v>
      </c>
      <c r="AU79" s="223">
        <v>-0.31398202798459401</v>
      </c>
      <c r="AV79" s="225">
        <v>0.32385752104780002</v>
      </c>
      <c r="AW79" s="223">
        <v>-0.21504326985870501</v>
      </c>
      <c r="AX79" s="225">
        <v>0.27102378968228502</v>
      </c>
      <c r="AY79" s="104"/>
      <c r="AZ79" s="104"/>
      <c r="BA79" s="104"/>
      <c r="BB79" s="104"/>
      <c r="BC79" s="104"/>
      <c r="BD79" s="104"/>
      <c r="BE79" s="104"/>
      <c r="BF79" s="104"/>
      <c r="BG79" s="104"/>
      <c r="BH79" s="104"/>
      <c r="BI79" s="104"/>
      <c r="BJ79" s="104"/>
      <c r="BK79" s="104"/>
      <c r="BL79" s="104"/>
      <c r="BM79" s="104"/>
      <c r="BN79" s="104"/>
      <c r="BO79" s="104"/>
      <c r="BP79" s="104"/>
      <c r="BQ79" s="104"/>
      <c r="BR79" s="104"/>
      <c r="BS79" s="104"/>
      <c r="BT79" s="104"/>
      <c r="BU79" s="104"/>
      <c r="BV79" s="255"/>
    </row>
    <row r="80" spans="1:74" ht="13" customHeight="1" x14ac:dyDescent="0.25">
      <c r="A80" s="26" t="s">
        <v>433</v>
      </c>
      <c r="B80" s="188">
        <v>1</v>
      </c>
      <c r="C80" s="223">
        <v>41.1498764089853</v>
      </c>
      <c r="D80" s="225">
        <v>0.45390743276051498</v>
      </c>
      <c r="E80" s="223">
        <v>23.773875517076299</v>
      </c>
      <c r="F80" s="225">
        <v>0.25127092630457198</v>
      </c>
      <c r="G80" s="223">
        <v>9.9883967860154392</v>
      </c>
      <c r="H80" s="225">
        <v>0.29190911971692302</v>
      </c>
      <c r="I80" s="223">
        <v>3.8484750957833498</v>
      </c>
      <c r="J80" s="225">
        <v>0.170946612785907</v>
      </c>
      <c r="K80" s="223">
        <v>4.3536761271494999</v>
      </c>
      <c r="L80" s="225">
        <v>0.17510518683378001</v>
      </c>
      <c r="M80" s="223">
        <v>2.7875262439339501</v>
      </c>
      <c r="N80" s="225">
        <v>0.15758128477597899</v>
      </c>
      <c r="O80" s="223">
        <v>0.896643195753273</v>
      </c>
      <c r="P80" s="225">
        <v>8.7909287656366797E-2</v>
      </c>
      <c r="Q80" s="223">
        <v>3.9108863806934502</v>
      </c>
      <c r="R80" s="225">
        <v>0.17330669730283499</v>
      </c>
      <c r="S80" s="223">
        <v>3.4206511059148998</v>
      </c>
      <c r="T80" s="225">
        <v>0.178369215466711</v>
      </c>
      <c r="U80" s="223">
        <v>2.8269910775690401</v>
      </c>
      <c r="V80" s="225">
        <v>0.153769681377395</v>
      </c>
      <c r="W80" s="223">
        <v>2.3850124245507902</v>
      </c>
      <c r="X80" s="225">
        <v>0.19005283421559799</v>
      </c>
      <c r="Y80" s="223">
        <v>2.9061666251770202</v>
      </c>
      <c r="Z80" s="225">
        <v>0.193477518329602</v>
      </c>
      <c r="AA80" s="223">
        <v>0.67224337824574598</v>
      </c>
      <c r="AB80" s="225">
        <v>0.65727692796070003</v>
      </c>
      <c r="AC80" s="223">
        <v>0.75993453169115799</v>
      </c>
      <c r="AD80" s="225">
        <v>0.39815140518557601</v>
      </c>
      <c r="AE80" s="223">
        <v>0.72590621961364798</v>
      </c>
      <c r="AF80" s="225">
        <v>0.39036829021962299</v>
      </c>
      <c r="AG80" s="223">
        <v>-0.27266294321726697</v>
      </c>
      <c r="AH80" s="225">
        <v>0.28127989136336301</v>
      </c>
      <c r="AI80" s="223">
        <v>-0.40077723644552998</v>
      </c>
      <c r="AJ80" s="225">
        <v>0.27948285734836997</v>
      </c>
      <c r="AK80" s="223">
        <v>-0.63097813668879299</v>
      </c>
      <c r="AL80" s="225">
        <v>0.24913704610166201</v>
      </c>
      <c r="AM80" s="223">
        <v>-0.35028710587704798</v>
      </c>
      <c r="AN80" s="225">
        <v>0.16226086841658699</v>
      </c>
      <c r="AO80" s="223">
        <v>-0.59214438565583005</v>
      </c>
      <c r="AP80" s="225">
        <v>0.32251438090916501</v>
      </c>
      <c r="AQ80" s="223">
        <v>-6.8007369993816194E-2</v>
      </c>
      <c r="AR80" s="225">
        <v>0.28863688773187401</v>
      </c>
      <c r="AS80" s="223">
        <v>-0.13503895730389301</v>
      </c>
      <c r="AT80" s="225">
        <v>0.26564449262880702</v>
      </c>
      <c r="AU80" s="223">
        <v>-0.61313617073992099</v>
      </c>
      <c r="AV80" s="225">
        <v>0.29966089318125599</v>
      </c>
      <c r="AW80" s="223">
        <v>-0.44262508004335199</v>
      </c>
      <c r="AX80" s="225">
        <v>0.30007437427012101</v>
      </c>
      <c r="AY80" s="104"/>
      <c r="AZ80" s="104"/>
      <c r="BA80" s="104"/>
      <c r="BB80" s="104"/>
      <c r="BC80" s="104"/>
      <c r="BD80" s="104"/>
      <c r="BE80" s="104"/>
      <c r="BF80" s="104"/>
      <c r="BG80" s="104"/>
      <c r="BH80" s="104"/>
      <c r="BI80" s="104"/>
      <c r="BJ80" s="104"/>
      <c r="BK80" s="104"/>
      <c r="BL80" s="104"/>
      <c r="BM80" s="104"/>
      <c r="BN80" s="104"/>
      <c r="BO80" s="104"/>
      <c r="BP80" s="104"/>
      <c r="BQ80" s="104"/>
      <c r="BR80" s="104"/>
      <c r="BS80" s="104"/>
      <c r="BT80" s="104"/>
      <c r="BU80" s="104"/>
      <c r="BV80" s="255"/>
    </row>
    <row r="81" spans="1:74" ht="13" customHeight="1" x14ac:dyDescent="0.25">
      <c r="A81" s="26" t="s">
        <v>435</v>
      </c>
      <c r="B81" s="188">
        <v>1</v>
      </c>
      <c r="C81" s="223">
        <v>37.690788221141197</v>
      </c>
      <c r="D81" s="225">
        <v>0.389995474277608</v>
      </c>
      <c r="E81" s="223">
        <v>25.375370159562198</v>
      </c>
      <c r="F81" s="225">
        <v>0.25701912072222599</v>
      </c>
      <c r="G81" s="223">
        <v>6.4595615794815204</v>
      </c>
      <c r="H81" s="225">
        <v>0.12377457179885901</v>
      </c>
      <c r="I81" s="223">
        <v>3.3031388057999602</v>
      </c>
      <c r="J81" s="225">
        <v>6.19381100977901E-2</v>
      </c>
      <c r="K81" s="223">
        <v>3.3225167636997002</v>
      </c>
      <c r="L81" s="225">
        <v>7.5701844875458502E-2</v>
      </c>
      <c r="M81" s="223">
        <v>2.37291644389102</v>
      </c>
      <c r="N81" s="225">
        <v>0.100261547593695</v>
      </c>
      <c r="O81" s="223">
        <v>2.2383134461835299</v>
      </c>
      <c r="P81" s="225">
        <v>8.3943477234593902E-2</v>
      </c>
      <c r="Q81" s="223">
        <v>2.3682753552757001</v>
      </c>
      <c r="R81" s="225">
        <v>0.10251838515280599</v>
      </c>
      <c r="S81" s="223">
        <v>2.2492966186963201</v>
      </c>
      <c r="T81" s="225">
        <v>0.114052461602573</v>
      </c>
      <c r="U81" s="223">
        <v>1.56017089273827</v>
      </c>
      <c r="V81" s="225">
        <v>4.3454722846054401E-2</v>
      </c>
      <c r="W81" s="223">
        <v>0.66141589405960399</v>
      </c>
      <c r="X81" s="225">
        <v>3.7581184967279697E-2</v>
      </c>
      <c r="Y81" s="223">
        <v>1.57827312663899</v>
      </c>
      <c r="Z81" s="225">
        <v>9.0059790954839999E-2</v>
      </c>
      <c r="AA81" s="223">
        <v>-2.3417815810534299</v>
      </c>
      <c r="AB81" s="225">
        <v>0.51679650809649602</v>
      </c>
      <c r="AC81" s="223">
        <v>3.8182735635486802</v>
      </c>
      <c r="AD81" s="225">
        <v>0.33627155720403701</v>
      </c>
      <c r="AE81" s="223">
        <v>-1.2413874648722301</v>
      </c>
      <c r="AF81" s="225">
        <v>0.18268550980225401</v>
      </c>
      <c r="AG81" s="223">
        <v>0.31188256813439003</v>
      </c>
      <c r="AH81" s="225">
        <v>9.1696749342337305E-2</v>
      </c>
      <c r="AI81" s="223">
        <v>-2.7409886251617701</v>
      </c>
      <c r="AJ81" s="225">
        <v>0.155547751730477</v>
      </c>
      <c r="AK81" s="223">
        <v>-8.8566580413791798E-2</v>
      </c>
      <c r="AL81" s="225">
        <v>0.123459477689508</v>
      </c>
      <c r="AM81" s="223">
        <v>0.15472002711961499</v>
      </c>
      <c r="AN81" s="225">
        <v>0.109538404493804</v>
      </c>
      <c r="AO81" s="223">
        <v>-0.21867606954596699</v>
      </c>
      <c r="AP81" s="225">
        <v>0.133936569897494</v>
      </c>
      <c r="AQ81" s="223">
        <v>5.3683154606463099E-2</v>
      </c>
      <c r="AR81" s="225">
        <v>0.140802259269908</v>
      </c>
      <c r="AS81" s="223">
        <v>-0.11753572972132099</v>
      </c>
      <c r="AT81" s="225">
        <v>7.9692181173668303E-2</v>
      </c>
      <c r="AU81" s="223">
        <v>-0.23202561628200399</v>
      </c>
      <c r="AV81" s="225">
        <v>9.6745566062932498E-2</v>
      </c>
      <c r="AW81" s="223">
        <v>-8.2613305935611295E-2</v>
      </c>
      <c r="AX81" s="225">
        <v>0.125063020374024</v>
      </c>
      <c r="AY81" s="104"/>
      <c r="AZ81" s="104"/>
      <c r="BA81" s="104"/>
      <c r="BB81" s="104"/>
      <c r="BC81" s="104"/>
      <c r="BD81" s="104"/>
      <c r="BE81" s="104"/>
      <c r="BF81" s="104"/>
      <c r="BG81" s="104"/>
      <c r="BH81" s="104"/>
      <c r="BI81" s="104"/>
      <c r="BJ81" s="104"/>
      <c r="BK81" s="104"/>
      <c r="BL81" s="104"/>
      <c r="BM81" s="104"/>
      <c r="BN81" s="104"/>
      <c r="BO81" s="104"/>
      <c r="BP81" s="104"/>
      <c r="BQ81" s="104"/>
      <c r="BR81" s="104"/>
      <c r="BS81" s="104"/>
      <c r="BT81" s="104"/>
      <c r="BU81" s="104"/>
      <c r="BV81" s="255"/>
    </row>
    <row r="82" spans="1:74" ht="13" customHeight="1" x14ac:dyDescent="0.25">
      <c r="A82" s="26" t="s">
        <v>437</v>
      </c>
      <c r="B82" s="188">
        <v>1</v>
      </c>
      <c r="C82" s="223">
        <v>33.055943625377097</v>
      </c>
      <c r="D82" s="225">
        <v>0.33802455847035501</v>
      </c>
      <c r="E82" s="223">
        <v>26.7881548420849</v>
      </c>
      <c r="F82" s="225">
        <v>0.26803513068919599</v>
      </c>
      <c r="G82" s="223">
        <v>4.1337901797096199</v>
      </c>
      <c r="H82" s="225">
        <v>0.15291412354084899</v>
      </c>
      <c r="I82" s="223">
        <v>2.09720338390746</v>
      </c>
      <c r="J82" s="225">
        <v>9.4525333835869599E-2</v>
      </c>
      <c r="K82" s="223">
        <v>3.07477446938127</v>
      </c>
      <c r="L82" s="225">
        <v>0.100740808711521</v>
      </c>
      <c r="M82" s="223">
        <v>2.0601749784246799</v>
      </c>
      <c r="N82" s="225">
        <v>9.6724404347217199E-2</v>
      </c>
      <c r="O82" s="223">
        <v>0.68489435480999294</v>
      </c>
      <c r="P82" s="225">
        <v>6.4134773700486203E-2</v>
      </c>
      <c r="Q82" s="223">
        <v>1.3671060117749301</v>
      </c>
      <c r="R82" s="225">
        <v>7.7229131556688493E-2</v>
      </c>
      <c r="S82" s="223">
        <v>1.61288316542892</v>
      </c>
      <c r="T82" s="225">
        <v>8.7020701458678004E-2</v>
      </c>
      <c r="U82" s="223">
        <v>2.2547112653969901</v>
      </c>
      <c r="V82" s="225">
        <v>0.102595322496412</v>
      </c>
      <c r="W82" s="223">
        <v>1.2298794341603101</v>
      </c>
      <c r="X82" s="225">
        <v>8.1157849308087199E-2</v>
      </c>
      <c r="Y82" s="223">
        <v>1.3801786913584699</v>
      </c>
      <c r="Z82" s="225">
        <v>8.2037462618427898E-2</v>
      </c>
      <c r="AA82" s="223">
        <v>1.9566918015908501</v>
      </c>
      <c r="AB82" s="225">
        <v>0.51557291954528905</v>
      </c>
      <c r="AC82" s="223">
        <v>4.5000708974498798</v>
      </c>
      <c r="AD82" s="225">
        <v>0.37742629373091202</v>
      </c>
      <c r="AE82" s="223">
        <v>-0.34524608129118201</v>
      </c>
      <c r="AF82" s="225">
        <v>0.208579572168063</v>
      </c>
      <c r="AG82" s="223">
        <v>-0.41970102719110303</v>
      </c>
      <c r="AH82" s="225">
        <v>0.130045755137185</v>
      </c>
      <c r="AI82" s="223">
        <v>0.34445059480538898</v>
      </c>
      <c r="AJ82" s="225">
        <v>0.126992002628943</v>
      </c>
      <c r="AK82" s="223">
        <v>-0.35384671226727799</v>
      </c>
      <c r="AL82" s="225">
        <v>0.142350615965502</v>
      </c>
      <c r="AM82" s="223">
        <v>-1.53910740564509</v>
      </c>
      <c r="AN82" s="225">
        <v>0.20168071071726801</v>
      </c>
      <c r="AO82" s="223">
        <v>-1.1052870209568799</v>
      </c>
      <c r="AP82" s="225">
        <v>0.18795401141918</v>
      </c>
      <c r="AQ82" s="223">
        <v>-0.23116717838162501</v>
      </c>
      <c r="AR82" s="225">
        <v>0.14088607748783799</v>
      </c>
      <c r="AS82" s="223">
        <v>0.21932056763892999</v>
      </c>
      <c r="AT82" s="225">
        <v>0.13973188417825799</v>
      </c>
      <c r="AU82" s="223">
        <v>-0.308834000923082</v>
      </c>
      <c r="AV82" s="225">
        <v>0.109156319451332</v>
      </c>
      <c r="AW82" s="223">
        <v>-0.13364051378181199</v>
      </c>
      <c r="AX82" s="225">
        <v>0.114851218963175</v>
      </c>
      <c r="AY82" s="104"/>
      <c r="AZ82" s="104"/>
      <c r="BA82" s="104"/>
      <c r="BB82" s="104"/>
      <c r="BC82" s="104"/>
      <c r="BD82" s="104"/>
      <c r="BE82" s="104"/>
      <c r="BF82" s="104"/>
      <c r="BG82" s="104"/>
      <c r="BH82" s="104"/>
      <c r="BI82" s="104"/>
      <c r="BJ82" s="104"/>
      <c r="BK82" s="104"/>
      <c r="BL82" s="104"/>
      <c r="BM82" s="104"/>
      <c r="BN82" s="104"/>
      <c r="BO82" s="104"/>
      <c r="BP82" s="104"/>
      <c r="BQ82" s="104"/>
      <c r="BR82" s="104"/>
      <c r="BS82" s="104"/>
      <c r="BT82" s="104"/>
      <c r="BU82" s="104"/>
      <c r="BV82" s="255"/>
    </row>
    <row r="83" spans="1:74" ht="13" customHeight="1" x14ac:dyDescent="0.25">
      <c r="A83" s="26" t="s">
        <v>438</v>
      </c>
      <c r="B83" s="188">
        <v>1</v>
      </c>
      <c r="C83" s="223">
        <v>41.258240418795999</v>
      </c>
      <c r="D83" s="225">
        <v>0.82730253810919296</v>
      </c>
      <c r="E83" s="223">
        <v>24.560625778092898</v>
      </c>
      <c r="F83" s="225">
        <v>0.36080006409841098</v>
      </c>
      <c r="G83" s="223">
        <v>7.6009918191329202</v>
      </c>
      <c r="H83" s="225">
        <v>0.22757534493194101</v>
      </c>
      <c r="I83" s="223">
        <v>3.74530963440117</v>
      </c>
      <c r="J83" s="225">
        <v>0.12044313011211701</v>
      </c>
      <c r="K83" s="223">
        <v>5.1832959389359203</v>
      </c>
      <c r="L83" s="225">
        <v>0.21354029938581301</v>
      </c>
      <c r="M83" s="223">
        <v>3.3237385076226</v>
      </c>
      <c r="N83" s="225">
        <v>0.13607308113566599</v>
      </c>
      <c r="O83" s="223">
        <v>2.3522762867826201</v>
      </c>
      <c r="P83" s="225">
        <v>0.12522926238378301</v>
      </c>
      <c r="Q83" s="223">
        <v>2.7154159697437898</v>
      </c>
      <c r="R83" s="225">
        <v>0.103503811414716</v>
      </c>
      <c r="S83" s="223">
        <v>2.8611044613875598</v>
      </c>
      <c r="T83" s="225">
        <v>0.134097589438395</v>
      </c>
      <c r="U83" s="223">
        <v>2.64289480696692</v>
      </c>
      <c r="V83" s="225">
        <v>0.13468732452825899</v>
      </c>
      <c r="W83" s="223">
        <v>1.9059461067349299</v>
      </c>
      <c r="X83" s="225">
        <v>9.8596670687677399E-2</v>
      </c>
      <c r="Y83" s="223">
        <v>2.1188267043967302</v>
      </c>
      <c r="Z83" s="225">
        <v>9.8314442612736905E-2</v>
      </c>
      <c r="AA83" s="223">
        <v>0.85429063989682397</v>
      </c>
      <c r="AB83" s="225">
        <v>1.0708287674355299</v>
      </c>
      <c r="AC83" s="223">
        <v>0.90377712999239901</v>
      </c>
      <c r="AD83" s="225">
        <v>0.55031754916604603</v>
      </c>
      <c r="AE83" s="223">
        <v>-3.4578505995075802E-2</v>
      </c>
      <c r="AF83" s="225">
        <v>0.35650085411078503</v>
      </c>
      <c r="AG83" s="223">
        <v>0.15459286241640099</v>
      </c>
      <c r="AH83" s="225">
        <v>0.149454461307093</v>
      </c>
      <c r="AI83" s="223">
        <v>-0.19023959309666399</v>
      </c>
      <c r="AJ83" s="225">
        <v>0.31262268033698298</v>
      </c>
      <c r="AK83" s="223">
        <v>4.7989068226552698E-3</v>
      </c>
      <c r="AL83" s="225">
        <v>0.17869891773515001</v>
      </c>
      <c r="AM83" s="223">
        <v>-0.18904120867447499</v>
      </c>
      <c r="AN83" s="225">
        <v>0.17963498658277499</v>
      </c>
      <c r="AO83" s="223">
        <v>-0.292772365462936</v>
      </c>
      <c r="AP83" s="225">
        <v>0.13765297656352801</v>
      </c>
      <c r="AQ83" s="223">
        <v>-5.7269735553643598E-2</v>
      </c>
      <c r="AR83" s="225">
        <v>0.20123418545049901</v>
      </c>
      <c r="AS83" s="223">
        <v>0.35060133342016397</v>
      </c>
      <c r="AT83" s="225">
        <v>0.16023367023688001</v>
      </c>
      <c r="AU83" s="223">
        <v>-0.38236740059531898</v>
      </c>
      <c r="AV83" s="225">
        <v>0.16677783763615101</v>
      </c>
      <c r="AW83" s="223">
        <v>4.8215944063159502E-2</v>
      </c>
      <c r="AX83" s="225">
        <v>0.13305503416088399</v>
      </c>
      <c r="AY83" s="104"/>
      <c r="AZ83" s="104"/>
      <c r="BA83" s="104"/>
      <c r="BB83" s="104"/>
      <c r="BC83" s="104"/>
      <c r="BD83" s="104"/>
      <c r="BE83" s="104"/>
      <c r="BF83" s="104"/>
      <c r="BG83" s="104"/>
      <c r="BH83" s="104"/>
      <c r="BI83" s="104"/>
      <c r="BJ83" s="104"/>
      <c r="BK83" s="104"/>
      <c r="BL83" s="104"/>
      <c r="BM83" s="104"/>
      <c r="BN83" s="104"/>
      <c r="BO83" s="104"/>
      <c r="BP83" s="104"/>
      <c r="BQ83" s="104"/>
      <c r="BR83" s="104"/>
      <c r="BS83" s="104"/>
      <c r="BT83" s="104"/>
      <c r="BU83" s="104"/>
      <c r="BV83" s="255"/>
    </row>
    <row r="84" spans="1:74" ht="13" customHeight="1" x14ac:dyDescent="0.25">
      <c r="A84" s="62" t="s">
        <v>449</v>
      </c>
      <c r="B84" s="189">
        <v>1</v>
      </c>
      <c r="C84" s="247">
        <v>40.351095489874901</v>
      </c>
      <c r="D84" s="250">
        <v>0.15666015881524201</v>
      </c>
      <c r="E84" s="247">
        <v>24.858970284292599</v>
      </c>
      <c r="F84" s="250">
        <v>0.102605967756479</v>
      </c>
      <c r="G84" s="247">
        <v>7.3839024574342096</v>
      </c>
      <c r="H84" s="250">
        <v>7.9176016925706694E-2</v>
      </c>
      <c r="I84" s="247">
        <v>3.2440322020249002</v>
      </c>
      <c r="J84" s="250">
        <v>4.3247221443353003E-2</v>
      </c>
      <c r="K84" s="247">
        <v>4.1146629657465104</v>
      </c>
      <c r="L84" s="250">
        <v>6.10201305523944E-2</v>
      </c>
      <c r="M84" s="247">
        <v>2.7332519780701401</v>
      </c>
      <c r="N84" s="250">
        <v>7.2914195783272601E-2</v>
      </c>
      <c r="O84" s="247">
        <v>1.77809546495677</v>
      </c>
      <c r="P84" s="250">
        <v>4.9179688225973697E-2</v>
      </c>
      <c r="Q84" s="247">
        <v>2.7376320103279901</v>
      </c>
      <c r="R84" s="250">
        <v>4.4774501345971898E-2</v>
      </c>
      <c r="S84" s="247">
        <v>2.37021413918358</v>
      </c>
      <c r="T84" s="250">
        <v>5.0323186974686997E-2</v>
      </c>
      <c r="U84" s="247">
        <v>2.0321454642693899</v>
      </c>
      <c r="V84" s="250">
        <v>4.0366442614188001E-2</v>
      </c>
      <c r="W84" s="247">
        <v>1.2685021458575501</v>
      </c>
      <c r="X84" s="250">
        <v>3.2865048375194501E-2</v>
      </c>
      <c r="Y84" s="247">
        <v>1.8102494451219699</v>
      </c>
      <c r="Z84" s="250">
        <v>3.67764653531307E-2</v>
      </c>
      <c r="AA84" s="247">
        <v>1.31558374123559</v>
      </c>
      <c r="AB84" s="250">
        <v>0.185928166996401</v>
      </c>
      <c r="AC84" s="247">
        <v>3.3961283226971002</v>
      </c>
      <c r="AD84" s="250">
        <v>0.12893269708112501</v>
      </c>
      <c r="AE84" s="247">
        <v>-7.1123290569825998E-2</v>
      </c>
      <c r="AF84" s="250">
        <v>9.2345664548034695E-2</v>
      </c>
      <c r="AG84" s="247">
        <v>-5.7946127385940398E-2</v>
      </c>
      <c r="AH84" s="250">
        <v>5.37370690851003E-2</v>
      </c>
      <c r="AI84" s="247">
        <v>-0.893891089868321</v>
      </c>
      <c r="AJ84" s="250">
        <v>7.0681514918041394E-2</v>
      </c>
      <c r="AK84" s="247">
        <v>-0.34615931812553202</v>
      </c>
      <c r="AL84" s="250">
        <v>7.6596562867461193E-2</v>
      </c>
      <c r="AM84" s="247">
        <v>-0.175917298559123</v>
      </c>
      <c r="AN84" s="250">
        <v>5.7207308966058398E-2</v>
      </c>
      <c r="AO84" s="247">
        <v>-0.29875491940187598</v>
      </c>
      <c r="AP84" s="250">
        <v>5.4643046956038201E-2</v>
      </c>
      <c r="AQ84" s="247">
        <v>1.0555835790786901E-2</v>
      </c>
      <c r="AR84" s="250">
        <v>6.4463735236398895E-2</v>
      </c>
      <c r="AS84" s="247">
        <v>0.18645339791719401</v>
      </c>
      <c r="AT84" s="250">
        <v>4.6600896068768799E-2</v>
      </c>
      <c r="AU84" s="247">
        <v>-0.85100433323629299</v>
      </c>
      <c r="AV84" s="250">
        <v>5.4119743450612497E-2</v>
      </c>
      <c r="AW84" s="247">
        <v>-0.17949949130593701</v>
      </c>
      <c r="AX84" s="250">
        <v>4.9541773321035099E-2</v>
      </c>
      <c r="AY84" s="104"/>
      <c r="AZ84" s="104"/>
      <c r="BA84" s="104"/>
      <c r="BB84" s="104"/>
      <c r="BC84" s="104"/>
      <c r="BD84" s="104"/>
      <c r="BE84" s="104"/>
      <c r="BF84" s="104"/>
      <c r="BG84" s="104"/>
      <c r="BH84" s="104"/>
      <c r="BI84" s="104"/>
      <c r="BJ84" s="104"/>
      <c r="BK84" s="104"/>
      <c r="BL84" s="104"/>
      <c r="BM84" s="104"/>
      <c r="BN84" s="104"/>
      <c r="BO84" s="104"/>
      <c r="BP84" s="104"/>
      <c r="BQ84" s="104"/>
      <c r="BR84" s="104"/>
      <c r="BS84" s="104"/>
      <c r="BT84" s="104"/>
      <c r="BU84" s="104"/>
      <c r="BV84" s="255"/>
    </row>
    <row r="85" spans="1:74" ht="13" customHeight="1" x14ac:dyDescent="0.25">
      <c r="A85" s="26" t="s">
        <v>121</v>
      </c>
      <c r="B85" s="188">
        <v>1</v>
      </c>
      <c r="C85" s="223">
        <v>42.906213950269198</v>
      </c>
      <c r="D85" s="225">
        <v>0.47918787518877198</v>
      </c>
      <c r="E85" s="223">
        <v>24.721418561156199</v>
      </c>
      <c r="F85" s="225">
        <v>0.246582847394517</v>
      </c>
      <c r="G85" s="223">
        <v>5.8564997509780596</v>
      </c>
      <c r="H85" s="225">
        <v>0.21411011262721999</v>
      </c>
      <c r="I85" s="223">
        <v>2.6910711419436901</v>
      </c>
      <c r="J85" s="225">
        <v>8.4290070266671499E-2</v>
      </c>
      <c r="K85" s="223">
        <v>3.76641111456123</v>
      </c>
      <c r="L85" s="225">
        <v>0.11639023150903099</v>
      </c>
      <c r="M85" s="223">
        <v>1.3793338653664799</v>
      </c>
      <c r="N85" s="225">
        <v>0.13669422004718701</v>
      </c>
      <c r="O85" s="223">
        <v>1.4462402211324601</v>
      </c>
      <c r="P85" s="225">
        <v>8.9977406105904795E-2</v>
      </c>
      <c r="Q85" s="223">
        <v>2.8272851713182399</v>
      </c>
      <c r="R85" s="225">
        <v>0.11129120872446099</v>
      </c>
      <c r="S85" s="223">
        <v>0.91296657167039996</v>
      </c>
      <c r="T85" s="225">
        <v>8.2057453233062794E-2</v>
      </c>
      <c r="U85" s="223">
        <v>1.3369861882887499</v>
      </c>
      <c r="V85" s="225">
        <v>5.0268803846225799E-2</v>
      </c>
      <c r="W85" s="223">
        <v>0.71733176282189504</v>
      </c>
      <c r="X85" s="225">
        <v>5.7787952636428101E-2</v>
      </c>
      <c r="Y85" s="223">
        <v>1.44162156684289</v>
      </c>
      <c r="Z85" s="225">
        <v>9.1688551242099306E-2</v>
      </c>
      <c r="AA85" s="223">
        <v>2.5001194412671102</v>
      </c>
      <c r="AB85" s="225">
        <v>0.62291695895626298</v>
      </c>
      <c r="AC85" s="223">
        <v>4.0685326720213402</v>
      </c>
      <c r="AD85" s="225">
        <v>0.33136896635365198</v>
      </c>
      <c r="AE85" s="223">
        <v>-1.3586033630525001</v>
      </c>
      <c r="AF85" s="225">
        <v>0.33304647156091899</v>
      </c>
      <c r="AG85" s="223">
        <v>6.7818141794310394E-2</v>
      </c>
      <c r="AH85" s="225">
        <v>0.141453401476001</v>
      </c>
      <c r="AI85" s="223">
        <v>-1.09494457058146</v>
      </c>
      <c r="AJ85" s="225">
        <v>0.19635251697011899</v>
      </c>
      <c r="AK85" s="223">
        <v>-0.55959353579297</v>
      </c>
      <c r="AL85" s="225">
        <v>0.25278839947225401</v>
      </c>
      <c r="AM85" s="223">
        <v>0.24180307835436701</v>
      </c>
      <c r="AN85" s="225">
        <v>0.17959528211506001</v>
      </c>
      <c r="AO85" s="223">
        <v>2.45762772738671E-2</v>
      </c>
      <c r="AP85" s="225">
        <v>0.143645288452004</v>
      </c>
      <c r="AQ85" s="223">
        <v>-5.8419165686734602E-2</v>
      </c>
      <c r="AR85" s="225">
        <v>0.14017243365889001</v>
      </c>
      <c r="AS85" s="223">
        <v>0.27408552277786402</v>
      </c>
      <c r="AT85" s="225">
        <v>8.2850337195144494E-2</v>
      </c>
      <c r="AU85" s="223">
        <v>-0.38761675753367802</v>
      </c>
      <c r="AV85" s="225">
        <v>0.10691713722021801</v>
      </c>
      <c r="AW85" s="223">
        <v>-5.2845466824671403E-3</v>
      </c>
      <c r="AX85" s="225">
        <v>0.13634944481172101</v>
      </c>
      <c r="AY85" s="104"/>
      <c r="AZ85" s="104"/>
      <c r="BA85" s="104"/>
      <c r="BB85" s="104"/>
      <c r="BC85" s="104"/>
      <c r="BD85" s="104"/>
      <c r="BE85" s="104"/>
      <c r="BF85" s="104"/>
      <c r="BG85" s="104"/>
      <c r="BH85" s="104"/>
      <c r="BI85" s="104"/>
      <c r="BJ85" s="104"/>
      <c r="BK85" s="104"/>
      <c r="BL85" s="104"/>
      <c r="BM85" s="104"/>
      <c r="BN85" s="104"/>
      <c r="BO85" s="104"/>
      <c r="BP85" s="104"/>
      <c r="BQ85" s="104"/>
      <c r="BR85" s="104"/>
      <c r="BS85" s="104"/>
      <c r="BT85" s="104"/>
      <c r="BU85" s="104"/>
      <c r="BV85" s="255"/>
    </row>
    <row r="86" spans="1:74" ht="13" customHeight="1" x14ac:dyDescent="0.25">
      <c r="A86" s="26" t="s">
        <v>446</v>
      </c>
      <c r="B86" s="188">
        <v>1</v>
      </c>
      <c r="C86" s="223">
        <v>44.498625395306803</v>
      </c>
      <c r="D86" s="225">
        <v>0.51454215603345699</v>
      </c>
      <c r="E86" s="223">
        <v>26.978885676667701</v>
      </c>
      <c r="F86" s="225">
        <v>0.56861764469673004</v>
      </c>
      <c r="G86" s="223">
        <v>4.5119246149459702</v>
      </c>
      <c r="H86" s="225">
        <v>0.196127409049347</v>
      </c>
      <c r="I86" s="223">
        <v>3.0781126406244401</v>
      </c>
      <c r="J86" s="225">
        <v>0.12012991257811099</v>
      </c>
      <c r="K86" s="223">
        <v>2.6932414568770602</v>
      </c>
      <c r="L86" s="225">
        <v>0.17387003084781399</v>
      </c>
      <c r="M86" s="223">
        <v>1.3142576322494599</v>
      </c>
      <c r="N86" s="225">
        <v>0.124981402017565</v>
      </c>
      <c r="O86" s="223">
        <v>1.19030408529858</v>
      </c>
      <c r="P86" s="225">
        <v>0.15458137336514199</v>
      </c>
      <c r="Q86" s="223">
        <v>3.5091136094185802</v>
      </c>
      <c r="R86" s="225">
        <v>0.15806716048293601</v>
      </c>
      <c r="S86" s="223">
        <v>1.53788632304656</v>
      </c>
      <c r="T86" s="225">
        <v>0.241425985027792</v>
      </c>
      <c r="U86" s="223">
        <v>1.63509324267082</v>
      </c>
      <c r="V86" s="225">
        <v>7.5918167585698096E-2</v>
      </c>
      <c r="W86" s="223">
        <v>0.44521018894534298</v>
      </c>
      <c r="X86" s="225">
        <v>8.3647405089190496E-2</v>
      </c>
      <c r="Y86" s="223">
        <v>2.3207960154338099</v>
      </c>
      <c r="Z86" s="225">
        <v>0.274835151142789</v>
      </c>
      <c r="AA86" s="223">
        <v>3.51840616294758</v>
      </c>
      <c r="AB86" s="225">
        <v>0.96145011288702797</v>
      </c>
      <c r="AC86" s="223">
        <v>7.5421931558063298</v>
      </c>
      <c r="AD86" s="225">
        <v>0.72980403092115098</v>
      </c>
      <c r="AE86" s="223">
        <v>-0.84640107741924497</v>
      </c>
      <c r="AF86" s="225">
        <v>0.36244760700304501</v>
      </c>
      <c r="AG86" s="223">
        <v>-0.78005271571266599</v>
      </c>
      <c r="AH86" s="225">
        <v>0.20665111027275901</v>
      </c>
      <c r="AI86" s="223">
        <v>-1.0851882952454801</v>
      </c>
      <c r="AJ86" s="225">
        <v>0.32218161553364599</v>
      </c>
      <c r="AK86" s="223">
        <v>-1.50784576567629</v>
      </c>
      <c r="AL86" s="225">
        <v>0.25581048355334202</v>
      </c>
      <c r="AM86" s="223">
        <v>0.187355522535052</v>
      </c>
      <c r="AN86" s="225">
        <v>0.241406378709009</v>
      </c>
      <c r="AO86" s="223">
        <v>0.96329752594864404</v>
      </c>
      <c r="AP86" s="225">
        <v>0.22402341055778299</v>
      </c>
      <c r="AQ86" s="223">
        <v>5.28376948518769E-2</v>
      </c>
      <c r="AR86" s="225">
        <v>0.32830808901702802</v>
      </c>
      <c r="AS86" s="223">
        <v>0.14468988887477599</v>
      </c>
      <c r="AT86" s="225">
        <v>0.12966112311862499</v>
      </c>
      <c r="AU86" s="223">
        <v>-0.89387449040848099</v>
      </c>
      <c r="AV86" s="225">
        <v>0.40710240910721301</v>
      </c>
      <c r="AW86" s="223">
        <v>-0.15266902272338001</v>
      </c>
      <c r="AX86" s="225">
        <v>0.36078009071099199</v>
      </c>
      <c r="AY86" s="104"/>
      <c r="AZ86" s="104"/>
      <c r="BA86" s="104"/>
      <c r="BB86" s="104"/>
      <c r="BC86" s="104"/>
      <c r="BD86" s="104"/>
      <c r="BE86" s="104"/>
      <c r="BF86" s="104"/>
      <c r="BG86" s="104"/>
      <c r="BH86" s="104"/>
      <c r="BI86" s="104"/>
      <c r="BJ86" s="104"/>
      <c r="BK86" s="104"/>
      <c r="BL86" s="104"/>
      <c r="BM86" s="104"/>
      <c r="BN86" s="104"/>
      <c r="BO86" s="104"/>
      <c r="BP86" s="104"/>
      <c r="BQ86" s="104"/>
      <c r="BR86" s="104"/>
      <c r="BS86" s="104"/>
      <c r="BT86" s="104"/>
      <c r="BU86" s="104"/>
      <c r="BV86" s="255"/>
    </row>
    <row r="87" spans="1:74" ht="13" customHeight="1" x14ac:dyDescent="0.25">
      <c r="A87" s="27" t="s">
        <v>447</v>
      </c>
      <c r="B87" s="203">
        <v>1</v>
      </c>
      <c r="C87" s="233">
        <v>50.598781973131601</v>
      </c>
      <c r="D87" s="234">
        <v>0.469973199132318</v>
      </c>
      <c r="E87" s="233">
        <v>25.950344885550098</v>
      </c>
      <c r="F87" s="234">
        <v>0.42129844761489099</v>
      </c>
      <c r="G87" s="233">
        <v>8.6625459637596904</v>
      </c>
      <c r="H87" s="234">
        <v>0.37910582955864802</v>
      </c>
      <c r="I87" s="233">
        <v>4.0872749136592903</v>
      </c>
      <c r="J87" s="234">
        <v>0.136551757742224</v>
      </c>
      <c r="K87" s="233">
        <v>2.9377408175477999</v>
      </c>
      <c r="L87" s="234">
        <v>0.18442870280429499</v>
      </c>
      <c r="M87" s="233">
        <v>2.4529819511958899</v>
      </c>
      <c r="N87" s="234">
        <v>0.193855078562993</v>
      </c>
      <c r="O87" s="233">
        <v>2.3435149888279798</v>
      </c>
      <c r="P87" s="234">
        <v>0.14277986630487399</v>
      </c>
      <c r="Q87" s="233">
        <v>3.8969841795620601</v>
      </c>
      <c r="R87" s="234">
        <v>0.17387788982163399</v>
      </c>
      <c r="S87" s="233">
        <v>2.7965444239118198</v>
      </c>
      <c r="T87" s="234">
        <v>0.28655540781073802</v>
      </c>
      <c r="U87" s="233">
        <v>1.94010964136488</v>
      </c>
      <c r="V87" s="234">
        <v>0.168915267020426</v>
      </c>
      <c r="W87" s="233">
        <v>1.2152189829695399</v>
      </c>
      <c r="X87" s="234">
        <v>0.11747862989902499</v>
      </c>
      <c r="Y87" s="233">
        <v>1.94401577808617</v>
      </c>
      <c r="Z87" s="234">
        <v>0.143422935134287</v>
      </c>
      <c r="AA87" s="233">
        <v>3.0809889851852299</v>
      </c>
      <c r="AB87" s="234">
        <v>0.76191991369651801</v>
      </c>
      <c r="AC87" s="233">
        <v>4.4139811817447301</v>
      </c>
      <c r="AD87" s="234">
        <v>0.62446649105587504</v>
      </c>
      <c r="AE87" s="233">
        <v>0.68171808723732896</v>
      </c>
      <c r="AF87" s="234">
        <v>0.44615611360441798</v>
      </c>
      <c r="AG87" s="233">
        <v>5.8085852680169303E-2</v>
      </c>
      <c r="AH87" s="234">
        <v>0.18212109289845699</v>
      </c>
      <c r="AI87" s="233">
        <v>-1.39313634195508</v>
      </c>
      <c r="AJ87" s="234">
        <v>0.26238157161000702</v>
      </c>
      <c r="AK87" s="233">
        <v>-0.348385522351084</v>
      </c>
      <c r="AL87" s="234">
        <v>0.277478822433671</v>
      </c>
      <c r="AM87" s="233">
        <v>-0.17305915772201999</v>
      </c>
      <c r="AN87" s="234">
        <v>0.28243012782928101</v>
      </c>
      <c r="AO87" s="233">
        <v>-0.22595181122374799</v>
      </c>
      <c r="AP87" s="234">
        <v>0.26550597674358001</v>
      </c>
      <c r="AQ87" s="233">
        <v>0.87255728728940696</v>
      </c>
      <c r="AR87" s="234">
        <v>0.297841907037875</v>
      </c>
      <c r="AS87" s="233">
        <v>0.227825828766203</v>
      </c>
      <c r="AT87" s="234">
        <v>0.192966047855441</v>
      </c>
      <c r="AU87" s="233">
        <v>-0.99653593958747899</v>
      </c>
      <c r="AV87" s="234">
        <v>0.21457746654047499</v>
      </c>
      <c r="AW87" s="233">
        <v>1.28686699002669E-2</v>
      </c>
      <c r="AX87" s="234">
        <v>0.174979290456549</v>
      </c>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6"/>
    </row>
    <row r="88" spans="1:74" ht="13" customHeight="1" x14ac:dyDescent="0.25">
      <c r="A88" s="26"/>
      <c r="B88" s="96"/>
      <c r="C88" s="223" t="s">
        <v>1081</v>
      </c>
      <c r="D88" s="225" t="s">
        <v>1082</v>
      </c>
      <c r="E88" s="223" t="s">
        <v>1091</v>
      </c>
      <c r="F88" s="225" t="s">
        <v>1092</v>
      </c>
      <c r="G88" s="223" t="s">
        <v>1101</v>
      </c>
      <c r="H88" s="225" t="s">
        <v>1102</v>
      </c>
      <c r="I88" s="223" t="s">
        <v>1167</v>
      </c>
      <c r="J88" s="225" t="s">
        <v>1168</v>
      </c>
      <c r="K88" s="223" t="s">
        <v>1111</v>
      </c>
      <c r="L88" s="225" t="s">
        <v>1112</v>
      </c>
      <c r="M88" s="223" t="s">
        <v>1131</v>
      </c>
      <c r="N88" s="225" t="s">
        <v>1132</v>
      </c>
      <c r="O88" s="223" t="s">
        <v>1141</v>
      </c>
      <c r="P88" s="225" t="s">
        <v>1142</v>
      </c>
      <c r="Q88" s="223" t="s">
        <v>1121</v>
      </c>
      <c r="R88" s="225" t="s">
        <v>1122</v>
      </c>
      <c r="S88" s="223" t="s">
        <v>1177</v>
      </c>
      <c r="T88" s="225" t="s">
        <v>1178</v>
      </c>
      <c r="U88" s="223" t="s">
        <v>1151</v>
      </c>
      <c r="V88" s="225" t="s">
        <v>1152</v>
      </c>
      <c r="W88" s="223" t="s">
        <v>1161</v>
      </c>
      <c r="X88" s="225" t="s">
        <v>1162</v>
      </c>
      <c r="Y88" s="223" t="s">
        <v>1179</v>
      </c>
      <c r="Z88" s="225" t="s">
        <v>1180</v>
      </c>
      <c r="AA88" s="104" t="s">
        <v>1181</v>
      </c>
      <c r="AB88" s="104" t="s">
        <v>1182</v>
      </c>
      <c r="AC88" s="104" t="s">
        <v>1183</v>
      </c>
      <c r="AD88" s="104" t="s">
        <v>1184</v>
      </c>
      <c r="AE88" s="104" t="s">
        <v>1185</v>
      </c>
      <c r="AF88" s="104" t="s">
        <v>1186</v>
      </c>
      <c r="AG88" s="104" t="s">
        <v>1187</v>
      </c>
      <c r="AH88" s="104" t="s">
        <v>1188</v>
      </c>
      <c r="AI88" s="104" t="s">
        <v>1189</v>
      </c>
      <c r="AJ88" s="104" t="s">
        <v>1190</v>
      </c>
      <c r="AK88" s="104" t="s">
        <v>1191</v>
      </c>
      <c r="AL88" s="104" t="s">
        <v>1192</v>
      </c>
      <c r="AM88" s="104" t="s">
        <v>1193</v>
      </c>
      <c r="AN88" s="104" t="s">
        <v>1194</v>
      </c>
      <c r="AO88" s="104" t="s">
        <v>1195</v>
      </c>
      <c r="AP88" s="104" t="s">
        <v>1196</v>
      </c>
      <c r="AQ88" s="104" t="s">
        <v>1197</v>
      </c>
      <c r="AR88" s="104" t="s">
        <v>1198</v>
      </c>
      <c r="AS88" s="104" t="s">
        <v>1199</v>
      </c>
      <c r="AT88" s="104" t="s">
        <v>1200</v>
      </c>
      <c r="AU88" s="104" t="s">
        <v>1201</v>
      </c>
      <c r="AV88" s="104" t="s">
        <v>1202</v>
      </c>
      <c r="AW88" s="104" t="s">
        <v>1203</v>
      </c>
      <c r="AX88" s="104" t="s">
        <v>1204</v>
      </c>
      <c r="AY88" s="223" t="s">
        <v>1205</v>
      </c>
      <c r="AZ88" s="225" t="s">
        <v>1206</v>
      </c>
      <c r="BA88" s="223" t="s">
        <v>1207</v>
      </c>
      <c r="BB88" s="225" t="s">
        <v>1208</v>
      </c>
      <c r="BC88" s="223" t="s">
        <v>1209</v>
      </c>
      <c r="BD88" s="225" t="s">
        <v>1210</v>
      </c>
      <c r="BE88" s="223" t="s">
        <v>1211</v>
      </c>
      <c r="BF88" s="225" t="s">
        <v>1212</v>
      </c>
      <c r="BG88" s="223" t="s">
        <v>1213</v>
      </c>
      <c r="BH88" s="225" t="s">
        <v>1214</v>
      </c>
      <c r="BI88" s="223" t="s">
        <v>1215</v>
      </c>
      <c r="BJ88" s="225" t="s">
        <v>1216</v>
      </c>
      <c r="BK88" s="223" t="s">
        <v>1217</v>
      </c>
      <c r="BL88" s="225" t="s">
        <v>1218</v>
      </c>
      <c r="BM88" s="223" t="s">
        <v>1219</v>
      </c>
      <c r="BN88" s="225" t="s">
        <v>1220</v>
      </c>
      <c r="BO88" s="223" t="s">
        <v>1221</v>
      </c>
      <c r="BP88" s="225" t="s">
        <v>1222</v>
      </c>
      <c r="BQ88" s="223" t="s">
        <v>1223</v>
      </c>
      <c r="BR88" s="225" t="s">
        <v>1224</v>
      </c>
      <c r="BS88" s="223" t="s">
        <v>1225</v>
      </c>
      <c r="BT88" s="225" t="s">
        <v>1226</v>
      </c>
      <c r="BU88" s="223" t="s">
        <v>1227</v>
      </c>
      <c r="BV88" s="239" t="s">
        <v>1228</v>
      </c>
    </row>
    <row r="89" spans="1:74" ht="13" customHeight="1" x14ac:dyDescent="0.25">
      <c r="A89" s="26" t="s">
        <v>404</v>
      </c>
      <c r="B89" s="96">
        <v>3</v>
      </c>
      <c r="C89" s="223">
        <v>40.373391596940102</v>
      </c>
      <c r="D89" s="225">
        <v>0.46388977716665403</v>
      </c>
      <c r="E89" s="223">
        <v>20.649424155435799</v>
      </c>
      <c r="F89" s="225">
        <v>0.20067020362697399</v>
      </c>
      <c r="G89" s="223">
        <v>8.4686133997926305</v>
      </c>
      <c r="H89" s="225">
        <v>0.185762193722706</v>
      </c>
      <c r="I89" s="223">
        <v>2.8737352147899302</v>
      </c>
      <c r="J89" s="225">
        <v>0.1220283378264</v>
      </c>
      <c r="K89" s="223">
        <v>4.2706250812192801</v>
      </c>
      <c r="L89" s="225">
        <v>0.11270146643788</v>
      </c>
      <c r="M89" s="223">
        <v>2.2063029029180798</v>
      </c>
      <c r="N89" s="225">
        <v>0.107654986398021</v>
      </c>
      <c r="O89" s="223">
        <v>0.82845783755682101</v>
      </c>
      <c r="P89" s="225">
        <v>8.8458455720236306E-2</v>
      </c>
      <c r="Q89" s="223">
        <v>2.6002164696991099</v>
      </c>
      <c r="R89" s="225">
        <v>0.12743200864875701</v>
      </c>
      <c r="S89" s="223">
        <v>2.59595941324518</v>
      </c>
      <c r="T89" s="225">
        <v>0.109878592891735</v>
      </c>
      <c r="U89" s="223">
        <v>1.2926867825373001</v>
      </c>
      <c r="V89" s="225">
        <v>7.8432540163364206E-2</v>
      </c>
      <c r="W89" s="223">
        <v>1.25487362918173</v>
      </c>
      <c r="X89" s="225">
        <v>6.8572368646914697E-2</v>
      </c>
      <c r="Y89" s="223">
        <v>1.49881619385194</v>
      </c>
      <c r="Z89" s="225">
        <v>7.2168337759329806E-2</v>
      </c>
      <c r="AA89" s="104"/>
      <c r="AB89" s="104"/>
      <c r="AC89" s="104"/>
      <c r="AD89" s="104"/>
      <c r="AE89" s="104"/>
      <c r="AF89" s="104"/>
      <c r="AG89" s="104"/>
      <c r="AH89" s="104"/>
      <c r="AI89" s="104"/>
      <c r="AJ89" s="104"/>
      <c r="AK89" s="104"/>
      <c r="AL89" s="104"/>
      <c r="AM89" s="104"/>
      <c r="AN89" s="104"/>
      <c r="AO89" s="104"/>
      <c r="AP89" s="104"/>
      <c r="AQ89" s="104"/>
      <c r="AR89" s="104"/>
      <c r="AS89" s="104"/>
      <c r="AT89" s="104"/>
      <c r="AU89" s="104"/>
      <c r="AV89" s="104"/>
      <c r="AW89" s="104"/>
      <c r="AX89" s="104"/>
      <c r="AY89" s="223">
        <v>-3.11876217131447</v>
      </c>
      <c r="AZ89" s="225">
        <v>0.70796296392204106</v>
      </c>
      <c r="BA89" s="223">
        <v>-1.98228793804897</v>
      </c>
      <c r="BB89" s="225">
        <v>0.42381438896997398</v>
      </c>
      <c r="BC89" s="223">
        <v>2.3683700174526499E-2</v>
      </c>
      <c r="BD89" s="225">
        <v>0.34171738973316701</v>
      </c>
      <c r="BE89" s="223">
        <v>0.277532842367749</v>
      </c>
      <c r="BF89" s="225">
        <v>0.22050273889921401</v>
      </c>
      <c r="BG89" s="223">
        <v>0.10035829518594699</v>
      </c>
      <c r="BH89" s="225">
        <v>0.20980645381692101</v>
      </c>
      <c r="BI89" s="223">
        <v>-7.0786083666338796E-3</v>
      </c>
      <c r="BJ89" s="225">
        <v>0.192281258277467</v>
      </c>
      <c r="BK89" s="223">
        <v>4.7070095698591101E-2</v>
      </c>
      <c r="BL89" s="225">
        <v>0.13859118719393601</v>
      </c>
      <c r="BM89" s="223">
        <v>-0.40657236311981498</v>
      </c>
      <c r="BN89" s="225">
        <v>0.23402970499659201</v>
      </c>
      <c r="BO89" s="223">
        <v>0.15756616744892399</v>
      </c>
      <c r="BP89" s="225">
        <v>0.17451113899075499</v>
      </c>
      <c r="BQ89" s="223">
        <v>-0.28836700168339502</v>
      </c>
      <c r="BR89" s="225">
        <v>0.181801654903024</v>
      </c>
      <c r="BS89" s="223">
        <v>-0.52115007302360095</v>
      </c>
      <c r="BT89" s="225">
        <v>0.14274454583057</v>
      </c>
      <c r="BU89" s="223">
        <v>-0.28936827312904501</v>
      </c>
      <c r="BV89" s="239">
        <v>0.139785108605294</v>
      </c>
    </row>
    <row r="90" spans="1:74" ht="13" customHeight="1" x14ac:dyDescent="0.25">
      <c r="A90" s="26" t="s">
        <v>407</v>
      </c>
      <c r="B90" s="96">
        <v>3</v>
      </c>
      <c r="C90" s="223">
        <v>40.139150028291297</v>
      </c>
      <c r="D90" s="225">
        <v>0.22695317166780099</v>
      </c>
      <c r="E90" s="223">
        <v>17.7618066879817</v>
      </c>
      <c r="F90" s="225">
        <v>0.42113596521405</v>
      </c>
      <c r="G90" s="223">
        <v>9.4927592609221794</v>
      </c>
      <c r="H90" s="225">
        <v>0.21901190080594701</v>
      </c>
      <c r="I90" s="223">
        <v>2.9666624375053399</v>
      </c>
      <c r="J90" s="225">
        <v>9.8867475783002007E-2</v>
      </c>
      <c r="K90" s="223">
        <v>4.9556309859999601</v>
      </c>
      <c r="L90" s="225">
        <v>0.23007795825036201</v>
      </c>
      <c r="M90" s="223">
        <v>2.8969035540551702</v>
      </c>
      <c r="N90" s="225">
        <v>0.199458470417441</v>
      </c>
      <c r="O90" s="223">
        <v>1.01541304542454</v>
      </c>
      <c r="P90" s="225">
        <v>0.165158302660461</v>
      </c>
      <c r="Q90" s="223">
        <v>2.2405828675338402</v>
      </c>
      <c r="R90" s="225">
        <v>0.11472330988172399</v>
      </c>
      <c r="S90" s="223">
        <v>1.03911697501303</v>
      </c>
      <c r="T90" s="225">
        <v>0.134695708114177</v>
      </c>
      <c r="U90" s="223">
        <v>0.307215442652649</v>
      </c>
      <c r="V90" s="225">
        <v>0.112273893219297</v>
      </c>
      <c r="W90" s="223">
        <v>0.64136435550377002</v>
      </c>
      <c r="X90" s="225">
        <v>0.111447600729239</v>
      </c>
      <c r="Y90" s="223">
        <v>1.74555058689543</v>
      </c>
      <c r="Z90" s="225">
        <v>0.17114002459715599</v>
      </c>
      <c r="AA90" s="104"/>
      <c r="AB90" s="104"/>
      <c r="AC90" s="104"/>
      <c r="AD90" s="104"/>
      <c r="AE90" s="104"/>
      <c r="AF90" s="104"/>
      <c r="AG90" s="104"/>
      <c r="AH90" s="104"/>
      <c r="AI90" s="104"/>
      <c r="AJ90" s="104"/>
      <c r="AK90" s="104"/>
      <c r="AL90" s="104"/>
      <c r="AM90" s="104"/>
      <c r="AN90" s="104"/>
      <c r="AO90" s="104"/>
      <c r="AP90" s="104"/>
      <c r="AQ90" s="104"/>
      <c r="AR90" s="104"/>
      <c r="AS90" s="104"/>
      <c r="AT90" s="104"/>
      <c r="AU90" s="104"/>
      <c r="AV90" s="104"/>
      <c r="AW90" s="104"/>
      <c r="AX90" s="104"/>
      <c r="AY90" s="223">
        <v>-0.130068764881656</v>
      </c>
      <c r="AZ90" s="225">
        <v>0.345977563441075</v>
      </c>
      <c r="BA90" s="223">
        <v>-2.25998412064807</v>
      </c>
      <c r="BB90" s="225">
        <v>0.45641874381165898</v>
      </c>
      <c r="BC90" s="223">
        <v>2.6098640430116999</v>
      </c>
      <c r="BD90" s="225">
        <v>0.25014935651734399</v>
      </c>
      <c r="BE90" s="223">
        <v>-0.68173844256234695</v>
      </c>
      <c r="BF90" s="225">
        <v>0.122172747416808</v>
      </c>
      <c r="BG90" s="223">
        <v>2.3369081818937198</v>
      </c>
      <c r="BH90" s="225">
        <v>0.25064498469340302</v>
      </c>
      <c r="BI90" s="223">
        <v>0.99512815369105601</v>
      </c>
      <c r="BJ90" s="225">
        <v>0.21243391864356201</v>
      </c>
      <c r="BK90" s="223">
        <v>0.31873596826900602</v>
      </c>
      <c r="BL90" s="225">
        <v>0.175522005103628</v>
      </c>
      <c r="BM90" s="223">
        <v>0.44744130152526801</v>
      </c>
      <c r="BN90" s="225">
        <v>0.13594948475711499</v>
      </c>
      <c r="BO90" s="223">
        <v>0.43423445169359898</v>
      </c>
      <c r="BP90" s="225">
        <v>0.14791984380350201</v>
      </c>
      <c r="BQ90" s="223">
        <v>-1.4399854747903</v>
      </c>
      <c r="BR90" s="225">
        <v>0.12988228974904001</v>
      </c>
      <c r="BS90" s="223">
        <v>-0.13825217660265199</v>
      </c>
      <c r="BT90" s="225">
        <v>0.14624310482115699</v>
      </c>
      <c r="BU90" s="223">
        <v>-0.376114848986348</v>
      </c>
      <c r="BV90" s="239">
        <v>0.20336341125392199</v>
      </c>
    </row>
    <row r="91" spans="1:74" ht="13" customHeight="1" x14ac:dyDescent="0.25">
      <c r="A91" s="26" t="s">
        <v>124</v>
      </c>
      <c r="B91" s="96">
        <v>3</v>
      </c>
      <c r="C91" s="223">
        <v>41.077853095687303</v>
      </c>
      <c r="D91" s="225">
        <v>0.44399548225781099</v>
      </c>
      <c r="E91" s="223">
        <v>20.097288448374599</v>
      </c>
      <c r="F91" s="225">
        <v>0.19020287705903799</v>
      </c>
      <c r="G91" s="223">
        <v>8.0346621579207707</v>
      </c>
      <c r="H91" s="225">
        <v>0.18394013622529201</v>
      </c>
      <c r="I91" s="223">
        <v>2.5064144890103699</v>
      </c>
      <c r="J91" s="225">
        <v>9.6883193341596799E-2</v>
      </c>
      <c r="K91" s="223">
        <v>4.8316918318024697</v>
      </c>
      <c r="L91" s="225">
        <v>0.13872846449845999</v>
      </c>
      <c r="M91" s="223">
        <v>1.5136318131064901</v>
      </c>
      <c r="N91" s="225">
        <v>9.63097240160629E-2</v>
      </c>
      <c r="O91" s="223">
        <v>1.05487853905628</v>
      </c>
      <c r="P91" s="225">
        <v>7.7309606549147702E-2</v>
      </c>
      <c r="Q91" s="223">
        <v>2.6197736993658398</v>
      </c>
      <c r="R91" s="225">
        <v>7.5324857146440299E-2</v>
      </c>
      <c r="S91" s="223">
        <v>0.95849991301603599</v>
      </c>
      <c r="T91" s="225">
        <v>8.4948233336602993E-2</v>
      </c>
      <c r="U91" s="223">
        <v>0.74931473086625</v>
      </c>
      <c r="V91" s="225">
        <v>4.0248845321475997E-2</v>
      </c>
      <c r="W91" s="223">
        <v>1.67915505143997</v>
      </c>
      <c r="X91" s="225">
        <v>0.22103872454868301</v>
      </c>
      <c r="Y91" s="223">
        <v>1.4369111411694899</v>
      </c>
      <c r="Z91" s="225">
        <v>0.12511615749421601</v>
      </c>
      <c r="AA91" s="104"/>
      <c r="AB91" s="104"/>
      <c r="AC91" s="104"/>
      <c r="AD91" s="104"/>
      <c r="AE91" s="104"/>
      <c r="AF91" s="104"/>
      <c r="AG91" s="104"/>
      <c r="AH91" s="104"/>
      <c r="AI91" s="104"/>
      <c r="AJ91" s="104"/>
      <c r="AK91" s="104"/>
      <c r="AL91" s="104"/>
      <c r="AM91" s="104"/>
      <c r="AN91" s="104"/>
      <c r="AO91" s="104"/>
      <c r="AP91" s="104"/>
      <c r="AQ91" s="104"/>
      <c r="AR91" s="104"/>
      <c r="AS91" s="104"/>
      <c r="AT91" s="104"/>
      <c r="AU91" s="104"/>
      <c r="AV91" s="104"/>
      <c r="AW91" s="104"/>
      <c r="AX91" s="104"/>
      <c r="AY91" s="223">
        <v>0.67175858668519295</v>
      </c>
      <c r="AZ91" s="225">
        <v>0.59626882049352103</v>
      </c>
      <c r="BA91" s="223">
        <v>-0.55559744076030204</v>
      </c>
      <c r="BB91" s="225">
        <v>0.291855145019983</v>
      </c>
      <c r="BC91" s="223">
        <v>0.81955904389021095</v>
      </c>
      <c r="BD91" s="225">
        <v>0.31450085151636098</v>
      </c>
      <c r="BE91" s="223">
        <v>-0.11683851113900499</v>
      </c>
      <c r="BF91" s="225">
        <v>0.149300375068636</v>
      </c>
      <c r="BG91" s="223">
        <v>-2.9663853340215599E-2</v>
      </c>
      <c r="BH91" s="225">
        <v>0.210364473692389</v>
      </c>
      <c r="BI91" s="223">
        <v>-0.42529558805296303</v>
      </c>
      <c r="BJ91" s="225">
        <v>0.23343570432452099</v>
      </c>
      <c r="BK91" s="223">
        <v>-0.14955860372181201</v>
      </c>
      <c r="BL91" s="225">
        <v>0.173595239028105</v>
      </c>
      <c r="BM91" s="223">
        <v>-0.182935194678534</v>
      </c>
      <c r="BN91" s="225">
        <v>0.117991821154009</v>
      </c>
      <c r="BO91" s="223">
        <v>-1.2885824341098201E-2</v>
      </c>
      <c r="BP91" s="225">
        <v>0.14188406490430699</v>
      </c>
      <c r="BQ91" s="223">
        <v>-0.31358593464463902</v>
      </c>
      <c r="BR91" s="225">
        <v>7.71828691027414E-2</v>
      </c>
      <c r="BS91" s="223">
        <v>0.57420653108439701</v>
      </c>
      <c r="BT91" s="225">
        <v>0.23864187501686601</v>
      </c>
      <c r="BU91" s="223">
        <v>-9.9949723558585592E-3</v>
      </c>
      <c r="BV91" s="239">
        <v>0.16074337789690499</v>
      </c>
    </row>
    <row r="92" spans="1:74" ht="13" customHeight="1" x14ac:dyDescent="0.25">
      <c r="A92" s="26" t="s">
        <v>426</v>
      </c>
      <c r="B92" s="96">
        <v>3</v>
      </c>
      <c r="C92" s="223">
        <v>40.565702552422202</v>
      </c>
      <c r="D92" s="225">
        <v>0.34748449536947601</v>
      </c>
      <c r="E92" s="223">
        <v>19.4052324776214</v>
      </c>
      <c r="F92" s="225">
        <v>0.15833830335528301</v>
      </c>
      <c r="G92" s="223">
        <v>7.8026071431212802</v>
      </c>
      <c r="H92" s="225">
        <v>0.13666710052414499</v>
      </c>
      <c r="I92" s="223">
        <v>2.6208535072508199</v>
      </c>
      <c r="J92" s="225">
        <v>5.2524857610594403E-2</v>
      </c>
      <c r="K92" s="223">
        <v>7.0744268210271404</v>
      </c>
      <c r="L92" s="225">
        <v>0.169454902937378</v>
      </c>
      <c r="M92" s="223">
        <v>1.6730720503410199</v>
      </c>
      <c r="N92" s="225">
        <v>5.9518267514066803E-2</v>
      </c>
      <c r="O92" s="223">
        <v>1.71322711747636</v>
      </c>
      <c r="P92" s="225">
        <v>0.106336359621393</v>
      </c>
      <c r="Q92" s="223">
        <v>2.85083748026873</v>
      </c>
      <c r="R92" s="225">
        <v>8.2793457734531006E-2</v>
      </c>
      <c r="S92" s="223">
        <v>1.25560720076434</v>
      </c>
      <c r="T92" s="225">
        <v>8.3198771754314907E-2</v>
      </c>
      <c r="U92" s="223">
        <v>1.07465031726541</v>
      </c>
      <c r="V92" s="225">
        <v>6.9425952159124699E-2</v>
      </c>
      <c r="W92" s="223">
        <v>1.4352741003371201</v>
      </c>
      <c r="X92" s="225">
        <v>7.9921902927233293E-2</v>
      </c>
      <c r="Y92" s="223">
        <v>1.4020382716983499</v>
      </c>
      <c r="Z92" s="225">
        <v>7.9986030084288298E-2</v>
      </c>
      <c r="AA92" s="104"/>
      <c r="AB92" s="104"/>
      <c r="AC92" s="104"/>
      <c r="AD92" s="104"/>
      <c r="AE92" s="104"/>
      <c r="AF92" s="104"/>
      <c r="AG92" s="104"/>
      <c r="AH92" s="104"/>
      <c r="AI92" s="104"/>
      <c r="AJ92" s="104"/>
      <c r="AK92" s="104"/>
      <c r="AL92" s="104"/>
      <c r="AM92" s="104"/>
      <c r="AN92" s="104"/>
      <c r="AO92" s="104"/>
      <c r="AP92" s="104"/>
      <c r="AQ92" s="104"/>
      <c r="AR92" s="104"/>
      <c r="AS92" s="104"/>
      <c r="AT92" s="104"/>
      <c r="AU92" s="104"/>
      <c r="AV92" s="104"/>
      <c r="AW92" s="104"/>
      <c r="AX92" s="104"/>
      <c r="AY92" s="223">
        <v>0.11219869831065001</v>
      </c>
      <c r="AZ92" s="225">
        <v>0.51658808561275804</v>
      </c>
      <c r="BA92" s="223">
        <v>-0.432560159540191</v>
      </c>
      <c r="BB92" s="225">
        <v>0.25192723458399002</v>
      </c>
      <c r="BC92" s="223">
        <v>0.38649978869343599</v>
      </c>
      <c r="BD92" s="225">
        <v>0.198417776014509</v>
      </c>
      <c r="BE92" s="223">
        <v>-0.139959879536844</v>
      </c>
      <c r="BF92" s="225">
        <v>8.8234502335771001E-2</v>
      </c>
      <c r="BG92" s="223">
        <v>0.1428806714501</v>
      </c>
      <c r="BH92" s="225">
        <v>0.25269853266318398</v>
      </c>
      <c r="BI92" s="223">
        <v>-9.1265041799709401E-2</v>
      </c>
      <c r="BJ92" s="225">
        <v>8.9894343254331002E-2</v>
      </c>
      <c r="BK92" s="223">
        <v>4.2085234040162102E-2</v>
      </c>
      <c r="BL92" s="225">
        <v>0.15416643912851799</v>
      </c>
      <c r="BM92" s="223">
        <v>6.4649108516682902E-2</v>
      </c>
      <c r="BN92" s="225">
        <v>0.12791743900424299</v>
      </c>
      <c r="BO92" s="223">
        <v>-0.30778553305841999</v>
      </c>
      <c r="BP92" s="225">
        <v>0.16096614852133501</v>
      </c>
      <c r="BQ92" s="223">
        <v>-0.11809239768249601</v>
      </c>
      <c r="BR92" s="225">
        <v>9.1234969810132696E-2</v>
      </c>
      <c r="BS92" s="223">
        <v>0.13288113402616</v>
      </c>
      <c r="BT92" s="225">
        <v>0.11336074029398201</v>
      </c>
      <c r="BU92" s="223">
        <v>-2.3943271987321602E-2</v>
      </c>
      <c r="BV92" s="239">
        <v>0.11537158666873901</v>
      </c>
    </row>
    <row r="93" spans="1:74" ht="13" customHeight="1" x14ac:dyDescent="0.25">
      <c r="A93" s="26" t="s">
        <v>428</v>
      </c>
      <c r="B93" s="96">
        <v>3</v>
      </c>
      <c r="C93" s="223">
        <v>32.295467636934497</v>
      </c>
      <c r="D93" s="225">
        <v>0.79801100937803504</v>
      </c>
      <c r="E93" s="223">
        <v>20.817945340010901</v>
      </c>
      <c r="F93" s="225">
        <v>0.61436452623348603</v>
      </c>
      <c r="G93" s="223">
        <v>7.7722243638047797</v>
      </c>
      <c r="H93" s="225">
        <v>0.35365884763192101</v>
      </c>
      <c r="I93" s="223">
        <v>4.5427801521819804</v>
      </c>
      <c r="J93" s="225">
        <v>0.29208056151303502</v>
      </c>
      <c r="K93" s="223">
        <v>5.1494024127718196</v>
      </c>
      <c r="L93" s="225">
        <v>0.27899595725605503</v>
      </c>
      <c r="M93" s="223">
        <v>3.7991509572295801</v>
      </c>
      <c r="N93" s="225">
        <v>0.23251530665202799</v>
      </c>
      <c r="O93" s="223">
        <v>3.8301247824528799</v>
      </c>
      <c r="P93" s="225">
        <v>0.251469335200524</v>
      </c>
      <c r="Q93" s="223">
        <v>3.09141933640305</v>
      </c>
      <c r="R93" s="225">
        <v>0.23717421332036201</v>
      </c>
      <c r="S93" s="223">
        <v>4.6380809477907201</v>
      </c>
      <c r="T93" s="225">
        <v>0.33152409676977501</v>
      </c>
      <c r="U93" s="223">
        <v>2.2173703385546002</v>
      </c>
      <c r="V93" s="225">
        <v>0.19565452394053201</v>
      </c>
      <c r="W93" s="223">
        <v>2.6614038267098201</v>
      </c>
      <c r="X93" s="225">
        <v>0.246256245913022</v>
      </c>
      <c r="Y93" s="223">
        <v>2.46849183757198</v>
      </c>
      <c r="Z93" s="225">
        <v>0.22342065515558801</v>
      </c>
      <c r="AA93" s="104"/>
      <c r="AB93" s="104"/>
      <c r="AC93" s="104"/>
      <c r="AD93" s="104"/>
      <c r="AE93" s="104"/>
      <c r="AF93" s="104"/>
      <c r="AG93" s="104"/>
      <c r="AH93" s="104"/>
      <c r="AI93" s="104"/>
      <c r="AJ93" s="104"/>
      <c r="AK93" s="104"/>
      <c r="AL93" s="104"/>
      <c r="AM93" s="104"/>
      <c r="AN93" s="104"/>
      <c r="AO93" s="104"/>
      <c r="AP93" s="104"/>
      <c r="AQ93" s="104"/>
      <c r="AR93" s="104"/>
      <c r="AS93" s="104"/>
      <c r="AT93" s="104"/>
      <c r="AU93" s="104"/>
      <c r="AV93" s="104"/>
      <c r="AW93" s="104"/>
      <c r="AX93" s="104"/>
      <c r="AY93" s="223">
        <v>1.9697278975607899</v>
      </c>
      <c r="AZ93" s="225">
        <v>1.01189058382706</v>
      </c>
      <c r="BA93" s="223">
        <v>-1.4748176848482799</v>
      </c>
      <c r="BB93" s="225">
        <v>0.86108292698173605</v>
      </c>
      <c r="BC93" s="223">
        <v>1.15788253212569</v>
      </c>
      <c r="BD93" s="225">
        <v>0.54115944024262597</v>
      </c>
      <c r="BE93" s="223">
        <v>0.44653545317779902</v>
      </c>
      <c r="BF93" s="225">
        <v>0.39911774584571602</v>
      </c>
      <c r="BG93" s="223">
        <v>0.343783225980753</v>
      </c>
      <c r="BH93" s="225">
        <v>0.41515436225317298</v>
      </c>
      <c r="BI93" s="223">
        <v>-0.111117078742519</v>
      </c>
      <c r="BJ93" s="225">
        <v>0.39856981281463499</v>
      </c>
      <c r="BK93" s="223">
        <v>0.389065990836378</v>
      </c>
      <c r="BL93" s="225">
        <v>0.35816701124977102</v>
      </c>
      <c r="BM93" s="223">
        <v>0.16970595045995801</v>
      </c>
      <c r="BN93" s="225">
        <v>0.34611184704484699</v>
      </c>
      <c r="BO93" s="223">
        <v>0.60530042911112103</v>
      </c>
      <c r="BP93" s="225">
        <v>0.45118361358438203</v>
      </c>
      <c r="BQ93" s="223">
        <v>-0.27071292706418598</v>
      </c>
      <c r="BR93" s="225">
        <v>0.29400382708525902</v>
      </c>
      <c r="BS93" s="223">
        <v>7.1097300609540795E-2</v>
      </c>
      <c r="BT93" s="225">
        <v>0.37401418953214099</v>
      </c>
      <c r="BU93" s="223">
        <v>0.16687547748352699</v>
      </c>
      <c r="BV93" s="239">
        <v>0.315400478102078</v>
      </c>
    </row>
    <row r="94" spans="1:74" ht="13" customHeight="1" x14ac:dyDescent="0.25">
      <c r="A94" s="26" t="s">
        <v>433</v>
      </c>
      <c r="B94" s="96">
        <v>3</v>
      </c>
      <c r="C94" s="223">
        <v>41.106911903428099</v>
      </c>
      <c r="D94" s="225">
        <v>0.55476058677177797</v>
      </c>
      <c r="E94" s="223">
        <v>21.1786035356578</v>
      </c>
      <c r="F94" s="225">
        <v>0.36839465059302101</v>
      </c>
      <c r="G94" s="223">
        <v>9.6297219671059295</v>
      </c>
      <c r="H94" s="225">
        <v>0.31610425094685102</v>
      </c>
      <c r="I94" s="223">
        <v>3.9881479593832498</v>
      </c>
      <c r="J94" s="225">
        <v>0.223210429875323</v>
      </c>
      <c r="K94" s="223">
        <v>6.8709882077253503</v>
      </c>
      <c r="L94" s="225">
        <v>0.31051203134736799</v>
      </c>
      <c r="M94" s="223">
        <v>3.6561955229006502</v>
      </c>
      <c r="N94" s="225">
        <v>0.21010325597575699</v>
      </c>
      <c r="O94" s="223">
        <v>1.52305017013539</v>
      </c>
      <c r="P94" s="225">
        <v>0.15565828947851301</v>
      </c>
      <c r="Q94" s="223">
        <v>4.4717201175743604</v>
      </c>
      <c r="R94" s="225">
        <v>0.21022375596026699</v>
      </c>
      <c r="S94" s="223">
        <v>4.2911986360067296</v>
      </c>
      <c r="T94" s="225">
        <v>0.27623431074014099</v>
      </c>
      <c r="U94" s="223">
        <v>2.5933813030967401</v>
      </c>
      <c r="V94" s="225">
        <v>0.17365975506888801</v>
      </c>
      <c r="W94" s="223">
        <v>3.5534924523428999</v>
      </c>
      <c r="X94" s="225">
        <v>0.28534899290198501</v>
      </c>
      <c r="Y94" s="223">
        <v>3.06049936983118</v>
      </c>
      <c r="Z94" s="225">
        <v>0.198880526890056</v>
      </c>
      <c r="AA94" s="104"/>
      <c r="AB94" s="104"/>
      <c r="AC94" s="104"/>
      <c r="AD94" s="104"/>
      <c r="AE94" s="104"/>
      <c r="AF94" s="104"/>
      <c r="AG94" s="104"/>
      <c r="AH94" s="104"/>
      <c r="AI94" s="104"/>
      <c r="AJ94" s="104"/>
      <c r="AK94" s="104"/>
      <c r="AL94" s="104"/>
      <c r="AM94" s="104"/>
      <c r="AN94" s="104"/>
      <c r="AO94" s="104"/>
      <c r="AP94" s="104"/>
      <c r="AQ94" s="104"/>
      <c r="AR94" s="104"/>
      <c r="AS94" s="104"/>
      <c r="AT94" s="104"/>
      <c r="AU94" s="104"/>
      <c r="AV94" s="104"/>
      <c r="AW94" s="104"/>
      <c r="AX94" s="104"/>
      <c r="AY94" s="223">
        <v>0.62927887268848803</v>
      </c>
      <c r="AZ94" s="225">
        <v>0.73057532886731102</v>
      </c>
      <c r="BA94" s="223">
        <v>-1.83533744972732</v>
      </c>
      <c r="BB94" s="225">
        <v>0.48073077874299402</v>
      </c>
      <c r="BC94" s="223">
        <v>0.36723140070413202</v>
      </c>
      <c r="BD94" s="225">
        <v>0.40877666922386002</v>
      </c>
      <c r="BE94" s="223">
        <v>-0.132990079617366</v>
      </c>
      <c r="BF94" s="225">
        <v>0.31578240746998099</v>
      </c>
      <c r="BG94" s="223">
        <v>2.11653484413032</v>
      </c>
      <c r="BH94" s="225">
        <v>0.37929745939959197</v>
      </c>
      <c r="BI94" s="223">
        <v>0.23769114227791199</v>
      </c>
      <c r="BJ94" s="225">
        <v>0.28527317539549402</v>
      </c>
      <c r="BK94" s="223">
        <v>0.27611986850506998</v>
      </c>
      <c r="BL94" s="225">
        <v>0.206954221137023</v>
      </c>
      <c r="BM94" s="223">
        <v>-3.1310648774925703E-2</v>
      </c>
      <c r="BN94" s="225">
        <v>0.34376495186863898</v>
      </c>
      <c r="BO94" s="223">
        <v>0.80254016009801799</v>
      </c>
      <c r="BP94" s="225">
        <v>0.35749275567962702</v>
      </c>
      <c r="BQ94" s="223">
        <v>-0.368648731776197</v>
      </c>
      <c r="BR94" s="225">
        <v>0.27763211644854202</v>
      </c>
      <c r="BS94" s="223">
        <v>0.55534385705219103</v>
      </c>
      <c r="BT94" s="225">
        <v>0.367560360837487</v>
      </c>
      <c r="BU94" s="223">
        <v>-0.28829233538919102</v>
      </c>
      <c r="BV94" s="239">
        <v>0.30358613929277101</v>
      </c>
    </row>
    <row r="95" spans="1:74" ht="13" customHeight="1" x14ac:dyDescent="0.25">
      <c r="A95" s="26" t="s">
        <v>437</v>
      </c>
      <c r="B95" s="96">
        <v>3</v>
      </c>
      <c r="C95" s="223">
        <v>33.016027354080499</v>
      </c>
      <c r="D95" s="225">
        <v>0.39803406351661802</v>
      </c>
      <c r="E95" s="223">
        <v>22.892635776344701</v>
      </c>
      <c r="F95" s="225">
        <v>0.270810170950264</v>
      </c>
      <c r="G95" s="223">
        <v>5.0763640404490902</v>
      </c>
      <c r="H95" s="225">
        <v>0.144007927751621</v>
      </c>
      <c r="I95" s="223">
        <v>2.66065661426879</v>
      </c>
      <c r="J95" s="225">
        <v>9.2740812470940098E-2</v>
      </c>
      <c r="K95" s="223">
        <v>2.6610384683601298</v>
      </c>
      <c r="L95" s="225">
        <v>7.8155379789074705E-2</v>
      </c>
      <c r="M95" s="223">
        <v>2.5105487605768402</v>
      </c>
      <c r="N95" s="225">
        <v>9.2229227988282106E-2</v>
      </c>
      <c r="O95" s="223">
        <v>2.8487323982194099</v>
      </c>
      <c r="P95" s="225">
        <v>0.16780087884237899</v>
      </c>
      <c r="Q95" s="223">
        <v>2.9978133672327099</v>
      </c>
      <c r="R95" s="225">
        <v>0.13721753627868</v>
      </c>
      <c r="S95" s="223">
        <v>2.0379360164843798</v>
      </c>
      <c r="T95" s="225">
        <v>8.8931149249507804E-2</v>
      </c>
      <c r="U95" s="223">
        <v>1.81868209099872</v>
      </c>
      <c r="V95" s="225">
        <v>8.7201661204559799E-2</v>
      </c>
      <c r="W95" s="223">
        <v>1.8966621403429</v>
      </c>
      <c r="X95" s="225">
        <v>0.103183529330017</v>
      </c>
      <c r="Y95" s="223">
        <v>1.8617627287624099</v>
      </c>
      <c r="Z95" s="225">
        <v>8.7197909643401197E-2</v>
      </c>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223">
        <v>1.9167755302943099</v>
      </c>
      <c r="AZ95" s="225">
        <v>0.55676381793263696</v>
      </c>
      <c r="BA95" s="223">
        <v>0.60455183170968496</v>
      </c>
      <c r="BB95" s="225">
        <v>0.379402061942196</v>
      </c>
      <c r="BC95" s="223">
        <v>0.59732777944828397</v>
      </c>
      <c r="BD95" s="225">
        <v>0.202141020089596</v>
      </c>
      <c r="BE95" s="223">
        <v>0.14375220317022699</v>
      </c>
      <c r="BF95" s="225">
        <v>0.12875448726234101</v>
      </c>
      <c r="BG95" s="223">
        <v>-6.9285406215756906E-2</v>
      </c>
      <c r="BH95" s="225">
        <v>0.10993871739215701</v>
      </c>
      <c r="BI95" s="223">
        <v>9.6527069884880107E-2</v>
      </c>
      <c r="BJ95" s="225">
        <v>0.13933527178983901</v>
      </c>
      <c r="BK95" s="223">
        <v>0.62473063776432403</v>
      </c>
      <c r="BL95" s="225">
        <v>0.254399242958945</v>
      </c>
      <c r="BM95" s="223">
        <v>0.52542033450089498</v>
      </c>
      <c r="BN95" s="225">
        <v>0.21952454056426501</v>
      </c>
      <c r="BO95" s="223">
        <v>0.19388567267384099</v>
      </c>
      <c r="BP95" s="225">
        <v>0.142074042859303</v>
      </c>
      <c r="BQ95" s="223">
        <v>-0.21670860675933401</v>
      </c>
      <c r="BR95" s="225">
        <v>0.12885390554693399</v>
      </c>
      <c r="BS95" s="223">
        <v>0.357948705259511</v>
      </c>
      <c r="BT95" s="225">
        <v>0.12639361651937001</v>
      </c>
      <c r="BU95" s="223">
        <v>0.34794352362212699</v>
      </c>
      <c r="BV95" s="239">
        <v>0.11859229600035499</v>
      </c>
    </row>
    <row r="96" spans="1:74" ht="13" customHeight="1" x14ac:dyDescent="0.25">
      <c r="A96" s="26" t="s">
        <v>438</v>
      </c>
      <c r="B96" s="96">
        <v>3</v>
      </c>
      <c r="C96" s="223">
        <v>41.235820229612699</v>
      </c>
      <c r="D96" s="225">
        <v>0.76444428764938699</v>
      </c>
      <c r="E96" s="223">
        <v>23.998833782359601</v>
      </c>
      <c r="F96" s="225">
        <v>0.46859738560404601</v>
      </c>
      <c r="G96" s="223">
        <v>8.1382179841594198</v>
      </c>
      <c r="H96" s="225">
        <v>0.27286748459951399</v>
      </c>
      <c r="I96" s="223">
        <v>4.13406172962054</v>
      </c>
      <c r="J96" s="225">
        <v>0.184889865920942</v>
      </c>
      <c r="K96" s="223">
        <v>5.8325527091406197</v>
      </c>
      <c r="L96" s="225">
        <v>0.23872797997459599</v>
      </c>
      <c r="M96" s="223">
        <v>3.5572317394960198</v>
      </c>
      <c r="N96" s="225">
        <v>0.163390541867387</v>
      </c>
      <c r="O96" s="223">
        <v>3.1931569490890999</v>
      </c>
      <c r="P96" s="225">
        <v>0.15586198231659601</v>
      </c>
      <c r="Q96" s="223">
        <v>3.3776881263919498</v>
      </c>
      <c r="R96" s="225">
        <v>0.13338400331820199</v>
      </c>
      <c r="S96" s="223">
        <v>3.2215521586933198</v>
      </c>
      <c r="T96" s="225">
        <v>0.154676122888317</v>
      </c>
      <c r="U96" s="223">
        <v>2.3641956208426098</v>
      </c>
      <c r="V96" s="225">
        <v>0.124698810584544</v>
      </c>
      <c r="W96" s="223">
        <v>2.4462984354289299</v>
      </c>
      <c r="X96" s="225">
        <v>0.13589003175439901</v>
      </c>
      <c r="Y96" s="223">
        <v>2.42062428430014</v>
      </c>
      <c r="Z96" s="225">
        <v>0.141114386163155</v>
      </c>
      <c r="AA96" s="104"/>
      <c r="AB96" s="104"/>
      <c r="AC96" s="104"/>
      <c r="AD96" s="104"/>
      <c r="AE96" s="104"/>
      <c r="AF96" s="104"/>
      <c r="AG96" s="104"/>
      <c r="AH96" s="104"/>
      <c r="AI96" s="104"/>
      <c r="AJ96" s="104"/>
      <c r="AK96" s="104"/>
      <c r="AL96" s="104"/>
      <c r="AM96" s="104"/>
      <c r="AN96" s="104"/>
      <c r="AO96" s="104"/>
      <c r="AP96" s="104"/>
      <c r="AQ96" s="104"/>
      <c r="AR96" s="104"/>
      <c r="AS96" s="104"/>
      <c r="AT96" s="104"/>
      <c r="AU96" s="104"/>
      <c r="AV96" s="104"/>
      <c r="AW96" s="104"/>
      <c r="AX96" s="104"/>
      <c r="AY96" s="223">
        <v>0.83187045071353105</v>
      </c>
      <c r="AZ96" s="225">
        <v>1.0230443922554699</v>
      </c>
      <c r="BA96" s="223">
        <v>0.34198513425916099</v>
      </c>
      <c r="BB96" s="225">
        <v>0.62630362322251698</v>
      </c>
      <c r="BC96" s="223">
        <v>0.50264765903141895</v>
      </c>
      <c r="BD96" s="225">
        <v>0.386987061169354</v>
      </c>
      <c r="BE96" s="223">
        <v>0.54334495763577895</v>
      </c>
      <c r="BF96" s="225">
        <v>0.20497402502183801</v>
      </c>
      <c r="BG96" s="223">
        <v>0.45901717710802897</v>
      </c>
      <c r="BH96" s="225">
        <v>0.33034002061822199</v>
      </c>
      <c r="BI96" s="223">
        <v>0.23829213869608001</v>
      </c>
      <c r="BJ96" s="225">
        <v>0.20028452002508501</v>
      </c>
      <c r="BK96" s="223">
        <v>0.65183945363200202</v>
      </c>
      <c r="BL96" s="225">
        <v>0.202186344195315</v>
      </c>
      <c r="BM96" s="223">
        <v>0.36949979118522402</v>
      </c>
      <c r="BN96" s="225">
        <v>0.16132760247588199</v>
      </c>
      <c r="BO96" s="223">
        <v>0.30317796175212097</v>
      </c>
      <c r="BP96" s="225">
        <v>0.21549416904524199</v>
      </c>
      <c r="BQ96" s="223">
        <v>7.1902147295848998E-2</v>
      </c>
      <c r="BR96" s="225">
        <v>0.15193402202996001</v>
      </c>
      <c r="BS96" s="223">
        <v>0.157984928098684</v>
      </c>
      <c r="BT96" s="225">
        <v>0.19120576452112401</v>
      </c>
      <c r="BU96" s="223">
        <v>0.35001352396656299</v>
      </c>
      <c r="BV96" s="239">
        <v>0.16718607140400399</v>
      </c>
    </row>
    <row r="97" spans="1:74" ht="13" customHeight="1" x14ac:dyDescent="0.25">
      <c r="A97" s="63" t="s">
        <v>450</v>
      </c>
      <c r="B97" s="207">
        <v>3</v>
      </c>
      <c r="C97" s="253">
        <v>38.726290549674601</v>
      </c>
      <c r="D97" s="254">
        <v>0.188413026795546</v>
      </c>
      <c r="E97" s="253">
        <v>20.850221275473299</v>
      </c>
      <c r="F97" s="254">
        <v>0.130201300440902</v>
      </c>
      <c r="G97" s="253">
        <v>8.0518962896595099</v>
      </c>
      <c r="H97" s="254">
        <v>8.4333517652157394E-2</v>
      </c>
      <c r="I97" s="253">
        <v>3.28666401300138</v>
      </c>
      <c r="J97" s="254">
        <v>5.79237076431664E-2</v>
      </c>
      <c r="K97" s="253">
        <v>5.2057945647558403</v>
      </c>
      <c r="L97" s="254">
        <v>7.4051693936454902E-2</v>
      </c>
      <c r="M97" s="253">
        <v>2.72662966257798</v>
      </c>
      <c r="N97" s="254">
        <v>5.5565376794435198E-2</v>
      </c>
      <c r="O97" s="253">
        <v>2.0008801049263498</v>
      </c>
      <c r="P97" s="254">
        <v>5.4815426385666E-2</v>
      </c>
      <c r="Q97" s="253">
        <v>3.0312564330587</v>
      </c>
      <c r="R97" s="254">
        <v>5.2884680710131103E-2</v>
      </c>
      <c r="S97" s="253">
        <v>2.5047439076267199</v>
      </c>
      <c r="T97" s="254">
        <v>6.4031431539076394E-2</v>
      </c>
      <c r="U97" s="253">
        <v>1.5521870783517899</v>
      </c>
      <c r="V97" s="254">
        <v>4.2718070895301899E-2</v>
      </c>
      <c r="W97" s="253">
        <v>1.9460654989108901</v>
      </c>
      <c r="X97" s="254">
        <v>6.1688164082587198E-2</v>
      </c>
      <c r="Y97" s="253">
        <v>1.9868368017601099</v>
      </c>
      <c r="Z97" s="254">
        <v>5.2072064461100298E-2</v>
      </c>
      <c r="AA97" s="251"/>
      <c r="AB97" s="251"/>
      <c r="AC97" s="251"/>
      <c r="AD97" s="251"/>
      <c r="AE97" s="251"/>
      <c r="AF97" s="251"/>
      <c r="AG97" s="251"/>
      <c r="AH97" s="251"/>
      <c r="AI97" s="251"/>
      <c r="AJ97" s="251"/>
      <c r="AK97" s="251"/>
      <c r="AL97" s="251"/>
      <c r="AM97" s="251"/>
      <c r="AN97" s="251"/>
      <c r="AO97" s="251"/>
      <c r="AP97" s="251"/>
      <c r="AQ97" s="251"/>
      <c r="AR97" s="251"/>
      <c r="AS97" s="251"/>
      <c r="AT97" s="251"/>
      <c r="AU97" s="251"/>
      <c r="AV97" s="251"/>
      <c r="AW97" s="251"/>
      <c r="AX97" s="251"/>
      <c r="AY97" s="253">
        <v>0.36034738750710499</v>
      </c>
      <c r="AZ97" s="254">
        <v>0.25487682170301101</v>
      </c>
      <c r="BA97" s="253">
        <v>-0.949255978450535</v>
      </c>
      <c r="BB97" s="254">
        <v>0.17876973252266001</v>
      </c>
      <c r="BC97" s="253">
        <v>0.80808699338492496</v>
      </c>
      <c r="BD97" s="254">
        <v>0.122996300569111</v>
      </c>
      <c r="BE97" s="253">
        <v>4.2454817936999199E-2</v>
      </c>
      <c r="BF97" s="254">
        <v>8.0158937850826104E-2</v>
      </c>
      <c r="BG97" s="253">
        <v>0.67506664202411304</v>
      </c>
      <c r="BH97" s="254">
        <v>0.10096272321272599</v>
      </c>
      <c r="BI97" s="253">
        <v>0.116610273448513</v>
      </c>
      <c r="BJ97" s="254">
        <v>8.33329504431045E-2</v>
      </c>
      <c r="BK97" s="253">
        <v>0.27501108062796498</v>
      </c>
      <c r="BL97" s="254">
        <v>7.7119027281026598E-2</v>
      </c>
      <c r="BM97" s="253">
        <v>0.11948728495184401</v>
      </c>
      <c r="BN97" s="254">
        <v>8.05956805522723E-2</v>
      </c>
      <c r="BO97" s="253">
        <v>0.27200418567226298</v>
      </c>
      <c r="BP97" s="254">
        <v>8.8066567573166804E-2</v>
      </c>
      <c r="BQ97" s="253">
        <v>-0.36802486588808703</v>
      </c>
      <c r="BR97" s="254">
        <v>6.4639309871742906E-2</v>
      </c>
      <c r="BS97" s="253">
        <v>0.14875752581302901</v>
      </c>
      <c r="BT97" s="254">
        <v>8.2829444166253693E-2</v>
      </c>
      <c r="BU97" s="253">
        <v>-1.5360147096943401E-2</v>
      </c>
      <c r="BV97" s="258">
        <v>7.2208780507533002E-2</v>
      </c>
    </row>
    <row r="99" spans="1:74" x14ac:dyDescent="0.25">
      <c r="A99" s="178" t="s">
        <v>485</v>
      </c>
    </row>
    <row r="100" spans="1:74" x14ac:dyDescent="0.25">
      <c r="A100" s="178" t="s">
        <v>486</v>
      </c>
    </row>
    <row r="101" spans="1:74" x14ac:dyDescent="0.25">
      <c r="A101" s="178" t="s">
        <v>487</v>
      </c>
    </row>
    <row r="102" spans="1:74" x14ac:dyDescent="0.25">
      <c r="A102" s="178" t="s">
        <v>506</v>
      </c>
    </row>
    <row r="103" spans="1:74" x14ac:dyDescent="0.25">
      <c r="A103" s="178" t="s">
        <v>489</v>
      </c>
    </row>
    <row r="104" spans="1:74" x14ac:dyDescent="0.25">
      <c r="A104" s="178" t="s">
        <v>507</v>
      </c>
    </row>
    <row r="105" spans="1:74" x14ac:dyDescent="0.25">
      <c r="A105" s="178" t="s">
        <v>508</v>
      </c>
    </row>
    <row r="106" spans="1:74" x14ac:dyDescent="0.25">
      <c r="A106" s="178" t="s">
        <v>459</v>
      </c>
    </row>
    <row r="107" spans="1:74" x14ac:dyDescent="0.25">
      <c r="A107" s="178" t="s">
        <v>460</v>
      </c>
    </row>
    <row r="108" spans="1:74" x14ac:dyDescent="0.25">
      <c r="A108" s="178" t="s">
        <v>461</v>
      </c>
    </row>
    <row r="109" spans="1:74" x14ac:dyDescent="0.25">
      <c r="A109" s="178" t="s">
        <v>462</v>
      </c>
    </row>
    <row r="110" spans="1:74" x14ac:dyDescent="0.25">
      <c r="A110" s="181" t="str">
        <f>HYPERLINK("https://oecdcode.org/disclaimers/cyprus.html", "Information on data for Cyprus: https://oecdcode.org/disclaimers/cyprus.html")</f>
        <v>Information on data for Cyprus: https://oecdcode.org/disclaimers/cyprus.html</v>
      </c>
    </row>
    <row r="111" spans="1:74" x14ac:dyDescent="0.25">
      <c r="A111" s="178" t="s">
        <v>463</v>
      </c>
    </row>
  </sheetData>
  <mergeCells count="40">
    <mergeCell ref="AW9:AX9"/>
    <mergeCell ref="AY8:BV8"/>
    <mergeCell ref="AY9:AZ9"/>
    <mergeCell ref="BA9:BB9"/>
    <mergeCell ref="BC9:BD9"/>
    <mergeCell ref="BE9:BF9"/>
    <mergeCell ref="BG9:BH9"/>
    <mergeCell ref="BI9:BJ9"/>
    <mergeCell ref="BK9:BL9"/>
    <mergeCell ref="BM9:BN9"/>
    <mergeCell ref="BO9:BP9"/>
    <mergeCell ref="BQ9:BR9"/>
    <mergeCell ref="BS9:BT9"/>
    <mergeCell ref="BU9:BV9"/>
    <mergeCell ref="AM9:AN9"/>
    <mergeCell ref="AO9:AP9"/>
    <mergeCell ref="AQ9:AR9"/>
    <mergeCell ref="AS9:AT9"/>
    <mergeCell ref="AU9:AV9"/>
    <mergeCell ref="AC9:AD9"/>
    <mergeCell ref="AE9:AF9"/>
    <mergeCell ref="AG9:AH9"/>
    <mergeCell ref="AI9:AJ9"/>
    <mergeCell ref="AK9:AL9"/>
    <mergeCell ref="B7:B10"/>
    <mergeCell ref="C7:BV7"/>
    <mergeCell ref="C8:D9"/>
    <mergeCell ref="E8:F9"/>
    <mergeCell ref="G8:H9"/>
    <mergeCell ref="I8:J9"/>
    <mergeCell ref="K8:L9"/>
    <mergeCell ref="M8:N9"/>
    <mergeCell ref="O8:P9"/>
    <mergeCell ref="Q8:R9"/>
    <mergeCell ref="S8:T9"/>
    <mergeCell ref="U8:V9"/>
    <mergeCell ref="W8:X9"/>
    <mergeCell ref="Y8:Z9"/>
    <mergeCell ref="AA8:AX8"/>
    <mergeCell ref="AA9:AB9"/>
  </mergeCells>
  <conditionalFormatting sqref="AA1:AA200">
    <cfRule type="expression" dxfId="541" priority="24">
      <formula>ABS(AA1/AB1)&gt;1.95996398454005</formula>
    </cfRule>
  </conditionalFormatting>
  <conditionalFormatting sqref="AC1:AC200">
    <cfRule type="expression" dxfId="540" priority="23">
      <formula>ABS(AC1/AD1)&gt;1.95996398454005</formula>
    </cfRule>
  </conditionalFormatting>
  <conditionalFormatting sqref="AE1:AE200">
    <cfRule type="expression" dxfId="539" priority="22">
      <formula>ABS(AE1/AF1)&gt;1.95996398454005</formula>
    </cfRule>
  </conditionalFormatting>
  <conditionalFormatting sqref="AG1:AG200">
    <cfRule type="expression" dxfId="538" priority="21">
      <formula>ABS(AG1/AH1)&gt;1.95996398454005</formula>
    </cfRule>
  </conditionalFormatting>
  <conditionalFormatting sqref="AI1:AI200">
    <cfRule type="expression" dxfId="537" priority="20">
      <formula>ABS(AI1/AJ1)&gt;1.95996398454005</formula>
    </cfRule>
  </conditionalFormatting>
  <conditionalFormatting sqref="AK1:AK200">
    <cfRule type="expression" dxfId="536" priority="19">
      <formula>ABS(AK1/AL1)&gt;1.95996398454005</formula>
    </cfRule>
  </conditionalFormatting>
  <conditionalFormatting sqref="AM1:AM200">
    <cfRule type="expression" dxfId="535" priority="18">
      <formula>ABS(AM1/AN1)&gt;1.95996398454005</formula>
    </cfRule>
  </conditionalFormatting>
  <conditionalFormatting sqref="AO1:AO200">
    <cfRule type="expression" dxfId="534" priority="17">
      <formula>ABS(AO1/AP1)&gt;1.95996398454005</formula>
    </cfRule>
  </conditionalFormatting>
  <conditionalFormatting sqref="AQ1:AQ200">
    <cfRule type="expression" dxfId="533" priority="16">
      <formula>ABS(AQ1/AR1)&gt;1.95996398454005</formula>
    </cfRule>
  </conditionalFormatting>
  <conditionalFormatting sqref="AS1:AS200">
    <cfRule type="expression" dxfId="532" priority="15">
      <formula>ABS(AS1/AT1)&gt;1.95996398454005</formula>
    </cfRule>
  </conditionalFormatting>
  <conditionalFormatting sqref="AU1:AU200">
    <cfRule type="expression" dxfId="531" priority="14">
      <formula>ABS(AU1/AV1)&gt;1.95996398454005</formula>
    </cfRule>
  </conditionalFormatting>
  <conditionalFormatting sqref="AW1:AW200">
    <cfRule type="expression" dxfId="530" priority="13">
      <formula>ABS(AW1/AX1)&gt;1.95996398454005</formula>
    </cfRule>
  </conditionalFormatting>
  <conditionalFormatting sqref="AY1:AY200">
    <cfRule type="expression" dxfId="529" priority="12">
      <formula>ABS(AY1/AZ1)&gt;1.95996398454005</formula>
    </cfRule>
  </conditionalFormatting>
  <conditionalFormatting sqref="BA1:BA200">
    <cfRule type="expression" dxfId="528" priority="11">
      <formula>ABS(BA1/BB1)&gt;1.95996398454005</formula>
    </cfRule>
  </conditionalFormatting>
  <conditionalFormatting sqref="BC1:BC200">
    <cfRule type="expression" dxfId="527" priority="10">
      <formula>ABS(BC1/BD1)&gt;1.95996398454005</formula>
    </cfRule>
  </conditionalFormatting>
  <conditionalFormatting sqref="BE1:BE200">
    <cfRule type="expression" dxfId="526" priority="9">
      <formula>ABS(BE1/BF1)&gt;1.95996398454005</formula>
    </cfRule>
  </conditionalFormatting>
  <conditionalFormatting sqref="BG1:BG200">
    <cfRule type="expression" dxfId="525" priority="8">
      <formula>ABS(BG1/BH1)&gt;1.95996398454005</formula>
    </cfRule>
  </conditionalFormatting>
  <conditionalFormatting sqref="BI1:BI200">
    <cfRule type="expression" dxfId="524" priority="7">
      <formula>ABS(BI1/BJ1)&gt;1.95996398454005</formula>
    </cfRule>
  </conditionalFormatting>
  <conditionalFormatting sqref="BK1:BK200">
    <cfRule type="expression" dxfId="523" priority="6">
      <formula>ABS(BK1/BL1)&gt;1.95996398454005</formula>
    </cfRule>
  </conditionalFormatting>
  <conditionalFormatting sqref="BM1:BM200">
    <cfRule type="expression" dxfId="522" priority="5">
      <formula>ABS(BM1/BN1)&gt;1.95996398454005</formula>
    </cfRule>
  </conditionalFormatting>
  <conditionalFormatting sqref="BO1:BO200">
    <cfRule type="expression" dxfId="521" priority="4">
      <formula>ABS(BO1/BP1)&gt;1.95996398454005</formula>
    </cfRule>
  </conditionalFormatting>
  <conditionalFormatting sqref="BQ1:BQ200">
    <cfRule type="expression" dxfId="520" priority="3">
      <formula>ABS(BQ1/BR1)&gt;1.95996398454005</formula>
    </cfRule>
  </conditionalFormatting>
  <conditionalFormatting sqref="BS1:BS200">
    <cfRule type="expression" dxfId="519" priority="2">
      <formula>ABS(BS1/BT1)&gt;1.95996398454005</formula>
    </cfRule>
  </conditionalFormatting>
  <conditionalFormatting sqref="BU1:BU200">
    <cfRule type="expression" dxfId="518" priority="1">
      <formula>ABS(BU1/BV1)&gt;1.95996398454005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V111"/>
  <sheetViews>
    <sheetView showGridLines="0" zoomScale="80" workbookViewId="0"/>
  </sheetViews>
  <sheetFormatPr defaultColWidth="10.90625" defaultRowHeight="12.5" x14ac:dyDescent="0.25"/>
  <cols>
    <col min="1" max="1" width="30.7265625" customWidth="1"/>
    <col min="2" max="2" width="8.7265625" customWidth="1"/>
  </cols>
  <sheetData>
    <row r="1" spans="1:74" x14ac:dyDescent="0.25">
      <c r="A1" s="41" t="s">
        <v>269</v>
      </c>
    </row>
    <row r="2" spans="1:74" ht="13" x14ac:dyDescent="0.3">
      <c r="A2" s="42" t="s">
        <v>270</v>
      </c>
    </row>
    <row r="3" spans="1:74" ht="13" x14ac:dyDescent="0.3">
      <c r="A3" s="43" t="s">
        <v>387</v>
      </c>
    </row>
    <row r="4" spans="1:74" x14ac:dyDescent="0.25">
      <c r="A4" s="160" t="str">
        <f>HYPERLINK("#'TOC'!A1", "Back to TOC")</f>
        <v>Back to TOC</v>
      </c>
    </row>
    <row r="7" spans="1:74" ht="16" customHeight="1" x14ac:dyDescent="0.25">
      <c r="B7" s="658" t="s">
        <v>388</v>
      </c>
      <c r="C7" s="662" t="s">
        <v>509</v>
      </c>
      <c r="D7" s="662"/>
      <c r="E7" s="662"/>
      <c r="F7" s="662"/>
      <c r="G7" s="662"/>
      <c r="H7" s="662"/>
      <c r="I7" s="662"/>
      <c r="J7" s="662"/>
      <c r="K7" s="662"/>
      <c r="L7" s="662"/>
      <c r="M7" s="662"/>
      <c r="N7" s="662"/>
      <c r="O7" s="662"/>
      <c r="P7" s="662"/>
      <c r="Q7" s="662"/>
      <c r="R7" s="662"/>
      <c r="S7" s="662"/>
      <c r="T7" s="662"/>
      <c r="U7" s="662"/>
      <c r="V7" s="662"/>
      <c r="W7" s="662"/>
      <c r="X7" s="662"/>
      <c r="Y7" s="662"/>
      <c r="Z7" s="662"/>
      <c r="AA7" s="662"/>
      <c r="AB7" s="662"/>
      <c r="AC7" s="662"/>
      <c r="AD7" s="662"/>
      <c r="AE7" s="662"/>
      <c r="AF7" s="662"/>
      <c r="AG7" s="662"/>
      <c r="AH7" s="662"/>
      <c r="AI7" s="662"/>
      <c r="AJ7" s="662"/>
      <c r="AK7" s="662"/>
      <c r="AL7" s="662"/>
      <c r="AM7" s="662"/>
      <c r="AN7" s="662"/>
      <c r="AO7" s="662"/>
      <c r="AP7" s="662"/>
      <c r="AQ7" s="662"/>
      <c r="AR7" s="662"/>
      <c r="AS7" s="662"/>
      <c r="AT7" s="662"/>
      <c r="AU7" s="662"/>
      <c r="AV7" s="662"/>
      <c r="AW7" s="662"/>
      <c r="AX7" s="662"/>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3"/>
    </row>
    <row r="8" spans="1:74" ht="32" customHeight="1" x14ac:dyDescent="0.25">
      <c r="B8" s="659"/>
      <c r="C8" s="647" t="s">
        <v>464</v>
      </c>
      <c r="D8" s="647"/>
      <c r="E8" s="647" t="s">
        <v>472</v>
      </c>
      <c r="F8" s="647"/>
      <c r="G8" s="647" t="s">
        <v>497</v>
      </c>
      <c r="H8" s="647"/>
      <c r="I8" s="647" t="s">
        <v>498</v>
      </c>
      <c r="J8" s="647"/>
      <c r="K8" s="647" t="s">
        <v>474</v>
      </c>
      <c r="L8" s="647"/>
      <c r="M8" s="647" t="s">
        <v>483</v>
      </c>
      <c r="N8" s="647"/>
      <c r="O8" s="647" t="s">
        <v>475</v>
      </c>
      <c r="P8" s="647"/>
      <c r="Q8" s="647" t="s">
        <v>503</v>
      </c>
      <c r="R8" s="647"/>
      <c r="S8" s="647" t="s">
        <v>499</v>
      </c>
      <c r="T8" s="647"/>
      <c r="U8" s="647" t="s">
        <v>476</v>
      </c>
      <c r="V8" s="647"/>
      <c r="W8" s="647" t="s">
        <v>504</v>
      </c>
      <c r="X8" s="647"/>
      <c r="Y8" s="647" t="s">
        <v>500</v>
      </c>
      <c r="Z8" s="647"/>
      <c r="AA8" s="667" t="s">
        <v>501</v>
      </c>
      <c r="AB8" s="667"/>
      <c r="AC8" s="667"/>
      <c r="AD8" s="667"/>
      <c r="AE8" s="667"/>
      <c r="AF8" s="667"/>
      <c r="AG8" s="667"/>
      <c r="AH8" s="667"/>
      <c r="AI8" s="667"/>
      <c r="AJ8" s="667"/>
      <c r="AK8" s="667"/>
      <c r="AL8" s="667"/>
      <c r="AM8" s="667"/>
      <c r="AN8" s="667"/>
      <c r="AO8" s="667"/>
      <c r="AP8" s="667"/>
      <c r="AQ8" s="667"/>
      <c r="AR8" s="667"/>
      <c r="AS8" s="667"/>
      <c r="AT8" s="667"/>
      <c r="AU8" s="667"/>
      <c r="AV8" s="667"/>
      <c r="AW8" s="667"/>
      <c r="AX8" s="667"/>
      <c r="AY8" s="667" t="s">
        <v>502</v>
      </c>
      <c r="AZ8" s="667"/>
      <c r="BA8" s="667"/>
      <c r="BB8" s="667"/>
      <c r="BC8" s="667"/>
      <c r="BD8" s="667"/>
      <c r="BE8" s="667"/>
      <c r="BF8" s="667"/>
      <c r="BG8" s="667"/>
      <c r="BH8" s="667"/>
      <c r="BI8" s="667"/>
      <c r="BJ8" s="667"/>
      <c r="BK8" s="667"/>
      <c r="BL8" s="667"/>
      <c r="BM8" s="667"/>
      <c r="BN8" s="667"/>
      <c r="BO8" s="667"/>
      <c r="BP8" s="667"/>
      <c r="BQ8" s="667"/>
      <c r="BR8" s="667"/>
      <c r="BS8" s="667"/>
      <c r="BT8" s="667"/>
      <c r="BU8" s="667"/>
      <c r="BV8" s="669"/>
    </row>
    <row r="9" spans="1:74" ht="64" customHeight="1" x14ac:dyDescent="0.25">
      <c r="B9" s="659"/>
      <c r="C9" s="649"/>
      <c r="D9" s="649"/>
      <c r="E9" s="649"/>
      <c r="F9" s="649"/>
      <c r="G9" s="649"/>
      <c r="H9" s="649"/>
      <c r="I9" s="649"/>
      <c r="J9" s="649"/>
      <c r="K9" s="649"/>
      <c r="L9" s="649"/>
      <c r="M9" s="649"/>
      <c r="N9" s="649"/>
      <c r="O9" s="649"/>
      <c r="P9" s="649"/>
      <c r="Q9" s="649"/>
      <c r="R9" s="649"/>
      <c r="S9" s="649"/>
      <c r="T9" s="649"/>
      <c r="U9" s="649"/>
      <c r="V9" s="649"/>
      <c r="W9" s="649"/>
      <c r="X9" s="649"/>
      <c r="Y9" s="649"/>
      <c r="Z9" s="649"/>
      <c r="AA9" s="668" t="s">
        <v>464</v>
      </c>
      <c r="AB9" s="668"/>
      <c r="AC9" s="668" t="s">
        <v>472</v>
      </c>
      <c r="AD9" s="668"/>
      <c r="AE9" s="668" t="s">
        <v>497</v>
      </c>
      <c r="AF9" s="668"/>
      <c r="AG9" s="668" t="s">
        <v>498</v>
      </c>
      <c r="AH9" s="668"/>
      <c r="AI9" s="668" t="s">
        <v>474</v>
      </c>
      <c r="AJ9" s="668"/>
      <c r="AK9" s="668" t="s">
        <v>483</v>
      </c>
      <c r="AL9" s="668"/>
      <c r="AM9" s="668" t="s">
        <v>475</v>
      </c>
      <c r="AN9" s="668"/>
      <c r="AO9" s="668" t="s">
        <v>503</v>
      </c>
      <c r="AP9" s="668"/>
      <c r="AQ9" s="668" t="s">
        <v>499</v>
      </c>
      <c r="AR9" s="668"/>
      <c r="AS9" s="668" t="s">
        <v>476</v>
      </c>
      <c r="AT9" s="668"/>
      <c r="AU9" s="668" t="s">
        <v>504</v>
      </c>
      <c r="AV9" s="668"/>
      <c r="AW9" s="668" t="s">
        <v>500</v>
      </c>
      <c r="AX9" s="668"/>
      <c r="AY9" s="668" t="s">
        <v>464</v>
      </c>
      <c r="AZ9" s="668"/>
      <c r="BA9" s="668" t="s">
        <v>472</v>
      </c>
      <c r="BB9" s="668"/>
      <c r="BC9" s="668" t="s">
        <v>497</v>
      </c>
      <c r="BD9" s="668"/>
      <c r="BE9" s="668" t="s">
        <v>498</v>
      </c>
      <c r="BF9" s="668"/>
      <c r="BG9" s="668" t="s">
        <v>474</v>
      </c>
      <c r="BH9" s="668"/>
      <c r="BI9" s="668" t="s">
        <v>483</v>
      </c>
      <c r="BJ9" s="668"/>
      <c r="BK9" s="668" t="s">
        <v>475</v>
      </c>
      <c r="BL9" s="668"/>
      <c r="BM9" s="668" t="s">
        <v>503</v>
      </c>
      <c r="BN9" s="668"/>
      <c r="BO9" s="668" t="s">
        <v>499</v>
      </c>
      <c r="BP9" s="668"/>
      <c r="BQ9" s="668" t="s">
        <v>476</v>
      </c>
      <c r="BR9" s="668"/>
      <c r="BS9" s="668" t="s">
        <v>504</v>
      </c>
      <c r="BT9" s="668"/>
      <c r="BU9" s="668" t="s">
        <v>500</v>
      </c>
      <c r="BV9" s="670"/>
    </row>
    <row r="10" spans="1:74" ht="16" customHeight="1" x14ac:dyDescent="0.25">
      <c r="B10" s="660"/>
      <c r="C10" s="144" t="s">
        <v>466</v>
      </c>
      <c r="D10" s="144" t="s">
        <v>389</v>
      </c>
      <c r="E10" s="144" t="s">
        <v>466</v>
      </c>
      <c r="F10" s="144" t="s">
        <v>389</v>
      </c>
      <c r="G10" s="144" t="s">
        <v>466</v>
      </c>
      <c r="H10" s="144" t="s">
        <v>389</v>
      </c>
      <c r="I10" s="144" t="s">
        <v>466</v>
      </c>
      <c r="J10" s="144" t="s">
        <v>389</v>
      </c>
      <c r="K10" s="144" t="s">
        <v>466</v>
      </c>
      <c r="L10" s="144" t="s">
        <v>389</v>
      </c>
      <c r="M10" s="144" t="s">
        <v>466</v>
      </c>
      <c r="N10" s="144" t="s">
        <v>389</v>
      </c>
      <c r="O10" s="144" t="s">
        <v>466</v>
      </c>
      <c r="P10" s="144" t="s">
        <v>389</v>
      </c>
      <c r="Q10" s="144" t="s">
        <v>466</v>
      </c>
      <c r="R10" s="144" t="s">
        <v>389</v>
      </c>
      <c r="S10" s="144" t="s">
        <v>466</v>
      </c>
      <c r="T10" s="144" t="s">
        <v>389</v>
      </c>
      <c r="U10" s="144" t="s">
        <v>466</v>
      </c>
      <c r="V10" s="144" t="s">
        <v>389</v>
      </c>
      <c r="W10" s="144" t="s">
        <v>466</v>
      </c>
      <c r="X10" s="144" t="s">
        <v>389</v>
      </c>
      <c r="Y10" s="144" t="s">
        <v>466</v>
      </c>
      <c r="Z10" s="144" t="s">
        <v>389</v>
      </c>
      <c r="AA10" s="144" t="s">
        <v>470</v>
      </c>
      <c r="AB10" s="144" t="s">
        <v>389</v>
      </c>
      <c r="AC10" s="144" t="s">
        <v>470</v>
      </c>
      <c r="AD10" s="144" t="s">
        <v>389</v>
      </c>
      <c r="AE10" s="144" t="s">
        <v>470</v>
      </c>
      <c r="AF10" s="144" t="s">
        <v>389</v>
      </c>
      <c r="AG10" s="144" t="s">
        <v>470</v>
      </c>
      <c r="AH10" s="144" t="s">
        <v>389</v>
      </c>
      <c r="AI10" s="144" t="s">
        <v>470</v>
      </c>
      <c r="AJ10" s="144" t="s">
        <v>389</v>
      </c>
      <c r="AK10" s="144" t="s">
        <v>470</v>
      </c>
      <c r="AL10" s="144" t="s">
        <v>389</v>
      </c>
      <c r="AM10" s="144" t="s">
        <v>470</v>
      </c>
      <c r="AN10" s="144" t="s">
        <v>389</v>
      </c>
      <c r="AO10" s="144" t="s">
        <v>470</v>
      </c>
      <c r="AP10" s="144" t="s">
        <v>389</v>
      </c>
      <c r="AQ10" s="144" t="s">
        <v>470</v>
      </c>
      <c r="AR10" s="144" t="s">
        <v>389</v>
      </c>
      <c r="AS10" s="144" t="s">
        <v>470</v>
      </c>
      <c r="AT10" s="144" t="s">
        <v>389</v>
      </c>
      <c r="AU10" s="144" t="s">
        <v>470</v>
      </c>
      <c r="AV10" s="144" t="s">
        <v>389</v>
      </c>
      <c r="AW10" s="144" t="s">
        <v>470</v>
      </c>
      <c r="AX10" s="144" t="s">
        <v>389</v>
      </c>
      <c r="AY10" s="144" t="s">
        <v>470</v>
      </c>
      <c r="AZ10" s="144" t="s">
        <v>389</v>
      </c>
      <c r="BA10" s="144" t="s">
        <v>470</v>
      </c>
      <c r="BB10" s="144" t="s">
        <v>389</v>
      </c>
      <c r="BC10" s="144" t="s">
        <v>470</v>
      </c>
      <c r="BD10" s="144" t="s">
        <v>389</v>
      </c>
      <c r="BE10" s="144" t="s">
        <v>470</v>
      </c>
      <c r="BF10" s="144" t="s">
        <v>389</v>
      </c>
      <c r="BG10" s="144" t="s">
        <v>470</v>
      </c>
      <c r="BH10" s="144" t="s">
        <v>389</v>
      </c>
      <c r="BI10" s="144" t="s">
        <v>470</v>
      </c>
      <c r="BJ10" s="144" t="s">
        <v>389</v>
      </c>
      <c r="BK10" s="144" t="s">
        <v>470</v>
      </c>
      <c r="BL10" s="144" t="s">
        <v>389</v>
      </c>
      <c r="BM10" s="144" t="s">
        <v>470</v>
      </c>
      <c r="BN10" s="144" t="s">
        <v>389</v>
      </c>
      <c r="BO10" s="144" t="s">
        <v>470</v>
      </c>
      <c r="BP10" s="144" t="s">
        <v>389</v>
      </c>
      <c r="BQ10" s="144" t="s">
        <v>470</v>
      </c>
      <c r="BR10" s="144" t="s">
        <v>389</v>
      </c>
      <c r="BS10" s="144" t="s">
        <v>470</v>
      </c>
      <c r="BT10" s="144" t="s">
        <v>389</v>
      </c>
      <c r="BU10" s="144" t="s">
        <v>470</v>
      </c>
      <c r="BV10" s="183" t="s">
        <v>389</v>
      </c>
    </row>
    <row r="11" spans="1:74" ht="13" customHeight="1" x14ac:dyDescent="0.25">
      <c r="A11" s="214"/>
      <c r="B11" s="204"/>
      <c r="C11" s="235" t="s">
        <v>1081</v>
      </c>
      <c r="D11" s="236" t="s">
        <v>1082</v>
      </c>
      <c r="E11" s="235" t="s">
        <v>1091</v>
      </c>
      <c r="F11" s="236" t="s">
        <v>1092</v>
      </c>
      <c r="G11" s="235" t="s">
        <v>1101</v>
      </c>
      <c r="H11" s="236" t="s">
        <v>1102</v>
      </c>
      <c r="I11" s="235" t="s">
        <v>1167</v>
      </c>
      <c r="J11" s="236" t="s">
        <v>1168</v>
      </c>
      <c r="K11" s="235" t="s">
        <v>1111</v>
      </c>
      <c r="L11" s="236" t="s">
        <v>1112</v>
      </c>
      <c r="M11" s="235" t="s">
        <v>1131</v>
      </c>
      <c r="N11" s="236" t="s">
        <v>1132</v>
      </c>
      <c r="O11" s="235" t="s">
        <v>1141</v>
      </c>
      <c r="P11" s="236" t="s">
        <v>1142</v>
      </c>
      <c r="Q11" s="235" t="s">
        <v>1121</v>
      </c>
      <c r="R11" s="236" t="s">
        <v>1122</v>
      </c>
      <c r="S11" s="235" t="s">
        <v>1177</v>
      </c>
      <c r="T11" s="236" t="s">
        <v>1178</v>
      </c>
      <c r="U11" s="235" t="s">
        <v>1151</v>
      </c>
      <c r="V11" s="236" t="s">
        <v>1152</v>
      </c>
      <c r="W11" s="235" t="s">
        <v>1161</v>
      </c>
      <c r="X11" s="236" t="s">
        <v>1162</v>
      </c>
      <c r="Y11" s="235" t="s">
        <v>1179</v>
      </c>
      <c r="Z11" s="236" t="s">
        <v>1180</v>
      </c>
      <c r="AA11" s="252" t="s">
        <v>1181</v>
      </c>
      <c r="AB11" s="252" t="s">
        <v>1182</v>
      </c>
      <c r="AC11" s="252" t="s">
        <v>1183</v>
      </c>
      <c r="AD11" s="252" t="s">
        <v>1184</v>
      </c>
      <c r="AE11" s="252" t="s">
        <v>1185</v>
      </c>
      <c r="AF11" s="252" t="s">
        <v>1186</v>
      </c>
      <c r="AG11" s="252" t="s">
        <v>1187</v>
      </c>
      <c r="AH11" s="252" t="s">
        <v>1188</v>
      </c>
      <c r="AI11" s="252" t="s">
        <v>1189</v>
      </c>
      <c r="AJ11" s="252" t="s">
        <v>1190</v>
      </c>
      <c r="AK11" s="252" t="s">
        <v>1191</v>
      </c>
      <c r="AL11" s="252" t="s">
        <v>1192</v>
      </c>
      <c r="AM11" s="252" t="s">
        <v>1193</v>
      </c>
      <c r="AN11" s="252" t="s">
        <v>1194</v>
      </c>
      <c r="AO11" s="252" t="s">
        <v>1195</v>
      </c>
      <c r="AP11" s="252" t="s">
        <v>1196</v>
      </c>
      <c r="AQ11" s="252" t="s">
        <v>1197</v>
      </c>
      <c r="AR11" s="252" t="s">
        <v>1198</v>
      </c>
      <c r="AS11" s="252" t="s">
        <v>1199</v>
      </c>
      <c r="AT11" s="252" t="s">
        <v>1200</v>
      </c>
      <c r="AU11" s="252" t="s">
        <v>1201</v>
      </c>
      <c r="AV11" s="252" t="s">
        <v>1202</v>
      </c>
      <c r="AW11" s="252" t="s">
        <v>1203</v>
      </c>
      <c r="AX11" s="252" t="s">
        <v>1204</v>
      </c>
      <c r="AY11" s="252" t="s">
        <v>1205</v>
      </c>
      <c r="AZ11" s="252" t="s">
        <v>1206</v>
      </c>
      <c r="BA11" s="252" t="s">
        <v>1207</v>
      </c>
      <c r="BB11" s="252" t="s">
        <v>1208</v>
      </c>
      <c r="BC11" s="252" t="s">
        <v>1209</v>
      </c>
      <c r="BD11" s="252" t="s">
        <v>1210</v>
      </c>
      <c r="BE11" s="252" t="s">
        <v>1211</v>
      </c>
      <c r="BF11" s="252" t="s">
        <v>1212</v>
      </c>
      <c r="BG11" s="252" t="s">
        <v>1213</v>
      </c>
      <c r="BH11" s="252" t="s">
        <v>1214</v>
      </c>
      <c r="BI11" s="252" t="s">
        <v>1215</v>
      </c>
      <c r="BJ11" s="252" t="s">
        <v>1216</v>
      </c>
      <c r="BK11" s="252" t="s">
        <v>1217</v>
      </c>
      <c r="BL11" s="252" t="s">
        <v>1218</v>
      </c>
      <c r="BM11" s="252" t="s">
        <v>1219</v>
      </c>
      <c r="BN11" s="252" t="s">
        <v>1220</v>
      </c>
      <c r="BO11" s="252" t="s">
        <v>1221</v>
      </c>
      <c r="BP11" s="252" t="s">
        <v>1222</v>
      </c>
      <c r="BQ11" s="252" t="s">
        <v>1223</v>
      </c>
      <c r="BR11" s="252" t="s">
        <v>1224</v>
      </c>
      <c r="BS11" s="252" t="s">
        <v>1225</v>
      </c>
      <c r="BT11" s="252" t="s">
        <v>1226</v>
      </c>
      <c r="BU11" s="252" t="s">
        <v>1227</v>
      </c>
      <c r="BV11" s="257" t="s">
        <v>1228</v>
      </c>
    </row>
    <row r="12" spans="1:74" ht="13" customHeight="1" x14ac:dyDescent="0.25">
      <c r="A12" s="26" t="s">
        <v>391</v>
      </c>
      <c r="B12" s="184">
        <v>2</v>
      </c>
      <c r="C12" s="223">
        <v>23.862385140305701</v>
      </c>
      <c r="D12" s="225">
        <v>1.22310104544891</v>
      </c>
      <c r="E12" s="223">
        <v>14.125086555141101</v>
      </c>
      <c r="F12" s="225">
        <v>0.64642726816063101</v>
      </c>
      <c r="G12" s="223">
        <v>4.09049375094882</v>
      </c>
      <c r="H12" s="225">
        <v>0.26056461638510398</v>
      </c>
      <c r="I12" s="223">
        <v>1.87881733050365</v>
      </c>
      <c r="J12" s="225">
        <v>0.13424410725165101</v>
      </c>
      <c r="K12" s="223">
        <v>2.4168640150805301</v>
      </c>
      <c r="L12" s="225">
        <v>0.14856614662005599</v>
      </c>
      <c r="M12" s="223">
        <v>1.83644745886885</v>
      </c>
      <c r="N12" s="225">
        <v>0.199592340013825</v>
      </c>
      <c r="O12" s="223">
        <v>0.95414802036501101</v>
      </c>
      <c r="P12" s="225">
        <v>0.250590951500268</v>
      </c>
      <c r="Q12" s="223">
        <v>2.4689873889017901</v>
      </c>
      <c r="R12" s="225">
        <v>0.95455401886500102</v>
      </c>
      <c r="S12" s="223">
        <v>1.7501315622491</v>
      </c>
      <c r="T12" s="225">
        <v>0.42102483985012501</v>
      </c>
      <c r="U12" s="223">
        <v>1.2578316423744</v>
      </c>
      <c r="V12" s="225">
        <v>0.100902345406642</v>
      </c>
      <c r="W12" s="223">
        <v>1.0690400017049</v>
      </c>
      <c r="X12" s="225">
        <v>0.115106918328853</v>
      </c>
      <c r="Y12" s="223">
        <v>1.43553557239923</v>
      </c>
      <c r="Z12" s="225">
        <v>0.349802824124542</v>
      </c>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255"/>
    </row>
    <row r="13" spans="1:74" ht="13" customHeight="1" x14ac:dyDescent="0.25">
      <c r="A13" s="26" t="s">
        <v>392</v>
      </c>
      <c r="B13" s="184">
        <v>2</v>
      </c>
      <c r="C13" s="223">
        <v>33.511031680113298</v>
      </c>
      <c r="D13" s="225">
        <v>0.92849371259355895</v>
      </c>
      <c r="E13" s="223">
        <v>15.8085665670745</v>
      </c>
      <c r="F13" s="225">
        <v>0.457089467449176</v>
      </c>
      <c r="G13" s="223">
        <v>7.0871165658966104</v>
      </c>
      <c r="H13" s="225">
        <v>0.34564708947156197</v>
      </c>
      <c r="I13" s="223">
        <v>2.7895307790287101</v>
      </c>
      <c r="J13" s="225">
        <v>0.122298412652052</v>
      </c>
      <c r="K13" s="223">
        <v>4.2246183173941496</v>
      </c>
      <c r="L13" s="225">
        <v>0.23011305417424399</v>
      </c>
      <c r="M13" s="223">
        <v>1.5700810975258701</v>
      </c>
      <c r="N13" s="225">
        <v>0.145484856949259</v>
      </c>
      <c r="O13" s="223">
        <v>0.97844574584879296</v>
      </c>
      <c r="P13" s="225">
        <v>0.112250410031125</v>
      </c>
      <c r="Q13" s="223">
        <v>3.0687238258904799</v>
      </c>
      <c r="R13" s="225">
        <v>0.17441980163471801</v>
      </c>
      <c r="S13" s="223">
        <v>1.1469675185136701</v>
      </c>
      <c r="T13" s="225">
        <v>8.80479310969315E-2</v>
      </c>
      <c r="U13" s="223">
        <v>1.1910639479257601</v>
      </c>
      <c r="V13" s="225">
        <v>0.14747663131136399</v>
      </c>
      <c r="W13" s="223">
        <v>1.0404946568059901</v>
      </c>
      <c r="X13" s="225">
        <v>0.121425669701612</v>
      </c>
      <c r="Y13" s="223">
        <v>1.4547229112011799</v>
      </c>
      <c r="Z13" s="225">
        <v>0.136620468142713</v>
      </c>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255"/>
    </row>
    <row r="14" spans="1:74" ht="13" customHeight="1" x14ac:dyDescent="0.25">
      <c r="A14" s="26" t="s">
        <v>393</v>
      </c>
      <c r="B14" s="184">
        <v>2</v>
      </c>
      <c r="C14" s="223">
        <v>29.2148952063183</v>
      </c>
      <c r="D14" s="225">
        <v>0.49510513288836899</v>
      </c>
      <c r="E14" s="223">
        <v>14.524703670488201</v>
      </c>
      <c r="F14" s="225">
        <v>0.20839657787419799</v>
      </c>
      <c r="G14" s="223">
        <v>6.4865542202770303</v>
      </c>
      <c r="H14" s="225">
        <v>0.160737169511984</v>
      </c>
      <c r="I14" s="223">
        <v>2.0795275477769999</v>
      </c>
      <c r="J14" s="225">
        <v>4.8440079786079303E-2</v>
      </c>
      <c r="K14" s="223">
        <v>3.80248457073129</v>
      </c>
      <c r="L14" s="225">
        <v>0.152574291472207</v>
      </c>
      <c r="M14" s="223">
        <v>0.91235307828953804</v>
      </c>
      <c r="N14" s="225">
        <v>4.4806114919180698E-2</v>
      </c>
      <c r="O14" s="223">
        <v>0.62692252720254804</v>
      </c>
      <c r="P14" s="225">
        <v>5.7205683750263699E-2</v>
      </c>
      <c r="Q14" s="223">
        <v>1.4448822258063301</v>
      </c>
      <c r="R14" s="225">
        <v>5.82365551683705E-2</v>
      </c>
      <c r="S14" s="223">
        <v>1.4654133501285</v>
      </c>
      <c r="T14" s="225">
        <v>0.140630125983776</v>
      </c>
      <c r="U14" s="223">
        <v>0.78494396943160905</v>
      </c>
      <c r="V14" s="225">
        <v>4.24630540815229E-2</v>
      </c>
      <c r="W14" s="223">
        <v>0.78675908968115904</v>
      </c>
      <c r="X14" s="225">
        <v>9.3644585687789897E-2</v>
      </c>
      <c r="Y14" s="223">
        <v>1.2622299855821599</v>
      </c>
      <c r="Z14" s="225">
        <v>0.114025015367967</v>
      </c>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255"/>
    </row>
    <row r="15" spans="1:74" ht="13" customHeight="1" x14ac:dyDescent="0.25">
      <c r="A15" s="26" t="s">
        <v>394</v>
      </c>
      <c r="B15" s="184">
        <v>2</v>
      </c>
      <c r="C15" s="223">
        <v>19.177796820989201</v>
      </c>
      <c r="D15" s="225">
        <v>0.89564102148536495</v>
      </c>
      <c r="E15" s="223">
        <v>15.6375818359828</v>
      </c>
      <c r="F15" s="225">
        <v>0.71595605913674698</v>
      </c>
      <c r="G15" s="223">
        <v>5.8856789391569801</v>
      </c>
      <c r="H15" s="225">
        <v>0.40109646209611499</v>
      </c>
      <c r="I15" s="223">
        <v>4.0597001383091298</v>
      </c>
      <c r="J15" s="225">
        <v>0.29377253579192802</v>
      </c>
      <c r="K15" s="223">
        <v>4.8165749015329604</v>
      </c>
      <c r="L15" s="225">
        <v>0.27740377248273002</v>
      </c>
      <c r="M15" s="223">
        <v>3.6316278344770301</v>
      </c>
      <c r="N15" s="225">
        <v>0.36257288258249898</v>
      </c>
      <c r="O15" s="223">
        <v>3.5044421953313698</v>
      </c>
      <c r="P15" s="225">
        <v>0.30814760286897402</v>
      </c>
      <c r="Q15" s="223">
        <v>2.4917540672410801</v>
      </c>
      <c r="R15" s="225">
        <v>0.24423441215397901</v>
      </c>
      <c r="S15" s="223">
        <v>4.3288793614138603</v>
      </c>
      <c r="T15" s="225">
        <v>0.27382785022960698</v>
      </c>
      <c r="U15" s="223">
        <v>2.6461200477574698</v>
      </c>
      <c r="V15" s="225">
        <v>0.17679253641753001</v>
      </c>
      <c r="W15" s="223">
        <v>1.8260087329353401</v>
      </c>
      <c r="X15" s="225">
        <v>0.15219615050475499</v>
      </c>
      <c r="Y15" s="223">
        <v>2.12399688973017</v>
      </c>
      <c r="Z15" s="225">
        <v>0.16842056497650201</v>
      </c>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255"/>
    </row>
    <row r="16" spans="1:74" ht="13" customHeight="1" x14ac:dyDescent="0.25">
      <c r="A16" s="26" t="s">
        <v>395</v>
      </c>
      <c r="B16" s="184">
        <v>2</v>
      </c>
      <c r="C16" s="223" t="s">
        <v>1058</v>
      </c>
      <c r="D16" s="225" t="s">
        <v>1058</v>
      </c>
      <c r="E16" s="223" t="s">
        <v>1058</v>
      </c>
      <c r="F16" s="225" t="s">
        <v>1058</v>
      </c>
      <c r="G16" s="223" t="s">
        <v>1058</v>
      </c>
      <c r="H16" s="225" t="s">
        <v>1058</v>
      </c>
      <c r="I16" s="223" t="s">
        <v>1058</v>
      </c>
      <c r="J16" s="225" t="s">
        <v>1058</v>
      </c>
      <c r="K16" s="223" t="s">
        <v>1058</v>
      </c>
      <c r="L16" s="225" t="s">
        <v>1058</v>
      </c>
      <c r="M16" s="223" t="s">
        <v>1058</v>
      </c>
      <c r="N16" s="225" t="s">
        <v>1058</v>
      </c>
      <c r="O16" s="223" t="s">
        <v>1058</v>
      </c>
      <c r="P16" s="225" t="s">
        <v>1058</v>
      </c>
      <c r="Q16" s="223" t="s">
        <v>1058</v>
      </c>
      <c r="R16" s="225" t="s">
        <v>1058</v>
      </c>
      <c r="S16" s="223" t="s">
        <v>1058</v>
      </c>
      <c r="T16" s="225" t="s">
        <v>1058</v>
      </c>
      <c r="U16" s="223" t="s">
        <v>1058</v>
      </c>
      <c r="V16" s="225" t="s">
        <v>1058</v>
      </c>
      <c r="W16" s="223" t="s">
        <v>1058</v>
      </c>
      <c r="X16" s="225" t="s">
        <v>1058</v>
      </c>
      <c r="Y16" s="223" t="s">
        <v>1058</v>
      </c>
      <c r="Z16" s="225" t="s">
        <v>1058</v>
      </c>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255"/>
    </row>
    <row r="17" spans="1:74" ht="13" customHeight="1" x14ac:dyDescent="0.25">
      <c r="A17" s="26" t="s">
        <v>396</v>
      </c>
      <c r="B17" s="184">
        <v>2</v>
      </c>
      <c r="C17" s="223">
        <v>30.229633921965799</v>
      </c>
      <c r="D17" s="225">
        <v>0.43421398245653198</v>
      </c>
      <c r="E17" s="223">
        <v>14.775251603301699</v>
      </c>
      <c r="F17" s="225">
        <v>0.15928425012005501</v>
      </c>
      <c r="G17" s="223">
        <v>5.5470878746379304</v>
      </c>
      <c r="H17" s="225">
        <v>0.18161662241013499</v>
      </c>
      <c r="I17" s="223">
        <v>2.1725863227693898</v>
      </c>
      <c r="J17" s="225">
        <v>0.105828396121769</v>
      </c>
      <c r="K17" s="223">
        <v>3.87253617491313</v>
      </c>
      <c r="L17" s="225">
        <v>9.3079228419679499E-2</v>
      </c>
      <c r="M17" s="223">
        <v>1.2881515869345901</v>
      </c>
      <c r="N17" s="225">
        <v>6.3423263973699295E-2</v>
      </c>
      <c r="O17" s="223">
        <v>0.711978333529108</v>
      </c>
      <c r="P17" s="225">
        <v>5.40290759282138E-2</v>
      </c>
      <c r="Q17" s="223">
        <v>2.0828507697252601</v>
      </c>
      <c r="R17" s="225">
        <v>8.9994937925000101E-2</v>
      </c>
      <c r="S17" s="223">
        <v>0.75085750736094303</v>
      </c>
      <c r="T17" s="225">
        <v>5.5131545865769897E-2</v>
      </c>
      <c r="U17" s="223">
        <v>0.77511457232068204</v>
      </c>
      <c r="V17" s="225">
        <v>4.2998550640363897E-2</v>
      </c>
      <c r="W17" s="223">
        <v>1.02640347971204</v>
      </c>
      <c r="X17" s="225">
        <v>9.5419983123294597E-2</v>
      </c>
      <c r="Y17" s="223">
        <v>1.0203173631207501</v>
      </c>
      <c r="Z17" s="225">
        <v>6.5037262815367106E-2</v>
      </c>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255"/>
    </row>
    <row r="18" spans="1:74" ht="13" customHeight="1" x14ac:dyDescent="0.25">
      <c r="A18" s="210" t="s">
        <v>397</v>
      </c>
      <c r="B18" s="184">
        <v>2</v>
      </c>
      <c r="C18" s="223">
        <v>32.271190750314901</v>
      </c>
      <c r="D18" s="225">
        <v>0.61807314560861504</v>
      </c>
      <c r="E18" s="223">
        <v>14.9443033015322</v>
      </c>
      <c r="F18" s="225">
        <v>0.21502188429833199</v>
      </c>
      <c r="G18" s="223">
        <v>5.7682723637616</v>
      </c>
      <c r="H18" s="225">
        <v>0.243408420160456</v>
      </c>
      <c r="I18" s="223">
        <v>2.1960547798426999</v>
      </c>
      <c r="J18" s="225">
        <v>0.130340085897271</v>
      </c>
      <c r="K18" s="223">
        <v>4.0633464948474103</v>
      </c>
      <c r="L18" s="225">
        <v>0.11974822917009099</v>
      </c>
      <c r="M18" s="223">
        <v>1.3820767059202601</v>
      </c>
      <c r="N18" s="225">
        <v>7.4352578041653697E-2</v>
      </c>
      <c r="O18" s="223">
        <v>0.71219827359332299</v>
      </c>
      <c r="P18" s="225">
        <v>6.48507203900624E-2</v>
      </c>
      <c r="Q18" s="223">
        <v>2.4850529981374399</v>
      </c>
      <c r="R18" s="225">
        <v>0.113459666465609</v>
      </c>
      <c r="S18" s="223">
        <v>0.81625856894816995</v>
      </c>
      <c r="T18" s="225">
        <v>5.7662696545108701E-2</v>
      </c>
      <c r="U18" s="223">
        <v>0.83396041724297798</v>
      </c>
      <c r="V18" s="225">
        <v>4.9825972435734001E-2</v>
      </c>
      <c r="W18" s="223">
        <v>1.05838521105448</v>
      </c>
      <c r="X18" s="225">
        <v>0.112067560132218</v>
      </c>
      <c r="Y18" s="223">
        <v>1.0026143943016099</v>
      </c>
      <c r="Z18" s="225">
        <v>7.4925958338255105E-2</v>
      </c>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c r="BV18" s="255"/>
    </row>
    <row r="19" spans="1:74" ht="13" customHeight="1" x14ac:dyDescent="0.25">
      <c r="A19" s="210" t="s">
        <v>398</v>
      </c>
      <c r="B19" s="184">
        <v>2</v>
      </c>
      <c r="C19" s="223">
        <v>25.988708082814501</v>
      </c>
      <c r="D19" s="225">
        <v>0.56551833910583504</v>
      </c>
      <c r="E19" s="223">
        <v>14.424096347080001</v>
      </c>
      <c r="F19" s="225">
        <v>0.24365065283099399</v>
      </c>
      <c r="G19" s="223">
        <v>5.0880981285043303</v>
      </c>
      <c r="H19" s="225">
        <v>0.21119760449861999</v>
      </c>
      <c r="I19" s="223">
        <v>2.1239136029246999</v>
      </c>
      <c r="J19" s="225">
        <v>0.179527176927227</v>
      </c>
      <c r="K19" s="223">
        <v>3.4720824130517398</v>
      </c>
      <c r="L19" s="225">
        <v>0.15658780775769601</v>
      </c>
      <c r="M19" s="223">
        <v>1.09003971554179</v>
      </c>
      <c r="N19" s="225">
        <v>0.128087654664226</v>
      </c>
      <c r="O19" s="223">
        <v>0.71151909396455204</v>
      </c>
      <c r="P19" s="225">
        <v>9.1780319743196198E-2</v>
      </c>
      <c r="Q19" s="223">
        <v>1.22109932815308</v>
      </c>
      <c r="R19" s="225">
        <v>0.124927834104802</v>
      </c>
      <c r="S19" s="223">
        <v>0.61127564279255397</v>
      </c>
      <c r="T19" s="225">
        <v>0.115253894218425</v>
      </c>
      <c r="U19" s="223">
        <v>0.65227213903303805</v>
      </c>
      <c r="V19" s="225">
        <v>7.1035151312331499E-2</v>
      </c>
      <c r="W19" s="223">
        <v>0.95918180359330596</v>
      </c>
      <c r="X19" s="225">
        <v>0.16974629086778201</v>
      </c>
      <c r="Y19" s="223">
        <v>1.05725191789414</v>
      </c>
      <c r="Z19" s="225">
        <v>0.12177312618995099</v>
      </c>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c r="BV19" s="255"/>
    </row>
    <row r="20" spans="1:74" ht="13" customHeight="1" x14ac:dyDescent="0.25">
      <c r="A20" s="26" t="s">
        <v>399</v>
      </c>
      <c r="B20" s="184">
        <v>2</v>
      </c>
      <c r="C20" s="223">
        <v>29.262302252526201</v>
      </c>
      <c r="D20" s="225">
        <v>0.64236100944766605</v>
      </c>
      <c r="E20" s="223">
        <v>21.515984926732401</v>
      </c>
      <c r="F20" s="225">
        <v>0.53548441819006498</v>
      </c>
      <c r="G20" s="223">
        <v>7.4789286238931796</v>
      </c>
      <c r="H20" s="225">
        <v>0.28204722984514802</v>
      </c>
      <c r="I20" s="223">
        <v>3.2899884635222501</v>
      </c>
      <c r="J20" s="225">
        <v>0.177613274065266</v>
      </c>
      <c r="K20" s="223">
        <v>5.2772821080482997</v>
      </c>
      <c r="L20" s="225">
        <v>0.22662450605939999</v>
      </c>
      <c r="M20" s="223">
        <v>3.6388369319228699</v>
      </c>
      <c r="N20" s="225">
        <v>0.27194997158388401</v>
      </c>
      <c r="O20" s="223">
        <v>1.8205464424401001</v>
      </c>
      <c r="P20" s="225">
        <v>0.17245335545582099</v>
      </c>
      <c r="Q20" s="223">
        <v>1.54301937921833</v>
      </c>
      <c r="R20" s="225">
        <v>0.140655200187914</v>
      </c>
      <c r="S20" s="223">
        <v>3.75594739044142</v>
      </c>
      <c r="T20" s="225">
        <v>0.264189622865661</v>
      </c>
      <c r="U20" s="223">
        <v>1.7937593196489301</v>
      </c>
      <c r="V20" s="225">
        <v>0.175534471744315</v>
      </c>
      <c r="W20" s="223">
        <v>2.29568769922495</v>
      </c>
      <c r="X20" s="225">
        <v>0.147086455321468</v>
      </c>
      <c r="Y20" s="223">
        <v>2.5595742089298001</v>
      </c>
      <c r="Z20" s="225">
        <v>0.17580054708776899</v>
      </c>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255"/>
    </row>
    <row r="21" spans="1:74" ht="13" customHeight="1" x14ac:dyDescent="0.25">
      <c r="A21" s="26" t="s">
        <v>400</v>
      </c>
      <c r="B21" s="184">
        <v>2</v>
      </c>
      <c r="C21" s="223">
        <v>26.9072143804968</v>
      </c>
      <c r="D21" s="225">
        <v>1.6295497433675701</v>
      </c>
      <c r="E21" s="223">
        <v>16.056672815932501</v>
      </c>
      <c r="F21" s="225">
        <v>1.119143730462</v>
      </c>
      <c r="G21" s="223">
        <v>7.9161795650425697</v>
      </c>
      <c r="H21" s="225">
        <v>0.98832704796906901</v>
      </c>
      <c r="I21" s="223">
        <v>2.5196302793920098</v>
      </c>
      <c r="J21" s="225">
        <v>0.25105710727276997</v>
      </c>
      <c r="K21" s="223">
        <v>3.2789853841332199</v>
      </c>
      <c r="L21" s="225">
        <v>0.30735495936319901</v>
      </c>
      <c r="M21" s="223">
        <v>1.6031266639583499</v>
      </c>
      <c r="N21" s="225">
        <v>0.209809403411508</v>
      </c>
      <c r="O21" s="223">
        <v>0.75790751609199103</v>
      </c>
      <c r="P21" s="225">
        <v>0.25989618140044402</v>
      </c>
      <c r="Q21" s="223">
        <v>1.89551089060477</v>
      </c>
      <c r="R21" s="225">
        <v>0.28796527625065899</v>
      </c>
      <c r="S21" s="223">
        <v>2.07333500738729</v>
      </c>
      <c r="T21" s="225">
        <v>0.36334007374285698</v>
      </c>
      <c r="U21" s="223">
        <v>1.42226712157663</v>
      </c>
      <c r="V21" s="225">
        <v>0.18112125400832299</v>
      </c>
      <c r="W21" s="223">
        <v>1.2497307908774</v>
      </c>
      <c r="X21" s="225">
        <v>0.14459585007959899</v>
      </c>
      <c r="Y21" s="223">
        <v>1.08655873332328</v>
      </c>
      <c r="Z21" s="225">
        <v>0.20795096019210599</v>
      </c>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c r="BV21" s="255"/>
    </row>
    <row r="22" spans="1:74" ht="13" customHeight="1" x14ac:dyDescent="0.25">
      <c r="A22" s="26" t="s">
        <v>401</v>
      </c>
      <c r="B22" s="184">
        <v>2</v>
      </c>
      <c r="C22" s="223">
        <v>32.4681569462577</v>
      </c>
      <c r="D22" s="225">
        <v>1.2007464096803699</v>
      </c>
      <c r="E22" s="223">
        <v>23.754105382567701</v>
      </c>
      <c r="F22" s="225">
        <v>0.78786365534954805</v>
      </c>
      <c r="G22" s="223">
        <v>7.2987040329260902</v>
      </c>
      <c r="H22" s="225">
        <v>0.37681914153155399</v>
      </c>
      <c r="I22" s="223">
        <v>2.90997155131965</v>
      </c>
      <c r="J22" s="225">
        <v>0.18609188265193799</v>
      </c>
      <c r="K22" s="223">
        <v>3.81269404409545</v>
      </c>
      <c r="L22" s="225">
        <v>0.23785121248195801</v>
      </c>
      <c r="M22" s="223">
        <v>2.2468758132191899</v>
      </c>
      <c r="N22" s="225">
        <v>0.35706171540496101</v>
      </c>
      <c r="O22" s="223">
        <v>1.8602509944524399</v>
      </c>
      <c r="P22" s="225">
        <v>0.31699362238136602</v>
      </c>
      <c r="Q22" s="223">
        <v>3.5974836986918701</v>
      </c>
      <c r="R22" s="225">
        <v>0.24264715004390799</v>
      </c>
      <c r="S22" s="223">
        <v>1.8100817966517599</v>
      </c>
      <c r="T22" s="225">
        <v>0.164984876834744</v>
      </c>
      <c r="U22" s="223">
        <v>1.6234903259335201</v>
      </c>
      <c r="V22" s="225">
        <v>0.15703486978248099</v>
      </c>
      <c r="W22" s="223">
        <v>1.20496081887537</v>
      </c>
      <c r="X22" s="225">
        <v>0.120413809385486</v>
      </c>
      <c r="Y22" s="223">
        <v>1.82667855241442</v>
      </c>
      <c r="Z22" s="225">
        <v>0.21358824854580999</v>
      </c>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c r="BV22" s="255"/>
    </row>
    <row r="23" spans="1:74" ht="13" customHeight="1" x14ac:dyDescent="0.25">
      <c r="A23" s="26" t="s">
        <v>402</v>
      </c>
      <c r="B23" s="184">
        <v>2</v>
      </c>
      <c r="C23" s="223">
        <v>27.223380885840701</v>
      </c>
      <c r="D23" s="225">
        <v>3.33973395743857</v>
      </c>
      <c r="E23" s="223">
        <v>20.5632361531041</v>
      </c>
      <c r="F23" s="225">
        <v>1.7133769195897499</v>
      </c>
      <c r="G23" s="223">
        <v>7.4584726671913897</v>
      </c>
      <c r="H23" s="225">
        <v>0.78976236940163203</v>
      </c>
      <c r="I23" s="223">
        <v>3.56276011736399</v>
      </c>
      <c r="J23" s="225">
        <v>0.38126301265130003</v>
      </c>
      <c r="K23" s="223">
        <v>4.4363948470169499</v>
      </c>
      <c r="L23" s="225">
        <v>0.36383802344848998</v>
      </c>
      <c r="M23" s="223">
        <v>2.88149927700817</v>
      </c>
      <c r="N23" s="225">
        <v>0.34891657079252397</v>
      </c>
      <c r="O23" s="223">
        <v>2.62978711017956</v>
      </c>
      <c r="P23" s="225">
        <v>0.33753140109923202</v>
      </c>
      <c r="Q23" s="223">
        <v>2.1803093057441498</v>
      </c>
      <c r="R23" s="225">
        <v>0.20017083168765501</v>
      </c>
      <c r="S23" s="223">
        <v>2.4058106615366701</v>
      </c>
      <c r="T23" s="225">
        <v>0.31842897113046198</v>
      </c>
      <c r="U23" s="223">
        <v>2.2840820129813699</v>
      </c>
      <c r="V23" s="225">
        <v>0.34879369111105402</v>
      </c>
      <c r="W23" s="223">
        <v>1.71036244754403</v>
      </c>
      <c r="X23" s="225">
        <v>0.19315378885681</v>
      </c>
      <c r="Y23" s="223">
        <v>1.6421608125576601</v>
      </c>
      <c r="Z23" s="225">
        <v>0.19464299846323499</v>
      </c>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255"/>
    </row>
    <row r="24" spans="1:74" ht="13" customHeight="1" x14ac:dyDescent="0.25">
      <c r="A24" s="26" t="s">
        <v>403</v>
      </c>
      <c r="B24" s="184">
        <v>2</v>
      </c>
      <c r="C24" s="223">
        <v>32.746972350923201</v>
      </c>
      <c r="D24" s="225">
        <v>1.09392443671927</v>
      </c>
      <c r="E24" s="223">
        <v>22.9429142195028</v>
      </c>
      <c r="F24" s="225">
        <v>0.68950086199830896</v>
      </c>
      <c r="G24" s="223">
        <v>6.8005836298895899</v>
      </c>
      <c r="H24" s="225">
        <v>0.372788033208868</v>
      </c>
      <c r="I24" s="223">
        <v>2.09567660038533</v>
      </c>
      <c r="J24" s="225">
        <v>0.18045870464778099</v>
      </c>
      <c r="K24" s="223">
        <v>4.7589838645960603</v>
      </c>
      <c r="L24" s="225">
        <v>0.27224328164768502</v>
      </c>
      <c r="M24" s="223">
        <v>2.8340724640416401</v>
      </c>
      <c r="N24" s="225">
        <v>0.22937403807239501</v>
      </c>
      <c r="O24" s="223">
        <v>1.2327299958362501</v>
      </c>
      <c r="P24" s="225">
        <v>0.10814314325115799</v>
      </c>
      <c r="Q24" s="223">
        <v>2.7278281709624501</v>
      </c>
      <c r="R24" s="225">
        <v>0.20739294305480499</v>
      </c>
      <c r="S24" s="223">
        <v>2.9917446348279499</v>
      </c>
      <c r="T24" s="225">
        <v>0.33699192941617501</v>
      </c>
      <c r="U24" s="223">
        <v>1.66146081039765</v>
      </c>
      <c r="V24" s="225">
        <v>0.15263778920551399</v>
      </c>
      <c r="W24" s="223">
        <v>2.3202683885778899</v>
      </c>
      <c r="X24" s="225">
        <v>0.26154715345955598</v>
      </c>
      <c r="Y24" s="223">
        <v>3.1120534052684401</v>
      </c>
      <c r="Z24" s="225">
        <v>0.35154418596682402</v>
      </c>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255"/>
    </row>
    <row r="25" spans="1:74" ht="13" customHeight="1" x14ac:dyDescent="0.25">
      <c r="A25" s="26" t="s">
        <v>404</v>
      </c>
      <c r="B25" s="184">
        <v>2</v>
      </c>
      <c r="C25" s="223">
        <v>28.083333258999701</v>
      </c>
      <c r="D25" s="225">
        <v>0.96599131610857303</v>
      </c>
      <c r="E25" s="223">
        <v>13.583711695657</v>
      </c>
      <c r="F25" s="225">
        <v>0.44353721973145099</v>
      </c>
      <c r="G25" s="223">
        <v>5.15695797360741</v>
      </c>
      <c r="H25" s="225">
        <v>0.19949212124004201</v>
      </c>
      <c r="I25" s="223">
        <v>1.5812373643514901</v>
      </c>
      <c r="J25" s="225">
        <v>0.13639003971886299</v>
      </c>
      <c r="K25" s="223">
        <v>2.4559186051265098</v>
      </c>
      <c r="L25" s="225">
        <v>0.14446880292042399</v>
      </c>
      <c r="M25" s="223">
        <v>1.4394073647146399</v>
      </c>
      <c r="N25" s="225">
        <v>0.13524867326937201</v>
      </c>
      <c r="O25" s="223">
        <v>0.35007593905735102</v>
      </c>
      <c r="P25" s="225">
        <v>6.5709074274912294E-2</v>
      </c>
      <c r="Q25" s="223">
        <v>2.0522420528035701</v>
      </c>
      <c r="R25" s="225">
        <v>0.21378106669021801</v>
      </c>
      <c r="S25" s="223">
        <v>1.42669860372003</v>
      </c>
      <c r="T25" s="225">
        <v>0.103035018373582</v>
      </c>
      <c r="U25" s="223">
        <v>0.93881657530445795</v>
      </c>
      <c r="V25" s="225">
        <v>0.11628203879856799</v>
      </c>
      <c r="W25" s="223">
        <v>1.4292427389511799</v>
      </c>
      <c r="X25" s="225">
        <v>0.126470846720735</v>
      </c>
      <c r="Y25" s="223">
        <v>1.22995095060966</v>
      </c>
      <c r="Z25" s="225">
        <v>0.12210813168698199</v>
      </c>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255"/>
    </row>
    <row r="26" spans="1:74" ht="13" customHeight="1" x14ac:dyDescent="0.25">
      <c r="A26" s="26" t="s">
        <v>405</v>
      </c>
      <c r="B26" s="184">
        <v>2</v>
      </c>
      <c r="C26" s="223">
        <v>22.0678862548619</v>
      </c>
      <c r="D26" s="225">
        <v>1.12057784453952</v>
      </c>
      <c r="E26" s="223">
        <v>14.227466764394901</v>
      </c>
      <c r="F26" s="225">
        <v>1.33668790797335</v>
      </c>
      <c r="G26" s="223">
        <v>5.2660149592356298</v>
      </c>
      <c r="H26" s="225">
        <v>0.37249226542884201</v>
      </c>
      <c r="I26" s="223">
        <v>2.0700369317195402</v>
      </c>
      <c r="J26" s="225">
        <v>0.22491416584143301</v>
      </c>
      <c r="K26" s="223">
        <v>3.74411008814725</v>
      </c>
      <c r="L26" s="225">
        <v>0.36048143843080399</v>
      </c>
      <c r="M26" s="223">
        <v>1.30182419723137</v>
      </c>
      <c r="N26" s="225">
        <v>0.20152038404261299</v>
      </c>
      <c r="O26" s="223">
        <v>0.60344737482452604</v>
      </c>
      <c r="P26" s="225">
        <v>0.13021196448313899</v>
      </c>
      <c r="Q26" s="223">
        <v>1.6301481242909699</v>
      </c>
      <c r="R26" s="225">
        <v>0.30853930529041901</v>
      </c>
      <c r="S26" s="223">
        <v>1.2132533902081</v>
      </c>
      <c r="T26" s="225">
        <v>0.16630762961539799</v>
      </c>
      <c r="U26" s="223">
        <v>0.98026944268983496</v>
      </c>
      <c r="V26" s="225">
        <v>0.12906948182855499</v>
      </c>
      <c r="W26" s="223">
        <v>1.8841977405038799</v>
      </c>
      <c r="X26" s="225">
        <v>0.394322269740566</v>
      </c>
      <c r="Y26" s="223">
        <v>2.0103360321015198</v>
      </c>
      <c r="Z26" s="225">
        <v>0.74021997740615897</v>
      </c>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255"/>
    </row>
    <row r="27" spans="1:74" ht="13" customHeight="1" x14ac:dyDescent="0.25">
      <c r="A27" s="26" t="s">
        <v>406</v>
      </c>
      <c r="B27" s="184">
        <v>2</v>
      </c>
      <c r="C27" s="223">
        <v>27.518653169218101</v>
      </c>
      <c r="D27" s="225">
        <v>0.61880834785725902</v>
      </c>
      <c r="E27" s="223">
        <v>13.799222958177801</v>
      </c>
      <c r="F27" s="225">
        <v>0.35358666877812001</v>
      </c>
      <c r="G27" s="223">
        <v>6.8239146618030997</v>
      </c>
      <c r="H27" s="225">
        <v>0.20627732131677501</v>
      </c>
      <c r="I27" s="223">
        <v>2.19002999765766</v>
      </c>
      <c r="J27" s="225">
        <v>8.7588514771660395E-2</v>
      </c>
      <c r="K27" s="223">
        <v>2.7424896966338501</v>
      </c>
      <c r="L27" s="225">
        <v>0.104670613153951</v>
      </c>
      <c r="M27" s="223">
        <v>1.8876071168804001</v>
      </c>
      <c r="N27" s="225">
        <v>7.4854610068680605E-2</v>
      </c>
      <c r="O27" s="223">
        <v>0.54437763769171099</v>
      </c>
      <c r="P27" s="225">
        <v>9.4936365243113705E-2</v>
      </c>
      <c r="Q27" s="223">
        <v>1.7581789933160601</v>
      </c>
      <c r="R27" s="225">
        <v>7.0542454639895905E-2</v>
      </c>
      <c r="S27" s="223">
        <v>1.8021681683495101</v>
      </c>
      <c r="T27" s="225">
        <v>0.120862983791301</v>
      </c>
      <c r="U27" s="223">
        <v>0.70322410203561203</v>
      </c>
      <c r="V27" s="225">
        <v>3.7373759249565902E-2</v>
      </c>
      <c r="W27" s="223">
        <v>0.97788731970751497</v>
      </c>
      <c r="X27" s="225">
        <v>9.3490487799212402E-2</v>
      </c>
      <c r="Y27" s="223">
        <v>1.0633940489011799</v>
      </c>
      <c r="Z27" s="225">
        <v>0.13072924995797</v>
      </c>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255"/>
    </row>
    <row r="28" spans="1:74" ht="13" customHeight="1" x14ac:dyDescent="0.25">
      <c r="A28" s="26" t="s">
        <v>407</v>
      </c>
      <c r="B28" s="184">
        <v>2</v>
      </c>
      <c r="C28" s="223">
        <v>30.939479978397699</v>
      </c>
      <c r="D28" s="225">
        <v>0.69920474373540398</v>
      </c>
      <c r="E28" s="223">
        <v>16.063113884898499</v>
      </c>
      <c r="F28" s="225">
        <v>0.51218492438167496</v>
      </c>
      <c r="G28" s="223">
        <v>5.3233400458085098</v>
      </c>
      <c r="H28" s="225">
        <v>0.25402731837908998</v>
      </c>
      <c r="I28" s="223">
        <v>2.9970774718408499</v>
      </c>
      <c r="J28" s="225">
        <v>0.22196466221963901</v>
      </c>
      <c r="K28" s="223">
        <v>2.02448447520525</v>
      </c>
      <c r="L28" s="225">
        <v>0.29678046772491101</v>
      </c>
      <c r="M28" s="223">
        <v>1.44008396868356</v>
      </c>
      <c r="N28" s="225">
        <v>0.16642808432224199</v>
      </c>
      <c r="O28" s="223">
        <v>0.20312043673963401</v>
      </c>
      <c r="P28" s="225">
        <v>5.57497936112634E-2</v>
      </c>
      <c r="Q28" s="223">
        <v>1.2341232736476699</v>
      </c>
      <c r="R28" s="225">
        <v>0.12679633659294701</v>
      </c>
      <c r="S28" s="223">
        <v>0.62988910952377497</v>
      </c>
      <c r="T28" s="225">
        <v>0.24395285111022</v>
      </c>
      <c r="U28" s="223">
        <v>1.1101226965170401</v>
      </c>
      <c r="V28" s="225">
        <v>9.8371250512452602E-2</v>
      </c>
      <c r="W28" s="223">
        <v>1.05791495653795</v>
      </c>
      <c r="X28" s="225">
        <v>0.33933229232851098</v>
      </c>
      <c r="Y28" s="223">
        <v>1.9418023921583401</v>
      </c>
      <c r="Z28" s="225">
        <v>0.259590793051239</v>
      </c>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255"/>
    </row>
    <row r="29" spans="1:74" ht="13" customHeight="1" x14ac:dyDescent="0.25">
      <c r="A29" s="26" t="s">
        <v>408</v>
      </c>
      <c r="B29" s="184">
        <v>2</v>
      </c>
      <c r="C29" s="223">
        <v>26.766405982756002</v>
      </c>
      <c r="D29" s="225">
        <v>0.57848949034873698</v>
      </c>
      <c r="E29" s="223">
        <v>13.7881061033974</v>
      </c>
      <c r="F29" s="225">
        <v>0.33986123901855603</v>
      </c>
      <c r="G29" s="223">
        <v>5.9282662688411696</v>
      </c>
      <c r="H29" s="225">
        <v>0.24987361470772901</v>
      </c>
      <c r="I29" s="223">
        <v>1.90846282189054</v>
      </c>
      <c r="J29" s="225">
        <v>8.7622094996478495E-2</v>
      </c>
      <c r="K29" s="223">
        <v>2.8491460918031799</v>
      </c>
      <c r="L29" s="225">
        <v>0.100725166000216</v>
      </c>
      <c r="M29" s="223">
        <v>1.7283576437030399</v>
      </c>
      <c r="N29" s="225">
        <v>9.0597889827723696E-2</v>
      </c>
      <c r="O29" s="223">
        <v>0.877712253952039</v>
      </c>
      <c r="P29" s="225">
        <v>0.158871723002144</v>
      </c>
      <c r="Q29" s="223">
        <v>1.9768396578348799</v>
      </c>
      <c r="R29" s="225">
        <v>0.16325937005854699</v>
      </c>
      <c r="S29" s="223">
        <v>1.0632039266273099</v>
      </c>
      <c r="T29" s="225">
        <v>9.8891714136727704E-2</v>
      </c>
      <c r="U29" s="223">
        <v>0.76064146580710401</v>
      </c>
      <c r="V29" s="225">
        <v>5.4373612385371903E-2</v>
      </c>
      <c r="W29" s="223">
        <v>1.15302275391164</v>
      </c>
      <c r="X29" s="225">
        <v>0.107734261073682</v>
      </c>
      <c r="Y29" s="223">
        <v>1.722138038882</v>
      </c>
      <c r="Z29" s="225">
        <v>0.16972427822553901</v>
      </c>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c r="BV29" s="255"/>
    </row>
    <row r="30" spans="1:74" ht="13" customHeight="1" x14ac:dyDescent="0.25">
      <c r="A30" s="26" t="s">
        <v>409</v>
      </c>
      <c r="B30" s="184">
        <v>2</v>
      </c>
      <c r="C30" s="223">
        <v>21.809412979357699</v>
      </c>
      <c r="D30" s="225">
        <v>0.88417129728652899</v>
      </c>
      <c r="E30" s="223">
        <v>12.105786731787999</v>
      </c>
      <c r="F30" s="225">
        <v>0.54891182062469501</v>
      </c>
      <c r="G30" s="223">
        <v>3.6610744460830098</v>
      </c>
      <c r="H30" s="225">
        <v>0.27346064497889999</v>
      </c>
      <c r="I30" s="223">
        <v>1.54239941816646</v>
      </c>
      <c r="J30" s="225">
        <v>9.5369408919286705E-2</v>
      </c>
      <c r="K30" s="223">
        <v>2.48686057360807</v>
      </c>
      <c r="L30" s="225">
        <v>0.47137787215639099</v>
      </c>
      <c r="M30" s="223">
        <v>0.66170925867961405</v>
      </c>
      <c r="N30" s="225">
        <v>0.100572219295805</v>
      </c>
      <c r="O30" s="223">
        <v>0.59626541574894298</v>
      </c>
      <c r="P30" s="225">
        <v>0.35499823906556999</v>
      </c>
      <c r="Q30" s="223">
        <v>1.0040768535264999</v>
      </c>
      <c r="R30" s="225">
        <v>0.11656516458185701</v>
      </c>
      <c r="S30" s="223">
        <v>0.39072485038149701</v>
      </c>
      <c r="T30" s="225">
        <v>9.5790009752690405E-2</v>
      </c>
      <c r="U30" s="223">
        <v>0.81491148706532102</v>
      </c>
      <c r="V30" s="225">
        <v>0.1004247625062</v>
      </c>
      <c r="W30" s="223">
        <v>0.370932363829796</v>
      </c>
      <c r="X30" s="225">
        <v>0.11054526511967901</v>
      </c>
      <c r="Y30" s="223">
        <v>1.21693807836019</v>
      </c>
      <c r="Z30" s="225">
        <v>0.16492364750698199</v>
      </c>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255"/>
    </row>
    <row r="31" spans="1:74" ht="13" customHeight="1" x14ac:dyDescent="0.25">
      <c r="A31" s="26" t="s">
        <v>410</v>
      </c>
      <c r="B31" s="184">
        <v>2</v>
      </c>
      <c r="C31" s="223">
        <v>29.564674623418401</v>
      </c>
      <c r="D31" s="225">
        <v>0.78021369328844503</v>
      </c>
      <c r="E31" s="223">
        <v>13.099881089782601</v>
      </c>
      <c r="F31" s="225">
        <v>0.25453819417822499</v>
      </c>
      <c r="G31" s="223">
        <v>6.5548324616576501</v>
      </c>
      <c r="H31" s="225">
        <v>0.32433117021005697</v>
      </c>
      <c r="I31" s="223">
        <v>1.62255695950113</v>
      </c>
      <c r="J31" s="225">
        <v>9.2150397500142006E-2</v>
      </c>
      <c r="K31" s="223">
        <v>4.4884988433350896</v>
      </c>
      <c r="L31" s="225">
        <v>0.20939952307482201</v>
      </c>
      <c r="M31" s="223">
        <v>1.2066641811978001</v>
      </c>
      <c r="N31" s="225">
        <v>0.118063274197202</v>
      </c>
      <c r="O31" s="223">
        <v>1.09581260520766</v>
      </c>
      <c r="P31" s="225">
        <v>0.39031663136507799</v>
      </c>
      <c r="Q31" s="223">
        <v>1.74837537671184</v>
      </c>
      <c r="R31" s="225">
        <v>0.38739038016128902</v>
      </c>
      <c r="S31" s="223">
        <v>1.4766523153834501</v>
      </c>
      <c r="T31" s="225">
        <v>0.43374212305555798</v>
      </c>
      <c r="U31" s="223">
        <v>1.3481512937574001</v>
      </c>
      <c r="V31" s="225">
        <v>0.35072218327190402</v>
      </c>
      <c r="W31" s="223">
        <v>1.0834605967394999</v>
      </c>
      <c r="X31" s="225">
        <v>0.40155840511294599</v>
      </c>
      <c r="Y31" s="223">
        <v>1.57950899917442</v>
      </c>
      <c r="Z31" s="225">
        <v>0.41876851973379497</v>
      </c>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c r="BV31" s="255"/>
    </row>
    <row r="32" spans="1:74" ht="13" customHeight="1" x14ac:dyDescent="0.25">
      <c r="A32" s="26" t="s">
        <v>411</v>
      </c>
      <c r="B32" s="184">
        <v>2</v>
      </c>
      <c r="C32" s="223">
        <v>22.066185535831298</v>
      </c>
      <c r="D32" s="225">
        <v>0.66225588751896303</v>
      </c>
      <c r="E32" s="223">
        <v>12.2703681230849</v>
      </c>
      <c r="F32" s="225">
        <v>0.34492506081145302</v>
      </c>
      <c r="G32" s="223">
        <v>5.4554550959780004</v>
      </c>
      <c r="H32" s="225">
        <v>0.29099708153771597</v>
      </c>
      <c r="I32" s="223">
        <v>1.3994947014105401</v>
      </c>
      <c r="J32" s="225">
        <v>9.4549247022111704E-2</v>
      </c>
      <c r="K32" s="223">
        <v>2.52627534729685</v>
      </c>
      <c r="L32" s="225">
        <v>0.157124310919941</v>
      </c>
      <c r="M32" s="223">
        <v>1.6131242865389901</v>
      </c>
      <c r="N32" s="225">
        <v>0.18158712957003401</v>
      </c>
      <c r="O32" s="223">
        <v>0.18393055829930999</v>
      </c>
      <c r="P32" s="225">
        <v>3.3539393060439099E-2</v>
      </c>
      <c r="Q32" s="223">
        <v>2.0601255558168101</v>
      </c>
      <c r="R32" s="225">
        <v>0.183361401600076</v>
      </c>
      <c r="S32" s="223">
        <v>1.2327466594293</v>
      </c>
      <c r="T32" s="225">
        <v>0.12020987740255799</v>
      </c>
      <c r="U32" s="223">
        <v>0.64329707956767401</v>
      </c>
      <c r="V32" s="225">
        <v>4.3929970228946E-2</v>
      </c>
      <c r="W32" s="223">
        <v>0.71635670624903303</v>
      </c>
      <c r="X32" s="225">
        <v>8.1228377389820194E-2</v>
      </c>
      <c r="Y32" s="223">
        <v>0.77175322447824801</v>
      </c>
      <c r="Z32" s="225">
        <v>0.11928187158992599</v>
      </c>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255"/>
    </row>
    <row r="33" spans="1:74" ht="13" customHeight="1" x14ac:dyDescent="0.25">
      <c r="A33" s="26" t="s">
        <v>412</v>
      </c>
      <c r="B33" s="184">
        <v>2</v>
      </c>
      <c r="C33" s="223">
        <v>28.249032630572898</v>
      </c>
      <c r="D33" s="225">
        <v>0.99962585537888604</v>
      </c>
      <c r="E33" s="223">
        <v>13.880960851664801</v>
      </c>
      <c r="F33" s="225">
        <v>0.44589178551557201</v>
      </c>
      <c r="G33" s="223">
        <v>6.8057447352471403</v>
      </c>
      <c r="H33" s="225">
        <v>0.43041060207113702</v>
      </c>
      <c r="I33" s="223">
        <v>2.81064942456499</v>
      </c>
      <c r="J33" s="225">
        <v>0.15806647344717101</v>
      </c>
      <c r="K33" s="223">
        <v>1.99739754605384</v>
      </c>
      <c r="L33" s="225">
        <v>0.192753643910306</v>
      </c>
      <c r="M33" s="223">
        <v>1.1147763011867</v>
      </c>
      <c r="N33" s="225">
        <v>0.12528398382255199</v>
      </c>
      <c r="O33" s="223">
        <v>0.859835857347926</v>
      </c>
      <c r="P33" s="225">
        <v>0.28113181985173102</v>
      </c>
      <c r="Q33" s="223">
        <v>1.41699154294998</v>
      </c>
      <c r="R33" s="225">
        <v>0.146139670941314</v>
      </c>
      <c r="S33" s="223">
        <v>1.93792148323335</v>
      </c>
      <c r="T33" s="225">
        <v>0.30417738036042402</v>
      </c>
      <c r="U33" s="223">
        <v>0.59898618475610399</v>
      </c>
      <c r="V33" s="225">
        <v>5.1715682811242197E-2</v>
      </c>
      <c r="W33" s="223">
        <v>1.25799939032354</v>
      </c>
      <c r="X33" s="225">
        <v>0.21345233256942001</v>
      </c>
      <c r="Y33" s="223">
        <v>1.5846712713399</v>
      </c>
      <c r="Z33" s="225">
        <v>0.19781844908517701</v>
      </c>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255"/>
    </row>
    <row r="34" spans="1:74" ht="13" customHeight="1" x14ac:dyDescent="0.25">
      <c r="A34" s="26" t="s">
        <v>413</v>
      </c>
      <c r="B34" s="184">
        <v>2</v>
      </c>
      <c r="C34" s="223">
        <v>21.5897254778044</v>
      </c>
      <c r="D34" s="225">
        <v>0.76766919615887996</v>
      </c>
      <c r="E34" s="223">
        <v>15.410394223061299</v>
      </c>
      <c r="F34" s="225">
        <v>0.59853752511731095</v>
      </c>
      <c r="G34" s="223">
        <v>4.6577014440458999</v>
      </c>
      <c r="H34" s="225">
        <v>0.368980974816357</v>
      </c>
      <c r="I34" s="223">
        <v>2.7132788527599798</v>
      </c>
      <c r="J34" s="225">
        <v>0.40469710240704099</v>
      </c>
      <c r="K34" s="223">
        <v>3.0649948185385898</v>
      </c>
      <c r="L34" s="225">
        <v>0.44392063353634098</v>
      </c>
      <c r="M34" s="223">
        <v>2.53300730633724</v>
      </c>
      <c r="N34" s="225">
        <v>0.45079979539310799</v>
      </c>
      <c r="O34" s="223">
        <v>1.3734790428294299</v>
      </c>
      <c r="P34" s="225">
        <v>0.46133963703547598</v>
      </c>
      <c r="Q34" s="223">
        <v>1.07429383902144</v>
      </c>
      <c r="R34" s="225">
        <v>0.11130423994314501</v>
      </c>
      <c r="S34" s="223">
        <v>2.2203869147364701</v>
      </c>
      <c r="T34" s="225">
        <v>0.469965276446355</v>
      </c>
      <c r="U34" s="223">
        <v>1.2911036712900501</v>
      </c>
      <c r="V34" s="225">
        <v>0.127788896578719</v>
      </c>
      <c r="W34" s="223">
        <v>1.27842573246652</v>
      </c>
      <c r="X34" s="225">
        <v>0.33418073902511097</v>
      </c>
      <c r="Y34" s="223">
        <v>1.0985242301396201</v>
      </c>
      <c r="Z34" s="225">
        <v>0.185561704141915</v>
      </c>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104"/>
      <c r="AX34" s="104"/>
      <c r="AY34" s="104"/>
      <c r="AZ34" s="104"/>
      <c r="BA34" s="104"/>
      <c r="BB34" s="104"/>
      <c r="BC34" s="104"/>
      <c r="BD34" s="104"/>
      <c r="BE34" s="104"/>
      <c r="BF34" s="104"/>
      <c r="BG34" s="104"/>
      <c r="BH34" s="104"/>
      <c r="BI34" s="104"/>
      <c r="BJ34" s="104"/>
      <c r="BK34" s="104"/>
      <c r="BL34" s="104"/>
      <c r="BM34" s="104"/>
      <c r="BN34" s="104"/>
      <c r="BO34" s="104"/>
      <c r="BP34" s="104"/>
      <c r="BQ34" s="104"/>
      <c r="BR34" s="104"/>
      <c r="BS34" s="104"/>
      <c r="BT34" s="104"/>
      <c r="BU34" s="104"/>
      <c r="BV34" s="255"/>
    </row>
    <row r="35" spans="1:74" ht="13" customHeight="1" x14ac:dyDescent="0.25">
      <c r="A35" s="26" t="s">
        <v>414</v>
      </c>
      <c r="B35" s="184">
        <v>2</v>
      </c>
      <c r="C35" s="223">
        <v>22.042859117116102</v>
      </c>
      <c r="D35" s="225">
        <v>0.86906592667694404</v>
      </c>
      <c r="E35" s="223">
        <v>10.8717346475919</v>
      </c>
      <c r="F35" s="225">
        <v>0.42356412856060799</v>
      </c>
      <c r="G35" s="223">
        <v>4.92336824344354</v>
      </c>
      <c r="H35" s="225">
        <v>0.27863730373823897</v>
      </c>
      <c r="I35" s="223">
        <v>3.04633041304968</v>
      </c>
      <c r="J35" s="225">
        <v>0.23334257956434601</v>
      </c>
      <c r="K35" s="223">
        <v>3.3629891173326198</v>
      </c>
      <c r="L35" s="225">
        <v>0.25656352630928903</v>
      </c>
      <c r="M35" s="223">
        <v>1.33390448571612</v>
      </c>
      <c r="N35" s="225">
        <v>0.190924063177251</v>
      </c>
      <c r="O35" s="223">
        <v>0.61562141693241101</v>
      </c>
      <c r="P35" s="225">
        <v>0.12281570917361199</v>
      </c>
      <c r="Q35" s="223">
        <v>1.4849460959028999</v>
      </c>
      <c r="R35" s="225">
        <v>0.12803105026930001</v>
      </c>
      <c r="S35" s="223">
        <v>1.9179751157102001</v>
      </c>
      <c r="T35" s="225">
        <v>0.21044292041088</v>
      </c>
      <c r="U35" s="223">
        <v>1.06853237385934</v>
      </c>
      <c r="V35" s="225">
        <v>8.6210066507189306E-2</v>
      </c>
      <c r="W35" s="223">
        <v>1.1671486768889701</v>
      </c>
      <c r="X35" s="225">
        <v>0.19588488673016199</v>
      </c>
      <c r="Y35" s="223">
        <v>0.58763836556877602</v>
      </c>
      <c r="Z35" s="225">
        <v>6.9945674843619202E-2</v>
      </c>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c r="BM35" s="104"/>
      <c r="BN35" s="104"/>
      <c r="BO35" s="104"/>
      <c r="BP35" s="104"/>
      <c r="BQ35" s="104"/>
      <c r="BR35" s="104"/>
      <c r="BS35" s="104"/>
      <c r="BT35" s="104"/>
      <c r="BU35" s="104"/>
      <c r="BV35" s="255"/>
    </row>
    <row r="36" spans="1:74" ht="13" customHeight="1" x14ac:dyDescent="0.25">
      <c r="A36" s="26" t="s">
        <v>415</v>
      </c>
      <c r="B36" s="184">
        <v>2</v>
      </c>
      <c r="C36" s="223">
        <v>23.288420937189098</v>
      </c>
      <c r="D36" s="225">
        <v>1.1164311932195701</v>
      </c>
      <c r="E36" s="223">
        <v>11.5064276479815</v>
      </c>
      <c r="F36" s="225">
        <v>0.50091858396799704</v>
      </c>
      <c r="G36" s="223">
        <v>5.2129723992027399</v>
      </c>
      <c r="H36" s="225">
        <v>0.36385612637523201</v>
      </c>
      <c r="I36" s="223">
        <v>1.2888710735689399</v>
      </c>
      <c r="J36" s="225">
        <v>0.20110725600245399</v>
      </c>
      <c r="K36" s="223">
        <v>2.8516622718503801</v>
      </c>
      <c r="L36" s="225">
        <v>0.24844203342176499</v>
      </c>
      <c r="M36" s="223">
        <v>0.50198624354229104</v>
      </c>
      <c r="N36" s="225">
        <v>0.18217029858043399</v>
      </c>
      <c r="O36" s="223">
        <v>0.29661468671783098</v>
      </c>
      <c r="P36" s="225">
        <v>6.4275855802981993E-2</v>
      </c>
      <c r="Q36" s="223">
        <v>1.1678589793963701</v>
      </c>
      <c r="R36" s="225">
        <v>0.19908143689511901</v>
      </c>
      <c r="S36" s="223">
        <v>1.22715637199979</v>
      </c>
      <c r="T36" s="225">
        <v>0.17605139083142801</v>
      </c>
      <c r="U36" s="223">
        <v>0.100514365423041</v>
      </c>
      <c r="V36" s="225">
        <v>3.59244143490208E-2</v>
      </c>
      <c r="W36" s="223">
        <v>0.99214339946149299</v>
      </c>
      <c r="X36" s="225">
        <v>0.21662194571603799</v>
      </c>
      <c r="Y36" s="223">
        <v>0.50149809813923296</v>
      </c>
      <c r="Z36" s="225">
        <v>0.130495684507383</v>
      </c>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c r="AX36" s="104"/>
      <c r="AY36" s="104"/>
      <c r="AZ36" s="104"/>
      <c r="BA36" s="104"/>
      <c r="BB36" s="104"/>
      <c r="BC36" s="104"/>
      <c r="BD36" s="104"/>
      <c r="BE36" s="104"/>
      <c r="BF36" s="104"/>
      <c r="BG36" s="104"/>
      <c r="BH36" s="104"/>
      <c r="BI36" s="104"/>
      <c r="BJ36" s="104"/>
      <c r="BK36" s="104"/>
      <c r="BL36" s="104"/>
      <c r="BM36" s="104"/>
      <c r="BN36" s="104"/>
      <c r="BO36" s="104"/>
      <c r="BP36" s="104"/>
      <c r="BQ36" s="104"/>
      <c r="BR36" s="104"/>
      <c r="BS36" s="104"/>
      <c r="BT36" s="104"/>
      <c r="BU36" s="104"/>
      <c r="BV36" s="255"/>
    </row>
    <row r="37" spans="1:74" ht="13" customHeight="1" x14ac:dyDescent="0.25">
      <c r="A37" s="26" t="s">
        <v>416</v>
      </c>
      <c r="B37" s="184">
        <v>2</v>
      </c>
      <c r="C37" s="223">
        <v>30.431236712663399</v>
      </c>
      <c r="D37" s="225">
        <v>1.08649007451882</v>
      </c>
      <c r="E37" s="223">
        <v>18.7288673228866</v>
      </c>
      <c r="F37" s="225">
        <v>1.0478638357969701</v>
      </c>
      <c r="G37" s="223">
        <v>7.8015956701623397</v>
      </c>
      <c r="H37" s="225">
        <v>0.50065778186982701</v>
      </c>
      <c r="I37" s="223">
        <v>5.4138177452722704</v>
      </c>
      <c r="J37" s="225">
        <v>0.484515650807534</v>
      </c>
      <c r="K37" s="223">
        <v>5.2185351934955904</v>
      </c>
      <c r="L37" s="225">
        <v>0.48188254973568501</v>
      </c>
      <c r="M37" s="223">
        <v>4.1857475882984998</v>
      </c>
      <c r="N37" s="225">
        <v>0.32746411508733603</v>
      </c>
      <c r="O37" s="223">
        <v>3.7951634061023301</v>
      </c>
      <c r="P37" s="225">
        <v>0.457897412674588</v>
      </c>
      <c r="Q37" s="223">
        <v>3.55036314522581</v>
      </c>
      <c r="R37" s="225">
        <v>0.37410363383848899</v>
      </c>
      <c r="S37" s="223">
        <v>4.0495029292892601</v>
      </c>
      <c r="T37" s="225">
        <v>0.40414887011373102</v>
      </c>
      <c r="U37" s="223">
        <v>3.1888086651958298</v>
      </c>
      <c r="V37" s="225">
        <v>0.39522455048466298</v>
      </c>
      <c r="W37" s="223">
        <v>3.8912748624272302</v>
      </c>
      <c r="X37" s="225">
        <v>0.38597875099284201</v>
      </c>
      <c r="Y37" s="223">
        <v>2.4817308894530701</v>
      </c>
      <c r="Z37" s="225">
        <v>0.32569316213278399</v>
      </c>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104"/>
      <c r="AW37" s="104"/>
      <c r="AX37" s="104"/>
      <c r="AY37" s="104"/>
      <c r="AZ37" s="104"/>
      <c r="BA37" s="104"/>
      <c r="BB37" s="104"/>
      <c r="BC37" s="104"/>
      <c r="BD37" s="104"/>
      <c r="BE37" s="104"/>
      <c r="BF37" s="104"/>
      <c r="BG37" s="104"/>
      <c r="BH37" s="104"/>
      <c r="BI37" s="104"/>
      <c r="BJ37" s="104"/>
      <c r="BK37" s="104"/>
      <c r="BL37" s="104"/>
      <c r="BM37" s="104"/>
      <c r="BN37" s="104"/>
      <c r="BO37" s="104"/>
      <c r="BP37" s="104"/>
      <c r="BQ37" s="104"/>
      <c r="BR37" s="104"/>
      <c r="BS37" s="104"/>
      <c r="BT37" s="104"/>
      <c r="BU37" s="104"/>
      <c r="BV37" s="255"/>
    </row>
    <row r="38" spans="1:74" ht="13" customHeight="1" x14ac:dyDescent="0.25">
      <c r="A38" s="26" t="s">
        <v>417</v>
      </c>
      <c r="B38" s="184">
        <v>2</v>
      </c>
      <c r="C38" s="223" t="s">
        <v>1058</v>
      </c>
      <c r="D38" s="225" t="s">
        <v>1058</v>
      </c>
      <c r="E38" s="223" t="s">
        <v>1058</v>
      </c>
      <c r="F38" s="225" t="s">
        <v>1058</v>
      </c>
      <c r="G38" s="223" t="s">
        <v>1058</v>
      </c>
      <c r="H38" s="225" t="s">
        <v>1058</v>
      </c>
      <c r="I38" s="223" t="s">
        <v>1058</v>
      </c>
      <c r="J38" s="225" t="s">
        <v>1058</v>
      </c>
      <c r="K38" s="223" t="s">
        <v>1058</v>
      </c>
      <c r="L38" s="225" t="s">
        <v>1058</v>
      </c>
      <c r="M38" s="223" t="s">
        <v>1058</v>
      </c>
      <c r="N38" s="225" t="s">
        <v>1058</v>
      </c>
      <c r="O38" s="223" t="s">
        <v>1058</v>
      </c>
      <c r="P38" s="225" t="s">
        <v>1058</v>
      </c>
      <c r="Q38" s="223" t="s">
        <v>1058</v>
      </c>
      <c r="R38" s="225" t="s">
        <v>1058</v>
      </c>
      <c r="S38" s="223" t="s">
        <v>1058</v>
      </c>
      <c r="T38" s="225" t="s">
        <v>1058</v>
      </c>
      <c r="U38" s="223" t="s">
        <v>1058</v>
      </c>
      <c r="V38" s="225" t="s">
        <v>1058</v>
      </c>
      <c r="W38" s="223" t="s">
        <v>1058</v>
      </c>
      <c r="X38" s="225" t="s">
        <v>1058</v>
      </c>
      <c r="Y38" s="223" t="s">
        <v>1058</v>
      </c>
      <c r="Z38" s="225" t="s">
        <v>1058</v>
      </c>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104"/>
      <c r="AX38" s="104"/>
      <c r="AY38" s="104"/>
      <c r="AZ38" s="104"/>
      <c r="BA38" s="104"/>
      <c r="BB38" s="104"/>
      <c r="BC38" s="104"/>
      <c r="BD38" s="104"/>
      <c r="BE38" s="104"/>
      <c r="BF38" s="104"/>
      <c r="BG38" s="104"/>
      <c r="BH38" s="104"/>
      <c r="BI38" s="104"/>
      <c r="BJ38" s="104"/>
      <c r="BK38" s="104"/>
      <c r="BL38" s="104"/>
      <c r="BM38" s="104"/>
      <c r="BN38" s="104"/>
      <c r="BO38" s="104"/>
      <c r="BP38" s="104"/>
      <c r="BQ38" s="104"/>
      <c r="BR38" s="104"/>
      <c r="BS38" s="104"/>
      <c r="BT38" s="104"/>
      <c r="BU38" s="104"/>
      <c r="BV38" s="255"/>
    </row>
    <row r="39" spans="1:74" ht="13" customHeight="1" x14ac:dyDescent="0.25">
      <c r="A39" s="26" t="s">
        <v>418</v>
      </c>
      <c r="B39" s="184">
        <v>2</v>
      </c>
      <c r="C39" s="223">
        <v>25.653648997561699</v>
      </c>
      <c r="D39" s="225">
        <v>0.98489382803732195</v>
      </c>
      <c r="E39" s="223">
        <v>16.0466678041576</v>
      </c>
      <c r="F39" s="225">
        <v>0.62430923343621303</v>
      </c>
      <c r="G39" s="223">
        <v>6.6712956806599699</v>
      </c>
      <c r="H39" s="225">
        <v>0.389249273535131</v>
      </c>
      <c r="I39" s="223">
        <v>2.4972736790113399</v>
      </c>
      <c r="J39" s="225">
        <v>0.23441493141761099</v>
      </c>
      <c r="K39" s="223">
        <v>3.6589892916287199</v>
      </c>
      <c r="L39" s="225">
        <v>0.342433504247312</v>
      </c>
      <c r="M39" s="223">
        <v>3.0355464643409502</v>
      </c>
      <c r="N39" s="225">
        <v>0.29107714720748901</v>
      </c>
      <c r="O39" s="223">
        <v>1.3561309595748099</v>
      </c>
      <c r="P39" s="225">
        <v>0.22701090128419801</v>
      </c>
      <c r="Q39" s="223">
        <v>2.1732905375283602</v>
      </c>
      <c r="R39" s="225">
        <v>0.38334645092112202</v>
      </c>
      <c r="S39" s="223">
        <v>2.29172167138745</v>
      </c>
      <c r="T39" s="225">
        <v>0.20308590621054901</v>
      </c>
      <c r="U39" s="223">
        <v>1.7407447507586999</v>
      </c>
      <c r="V39" s="225">
        <v>0.13206050703299901</v>
      </c>
      <c r="W39" s="223">
        <v>1.3205728783125401</v>
      </c>
      <c r="X39" s="225">
        <v>0.135237780048308</v>
      </c>
      <c r="Y39" s="223">
        <v>1.30498931973502</v>
      </c>
      <c r="Z39" s="225">
        <v>0.13831199084371201</v>
      </c>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255"/>
    </row>
    <row r="40" spans="1:74" ht="13" customHeight="1" x14ac:dyDescent="0.25">
      <c r="A40" s="26" t="s">
        <v>419</v>
      </c>
      <c r="B40" s="184">
        <v>2</v>
      </c>
      <c r="C40" s="223">
        <v>25.844774568792399</v>
      </c>
      <c r="D40" s="225">
        <v>0.836381302590678</v>
      </c>
      <c r="E40" s="223">
        <v>15.4853919223328</v>
      </c>
      <c r="F40" s="225">
        <v>0.47179095173983598</v>
      </c>
      <c r="G40" s="223">
        <v>5.5710548694083899</v>
      </c>
      <c r="H40" s="225">
        <v>0.276954717833996</v>
      </c>
      <c r="I40" s="223">
        <v>2.0001342501063002</v>
      </c>
      <c r="J40" s="225">
        <v>0.136545948944407</v>
      </c>
      <c r="K40" s="223">
        <v>3.2550984839916999</v>
      </c>
      <c r="L40" s="225">
        <v>0.123893864820228</v>
      </c>
      <c r="M40" s="223">
        <v>2.17714594801823</v>
      </c>
      <c r="N40" s="225">
        <v>8.9019405368039803E-2</v>
      </c>
      <c r="O40" s="223">
        <v>0.59547394183509905</v>
      </c>
      <c r="P40" s="225">
        <v>7.4165466511126696E-2</v>
      </c>
      <c r="Q40" s="223">
        <v>1.9368839023322399</v>
      </c>
      <c r="R40" s="225">
        <v>0.17382806318267499</v>
      </c>
      <c r="S40" s="223">
        <v>1.7160640918262799</v>
      </c>
      <c r="T40" s="225">
        <v>0.20793405214708899</v>
      </c>
      <c r="U40" s="223">
        <v>0.95607235867141305</v>
      </c>
      <c r="V40" s="225">
        <v>7.4229729266525296E-2</v>
      </c>
      <c r="W40" s="223">
        <v>1.23020439366139</v>
      </c>
      <c r="X40" s="225">
        <v>9.5163625414507499E-2</v>
      </c>
      <c r="Y40" s="223">
        <v>1.5931039074862201</v>
      </c>
      <c r="Z40" s="225">
        <v>0.100966758727818</v>
      </c>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255"/>
    </row>
    <row r="41" spans="1:74" ht="13" customHeight="1" x14ac:dyDescent="0.25">
      <c r="A41" s="26" t="s">
        <v>420</v>
      </c>
      <c r="B41" s="184">
        <v>2</v>
      </c>
      <c r="C41" s="223">
        <v>27.278386489349302</v>
      </c>
      <c r="D41" s="225">
        <v>0.653383816648335</v>
      </c>
      <c r="E41" s="223">
        <v>15.094808612325901</v>
      </c>
      <c r="F41" s="225">
        <v>0.38977058602463499</v>
      </c>
      <c r="G41" s="223">
        <v>6.4043963890017803</v>
      </c>
      <c r="H41" s="225">
        <v>0.323602635206936</v>
      </c>
      <c r="I41" s="223">
        <v>2.2509914088167799</v>
      </c>
      <c r="J41" s="225">
        <v>0.101963238445112</v>
      </c>
      <c r="K41" s="223">
        <v>3.3127834137138898</v>
      </c>
      <c r="L41" s="225">
        <v>0.22543825268135401</v>
      </c>
      <c r="M41" s="223">
        <v>2.2656139655821699</v>
      </c>
      <c r="N41" s="225">
        <v>0.13968650167273799</v>
      </c>
      <c r="O41" s="223">
        <v>1.0248838571862</v>
      </c>
      <c r="P41" s="225">
        <v>0.15455910414009999</v>
      </c>
      <c r="Q41" s="223">
        <v>2.3259987618370301</v>
      </c>
      <c r="R41" s="225">
        <v>0.23862597117581899</v>
      </c>
      <c r="S41" s="223">
        <v>2.53932752304511</v>
      </c>
      <c r="T41" s="225">
        <v>0.27084168994465002</v>
      </c>
      <c r="U41" s="223">
        <v>1.3293072353642099</v>
      </c>
      <c r="V41" s="225">
        <v>0.125347929375491</v>
      </c>
      <c r="W41" s="223">
        <v>1.3963760575820101</v>
      </c>
      <c r="X41" s="225">
        <v>0.13405043571130701</v>
      </c>
      <c r="Y41" s="223">
        <v>1.7327123061913501</v>
      </c>
      <c r="Z41" s="225">
        <v>0.19530777877662001</v>
      </c>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255"/>
    </row>
    <row r="42" spans="1:74" ht="13" customHeight="1" x14ac:dyDescent="0.25">
      <c r="A42" s="26" t="s">
        <v>421</v>
      </c>
      <c r="B42" s="184">
        <v>2</v>
      </c>
      <c r="C42" s="223">
        <v>26.131578780911401</v>
      </c>
      <c r="D42" s="225">
        <v>1.61284356710178</v>
      </c>
      <c r="E42" s="223">
        <v>12.754068242052499</v>
      </c>
      <c r="F42" s="225">
        <v>0.76864505764615698</v>
      </c>
      <c r="G42" s="223">
        <v>6.2717442711802702</v>
      </c>
      <c r="H42" s="225">
        <v>0.59965064101238996</v>
      </c>
      <c r="I42" s="223">
        <v>2.4624926982140498</v>
      </c>
      <c r="J42" s="225">
        <v>0.30710041308504499</v>
      </c>
      <c r="K42" s="223">
        <v>4.5676308657751798</v>
      </c>
      <c r="L42" s="225">
        <v>0.52512619801777605</v>
      </c>
      <c r="M42" s="223">
        <v>1.8314340021004301</v>
      </c>
      <c r="N42" s="225">
        <v>0.31675214333161</v>
      </c>
      <c r="O42" s="223">
        <v>0.62571187769927095</v>
      </c>
      <c r="P42" s="225">
        <v>0.23199116563864999</v>
      </c>
      <c r="Q42" s="223">
        <v>2.1139355815729801</v>
      </c>
      <c r="R42" s="225">
        <v>0.44758744802542599</v>
      </c>
      <c r="S42" s="223">
        <v>1.28992755811143</v>
      </c>
      <c r="T42" s="225">
        <v>0.32281371529198999</v>
      </c>
      <c r="U42" s="223">
        <v>0.682704581971733</v>
      </c>
      <c r="V42" s="225">
        <v>0.16400352115212299</v>
      </c>
      <c r="W42" s="223">
        <v>0.70601250190154496</v>
      </c>
      <c r="X42" s="225">
        <v>0.22806224326965299</v>
      </c>
      <c r="Y42" s="223">
        <v>1.44701367607873</v>
      </c>
      <c r="Z42" s="225">
        <v>0.33178363481603101</v>
      </c>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255"/>
    </row>
    <row r="43" spans="1:74" ht="13" customHeight="1" x14ac:dyDescent="0.25">
      <c r="A43" s="26" t="s">
        <v>422</v>
      </c>
      <c r="B43" s="184">
        <v>2</v>
      </c>
      <c r="C43" s="223">
        <v>29.552028034747501</v>
      </c>
      <c r="D43" s="225">
        <v>1.61041212998538</v>
      </c>
      <c r="E43" s="223">
        <v>14.6005175185695</v>
      </c>
      <c r="F43" s="225">
        <v>0.86398659279374901</v>
      </c>
      <c r="G43" s="223">
        <v>5.3355410145412101</v>
      </c>
      <c r="H43" s="225">
        <v>0.42255338125006803</v>
      </c>
      <c r="I43" s="223">
        <v>2.12989948505931</v>
      </c>
      <c r="J43" s="225">
        <v>0.16042049892613799</v>
      </c>
      <c r="K43" s="223">
        <v>2.7139837270633</v>
      </c>
      <c r="L43" s="225">
        <v>0.20993225916000399</v>
      </c>
      <c r="M43" s="223">
        <v>1.9193993782927401</v>
      </c>
      <c r="N43" s="225">
        <v>0.183554606254344</v>
      </c>
      <c r="O43" s="223">
        <v>0.65271306643422</v>
      </c>
      <c r="P43" s="225">
        <v>8.5312879356919696E-2</v>
      </c>
      <c r="Q43" s="223">
        <v>2.3002391871436001</v>
      </c>
      <c r="R43" s="225">
        <v>0.225537472329503</v>
      </c>
      <c r="S43" s="223">
        <v>2.1077388681106299</v>
      </c>
      <c r="T43" s="225">
        <v>0.32154007628153503</v>
      </c>
      <c r="U43" s="223">
        <v>1.13015639861974</v>
      </c>
      <c r="V43" s="225">
        <v>0.12262394465747201</v>
      </c>
      <c r="W43" s="223">
        <v>1.54266770070333</v>
      </c>
      <c r="X43" s="225">
        <v>0.17263315878570401</v>
      </c>
      <c r="Y43" s="223">
        <v>1.1992605058721499</v>
      </c>
      <c r="Z43" s="225">
        <v>0.141609340284263</v>
      </c>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255"/>
    </row>
    <row r="44" spans="1:74" ht="13" customHeight="1" x14ac:dyDescent="0.25">
      <c r="A44" s="26" t="s">
        <v>423</v>
      </c>
      <c r="B44" s="184">
        <v>2</v>
      </c>
      <c r="C44" s="223">
        <v>25.634597264340599</v>
      </c>
      <c r="D44" s="225">
        <v>0.76397340136105096</v>
      </c>
      <c r="E44" s="223">
        <v>17.824096286762199</v>
      </c>
      <c r="F44" s="225">
        <v>0.497120199916812</v>
      </c>
      <c r="G44" s="223">
        <v>6.18769905270661</v>
      </c>
      <c r="H44" s="225">
        <v>0.47571719297852699</v>
      </c>
      <c r="I44" s="223">
        <v>1.9208547685672499</v>
      </c>
      <c r="J44" s="225">
        <v>0.14986410085125099</v>
      </c>
      <c r="K44" s="223">
        <v>4.8979734146491696</v>
      </c>
      <c r="L44" s="225">
        <v>0.28962081527463901</v>
      </c>
      <c r="M44" s="223">
        <v>2.1259087796868199</v>
      </c>
      <c r="N44" s="225">
        <v>0.13719489248139699</v>
      </c>
      <c r="O44" s="223">
        <v>0.42945638542129599</v>
      </c>
      <c r="P44" s="225">
        <v>5.3091096229336998E-2</v>
      </c>
      <c r="Q44" s="223">
        <v>0.35980202005824202</v>
      </c>
      <c r="R44" s="225">
        <v>4.0045315753441599E-2</v>
      </c>
      <c r="S44" s="223">
        <v>1.0809272937718899</v>
      </c>
      <c r="T44" s="225">
        <v>0.116192008083705</v>
      </c>
      <c r="U44" s="223">
        <v>0.89656151322067201</v>
      </c>
      <c r="V44" s="225">
        <v>7.5527099266386899E-2</v>
      </c>
      <c r="W44" s="223">
        <v>1.1607276586337301</v>
      </c>
      <c r="X44" s="225">
        <v>9.9828096814800496E-2</v>
      </c>
      <c r="Y44" s="223">
        <v>1.0737999101084601</v>
      </c>
      <c r="Z44" s="225">
        <v>0.114817556209803</v>
      </c>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255"/>
    </row>
    <row r="45" spans="1:74" ht="13" customHeight="1" x14ac:dyDescent="0.25">
      <c r="A45" s="26" t="s">
        <v>424</v>
      </c>
      <c r="B45" s="184">
        <v>2</v>
      </c>
      <c r="C45" s="223">
        <v>22.275205045851202</v>
      </c>
      <c r="D45" s="225">
        <v>1.0079057792327</v>
      </c>
      <c r="E45" s="223">
        <v>15.8540132577113</v>
      </c>
      <c r="F45" s="225">
        <v>0.75973089596569598</v>
      </c>
      <c r="G45" s="223">
        <v>6.0839480347151396</v>
      </c>
      <c r="H45" s="225">
        <v>0.56343586168554605</v>
      </c>
      <c r="I45" s="223">
        <v>3.3303880993108002</v>
      </c>
      <c r="J45" s="225">
        <v>0.298474850873859</v>
      </c>
      <c r="K45" s="223">
        <v>3.65452250080383</v>
      </c>
      <c r="L45" s="225">
        <v>0.387443524675258</v>
      </c>
      <c r="M45" s="223">
        <v>2.6056526106435198</v>
      </c>
      <c r="N45" s="225">
        <v>0.22682766285068801</v>
      </c>
      <c r="O45" s="223">
        <v>1.3019744111673599</v>
      </c>
      <c r="P45" s="225">
        <v>0.20792237107596201</v>
      </c>
      <c r="Q45" s="223">
        <v>2.4696187530757299</v>
      </c>
      <c r="R45" s="225">
        <v>0.30715104185766501</v>
      </c>
      <c r="S45" s="223">
        <v>2.57994697506745</v>
      </c>
      <c r="T45" s="225">
        <v>0.25520605033639598</v>
      </c>
      <c r="U45" s="223">
        <v>1.8777041389061699</v>
      </c>
      <c r="V45" s="225">
        <v>0.273229878765062</v>
      </c>
      <c r="W45" s="223">
        <v>2.0881950339657802</v>
      </c>
      <c r="X45" s="225">
        <v>0.28995405464244101</v>
      </c>
      <c r="Y45" s="223">
        <v>1.8365950947238201</v>
      </c>
      <c r="Z45" s="225">
        <v>0.20240963242769799</v>
      </c>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255"/>
    </row>
    <row r="46" spans="1:74" ht="13" customHeight="1" x14ac:dyDescent="0.25">
      <c r="A46" s="26" t="s">
        <v>425</v>
      </c>
      <c r="B46" s="184">
        <v>2</v>
      </c>
      <c r="C46" s="223">
        <v>20.7558909277551</v>
      </c>
      <c r="D46" s="225">
        <v>0.96791138882068295</v>
      </c>
      <c r="E46" s="223">
        <v>10.8458544667245</v>
      </c>
      <c r="F46" s="225">
        <v>0.56989079046054503</v>
      </c>
      <c r="G46" s="223">
        <v>3.8868663914661798</v>
      </c>
      <c r="H46" s="225">
        <v>0.20308169994860401</v>
      </c>
      <c r="I46" s="223">
        <v>1.43988307216386</v>
      </c>
      <c r="J46" s="225">
        <v>0.116523624586025</v>
      </c>
      <c r="K46" s="223">
        <v>2.4465047095750001</v>
      </c>
      <c r="L46" s="225">
        <v>0.16867121800776899</v>
      </c>
      <c r="M46" s="223">
        <v>1.3176238069392801</v>
      </c>
      <c r="N46" s="225">
        <v>0.14712873557681699</v>
      </c>
      <c r="O46" s="223">
        <v>0.494425516111341</v>
      </c>
      <c r="P46" s="225">
        <v>7.5575260015283099E-2</v>
      </c>
      <c r="Q46" s="223">
        <v>1.0815576898408901</v>
      </c>
      <c r="R46" s="225">
        <v>7.9117978519389204E-2</v>
      </c>
      <c r="S46" s="223">
        <v>1.55915648157128</v>
      </c>
      <c r="T46" s="225">
        <v>0.15236846329263601</v>
      </c>
      <c r="U46" s="223">
        <v>0.933593140376208</v>
      </c>
      <c r="V46" s="225">
        <v>8.8324322686017198E-2</v>
      </c>
      <c r="W46" s="223">
        <v>0.978512185097552</v>
      </c>
      <c r="X46" s="225">
        <v>0.109674349627693</v>
      </c>
      <c r="Y46" s="223">
        <v>0.71879170161933503</v>
      </c>
      <c r="Z46" s="225">
        <v>8.0600916719301502E-2</v>
      </c>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255"/>
    </row>
    <row r="47" spans="1:74" ht="13" customHeight="1" x14ac:dyDescent="0.25">
      <c r="A47" s="26" t="s">
        <v>426</v>
      </c>
      <c r="B47" s="184">
        <v>2</v>
      </c>
      <c r="C47" s="223">
        <v>30.211023048828199</v>
      </c>
      <c r="D47" s="225">
        <v>1.8431524226768701</v>
      </c>
      <c r="E47" s="223">
        <v>14.926841144833199</v>
      </c>
      <c r="F47" s="225">
        <v>0.45510420551811298</v>
      </c>
      <c r="G47" s="223">
        <v>7.0510561915035899</v>
      </c>
      <c r="H47" s="225">
        <v>0.53875074682725099</v>
      </c>
      <c r="I47" s="223">
        <v>2.1580589014058802</v>
      </c>
      <c r="J47" s="225">
        <v>0.19025843334217801</v>
      </c>
      <c r="K47" s="223">
        <v>5.2816538736796899</v>
      </c>
      <c r="L47" s="225">
        <v>0.58328651947417598</v>
      </c>
      <c r="M47" s="223">
        <v>1.4191657352968099</v>
      </c>
      <c r="N47" s="225">
        <v>0.15239208844263399</v>
      </c>
      <c r="O47" s="223">
        <v>0.54649972076284603</v>
      </c>
      <c r="P47" s="225">
        <v>9.7934055103196693E-2</v>
      </c>
      <c r="Q47" s="223">
        <v>2.1696415995347298</v>
      </c>
      <c r="R47" s="225">
        <v>0.26717492782165603</v>
      </c>
      <c r="S47" s="223">
        <v>1.0895365091645699</v>
      </c>
      <c r="T47" s="225">
        <v>0.19007925612729701</v>
      </c>
      <c r="U47" s="223">
        <v>0.71788645835979104</v>
      </c>
      <c r="V47" s="225">
        <v>0.110224398308265</v>
      </c>
      <c r="W47" s="223">
        <v>0.812805856176678</v>
      </c>
      <c r="X47" s="225">
        <v>0.13903190576962901</v>
      </c>
      <c r="Y47" s="223">
        <v>1.8515113615498</v>
      </c>
      <c r="Z47" s="225">
        <v>0.43382413061171998</v>
      </c>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255"/>
    </row>
    <row r="48" spans="1:74" ht="13" customHeight="1" x14ac:dyDescent="0.25">
      <c r="A48" s="26" t="s">
        <v>427</v>
      </c>
      <c r="B48" s="184">
        <v>2</v>
      </c>
      <c r="C48" s="223">
        <v>24.754849420000699</v>
      </c>
      <c r="D48" s="225">
        <v>0.83687757882621905</v>
      </c>
      <c r="E48" s="223">
        <v>11.2485628899469</v>
      </c>
      <c r="F48" s="225">
        <v>0.31769286571635302</v>
      </c>
      <c r="G48" s="223">
        <v>4.9748542484849096</v>
      </c>
      <c r="H48" s="225">
        <v>0.195962963048639</v>
      </c>
      <c r="I48" s="223">
        <v>2.0485051392265201</v>
      </c>
      <c r="J48" s="225">
        <v>0.14202205743853499</v>
      </c>
      <c r="K48" s="223">
        <v>2.5726535972006599</v>
      </c>
      <c r="L48" s="225">
        <v>0.121218407464059</v>
      </c>
      <c r="M48" s="223">
        <v>1.82328983283196</v>
      </c>
      <c r="N48" s="225">
        <v>9.1853453994821893E-2</v>
      </c>
      <c r="O48" s="223">
        <v>0.61469866180518096</v>
      </c>
      <c r="P48" s="225">
        <v>0.11370097736951799</v>
      </c>
      <c r="Q48" s="223">
        <v>0.88585136059067804</v>
      </c>
      <c r="R48" s="225">
        <v>8.0290310035631696E-2</v>
      </c>
      <c r="S48" s="223">
        <v>1.7453323554445099</v>
      </c>
      <c r="T48" s="225">
        <v>0.175018143618307</v>
      </c>
      <c r="U48" s="223">
        <v>1.00775737508825</v>
      </c>
      <c r="V48" s="225">
        <v>5.77431586241774E-2</v>
      </c>
      <c r="W48" s="223">
        <v>1.4381633365003199</v>
      </c>
      <c r="X48" s="225">
        <v>9.3446897252234595E-2</v>
      </c>
      <c r="Y48" s="223">
        <v>1.31820613934881</v>
      </c>
      <c r="Z48" s="225">
        <v>0.127439409752718</v>
      </c>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255"/>
    </row>
    <row r="49" spans="1:74" ht="13" customHeight="1" x14ac:dyDescent="0.25">
      <c r="A49" s="26" t="s">
        <v>428</v>
      </c>
      <c r="B49" s="184">
        <v>2</v>
      </c>
      <c r="C49" s="223">
        <v>28.7997238153506</v>
      </c>
      <c r="D49" s="225">
        <v>0.67787404403081097</v>
      </c>
      <c r="E49" s="223">
        <v>21.0576713241284</v>
      </c>
      <c r="F49" s="225">
        <v>0.79392654559628795</v>
      </c>
      <c r="G49" s="223">
        <v>5.6734999756889097</v>
      </c>
      <c r="H49" s="225">
        <v>0.34867610565093099</v>
      </c>
      <c r="I49" s="223">
        <v>4.2437977036412997</v>
      </c>
      <c r="J49" s="225">
        <v>0.33777064430402898</v>
      </c>
      <c r="K49" s="223">
        <v>4.9328942517070402</v>
      </c>
      <c r="L49" s="225">
        <v>0.27221645505943698</v>
      </c>
      <c r="M49" s="223">
        <v>3.54412094684155</v>
      </c>
      <c r="N49" s="225">
        <v>0.23396640688575701</v>
      </c>
      <c r="O49" s="223">
        <v>3.7657083583502899</v>
      </c>
      <c r="P49" s="225">
        <v>0.27666125941754599</v>
      </c>
      <c r="Q49" s="223">
        <v>2.81012948073485</v>
      </c>
      <c r="R49" s="225">
        <v>0.23764751697685399</v>
      </c>
      <c r="S49" s="223">
        <v>4.91711381181607</v>
      </c>
      <c r="T49" s="225">
        <v>0.46657236072379099</v>
      </c>
      <c r="U49" s="223">
        <v>2.66125994083627</v>
      </c>
      <c r="V49" s="225">
        <v>0.28050544791625398</v>
      </c>
      <c r="W49" s="223">
        <v>2.4303357418688898</v>
      </c>
      <c r="X49" s="225">
        <v>0.210689026606593</v>
      </c>
      <c r="Y49" s="223">
        <v>2.4119476120874799</v>
      </c>
      <c r="Z49" s="225">
        <v>0.196892605577352</v>
      </c>
      <c r="AA49" s="104"/>
      <c r="AB49" s="104"/>
      <c r="AC49" s="104"/>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c r="BG49" s="104"/>
      <c r="BH49" s="104"/>
      <c r="BI49" s="104"/>
      <c r="BJ49" s="104"/>
      <c r="BK49" s="104"/>
      <c r="BL49" s="104"/>
      <c r="BM49" s="104"/>
      <c r="BN49" s="104"/>
      <c r="BO49" s="104"/>
      <c r="BP49" s="104"/>
      <c r="BQ49" s="104"/>
      <c r="BR49" s="104"/>
      <c r="BS49" s="104"/>
      <c r="BT49" s="104"/>
      <c r="BU49" s="104"/>
      <c r="BV49" s="255"/>
    </row>
    <row r="50" spans="1:74" ht="13" customHeight="1" x14ac:dyDescent="0.25">
      <c r="A50" s="26" t="s">
        <v>429</v>
      </c>
      <c r="B50" s="184">
        <v>2</v>
      </c>
      <c r="C50" s="223">
        <v>27.2632065496922</v>
      </c>
      <c r="D50" s="225">
        <v>0.66985647791161995</v>
      </c>
      <c r="E50" s="223">
        <v>12.616373288099499</v>
      </c>
      <c r="F50" s="225">
        <v>0.33154005047807</v>
      </c>
      <c r="G50" s="223">
        <v>5.20485068570121</v>
      </c>
      <c r="H50" s="225">
        <v>0.19189469290574801</v>
      </c>
      <c r="I50" s="223">
        <v>2.0326148798038499</v>
      </c>
      <c r="J50" s="225">
        <v>9.5046059678726397E-2</v>
      </c>
      <c r="K50" s="223">
        <v>2.7720513718895798</v>
      </c>
      <c r="L50" s="225">
        <v>0.114314000067434</v>
      </c>
      <c r="M50" s="223">
        <v>1.8303007984561801</v>
      </c>
      <c r="N50" s="225">
        <v>9.8364338596433398E-2</v>
      </c>
      <c r="O50" s="223">
        <v>0.62447914438186902</v>
      </c>
      <c r="P50" s="225">
        <v>8.4701203897668498E-2</v>
      </c>
      <c r="Q50" s="223">
        <v>1.8818590631520999</v>
      </c>
      <c r="R50" s="225">
        <v>0.117843255416958</v>
      </c>
      <c r="S50" s="223">
        <v>1.8655238547976201</v>
      </c>
      <c r="T50" s="225">
        <v>0.15905149386034201</v>
      </c>
      <c r="U50" s="223">
        <v>1.10688520201384</v>
      </c>
      <c r="V50" s="225">
        <v>8.4629774986651002E-2</v>
      </c>
      <c r="W50" s="223">
        <v>1.15568607286443</v>
      </c>
      <c r="X50" s="225">
        <v>7.9184206525113293E-2</v>
      </c>
      <c r="Y50" s="223">
        <v>2.1296886170878402</v>
      </c>
      <c r="Z50" s="225">
        <v>0.14497073859051901</v>
      </c>
      <c r="AA50" s="104"/>
      <c r="AB50" s="104"/>
      <c r="AC50" s="104"/>
      <c r="AD50" s="104"/>
      <c r="AE50" s="104"/>
      <c r="AF50" s="104"/>
      <c r="AG50" s="104"/>
      <c r="AH50" s="104"/>
      <c r="AI50" s="104"/>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255"/>
    </row>
    <row r="51" spans="1:74" ht="13" customHeight="1" x14ac:dyDescent="0.25">
      <c r="A51" s="26" t="s">
        <v>430</v>
      </c>
      <c r="B51" s="184">
        <v>2</v>
      </c>
      <c r="C51" s="223">
        <v>40.811866662168597</v>
      </c>
      <c r="D51" s="225">
        <v>1.30411869119112</v>
      </c>
      <c r="E51" s="223">
        <v>17.588222886623502</v>
      </c>
      <c r="F51" s="225">
        <v>0.830230254153556</v>
      </c>
      <c r="G51" s="223">
        <v>7.6397080057745796</v>
      </c>
      <c r="H51" s="225">
        <v>0.50073818375382295</v>
      </c>
      <c r="I51" s="223">
        <v>4.1777449871451502</v>
      </c>
      <c r="J51" s="225">
        <v>0.39724127341506998</v>
      </c>
      <c r="K51" s="223">
        <v>5.6556766057826602</v>
      </c>
      <c r="L51" s="225">
        <v>0.36423673514277499</v>
      </c>
      <c r="M51" s="223">
        <v>4.1449657039524004</v>
      </c>
      <c r="N51" s="225">
        <v>0.28052316700878399</v>
      </c>
      <c r="O51" s="223">
        <v>4.0202215416016598</v>
      </c>
      <c r="P51" s="225">
        <v>0.51644104741111996</v>
      </c>
      <c r="Q51" s="223">
        <v>4.0880003911623</v>
      </c>
      <c r="R51" s="225">
        <v>0.41820358979552702</v>
      </c>
      <c r="S51" s="223">
        <v>3.1724216092680901</v>
      </c>
      <c r="T51" s="225">
        <v>0.15203733695859301</v>
      </c>
      <c r="U51" s="223">
        <v>1.8601249428559801</v>
      </c>
      <c r="V51" s="225">
        <v>0.13851753645613599</v>
      </c>
      <c r="W51" s="223">
        <v>1.5136616029209899</v>
      </c>
      <c r="X51" s="225">
        <v>0.11879673442678899</v>
      </c>
      <c r="Y51" s="223">
        <v>2.9154248525889801</v>
      </c>
      <c r="Z51" s="225">
        <v>0.29767110692000098</v>
      </c>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255"/>
    </row>
    <row r="52" spans="1:74" ht="13" customHeight="1" x14ac:dyDescent="0.25">
      <c r="A52" s="26" t="s">
        <v>431</v>
      </c>
      <c r="B52" s="184">
        <v>2</v>
      </c>
      <c r="C52" s="223">
        <v>36.771028680053497</v>
      </c>
      <c r="D52" s="225">
        <v>1.3727984589693401</v>
      </c>
      <c r="E52" s="223">
        <v>14.216540522042999</v>
      </c>
      <c r="F52" s="225">
        <v>0.60885142334154596</v>
      </c>
      <c r="G52" s="223">
        <v>8.0313107750780901</v>
      </c>
      <c r="H52" s="225">
        <v>0.600048677544888</v>
      </c>
      <c r="I52" s="223">
        <v>2.4064350456346699</v>
      </c>
      <c r="J52" s="225">
        <v>0.13657018901899101</v>
      </c>
      <c r="K52" s="223">
        <v>6.1354393556736699</v>
      </c>
      <c r="L52" s="225">
        <v>0.45547782846150198</v>
      </c>
      <c r="M52" s="223">
        <v>1.77187188732016</v>
      </c>
      <c r="N52" s="225">
        <v>0.19299686160044499</v>
      </c>
      <c r="O52" s="223">
        <v>0.55311009033298297</v>
      </c>
      <c r="P52" s="225">
        <v>0.13167663538935401</v>
      </c>
      <c r="Q52" s="223">
        <v>2.0027395493918698</v>
      </c>
      <c r="R52" s="225">
        <v>0.13987685307808601</v>
      </c>
      <c r="S52" s="223">
        <v>1.47326705245997</v>
      </c>
      <c r="T52" s="225">
        <v>0.174660887939624</v>
      </c>
      <c r="U52" s="223">
        <v>1.10030513082396</v>
      </c>
      <c r="V52" s="225">
        <v>0.15919341027525599</v>
      </c>
      <c r="W52" s="223">
        <v>1.1005860881946099</v>
      </c>
      <c r="X52" s="225">
        <v>0.169737868360543</v>
      </c>
      <c r="Y52" s="223">
        <v>6.0359787522348602</v>
      </c>
      <c r="Z52" s="225">
        <v>0.67207148485218704</v>
      </c>
      <c r="AA52" s="104"/>
      <c r="AB52" s="104"/>
      <c r="AC52" s="104"/>
      <c r="AD52" s="104"/>
      <c r="AE52" s="104"/>
      <c r="AF52" s="104"/>
      <c r="AG52" s="104"/>
      <c r="AH52" s="104"/>
      <c r="AI52" s="104"/>
      <c r="AJ52" s="104"/>
      <c r="AK52" s="104"/>
      <c r="AL52" s="104"/>
      <c r="AM52" s="104"/>
      <c r="AN52" s="104"/>
      <c r="AO52" s="104"/>
      <c r="AP52" s="104"/>
      <c r="AQ52" s="104"/>
      <c r="AR52" s="104"/>
      <c r="AS52" s="104"/>
      <c r="AT52" s="104"/>
      <c r="AU52" s="104"/>
      <c r="AV52" s="104"/>
      <c r="AW52" s="104"/>
      <c r="AX52" s="104"/>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255"/>
    </row>
    <row r="53" spans="1:74" ht="13" customHeight="1" x14ac:dyDescent="0.25">
      <c r="A53" s="26" t="s">
        <v>432</v>
      </c>
      <c r="B53" s="184">
        <v>2</v>
      </c>
      <c r="C53" s="223">
        <v>23.155790865024098</v>
      </c>
      <c r="D53" s="225">
        <v>1.06319827061121</v>
      </c>
      <c r="E53" s="223">
        <v>12.426175058710401</v>
      </c>
      <c r="F53" s="225">
        <v>0.52717583804742496</v>
      </c>
      <c r="G53" s="223">
        <v>5.4777281551968597</v>
      </c>
      <c r="H53" s="225">
        <v>0.27264749842747799</v>
      </c>
      <c r="I53" s="223">
        <v>1.99924673281342</v>
      </c>
      <c r="J53" s="225">
        <v>0.140882669806635</v>
      </c>
      <c r="K53" s="223">
        <v>2.23662323438757</v>
      </c>
      <c r="L53" s="225">
        <v>0.13216993998184401</v>
      </c>
      <c r="M53" s="223">
        <v>1.6325340679929901</v>
      </c>
      <c r="N53" s="225">
        <v>0.178836610837906</v>
      </c>
      <c r="O53" s="223">
        <v>0.94310683510595195</v>
      </c>
      <c r="P53" s="225">
        <v>0.28314687774638803</v>
      </c>
      <c r="Q53" s="223">
        <v>2.01941487563318</v>
      </c>
      <c r="R53" s="225">
        <v>0.18631428258392599</v>
      </c>
      <c r="S53" s="223">
        <v>1.9452652094776299</v>
      </c>
      <c r="T53" s="225">
        <v>0.20973116235670899</v>
      </c>
      <c r="U53" s="223">
        <v>0.97544054364080002</v>
      </c>
      <c r="V53" s="225">
        <v>0.116695025013616</v>
      </c>
      <c r="W53" s="223">
        <v>1.0037878442277099</v>
      </c>
      <c r="X53" s="225">
        <v>0.121217291166946</v>
      </c>
      <c r="Y53" s="223">
        <v>1.2651646499375599</v>
      </c>
      <c r="Z53" s="225">
        <v>0.183421205744149</v>
      </c>
      <c r="AA53" s="104"/>
      <c r="AB53" s="104"/>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255"/>
    </row>
    <row r="54" spans="1:74" ht="13" customHeight="1" x14ac:dyDescent="0.25">
      <c r="A54" s="26" t="s">
        <v>433</v>
      </c>
      <c r="B54" s="184">
        <v>2</v>
      </c>
      <c r="C54" s="223">
        <v>31.4352872636942</v>
      </c>
      <c r="D54" s="225">
        <v>1.4516483633858299</v>
      </c>
      <c r="E54" s="223">
        <v>13.459374091132201</v>
      </c>
      <c r="F54" s="225">
        <v>0.98398330938832201</v>
      </c>
      <c r="G54" s="223">
        <v>11.820126239457201</v>
      </c>
      <c r="H54" s="225">
        <v>1.68577815074787</v>
      </c>
      <c r="I54" s="223">
        <v>4.3219556705683901</v>
      </c>
      <c r="J54" s="225">
        <v>0.788002727659738</v>
      </c>
      <c r="K54" s="223">
        <v>3.728397502605</v>
      </c>
      <c r="L54" s="225">
        <v>0.67881209638472095</v>
      </c>
      <c r="M54" s="223">
        <v>3.0367242691160601</v>
      </c>
      <c r="N54" s="225">
        <v>0.54581460311917895</v>
      </c>
      <c r="O54" s="223">
        <v>2.6657005013994399</v>
      </c>
      <c r="P54" s="225">
        <v>0.62491403277126401</v>
      </c>
      <c r="Q54" s="223">
        <v>5.5563040886416504</v>
      </c>
      <c r="R54" s="225">
        <v>1.14684663145379</v>
      </c>
      <c r="S54" s="223">
        <v>4.3165502482528204</v>
      </c>
      <c r="T54" s="225">
        <v>0.96744734968083201</v>
      </c>
      <c r="U54" s="223">
        <v>2.1713738053522298</v>
      </c>
      <c r="V54" s="225">
        <v>0.47267673847171598</v>
      </c>
      <c r="W54" s="223">
        <v>3.5171218508872402</v>
      </c>
      <c r="X54" s="225">
        <v>0.77116894133468905</v>
      </c>
      <c r="Y54" s="223">
        <v>3.1442779408670098</v>
      </c>
      <c r="Z54" s="225">
        <v>0.53720598832441002</v>
      </c>
      <c r="AA54" s="104"/>
      <c r="AB54" s="104"/>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4"/>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255"/>
    </row>
    <row r="55" spans="1:74" ht="13" customHeight="1" x14ac:dyDescent="0.25">
      <c r="A55" s="26" t="s">
        <v>434</v>
      </c>
      <c r="B55" s="184">
        <v>2</v>
      </c>
      <c r="C55" s="223">
        <v>42.311935053717697</v>
      </c>
      <c r="D55" s="225">
        <v>4.7674050417970202</v>
      </c>
      <c r="E55" s="223">
        <v>25.041798578316701</v>
      </c>
      <c r="F55" s="225">
        <v>2.14326230316667</v>
      </c>
      <c r="G55" s="223">
        <v>6.2782339189439904</v>
      </c>
      <c r="H55" s="225">
        <v>1.4639309739925299</v>
      </c>
      <c r="I55" s="223">
        <v>3.1897887089042798</v>
      </c>
      <c r="J55" s="225">
        <v>0.53424163878741804</v>
      </c>
      <c r="K55" s="223">
        <v>4.3661476626138898</v>
      </c>
      <c r="L55" s="225">
        <v>0.784710427208684</v>
      </c>
      <c r="M55" s="223">
        <v>2.4705305159779098</v>
      </c>
      <c r="N55" s="225">
        <v>0.46993320185874998</v>
      </c>
      <c r="O55" s="223">
        <v>3.06840671384803</v>
      </c>
      <c r="P55" s="225">
        <v>0.65674741831095595</v>
      </c>
      <c r="Q55" s="223">
        <v>3.9659053655241601</v>
      </c>
      <c r="R55" s="225">
        <v>0.83853439406820596</v>
      </c>
      <c r="S55" s="223">
        <v>3.1312066561624698</v>
      </c>
      <c r="T55" s="225">
        <v>0.62699209551068902</v>
      </c>
      <c r="U55" s="223">
        <v>1.88098552632542</v>
      </c>
      <c r="V55" s="225">
        <v>0.38249540511282698</v>
      </c>
      <c r="W55" s="223">
        <v>2.94284089065289</v>
      </c>
      <c r="X55" s="225">
        <v>0.80506935677957603</v>
      </c>
      <c r="Y55" s="223">
        <v>2.1184493987266602</v>
      </c>
      <c r="Z55" s="225">
        <v>0.29290169327770599</v>
      </c>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4"/>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255"/>
    </row>
    <row r="56" spans="1:74" ht="13" customHeight="1" x14ac:dyDescent="0.25">
      <c r="A56" s="26" t="s">
        <v>435</v>
      </c>
      <c r="B56" s="184">
        <v>2</v>
      </c>
      <c r="C56" s="223">
        <v>29.7065442793605</v>
      </c>
      <c r="D56" s="225">
        <v>0.96022929915492605</v>
      </c>
      <c r="E56" s="223">
        <v>15.160431278567</v>
      </c>
      <c r="F56" s="225">
        <v>0.55206662274671603</v>
      </c>
      <c r="G56" s="223">
        <v>6.9155878554582602</v>
      </c>
      <c r="H56" s="225">
        <v>0.39829058753791202</v>
      </c>
      <c r="I56" s="223">
        <v>2.7409449755125599</v>
      </c>
      <c r="J56" s="225">
        <v>0.20656143140997599</v>
      </c>
      <c r="K56" s="223">
        <v>4.7883724586532503</v>
      </c>
      <c r="L56" s="225">
        <v>0.29865445441277799</v>
      </c>
      <c r="M56" s="223">
        <v>2.0614262968349202</v>
      </c>
      <c r="N56" s="225">
        <v>0.17891754778413599</v>
      </c>
      <c r="O56" s="223">
        <v>1.30787629516615</v>
      </c>
      <c r="P56" s="225">
        <v>0.165725917723517</v>
      </c>
      <c r="Q56" s="223">
        <v>1.72258367230402</v>
      </c>
      <c r="R56" s="225">
        <v>0.14715795643721</v>
      </c>
      <c r="S56" s="223">
        <v>2.51070130927654</v>
      </c>
      <c r="T56" s="225">
        <v>0.26538500571624002</v>
      </c>
      <c r="U56" s="223">
        <v>1.3331805611157199</v>
      </c>
      <c r="V56" s="225">
        <v>0.12738949526580301</v>
      </c>
      <c r="W56" s="223">
        <v>1.25905616788538</v>
      </c>
      <c r="X56" s="225">
        <v>0.31833265032258701</v>
      </c>
      <c r="Y56" s="223">
        <v>1.3594103591320601</v>
      </c>
      <c r="Z56" s="225">
        <v>0.149276310751594</v>
      </c>
      <c r="AA56" s="104"/>
      <c r="AB56" s="104"/>
      <c r="AC56" s="104"/>
      <c r="AD56" s="104"/>
      <c r="AE56" s="104"/>
      <c r="AF56" s="104"/>
      <c r="AG56" s="104"/>
      <c r="AH56" s="104"/>
      <c r="AI56" s="104"/>
      <c r="AJ56" s="104"/>
      <c r="AK56" s="104"/>
      <c r="AL56" s="104"/>
      <c r="AM56" s="104"/>
      <c r="AN56" s="104"/>
      <c r="AO56" s="104"/>
      <c r="AP56" s="104"/>
      <c r="AQ56" s="104"/>
      <c r="AR56" s="104"/>
      <c r="AS56" s="104"/>
      <c r="AT56" s="104"/>
      <c r="AU56" s="104"/>
      <c r="AV56" s="104"/>
      <c r="AW56" s="104"/>
      <c r="AX56" s="104"/>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255"/>
    </row>
    <row r="57" spans="1:74" ht="13" customHeight="1" x14ac:dyDescent="0.25">
      <c r="A57" s="26" t="s">
        <v>436</v>
      </c>
      <c r="B57" s="184">
        <v>2</v>
      </c>
      <c r="C57" s="223">
        <v>34.068666917016898</v>
      </c>
      <c r="D57" s="225">
        <v>0.76369635404617398</v>
      </c>
      <c r="E57" s="223">
        <v>14.573191890155501</v>
      </c>
      <c r="F57" s="225">
        <v>0.33162473700640299</v>
      </c>
      <c r="G57" s="223">
        <v>6.1252573727836301</v>
      </c>
      <c r="H57" s="225">
        <v>0.226266100419761</v>
      </c>
      <c r="I57" s="223">
        <v>3.05514335885043</v>
      </c>
      <c r="J57" s="225">
        <v>0.13544300643832399</v>
      </c>
      <c r="K57" s="223">
        <v>3.27264512972426</v>
      </c>
      <c r="L57" s="225">
        <v>0.294376812579139</v>
      </c>
      <c r="M57" s="223">
        <v>2.01032241513657</v>
      </c>
      <c r="N57" s="225">
        <v>0.17142195231023899</v>
      </c>
      <c r="O57" s="223">
        <v>0.70826401837000197</v>
      </c>
      <c r="P57" s="225">
        <v>0.128959408015348</v>
      </c>
      <c r="Q57" s="223">
        <v>2.4723190161565198</v>
      </c>
      <c r="R57" s="225">
        <v>0.15477028984796701</v>
      </c>
      <c r="S57" s="223">
        <v>0.7811368468587</v>
      </c>
      <c r="T57" s="225">
        <v>0.13993843136303899</v>
      </c>
      <c r="U57" s="223">
        <v>1.3385947032193499</v>
      </c>
      <c r="V57" s="225">
        <v>9.8397070832288797E-2</v>
      </c>
      <c r="W57" s="223">
        <v>0.37770129171531502</v>
      </c>
      <c r="X57" s="225">
        <v>8.9770520110263E-2</v>
      </c>
      <c r="Y57" s="223">
        <v>1.35858391792262</v>
      </c>
      <c r="Z57" s="225">
        <v>0.204917870724071</v>
      </c>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04"/>
      <c r="AW57" s="104"/>
      <c r="AX57" s="104"/>
      <c r="AY57" s="104"/>
      <c r="AZ57" s="104"/>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255"/>
    </row>
    <row r="58" spans="1:74" ht="13" customHeight="1" x14ac:dyDescent="0.25">
      <c r="A58" s="26" t="s">
        <v>437</v>
      </c>
      <c r="B58" s="184">
        <v>2</v>
      </c>
      <c r="C58" s="223">
        <v>25.640777533166698</v>
      </c>
      <c r="D58" s="225">
        <v>0.472741338694397</v>
      </c>
      <c r="E58" s="223">
        <v>20.314665964198198</v>
      </c>
      <c r="F58" s="225">
        <v>0.33267164359214202</v>
      </c>
      <c r="G58" s="223">
        <v>3.8360758089545</v>
      </c>
      <c r="H58" s="225">
        <v>0.28040992685051003</v>
      </c>
      <c r="I58" s="223">
        <v>2.0604178639116699</v>
      </c>
      <c r="J58" s="225">
        <v>0.13735281865396001</v>
      </c>
      <c r="K58" s="223">
        <v>2.7916656842770702</v>
      </c>
      <c r="L58" s="225">
        <v>0.28052844934253002</v>
      </c>
      <c r="M58" s="223">
        <v>1.8417234429426099</v>
      </c>
      <c r="N58" s="225">
        <v>0.16216153661242</v>
      </c>
      <c r="O58" s="223">
        <v>0.73673670313181105</v>
      </c>
      <c r="P58" s="225">
        <v>0.10613133067198099</v>
      </c>
      <c r="Q58" s="223">
        <v>1.3477688630922</v>
      </c>
      <c r="R58" s="225">
        <v>0.122597851358264</v>
      </c>
      <c r="S58" s="223">
        <v>1.5912111321931099</v>
      </c>
      <c r="T58" s="225">
        <v>0.16308069161327601</v>
      </c>
      <c r="U58" s="223">
        <v>1.74339435225605</v>
      </c>
      <c r="V58" s="225">
        <v>0.17659580606973599</v>
      </c>
      <c r="W58" s="223">
        <v>1.2607745986366801</v>
      </c>
      <c r="X58" s="225">
        <v>0.10471510617919901</v>
      </c>
      <c r="Y58" s="223">
        <v>1.3256799671602499</v>
      </c>
      <c r="Z58" s="225">
        <v>0.11343538385787599</v>
      </c>
      <c r="AA58" s="104"/>
      <c r="AB58" s="104"/>
      <c r="AC58" s="104"/>
      <c r="AD58" s="104"/>
      <c r="AE58" s="104"/>
      <c r="AF58" s="104"/>
      <c r="AG58" s="104"/>
      <c r="AH58" s="104"/>
      <c r="AI58" s="104"/>
      <c r="AJ58" s="104"/>
      <c r="AK58" s="104"/>
      <c r="AL58" s="104"/>
      <c r="AM58" s="104"/>
      <c r="AN58" s="104"/>
      <c r="AO58" s="104"/>
      <c r="AP58" s="104"/>
      <c r="AQ58" s="104"/>
      <c r="AR58" s="104"/>
      <c r="AS58" s="104"/>
      <c r="AT58" s="104"/>
      <c r="AU58" s="104"/>
      <c r="AV58" s="104"/>
      <c r="AW58" s="104"/>
      <c r="AX58" s="104"/>
      <c r="AY58" s="104"/>
      <c r="AZ58" s="104"/>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255"/>
    </row>
    <row r="59" spans="1:74" ht="13" customHeight="1" x14ac:dyDescent="0.25">
      <c r="A59" s="26" t="s">
        <v>438</v>
      </c>
      <c r="B59" s="184">
        <v>2</v>
      </c>
      <c r="C59" s="223">
        <v>36.929409329568799</v>
      </c>
      <c r="D59" s="225">
        <v>3.9053944063176602</v>
      </c>
      <c r="E59" s="223">
        <v>22.459904660015901</v>
      </c>
      <c r="F59" s="225">
        <v>2.87347718270206</v>
      </c>
      <c r="G59" s="223">
        <v>7.3462581475676396</v>
      </c>
      <c r="H59" s="225">
        <v>1.19429613942811</v>
      </c>
      <c r="I59" s="223">
        <v>3.9176063736303499</v>
      </c>
      <c r="J59" s="225">
        <v>0.777257255854231</v>
      </c>
      <c r="K59" s="223">
        <v>5.7163818677288196</v>
      </c>
      <c r="L59" s="225">
        <v>1.0937902851321699</v>
      </c>
      <c r="M59" s="223">
        <v>4.0226372013219898</v>
      </c>
      <c r="N59" s="225">
        <v>1.07165834394561</v>
      </c>
      <c r="O59" s="223">
        <v>2.9714641758212701</v>
      </c>
      <c r="P59" s="225">
        <v>1.3389304965532001</v>
      </c>
      <c r="Q59" s="223">
        <v>3.6002489388357102</v>
      </c>
      <c r="R59" s="225">
        <v>1.4985503433864</v>
      </c>
      <c r="S59" s="223">
        <v>3.9693513133840002</v>
      </c>
      <c r="T59" s="225">
        <v>1.3142884038606499</v>
      </c>
      <c r="U59" s="223">
        <v>3.61007365074297</v>
      </c>
      <c r="V59" s="225">
        <v>1.131595487439</v>
      </c>
      <c r="W59" s="223">
        <v>2.81670113282035</v>
      </c>
      <c r="X59" s="225">
        <v>1.4466661246038901</v>
      </c>
      <c r="Y59" s="223">
        <v>2.84207186958474</v>
      </c>
      <c r="Z59" s="225">
        <v>1.45748625846766</v>
      </c>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255"/>
    </row>
    <row r="60" spans="1:74" ht="13" customHeight="1" x14ac:dyDescent="0.25">
      <c r="A60" s="26" t="s">
        <v>439</v>
      </c>
      <c r="B60" s="184">
        <v>2</v>
      </c>
      <c r="C60" s="223">
        <v>22.027935095933302</v>
      </c>
      <c r="D60" s="225">
        <v>5.1947698298203004</v>
      </c>
      <c r="E60" s="223">
        <v>13.1018750268393</v>
      </c>
      <c r="F60" s="225">
        <v>2.2561374064829498</v>
      </c>
      <c r="G60" s="223">
        <v>6.4645578497563099</v>
      </c>
      <c r="H60" s="225">
        <v>1.4415986404843399</v>
      </c>
      <c r="I60" s="223">
        <v>1.7911842350973499</v>
      </c>
      <c r="J60" s="225">
        <v>0.39957873426945001</v>
      </c>
      <c r="K60" s="223">
        <v>3.1032176279920098</v>
      </c>
      <c r="L60" s="225">
        <v>0.75754716415053802</v>
      </c>
      <c r="M60" s="223">
        <v>1.26918135186263</v>
      </c>
      <c r="N60" s="225">
        <v>0.398411212909632</v>
      </c>
      <c r="O60" s="223">
        <v>0.92128459706575905</v>
      </c>
      <c r="P60" s="225">
        <v>0.319847173580876</v>
      </c>
      <c r="Q60" s="223">
        <v>1.59028923506109</v>
      </c>
      <c r="R60" s="225">
        <v>0.49784579027540699</v>
      </c>
      <c r="S60" s="223">
        <v>1.06053653198972</v>
      </c>
      <c r="T60" s="225">
        <v>0.533955376105955</v>
      </c>
      <c r="U60" s="223">
        <v>2.4006597154143998</v>
      </c>
      <c r="V60" s="225">
        <v>1.6580248549702401</v>
      </c>
      <c r="W60" s="223">
        <v>1.23215512974436</v>
      </c>
      <c r="X60" s="225">
        <v>0.32535325396805798</v>
      </c>
      <c r="Y60" s="223">
        <v>2.6742853125385699</v>
      </c>
      <c r="Z60" s="225">
        <v>0.69347116018642896</v>
      </c>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255"/>
    </row>
    <row r="61" spans="1:74" ht="13" customHeight="1" x14ac:dyDescent="0.25">
      <c r="A61" s="26" t="s">
        <v>440</v>
      </c>
      <c r="B61" s="184">
        <v>2</v>
      </c>
      <c r="C61" s="223">
        <v>23.523964639315601</v>
      </c>
      <c r="D61" s="225">
        <v>1.0919334295742</v>
      </c>
      <c r="E61" s="223">
        <v>14.1096764054648</v>
      </c>
      <c r="F61" s="225">
        <v>0.71431113495120802</v>
      </c>
      <c r="G61" s="223">
        <v>7.1540114776545902</v>
      </c>
      <c r="H61" s="225">
        <v>0.42105993571078298</v>
      </c>
      <c r="I61" s="223">
        <v>4.9909998732082697</v>
      </c>
      <c r="J61" s="225">
        <v>0.31801921867059502</v>
      </c>
      <c r="K61" s="223">
        <v>4.4906003400599204</v>
      </c>
      <c r="L61" s="225">
        <v>0.25599882277880098</v>
      </c>
      <c r="M61" s="223">
        <v>4.2138096522298802</v>
      </c>
      <c r="N61" s="225">
        <v>0.262408142510414</v>
      </c>
      <c r="O61" s="223">
        <v>3.0837747506758899</v>
      </c>
      <c r="P61" s="225">
        <v>0.24439066123414299</v>
      </c>
      <c r="Q61" s="223">
        <v>3.8650169483538801</v>
      </c>
      <c r="R61" s="225">
        <v>0.29683014305856098</v>
      </c>
      <c r="S61" s="223">
        <v>5.4401741943908499</v>
      </c>
      <c r="T61" s="225">
        <v>0.32303318121455399</v>
      </c>
      <c r="U61" s="223">
        <v>2.95200855417897</v>
      </c>
      <c r="V61" s="225">
        <v>0.25322701347647802</v>
      </c>
      <c r="W61" s="223">
        <v>3.9152166481587098</v>
      </c>
      <c r="X61" s="225">
        <v>0.31588188998851302</v>
      </c>
      <c r="Y61" s="223">
        <v>3.2403707720892299</v>
      </c>
      <c r="Z61" s="225">
        <v>0.231447509419408</v>
      </c>
      <c r="AA61" s="104"/>
      <c r="AB61" s="1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255"/>
    </row>
    <row r="62" spans="1:74" ht="13" customHeight="1" x14ac:dyDescent="0.25">
      <c r="A62" s="26" t="s">
        <v>441</v>
      </c>
      <c r="B62" s="184">
        <v>2</v>
      </c>
      <c r="C62" s="223">
        <v>41.478991141797898</v>
      </c>
      <c r="D62" s="225">
        <v>1.44234944549935</v>
      </c>
      <c r="E62" s="223">
        <v>23.669644257466899</v>
      </c>
      <c r="F62" s="225">
        <v>0.91220902557809802</v>
      </c>
      <c r="G62" s="223">
        <v>10.3645036150815</v>
      </c>
      <c r="H62" s="225">
        <v>0.560384737029614</v>
      </c>
      <c r="I62" s="223">
        <v>3.8230636795486799</v>
      </c>
      <c r="J62" s="225">
        <v>0.21431471080696901</v>
      </c>
      <c r="K62" s="223">
        <v>5.9272124950238201</v>
      </c>
      <c r="L62" s="225">
        <v>0.38013492739885602</v>
      </c>
      <c r="M62" s="223">
        <v>3.3854641047193299</v>
      </c>
      <c r="N62" s="225">
        <v>0.27670940194844601</v>
      </c>
      <c r="O62" s="223">
        <v>3.1167077539467201</v>
      </c>
      <c r="P62" s="225">
        <v>0.35961248526096001</v>
      </c>
      <c r="Q62" s="223">
        <v>2.8199458631130199</v>
      </c>
      <c r="R62" s="225">
        <v>0.30330442049221301</v>
      </c>
      <c r="S62" s="223">
        <v>3.95055968952179</v>
      </c>
      <c r="T62" s="225">
        <v>0.377378647556249</v>
      </c>
      <c r="U62" s="223">
        <v>2.43739133045402</v>
      </c>
      <c r="V62" s="225">
        <v>0.22000133519811799</v>
      </c>
      <c r="W62" s="223">
        <v>2.8819862091727</v>
      </c>
      <c r="X62" s="225">
        <v>0.19306364164392201</v>
      </c>
      <c r="Y62" s="223">
        <v>2.6831773887645398</v>
      </c>
      <c r="Z62" s="225">
        <v>0.24177451286775301</v>
      </c>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255"/>
    </row>
    <row r="63" spans="1:74" ht="13" customHeight="1" x14ac:dyDescent="0.25">
      <c r="A63" s="211" t="s">
        <v>442</v>
      </c>
      <c r="B63" s="185">
        <v>2</v>
      </c>
      <c r="C63" s="224">
        <v>27.282846092769301</v>
      </c>
      <c r="D63" s="226">
        <v>0.29574503907305999</v>
      </c>
      <c r="E63" s="224">
        <v>15.0212839735879</v>
      </c>
      <c r="F63" s="226">
        <v>0.144181912111573</v>
      </c>
      <c r="G63" s="224">
        <v>6.1376113813813902</v>
      </c>
      <c r="H63" s="226">
        <v>0.107722173307729</v>
      </c>
      <c r="I63" s="224">
        <v>2.3441217123962099</v>
      </c>
      <c r="J63" s="226">
        <v>4.82691061642549E-2</v>
      </c>
      <c r="K63" s="224">
        <v>3.36613356611555</v>
      </c>
      <c r="L63" s="226">
        <v>6.4943873367875105E-2</v>
      </c>
      <c r="M63" s="224">
        <v>1.7225275157387301</v>
      </c>
      <c r="N63" s="226">
        <v>4.4931963794588602E-2</v>
      </c>
      <c r="O63" s="224">
        <v>0.94735140787116201</v>
      </c>
      <c r="P63" s="226">
        <v>4.7820602588847003E-2</v>
      </c>
      <c r="Q63" s="224">
        <v>2.0096403795914801</v>
      </c>
      <c r="R63" s="226">
        <v>5.8858591392851198E-2</v>
      </c>
      <c r="S63" s="224">
        <v>1.67612254877115</v>
      </c>
      <c r="T63" s="226">
        <v>6.0991255889487603E-2</v>
      </c>
      <c r="U63" s="224">
        <v>1.17919781664767</v>
      </c>
      <c r="V63" s="226">
        <v>7.1502797657090805E-2</v>
      </c>
      <c r="W63" s="224">
        <v>1.20050139049718</v>
      </c>
      <c r="X63" s="226">
        <v>4.8725205160805599E-2</v>
      </c>
      <c r="Y63" s="224">
        <v>1.5157519692958199</v>
      </c>
      <c r="Z63" s="226">
        <v>5.14848896757392E-2</v>
      </c>
      <c r="AA63" s="104"/>
      <c r="AB63" s="1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4"/>
      <c r="AY63" s="104"/>
      <c r="AZ63" s="104"/>
      <c r="BA63" s="104"/>
      <c r="BB63" s="104"/>
      <c r="BC63" s="104"/>
      <c r="BD63" s="104"/>
      <c r="BE63" s="104"/>
      <c r="BF63" s="104"/>
      <c r="BG63" s="104"/>
      <c r="BH63" s="104"/>
      <c r="BI63" s="104"/>
      <c r="BJ63" s="104"/>
      <c r="BK63" s="104"/>
      <c r="BL63" s="104"/>
      <c r="BM63" s="104"/>
      <c r="BN63" s="104"/>
      <c r="BO63" s="104"/>
      <c r="BP63" s="104"/>
      <c r="BQ63" s="104"/>
      <c r="BR63" s="104"/>
      <c r="BS63" s="104"/>
      <c r="BT63" s="104"/>
      <c r="BU63" s="104"/>
      <c r="BV63" s="255"/>
    </row>
    <row r="64" spans="1:74" ht="13" customHeight="1" x14ac:dyDescent="0.25">
      <c r="A64" s="212" t="s">
        <v>443</v>
      </c>
      <c r="B64" s="186">
        <v>2</v>
      </c>
      <c r="C64" s="245">
        <v>26.304168677597499</v>
      </c>
      <c r="D64" s="248">
        <v>0.271936788553923</v>
      </c>
      <c r="E64" s="245">
        <v>12.9874553918547</v>
      </c>
      <c r="F64" s="248">
        <v>0.13982038488975801</v>
      </c>
      <c r="G64" s="245">
        <v>5.6661592134972496</v>
      </c>
      <c r="H64" s="248">
        <v>8.9141509839004193E-2</v>
      </c>
      <c r="I64" s="245">
        <v>2.1351376054893598</v>
      </c>
      <c r="J64" s="248">
        <v>4.7815015641560703E-2</v>
      </c>
      <c r="K64" s="245">
        <v>3.4547331952014502</v>
      </c>
      <c r="L64" s="248">
        <v>6.7664515327257299E-2</v>
      </c>
      <c r="M64" s="245">
        <v>1.5115897943196499</v>
      </c>
      <c r="N64" s="248">
        <v>4.6177592636730803E-2</v>
      </c>
      <c r="O64" s="245">
        <v>0.75948390044564396</v>
      </c>
      <c r="P64" s="248">
        <v>6.6453227512833196E-2</v>
      </c>
      <c r="Q64" s="245">
        <v>1.6071001194236101</v>
      </c>
      <c r="R64" s="248">
        <v>6.6153325703606602E-2</v>
      </c>
      <c r="S64" s="245">
        <v>1.65433195143871</v>
      </c>
      <c r="T64" s="248">
        <v>8.3835189415209996E-2</v>
      </c>
      <c r="U64" s="245">
        <v>1.0528235217037101</v>
      </c>
      <c r="V64" s="248">
        <v>5.8453858294017801E-2</v>
      </c>
      <c r="W64" s="245">
        <v>1.08104327857321</v>
      </c>
      <c r="X64" s="248">
        <v>7.9035456312184907E-2</v>
      </c>
      <c r="Y64" s="245">
        <v>1.16130414157233</v>
      </c>
      <c r="Z64" s="248">
        <v>6.9835610075309501E-2</v>
      </c>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4"/>
      <c r="BC64" s="104"/>
      <c r="BD64" s="104"/>
      <c r="BE64" s="104"/>
      <c r="BF64" s="104"/>
      <c r="BG64" s="104"/>
      <c r="BH64" s="104"/>
      <c r="BI64" s="104"/>
      <c r="BJ64" s="104"/>
      <c r="BK64" s="104"/>
      <c r="BL64" s="104"/>
      <c r="BM64" s="104"/>
      <c r="BN64" s="104"/>
      <c r="BO64" s="104"/>
      <c r="BP64" s="104"/>
      <c r="BQ64" s="104"/>
      <c r="BR64" s="104"/>
      <c r="BS64" s="104"/>
      <c r="BT64" s="104"/>
      <c r="BU64" s="104"/>
      <c r="BV64" s="255"/>
    </row>
    <row r="65" spans="1:74" ht="13" customHeight="1" x14ac:dyDescent="0.25">
      <c r="A65" s="213" t="s">
        <v>444</v>
      </c>
      <c r="B65" s="187">
        <v>2</v>
      </c>
      <c r="C65" s="246">
        <v>28.107195460594099</v>
      </c>
      <c r="D65" s="249">
        <v>0.23507798052353601</v>
      </c>
      <c r="E65" s="246">
        <v>15.819500279816401</v>
      </c>
      <c r="F65" s="249">
        <v>0.13158756479693101</v>
      </c>
      <c r="G65" s="246">
        <v>6.3061958362072703</v>
      </c>
      <c r="H65" s="249">
        <v>8.4198452524876705E-2</v>
      </c>
      <c r="I65" s="246">
        <v>2.65812463609101</v>
      </c>
      <c r="J65" s="249">
        <v>4.1040993238802802E-2</v>
      </c>
      <c r="K65" s="246">
        <v>3.7614872417482701</v>
      </c>
      <c r="L65" s="249">
        <v>5.47197851085739E-2</v>
      </c>
      <c r="M65" s="246">
        <v>2.1520779856892398</v>
      </c>
      <c r="N65" s="249">
        <v>4.1544994893041899E-2</v>
      </c>
      <c r="O65" s="246">
        <v>1.33194522106221</v>
      </c>
      <c r="P65" s="249">
        <v>4.75013504902543E-2</v>
      </c>
      <c r="Q65" s="246">
        <v>2.1961544246362199</v>
      </c>
      <c r="R65" s="249">
        <v>5.8619008884852698E-2</v>
      </c>
      <c r="S65" s="246">
        <v>2.1530244131160199</v>
      </c>
      <c r="T65" s="249">
        <v>5.2945350482019801E-2</v>
      </c>
      <c r="U65" s="246">
        <v>1.4432272145570999</v>
      </c>
      <c r="V65" s="249">
        <v>5.0171124875542199E-2</v>
      </c>
      <c r="W65" s="246">
        <v>1.5291823875792001</v>
      </c>
      <c r="X65" s="249">
        <v>4.8419267675843702E-2</v>
      </c>
      <c r="Y65" s="246">
        <v>1.8062597529206199</v>
      </c>
      <c r="Z65" s="249">
        <v>5.13620159173903E-2</v>
      </c>
      <c r="AA65" s="104"/>
      <c r="AB65" s="104"/>
      <c r="AC65" s="104"/>
      <c r="AD65" s="104"/>
      <c r="AE65" s="104"/>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c r="BF65" s="104"/>
      <c r="BG65" s="104"/>
      <c r="BH65" s="104"/>
      <c r="BI65" s="104"/>
      <c r="BJ65" s="104"/>
      <c r="BK65" s="104"/>
      <c r="BL65" s="104"/>
      <c r="BM65" s="104"/>
      <c r="BN65" s="104"/>
      <c r="BO65" s="104"/>
      <c r="BP65" s="104"/>
      <c r="BQ65" s="104"/>
      <c r="BR65" s="104"/>
      <c r="BS65" s="104"/>
      <c r="BT65" s="104"/>
      <c r="BU65" s="104"/>
      <c r="BV65" s="255"/>
    </row>
    <row r="66" spans="1:74" ht="13" customHeight="1" x14ac:dyDescent="0.25">
      <c r="A66" s="26" t="s">
        <v>445</v>
      </c>
      <c r="B66" s="184">
        <v>2</v>
      </c>
      <c r="C66" s="223">
        <v>37.6021824254805</v>
      </c>
      <c r="D66" s="225">
        <v>3.4501394856892502</v>
      </c>
      <c r="E66" s="223">
        <v>18.664458748260799</v>
      </c>
      <c r="F66" s="225">
        <v>1.4231424678226099</v>
      </c>
      <c r="G66" s="223">
        <v>4.9063887405166797</v>
      </c>
      <c r="H66" s="225">
        <v>0.424870595073714</v>
      </c>
      <c r="I66" s="223">
        <v>2.1914403399457201</v>
      </c>
      <c r="J66" s="225">
        <v>0.35579653755916801</v>
      </c>
      <c r="K66" s="223">
        <v>3.4673747195506199</v>
      </c>
      <c r="L66" s="225">
        <v>0.463621168799356</v>
      </c>
      <c r="M66" s="223">
        <v>1.9410145148815201</v>
      </c>
      <c r="N66" s="225">
        <v>0.56065022912989904</v>
      </c>
      <c r="O66" s="223">
        <v>1.2813229016282801</v>
      </c>
      <c r="P66" s="225">
        <v>0.70198317086050199</v>
      </c>
      <c r="Q66" s="223">
        <v>1.62142778963944</v>
      </c>
      <c r="R66" s="225">
        <v>0.19954258748916201</v>
      </c>
      <c r="S66" s="223">
        <v>1.1439819611439299</v>
      </c>
      <c r="T66" s="225">
        <v>0.39671815374514702</v>
      </c>
      <c r="U66" s="223">
        <v>1.2877764181598801</v>
      </c>
      <c r="V66" s="225">
        <v>0.192743351217773</v>
      </c>
      <c r="W66" s="223">
        <v>0.73144614452684498</v>
      </c>
      <c r="X66" s="225">
        <v>0.264070776302258</v>
      </c>
      <c r="Y66" s="223">
        <v>0.33133298415878698</v>
      </c>
      <c r="Z66" s="225">
        <v>0.13851315196976099</v>
      </c>
      <c r="AA66" s="104"/>
      <c r="AB66" s="104"/>
      <c r="AC66" s="104"/>
      <c r="AD66" s="104"/>
      <c r="AE66" s="104"/>
      <c r="AF66" s="104"/>
      <c r="AG66" s="104"/>
      <c r="AH66" s="104"/>
      <c r="AI66" s="104"/>
      <c r="AJ66" s="104"/>
      <c r="AK66" s="104"/>
      <c r="AL66" s="104"/>
      <c r="AM66" s="104"/>
      <c r="AN66" s="104"/>
      <c r="AO66" s="104"/>
      <c r="AP66" s="104"/>
      <c r="AQ66" s="104"/>
      <c r="AR66" s="104"/>
      <c r="AS66" s="104"/>
      <c r="AT66" s="104"/>
      <c r="AU66" s="104"/>
      <c r="AV66" s="104"/>
      <c r="AW66" s="104"/>
      <c r="AX66" s="104"/>
      <c r="AY66" s="104"/>
      <c r="AZ66" s="104"/>
      <c r="BA66" s="104"/>
      <c r="BB66" s="104"/>
      <c r="BC66" s="104"/>
      <c r="BD66" s="104"/>
      <c r="BE66" s="104"/>
      <c r="BF66" s="104"/>
      <c r="BG66" s="104"/>
      <c r="BH66" s="104"/>
      <c r="BI66" s="104"/>
      <c r="BJ66" s="104"/>
      <c r="BK66" s="104"/>
      <c r="BL66" s="104"/>
      <c r="BM66" s="104"/>
      <c r="BN66" s="104"/>
      <c r="BO66" s="104"/>
      <c r="BP66" s="104"/>
      <c r="BQ66" s="104"/>
      <c r="BR66" s="104"/>
      <c r="BS66" s="104"/>
      <c r="BT66" s="104"/>
      <c r="BU66" s="104"/>
      <c r="BV66" s="255"/>
    </row>
    <row r="67" spans="1:74" ht="13" customHeight="1" x14ac:dyDescent="0.25">
      <c r="A67" s="26" t="s">
        <v>446</v>
      </c>
      <c r="B67" s="184">
        <v>2</v>
      </c>
      <c r="C67" s="223">
        <v>31.1343294097178</v>
      </c>
      <c r="D67" s="225">
        <v>0.55725222994889301</v>
      </c>
      <c r="E67" s="223">
        <v>14.398975570737001</v>
      </c>
      <c r="F67" s="225">
        <v>0.29178451181293302</v>
      </c>
      <c r="G67" s="223">
        <v>4.9932760499470401</v>
      </c>
      <c r="H67" s="225">
        <v>0.335273677323491</v>
      </c>
      <c r="I67" s="223">
        <v>3.7960010177097798</v>
      </c>
      <c r="J67" s="225">
        <v>0.37119922486441997</v>
      </c>
      <c r="K67" s="223">
        <v>3.7892805931579998</v>
      </c>
      <c r="L67" s="225">
        <v>0.26844814524876198</v>
      </c>
      <c r="M67" s="223">
        <v>2.66252486247497</v>
      </c>
      <c r="N67" s="225">
        <v>0.58180837530165197</v>
      </c>
      <c r="O67" s="223">
        <v>0.95376392692829404</v>
      </c>
      <c r="P67" s="225">
        <v>0.342365245582953</v>
      </c>
      <c r="Q67" s="223">
        <v>2.9654751576731702</v>
      </c>
      <c r="R67" s="225">
        <v>0.48384015057538199</v>
      </c>
      <c r="S67" s="223">
        <v>1.41303176815464</v>
      </c>
      <c r="T67" s="225">
        <v>0.179543086428226</v>
      </c>
      <c r="U67" s="223">
        <v>1.49216265033617</v>
      </c>
      <c r="V67" s="225">
        <v>0.22450884546236499</v>
      </c>
      <c r="W67" s="223">
        <v>0.87298712509360099</v>
      </c>
      <c r="X67" s="225">
        <v>0.147242536955421</v>
      </c>
      <c r="Y67" s="223">
        <v>1.8837196566940999</v>
      </c>
      <c r="Z67" s="225">
        <v>0.24637735343900699</v>
      </c>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c r="BU67" s="104"/>
      <c r="BV67" s="255"/>
    </row>
    <row r="68" spans="1:74" ht="13" customHeight="1" x14ac:dyDescent="0.25">
      <c r="A68" s="26" t="s">
        <v>447</v>
      </c>
      <c r="B68" s="184">
        <v>2</v>
      </c>
      <c r="C68" s="223">
        <v>30.296873141049499</v>
      </c>
      <c r="D68" s="225">
        <v>1.55712326976655</v>
      </c>
      <c r="E68" s="223">
        <v>15.8287910020317</v>
      </c>
      <c r="F68" s="225">
        <v>1.0419761634006599</v>
      </c>
      <c r="G68" s="223">
        <v>6.3077738446688203</v>
      </c>
      <c r="H68" s="225">
        <v>0.68309890273914098</v>
      </c>
      <c r="I68" s="223">
        <v>2.8618241438088199</v>
      </c>
      <c r="J68" s="225">
        <v>0.222508054701269</v>
      </c>
      <c r="K68" s="223">
        <v>2.6787673206469602</v>
      </c>
      <c r="L68" s="225">
        <v>0.28941096508104402</v>
      </c>
      <c r="M68" s="223">
        <v>1.3994281019022401</v>
      </c>
      <c r="N68" s="225">
        <v>0.19230224456883699</v>
      </c>
      <c r="O68" s="223">
        <v>0.73731855838958305</v>
      </c>
      <c r="P68" s="225">
        <v>0.162770261505019</v>
      </c>
      <c r="Q68" s="223">
        <v>3.2759776243274299</v>
      </c>
      <c r="R68" s="225">
        <v>0.45431738352281398</v>
      </c>
      <c r="S68" s="223">
        <v>1.41770626781787</v>
      </c>
      <c r="T68" s="225">
        <v>0.17816908461765699</v>
      </c>
      <c r="U68" s="223">
        <v>1.18496091971469</v>
      </c>
      <c r="V68" s="225">
        <v>0.121654345165321</v>
      </c>
      <c r="W68" s="223">
        <v>1.65646093410319</v>
      </c>
      <c r="X68" s="225">
        <v>0.36122588980036302</v>
      </c>
      <c r="Y68" s="223">
        <v>1.18071113007187</v>
      </c>
      <c r="Z68" s="225">
        <v>0.21812230295385401</v>
      </c>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104"/>
      <c r="BS68" s="104"/>
      <c r="BT68" s="104"/>
      <c r="BU68" s="104"/>
      <c r="BV68" s="255"/>
    </row>
    <row r="69" spans="1:74" ht="13" customHeight="1" x14ac:dyDescent="0.25">
      <c r="A69" s="27" t="s">
        <v>448</v>
      </c>
      <c r="B69" s="200">
        <v>2</v>
      </c>
      <c r="C69" s="233">
        <v>28.0275187430145</v>
      </c>
      <c r="D69" s="234">
        <v>1.9609746977225999</v>
      </c>
      <c r="E69" s="233">
        <v>12.3429841001469</v>
      </c>
      <c r="F69" s="234">
        <v>0.65150832354805199</v>
      </c>
      <c r="G69" s="233">
        <v>4.6422737538593202</v>
      </c>
      <c r="H69" s="234">
        <v>0.34031099355011901</v>
      </c>
      <c r="I69" s="233">
        <v>3.23894576347063</v>
      </c>
      <c r="J69" s="234">
        <v>0.171169202246543</v>
      </c>
      <c r="K69" s="233">
        <v>3.4382645909396099</v>
      </c>
      <c r="L69" s="234">
        <v>0.56851396680853294</v>
      </c>
      <c r="M69" s="233">
        <v>1.95301765714334</v>
      </c>
      <c r="N69" s="234">
        <v>0.297875303132417</v>
      </c>
      <c r="O69" s="233">
        <v>0.69250651082413395</v>
      </c>
      <c r="P69" s="234">
        <v>0.197566057496181</v>
      </c>
      <c r="Q69" s="233">
        <v>1.9786119593306499</v>
      </c>
      <c r="R69" s="234">
        <v>0.316006346203896</v>
      </c>
      <c r="S69" s="233">
        <v>1.7691629483393401</v>
      </c>
      <c r="T69" s="234">
        <v>0.40092816857073799</v>
      </c>
      <c r="U69" s="233">
        <v>0.97033747334801801</v>
      </c>
      <c r="V69" s="234">
        <v>0.159477465082212</v>
      </c>
      <c r="W69" s="233">
        <v>1.3339474038464301</v>
      </c>
      <c r="X69" s="234">
        <v>0.37183912980037498</v>
      </c>
      <c r="Y69" s="233">
        <v>1.5131366119332501</v>
      </c>
      <c r="Z69" s="234">
        <v>0.40194291806848798</v>
      </c>
      <c r="AA69" s="251"/>
      <c r="AB69" s="251"/>
      <c r="AC69" s="251"/>
      <c r="AD69" s="251"/>
      <c r="AE69" s="251"/>
      <c r="AF69" s="251"/>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6"/>
    </row>
    <row r="70" spans="1:74" ht="13" customHeight="1" x14ac:dyDescent="0.25">
      <c r="A70" s="26"/>
      <c r="B70" s="188"/>
      <c r="C70" s="223" t="s">
        <v>1081</v>
      </c>
      <c r="D70" s="225" t="s">
        <v>1082</v>
      </c>
      <c r="E70" s="223" t="s">
        <v>1091</v>
      </c>
      <c r="F70" s="225" t="s">
        <v>1092</v>
      </c>
      <c r="G70" s="223" t="s">
        <v>1101</v>
      </c>
      <c r="H70" s="225" t="s">
        <v>1102</v>
      </c>
      <c r="I70" s="223" t="s">
        <v>1167</v>
      </c>
      <c r="J70" s="225" t="s">
        <v>1168</v>
      </c>
      <c r="K70" s="223" t="s">
        <v>1111</v>
      </c>
      <c r="L70" s="225" t="s">
        <v>1112</v>
      </c>
      <c r="M70" s="223" t="s">
        <v>1131</v>
      </c>
      <c r="N70" s="225" t="s">
        <v>1132</v>
      </c>
      <c r="O70" s="223" t="s">
        <v>1141</v>
      </c>
      <c r="P70" s="225" t="s">
        <v>1142</v>
      </c>
      <c r="Q70" s="223" t="s">
        <v>1121</v>
      </c>
      <c r="R70" s="225" t="s">
        <v>1122</v>
      </c>
      <c r="S70" s="223" t="s">
        <v>1177</v>
      </c>
      <c r="T70" s="225" t="s">
        <v>1178</v>
      </c>
      <c r="U70" s="223" t="s">
        <v>1151</v>
      </c>
      <c r="V70" s="225" t="s">
        <v>1152</v>
      </c>
      <c r="W70" s="223" t="s">
        <v>1161</v>
      </c>
      <c r="X70" s="225" t="s">
        <v>1162</v>
      </c>
      <c r="Y70" s="223" t="s">
        <v>1179</v>
      </c>
      <c r="Z70" s="225" t="s">
        <v>1180</v>
      </c>
      <c r="AA70" s="223" t="s">
        <v>1181</v>
      </c>
      <c r="AB70" s="225" t="s">
        <v>1182</v>
      </c>
      <c r="AC70" s="223" t="s">
        <v>1183</v>
      </c>
      <c r="AD70" s="225" t="s">
        <v>1184</v>
      </c>
      <c r="AE70" s="223" t="s">
        <v>1185</v>
      </c>
      <c r="AF70" s="225" t="s">
        <v>1186</v>
      </c>
      <c r="AG70" s="223" t="s">
        <v>1187</v>
      </c>
      <c r="AH70" s="225" t="s">
        <v>1188</v>
      </c>
      <c r="AI70" s="223" t="s">
        <v>1189</v>
      </c>
      <c r="AJ70" s="225" t="s">
        <v>1190</v>
      </c>
      <c r="AK70" s="223" t="s">
        <v>1191</v>
      </c>
      <c r="AL70" s="225" t="s">
        <v>1192</v>
      </c>
      <c r="AM70" s="223" t="s">
        <v>1193</v>
      </c>
      <c r="AN70" s="225" t="s">
        <v>1194</v>
      </c>
      <c r="AO70" s="223" t="s">
        <v>1195</v>
      </c>
      <c r="AP70" s="225" t="s">
        <v>1196</v>
      </c>
      <c r="AQ70" s="223" t="s">
        <v>1197</v>
      </c>
      <c r="AR70" s="225" t="s">
        <v>1198</v>
      </c>
      <c r="AS70" s="223" t="s">
        <v>1199</v>
      </c>
      <c r="AT70" s="225" t="s">
        <v>1200</v>
      </c>
      <c r="AU70" s="223" t="s">
        <v>1201</v>
      </c>
      <c r="AV70" s="225" t="s">
        <v>1202</v>
      </c>
      <c r="AW70" s="223" t="s">
        <v>1203</v>
      </c>
      <c r="AX70" s="225" t="s">
        <v>1204</v>
      </c>
      <c r="AY70" s="104" t="s">
        <v>1205</v>
      </c>
      <c r="AZ70" s="104" t="s">
        <v>1206</v>
      </c>
      <c r="BA70" s="104" t="s">
        <v>1207</v>
      </c>
      <c r="BB70" s="104" t="s">
        <v>1208</v>
      </c>
      <c r="BC70" s="104" t="s">
        <v>1209</v>
      </c>
      <c r="BD70" s="104" t="s">
        <v>1210</v>
      </c>
      <c r="BE70" s="104" t="s">
        <v>1211</v>
      </c>
      <c r="BF70" s="104" t="s">
        <v>1212</v>
      </c>
      <c r="BG70" s="104" t="s">
        <v>1213</v>
      </c>
      <c r="BH70" s="104" t="s">
        <v>1214</v>
      </c>
      <c r="BI70" s="104" t="s">
        <v>1215</v>
      </c>
      <c r="BJ70" s="104" t="s">
        <v>1216</v>
      </c>
      <c r="BK70" s="104" t="s">
        <v>1217</v>
      </c>
      <c r="BL70" s="104" t="s">
        <v>1218</v>
      </c>
      <c r="BM70" s="104" t="s">
        <v>1219</v>
      </c>
      <c r="BN70" s="104" t="s">
        <v>1220</v>
      </c>
      <c r="BO70" s="104" t="s">
        <v>1221</v>
      </c>
      <c r="BP70" s="104" t="s">
        <v>1222</v>
      </c>
      <c r="BQ70" s="104" t="s">
        <v>1223</v>
      </c>
      <c r="BR70" s="104" t="s">
        <v>1224</v>
      </c>
      <c r="BS70" s="104" t="s">
        <v>1225</v>
      </c>
      <c r="BT70" s="104" t="s">
        <v>1226</v>
      </c>
      <c r="BU70" s="104" t="s">
        <v>1227</v>
      </c>
      <c r="BV70" s="255" t="s">
        <v>1228</v>
      </c>
    </row>
    <row r="71" spans="1:74" ht="13" customHeight="1" x14ac:dyDescent="0.25">
      <c r="A71" s="26" t="s">
        <v>392</v>
      </c>
      <c r="B71" s="188">
        <v>1</v>
      </c>
      <c r="C71" s="223">
        <v>29.955295748685401</v>
      </c>
      <c r="D71" s="225">
        <v>0.74843749813835103</v>
      </c>
      <c r="E71" s="223">
        <v>16.361879795067299</v>
      </c>
      <c r="F71" s="225">
        <v>0.377396294461249</v>
      </c>
      <c r="G71" s="223">
        <v>5.5685586299169501</v>
      </c>
      <c r="H71" s="225">
        <v>0.31524191923418499</v>
      </c>
      <c r="I71" s="223">
        <v>2.5568895879840898</v>
      </c>
      <c r="J71" s="225">
        <v>0.129617189820563</v>
      </c>
      <c r="K71" s="223">
        <v>2.1834159825488801</v>
      </c>
      <c r="L71" s="225">
        <v>0.13303579456006601</v>
      </c>
      <c r="M71" s="223">
        <v>1.5755041577753</v>
      </c>
      <c r="N71" s="225">
        <v>0.13492384391871501</v>
      </c>
      <c r="O71" s="223">
        <v>1.094112755407</v>
      </c>
      <c r="P71" s="225">
        <v>0.13442143508951701</v>
      </c>
      <c r="Q71" s="223">
        <v>2.4810657685758599</v>
      </c>
      <c r="R71" s="225">
        <v>0.119921413621123</v>
      </c>
      <c r="S71" s="223">
        <v>1.55568415696628</v>
      </c>
      <c r="T71" s="225">
        <v>0.123502541265712</v>
      </c>
      <c r="U71" s="223">
        <v>1.2449638574247599</v>
      </c>
      <c r="V71" s="225">
        <v>0.13960378858599701</v>
      </c>
      <c r="W71" s="223">
        <v>0.55765622381860702</v>
      </c>
      <c r="X71" s="225">
        <v>6.8359641129546095E-2</v>
      </c>
      <c r="Y71" s="223">
        <v>1.4000806018124701</v>
      </c>
      <c r="Z71" s="225">
        <v>0.17202652907622701</v>
      </c>
      <c r="AA71" s="223">
        <v>-3.5557359314279098</v>
      </c>
      <c r="AB71" s="225">
        <v>1.1925851176940601</v>
      </c>
      <c r="AC71" s="223">
        <v>0.553313227992836</v>
      </c>
      <c r="AD71" s="225">
        <v>0.59275521450768598</v>
      </c>
      <c r="AE71" s="223">
        <v>-1.5185579359796699</v>
      </c>
      <c r="AF71" s="225">
        <v>0.46781340094381102</v>
      </c>
      <c r="AG71" s="223">
        <v>-0.232641191044623</v>
      </c>
      <c r="AH71" s="225">
        <v>0.17820639055373799</v>
      </c>
      <c r="AI71" s="223">
        <v>-2.0412023348452699</v>
      </c>
      <c r="AJ71" s="225">
        <v>0.26580169362821399</v>
      </c>
      <c r="AK71" s="223">
        <v>5.4230602494234103E-3</v>
      </c>
      <c r="AL71" s="225">
        <v>0.198419472984251</v>
      </c>
      <c r="AM71" s="223">
        <v>0.115667009558202</v>
      </c>
      <c r="AN71" s="225">
        <v>0.175126459347755</v>
      </c>
      <c r="AO71" s="223">
        <v>-0.58765805731461696</v>
      </c>
      <c r="AP71" s="225">
        <v>0.21166816635286201</v>
      </c>
      <c r="AQ71" s="223">
        <v>0.40871663845260398</v>
      </c>
      <c r="AR71" s="225">
        <v>0.151675033771346</v>
      </c>
      <c r="AS71" s="223">
        <v>5.3899909498992302E-2</v>
      </c>
      <c r="AT71" s="225">
        <v>0.20307283070492699</v>
      </c>
      <c r="AU71" s="223">
        <v>-0.48283843298738399</v>
      </c>
      <c r="AV71" s="225">
        <v>0.13934573476732301</v>
      </c>
      <c r="AW71" s="223">
        <v>-5.4642309388714901E-2</v>
      </c>
      <c r="AX71" s="225">
        <v>0.21967767073953601</v>
      </c>
      <c r="AY71" s="104"/>
      <c r="AZ71" s="104"/>
      <c r="BA71" s="104"/>
      <c r="BB71" s="104"/>
      <c r="BC71" s="104"/>
      <c r="BD71" s="104"/>
      <c r="BE71" s="104"/>
      <c r="BF71" s="104"/>
      <c r="BG71" s="104"/>
      <c r="BH71" s="104"/>
      <c r="BI71" s="104"/>
      <c r="BJ71" s="104"/>
      <c r="BK71" s="104"/>
      <c r="BL71" s="104"/>
      <c r="BM71" s="104"/>
      <c r="BN71" s="104"/>
      <c r="BO71" s="104"/>
      <c r="BP71" s="104"/>
      <c r="BQ71" s="104"/>
      <c r="BR71" s="104"/>
      <c r="BS71" s="104"/>
      <c r="BT71" s="104"/>
      <c r="BU71" s="104"/>
      <c r="BV71" s="255"/>
    </row>
    <row r="72" spans="1:74" ht="13" customHeight="1" x14ac:dyDescent="0.25">
      <c r="A72" s="26" t="s">
        <v>396</v>
      </c>
      <c r="B72" s="188">
        <v>1</v>
      </c>
      <c r="C72" s="223">
        <v>31.373115784224101</v>
      </c>
      <c r="D72" s="225">
        <v>0.47304773971492098</v>
      </c>
      <c r="E72" s="223">
        <v>17.567335696533402</v>
      </c>
      <c r="F72" s="225">
        <v>0.26402383654024902</v>
      </c>
      <c r="G72" s="223">
        <v>5.2562661025808</v>
      </c>
      <c r="H72" s="225">
        <v>0.14984506799997799</v>
      </c>
      <c r="I72" s="223">
        <v>2.1590442229642401</v>
      </c>
      <c r="J72" s="225">
        <v>6.2470732121636501E-2</v>
      </c>
      <c r="K72" s="223">
        <v>2.9527852573781601</v>
      </c>
      <c r="L72" s="225">
        <v>0.147053558242661</v>
      </c>
      <c r="M72" s="223">
        <v>0.92795529495111295</v>
      </c>
      <c r="N72" s="225">
        <v>4.0941440848460103E-2</v>
      </c>
      <c r="O72" s="223">
        <v>1.07248843999765</v>
      </c>
      <c r="P72" s="225">
        <v>4.9316178923650499E-2</v>
      </c>
      <c r="Q72" s="223">
        <v>1.86565785761861</v>
      </c>
      <c r="R72" s="225">
        <v>7.9547279914122707E-2</v>
      </c>
      <c r="S72" s="223">
        <v>0.81477308746813804</v>
      </c>
      <c r="T72" s="225">
        <v>7.0993639068191894E-2</v>
      </c>
      <c r="U72" s="223">
        <v>1.0563157548191999</v>
      </c>
      <c r="V72" s="225">
        <v>6.5081265447402406E-2</v>
      </c>
      <c r="W72" s="223">
        <v>0.60400403691449001</v>
      </c>
      <c r="X72" s="225">
        <v>7.7521019667166E-2</v>
      </c>
      <c r="Y72" s="223">
        <v>1.11274734269398</v>
      </c>
      <c r="Z72" s="225">
        <v>7.6485265134527095E-2</v>
      </c>
      <c r="AA72" s="223">
        <v>1.1434818622582701</v>
      </c>
      <c r="AB72" s="225">
        <v>0.64211832757690201</v>
      </c>
      <c r="AC72" s="223">
        <v>2.7920840932317601</v>
      </c>
      <c r="AD72" s="225">
        <v>0.30835054499342202</v>
      </c>
      <c r="AE72" s="223">
        <v>-0.290821772057131</v>
      </c>
      <c r="AF72" s="225">
        <v>0.23545305676415301</v>
      </c>
      <c r="AG72" s="223">
        <v>-1.3542099805152299E-2</v>
      </c>
      <c r="AH72" s="225">
        <v>0.12289117868065</v>
      </c>
      <c r="AI72" s="223">
        <v>-0.91975091753497895</v>
      </c>
      <c r="AJ72" s="225">
        <v>0.17403589214593199</v>
      </c>
      <c r="AK72" s="223">
        <v>-0.36019629198348102</v>
      </c>
      <c r="AL72" s="225">
        <v>7.5489813828261004E-2</v>
      </c>
      <c r="AM72" s="223">
        <v>0.36051010646854298</v>
      </c>
      <c r="AN72" s="225">
        <v>7.3152078229440601E-2</v>
      </c>
      <c r="AO72" s="223">
        <v>-0.21719291210665001</v>
      </c>
      <c r="AP72" s="225">
        <v>0.120111858672907</v>
      </c>
      <c r="AQ72" s="223">
        <v>6.3915580107195002E-2</v>
      </c>
      <c r="AR72" s="225">
        <v>8.9886506983496706E-2</v>
      </c>
      <c r="AS72" s="223">
        <v>0.281201182498515</v>
      </c>
      <c r="AT72" s="225">
        <v>7.80028619308753E-2</v>
      </c>
      <c r="AU72" s="223">
        <v>-0.42239944279754499</v>
      </c>
      <c r="AV72" s="225">
        <v>0.12294096823063901</v>
      </c>
      <c r="AW72" s="223">
        <v>9.24299795732271E-2</v>
      </c>
      <c r="AX72" s="225">
        <v>0.10039841302139201</v>
      </c>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c r="BU72" s="104"/>
      <c r="BV72" s="255"/>
    </row>
    <row r="73" spans="1:74" ht="13" customHeight="1" x14ac:dyDescent="0.25">
      <c r="A73" s="210" t="s">
        <v>398</v>
      </c>
      <c r="B73" s="188">
        <v>1</v>
      </c>
      <c r="C73" s="223">
        <v>27.621725954635</v>
      </c>
      <c r="D73" s="225">
        <v>0.59112560650934398</v>
      </c>
      <c r="E73" s="223">
        <v>16.2227761596858</v>
      </c>
      <c r="F73" s="225">
        <v>0.26061975057882503</v>
      </c>
      <c r="G73" s="223">
        <v>5.2858613956992304</v>
      </c>
      <c r="H73" s="225">
        <v>0.18774669088201201</v>
      </c>
      <c r="I73" s="223">
        <v>2.0328194874138199</v>
      </c>
      <c r="J73" s="225">
        <v>7.07780951423677E-2</v>
      </c>
      <c r="K73" s="223">
        <v>2.72753234462325</v>
      </c>
      <c r="L73" s="225">
        <v>0.12051539787573599</v>
      </c>
      <c r="M73" s="223">
        <v>0.72286665465357103</v>
      </c>
      <c r="N73" s="225">
        <v>3.6009284683409901E-2</v>
      </c>
      <c r="O73" s="223">
        <v>1.0825243687492601</v>
      </c>
      <c r="P73" s="225">
        <v>5.7387277450472902E-2</v>
      </c>
      <c r="Q73" s="223">
        <v>0.92360226927599498</v>
      </c>
      <c r="R73" s="225">
        <v>5.13820824055694E-2</v>
      </c>
      <c r="S73" s="223">
        <v>0.93355095087745998</v>
      </c>
      <c r="T73" s="225">
        <v>0.13388119423626199</v>
      </c>
      <c r="U73" s="223">
        <v>0.75872662965323101</v>
      </c>
      <c r="V73" s="225">
        <v>5.6732070722427197E-2</v>
      </c>
      <c r="W73" s="223">
        <v>0.62503825574391003</v>
      </c>
      <c r="X73" s="225">
        <v>0.14395871757436601</v>
      </c>
      <c r="Y73" s="223">
        <v>1.1283267697018</v>
      </c>
      <c r="Z73" s="225">
        <v>0.15016948494628499</v>
      </c>
      <c r="AA73" s="223">
        <v>1.6330178718205</v>
      </c>
      <c r="AB73" s="225">
        <v>0.81807119160624497</v>
      </c>
      <c r="AC73" s="223">
        <v>1.7986798126057999</v>
      </c>
      <c r="AD73" s="225">
        <v>0.35677485199595899</v>
      </c>
      <c r="AE73" s="223">
        <v>0.19776326719489601</v>
      </c>
      <c r="AF73" s="225">
        <v>0.28258317020498802</v>
      </c>
      <c r="AG73" s="223">
        <v>-9.1094115510884394E-2</v>
      </c>
      <c r="AH73" s="225">
        <v>0.19297550623703999</v>
      </c>
      <c r="AI73" s="223">
        <v>-0.74455006842849603</v>
      </c>
      <c r="AJ73" s="225">
        <v>0.19759479412046199</v>
      </c>
      <c r="AK73" s="223">
        <v>-0.36717306088822299</v>
      </c>
      <c r="AL73" s="225">
        <v>0.13305305656313501</v>
      </c>
      <c r="AM73" s="223">
        <v>0.37100527478470802</v>
      </c>
      <c r="AN73" s="225">
        <v>0.108244753708163</v>
      </c>
      <c r="AO73" s="223">
        <v>-0.297497058877086</v>
      </c>
      <c r="AP73" s="225">
        <v>0.13508176089483601</v>
      </c>
      <c r="AQ73" s="223">
        <v>0.32227530808490601</v>
      </c>
      <c r="AR73" s="225">
        <v>0.176656826368639</v>
      </c>
      <c r="AS73" s="223">
        <v>0.10645449062019199</v>
      </c>
      <c r="AT73" s="225">
        <v>9.0909408591302102E-2</v>
      </c>
      <c r="AU73" s="223">
        <v>-0.33414354784939498</v>
      </c>
      <c r="AV73" s="225">
        <v>0.22257114734175601</v>
      </c>
      <c r="AW73" s="223">
        <v>7.1074851807663195E-2</v>
      </c>
      <c r="AX73" s="225">
        <v>0.19333796438130299</v>
      </c>
      <c r="AY73" s="104"/>
      <c r="AZ73" s="104"/>
      <c r="BA73" s="104"/>
      <c r="BB73" s="104"/>
      <c r="BC73" s="104"/>
      <c r="BD73" s="104"/>
      <c r="BE73" s="104"/>
      <c r="BF73" s="104"/>
      <c r="BG73" s="104"/>
      <c r="BH73" s="104"/>
      <c r="BI73" s="104"/>
      <c r="BJ73" s="104"/>
      <c r="BK73" s="104"/>
      <c r="BL73" s="104"/>
      <c r="BM73" s="104"/>
      <c r="BN73" s="104"/>
      <c r="BO73" s="104"/>
      <c r="BP73" s="104"/>
      <c r="BQ73" s="104"/>
      <c r="BR73" s="104"/>
      <c r="BS73" s="104"/>
      <c r="BT73" s="104"/>
      <c r="BU73" s="104"/>
      <c r="BV73" s="255"/>
    </row>
    <row r="74" spans="1:74" ht="13" customHeight="1" x14ac:dyDescent="0.25">
      <c r="A74" s="26" t="s">
        <v>399</v>
      </c>
      <c r="B74" s="188">
        <v>1</v>
      </c>
      <c r="C74" s="223">
        <v>29.904359633821901</v>
      </c>
      <c r="D74" s="225">
        <v>0.64301859337352096</v>
      </c>
      <c r="E74" s="223">
        <v>22.112860548852399</v>
      </c>
      <c r="F74" s="225">
        <v>0.43113856237754999</v>
      </c>
      <c r="G74" s="223">
        <v>8.0719396821418208</v>
      </c>
      <c r="H74" s="225">
        <v>0.36467153498463101</v>
      </c>
      <c r="I74" s="223">
        <v>3.5215199219407798</v>
      </c>
      <c r="J74" s="225">
        <v>0.20734816725284</v>
      </c>
      <c r="K74" s="223">
        <v>4.5225744787584796</v>
      </c>
      <c r="L74" s="225">
        <v>0.19900322312825</v>
      </c>
      <c r="M74" s="223">
        <v>4.2858979298302602</v>
      </c>
      <c r="N74" s="225">
        <v>0.30400157318874999</v>
      </c>
      <c r="O74" s="223">
        <v>1.7696976322764799</v>
      </c>
      <c r="P74" s="225">
        <v>0.173083428241256</v>
      </c>
      <c r="Q74" s="223">
        <v>1.78831534124797</v>
      </c>
      <c r="R74" s="225">
        <v>0.174582007294877</v>
      </c>
      <c r="S74" s="223">
        <v>4.0679014492721697</v>
      </c>
      <c r="T74" s="225">
        <v>0.338952968968114</v>
      </c>
      <c r="U74" s="223">
        <v>2.3601426062366802</v>
      </c>
      <c r="V74" s="225">
        <v>0.189246968787493</v>
      </c>
      <c r="W74" s="223">
        <v>2.2864888489400998</v>
      </c>
      <c r="X74" s="225">
        <v>0.20602485225136999</v>
      </c>
      <c r="Y74" s="223">
        <v>2.8855942429793</v>
      </c>
      <c r="Z74" s="225">
        <v>0.223498970186195</v>
      </c>
      <c r="AA74" s="223">
        <v>0.64205738129565404</v>
      </c>
      <c r="AB74" s="225">
        <v>0.90890075249318902</v>
      </c>
      <c r="AC74" s="223">
        <v>0.596875622120006</v>
      </c>
      <c r="AD74" s="225">
        <v>0.68747656112287403</v>
      </c>
      <c r="AE74" s="223">
        <v>0.59301105824863898</v>
      </c>
      <c r="AF74" s="225">
        <v>0.46101623430348798</v>
      </c>
      <c r="AG74" s="223">
        <v>0.23153145841853101</v>
      </c>
      <c r="AH74" s="225">
        <v>0.27301966520251802</v>
      </c>
      <c r="AI74" s="223">
        <v>-0.75470762928981905</v>
      </c>
      <c r="AJ74" s="225">
        <v>0.30159733016407703</v>
      </c>
      <c r="AK74" s="223">
        <v>0.64706099790738703</v>
      </c>
      <c r="AL74" s="225">
        <v>0.407889376603155</v>
      </c>
      <c r="AM74" s="223">
        <v>-5.0848810163620903E-2</v>
      </c>
      <c r="AN74" s="225">
        <v>0.244331809103354</v>
      </c>
      <c r="AO74" s="223">
        <v>0.24529596202964099</v>
      </c>
      <c r="AP74" s="225">
        <v>0.224193582894361</v>
      </c>
      <c r="AQ74" s="223">
        <v>0.311954058830753</v>
      </c>
      <c r="AR74" s="225">
        <v>0.42975024374885401</v>
      </c>
      <c r="AS74" s="223">
        <v>0.56638328658775206</v>
      </c>
      <c r="AT74" s="225">
        <v>0.25812161080740598</v>
      </c>
      <c r="AU74" s="223">
        <v>-9.1988502848439103E-3</v>
      </c>
      <c r="AV74" s="225">
        <v>0.253141590980686</v>
      </c>
      <c r="AW74" s="223">
        <v>0.32602003404950403</v>
      </c>
      <c r="AX74" s="225">
        <v>0.28435474680519901</v>
      </c>
      <c r="AY74" s="104"/>
      <c r="AZ74" s="104"/>
      <c r="BA74" s="104"/>
      <c r="BB74" s="104"/>
      <c r="BC74" s="104"/>
      <c r="BD74" s="104"/>
      <c r="BE74" s="104"/>
      <c r="BF74" s="104"/>
      <c r="BG74" s="104"/>
      <c r="BH74" s="104"/>
      <c r="BI74" s="104"/>
      <c r="BJ74" s="104"/>
      <c r="BK74" s="104"/>
      <c r="BL74" s="104"/>
      <c r="BM74" s="104"/>
      <c r="BN74" s="104"/>
      <c r="BO74" s="104"/>
      <c r="BP74" s="104"/>
      <c r="BQ74" s="104"/>
      <c r="BR74" s="104"/>
      <c r="BS74" s="104"/>
      <c r="BT74" s="104"/>
      <c r="BU74" s="104"/>
      <c r="BV74" s="255"/>
    </row>
    <row r="75" spans="1:74" ht="13" customHeight="1" x14ac:dyDescent="0.25">
      <c r="A75" s="26" t="s">
        <v>410</v>
      </c>
      <c r="B75" s="188">
        <v>1</v>
      </c>
      <c r="C75" s="223">
        <v>34.776221380328899</v>
      </c>
      <c r="D75" s="225">
        <v>1.0809337756245201</v>
      </c>
      <c r="E75" s="223">
        <v>17.5221437473351</v>
      </c>
      <c r="F75" s="225">
        <v>0.48810754315876498</v>
      </c>
      <c r="G75" s="223">
        <v>7.0760181300824199</v>
      </c>
      <c r="H75" s="225">
        <v>0.47223984954652598</v>
      </c>
      <c r="I75" s="223">
        <v>1.9470680878498301</v>
      </c>
      <c r="J75" s="225">
        <v>0.102902901869397</v>
      </c>
      <c r="K75" s="223">
        <v>3.58883538624834</v>
      </c>
      <c r="L75" s="225">
        <v>0.200832970487482</v>
      </c>
      <c r="M75" s="223">
        <v>0.96848261033188099</v>
      </c>
      <c r="N75" s="225">
        <v>8.0175438316527195E-2</v>
      </c>
      <c r="O75" s="223">
        <v>0.96339633392820001</v>
      </c>
      <c r="P75" s="225">
        <v>0.124151593922205</v>
      </c>
      <c r="Q75" s="223">
        <v>1.0892447434269801</v>
      </c>
      <c r="R75" s="225">
        <v>0.100887478268379</v>
      </c>
      <c r="S75" s="223">
        <v>1.0849862829335599</v>
      </c>
      <c r="T75" s="225">
        <v>0.209072702591691</v>
      </c>
      <c r="U75" s="223">
        <v>1.2482481169119199</v>
      </c>
      <c r="V75" s="225">
        <v>9.1276223696235295E-2</v>
      </c>
      <c r="W75" s="223">
        <v>0.224330901025761</v>
      </c>
      <c r="X75" s="225">
        <v>7.2176512440506504E-2</v>
      </c>
      <c r="Y75" s="223">
        <v>0.88617897728832995</v>
      </c>
      <c r="Z75" s="225">
        <v>0.145438532769016</v>
      </c>
      <c r="AA75" s="223">
        <v>5.2115467569105096</v>
      </c>
      <c r="AB75" s="225">
        <v>1.33309835889205</v>
      </c>
      <c r="AC75" s="223">
        <v>4.4222626575524897</v>
      </c>
      <c r="AD75" s="225">
        <v>0.55048947854068697</v>
      </c>
      <c r="AE75" s="223">
        <v>0.52118566842477099</v>
      </c>
      <c r="AF75" s="225">
        <v>0.57288845639404395</v>
      </c>
      <c r="AG75" s="223">
        <v>0.32451112834870099</v>
      </c>
      <c r="AH75" s="225">
        <v>0.13813291777334299</v>
      </c>
      <c r="AI75" s="223">
        <v>-0.89966345708675499</v>
      </c>
      <c r="AJ75" s="225">
        <v>0.290141417758287</v>
      </c>
      <c r="AK75" s="223">
        <v>-0.23818157086591901</v>
      </c>
      <c r="AL75" s="225">
        <v>0.14271313052207499</v>
      </c>
      <c r="AM75" s="223">
        <v>-0.13241627127946401</v>
      </c>
      <c r="AN75" s="225">
        <v>0.40958599950878</v>
      </c>
      <c r="AO75" s="223">
        <v>-0.65913063328486798</v>
      </c>
      <c r="AP75" s="225">
        <v>0.40031186581571698</v>
      </c>
      <c r="AQ75" s="223">
        <v>-0.39166603244989301</v>
      </c>
      <c r="AR75" s="225">
        <v>0.481501427081723</v>
      </c>
      <c r="AS75" s="223">
        <v>-9.9903176845473896E-2</v>
      </c>
      <c r="AT75" s="225">
        <v>0.36240502045536899</v>
      </c>
      <c r="AU75" s="223">
        <v>-0.85912969571373499</v>
      </c>
      <c r="AV75" s="225">
        <v>0.40799338433965698</v>
      </c>
      <c r="AW75" s="223">
        <v>-0.69333002188608595</v>
      </c>
      <c r="AX75" s="225">
        <v>0.44330513186070603</v>
      </c>
      <c r="AY75" s="104"/>
      <c r="AZ75" s="104"/>
      <c r="BA75" s="104"/>
      <c r="BB75" s="104"/>
      <c r="BC75" s="104"/>
      <c r="BD75" s="104"/>
      <c r="BE75" s="104"/>
      <c r="BF75" s="104"/>
      <c r="BG75" s="104"/>
      <c r="BH75" s="104"/>
      <c r="BI75" s="104"/>
      <c r="BJ75" s="104"/>
      <c r="BK75" s="104"/>
      <c r="BL75" s="104"/>
      <c r="BM75" s="104"/>
      <c r="BN75" s="104"/>
      <c r="BO75" s="104"/>
      <c r="BP75" s="104"/>
      <c r="BQ75" s="104"/>
      <c r="BR75" s="104"/>
      <c r="BS75" s="104"/>
      <c r="BT75" s="104"/>
      <c r="BU75" s="104"/>
      <c r="BV75" s="255"/>
    </row>
    <row r="76" spans="1:74" ht="13" customHeight="1" x14ac:dyDescent="0.25">
      <c r="A76" s="26" t="s">
        <v>415</v>
      </c>
      <c r="B76" s="188">
        <v>1</v>
      </c>
      <c r="C76" s="223">
        <v>23.143599037798101</v>
      </c>
      <c r="D76" s="225">
        <v>1.0912719750366999</v>
      </c>
      <c r="E76" s="223">
        <v>15.4474145451243</v>
      </c>
      <c r="F76" s="225">
        <v>0.86723782735740296</v>
      </c>
      <c r="G76" s="223">
        <v>3.8889921951427802</v>
      </c>
      <c r="H76" s="225">
        <v>0.38898277949258803</v>
      </c>
      <c r="I76" s="223">
        <v>1.0888936461598699</v>
      </c>
      <c r="J76" s="225">
        <v>0.145670583416357</v>
      </c>
      <c r="K76" s="223">
        <v>2.3056097986550701</v>
      </c>
      <c r="L76" s="225">
        <v>0.264306225082932</v>
      </c>
      <c r="M76" s="223">
        <v>0.41409193690886298</v>
      </c>
      <c r="N76" s="225">
        <v>0.207810693050761</v>
      </c>
      <c r="O76" s="223">
        <v>0.20526566092249601</v>
      </c>
      <c r="P76" s="225">
        <v>4.8139956290546598E-2</v>
      </c>
      <c r="Q76" s="223">
        <v>0.67968375582474005</v>
      </c>
      <c r="R76" s="225">
        <v>0.109488886836001</v>
      </c>
      <c r="S76" s="223">
        <v>1.68011058346647</v>
      </c>
      <c r="T76" s="225">
        <v>0.341042773697732</v>
      </c>
      <c r="U76" s="223">
        <v>0.14422904779330301</v>
      </c>
      <c r="V76" s="225">
        <v>4.8534760567590797E-2</v>
      </c>
      <c r="W76" s="223">
        <v>0.15082727169993301</v>
      </c>
      <c r="X76" s="225">
        <v>8.9093572628505605E-2</v>
      </c>
      <c r="Y76" s="223">
        <v>0.51136001089459504</v>
      </c>
      <c r="Z76" s="225">
        <v>0.22009179020430999</v>
      </c>
      <c r="AA76" s="223">
        <v>-0.14482189939107601</v>
      </c>
      <c r="AB76" s="225">
        <v>1.5611832476343599</v>
      </c>
      <c r="AC76" s="223">
        <v>3.9409868971427802</v>
      </c>
      <c r="AD76" s="225">
        <v>1.00150929948957</v>
      </c>
      <c r="AE76" s="223">
        <v>-1.32398020405996</v>
      </c>
      <c r="AF76" s="225">
        <v>0.53263391127731197</v>
      </c>
      <c r="AG76" s="223">
        <v>-0.19997742740907401</v>
      </c>
      <c r="AH76" s="225">
        <v>0.24832246634104299</v>
      </c>
      <c r="AI76" s="223">
        <v>-0.54605247319531502</v>
      </c>
      <c r="AJ76" s="225">
        <v>0.36274126397244999</v>
      </c>
      <c r="AK76" s="223">
        <v>-8.7894306633428093E-2</v>
      </c>
      <c r="AL76" s="225">
        <v>0.27635358118020098</v>
      </c>
      <c r="AM76" s="223">
        <v>-9.1349025795334604E-2</v>
      </c>
      <c r="AN76" s="225">
        <v>8.0304676270199105E-2</v>
      </c>
      <c r="AO76" s="223">
        <v>-0.48817522357163201</v>
      </c>
      <c r="AP76" s="225">
        <v>0.22720306964654299</v>
      </c>
      <c r="AQ76" s="223">
        <v>0.45295421146668402</v>
      </c>
      <c r="AR76" s="225">
        <v>0.38380237845162202</v>
      </c>
      <c r="AS76" s="223">
        <v>4.3714682370261701E-2</v>
      </c>
      <c r="AT76" s="225">
        <v>6.0383661115184901E-2</v>
      </c>
      <c r="AU76" s="223">
        <v>-0.84131612776155995</v>
      </c>
      <c r="AV76" s="225">
        <v>0.23422794890771101</v>
      </c>
      <c r="AW76" s="223">
        <v>9.8619127553618603E-3</v>
      </c>
      <c r="AX76" s="225">
        <v>0.25587012289516797</v>
      </c>
      <c r="AY76" s="104"/>
      <c r="AZ76" s="104"/>
      <c r="BA76" s="104"/>
      <c r="BB76" s="104"/>
      <c r="BC76" s="104"/>
      <c r="BD76" s="104"/>
      <c r="BE76" s="104"/>
      <c r="BF76" s="104"/>
      <c r="BG76" s="104"/>
      <c r="BH76" s="104"/>
      <c r="BI76" s="104"/>
      <c r="BJ76" s="104"/>
      <c r="BK76" s="104"/>
      <c r="BL76" s="104"/>
      <c r="BM76" s="104"/>
      <c r="BN76" s="104"/>
      <c r="BO76" s="104"/>
      <c r="BP76" s="104"/>
      <c r="BQ76" s="104"/>
      <c r="BR76" s="104"/>
      <c r="BS76" s="104"/>
      <c r="BT76" s="104"/>
      <c r="BU76" s="104"/>
      <c r="BV76" s="255"/>
    </row>
    <row r="77" spans="1:74" ht="13" customHeight="1" x14ac:dyDescent="0.25">
      <c r="A77" s="26" t="s">
        <v>417</v>
      </c>
      <c r="B77" s="188">
        <v>1</v>
      </c>
      <c r="C77" s="223" t="s">
        <v>1058</v>
      </c>
      <c r="D77" s="225" t="s">
        <v>1058</v>
      </c>
      <c r="E77" s="223" t="s">
        <v>1058</v>
      </c>
      <c r="F77" s="225" t="s">
        <v>1058</v>
      </c>
      <c r="G77" s="223" t="s">
        <v>1058</v>
      </c>
      <c r="H77" s="225" t="s">
        <v>1058</v>
      </c>
      <c r="I77" s="223" t="s">
        <v>1058</v>
      </c>
      <c r="J77" s="225" t="s">
        <v>1058</v>
      </c>
      <c r="K77" s="223" t="s">
        <v>1058</v>
      </c>
      <c r="L77" s="225" t="s">
        <v>1058</v>
      </c>
      <c r="M77" s="223" t="s">
        <v>1058</v>
      </c>
      <c r="N77" s="225" t="s">
        <v>1058</v>
      </c>
      <c r="O77" s="223" t="s">
        <v>1058</v>
      </c>
      <c r="P77" s="225" t="s">
        <v>1058</v>
      </c>
      <c r="Q77" s="223" t="s">
        <v>1058</v>
      </c>
      <c r="R77" s="225" t="s">
        <v>1058</v>
      </c>
      <c r="S77" s="223" t="s">
        <v>1058</v>
      </c>
      <c r="T77" s="225" t="s">
        <v>1058</v>
      </c>
      <c r="U77" s="223" t="s">
        <v>1058</v>
      </c>
      <c r="V77" s="225" t="s">
        <v>1058</v>
      </c>
      <c r="W77" s="223" t="s">
        <v>1058</v>
      </c>
      <c r="X77" s="225" t="s">
        <v>1058</v>
      </c>
      <c r="Y77" s="223" t="s">
        <v>1058</v>
      </c>
      <c r="Z77" s="225" t="s">
        <v>1058</v>
      </c>
      <c r="AA77" s="223" t="s">
        <v>1058</v>
      </c>
      <c r="AB77" s="225" t="s">
        <v>1058</v>
      </c>
      <c r="AC77" s="223" t="s">
        <v>1058</v>
      </c>
      <c r="AD77" s="225" t="s">
        <v>1058</v>
      </c>
      <c r="AE77" s="223" t="s">
        <v>1058</v>
      </c>
      <c r="AF77" s="225" t="s">
        <v>1058</v>
      </c>
      <c r="AG77" s="223" t="s">
        <v>1058</v>
      </c>
      <c r="AH77" s="225" t="s">
        <v>1058</v>
      </c>
      <c r="AI77" s="223" t="s">
        <v>1058</v>
      </c>
      <c r="AJ77" s="225" t="s">
        <v>1058</v>
      </c>
      <c r="AK77" s="223" t="s">
        <v>1058</v>
      </c>
      <c r="AL77" s="225" t="s">
        <v>1058</v>
      </c>
      <c r="AM77" s="223" t="s">
        <v>1058</v>
      </c>
      <c r="AN77" s="225" t="s">
        <v>1058</v>
      </c>
      <c r="AO77" s="223" t="s">
        <v>1058</v>
      </c>
      <c r="AP77" s="225" t="s">
        <v>1058</v>
      </c>
      <c r="AQ77" s="223" t="s">
        <v>1058</v>
      </c>
      <c r="AR77" s="225" t="s">
        <v>1058</v>
      </c>
      <c r="AS77" s="223" t="s">
        <v>1058</v>
      </c>
      <c r="AT77" s="225" t="s">
        <v>1058</v>
      </c>
      <c r="AU77" s="223" t="s">
        <v>1058</v>
      </c>
      <c r="AV77" s="225" t="s">
        <v>1058</v>
      </c>
      <c r="AW77" s="223" t="s">
        <v>1058</v>
      </c>
      <c r="AX77" s="225" t="s">
        <v>1058</v>
      </c>
      <c r="AY77" s="104"/>
      <c r="AZ77" s="104"/>
      <c r="BA77" s="104"/>
      <c r="BB77" s="104"/>
      <c r="BC77" s="104"/>
      <c r="BD77" s="104"/>
      <c r="BE77" s="104"/>
      <c r="BF77" s="104"/>
      <c r="BG77" s="104"/>
      <c r="BH77" s="104"/>
      <c r="BI77" s="104"/>
      <c r="BJ77" s="104"/>
      <c r="BK77" s="104"/>
      <c r="BL77" s="104"/>
      <c r="BM77" s="104"/>
      <c r="BN77" s="104"/>
      <c r="BO77" s="104"/>
      <c r="BP77" s="104"/>
      <c r="BQ77" s="104"/>
      <c r="BR77" s="104"/>
      <c r="BS77" s="104"/>
      <c r="BT77" s="104"/>
      <c r="BU77" s="104"/>
      <c r="BV77" s="255"/>
    </row>
    <row r="78" spans="1:74" ht="13" customHeight="1" x14ac:dyDescent="0.25">
      <c r="A78" s="26" t="s">
        <v>423</v>
      </c>
      <c r="B78" s="188">
        <v>1</v>
      </c>
      <c r="C78" s="223">
        <v>31.910322650698902</v>
      </c>
      <c r="D78" s="225">
        <v>1.3008813847623999</v>
      </c>
      <c r="E78" s="223">
        <v>26.481248106177201</v>
      </c>
      <c r="F78" s="225">
        <v>0.74375053097900901</v>
      </c>
      <c r="G78" s="223">
        <v>6.3793093779389398</v>
      </c>
      <c r="H78" s="225">
        <v>0.60028128953966498</v>
      </c>
      <c r="I78" s="223">
        <v>2.1346385466228299</v>
      </c>
      <c r="J78" s="225">
        <v>0.23166776139159101</v>
      </c>
      <c r="K78" s="223">
        <v>4.4739785230115201</v>
      </c>
      <c r="L78" s="225">
        <v>0.41389544637728098</v>
      </c>
      <c r="M78" s="223">
        <v>2.6441703847799198</v>
      </c>
      <c r="N78" s="225">
        <v>0.30371915531008897</v>
      </c>
      <c r="O78" s="223">
        <v>0.56983317469800798</v>
      </c>
      <c r="P78" s="225">
        <v>0.10086494194349099</v>
      </c>
      <c r="Q78" s="223">
        <v>0.62411912128291103</v>
      </c>
      <c r="R78" s="225">
        <v>0.117925057834497</v>
      </c>
      <c r="S78" s="223">
        <v>1.4355578048101501</v>
      </c>
      <c r="T78" s="225">
        <v>0.23795411907991601</v>
      </c>
      <c r="U78" s="223">
        <v>1.5776344243648299</v>
      </c>
      <c r="V78" s="225">
        <v>0.19176197455145599</v>
      </c>
      <c r="W78" s="223">
        <v>1.3777256557278501</v>
      </c>
      <c r="X78" s="225">
        <v>0.22819187944835301</v>
      </c>
      <c r="Y78" s="223">
        <v>1.07921056623304</v>
      </c>
      <c r="Z78" s="225">
        <v>0.18776538534943099</v>
      </c>
      <c r="AA78" s="223">
        <v>6.2757253863583298</v>
      </c>
      <c r="AB78" s="225">
        <v>1.50862445134914</v>
      </c>
      <c r="AC78" s="223">
        <v>8.6571518194149792</v>
      </c>
      <c r="AD78" s="225">
        <v>0.89459116108806302</v>
      </c>
      <c r="AE78" s="223">
        <v>0.19161032523232999</v>
      </c>
      <c r="AF78" s="225">
        <v>0.76592719906448803</v>
      </c>
      <c r="AG78" s="223">
        <v>0.213783778055577</v>
      </c>
      <c r="AH78" s="225">
        <v>0.27591520507602502</v>
      </c>
      <c r="AI78" s="223">
        <v>-0.42399489163765403</v>
      </c>
      <c r="AJ78" s="225">
        <v>0.50516300059703001</v>
      </c>
      <c r="AK78" s="223">
        <v>0.51826160509310104</v>
      </c>
      <c r="AL78" s="225">
        <v>0.33326830606173202</v>
      </c>
      <c r="AM78" s="223">
        <v>0.14037678927671199</v>
      </c>
      <c r="AN78" s="225">
        <v>0.113984213872346</v>
      </c>
      <c r="AO78" s="223">
        <v>0.264317101224669</v>
      </c>
      <c r="AP78" s="225">
        <v>0.124538935996187</v>
      </c>
      <c r="AQ78" s="223">
        <v>0.35463051103825799</v>
      </c>
      <c r="AR78" s="225">
        <v>0.26480699675352698</v>
      </c>
      <c r="AS78" s="223">
        <v>0.68107291114415702</v>
      </c>
      <c r="AT78" s="225">
        <v>0.20609948473362999</v>
      </c>
      <c r="AU78" s="223">
        <v>0.21699799709412201</v>
      </c>
      <c r="AV78" s="225">
        <v>0.249072645547111</v>
      </c>
      <c r="AW78" s="223">
        <v>5.4106561245816902E-3</v>
      </c>
      <c r="AX78" s="225">
        <v>0.22008841666342099</v>
      </c>
      <c r="AY78" s="104"/>
      <c r="AZ78" s="104"/>
      <c r="BA78" s="104"/>
      <c r="BB78" s="104"/>
      <c r="BC78" s="104"/>
      <c r="BD78" s="104"/>
      <c r="BE78" s="104"/>
      <c r="BF78" s="104"/>
      <c r="BG78" s="104"/>
      <c r="BH78" s="104"/>
      <c r="BI78" s="104"/>
      <c r="BJ78" s="104"/>
      <c r="BK78" s="104"/>
      <c r="BL78" s="104"/>
      <c r="BM78" s="104"/>
      <c r="BN78" s="104"/>
      <c r="BO78" s="104"/>
      <c r="BP78" s="104"/>
      <c r="BQ78" s="104"/>
      <c r="BR78" s="104"/>
      <c r="BS78" s="104"/>
      <c r="BT78" s="104"/>
      <c r="BU78" s="104"/>
      <c r="BV78" s="255"/>
    </row>
    <row r="79" spans="1:74" ht="13" customHeight="1" x14ac:dyDescent="0.25">
      <c r="A79" s="26" t="s">
        <v>428</v>
      </c>
      <c r="B79" s="188">
        <v>1</v>
      </c>
      <c r="C79" s="223">
        <v>30.674741528521199</v>
      </c>
      <c r="D79" s="225">
        <v>0.96305515026131305</v>
      </c>
      <c r="E79" s="223">
        <v>22.971162023033699</v>
      </c>
      <c r="F79" s="225">
        <v>0.87073710840795004</v>
      </c>
      <c r="G79" s="223">
        <v>6.1096657561404504</v>
      </c>
      <c r="H79" s="225">
        <v>0.39163284450817898</v>
      </c>
      <c r="I79" s="223">
        <v>4.0139448805863402</v>
      </c>
      <c r="J79" s="225">
        <v>0.270156706839488</v>
      </c>
      <c r="K79" s="223">
        <v>4.6518322225518798</v>
      </c>
      <c r="L79" s="225">
        <v>0.32845296689804998</v>
      </c>
      <c r="M79" s="223">
        <v>3.7713598732518201</v>
      </c>
      <c r="N79" s="225">
        <v>0.28858527242647097</v>
      </c>
      <c r="O79" s="223">
        <v>3.5659845500112199</v>
      </c>
      <c r="P79" s="225">
        <v>0.29634031088187501</v>
      </c>
      <c r="Q79" s="223">
        <v>2.7079273514442899</v>
      </c>
      <c r="R79" s="225">
        <v>0.248447586332775</v>
      </c>
      <c r="S79" s="223">
        <v>4.6478562423278804</v>
      </c>
      <c r="T79" s="225">
        <v>0.40825235383701403</v>
      </c>
      <c r="U79" s="223">
        <v>3.3826054905322702</v>
      </c>
      <c r="V79" s="225">
        <v>0.26962052927112901</v>
      </c>
      <c r="W79" s="223">
        <v>2.6656633890586598</v>
      </c>
      <c r="X79" s="225">
        <v>0.24728242014517901</v>
      </c>
      <c r="Y79" s="223">
        <v>2.3001840442494701</v>
      </c>
      <c r="Z79" s="225">
        <v>0.21439203730607101</v>
      </c>
      <c r="AA79" s="223">
        <v>1.8750177131706001</v>
      </c>
      <c r="AB79" s="225">
        <v>1.1777047346493601</v>
      </c>
      <c r="AC79" s="223">
        <v>1.91349069890524</v>
      </c>
      <c r="AD79" s="225">
        <v>1.1783473476700701</v>
      </c>
      <c r="AE79" s="223">
        <v>0.43616578045153498</v>
      </c>
      <c r="AF79" s="225">
        <v>0.52435799941401395</v>
      </c>
      <c r="AG79" s="223">
        <v>-0.229852823054954</v>
      </c>
      <c r="AH79" s="225">
        <v>0.43252012023016401</v>
      </c>
      <c r="AI79" s="223">
        <v>-0.28106202915516398</v>
      </c>
      <c r="AJ79" s="225">
        <v>0.42659483103907597</v>
      </c>
      <c r="AK79" s="223">
        <v>0.22723892641027499</v>
      </c>
      <c r="AL79" s="225">
        <v>0.37151277099514601</v>
      </c>
      <c r="AM79" s="223">
        <v>-0.199723808339065</v>
      </c>
      <c r="AN79" s="225">
        <v>0.40541217583598699</v>
      </c>
      <c r="AO79" s="223">
        <v>-0.10220212929056</v>
      </c>
      <c r="AP79" s="225">
        <v>0.34380597068673102</v>
      </c>
      <c r="AQ79" s="223">
        <v>-0.26925756948818902</v>
      </c>
      <c r="AR79" s="225">
        <v>0.61996754125101905</v>
      </c>
      <c r="AS79" s="223">
        <v>0.72134554969600495</v>
      </c>
      <c r="AT79" s="225">
        <v>0.38907394684705099</v>
      </c>
      <c r="AU79" s="223">
        <v>0.235327647189776</v>
      </c>
      <c r="AV79" s="225">
        <v>0.32486683617336298</v>
      </c>
      <c r="AW79" s="223">
        <v>-0.111763567838012</v>
      </c>
      <c r="AX79" s="225">
        <v>0.291085286112655</v>
      </c>
      <c r="AY79" s="104"/>
      <c r="AZ79" s="104"/>
      <c r="BA79" s="104"/>
      <c r="BB79" s="104"/>
      <c r="BC79" s="104"/>
      <c r="BD79" s="104"/>
      <c r="BE79" s="104"/>
      <c r="BF79" s="104"/>
      <c r="BG79" s="104"/>
      <c r="BH79" s="104"/>
      <c r="BI79" s="104"/>
      <c r="BJ79" s="104"/>
      <c r="BK79" s="104"/>
      <c r="BL79" s="104"/>
      <c r="BM79" s="104"/>
      <c r="BN79" s="104"/>
      <c r="BO79" s="104"/>
      <c r="BP79" s="104"/>
      <c r="BQ79" s="104"/>
      <c r="BR79" s="104"/>
      <c r="BS79" s="104"/>
      <c r="BT79" s="104"/>
      <c r="BU79" s="104"/>
      <c r="BV79" s="255"/>
    </row>
    <row r="80" spans="1:74" ht="13" customHeight="1" x14ac:dyDescent="0.25">
      <c r="A80" s="26" t="s">
        <v>433</v>
      </c>
      <c r="B80" s="188">
        <v>1</v>
      </c>
      <c r="C80" s="223">
        <v>29.9832648678955</v>
      </c>
      <c r="D80" s="225">
        <v>1.8015008942398101</v>
      </c>
      <c r="E80" s="223">
        <v>14.637643318709801</v>
      </c>
      <c r="F80" s="225">
        <v>0.81008233688223596</v>
      </c>
      <c r="G80" s="223">
        <v>7.68249861222289</v>
      </c>
      <c r="H80" s="225">
        <v>0.70142884613510004</v>
      </c>
      <c r="I80" s="223">
        <v>3.5426761465030201</v>
      </c>
      <c r="J80" s="225">
        <v>0.87292595797061701</v>
      </c>
      <c r="K80" s="223">
        <v>2.6426853185813601</v>
      </c>
      <c r="L80" s="225">
        <v>0.59624516314255904</v>
      </c>
      <c r="M80" s="223">
        <v>2.7341331907136599</v>
      </c>
      <c r="N80" s="225">
        <v>0.76536205348766695</v>
      </c>
      <c r="O80" s="223">
        <v>1.15589697946168</v>
      </c>
      <c r="P80" s="225">
        <v>0.29738145776641001</v>
      </c>
      <c r="Q80" s="223">
        <v>2.6240314115005199</v>
      </c>
      <c r="R80" s="225">
        <v>0.32290407800584697</v>
      </c>
      <c r="S80" s="223">
        <v>2.5508380135754898</v>
      </c>
      <c r="T80" s="225">
        <v>0.58633965438186197</v>
      </c>
      <c r="U80" s="223">
        <v>1.5860050791448601</v>
      </c>
      <c r="V80" s="225">
        <v>0.53687990412519604</v>
      </c>
      <c r="W80" s="223">
        <v>1.9778171099717099</v>
      </c>
      <c r="X80" s="225">
        <v>0.40391395174169098</v>
      </c>
      <c r="Y80" s="223">
        <v>3.4763438662636199</v>
      </c>
      <c r="Z80" s="225">
        <v>0.74987150112327905</v>
      </c>
      <c r="AA80" s="223">
        <v>-1.4520223957987199</v>
      </c>
      <c r="AB80" s="225">
        <v>2.31358778585719</v>
      </c>
      <c r="AC80" s="223">
        <v>1.1782692275775299</v>
      </c>
      <c r="AD80" s="225">
        <v>1.2745417002528301</v>
      </c>
      <c r="AE80" s="223">
        <v>-4.1376276272343002</v>
      </c>
      <c r="AF80" s="225">
        <v>1.8258834573239699</v>
      </c>
      <c r="AG80" s="223">
        <v>-0.77927952406537004</v>
      </c>
      <c r="AH80" s="225">
        <v>1.1759881066142199</v>
      </c>
      <c r="AI80" s="223">
        <v>-1.0857121840236399</v>
      </c>
      <c r="AJ80" s="225">
        <v>0.90348998708846595</v>
      </c>
      <c r="AK80" s="223">
        <v>-0.30259107840240801</v>
      </c>
      <c r="AL80" s="225">
        <v>0.94004928269586296</v>
      </c>
      <c r="AM80" s="223">
        <v>-1.5098035219377599</v>
      </c>
      <c r="AN80" s="225">
        <v>0.69206450550343901</v>
      </c>
      <c r="AO80" s="223">
        <v>-2.93227267714113</v>
      </c>
      <c r="AP80" s="225">
        <v>1.1914378874577201</v>
      </c>
      <c r="AQ80" s="223">
        <v>-1.76571223467734</v>
      </c>
      <c r="AR80" s="225">
        <v>1.13125972468974</v>
      </c>
      <c r="AS80" s="223">
        <v>-0.58536872620736802</v>
      </c>
      <c r="AT80" s="225">
        <v>0.71530645918077596</v>
      </c>
      <c r="AU80" s="223">
        <v>-1.53930474091553</v>
      </c>
      <c r="AV80" s="225">
        <v>0.87054466656849705</v>
      </c>
      <c r="AW80" s="223">
        <v>0.332065925396615</v>
      </c>
      <c r="AX80" s="225">
        <v>0.92244107784101104</v>
      </c>
      <c r="AY80" s="104"/>
      <c r="AZ80" s="104"/>
      <c r="BA80" s="104"/>
      <c r="BB80" s="104"/>
      <c r="BC80" s="104"/>
      <c r="BD80" s="104"/>
      <c r="BE80" s="104"/>
      <c r="BF80" s="104"/>
      <c r="BG80" s="104"/>
      <c r="BH80" s="104"/>
      <c r="BI80" s="104"/>
      <c r="BJ80" s="104"/>
      <c r="BK80" s="104"/>
      <c r="BL80" s="104"/>
      <c r="BM80" s="104"/>
      <c r="BN80" s="104"/>
      <c r="BO80" s="104"/>
      <c r="BP80" s="104"/>
      <c r="BQ80" s="104"/>
      <c r="BR80" s="104"/>
      <c r="BS80" s="104"/>
      <c r="BT80" s="104"/>
      <c r="BU80" s="104"/>
      <c r="BV80" s="255"/>
    </row>
    <row r="81" spans="1:74" ht="13" customHeight="1" x14ac:dyDescent="0.25">
      <c r="A81" s="26" t="s">
        <v>435</v>
      </c>
      <c r="B81" s="188">
        <v>1</v>
      </c>
      <c r="C81" s="223">
        <v>22.714828003232199</v>
      </c>
      <c r="D81" s="225">
        <v>0.93245217397351798</v>
      </c>
      <c r="E81" s="223">
        <v>15.0209926534295</v>
      </c>
      <c r="F81" s="225">
        <v>0.52939091941357996</v>
      </c>
      <c r="G81" s="223">
        <v>4.8497231350692704</v>
      </c>
      <c r="H81" s="225">
        <v>0.197741559573062</v>
      </c>
      <c r="I81" s="223">
        <v>2.6201892528051398</v>
      </c>
      <c r="J81" s="225">
        <v>0.12854284321484299</v>
      </c>
      <c r="K81" s="223">
        <v>2.2878489517374399</v>
      </c>
      <c r="L81" s="225">
        <v>0.18572088244547</v>
      </c>
      <c r="M81" s="223">
        <v>2.2556697972526698</v>
      </c>
      <c r="N81" s="225">
        <v>0.51932002076208506</v>
      </c>
      <c r="O81" s="223">
        <v>1.1644496549644101</v>
      </c>
      <c r="P81" s="225">
        <v>7.0435865342054801E-2</v>
      </c>
      <c r="Q81" s="223">
        <v>1.12221882661412</v>
      </c>
      <c r="R81" s="225">
        <v>0.17695605807878301</v>
      </c>
      <c r="S81" s="223">
        <v>2.1561405507659201</v>
      </c>
      <c r="T81" s="225">
        <v>0.19370065088603999</v>
      </c>
      <c r="U81" s="223">
        <v>0.84854536402997405</v>
      </c>
      <c r="V81" s="225">
        <v>7.3057302165586896E-2</v>
      </c>
      <c r="W81" s="223">
        <v>0.53854726106690798</v>
      </c>
      <c r="X81" s="225">
        <v>8.39040475350179E-2</v>
      </c>
      <c r="Y81" s="223">
        <v>1.0288153522355701</v>
      </c>
      <c r="Z81" s="225">
        <v>0.14861118563530501</v>
      </c>
      <c r="AA81" s="223">
        <v>-6.9917162761283</v>
      </c>
      <c r="AB81" s="225">
        <v>1.33847202574559</v>
      </c>
      <c r="AC81" s="223">
        <v>-0.13943862513750599</v>
      </c>
      <c r="AD81" s="225">
        <v>0.76487404290413796</v>
      </c>
      <c r="AE81" s="223">
        <v>-2.0658647203889799</v>
      </c>
      <c r="AF81" s="225">
        <v>0.44467641775079803</v>
      </c>
      <c r="AG81" s="223">
        <v>-0.120755722707424</v>
      </c>
      <c r="AH81" s="225">
        <v>0.243291774394233</v>
      </c>
      <c r="AI81" s="223">
        <v>-2.5005235069158198</v>
      </c>
      <c r="AJ81" s="225">
        <v>0.351691241456079</v>
      </c>
      <c r="AK81" s="223">
        <v>0.19424350041775701</v>
      </c>
      <c r="AL81" s="225">
        <v>0.54927659049828603</v>
      </c>
      <c r="AM81" s="223">
        <v>-0.14342664020174101</v>
      </c>
      <c r="AN81" s="225">
        <v>0.18007301555698399</v>
      </c>
      <c r="AO81" s="223">
        <v>-0.600364845689904</v>
      </c>
      <c r="AP81" s="225">
        <v>0.23014975697045101</v>
      </c>
      <c r="AQ81" s="223">
        <v>-0.35456075851062102</v>
      </c>
      <c r="AR81" s="225">
        <v>0.32855614955846502</v>
      </c>
      <c r="AS81" s="223">
        <v>-0.48463519708574898</v>
      </c>
      <c r="AT81" s="225">
        <v>0.146851805926213</v>
      </c>
      <c r="AU81" s="223">
        <v>-0.72050890681846802</v>
      </c>
      <c r="AV81" s="225">
        <v>0.32920444324790199</v>
      </c>
      <c r="AW81" s="223">
        <v>-0.33059500689649202</v>
      </c>
      <c r="AX81" s="225">
        <v>0.210638793785802</v>
      </c>
      <c r="AY81" s="104"/>
      <c r="AZ81" s="104"/>
      <c r="BA81" s="104"/>
      <c r="BB81" s="104"/>
      <c r="BC81" s="104"/>
      <c r="BD81" s="104"/>
      <c r="BE81" s="104"/>
      <c r="BF81" s="104"/>
      <c r="BG81" s="104"/>
      <c r="BH81" s="104"/>
      <c r="BI81" s="104"/>
      <c r="BJ81" s="104"/>
      <c r="BK81" s="104"/>
      <c r="BL81" s="104"/>
      <c r="BM81" s="104"/>
      <c r="BN81" s="104"/>
      <c r="BO81" s="104"/>
      <c r="BP81" s="104"/>
      <c r="BQ81" s="104"/>
      <c r="BR81" s="104"/>
      <c r="BS81" s="104"/>
      <c r="BT81" s="104"/>
      <c r="BU81" s="104"/>
      <c r="BV81" s="255"/>
    </row>
    <row r="82" spans="1:74" ht="13" customHeight="1" x14ac:dyDescent="0.25">
      <c r="A82" s="26" t="s">
        <v>437</v>
      </c>
      <c r="B82" s="188">
        <v>1</v>
      </c>
      <c r="C82" s="223">
        <v>28.141107248084001</v>
      </c>
      <c r="D82" s="225">
        <v>0.62608008831561202</v>
      </c>
      <c r="E82" s="223">
        <v>23.6835881328422</v>
      </c>
      <c r="F82" s="225">
        <v>0.52408821647624804</v>
      </c>
      <c r="G82" s="223">
        <v>3.7759031153194398</v>
      </c>
      <c r="H82" s="225">
        <v>0.29302263474449503</v>
      </c>
      <c r="I82" s="223">
        <v>2.0325320243506102</v>
      </c>
      <c r="J82" s="225">
        <v>0.26509585635813299</v>
      </c>
      <c r="K82" s="223">
        <v>2.9893770209051902</v>
      </c>
      <c r="L82" s="225">
        <v>0.30558865053076201</v>
      </c>
      <c r="M82" s="223">
        <v>1.9885639256382199</v>
      </c>
      <c r="N82" s="225">
        <v>0.27633831241076001</v>
      </c>
      <c r="O82" s="223">
        <v>1.3148681189585201</v>
      </c>
      <c r="P82" s="225">
        <v>0.31386631465414</v>
      </c>
      <c r="Q82" s="223">
        <v>1.50990100101758</v>
      </c>
      <c r="R82" s="225">
        <v>0.22643283154860699</v>
      </c>
      <c r="S82" s="223">
        <v>1.8612574224121301</v>
      </c>
      <c r="T82" s="225">
        <v>0.26060323266157298</v>
      </c>
      <c r="U82" s="223">
        <v>2.1878964194714801</v>
      </c>
      <c r="V82" s="225">
        <v>0.23865159470490199</v>
      </c>
      <c r="W82" s="223">
        <v>1.3582282216091801</v>
      </c>
      <c r="X82" s="225">
        <v>0.19099976829583201</v>
      </c>
      <c r="Y82" s="223">
        <v>2.0469122015435799</v>
      </c>
      <c r="Z82" s="225">
        <v>0.29152980557143099</v>
      </c>
      <c r="AA82" s="223">
        <v>2.5003297149173198</v>
      </c>
      <c r="AB82" s="225">
        <v>0.784513001992864</v>
      </c>
      <c r="AC82" s="223">
        <v>3.3689221686440298</v>
      </c>
      <c r="AD82" s="225">
        <v>0.620756700406489</v>
      </c>
      <c r="AE82" s="223">
        <v>-6.01726936350628E-2</v>
      </c>
      <c r="AF82" s="225">
        <v>0.40557612300148299</v>
      </c>
      <c r="AG82" s="223">
        <v>-2.78858395610544E-2</v>
      </c>
      <c r="AH82" s="225">
        <v>0.29856592211844901</v>
      </c>
      <c r="AI82" s="223">
        <v>0.19771133662811599</v>
      </c>
      <c r="AJ82" s="225">
        <v>0.41482602886479603</v>
      </c>
      <c r="AK82" s="223">
        <v>0.14684048269561301</v>
      </c>
      <c r="AL82" s="225">
        <v>0.32040478595446698</v>
      </c>
      <c r="AM82" s="223">
        <v>0.57813141582670802</v>
      </c>
      <c r="AN82" s="225">
        <v>0.33132449777337097</v>
      </c>
      <c r="AO82" s="223">
        <v>0.16213213792537801</v>
      </c>
      <c r="AP82" s="225">
        <v>0.25749186464970703</v>
      </c>
      <c r="AQ82" s="223">
        <v>0.27004629021901799</v>
      </c>
      <c r="AR82" s="225">
        <v>0.307423741520928</v>
      </c>
      <c r="AS82" s="223">
        <v>0.44450206721543001</v>
      </c>
      <c r="AT82" s="225">
        <v>0.29688493120502502</v>
      </c>
      <c r="AU82" s="223">
        <v>9.7453622972500306E-2</v>
      </c>
      <c r="AV82" s="225">
        <v>0.21782140609036199</v>
      </c>
      <c r="AW82" s="223">
        <v>0.72123223438333395</v>
      </c>
      <c r="AX82" s="225">
        <v>0.31282137690301798</v>
      </c>
      <c r="AY82" s="104"/>
      <c r="AZ82" s="104"/>
      <c r="BA82" s="104"/>
      <c r="BB82" s="104"/>
      <c r="BC82" s="104"/>
      <c r="BD82" s="104"/>
      <c r="BE82" s="104"/>
      <c r="BF82" s="104"/>
      <c r="BG82" s="104"/>
      <c r="BH82" s="104"/>
      <c r="BI82" s="104"/>
      <c r="BJ82" s="104"/>
      <c r="BK82" s="104"/>
      <c r="BL82" s="104"/>
      <c r="BM82" s="104"/>
      <c r="BN82" s="104"/>
      <c r="BO82" s="104"/>
      <c r="BP82" s="104"/>
      <c r="BQ82" s="104"/>
      <c r="BR82" s="104"/>
      <c r="BS82" s="104"/>
      <c r="BT82" s="104"/>
      <c r="BU82" s="104"/>
      <c r="BV82" s="255"/>
    </row>
    <row r="83" spans="1:74" ht="13" customHeight="1" x14ac:dyDescent="0.25">
      <c r="A83" s="26" t="s">
        <v>438</v>
      </c>
      <c r="B83" s="188">
        <v>1</v>
      </c>
      <c r="C83" s="223">
        <v>31.069752266430999</v>
      </c>
      <c r="D83" s="225">
        <v>2.5539102349650502</v>
      </c>
      <c r="E83" s="223">
        <v>18.638659095241302</v>
      </c>
      <c r="F83" s="225">
        <v>1.1692790530494801</v>
      </c>
      <c r="G83" s="223">
        <v>6.0196541436765996</v>
      </c>
      <c r="H83" s="225">
        <v>0.80609963142809704</v>
      </c>
      <c r="I83" s="223">
        <v>3.32129105503707</v>
      </c>
      <c r="J83" s="225">
        <v>0.48898138485784998</v>
      </c>
      <c r="K83" s="223">
        <v>4.7809360175313103</v>
      </c>
      <c r="L83" s="225">
        <v>0.65075991986846404</v>
      </c>
      <c r="M83" s="223">
        <v>3.30963382488261</v>
      </c>
      <c r="N83" s="225">
        <v>0.676098443368365</v>
      </c>
      <c r="O83" s="223">
        <v>2.7851430926095899</v>
      </c>
      <c r="P83" s="225">
        <v>0.644130925369227</v>
      </c>
      <c r="Q83" s="223">
        <v>2.5985522610069198</v>
      </c>
      <c r="R83" s="225">
        <v>0.62891502825393497</v>
      </c>
      <c r="S83" s="223">
        <v>3.2349126660894401</v>
      </c>
      <c r="T83" s="225">
        <v>0.56790675353597098</v>
      </c>
      <c r="U83" s="223">
        <v>3.0551348260129298</v>
      </c>
      <c r="V83" s="225">
        <v>0.50891497440617695</v>
      </c>
      <c r="W83" s="223">
        <v>1.79936246250888</v>
      </c>
      <c r="X83" s="225">
        <v>0.29042594492634999</v>
      </c>
      <c r="Y83" s="223">
        <v>2.3071274391904102</v>
      </c>
      <c r="Z83" s="225">
        <v>0.42912629557916099</v>
      </c>
      <c r="AA83" s="223">
        <v>-5.8596570631378304</v>
      </c>
      <c r="AB83" s="225">
        <v>4.6663222088874798</v>
      </c>
      <c r="AC83" s="223">
        <v>-3.8212455647746499</v>
      </c>
      <c r="AD83" s="225">
        <v>3.1022708816945199</v>
      </c>
      <c r="AE83" s="223">
        <v>-1.3266040038910301</v>
      </c>
      <c r="AF83" s="225">
        <v>1.4408816344313</v>
      </c>
      <c r="AG83" s="223">
        <v>-0.59631531859328601</v>
      </c>
      <c r="AH83" s="225">
        <v>0.91827644885162496</v>
      </c>
      <c r="AI83" s="223">
        <v>-0.93544585019750603</v>
      </c>
      <c r="AJ83" s="225">
        <v>1.2727394317599801</v>
      </c>
      <c r="AK83" s="223">
        <v>-0.71300337643937595</v>
      </c>
      <c r="AL83" s="225">
        <v>1.26710722169569</v>
      </c>
      <c r="AM83" s="223">
        <v>-0.18632108321167801</v>
      </c>
      <c r="AN83" s="225">
        <v>1.48581274850407</v>
      </c>
      <c r="AO83" s="223">
        <v>-1.0016966778287899</v>
      </c>
      <c r="AP83" s="225">
        <v>1.6251729890775199</v>
      </c>
      <c r="AQ83" s="223">
        <v>-0.73443864729455899</v>
      </c>
      <c r="AR83" s="225">
        <v>1.43173743725389</v>
      </c>
      <c r="AS83" s="223">
        <v>-0.55493882473003497</v>
      </c>
      <c r="AT83" s="225">
        <v>1.24076702018031</v>
      </c>
      <c r="AU83" s="223">
        <v>-1.01733867031147</v>
      </c>
      <c r="AV83" s="225">
        <v>1.4755304488768699</v>
      </c>
      <c r="AW83" s="223">
        <v>-0.53494443039432804</v>
      </c>
      <c r="AX83" s="225">
        <v>1.5193470871329999</v>
      </c>
      <c r="AY83" s="104"/>
      <c r="AZ83" s="104"/>
      <c r="BA83" s="104"/>
      <c r="BB83" s="104"/>
      <c r="BC83" s="104"/>
      <c r="BD83" s="104"/>
      <c r="BE83" s="104"/>
      <c r="BF83" s="104"/>
      <c r="BG83" s="104"/>
      <c r="BH83" s="104"/>
      <c r="BI83" s="104"/>
      <c r="BJ83" s="104"/>
      <c r="BK83" s="104"/>
      <c r="BL83" s="104"/>
      <c r="BM83" s="104"/>
      <c r="BN83" s="104"/>
      <c r="BO83" s="104"/>
      <c r="BP83" s="104"/>
      <c r="BQ83" s="104"/>
      <c r="BR83" s="104"/>
      <c r="BS83" s="104"/>
      <c r="BT83" s="104"/>
      <c r="BU83" s="104"/>
      <c r="BV83" s="255"/>
    </row>
    <row r="84" spans="1:74" ht="13" customHeight="1" x14ac:dyDescent="0.25">
      <c r="A84" s="62" t="s">
        <v>449</v>
      </c>
      <c r="B84" s="189">
        <v>1</v>
      </c>
      <c r="C84" s="247">
        <v>29.422418922701901</v>
      </c>
      <c r="D84" s="250">
        <v>0.377089462700883</v>
      </c>
      <c r="E84" s="247">
        <v>19.131357060213301</v>
      </c>
      <c r="F84" s="250">
        <v>0.20885531187521</v>
      </c>
      <c r="G84" s="247">
        <v>5.87986626183931</v>
      </c>
      <c r="H84" s="250">
        <v>0.141117481126522</v>
      </c>
      <c r="I84" s="247">
        <v>2.6307897611639799</v>
      </c>
      <c r="J84" s="250">
        <v>0.10405265645565399</v>
      </c>
      <c r="K84" s="247">
        <v>3.39817081435524</v>
      </c>
      <c r="L84" s="250">
        <v>0.10660739149468899</v>
      </c>
      <c r="M84" s="247">
        <v>2.26140572057421</v>
      </c>
      <c r="N84" s="250">
        <v>0.119447145767467</v>
      </c>
      <c r="O84" s="247">
        <v>1.4237396721122999</v>
      </c>
      <c r="P84" s="250">
        <v>7.9927401248974198E-2</v>
      </c>
      <c r="Q84" s="247">
        <v>1.73551976723277</v>
      </c>
      <c r="R84" s="250">
        <v>7.77457630606537E-2</v>
      </c>
      <c r="S84" s="247">
        <v>2.2809107509170601</v>
      </c>
      <c r="T84" s="250">
        <v>0.103262566055817</v>
      </c>
      <c r="U84" s="247">
        <v>1.69924736243111</v>
      </c>
      <c r="V84" s="250">
        <v>8.0761893500810894E-2</v>
      </c>
      <c r="W84" s="247">
        <v>1.2309683074856399</v>
      </c>
      <c r="X84" s="250">
        <v>6.2357973645729703E-2</v>
      </c>
      <c r="Y84" s="247">
        <v>1.7304140586713099</v>
      </c>
      <c r="Z84" s="250">
        <v>9.4900514175114498E-2</v>
      </c>
      <c r="AA84" s="247">
        <v>0.52376088617385197</v>
      </c>
      <c r="AB84" s="250">
        <v>0.45209736187481298</v>
      </c>
      <c r="AC84" s="247">
        <v>2.2814427437941802</v>
      </c>
      <c r="AD84" s="250">
        <v>0.28900906044932501</v>
      </c>
      <c r="AE84" s="247">
        <v>-0.73777454320346902</v>
      </c>
      <c r="AF84" s="250">
        <v>0.19687487808281001</v>
      </c>
      <c r="AG84" s="247">
        <v>-0.13162961401016801</v>
      </c>
      <c r="AH84" s="250">
        <v>0.119128355400828</v>
      </c>
      <c r="AI84" s="247">
        <v>-0.968890217218491</v>
      </c>
      <c r="AJ84" s="250">
        <v>0.13116479613096099</v>
      </c>
      <c r="AK84" s="247">
        <v>-0.157343280283473</v>
      </c>
      <c r="AL84" s="250">
        <v>0.132634675544472</v>
      </c>
      <c r="AM84" s="247">
        <v>-3.02400386432468E-2</v>
      </c>
      <c r="AN84" s="250">
        <v>0.12420087153782</v>
      </c>
      <c r="AO84" s="247">
        <v>-0.50105170740749805</v>
      </c>
      <c r="AP84" s="250">
        <v>0.151483173790571</v>
      </c>
      <c r="AQ84" s="247">
        <v>-8.8963218429126703E-2</v>
      </c>
      <c r="AR84" s="250">
        <v>0.14484809460203299</v>
      </c>
      <c r="AS84" s="247">
        <v>0.109636127624336</v>
      </c>
      <c r="AT84" s="250">
        <v>0.10974770132657501</v>
      </c>
      <c r="AU84" s="247">
        <v>-0.52160595080584005</v>
      </c>
      <c r="AV84" s="250">
        <v>0.130248165315662</v>
      </c>
      <c r="AW84" s="247">
        <v>-4.0448544610960001E-2</v>
      </c>
      <c r="AX84" s="250">
        <v>0.13419237221724301</v>
      </c>
      <c r="AY84" s="104"/>
      <c r="AZ84" s="104"/>
      <c r="BA84" s="104"/>
      <c r="BB84" s="104"/>
      <c r="BC84" s="104"/>
      <c r="BD84" s="104"/>
      <c r="BE84" s="104"/>
      <c r="BF84" s="104"/>
      <c r="BG84" s="104"/>
      <c r="BH84" s="104"/>
      <c r="BI84" s="104"/>
      <c r="BJ84" s="104"/>
      <c r="BK84" s="104"/>
      <c r="BL84" s="104"/>
      <c r="BM84" s="104"/>
      <c r="BN84" s="104"/>
      <c r="BO84" s="104"/>
      <c r="BP84" s="104"/>
      <c r="BQ84" s="104"/>
      <c r="BR84" s="104"/>
      <c r="BS84" s="104"/>
      <c r="BT84" s="104"/>
      <c r="BU84" s="104"/>
      <c r="BV84" s="255"/>
    </row>
    <row r="85" spans="1:74" ht="13" customHeight="1" x14ac:dyDescent="0.25">
      <c r="A85" s="26" t="s">
        <v>121</v>
      </c>
      <c r="B85" s="188">
        <v>1</v>
      </c>
      <c r="C85" s="223">
        <v>33.878528789988302</v>
      </c>
      <c r="D85" s="225">
        <v>0.68721924075375695</v>
      </c>
      <c r="E85" s="223">
        <v>18.468218755792002</v>
      </c>
      <c r="F85" s="225">
        <v>0.389603420260349</v>
      </c>
      <c r="G85" s="223">
        <v>5.2363967797236901</v>
      </c>
      <c r="H85" s="225">
        <v>0.229454162858929</v>
      </c>
      <c r="I85" s="223">
        <v>2.2438393268764698</v>
      </c>
      <c r="J85" s="225">
        <v>9.3292709443393296E-2</v>
      </c>
      <c r="K85" s="223">
        <v>3.1042389060733302</v>
      </c>
      <c r="L85" s="225">
        <v>0.23716357240386701</v>
      </c>
      <c r="M85" s="223">
        <v>1.06453178816091</v>
      </c>
      <c r="N85" s="225">
        <v>6.2758973555457107E-2</v>
      </c>
      <c r="O85" s="223">
        <v>1.06569096023141</v>
      </c>
      <c r="P85" s="225">
        <v>7.3750198720969995E-2</v>
      </c>
      <c r="Q85" s="223">
        <v>2.4850034737292201</v>
      </c>
      <c r="R85" s="225">
        <v>0.117653691754282</v>
      </c>
      <c r="S85" s="223">
        <v>0.73540817286169602</v>
      </c>
      <c r="T85" s="225">
        <v>8.6986964982358306E-2</v>
      </c>
      <c r="U85" s="223">
        <v>1.2565640557829501</v>
      </c>
      <c r="V85" s="225">
        <v>0.102388105869265</v>
      </c>
      <c r="W85" s="223">
        <v>0.58995227420218099</v>
      </c>
      <c r="X85" s="225">
        <v>8.6646686259949299E-2</v>
      </c>
      <c r="Y85" s="223">
        <v>1.10199991333085</v>
      </c>
      <c r="Z85" s="225">
        <v>9.4744238559717503E-2</v>
      </c>
      <c r="AA85" s="223">
        <v>1.6073380396733401</v>
      </c>
      <c r="AB85" s="225">
        <v>0.92427522858978395</v>
      </c>
      <c r="AC85" s="223">
        <v>3.5239154542597499</v>
      </c>
      <c r="AD85" s="225">
        <v>0.44500026495022199</v>
      </c>
      <c r="AE85" s="223">
        <v>-0.53187558403790502</v>
      </c>
      <c r="AF85" s="225">
        <v>0.33450989799750502</v>
      </c>
      <c r="AG85" s="223">
        <v>4.7784547033767701E-2</v>
      </c>
      <c r="AH85" s="225">
        <v>0.16028745311782</v>
      </c>
      <c r="AI85" s="223">
        <v>-0.95910758877407798</v>
      </c>
      <c r="AJ85" s="225">
        <v>0.26568063246073598</v>
      </c>
      <c r="AK85" s="223">
        <v>-0.31754491775935101</v>
      </c>
      <c r="AL85" s="225">
        <v>9.7298482121638205E-2</v>
      </c>
      <c r="AM85" s="223">
        <v>0.35349268663808397</v>
      </c>
      <c r="AN85" s="225">
        <v>9.82074729666364E-2</v>
      </c>
      <c r="AO85" s="223">
        <v>-4.9524408220591501E-5</v>
      </c>
      <c r="AP85" s="225">
        <v>0.16344872926364001</v>
      </c>
      <c r="AQ85" s="223">
        <v>-8.0850396086474596E-2</v>
      </c>
      <c r="AR85" s="225">
        <v>0.104363397078168</v>
      </c>
      <c r="AS85" s="223">
        <v>0.42260363853997102</v>
      </c>
      <c r="AT85" s="225">
        <v>0.11386813317457301</v>
      </c>
      <c r="AU85" s="223">
        <v>-0.46843293685230297</v>
      </c>
      <c r="AV85" s="225">
        <v>0.141657284577315</v>
      </c>
      <c r="AW85" s="223">
        <v>9.9385519029246694E-2</v>
      </c>
      <c r="AX85" s="225">
        <v>0.12079060382814</v>
      </c>
      <c r="AY85" s="104"/>
      <c r="AZ85" s="104"/>
      <c r="BA85" s="104"/>
      <c r="BB85" s="104"/>
      <c r="BC85" s="104"/>
      <c r="BD85" s="104"/>
      <c r="BE85" s="104"/>
      <c r="BF85" s="104"/>
      <c r="BG85" s="104"/>
      <c r="BH85" s="104"/>
      <c r="BI85" s="104"/>
      <c r="BJ85" s="104"/>
      <c r="BK85" s="104"/>
      <c r="BL85" s="104"/>
      <c r="BM85" s="104"/>
      <c r="BN85" s="104"/>
      <c r="BO85" s="104"/>
      <c r="BP85" s="104"/>
      <c r="BQ85" s="104"/>
      <c r="BR85" s="104"/>
      <c r="BS85" s="104"/>
      <c r="BT85" s="104"/>
      <c r="BU85" s="104"/>
      <c r="BV85" s="255"/>
    </row>
    <row r="86" spans="1:74" ht="13" customHeight="1" x14ac:dyDescent="0.25">
      <c r="A86" s="26" t="s">
        <v>446</v>
      </c>
      <c r="B86" s="188">
        <v>1</v>
      </c>
      <c r="C86" s="223">
        <v>30.793495912027101</v>
      </c>
      <c r="D86" s="225">
        <v>0.476647706627222</v>
      </c>
      <c r="E86" s="223">
        <v>16.955276276655098</v>
      </c>
      <c r="F86" s="225">
        <v>0.32772201085797298</v>
      </c>
      <c r="G86" s="223">
        <v>3.6962290392895101</v>
      </c>
      <c r="H86" s="225">
        <v>0.102203593128276</v>
      </c>
      <c r="I86" s="223">
        <v>2.8434192489221499</v>
      </c>
      <c r="J86" s="225">
        <v>0.10208261307032999</v>
      </c>
      <c r="K86" s="223">
        <v>2.10394903421785</v>
      </c>
      <c r="L86" s="225">
        <v>7.9196170136868499E-2</v>
      </c>
      <c r="M86" s="223">
        <v>1.00122240472169</v>
      </c>
      <c r="N86" s="225">
        <v>9.0084036137970405E-2</v>
      </c>
      <c r="O86" s="223">
        <v>0.925432393288947</v>
      </c>
      <c r="P86" s="225">
        <v>0.108822181583521</v>
      </c>
      <c r="Q86" s="223">
        <v>2.84218001324078</v>
      </c>
      <c r="R86" s="225">
        <v>9.7673066483668594E-2</v>
      </c>
      <c r="S86" s="223">
        <v>1.22627445261698</v>
      </c>
      <c r="T86" s="225">
        <v>9.7519536561016598E-2</v>
      </c>
      <c r="U86" s="223">
        <v>1.5598059461753699</v>
      </c>
      <c r="V86" s="225">
        <v>7.8040252089617401E-2</v>
      </c>
      <c r="W86" s="223">
        <v>0.31275606545109103</v>
      </c>
      <c r="X86" s="225">
        <v>4.34369534958483E-2</v>
      </c>
      <c r="Y86" s="223">
        <v>1.37959086352706</v>
      </c>
      <c r="Z86" s="225">
        <v>0.110653802182704</v>
      </c>
      <c r="AA86" s="223">
        <v>-0.34083349769069199</v>
      </c>
      <c r="AB86" s="225">
        <v>0.733296041183917</v>
      </c>
      <c r="AC86" s="223">
        <v>2.5563007059180798</v>
      </c>
      <c r="AD86" s="225">
        <v>0.43879370749214802</v>
      </c>
      <c r="AE86" s="223">
        <v>-1.29704701065753</v>
      </c>
      <c r="AF86" s="225">
        <v>0.35050536822472</v>
      </c>
      <c r="AG86" s="223">
        <v>-0.95258176878763801</v>
      </c>
      <c r="AH86" s="225">
        <v>0.38498016108783101</v>
      </c>
      <c r="AI86" s="223">
        <v>-1.6853315589401501</v>
      </c>
      <c r="AJ86" s="225">
        <v>0.279886477079276</v>
      </c>
      <c r="AK86" s="223">
        <v>-1.66130245775327</v>
      </c>
      <c r="AL86" s="225">
        <v>0.58874113083600299</v>
      </c>
      <c r="AM86" s="223">
        <v>-2.83315336393473E-2</v>
      </c>
      <c r="AN86" s="225">
        <v>0.359243968060248</v>
      </c>
      <c r="AO86" s="223">
        <v>-0.123295144432386</v>
      </c>
      <c r="AP86" s="225">
        <v>0.49360036388269801</v>
      </c>
      <c r="AQ86" s="223">
        <v>-0.18675731553765901</v>
      </c>
      <c r="AR86" s="225">
        <v>0.204317840374376</v>
      </c>
      <c r="AS86" s="223">
        <v>6.7643295839201506E-2</v>
      </c>
      <c r="AT86" s="225">
        <v>0.23768572240892999</v>
      </c>
      <c r="AU86" s="223">
        <v>-0.56023105964250997</v>
      </c>
      <c r="AV86" s="225">
        <v>0.15351590672653101</v>
      </c>
      <c r="AW86" s="223">
        <v>-0.50412879316703796</v>
      </c>
      <c r="AX86" s="225">
        <v>0.27008529064926601</v>
      </c>
      <c r="AY86" s="104"/>
      <c r="AZ86" s="104"/>
      <c r="BA86" s="104"/>
      <c r="BB86" s="104"/>
      <c r="BC86" s="104"/>
      <c r="BD86" s="104"/>
      <c r="BE86" s="104"/>
      <c r="BF86" s="104"/>
      <c r="BG86" s="104"/>
      <c r="BH86" s="104"/>
      <c r="BI86" s="104"/>
      <c r="BJ86" s="104"/>
      <c r="BK86" s="104"/>
      <c r="BL86" s="104"/>
      <c r="BM86" s="104"/>
      <c r="BN86" s="104"/>
      <c r="BO86" s="104"/>
      <c r="BP86" s="104"/>
      <c r="BQ86" s="104"/>
      <c r="BR86" s="104"/>
      <c r="BS86" s="104"/>
      <c r="BT86" s="104"/>
      <c r="BU86" s="104"/>
      <c r="BV86" s="255"/>
    </row>
    <row r="87" spans="1:74" ht="13" customHeight="1" x14ac:dyDescent="0.25">
      <c r="A87" s="27" t="s">
        <v>447</v>
      </c>
      <c r="B87" s="203">
        <v>1</v>
      </c>
      <c r="C87" s="233">
        <v>35.609558770827299</v>
      </c>
      <c r="D87" s="234">
        <v>1.19584641921171</v>
      </c>
      <c r="E87" s="233">
        <v>18.7088639634913</v>
      </c>
      <c r="F87" s="234">
        <v>0.74632768897356605</v>
      </c>
      <c r="G87" s="233">
        <v>5.8539711490061901</v>
      </c>
      <c r="H87" s="234">
        <v>0.45515874947412899</v>
      </c>
      <c r="I87" s="233">
        <v>3.31369485233918</v>
      </c>
      <c r="J87" s="234">
        <v>0.30428884848432802</v>
      </c>
      <c r="K87" s="233">
        <v>1.7248072157661101</v>
      </c>
      <c r="L87" s="234">
        <v>0.149858458153529</v>
      </c>
      <c r="M87" s="233">
        <v>1.34809738560204</v>
      </c>
      <c r="N87" s="234">
        <v>0.31070247407680102</v>
      </c>
      <c r="O87" s="233">
        <v>0.70675539075593896</v>
      </c>
      <c r="P87" s="234">
        <v>0.13353340628066501</v>
      </c>
      <c r="Q87" s="233">
        <v>2.09799169598111</v>
      </c>
      <c r="R87" s="234">
        <v>0.18177515694433499</v>
      </c>
      <c r="S87" s="233">
        <v>1.6820083472262799</v>
      </c>
      <c r="T87" s="234">
        <v>0.15378327353530599</v>
      </c>
      <c r="U87" s="233">
        <v>1.16552774493788</v>
      </c>
      <c r="V87" s="234">
        <v>0.11764196952961201</v>
      </c>
      <c r="W87" s="233">
        <v>0.537434816693934</v>
      </c>
      <c r="X87" s="234">
        <v>0.122500359626024</v>
      </c>
      <c r="Y87" s="233">
        <v>1.1459059773586</v>
      </c>
      <c r="Z87" s="234">
        <v>0.20813876130508999</v>
      </c>
      <c r="AA87" s="233">
        <v>5.31268562977779</v>
      </c>
      <c r="AB87" s="234">
        <v>1.96333429033111</v>
      </c>
      <c r="AC87" s="233">
        <v>2.8800729614596001</v>
      </c>
      <c r="AD87" s="234">
        <v>1.28168613335082</v>
      </c>
      <c r="AE87" s="233">
        <v>-0.45380269566262699</v>
      </c>
      <c r="AF87" s="234">
        <v>0.820849315128101</v>
      </c>
      <c r="AG87" s="233">
        <v>0.45187070853036199</v>
      </c>
      <c r="AH87" s="234">
        <v>0.37696357611692599</v>
      </c>
      <c r="AI87" s="233">
        <v>-0.95396010488085303</v>
      </c>
      <c r="AJ87" s="234">
        <v>0.32590836778041499</v>
      </c>
      <c r="AK87" s="233">
        <v>-5.13307163002008E-2</v>
      </c>
      <c r="AL87" s="234">
        <v>0.36539865990949899</v>
      </c>
      <c r="AM87" s="233">
        <v>-3.05631676336439E-2</v>
      </c>
      <c r="AN87" s="234">
        <v>0.21053581316091899</v>
      </c>
      <c r="AO87" s="233">
        <v>-1.1779859283463201</v>
      </c>
      <c r="AP87" s="234">
        <v>0.48933270139359503</v>
      </c>
      <c r="AQ87" s="233">
        <v>0.26430207940841</v>
      </c>
      <c r="AR87" s="234">
        <v>0.23535827568353901</v>
      </c>
      <c r="AS87" s="233">
        <v>-1.9433174776813701E-2</v>
      </c>
      <c r="AT87" s="234">
        <v>0.16923183120326099</v>
      </c>
      <c r="AU87" s="233">
        <v>-1.1190261174092599</v>
      </c>
      <c r="AV87" s="234">
        <v>0.38143214543424198</v>
      </c>
      <c r="AW87" s="233">
        <v>-3.4805152713261601E-2</v>
      </c>
      <c r="AX87" s="234">
        <v>0.30149474788710701</v>
      </c>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6"/>
    </row>
    <row r="88" spans="1:74" ht="13" customHeight="1" x14ac:dyDescent="0.25">
      <c r="A88" s="26"/>
      <c r="B88" s="96"/>
      <c r="C88" s="223" t="s">
        <v>1081</v>
      </c>
      <c r="D88" s="225" t="s">
        <v>1082</v>
      </c>
      <c r="E88" s="223" t="s">
        <v>1091</v>
      </c>
      <c r="F88" s="225" t="s">
        <v>1092</v>
      </c>
      <c r="G88" s="223" t="s">
        <v>1101</v>
      </c>
      <c r="H88" s="225" t="s">
        <v>1102</v>
      </c>
      <c r="I88" s="223" t="s">
        <v>1167</v>
      </c>
      <c r="J88" s="225" t="s">
        <v>1168</v>
      </c>
      <c r="K88" s="223" t="s">
        <v>1111</v>
      </c>
      <c r="L88" s="225" t="s">
        <v>1112</v>
      </c>
      <c r="M88" s="223" t="s">
        <v>1131</v>
      </c>
      <c r="N88" s="225" t="s">
        <v>1132</v>
      </c>
      <c r="O88" s="223" t="s">
        <v>1141</v>
      </c>
      <c r="P88" s="225" t="s">
        <v>1142</v>
      </c>
      <c r="Q88" s="223" t="s">
        <v>1121</v>
      </c>
      <c r="R88" s="225" t="s">
        <v>1122</v>
      </c>
      <c r="S88" s="223" t="s">
        <v>1177</v>
      </c>
      <c r="T88" s="225" t="s">
        <v>1178</v>
      </c>
      <c r="U88" s="223" t="s">
        <v>1151</v>
      </c>
      <c r="V88" s="225" t="s">
        <v>1152</v>
      </c>
      <c r="W88" s="223" t="s">
        <v>1161</v>
      </c>
      <c r="X88" s="225" t="s">
        <v>1162</v>
      </c>
      <c r="Y88" s="223" t="s">
        <v>1179</v>
      </c>
      <c r="Z88" s="225" t="s">
        <v>1180</v>
      </c>
      <c r="AA88" s="104" t="s">
        <v>1181</v>
      </c>
      <c r="AB88" s="104" t="s">
        <v>1182</v>
      </c>
      <c r="AC88" s="104" t="s">
        <v>1183</v>
      </c>
      <c r="AD88" s="104" t="s">
        <v>1184</v>
      </c>
      <c r="AE88" s="104" t="s">
        <v>1185</v>
      </c>
      <c r="AF88" s="104" t="s">
        <v>1186</v>
      </c>
      <c r="AG88" s="104" t="s">
        <v>1187</v>
      </c>
      <c r="AH88" s="104" t="s">
        <v>1188</v>
      </c>
      <c r="AI88" s="104" t="s">
        <v>1189</v>
      </c>
      <c r="AJ88" s="104" t="s">
        <v>1190</v>
      </c>
      <c r="AK88" s="104" t="s">
        <v>1191</v>
      </c>
      <c r="AL88" s="104" t="s">
        <v>1192</v>
      </c>
      <c r="AM88" s="104" t="s">
        <v>1193</v>
      </c>
      <c r="AN88" s="104" t="s">
        <v>1194</v>
      </c>
      <c r="AO88" s="104" t="s">
        <v>1195</v>
      </c>
      <c r="AP88" s="104" t="s">
        <v>1196</v>
      </c>
      <c r="AQ88" s="104" t="s">
        <v>1197</v>
      </c>
      <c r="AR88" s="104" t="s">
        <v>1198</v>
      </c>
      <c r="AS88" s="104" t="s">
        <v>1199</v>
      </c>
      <c r="AT88" s="104" t="s">
        <v>1200</v>
      </c>
      <c r="AU88" s="104" t="s">
        <v>1201</v>
      </c>
      <c r="AV88" s="104" t="s">
        <v>1202</v>
      </c>
      <c r="AW88" s="104" t="s">
        <v>1203</v>
      </c>
      <c r="AX88" s="104" t="s">
        <v>1204</v>
      </c>
      <c r="AY88" s="223" t="s">
        <v>1205</v>
      </c>
      <c r="AZ88" s="225" t="s">
        <v>1206</v>
      </c>
      <c r="BA88" s="223" t="s">
        <v>1207</v>
      </c>
      <c r="BB88" s="225" t="s">
        <v>1208</v>
      </c>
      <c r="BC88" s="223" t="s">
        <v>1209</v>
      </c>
      <c r="BD88" s="225" t="s">
        <v>1210</v>
      </c>
      <c r="BE88" s="223" t="s">
        <v>1211</v>
      </c>
      <c r="BF88" s="225" t="s">
        <v>1212</v>
      </c>
      <c r="BG88" s="223" t="s">
        <v>1213</v>
      </c>
      <c r="BH88" s="225" t="s">
        <v>1214</v>
      </c>
      <c r="BI88" s="223" t="s">
        <v>1215</v>
      </c>
      <c r="BJ88" s="225" t="s">
        <v>1216</v>
      </c>
      <c r="BK88" s="223" t="s">
        <v>1217</v>
      </c>
      <c r="BL88" s="225" t="s">
        <v>1218</v>
      </c>
      <c r="BM88" s="223" t="s">
        <v>1219</v>
      </c>
      <c r="BN88" s="225" t="s">
        <v>1220</v>
      </c>
      <c r="BO88" s="223" t="s">
        <v>1221</v>
      </c>
      <c r="BP88" s="225" t="s">
        <v>1222</v>
      </c>
      <c r="BQ88" s="223" t="s">
        <v>1223</v>
      </c>
      <c r="BR88" s="225" t="s">
        <v>1224</v>
      </c>
      <c r="BS88" s="223" t="s">
        <v>1225</v>
      </c>
      <c r="BT88" s="225" t="s">
        <v>1226</v>
      </c>
      <c r="BU88" s="223" t="s">
        <v>1227</v>
      </c>
      <c r="BV88" s="239" t="s">
        <v>1228</v>
      </c>
    </row>
    <row r="89" spans="1:74" ht="13" customHeight="1" x14ac:dyDescent="0.25">
      <c r="A89" s="26" t="s">
        <v>404</v>
      </c>
      <c r="B89" s="96">
        <v>3</v>
      </c>
      <c r="C89" s="223">
        <v>27.258392001117201</v>
      </c>
      <c r="D89" s="225">
        <v>1.0258588889109601</v>
      </c>
      <c r="E89" s="223">
        <v>12.464071013693999</v>
      </c>
      <c r="F89" s="225">
        <v>0.50304081069580397</v>
      </c>
      <c r="G89" s="223">
        <v>5.8251207608233102</v>
      </c>
      <c r="H89" s="225">
        <v>0.35639752011599002</v>
      </c>
      <c r="I89" s="223">
        <v>1.92220760977507</v>
      </c>
      <c r="J89" s="225">
        <v>0.28044333047391601</v>
      </c>
      <c r="K89" s="223">
        <v>2.7646742296884499</v>
      </c>
      <c r="L89" s="225">
        <v>0.22103265311923101</v>
      </c>
      <c r="M89" s="223">
        <v>1.7230217574508599</v>
      </c>
      <c r="N89" s="225">
        <v>0.23923558975758999</v>
      </c>
      <c r="O89" s="223">
        <v>0.50238889621015703</v>
      </c>
      <c r="P89" s="225">
        <v>0.108458240252262</v>
      </c>
      <c r="Q89" s="223">
        <v>1.97237957226022</v>
      </c>
      <c r="R89" s="225">
        <v>0.32374051438934598</v>
      </c>
      <c r="S89" s="223">
        <v>1.8049038066871901</v>
      </c>
      <c r="T89" s="225">
        <v>0.243085451683869</v>
      </c>
      <c r="U89" s="223">
        <v>0.81825442749058996</v>
      </c>
      <c r="V89" s="225">
        <v>0.185688373522615</v>
      </c>
      <c r="W89" s="223">
        <v>1.2119377628703401</v>
      </c>
      <c r="X89" s="225">
        <v>0.27034091942119998</v>
      </c>
      <c r="Y89" s="223">
        <v>0.96066591094853904</v>
      </c>
      <c r="Z89" s="225">
        <v>0.12956257912694799</v>
      </c>
      <c r="AA89" s="104"/>
      <c r="AB89" s="104"/>
      <c r="AC89" s="104"/>
      <c r="AD89" s="104"/>
      <c r="AE89" s="104"/>
      <c r="AF89" s="104"/>
      <c r="AG89" s="104"/>
      <c r="AH89" s="104"/>
      <c r="AI89" s="104"/>
      <c r="AJ89" s="104"/>
      <c r="AK89" s="104"/>
      <c r="AL89" s="104"/>
      <c r="AM89" s="104"/>
      <c r="AN89" s="104"/>
      <c r="AO89" s="104"/>
      <c r="AP89" s="104"/>
      <c r="AQ89" s="104"/>
      <c r="AR89" s="104"/>
      <c r="AS89" s="104"/>
      <c r="AT89" s="104"/>
      <c r="AU89" s="104"/>
      <c r="AV89" s="104"/>
      <c r="AW89" s="104"/>
      <c r="AX89" s="104"/>
      <c r="AY89" s="223">
        <v>-0.82494125788253203</v>
      </c>
      <c r="AZ89" s="225">
        <v>1.4090868258396301</v>
      </c>
      <c r="BA89" s="223">
        <v>-1.1196406819629801</v>
      </c>
      <c r="BB89" s="225">
        <v>0.67065290763001795</v>
      </c>
      <c r="BC89" s="223">
        <v>0.66816278721589495</v>
      </c>
      <c r="BD89" s="225">
        <v>0.40843151051514098</v>
      </c>
      <c r="BE89" s="223">
        <v>0.34097024542358201</v>
      </c>
      <c r="BF89" s="225">
        <v>0.31185045220716801</v>
      </c>
      <c r="BG89" s="223">
        <v>0.30875562456193401</v>
      </c>
      <c r="BH89" s="225">
        <v>0.26405807838842299</v>
      </c>
      <c r="BI89" s="223">
        <v>0.28361439273622102</v>
      </c>
      <c r="BJ89" s="225">
        <v>0.274819706403648</v>
      </c>
      <c r="BK89" s="223">
        <v>0.15231295715280599</v>
      </c>
      <c r="BL89" s="225">
        <v>0.12681037938861101</v>
      </c>
      <c r="BM89" s="223">
        <v>-7.9862480543351003E-2</v>
      </c>
      <c r="BN89" s="225">
        <v>0.38795652479664</v>
      </c>
      <c r="BO89" s="223">
        <v>0.37820520296715598</v>
      </c>
      <c r="BP89" s="225">
        <v>0.26402036253212502</v>
      </c>
      <c r="BQ89" s="223">
        <v>-0.120562147813868</v>
      </c>
      <c r="BR89" s="225">
        <v>0.219092867543939</v>
      </c>
      <c r="BS89" s="223">
        <v>-0.21730497608084101</v>
      </c>
      <c r="BT89" s="225">
        <v>0.29846119979615399</v>
      </c>
      <c r="BU89" s="223">
        <v>-0.26928503966112199</v>
      </c>
      <c r="BV89" s="239">
        <v>0.17803611356719801</v>
      </c>
    </row>
    <row r="90" spans="1:74" ht="13" customHeight="1" x14ac:dyDescent="0.25">
      <c r="A90" s="26" t="s">
        <v>407</v>
      </c>
      <c r="B90" s="96">
        <v>3</v>
      </c>
      <c r="C90" s="223">
        <v>32.004626225161502</v>
      </c>
      <c r="D90" s="225">
        <v>0.48460788549816503</v>
      </c>
      <c r="E90" s="223">
        <v>12.8836353629538</v>
      </c>
      <c r="F90" s="225">
        <v>0.35917150640315798</v>
      </c>
      <c r="G90" s="223">
        <v>8.81718095165993</v>
      </c>
      <c r="H90" s="225">
        <v>0.35571990459277603</v>
      </c>
      <c r="I90" s="223">
        <v>2.26296078488582</v>
      </c>
      <c r="J90" s="225">
        <v>0.123855046481631</v>
      </c>
      <c r="K90" s="223">
        <v>4.7574424663665997</v>
      </c>
      <c r="L90" s="225">
        <v>0.30383653889162798</v>
      </c>
      <c r="M90" s="223">
        <v>1.98051061647689</v>
      </c>
      <c r="N90" s="225">
        <v>0.17885323586433399</v>
      </c>
      <c r="O90" s="223">
        <v>0.27355931095577801</v>
      </c>
      <c r="P90" s="225">
        <v>7.1386230853098004E-2</v>
      </c>
      <c r="Q90" s="223">
        <v>1.65406525883441</v>
      </c>
      <c r="R90" s="225">
        <v>0.21854330738203601</v>
      </c>
      <c r="S90" s="223">
        <v>0.52973854394937503</v>
      </c>
      <c r="T90" s="225">
        <v>0.142238057159077</v>
      </c>
      <c r="U90" s="223">
        <v>0.17104271783490901</v>
      </c>
      <c r="V90" s="225">
        <v>4.7801694504760898E-2</v>
      </c>
      <c r="W90" s="223">
        <v>0.42320458134727401</v>
      </c>
      <c r="X90" s="225">
        <v>0.122550779079831</v>
      </c>
      <c r="Y90" s="223">
        <v>1.0527931485331199</v>
      </c>
      <c r="Z90" s="225">
        <v>0.139978361600159</v>
      </c>
      <c r="AA90" s="104"/>
      <c r="AB90" s="104"/>
      <c r="AC90" s="104"/>
      <c r="AD90" s="104"/>
      <c r="AE90" s="104"/>
      <c r="AF90" s="104"/>
      <c r="AG90" s="104"/>
      <c r="AH90" s="104"/>
      <c r="AI90" s="104"/>
      <c r="AJ90" s="104"/>
      <c r="AK90" s="104"/>
      <c r="AL90" s="104"/>
      <c r="AM90" s="104"/>
      <c r="AN90" s="104"/>
      <c r="AO90" s="104"/>
      <c r="AP90" s="104"/>
      <c r="AQ90" s="104"/>
      <c r="AR90" s="104"/>
      <c r="AS90" s="104"/>
      <c r="AT90" s="104"/>
      <c r="AU90" s="104"/>
      <c r="AV90" s="104"/>
      <c r="AW90" s="104"/>
      <c r="AX90" s="104"/>
      <c r="AY90" s="223">
        <v>1.06514624676378</v>
      </c>
      <c r="AZ90" s="225">
        <v>0.85072444207810005</v>
      </c>
      <c r="BA90" s="223">
        <v>-3.1794785219447101</v>
      </c>
      <c r="BB90" s="225">
        <v>0.62556979448801397</v>
      </c>
      <c r="BC90" s="223">
        <v>3.4938409058514202</v>
      </c>
      <c r="BD90" s="225">
        <v>0.437111575008447</v>
      </c>
      <c r="BE90" s="223">
        <v>-0.73411668695502297</v>
      </c>
      <c r="BF90" s="225">
        <v>0.254181792843715</v>
      </c>
      <c r="BG90" s="223">
        <v>2.7329579911613502</v>
      </c>
      <c r="BH90" s="225">
        <v>0.42472966506786403</v>
      </c>
      <c r="BI90" s="223">
        <v>0.54042664779333105</v>
      </c>
      <c r="BJ90" s="225">
        <v>0.24430879482800999</v>
      </c>
      <c r="BK90" s="223">
        <v>7.0438874216144004E-2</v>
      </c>
      <c r="BL90" s="225">
        <v>9.0576119607268801E-2</v>
      </c>
      <c r="BM90" s="223">
        <v>0.41994198518673698</v>
      </c>
      <c r="BN90" s="225">
        <v>0.252662795391151</v>
      </c>
      <c r="BO90" s="223">
        <v>-0.1001505655744</v>
      </c>
      <c r="BP90" s="225">
        <v>0.28239096740015202</v>
      </c>
      <c r="BQ90" s="223">
        <v>-0.939079978682135</v>
      </c>
      <c r="BR90" s="225">
        <v>0.109370493849622</v>
      </c>
      <c r="BS90" s="223">
        <v>-0.63471037519067897</v>
      </c>
      <c r="BT90" s="225">
        <v>0.36078400473135702</v>
      </c>
      <c r="BU90" s="223">
        <v>-0.88900924362522804</v>
      </c>
      <c r="BV90" s="239">
        <v>0.29492595944276601</v>
      </c>
    </row>
    <row r="91" spans="1:74" ht="13" customHeight="1" x14ac:dyDescent="0.25">
      <c r="A91" s="26" t="s">
        <v>124</v>
      </c>
      <c r="B91" s="96">
        <v>3</v>
      </c>
      <c r="C91" s="223">
        <v>30.9442859711667</v>
      </c>
      <c r="D91" s="225">
        <v>0.56585167803797298</v>
      </c>
      <c r="E91" s="223">
        <v>13.450396624338699</v>
      </c>
      <c r="F91" s="225">
        <v>0.278406779157782</v>
      </c>
      <c r="G91" s="223">
        <v>7.2762067781980004</v>
      </c>
      <c r="H91" s="225">
        <v>0.234715564879902</v>
      </c>
      <c r="I91" s="223">
        <v>1.9704879334629799</v>
      </c>
      <c r="J91" s="225">
        <v>7.3886953155847201E-2</v>
      </c>
      <c r="K91" s="223">
        <v>4.0229851603223796</v>
      </c>
      <c r="L91" s="225">
        <v>0.1397762616606</v>
      </c>
      <c r="M91" s="223">
        <v>1.29381383184929</v>
      </c>
      <c r="N91" s="225">
        <v>8.5326364323989504E-2</v>
      </c>
      <c r="O91" s="223">
        <v>0.57985488292576903</v>
      </c>
      <c r="P91" s="225">
        <v>5.29567682570646E-2</v>
      </c>
      <c r="Q91" s="223">
        <v>2.1608378518685898</v>
      </c>
      <c r="R91" s="225">
        <v>0.100126003053379</v>
      </c>
      <c r="S91" s="223">
        <v>0.78604036430413204</v>
      </c>
      <c r="T91" s="225">
        <v>6.7604836396165893E-2</v>
      </c>
      <c r="U91" s="223">
        <v>0.66560856503559895</v>
      </c>
      <c r="V91" s="225">
        <v>6.2600862282213204E-2</v>
      </c>
      <c r="W91" s="223">
        <v>1.0181725620629201</v>
      </c>
      <c r="X91" s="225">
        <v>9.7086998872262797E-2</v>
      </c>
      <c r="Y91" s="223">
        <v>1.0307741724364701</v>
      </c>
      <c r="Z91" s="225">
        <v>7.5668929505623705E-2</v>
      </c>
      <c r="AA91" s="104"/>
      <c r="AB91" s="104"/>
      <c r="AC91" s="104"/>
      <c r="AD91" s="104"/>
      <c r="AE91" s="104"/>
      <c r="AF91" s="104"/>
      <c r="AG91" s="104"/>
      <c r="AH91" s="104"/>
      <c r="AI91" s="104"/>
      <c r="AJ91" s="104"/>
      <c r="AK91" s="104"/>
      <c r="AL91" s="104"/>
      <c r="AM91" s="104"/>
      <c r="AN91" s="104"/>
      <c r="AO91" s="104"/>
      <c r="AP91" s="104"/>
      <c r="AQ91" s="104"/>
      <c r="AR91" s="104"/>
      <c r="AS91" s="104"/>
      <c r="AT91" s="104"/>
      <c r="AU91" s="104"/>
      <c r="AV91" s="104"/>
      <c r="AW91" s="104"/>
      <c r="AX91" s="104"/>
      <c r="AY91" s="223">
        <v>-1.32690477914825</v>
      </c>
      <c r="AZ91" s="225">
        <v>0.83797525909833304</v>
      </c>
      <c r="BA91" s="223">
        <v>-1.4939066771935801</v>
      </c>
      <c r="BB91" s="225">
        <v>0.351773713355924</v>
      </c>
      <c r="BC91" s="223">
        <v>1.50793441443641</v>
      </c>
      <c r="BD91" s="225">
        <v>0.33814058526284702</v>
      </c>
      <c r="BE91" s="223">
        <v>-0.22556684637972099</v>
      </c>
      <c r="BF91" s="225">
        <v>0.14982596516746399</v>
      </c>
      <c r="BG91" s="223">
        <v>-4.0361334525034202E-2</v>
      </c>
      <c r="BH91" s="225">
        <v>0.18405716968698899</v>
      </c>
      <c r="BI91" s="223">
        <v>-8.8262874070969E-2</v>
      </c>
      <c r="BJ91" s="225">
        <v>0.113176385832869</v>
      </c>
      <c r="BK91" s="223">
        <v>-0.13234339066755499</v>
      </c>
      <c r="BL91" s="225">
        <v>8.3725953200560893E-2</v>
      </c>
      <c r="BM91" s="223">
        <v>-0.32421514626884501</v>
      </c>
      <c r="BN91" s="225">
        <v>0.151321883420517</v>
      </c>
      <c r="BO91" s="223">
        <v>-3.0218204644038599E-2</v>
      </c>
      <c r="BP91" s="225">
        <v>8.8856066067577205E-2</v>
      </c>
      <c r="BQ91" s="223">
        <v>-0.16835185220738</v>
      </c>
      <c r="BR91" s="225">
        <v>8.0009346251817007E-2</v>
      </c>
      <c r="BS91" s="223">
        <v>-4.02126489915684E-2</v>
      </c>
      <c r="BT91" s="225">
        <v>0.14827347498460799</v>
      </c>
      <c r="BU91" s="223">
        <v>2.8159778134858399E-2</v>
      </c>
      <c r="BV91" s="239">
        <v>0.10648796234989701</v>
      </c>
    </row>
    <row r="92" spans="1:74" ht="13" customHeight="1" x14ac:dyDescent="0.25">
      <c r="A92" s="26" t="s">
        <v>426</v>
      </c>
      <c r="B92" s="96">
        <v>3</v>
      </c>
      <c r="C92" s="223">
        <v>21.2663210203647</v>
      </c>
      <c r="D92" s="225">
        <v>1.23350034517272</v>
      </c>
      <c r="E92" s="223">
        <v>12.3983415913009</v>
      </c>
      <c r="F92" s="225">
        <v>0.51858296823184202</v>
      </c>
      <c r="G92" s="223">
        <v>4.8594954380681301</v>
      </c>
      <c r="H92" s="225">
        <v>0.32839462496702299</v>
      </c>
      <c r="I92" s="223">
        <v>1.5336531509423199</v>
      </c>
      <c r="J92" s="225">
        <v>0.143774809112963</v>
      </c>
      <c r="K92" s="223">
        <v>3.89091301769751</v>
      </c>
      <c r="L92" s="225">
        <v>0.29286910384308801</v>
      </c>
      <c r="M92" s="223">
        <v>1.3139200338644199</v>
      </c>
      <c r="N92" s="225">
        <v>0.13954574617215801</v>
      </c>
      <c r="O92" s="223">
        <v>0.62910215374457201</v>
      </c>
      <c r="P92" s="225">
        <v>0.119514870356556</v>
      </c>
      <c r="Q92" s="223">
        <v>1.4929237551813099</v>
      </c>
      <c r="R92" s="225">
        <v>0.145262303311924</v>
      </c>
      <c r="S92" s="223">
        <v>0.85783494888535505</v>
      </c>
      <c r="T92" s="225">
        <v>0.20057024989907701</v>
      </c>
      <c r="U92" s="223">
        <v>0.52706526694189404</v>
      </c>
      <c r="V92" s="225">
        <v>9.2018215319211699E-2</v>
      </c>
      <c r="W92" s="223">
        <v>0.99257748919962996</v>
      </c>
      <c r="X92" s="225">
        <v>0.172357315425402</v>
      </c>
      <c r="Y92" s="223">
        <v>0.77687962607221805</v>
      </c>
      <c r="Z92" s="225">
        <v>0.12619130456639799</v>
      </c>
      <c r="AA92" s="104"/>
      <c r="AB92" s="104"/>
      <c r="AC92" s="104"/>
      <c r="AD92" s="104"/>
      <c r="AE92" s="104"/>
      <c r="AF92" s="104"/>
      <c r="AG92" s="104"/>
      <c r="AH92" s="104"/>
      <c r="AI92" s="104"/>
      <c r="AJ92" s="104"/>
      <c r="AK92" s="104"/>
      <c r="AL92" s="104"/>
      <c r="AM92" s="104"/>
      <c r="AN92" s="104"/>
      <c r="AO92" s="104"/>
      <c r="AP92" s="104"/>
      <c r="AQ92" s="104"/>
      <c r="AR92" s="104"/>
      <c r="AS92" s="104"/>
      <c r="AT92" s="104"/>
      <c r="AU92" s="104"/>
      <c r="AV92" s="104"/>
      <c r="AW92" s="104"/>
      <c r="AX92" s="104"/>
      <c r="AY92" s="223">
        <v>-8.9447020284635208</v>
      </c>
      <c r="AZ92" s="225">
        <v>2.2178218942829502</v>
      </c>
      <c r="BA92" s="223">
        <v>-2.5284995535322801</v>
      </c>
      <c r="BB92" s="225">
        <v>0.68996241406356396</v>
      </c>
      <c r="BC92" s="223">
        <v>-2.1915607534354602</v>
      </c>
      <c r="BD92" s="225">
        <v>0.63094801443078696</v>
      </c>
      <c r="BE92" s="223">
        <v>-0.62440575046355995</v>
      </c>
      <c r="BF92" s="225">
        <v>0.23847320015735299</v>
      </c>
      <c r="BG92" s="223">
        <v>-1.3907408559821799</v>
      </c>
      <c r="BH92" s="225">
        <v>0.65268328903546502</v>
      </c>
      <c r="BI92" s="223">
        <v>-0.105245701432391</v>
      </c>
      <c r="BJ92" s="225">
        <v>0.20663098483686301</v>
      </c>
      <c r="BK92" s="223">
        <v>8.2602432981726495E-2</v>
      </c>
      <c r="BL92" s="225">
        <v>0.15451499404685701</v>
      </c>
      <c r="BM92" s="223">
        <v>-0.67671784435341598</v>
      </c>
      <c r="BN92" s="225">
        <v>0.304111129063033</v>
      </c>
      <c r="BO92" s="223">
        <v>-0.23170156027921099</v>
      </c>
      <c r="BP92" s="225">
        <v>0.27633050637684697</v>
      </c>
      <c r="BQ92" s="223">
        <v>-0.190821191417897</v>
      </c>
      <c r="BR92" s="225">
        <v>0.14358540988886001</v>
      </c>
      <c r="BS92" s="223">
        <v>0.17977163302295099</v>
      </c>
      <c r="BT92" s="225">
        <v>0.221442803004718</v>
      </c>
      <c r="BU92" s="223">
        <v>-1.0746317354775901</v>
      </c>
      <c r="BV92" s="239">
        <v>0.45180484907666002</v>
      </c>
    </row>
    <row r="93" spans="1:74" ht="13" customHeight="1" x14ac:dyDescent="0.25">
      <c r="A93" s="26" t="s">
        <v>428</v>
      </c>
      <c r="B93" s="96">
        <v>3</v>
      </c>
      <c r="C93" s="223">
        <v>31.447967909890998</v>
      </c>
      <c r="D93" s="225">
        <v>0.57046168818533305</v>
      </c>
      <c r="E93" s="223">
        <v>20.282754125495298</v>
      </c>
      <c r="F93" s="225">
        <v>0.49226333437012898</v>
      </c>
      <c r="G93" s="223">
        <v>6.8989013919432303</v>
      </c>
      <c r="H93" s="225">
        <v>0.31930192263211499</v>
      </c>
      <c r="I93" s="223">
        <v>4.0662251674667802</v>
      </c>
      <c r="J93" s="225">
        <v>0.20207381903241201</v>
      </c>
      <c r="K93" s="223">
        <v>5.0290097796194102</v>
      </c>
      <c r="L93" s="225">
        <v>0.29773647530894998</v>
      </c>
      <c r="M93" s="223">
        <v>3.2315031921353898</v>
      </c>
      <c r="N93" s="225">
        <v>0.185404814716915</v>
      </c>
      <c r="O93" s="223">
        <v>3.5247548266375199</v>
      </c>
      <c r="P93" s="225">
        <v>0.164804679899791</v>
      </c>
      <c r="Q93" s="223">
        <v>2.59226158981201</v>
      </c>
      <c r="R93" s="225">
        <v>0.14627473398538901</v>
      </c>
      <c r="S93" s="223">
        <v>4.1793668990878796</v>
      </c>
      <c r="T93" s="225">
        <v>0.27075411437988101</v>
      </c>
      <c r="U93" s="223">
        <v>2.0163735659808601</v>
      </c>
      <c r="V93" s="225">
        <v>0.161907629867485</v>
      </c>
      <c r="W93" s="223">
        <v>2.3043031873247601</v>
      </c>
      <c r="X93" s="225">
        <v>0.15973512663348699</v>
      </c>
      <c r="Y93" s="223">
        <v>2.4214370713723499</v>
      </c>
      <c r="Z93" s="225">
        <v>0.21025741404039899</v>
      </c>
      <c r="AA93" s="104"/>
      <c r="AB93" s="104"/>
      <c r="AC93" s="104"/>
      <c r="AD93" s="104"/>
      <c r="AE93" s="104"/>
      <c r="AF93" s="104"/>
      <c r="AG93" s="104"/>
      <c r="AH93" s="104"/>
      <c r="AI93" s="104"/>
      <c r="AJ93" s="104"/>
      <c r="AK93" s="104"/>
      <c r="AL93" s="104"/>
      <c r="AM93" s="104"/>
      <c r="AN93" s="104"/>
      <c r="AO93" s="104"/>
      <c r="AP93" s="104"/>
      <c r="AQ93" s="104"/>
      <c r="AR93" s="104"/>
      <c r="AS93" s="104"/>
      <c r="AT93" s="104"/>
      <c r="AU93" s="104"/>
      <c r="AV93" s="104"/>
      <c r="AW93" s="104"/>
      <c r="AX93" s="104"/>
      <c r="AY93" s="223">
        <v>2.64824409454038</v>
      </c>
      <c r="AZ93" s="225">
        <v>0.885968259735046</v>
      </c>
      <c r="BA93" s="223">
        <v>-0.774917198633158</v>
      </c>
      <c r="BB93" s="225">
        <v>0.93415338685231497</v>
      </c>
      <c r="BC93" s="223">
        <v>1.2254014162543201</v>
      </c>
      <c r="BD93" s="225">
        <v>0.47278826598009499</v>
      </c>
      <c r="BE93" s="223">
        <v>-0.17757253617452201</v>
      </c>
      <c r="BF93" s="225">
        <v>0.39360238374773998</v>
      </c>
      <c r="BG93" s="223">
        <v>9.6115527912373502E-2</v>
      </c>
      <c r="BH93" s="225">
        <v>0.40342137664546701</v>
      </c>
      <c r="BI93" s="223">
        <v>-0.31261775470615299</v>
      </c>
      <c r="BJ93" s="225">
        <v>0.29852173266153498</v>
      </c>
      <c r="BK93" s="223">
        <v>-0.24095353171276501</v>
      </c>
      <c r="BL93" s="225">
        <v>0.32202800340867099</v>
      </c>
      <c r="BM93" s="223">
        <v>-0.217867890922845</v>
      </c>
      <c r="BN93" s="225">
        <v>0.27905669697708502</v>
      </c>
      <c r="BO93" s="223">
        <v>-0.73774691272818804</v>
      </c>
      <c r="BP93" s="225">
        <v>0.53944189515183605</v>
      </c>
      <c r="BQ93" s="223">
        <v>-0.644886374855411</v>
      </c>
      <c r="BR93" s="225">
        <v>0.32387866079753502</v>
      </c>
      <c r="BS93" s="223">
        <v>-0.12603255454412299</v>
      </c>
      <c r="BT93" s="225">
        <v>0.264395871021183</v>
      </c>
      <c r="BU93" s="223">
        <v>9.4894592848659993E-3</v>
      </c>
      <c r="BV93" s="239">
        <v>0.28805360315398698</v>
      </c>
    </row>
    <row r="94" spans="1:74" ht="13" customHeight="1" x14ac:dyDescent="0.25">
      <c r="A94" s="26" t="s">
        <v>433</v>
      </c>
      <c r="B94" s="96">
        <v>3</v>
      </c>
      <c r="C94" s="223">
        <v>29.958951622514999</v>
      </c>
      <c r="D94" s="225">
        <v>1.14613181853192</v>
      </c>
      <c r="E94" s="223">
        <v>13.333193589137499</v>
      </c>
      <c r="F94" s="225">
        <v>0.823042842991065</v>
      </c>
      <c r="G94" s="223">
        <v>10.2936882571321</v>
      </c>
      <c r="H94" s="225">
        <v>1.1854330546892</v>
      </c>
      <c r="I94" s="223">
        <v>4.2550323459408403</v>
      </c>
      <c r="J94" s="225">
        <v>0.56182276285007304</v>
      </c>
      <c r="K94" s="223">
        <v>6.6148002740865204</v>
      </c>
      <c r="L94" s="225">
        <v>0.97880277017319905</v>
      </c>
      <c r="M94" s="223">
        <v>5.3830173163506601</v>
      </c>
      <c r="N94" s="225">
        <v>0.93839537043209897</v>
      </c>
      <c r="O94" s="223">
        <v>0.84779844154078299</v>
      </c>
      <c r="P94" s="225">
        <v>0.24900731311530799</v>
      </c>
      <c r="Q94" s="223">
        <v>4.67052411489182</v>
      </c>
      <c r="R94" s="225">
        <v>0.81320143603158002</v>
      </c>
      <c r="S94" s="223">
        <v>3.6154716579647399</v>
      </c>
      <c r="T94" s="225">
        <v>0.59636783432839402</v>
      </c>
      <c r="U94" s="223">
        <v>2.3279347383289699</v>
      </c>
      <c r="V94" s="225">
        <v>0.45461349268394302</v>
      </c>
      <c r="W94" s="223">
        <v>3.7242163966933601</v>
      </c>
      <c r="X94" s="225">
        <v>0.90391514838755904</v>
      </c>
      <c r="Y94" s="223">
        <v>4.2065058905726902</v>
      </c>
      <c r="Z94" s="225">
        <v>0.83606163089834395</v>
      </c>
      <c r="AA94" s="104"/>
      <c r="AB94" s="104"/>
      <c r="AC94" s="104"/>
      <c r="AD94" s="104"/>
      <c r="AE94" s="104"/>
      <c r="AF94" s="104"/>
      <c r="AG94" s="104"/>
      <c r="AH94" s="104"/>
      <c r="AI94" s="104"/>
      <c r="AJ94" s="104"/>
      <c r="AK94" s="104"/>
      <c r="AL94" s="104"/>
      <c r="AM94" s="104"/>
      <c r="AN94" s="104"/>
      <c r="AO94" s="104"/>
      <c r="AP94" s="104"/>
      <c r="AQ94" s="104"/>
      <c r="AR94" s="104"/>
      <c r="AS94" s="104"/>
      <c r="AT94" s="104"/>
      <c r="AU94" s="104"/>
      <c r="AV94" s="104"/>
      <c r="AW94" s="104"/>
      <c r="AX94" s="104"/>
      <c r="AY94" s="223">
        <v>-1.47633564117914</v>
      </c>
      <c r="AZ94" s="225">
        <v>1.8495678188085001</v>
      </c>
      <c r="BA94" s="223">
        <v>-0.12618050199469999</v>
      </c>
      <c r="BB94" s="225">
        <v>1.28281825468521</v>
      </c>
      <c r="BC94" s="223">
        <v>-1.52643798232505</v>
      </c>
      <c r="BD94" s="225">
        <v>2.0608492183293499</v>
      </c>
      <c r="BE94" s="223">
        <v>-6.6923324627547104E-2</v>
      </c>
      <c r="BF94" s="225">
        <v>0.96777741018050101</v>
      </c>
      <c r="BG94" s="223">
        <v>2.8864027714815301</v>
      </c>
      <c r="BH94" s="225">
        <v>1.1911510085194701</v>
      </c>
      <c r="BI94" s="223">
        <v>2.3462930472346</v>
      </c>
      <c r="BJ94" s="225">
        <v>1.0855871463068001</v>
      </c>
      <c r="BK94" s="223">
        <v>-1.8179020598586599</v>
      </c>
      <c r="BL94" s="225">
        <v>0.67269769610081898</v>
      </c>
      <c r="BM94" s="223">
        <v>-0.88577997374982398</v>
      </c>
      <c r="BN94" s="225">
        <v>1.40589963071363</v>
      </c>
      <c r="BO94" s="223">
        <v>-0.70107859028808495</v>
      </c>
      <c r="BP94" s="225">
        <v>1.13648975720242</v>
      </c>
      <c r="BQ94" s="223">
        <v>0.15656093297674101</v>
      </c>
      <c r="BR94" s="225">
        <v>0.65581760179378601</v>
      </c>
      <c r="BS94" s="223">
        <v>0.207094545806119</v>
      </c>
      <c r="BT94" s="225">
        <v>1.18817680989143</v>
      </c>
      <c r="BU94" s="223">
        <v>1.0622279497056899</v>
      </c>
      <c r="BV94" s="239">
        <v>0.99377528876099797</v>
      </c>
    </row>
    <row r="95" spans="1:74" ht="13" customHeight="1" x14ac:dyDescent="0.25">
      <c r="A95" s="26" t="s">
        <v>437</v>
      </c>
      <c r="B95" s="96">
        <v>3</v>
      </c>
      <c r="C95" s="223">
        <v>26.744536394690101</v>
      </c>
      <c r="D95" s="225">
        <v>0.57772914094477501</v>
      </c>
      <c r="E95" s="223">
        <v>21.1013316301086</v>
      </c>
      <c r="F95" s="225">
        <v>0.37059572828809501</v>
      </c>
      <c r="G95" s="223">
        <v>4.3300524543380696</v>
      </c>
      <c r="H95" s="225">
        <v>0.25090002395528199</v>
      </c>
      <c r="I95" s="223">
        <v>2.0978708936825599</v>
      </c>
      <c r="J95" s="225">
        <v>0.16209668902111099</v>
      </c>
      <c r="K95" s="223">
        <v>2.5750729135268902</v>
      </c>
      <c r="L95" s="225">
        <v>0.171626473497236</v>
      </c>
      <c r="M95" s="223">
        <v>1.98524601687852</v>
      </c>
      <c r="N95" s="225">
        <v>0.188887163086643</v>
      </c>
      <c r="O95" s="223">
        <v>0.650946185281015</v>
      </c>
      <c r="P95" s="225">
        <v>0.12607560175504601</v>
      </c>
      <c r="Q95" s="223">
        <v>1.2605619268663599</v>
      </c>
      <c r="R95" s="225">
        <v>0.14095186590536701</v>
      </c>
      <c r="S95" s="223">
        <v>1.86622556355506</v>
      </c>
      <c r="T95" s="225">
        <v>0.21172583003894399</v>
      </c>
      <c r="U95" s="223">
        <v>1.1906129907841301</v>
      </c>
      <c r="V95" s="225">
        <v>9.7106679598815193E-2</v>
      </c>
      <c r="W95" s="223">
        <v>1.5722047421818499</v>
      </c>
      <c r="X95" s="225">
        <v>0.198401209898806</v>
      </c>
      <c r="Y95" s="223">
        <v>1.47781047136199</v>
      </c>
      <c r="Z95" s="225">
        <v>0.19814574869993701</v>
      </c>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223">
        <v>1.10375886152337</v>
      </c>
      <c r="AZ95" s="225">
        <v>0.74649536743864497</v>
      </c>
      <c r="BA95" s="223">
        <v>0.78666566591037301</v>
      </c>
      <c r="BB95" s="225">
        <v>0.498007646804425</v>
      </c>
      <c r="BC95" s="223">
        <v>0.493976645383573</v>
      </c>
      <c r="BD95" s="225">
        <v>0.37627190846124697</v>
      </c>
      <c r="BE95" s="223">
        <v>3.7453029770892599E-2</v>
      </c>
      <c r="BF95" s="225">
        <v>0.21246442851403299</v>
      </c>
      <c r="BG95" s="223">
        <v>-0.21659277075018399</v>
      </c>
      <c r="BH95" s="225">
        <v>0.32886449686097402</v>
      </c>
      <c r="BI95" s="223">
        <v>0.143522573935915</v>
      </c>
      <c r="BJ95" s="225">
        <v>0.24894723203004501</v>
      </c>
      <c r="BK95" s="223">
        <v>-8.5790517850796305E-2</v>
      </c>
      <c r="BL95" s="225">
        <v>0.16479962593435199</v>
      </c>
      <c r="BM95" s="223">
        <v>-8.7206936225844106E-2</v>
      </c>
      <c r="BN95" s="225">
        <v>0.18680915839398099</v>
      </c>
      <c r="BO95" s="223">
        <v>0.27501443136195403</v>
      </c>
      <c r="BP95" s="225">
        <v>0.267251078730741</v>
      </c>
      <c r="BQ95" s="223">
        <v>-0.55278136147191703</v>
      </c>
      <c r="BR95" s="225">
        <v>0.201533585151773</v>
      </c>
      <c r="BS95" s="223">
        <v>0.31143014354517501</v>
      </c>
      <c r="BT95" s="225">
        <v>0.22433968340762001</v>
      </c>
      <c r="BU95" s="223">
        <v>0.15213050420174601</v>
      </c>
      <c r="BV95" s="239">
        <v>0.228318470647563</v>
      </c>
    </row>
    <row r="96" spans="1:74" ht="13" customHeight="1" x14ac:dyDescent="0.25">
      <c r="A96" s="26" t="s">
        <v>438</v>
      </c>
      <c r="B96" s="96">
        <v>3</v>
      </c>
      <c r="C96" s="223">
        <v>27.989040522951601</v>
      </c>
      <c r="D96" s="225">
        <v>4.3821782507635696</v>
      </c>
      <c r="E96" s="223">
        <v>20.1719995424152</v>
      </c>
      <c r="F96" s="225">
        <v>2.7964007239191502</v>
      </c>
      <c r="G96" s="223">
        <v>7.0322862337551602</v>
      </c>
      <c r="H96" s="225">
        <v>1.12375357538258</v>
      </c>
      <c r="I96" s="223">
        <v>3.9021696952610601</v>
      </c>
      <c r="J96" s="225">
        <v>0.77213714528023003</v>
      </c>
      <c r="K96" s="223">
        <v>6.1734320423628999</v>
      </c>
      <c r="L96" s="225">
        <v>0.85002651905552395</v>
      </c>
      <c r="M96" s="223">
        <v>3.7932812911413998</v>
      </c>
      <c r="N96" s="225">
        <v>0.97846584501279699</v>
      </c>
      <c r="O96" s="223">
        <v>3.5815079643513199</v>
      </c>
      <c r="P96" s="225">
        <v>0.90540472828031704</v>
      </c>
      <c r="Q96" s="223">
        <v>3.3938584685754698</v>
      </c>
      <c r="R96" s="225">
        <v>1.26058566568123</v>
      </c>
      <c r="S96" s="223">
        <v>3.4613867113204702</v>
      </c>
      <c r="T96" s="225">
        <v>1.1793728121699301</v>
      </c>
      <c r="U96" s="223">
        <v>2.1396511900689701</v>
      </c>
      <c r="V96" s="225">
        <v>0.82244753574796003</v>
      </c>
      <c r="W96" s="223">
        <v>3.00825207813023</v>
      </c>
      <c r="X96" s="225">
        <v>0.86140350386739595</v>
      </c>
      <c r="Y96" s="223">
        <v>3.2745601724258599</v>
      </c>
      <c r="Z96" s="225">
        <v>1.47745344318184</v>
      </c>
      <c r="AA96" s="104"/>
      <c r="AB96" s="104"/>
      <c r="AC96" s="104"/>
      <c r="AD96" s="104"/>
      <c r="AE96" s="104"/>
      <c r="AF96" s="104"/>
      <c r="AG96" s="104"/>
      <c r="AH96" s="104"/>
      <c r="AI96" s="104"/>
      <c r="AJ96" s="104"/>
      <c r="AK96" s="104"/>
      <c r="AL96" s="104"/>
      <c r="AM96" s="104"/>
      <c r="AN96" s="104"/>
      <c r="AO96" s="104"/>
      <c r="AP96" s="104"/>
      <c r="AQ96" s="104"/>
      <c r="AR96" s="104"/>
      <c r="AS96" s="104"/>
      <c r="AT96" s="104"/>
      <c r="AU96" s="104"/>
      <c r="AV96" s="104"/>
      <c r="AW96" s="104"/>
      <c r="AX96" s="104"/>
      <c r="AY96" s="223">
        <v>-8.9403688066172293</v>
      </c>
      <c r="AZ96" s="225">
        <v>5.8698885585982401</v>
      </c>
      <c r="BA96" s="223">
        <v>-2.2879051176007001</v>
      </c>
      <c r="BB96" s="225">
        <v>4.0095795450701504</v>
      </c>
      <c r="BC96" s="223">
        <v>-0.31397191381247402</v>
      </c>
      <c r="BD96" s="225">
        <v>1.63986748453588</v>
      </c>
      <c r="BE96" s="223">
        <v>-1.5436678369293E-2</v>
      </c>
      <c r="BF96" s="225">
        <v>1.09559326983126</v>
      </c>
      <c r="BG96" s="223">
        <v>0.45705017463408398</v>
      </c>
      <c r="BH96" s="225">
        <v>1.3852516994926101</v>
      </c>
      <c r="BI96" s="223">
        <v>-0.22935591018059101</v>
      </c>
      <c r="BJ96" s="225">
        <v>1.4511536844886099</v>
      </c>
      <c r="BK96" s="223">
        <v>0.61004378853004704</v>
      </c>
      <c r="BL96" s="225">
        <v>1.6163206973223301</v>
      </c>
      <c r="BM96" s="223">
        <v>-0.20639047026023799</v>
      </c>
      <c r="BN96" s="225">
        <v>1.95824649934182</v>
      </c>
      <c r="BO96" s="223">
        <v>-0.507964602063528</v>
      </c>
      <c r="BP96" s="225">
        <v>1.7658635956970701</v>
      </c>
      <c r="BQ96" s="223">
        <v>-1.47042246067399</v>
      </c>
      <c r="BR96" s="225">
        <v>1.3989025327914</v>
      </c>
      <c r="BS96" s="223">
        <v>0.19155094530987599</v>
      </c>
      <c r="BT96" s="225">
        <v>1.68370391475207</v>
      </c>
      <c r="BU96" s="223">
        <v>0.43248830284112</v>
      </c>
      <c r="BV96" s="239">
        <v>2.0753637923005002</v>
      </c>
    </row>
    <row r="97" spans="1:74" ht="13" customHeight="1" x14ac:dyDescent="0.25">
      <c r="A97" s="63" t="s">
        <v>450</v>
      </c>
      <c r="B97" s="207">
        <v>3</v>
      </c>
      <c r="C97" s="253">
        <v>28.4517652084822</v>
      </c>
      <c r="D97" s="254">
        <v>0.61625436548434498</v>
      </c>
      <c r="E97" s="253">
        <v>15.7607154349305</v>
      </c>
      <c r="F97" s="254">
        <v>0.387407524695078</v>
      </c>
      <c r="G97" s="253">
        <v>6.9166165332397496</v>
      </c>
      <c r="H97" s="254">
        <v>0.225328525231934</v>
      </c>
      <c r="I97" s="253">
        <v>2.7513259476771799</v>
      </c>
      <c r="J97" s="254">
        <v>0.13104560064131399</v>
      </c>
      <c r="K97" s="253">
        <v>4.4785412354588301</v>
      </c>
      <c r="L97" s="254">
        <v>0.17876242931223299</v>
      </c>
      <c r="M97" s="253">
        <v>2.5880392570184299</v>
      </c>
      <c r="N97" s="254">
        <v>0.17783464659592499</v>
      </c>
      <c r="O97" s="253">
        <v>1.3237390827058599</v>
      </c>
      <c r="P97" s="254">
        <v>0.122395708872559</v>
      </c>
      <c r="Q97" s="253">
        <v>2.3996765672862699</v>
      </c>
      <c r="R97" s="254">
        <v>0.196664847102683</v>
      </c>
      <c r="S97" s="253">
        <v>2.1376210619692699</v>
      </c>
      <c r="T97" s="254">
        <v>0.17628242087627199</v>
      </c>
      <c r="U97" s="253">
        <v>1.23206793280824</v>
      </c>
      <c r="V97" s="254">
        <v>0.122976659281104</v>
      </c>
      <c r="W97" s="253">
        <v>1.7818585999762899</v>
      </c>
      <c r="X97" s="254">
        <v>0.165415800826031</v>
      </c>
      <c r="Y97" s="253">
        <v>1.9001783079654</v>
      </c>
      <c r="Z97" s="254">
        <v>0.21734793826604701</v>
      </c>
      <c r="AA97" s="251"/>
      <c r="AB97" s="251"/>
      <c r="AC97" s="251"/>
      <c r="AD97" s="251"/>
      <c r="AE97" s="251"/>
      <c r="AF97" s="251"/>
      <c r="AG97" s="251"/>
      <c r="AH97" s="251"/>
      <c r="AI97" s="251"/>
      <c r="AJ97" s="251"/>
      <c r="AK97" s="251"/>
      <c r="AL97" s="251"/>
      <c r="AM97" s="251"/>
      <c r="AN97" s="251"/>
      <c r="AO97" s="251"/>
      <c r="AP97" s="251"/>
      <c r="AQ97" s="251"/>
      <c r="AR97" s="251"/>
      <c r="AS97" s="251"/>
      <c r="AT97" s="251"/>
      <c r="AU97" s="251"/>
      <c r="AV97" s="251"/>
      <c r="AW97" s="251"/>
      <c r="AX97" s="251"/>
      <c r="AY97" s="253">
        <v>-2.0870129138078899</v>
      </c>
      <c r="AZ97" s="254">
        <v>0.86194621847093</v>
      </c>
      <c r="BA97" s="253">
        <v>-1.3404828233689701</v>
      </c>
      <c r="BB97" s="254">
        <v>0.56297078545647705</v>
      </c>
      <c r="BC97" s="253">
        <v>0.41966818994607802</v>
      </c>
      <c r="BD97" s="254">
        <v>0.35732713130740601</v>
      </c>
      <c r="BE97" s="253">
        <v>-0.18319981847189901</v>
      </c>
      <c r="BF97" s="254">
        <v>0.20070804643411899</v>
      </c>
      <c r="BG97" s="253">
        <v>0.60419839106173301</v>
      </c>
      <c r="BH97" s="254">
        <v>0.25976726768651898</v>
      </c>
      <c r="BI97" s="253">
        <v>0.322296802663745</v>
      </c>
      <c r="BJ97" s="254">
        <v>0.23803079940882299</v>
      </c>
      <c r="BK97" s="253">
        <v>-0.170198930901132</v>
      </c>
      <c r="BL97" s="254">
        <v>0.225383200176937</v>
      </c>
      <c r="BM97" s="253">
        <v>-0.25726234464220299</v>
      </c>
      <c r="BN97" s="254">
        <v>0.312594587438695</v>
      </c>
      <c r="BO97" s="253">
        <v>-0.20695510015604299</v>
      </c>
      <c r="BP97" s="254">
        <v>0.27967641077720901</v>
      </c>
      <c r="BQ97" s="253">
        <v>-0.491293054268233</v>
      </c>
      <c r="BR97" s="254">
        <v>0.20231164275733601</v>
      </c>
      <c r="BS97" s="253">
        <v>-1.6051660890386201E-2</v>
      </c>
      <c r="BT97" s="254">
        <v>0.26975459329152501</v>
      </c>
      <c r="BU97" s="253">
        <v>-6.8553753074457102E-2</v>
      </c>
      <c r="BV97" s="258">
        <v>0.300103468728254</v>
      </c>
    </row>
    <row r="99" spans="1:74" x14ac:dyDescent="0.25">
      <c r="A99" s="178" t="s">
        <v>485</v>
      </c>
    </row>
    <row r="100" spans="1:74" x14ac:dyDescent="0.25">
      <c r="A100" s="178" t="s">
        <v>496</v>
      </c>
    </row>
    <row r="101" spans="1:74" x14ac:dyDescent="0.25">
      <c r="A101" s="178" t="s">
        <v>487</v>
      </c>
    </row>
    <row r="102" spans="1:74" x14ac:dyDescent="0.25">
      <c r="A102" s="178" t="s">
        <v>506</v>
      </c>
    </row>
    <row r="103" spans="1:74" x14ac:dyDescent="0.25">
      <c r="A103" s="178" t="s">
        <v>489</v>
      </c>
    </row>
    <row r="104" spans="1:74" x14ac:dyDescent="0.25">
      <c r="A104" s="178" t="s">
        <v>507</v>
      </c>
    </row>
    <row r="105" spans="1:74" x14ac:dyDescent="0.25">
      <c r="A105" s="178" t="s">
        <v>508</v>
      </c>
    </row>
    <row r="106" spans="1:74" x14ac:dyDescent="0.25">
      <c r="A106" s="178" t="s">
        <v>459</v>
      </c>
    </row>
    <row r="107" spans="1:74" x14ac:dyDescent="0.25">
      <c r="A107" s="178" t="s">
        <v>460</v>
      </c>
    </row>
    <row r="108" spans="1:74" x14ac:dyDescent="0.25">
      <c r="A108" s="178" t="s">
        <v>461</v>
      </c>
    </row>
    <row r="109" spans="1:74" x14ac:dyDescent="0.25">
      <c r="A109" s="178" t="s">
        <v>462</v>
      </c>
    </row>
    <row r="110" spans="1:74" x14ac:dyDescent="0.25">
      <c r="A110" s="181" t="str">
        <f>HYPERLINK("https://oecdcode.org/disclaimers/cyprus.html", "Information on data for Cyprus: https://oecdcode.org/disclaimers/cyprus.html")</f>
        <v>Information on data for Cyprus: https://oecdcode.org/disclaimers/cyprus.html</v>
      </c>
    </row>
    <row r="111" spans="1:74" x14ac:dyDescent="0.25">
      <c r="A111" s="178" t="s">
        <v>463</v>
      </c>
    </row>
  </sheetData>
  <mergeCells count="40">
    <mergeCell ref="AW9:AX9"/>
    <mergeCell ref="AY8:BV8"/>
    <mergeCell ref="AY9:AZ9"/>
    <mergeCell ref="BA9:BB9"/>
    <mergeCell ref="BC9:BD9"/>
    <mergeCell ref="BE9:BF9"/>
    <mergeCell ref="BG9:BH9"/>
    <mergeCell ref="BI9:BJ9"/>
    <mergeCell ref="BK9:BL9"/>
    <mergeCell ref="BM9:BN9"/>
    <mergeCell ref="BO9:BP9"/>
    <mergeCell ref="BQ9:BR9"/>
    <mergeCell ref="BS9:BT9"/>
    <mergeCell ref="BU9:BV9"/>
    <mergeCell ref="AM9:AN9"/>
    <mergeCell ref="AO9:AP9"/>
    <mergeCell ref="AQ9:AR9"/>
    <mergeCell ref="AS9:AT9"/>
    <mergeCell ref="AU9:AV9"/>
    <mergeCell ref="AC9:AD9"/>
    <mergeCell ref="AE9:AF9"/>
    <mergeCell ref="AG9:AH9"/>
    <mergeCell ref="AI9:AJ9"/>
    <mergeCell ref="AK9:AL9"/>
    <mergeCell ref="B7:B10"/>
    <mergeCell ref="C7:BV7"/>
    <mergeCell ref="C8:D9"/>
    <mergeCell ref="E8:F9"/>
    <mergeCell ref="G8:H9"/>
    <mergeCell ref="I8:J9"/>
    <mergeCell ref="K8:L9"/>
    <mergeCell ref="M8:N9"/>
    <mergeCell ref="O8:P9"/>
    <mergeCell ref="Q8:R9"/>
    <mergeCell ref="S8:T9"/>
    <mergeCell ref="U8:V9"/>
    <mergeCell ref="W8:X9"/>
    <mergeCell ref="Y8:Z9"/>
    <mergeCell ref="AA8:AX8"/>
    <mergeCell ref="AA9:AB9"/>
  </mergeCells>
  <conditionalFormatting sqref="AA1:AA200">
    <cfRule type="expression" dxfId="517" priority="24">
      <formula>ABS(AA1/AB1)&gt;1.95996398454005</formula>
    </cfRule>
  </conditionalFormatting>
  <conditionalFormatting sqref="AC1:AC200">
    <cfRule type="expression" dxfId="516" priority="23">
      <formula>ABS(AC1/AD1)&gt;1.95996398454005</formula>
    </cfRule>
  </conditionalFormatting>
  <conditionalFormatting sqref="AE1:AE200">
    <cfRule type="expression" dxfId="515" priority="22">
      <formula>ABS(AE1/AF1)&gt;1.95996398454005</formula>
    </cfRule>
  </conditionalFormatting>
  <conditionalFormatting sqref="AG1:AG200">
    <cfRule type="expression" dxfId="514" priority="21">
      <formula>ABS(AG1/AH1)&gt;1.95996398454005</formula>
    </cfRule>
  </conditionalFormatting>
  <conditionalFormatting sqref="AI1:AI200">
    <cfRule type="expression" dxfId="513" priority="20">
      <formula>ABS(AI1/AJ1)&gt;1.95996398454005</formula>
    </cfRule>
  </conditionalFormatting>
  <conditionalFormatting sqref="AK1:AK200">
    <cfRule type="expression" dxfId="512" priority="19">
      <formula>ABS(AK1/AL1)&gt;1.95996398454005</formula>
    </cfRule>
  </conditionalFormatting>
  <conditionalFormatting sqref="AM1:AM200">
    <cfRule type="expression" dxfId="511" priority="18">
      <formula>ABS(AM1/AN1)&gt;1.95996398454005</formula>
    </cfRule>
  </conditionalFormatting>
  <conditionalFormatting sqref="AO1:AO200">
    <cfRule type="expression" dxfId="510" priority="17">
      <formula>ABS(AO1/AP1)&gt;1.95996398454005</formula>
    </cfRule>
  </conditionalFormatting>
  <conditionalFormatting sqref="AQ1:AQ200">
    <cfRule type="expression" dxfId="509" priority="16">
      <formula>ABS(AQ1/AR1)&gt;1.95996398454005</formula>
    </cfRule>
  </conditionalFormatting>
  <conditionalFormatting sqref="AS1:AS200">
    <cfRule type="expression" dxfId="508" priority="15">
      <formula>ABS(AS1/AT1)&gt;1.95996398454005</formula>
    </cfRule>
  </conditionalFormatting>
  <conditionalFormatting sqref="AU1:AU200">
    <cfRule type="expression" dxfId="507" priority="14">
      <formula>ABS(AU1/AV1)&gt;1.95996398454005</formula>
    </cfRule>
  </conditionalFormatting>
  <conditionalFormatting sqref="AW1:AW200">
    <cfRule type="expression" dxfId="506" priority="13">
      <formula>ABS(AW1/AX1)&gt;1.95996398454005</formula>
    </cfRule>
  </conditionalFormatting>
  <conditionalFormatting sqref="AY1:AY200">
    <cfRule type="expression" dxfId="505" priority="12">
      <formula>ABS(AY1/AZ1)&gt;1.95996398454005</formula>
    </cfRule>
  </conditionalFormatting>
  <conditionalFormatting sqref="BA1:BA200">
    <cfRule type="expression" dxfId="504" priority="11">
      <formula>ABS(BA1/BB1)&gt;1.95996398454005</formula>
    </cfRule>
  </conditionalFormatting>
  <conditionalFormatting sqref="BC1:BC200">
    <cfRule type="expression" dxfId="503" priority="10">
      <formula>ABS(BC1/BD1)&gt;1.95996398454005</formula>
    </cfRule>
  </conditionalFormatting>
  <conditionalFormatting sqref="BE1:BE200">
    <cfRule type="expression" dxfId="502" priority="9">
      <formula>ABS(BE1/BF1)&gt;1.95996398454005</formula>
    </cfRule>
  </conditionalFormatting>
  <conditionalFormatting sqref="BG1:BG200">
    <cfRule type="expression" dxfId="501" priority="8">
      <formula>ABS(BG1/BH1)&gt;1.95996398454005</formula>
    </cfRule>
  </conditionalFormatting>
  <conditionalFormatting sqref="BI1:BI200">
    <cfRule type="expression" dxfId="500" priority="7">
      <formula>ABS(BI1/BJ1)&gt;1.95996398454005</formula>
    </cfRule>
  </conditionalFormatting>
  <conditionalFormatting sqref="BK1:BK200">
    <cfRule type="expression" dxfId="499" priority="6">
      <formula>ABS(BK1/BL1)&gt;1.95996398454005</formula>
    </cfRule>
  </conditionalFormatting>
  <conditionalFormatting sqref="BM1:BM200">
    <cfRule type="expression" dxfId="498" priority="5">
      <formula>ABS(BM1/BN1)&gt;1.95996398454005</formula>
    </cfRule>
  </conditionalFormatting>
  <conditionalFormatting sqref="BO1:BO200">
    <cfRule type="expression" dxfId="497" priority="4">
      <formula>ABS(BO1/BP1)&gt;1.95996398454005</formula>
    </cfRule>
  </conditionalFormatting>
  <conditionalFormatting sqref="BQ1:BQ200">
    <cfRule type="expression" dxfId="496" priority="3">
      <formula>ABS(BQ1/BR1)&gt;1.95996398454005</formula>
    </cfRule>
  </conditionalFormatting>
  <conditionalFormatting sqref="BS1:BS200">
    <cfRule type="expression" dxfId="495" priority="2">
      <formula>ABS(BS1/BT1)&gt;1.95996398454005</formula>
    </cfRule>
  </conditionalFormatting>
  <conditionalFormatting sqref="BU1:BU200">
    <cfRule type="expression" dxfId="494" priority="1">
      <formula>ABS(BU1/BV1)&gt;1.95996398454005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N111"/>
  <sheetViews>
    <sheetView showGridLines="0" zoomScale="80" workbookViewId="0"/>
  </sheetViews>
  <sheetFormatPr defaultColWidth="10.90625" defaultRowHeight="12.5" x14ac:dyDescent="0.25"/>
  <cols>
    <col min="1" max="1" width="30.7265625" customWidth="1"/>
    <col min="2" max="2" width="8.7265625" customWidth="1"/>
  </cols>
  <sheetData>
    <row r="1" spans="1:170" x14ac:dyDescent="0.25">
      <c r="A1" s="41" t="s">
        <v>271</v>
      </c>
    </row>
    <row r="2" spans="1:170" ht="13" x14ac:dyDescent="0.3">
      <c r="A2" s="42" t="s">
        <v>272</v>
      </c>
    </row>
    <row r="3" spans="1:170" ht="13" x14ac:dyDescent="0.3">
      <c r="A3" s="43" t="s">
        <v>387</v>
      </c>
    </row>
    <row r="4" spans="1:170" x14ac:dyDescent="0.25">
      <c r="A4" s="160" t="str">
        <f>HYPERLINK("#'TOC'!A1", "Back to TOC")</f>
        <v>Back to TOC</v>
      </c>
    </row>
    <row r="6" spans="1:170" ht="16" customHeight="1" x14ac:dyDescent="0.25">
      <c r="B6" s="658" t="s">
        <v>388</v>
      </c>
      <c r="C6" s="662" t="s">
        <v>505</v>
      </c>
      <c r="D6" s="662"/>
      <c r="E6" s="662"/>
      <c r="F6" s="662"/>
      <c r="G6" s="662"/>
      <c r="H6" s="662"/>
      <c r="I6" s="662"/>
      <c r="J6" s="662"/>
      <c r="K6" s="662"/>
      <c r="L6" s="662"/>
      <c r="M6" s="662"/>
      <c r="N6" s="662"/>
      <c r="O6" s="662"/>
      <c r="P6" s="662"/>
      <c r="Q6" s="662"/>
      <c r="R6" s="662"/>
      <c r="S6" s="662"/>
      <c r="T6" s="662"/>
      <c r="U6" s="662"/>
      <c r="V6" s="662"/>
      <c r="W6" s="662"/>
      <c r="X6" s="662"/>
      <c r="Y6" s="662"/>
      <c r="Z6" s="662"/>
      <c r="AA6" s="662"/>
      <c r="AB6" s="662"/>
      <c r="AC6" s="662"/>
      <c r="AD6" s="662"/>
      <c r="AE6" s="662"/>
      <c r="AF6" s="662"/>
      <c r="AG6" s="662"/>
      <c r="AH6" s="662"/>
      <c r="AI6" s="662"/>
      <c r="AJ6" s="662"/>
      <c r="AK6" s="662"/>
      <c r="AL6" s="662"/>
      <c r="AM6" s="662"/>
      <c r="AN6" s="662"/>
      <c r="AO6" s="662"/>
      <c r="AP6" s="662"/>
      <c r="AQ6" s="662"/>
      <c r="AR6" s="662"/>
      <c r="AS6" s="662"/>
      <c r="AT6" s="662"/>
      <c r="AU6" s="662"/>
      <c r="AV6" s="662"/>
      <c r="AW6" s="662"/>
      <c r="AX6" s="662"/>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2"/>
      <c r="DD6" s="662"/>
      <c r="DE6" s="662"/>
      <c r="DF6" s="662"/>
      <c r="DG6" s="662"/>
      <c r="DH6" s="662"/>
      <c r="DI6" s="662"/>
      <c r="DJ6" s="662"/>
      <c r="DK6" s="662"/>
      <c r="DL6" s="662"/>
      <c r="DM6" s="662"/>
      <c r="DN6" s="662"/>
      <c r="DO6" s="662"/>
      <c r="DP6" s="662"/>
      <c r="DQ6" s="662"/>
      <c r="DR6" s="662"/>
      <c r="DS6" s="662"/>
      <c r="DT6" s="662"/>
      <c r="DU6" s="662"/>
      <c r="DV6" s="662"/>
      <c r="DW6" s="662"/>
      <c r="DX6" s="662"/>
      <c r="DY6" s="662"/>
      <c r="DZ6" s="662"/>
      <c r="EA6" s="662"/>
      <c r="EB6" s="662"/>
      <c r="EC6" s="662"/>
      <c r="ED6" s="662"/>
      <c r="EE6" s="662"/>
      <c r="EF6" s="662"/>
      <c r="EG6" s="662"/>
      <c r="EH6" s="662"/>
      <c r="EI6" s="662"/>
      <c r="EJ6" s="662"/>
      <c r="EK6" s="662"/>
      <c r="EL6" s="662"/>
      <c r="EM6" s="662"/>
      <c r="EN6" s="662"/>
      <c r="EO6" s="662"/>
      <c r="EP6" s="662"/>
      <c r="EQ6" s="662"/>
      <c r="ER6" s="662"/>
      <c r="ES6" s="662"/>
      <c r="ET6" s="662"/>
      <c r="EU6" s="662"/>
      <c r="EV6" s="662"/>
      <c r="EW6" s="662"/>
      <c r="EX6" s="662"/>
      <c r="EY6" s="662"/>
      <c r="EZ6" s="662"/>
      <c r="FA6" s="662"/>
      <c r="FB6" s="662"/>
      <c r="FC6" s="662"/>
      <c r="FD6" s="662"/>
      <c r="FE6" s="662"/>
      <c r="FF6" s="662"/>
      <c r="FG6" s="662"/>
      <c r="FH6" s="662"/>
      <c r="FI6" s="662"/>
      <c r="FJ6" s="662"/>
      <c r="FK6" s="662"/>
      <c r="FL6" s="662"/>
      <c r="FM6" s="662"/>
      <c r="FN6" s="663"/>
    </row>
    <row r="7" spans="1:170" ht="32" customHeight="1" x14ac:dyDescent="0.25">
      <c r="B7" s="659"/>
      <c r="C7" s="647" t="s">
        <v>464</v>
      </c>
      <c r="D7" s="647"/>
      <c r="E7" s="647"/>
      <c r="F7" s="647"/>
      <c r="G7" s="647"/>
      <c r="H7" s="647"/>
      <c r="I7" s="647"/>
      <c r="J7" s="647"/>
      <c r="K7" s="647"/>
      <c r="L7" s="647"/>
      <c r="M7" s="647" t="s">
        <v>472</v>
      </c>
      <c r="N7" s="647"/>
      <c r="O7" s="647"/>
      <c r="P7" s="647"/>
      <c r="Q7" s="647"/>
      <c r="R7" s="647"/>
      <c r="S7" s="647"/>
      <c r="T7" s="647"/>
      <c r="U7" s="647"/>
      <c r="V7" s="647"/>
      <c r="W7" s="647" t="s">
        <v>497</v>
      </c>
      <c r="X7" s="647"/>
      <c r="Y7" s="647"/>
      <c r="Z7" s="647"/>
      <c r="AA7" s="647"/>
      <c r="AB7" s="647"/>
      <c r="AC7" s="647"/>
      <c r="AD7" s="647"/>
      <c r="AE7" s="647"/>
      <c r="AF7" s="647"/>
      <c r="AG7" s="647" t="s">
        <v>498</v>
      </c>
      <c r="AH7" s="647"/>
      <c r="AI7" s="647"/>
      <c r="AJ7" s="647"/>
      <c r="AK7" s="647"/>
      <c r="AL7" s="647"/>
      <c r="AM7" s="647"/>
      <c r="AN7" s="647"/>
      <c r="AO7" s="647"/>
      <c r="AP7" s="647"/>
      <c r="AQ7" s="647" t="s">
        <v>474</v>
      </c>
      <c r="AR7" s="647"/>
      <c r="AS7" s="647"/>
      <c r="AT7" s="647"/>
      <c r="AU7" s="647"/>
      <c r="AV7" s="647"/>
      <c r="AW7" s="647"/>
      <c r="AX7" s="647"/>
      <c r="AY7" s="647"/>
      <c r="AZ7" s="647"/>
      <c r="BA7" s="647" t="s">
        <v>483</v>
      </c>
      <c r="BB7" s="647"/>
      <c r="BC7" s="647"/>
      <c r="BD7" s="647"/>
      <c r="BE7" s="647"/>
      <c r="BF7" s="647"/>
      <c r="BG7" s="647"/>
      <c r="BH7" s="647"/>
      <c r="BI7" s="647"/>
      <c r="BJ7" s="647"/>
      <c r="BK7" s="647" t="s">
        <v>475</v>
      </c>
      <c r="BL7" s="647"/>
      <c r="BM7" s="647"/>
      <c r="BN7" s="647"/>
      <c r="BO7" s="647"/>
      <c r="BP7" s="647"/>
      <c r="BQ7" s="647"/>
      <c r="BR7" s="647"/>
      <c r="BS7" s="647"/>
      <c r="BT7" s="647"/>
      <c r="BU7" s="647" t="s">
        <v>503</v>
      </c>
      <c r="BV7" s="647"/>
      <c r="BW7" s="647"/>
      <c r="BX7" s="647"/>
      <c r="BY7" s="647"/>
      <c r="BZ7" s="647"/>
      <c r="CA7" s="647"/>
      <c r="CB7" s="647"/>
      <c r="CC7" s="647"/>
      <c r="CD7" s="647"/>
      <c r="CE7" s="647" t="s">
        <v>499</v>
      </c>
      <c r="CF7" s="647"/>
      <c r="CG7" s="647"/>
      <c r="CH7" s="647"/>
      <c r="CI7" s="647"/>
      <c r="CJ7" s="647"/>
      <c r="CK7" s="647"/>
      <c r="CL7" s="647"/>
      <c r="CM7" s="647"/>
      <c r="CN7" s="647"/>
      <c r="CO7" s="647" t="s">
        <v>476</v>
      </c>
      <c r="CP7" s="647"/>
      <c r="CQ7" s="647"/>
      <c r="CR7" s="647"/>
      <c r="CS7" s="647"/>
      <c r="CT7" s="647"/>
      <c r="CU7" s="647"/>
      <c r="CV7" s="647"/>
      <c r="CW7" s="647"/>
      <c r="CX7" s="647"/>
      <c r="CY7" s="647" t="s">
        <v>504</v>
      </c>
      <c r="CZ7" s="647"/>
      <c r="DA7" s="647"/>
      <c r="DB7" s="647"/>
      <c r="DC7" s="647"/>
      <c r="DD7" s="647"/>
      <c r="DE7" s="647"/>
      <c r="DF7" s="647"/>
      <c r="DG7" s="647"/>
      <c r="DH7" s="647"/>
      <c r="DI7" s="647" t="s">
        <v>500</v>
      </c>
      <c r="DJ7" s="647"/>
      <c r="DK7" s="647"/>
      <c r="DL7" s="647"/>
      <c r="DM7" s="647"/>
      <c r="DN7" s="647"/>
      <c r="DO7" s="647"/>
      <c r="DP7" s="647"/>
      <c r="DQ7" s="647"/>
      <c r="DR7" s="647"/>
      <c r="DS7" s="667" t="s">
        <v>501</v>
      </c>
      <c r="DT7" s="667"/>
      <c r="DU7" s="667"/>
      <c r="DV7" s="667"/>
      <c r="DW7" s="667"/>
      <c r="DX7" s="667"/>
      <c r="DY7" s="667"/>
      <c r="DZ7" s="667"/>
      <c r="EA7" s="667"/>
      <c r="EB7" s="667"/>
      <c r="EC7" s="667"/>
      <c r="ED7" s="667"/>
      <c r="EE7" s="667"/>
      <c r="EF7" s="667"/>
      <c r="EG7" s="667"/>
      <c r="EH7" s="667"/>
      <c r="EI7" s="667"/>
      <c r="EJ7" s="667"/>
      <c r="EK7" s="667"/>
      <c r="EL7" s="667"/>
      <c r="EM7" s="667"/>
      <c r="EN7" s="667"/>
      <c r="EO7" s="667"/>
      <c r="EP7" s="667"/>
      <c r="EQ7" s="667" t="s">
        <v>502</v>
      </c>
      <c r="ER7" s="667"/>
      <c r="ES7" s="667"/>
      <c r="ET7" s="667"/>
      <c r="EU7" s="667"/>
      <c r="EV7" s="667"/>
      <c r="EW7" s="667"/>
      <c r="EX7" s="667"/>
      <c r="EY7" s="667"/>
      <c r="EZ7" s="667"/>
      <c r="FA7" s="667"/>
      <c r="FB7" s="667"/>
      <c r="FC7" s="667"/>
      <c r="FD7" s="667"/>
      <c r="FE7" s="667"/>
      <c r="FF7" s="667"/>
      <c r="FG7" s="667"/>
      <c r="FH7" s="667"/>
      <c r="FI7" s="667"/>
      <c r="FJ7" s="667"/>
      <c r="FK7" s="667"/>
      <c r="FL7" s="667"/>
      <c r="FM7" s="667"/>
      <c r="FN7" s="669"/>
    </row>
    <row r="8" spans="1:170" ht="16" customHeight="1" x14ac:dyDescent="0.25">
      <c r="B8" s="659"/>
      <c r="C8" s="649" t="s">
        <v>510</v>
      </c>
      <c r="D8" s="649"/>
      <c r="E8" s="649" t="s">
        <v>511</v>
      </c>
      <c r="F8" s="649"/>
      <c r="G8" s="649"/>
      <c r="H8" s="649"/>
      <c r="I8" s="649"/>
      <c r="J8" s="649"/>
      <c r="K8" s="649"/>
      <c r="L8" s="649"/>
      <c r="M8" s="649" t="s">
        <v>510</v>
      </c>
      <c r="N8" s="649"/>
      <c r="O8" s="649" t="s">
        <v>511</v>
      </c>
      <c r="P8" s="649"/>
      <c r="Q8" s="649"/>
      <c r="R8" s="649"/>
      <c r="S8" s="649"/>
      <c r="T8" s="649"/>
      <c r="U8" s="649"/>
      <c r="V8" s="649"/>
      <c r="W8" s="649" t="s">
        <v>510</v>
      </c>
      <c r="X8" s="649"/>
      <c r="Y8" s="649" t="s">
        <v>511</v>
      </c>
      <c r="Z8" s="649"/>
      <c r="AA8" s="649"/>
      <c r="AB8" s="649"/>
      <c r="AC8" s="649"/>
      <c r="AD8" s="649"/>
      <c r="AE8" s="649"/>
      <c r="AF8" s="649"/>
      <c r="AG8" s="649" t="s">
        <v>510</v>
      </c>
      <c r="AH8" s="649"/>
      <c r="AI8" s="649" t="s">
        <v>511</v>
      </c>
      <c r="AJ8" s="649"/>
      <c r="AK8" s="649"/>
      <c r="AL8" s="649"/>
      <c r="AM8" s="649"/>
      <c r="AN8" s="649"/>
      <c r="AO8" s="649"/>
      <c r="AP8" s="649"/>
      <c r="AQ8" s="649" t="s">
        <v>510</v>
      </c>
      <c r="AR8" s="649"/>
      <c r="AS8" s="649" t="s">
        <v>511</v>
      </c>
      <c r="AT8" s="649"/>
      <c r="AU8" s="649"/>
      <c r="AV8" s="649"/>
      <c r="AW8" s="649"/>
      <c r="AX8" s="649"/>
      <c r="AY8" s="649"/>
      <c r="AZ8" s="649"/>
      <c r="BA8" s="649" t="s">
        <v>510</v>
      </c>
      <c r="BB8" s="649"/>
      <c r="BC8" s="649" t="s">
        <v>511</v>
      </c>
      <c r="BD8" s="649"/>
      <c r="BE8" s="649"/>
      <c r="BF8" s="649"/>
      <c r="BG8" s="649"/>
      <c r="BH8" s="649"/>
      <c r="BI8" s="649"/>
      <c r="BJ8" s="649"/>
      <c r="BK8" s="649" t="s">
        <v>510</v>
      </c>
      <c r="BL8" s="649"/>
      <c r="BM8" s="649" t="s">
        <v>511</v>
      </c>
      <c r="BN8" s="649"/>
      <c r="BO8" s="649"/>
      <c r="BP8" s="649"/>
      <c r="BQ8" s="649"/>
      <c r="BR8" s="649"/>
      <c r="BS8" s="649"/>
      <c r="BT8" s="649"/>
      <c r="BU8" s="649" t="s">
        <v>510</v>
      </c>
      <c r="BV8" s="649"/>
      <c r="BW8" s="649" t="s">
        <v>511</v>
      </c>
      <c r="BX8" s="649"/>
      <c r="BY8" s="649"/>
      <c r="BZ8" s="649"/>
      <c r="CA8" s="649"/>
      <c r="CB8" s="649"/>
      <c r="CC8" s="649"/>
      <c r="CD8" s="649"/>
      <c r="CE8" s="649" t="s">
        <v>510</v>
      </c>
      <c r="CF8" s="649"/>
      <c r="CG8" s="649" t="s">
        <v>511</v>
      </c>
      <c r="CH8" s="649"/>
      <c r="CI8" s="649"/>
      <c r="CJ8" s="649"/>
      <c r="CK8" s="649"/>
      <c r="CL8" s="649"/>
      <c r="CM8" s="649"/>
      <c r="CN8" s="649"/>
      <c r="CO8" s="649" t="s">
        <v>510</v>
      </c>
      <c r="CP8" s="649"/>
      <c r="CQ8" s="649" t="s">
        <v>511</v>
      </c>
      <c r="CR8" s="649"/>
      <c r="CS8" s="649"/>
      <c r="CT8" s="649"/>
      <c r="CU8" s="649"/>
      <c r="CV8" s="649"/>
      <c r="CW8" s="649"/>
      <c r="CX8" s="649"/>
      <c r="CY8" s="649" t="s">
        <v>510</v>
      </c>
      <c r="CZ8" s="649"/>
      <c r="DA8" s="649" t="s">
        <v>511</v>
      </c>
      <c r="DB8" s="649"/>
      <c r="DC8" s="649"/>
      <c r="DD8" s="649"/>
      <c r="DE8" s="649"/>
      <c r="DF8" s="649"/>
      <c r="DG8" s="649"/>
      <c r="DH8" s="649"/>
      <c r="DI8" s="649" t="s">
        <v>510</v>
      </c>
      <c r="DJ8" s="649"/>
      <c r="DK8" s="649" t="s">
        <v>511</v>
      </c>
      <c r="DL8" s="649"/>
      <c r="DM8" s="649"/>
      <c r="DN8" s="649"/>
      <c r="DO8" s="649"/>
      <c r="DP8" s="649"/>
      <c r="DQ8" s="649"/>
      <c r="DR8" s="649"/>
      <c r="DS8" s="668" t="s">
        <v>510</v>
      </c>
      <c r="DT8" s="668"/>
      <c r="DU8" s="668"/>
      <c r="DV8" s="668"/>
      <c r="DW8" s="668"/>
      <c r="DX8" s="668"/>
      <c r="DY8" s="668"/>
      <c r="DZ8" s="668"/>
      <c r="EA8" s="668"/>
      <c r="EB8" s="668"/>
      <c r="EC8" s="668"/>
      <c r="ED8" s="668"/>
      <c r="EE8" s="668"/>
      <c r="EF8" s="668"/>
      <c r="EG8" s="668"/>
      <c r="EH8" s="668"/>
      <c r="EI8" s="668"/>
      <c r="EJ8" s="668"/>
      <c r="EK8" s="668"/>
      <c r="EL8" s="668"/>
      <c r="EM8" s="668"/>
      <c r="EN8" s="668"/>
      <c r="EO8" s="668"/>
      <c r="EP8" s="668"/>
      <c r="EQ8" s="668" t="s">
        <v>510</v>
      </c>
      <c r="ER8" s="668"/>
      <c r="ES8" s="668"/>
      <c r="ET8" s="668"/>
      <c r="EU8" s="668"/>
      <c r="EV8" s="668"/>
      <c r="EW8" s="668"/>
      <c r="EX8" s="668"/>
      <c r="EY8" s="668"/>
      <c r="EZ8" s="668"/>
      <c r="FA8" s="668"/>
      <c r="FB8" s="668"/>
      <c r="FC8" s="668"/>
      <c r="FD8" s="668"/>
      <c r="FE8" s="668"/>
      <c r="FF8" s="668"/>
      <c r="FG8" s="668"/>
      <c r="FH8" s="668"/>
      <c r="FI8" s="668"/>
      <c r="FJ8" s="668"/>
      <c r="FK8" s="668"/>
      <c r="FL8" s="668"/>
      <c r="FM8" s="668"/>
      <c r="FN8" s="670"/>
    </row>
    <row r="9" spans="1:170" ht="64" customHeight="1" x14ac:dyDescent="0.25">
      <c r="B9" s="659"/>
      <c r="C9" s="649"/>
      <c r="D9" s="649"/>
      <c r="E9" s="651" t="s">
        <v>512</v>
      </c>
      <c r="F9" s="651"/>
      <c r="G9" s="651" t="s">
        <v>513</v>
      </c>
      <c r="H9" s="651"/>
      <c r="I9" s="651" t="s">
        <v>514</v>
      </c>
      <c r="J9" s="651"/>
      <c r="K9" s="651" t="s">
        <v>515</v>
      </c>
      <c r="L9" s="651"/>
      <c r="M9" s="649"/>
      <c r="N9" s="649"/>
      <c r="O9" s="651" t="s">
        <v>512</v>
      </c>
      <c r="P9" s="651"/>
      <c r="Q9" s="651" t="s">
        <v>513</v>
      </c>
      <c r="R9" s="651"/>
      <c r="S9" s="651" t="s">
        <v>514</v>
      </c>
      <c r="T9" s="651"/>
      <c r="U9" s="651" t="s">
        <v>515</v>
      </c>
      <c r="V9" s="651"/>
      <c r="W9" s="649"/>
      <c r="X9" s="649"/>
      <c r="Y9" s="651" t="s">
        <v>512</v>
      </c>
      <c r="Z9" s="651"/>
      <c r="AA9" s="651" t="s">
        <v>513</v>
      </c>
      <c r="AB9" s="651"/>
      <c r="AC9" s="651" t="s">
        <v>514</v>
      </c>
      <c r="AD9" s="651"/>
      <c r="AE9" s="651" t="s">
        <v>515</v>
      </c>
      <c r="AF9" s="651"/>
      <c r="AG9" s="649"/>
      <c r="AH9" s="649"/>
      <c r="AI9" s="651" t="s">
        <v>512</v>
      </c>
      <c r="AJ9" s="651"/>
      <c r="AK9" s="651" t="s">
        <v>513</v>
      </c>
      <c r="AL9" s="651"/>
      <c r="AM9" s="651" t="s">
        <v>514</v>
      </c>
      <c r="AN9" s="651"/>
      <c r="AO9" s="651" t="s">
        <v>515</v>
      </c>
      <c r="AP9" s="651"/>
      <c r="AQ9" s="649"/>
      <c r="AR9" s="649"/>
      <c r="AS9" s="651" t="s">
        <v>512</v>
      </c>
      <c r="AT9" s="651"/>
      <c r="AU9" s="651" t="s">
        <v>513</v>
      </c>
      <c r="AV9" s="651"/>
      <c r="AW9" s="651" t="s">
        <v>514</v>
      </c>
      <c r="AX9" s="651"/>
      <c r="AY9" s="651" t="s">
        <v>515</v>
      </c>
      <c r="AZ9" s="651"/>
      <c r="BA9" s="649"/>
      <c r="BB9" s="649"/>
      <c r="BC9" s="651" t="s">
        <v>512</v>
      </c>
      <c r="BD9" s="651"/>
      <c r="BE9" s="651" t="s">
        <v>513</v>
      </c>
      <c r="BF9" s="651"/>
      <c r="BG9" s="651" t="s">
        <v>514</v>
      </c>
      <c r="BH9" s="651"/>
      <c r="BI9" s="651" t="s">
        <v>515</v>
      </c>
      <c r="BJ9" s="651"/>
      <c r="BK9" s="649"/>
      <c r="BL9" s="649"/>
      <c r="BM9" s="651" t="s">
        <v>512</v>
      </c>
      <c r="BN9" s="651"/>
      <c r="BO9" s="651" t="s">
        <v>513</v>
      </c>
      <c r="BP9" s="651"/>
      <c r="BQ9" s="651" t="s">
        <v>514</v>
      </c>
      <c r="BR9" s="651"/>
      <c r="BS9" s="651" t="s">
        <v>515</v>
      </c>
      <c r="BT9" s="651"/>
      <c r="BU9" s="649"/>
      <c r="BV9" s="649"/>
      <c r="BW9" s="651" t="s">
        <v>512</v>
      </c>
      <c r="BX9" s="651"/>
      <c r="BY9" s="651" t="s">
        <v>513</v>
      </c>
      <c r="BZ9" s="651"/>
      <c r="CA9" s="651" t="s">
        <v>514</v>
      </c>
      <c r="CB9" s="651"/>
      <c r="CC9" s="651" t="s">
        <v>515</v>
      </c>
      <c r="CD9" s="651"/>
      <c r="CE9" s="649"/>
      <c r="CF9" s="649"/>
      <c r="CG9" s="651" t="s">
        <v>512</v>
      </c>
      <c r="CH9" s="651"/>
      <c r="CI9" s="651" t="s">
        <v>513</v>
      </c>
      <c r="CJ9" s="651"/>
      <c r="CK9" s="651" t="s">
        <v>514</v>
      </c>
      <c r="CL9" s="651"/>
      <c r="CM9" s="651" t="s">
        <v>515</v>
      </c>
      <c r="CN9" s="651"/>
      <c r="CO9" s="649"/>
      <c r="CP9" s="649"/>
      <c r="CQ9" s="651" t="s">
        <v>512</v>
      </c>
      <c r="CR9" s="651"/>
      <c r="CS9" s="651" t="s">
        <v>513</v>
      </c>
      <c r="CT9" s="651"/>
      <c r="CU9" s="651" t="s">
        <v>514</v>
      </c>
      <c r="CV9" s="651"/>
      <c r="CW9" s="651" t="s">
        <v>515</v>
      </c>
      <c r="CX9" s="651"/>
      <c r="CY9" s="649"/>
      <c r="CZ9" s="649"/>
      <c r="DA9" s="651" t="s">
        <v>512</v>
      </c>
      <c r="DB9" s="651"/>
      <c r="DC9" s="651" t="s">
        <v>513</v>
      </c>
      <c r="DD9" s="651"/>
      <c r="DE9" s="651" t="s">
        <v>514</v>
      </c>
      <c r="DF9" s="651"/>
      <c r="DG9" s="651" t="s">
        <v>515</v>
      </c>
      <c r="DH9" s="651"/>
      <c r="DI9" s="649"/>
      <c r="DJ9" s="649"/>
      <c r="DK9" s="651" t="s">
        <v>512</v>
      </c>
      <c r="DL9" s="651"/>
      <c r="DM9" s="651" t="s">
        <v>513</v>
      </c>
      <c r="DN9" s="651"/>
      <c r="DO9" s="651" t="s">
        <v>514</v>
      </c>
      <c r="DP9" s="651"/>
      <c r="DQ9" s="651" t="s">
        <v>515</v>
      </c>
      <c r="DR9" s="651"/>
      <c r="DS9" s="668" t="s">
        <v>464</v>
      </c>
      <c r="DT9" s="668"/>
      <c r="DU9" s="668" t="s">
        <v>472</v>
      </c>
      <c r="DV9" s="668"/>
      <c r="DW9" s="668" t="s">
        <v>497</v>
      </c>
      <c r="DX9" s="668"/>
      <c r="DY9" s="668" t="s">
        <v>498</v>
      </c>
      <c r="DZ9" s="668"/>
      <c r="EA9" s="668" t="s">
        <v>474</v>
      </c>
      <c r="EB9" s="668"/>
      <c r="EC9" s="668" t="s">
        <v>483</v>
      </c>
      <c r="ED9" s="668"/>
      <c r="EE9" s="668" t="s">
        <v>475</v>
      </c>
      <c r="EF9" s="668"/>
      <c r="EG9" s="668" t="s">
        <v>503</v>
      </c>
      <c r="EH9" s="668"/>
      <c r="EI9" s="668" t="s">
        <v>499</v>
      </c>
      <c r="EJ9" s="668"/>
      <c r="EK9" s="668" t="s">
        <v>476</v>
      </c>
      <c r="EL9" s="668"/>
      <c r="EM9" s="668" t="s">
        <v>504</v>
      </c>
      <c r="EN9" s="668"/>
      <c r="EO9" s="668" t="s">
        <v>500</v>
      </c>
      <c r="EP9" s="668"/>
      <c r="EQ9" s="668" t="s">
        <v>464</v>
      </c>
      <c r="ER9" s="668"/>
      <c r="ES9" s="668" t="s">
        <v>472</v>
      </c>
      <c r="ET9" s="668"/>
      <c r="EU9" s="668" t="s">
        <v>497</v>
      </c>
      <c r="EV9" s="668"/>
      <c r="EW9" s="668" t="s">
        <v>498</v>
      </c>
      <c r="EX9" s="668"/>
      <c r="EY9" s="668" t="s">
        <v>474</v>
      </c>
      <c r="EZ9" s="668"/>
      <c r="FA9" s="668" t="s">
        <v>483</v>
      </c>
      <c r="FB9" s="668"/>
      <c r="FC9" s="668" t="s">
        <v>475</v>
      </c>
      <c r="FD9" s="668"/>
      <c r="FE9" s="668" t="s">
        <v>503</v>
      </c>
      <c r="FF9" s="668"/>
      <c r="FG9" s="668" t="s">
        <v>499</v>
      </c>
      <c r="FH9" s="668"/>
      <c r="FI9" s="668" t="s">
        <v>476</v>
      </c>
      <c r="FJ9" s="668"/>
      <c r="FK9" s="668" t="s">
        <v>504</v>
      </c>
      <c r="FL9" s="668"/>
      <c r="FM9" s="668" t="s">
        <v>500</v>
      </c>
      <c r="FN9" s="670"/>
    </row>
    <row r="10" spans="1:170" ht="16" customHeight="1" x14ac:dyDescent="0.25">
      <c r="B10" s="660"/>
      <c r="C10" s="144" t="s">
        <v>466</v>
      </c>
      <c r="D10" s="144" t="s">
        <v>389</v>
      </c>
      <c r="E10" s="144" t="s">
        <v>466</v>
      </c>
      <c r="F10" s="144" t="s">
        <v>389</v>
      </c>
      <c r="G10" s="144" t="s">
        <v>466</v>
      </c>
      <c r="H10" s="144" t="s">
        <v>389</v>
      </c>
      <c r="I10" s="144" t="s">
        <v>466</v>
      </c>
      <c r="J10" s="144" t="s">
        <v>389</v>
      </c>
      <c r="K10" s="144" t="s">
        <v>470</v>
      </c>
      <c r="L10" s="144" t="s">
        <v>389</v>
      </c>
      <c r="M10" s="144" t="s">
        <v>466</v>
      </c>
      <c r="N10" s="144" t="s">
        <v>389</v>
      </c>
      <c r="O10" s="144" t="s">
        <v>466</v>
      </c>
      <c r="P10" s="144" t="s">
        <v>389</v>
      </c>
      <c r="Q10" s="144" t="s">
        <v>466</v>
      </c>
      <c r="R10" s="144" t="s">
        <v>389</v>
      </c>
      <c r="S10" s="144" t="s">
        <v>466</v>
      </c>
      <c r="T10" s="144" t="s">
        <v>389</v>
      </c>
      <c r="U10" s="144" t="s">
        <v>470</v>
      </c>
      <c r="V10" s="144" t="s">
        <v>389</v>
      </c>
      <c r="W10" s="144" t="s">
        <v>466</v>
      </c>
      <c r="X10" s="144" t="s">
        <v>389</v>
      </c>
      <c r="Y10" s="144" t="s">
        <v>466</v>
      </c>
      <c r="Z10" s="144" t="s">
        <v>389</v>
      </c>
      <c r="AA10" s="144" t="s">
        <v>466</v>
      </c>
      <c r="AB10" s="144" t="s">
        <v>389</v>
      </c>
      <c r="AC10" s="144" t="s">
        <v>466</v>
      </c>
      <c r="AD10" s="144" t="s">
        <v>389</v>
      </c>
      <c r="AE10" s="144" t="s">
        <v>470</v>
      </c>
      <c r="AF10" s="144" t="s">
        <v>389</v>
      </c>
      <c r="AG10" s="144" t="s">
        <v>466</v>
      </c>
      <c r="AH10" s="144" t="s">
        <v>389</v>
      </c>
      <c r="AI10" s="144" t="s">
        <v>466</v>
      </c>
      <c r="AJ10" s="144" t="s">
        <v>389</v>
      </c>
      <c r="AK10" s="144" t="s">
        <v>466</v>
      </c>
      <c r="AL10" s="144" t="s">
        <v>389</v>
      </c>
      <c r="AM10" s="144" t="s">
        <v>466</v>
      </c>
      <c r="AN10" s="144" t="s">
        <v>389</v>
      </c>
      <c r="AO10" s="144" t="s">
        <v>470</v>
      </c>
      <c r="AP10" s="144" t="s">
        <v>389</v>
      </c>
      <c r="AQ10" s="144" t="s">
        <v>466</v>
      </c>
      <c r="AR10" s="144" t="s">
        <v>389</v>
      </c>
      <c r="AS10" s="144" t="s">
        <v>466</v>
      </c>
      <c r="AT10" s="144" t="s">
        <v>389</v>
      </c>
      <c r="AU10" s="144" t="s">
        <v>466</v>
      </c>
      <c r="AV10" s="144" t="s">
        <v>389</v>
      </c>
      <c r="AW10" s="144" t="s">
        <v>466</v>
      </c>
      <c r="AX10" s="144" t="s">
        <v>389</v>
      </c>
      <c r="AY10" s="144" t="s">
        <v>470</v>
      </c>
      <c r="AZ10" s="144" t="s">
        <v>389</v>
      </c>
      <c r="BA10" s="144" t="s">
        <v>466</v>
      </c>
      <c r="BB10" s="144" t="s">
        <v>389</v>
      </c>
      <c r="BC10" s="144" t="s">
        <v>466</v>
      </c>
      <c r="BD10" s="144" t="s">
        <v>389</v>
      </c>
      <c r="BE10" s="144" t="s">
        <v>466</v>
      </c>
      <c r="BF10" s="144" t="s">
        <v>389</v>
      </c>
      <c r="BG10" s="144" t="s">
        <v>466</v>
      </c>
      <c r="BH10" s="144" t="s">
        <v>389</v>
      </c>
      <c r="BI10" s="144" t="s">
        <v>470</v>
      </c>
      <c r="BJ10" s="144" t="s">
        <v>389</v>
      </c>
      <c r="BK10" s="144" t="s">
        <v>466</v>
      </c>
      <c r="BL10" s="144" t="s">
        <v>389</v>
      </c>
      <c r="BM10" s="144" t="s">
        <v>466</v>
      </c>
      <c r="BN10" s="144" t="s">
        <v>389</v>
      </c>
      <c r="BO10" s="144" t="s">
        <v>466</v>
      </c>
      <c r="BP10" s="144" t="s">
        <v>389</v>
      </c>
      <c r="BQ10" s="144" t="s">
        <v>466</v>
      </c>
      <c r="BR10" s="144" t="s">
        <v>389</v>
      </c>
      <c r="BS10" s="144" t="s">
        <v>470</v>
      </c>
      <c r="BT10" s="144" t="s">
        <v>389</v>
      </c>
      <c r="BU10" s="144" t="s">
        <v>466</v>
      </c>
      <c r="BV10" s="144" t="s">
        <v>389</v>
      </c>
      <c r="BW10" s="144" t="s">
        <v>466</v>
      </c>
      <c r="BX10" s="144" t="s">
        <v>389</v>
      </c>
      <c r="BY10" s="144" t="s">
        <v>466</v>
      </c>
      <c r="BZ10" s="144" t="s">
        <v>389</v>
      </c>
      <c r="CA10" s="144" t="s">
        <v>466</v>
      </c>
      <c r="CB10" s="144" t="s">
        <v>389</v>
      </c>
      <c r="CC10" s="144" t="s">
        <v>470</v>
      </c>
      <c r="CD10" s="144" t="s">
        <v>389</v>
      </c>
      <c r="CE10" s="144" t="s">
        <v>466</v>
      </c>
      <c r="CF10" s="144" t="s">
        <v>389</v>
      </c>
      <c r="CG10" s="144" t="s">
        <v>466</v>
      </c>
      <c r="CH10" s="144" t="s">
        <v>389</v>
      </c>
      <c r="CI10" s="144" t="s">
        <v>466</v>
      </c>
      <c r="CJ10" s="144" t="s">
        <v>389</v>
      </c>
      <c r="CK10" s="144" t="s">
        <v>466</v>
      </c>
      <c r="CL10" s="144" t="s">
        <v>389</v>
      </c>
      <c r="CM10" s="144" t="s">
        <v>470</v>
      </c>
      <c r="CN10" s="144" t="s">
        <v>389</v>
      </c>
      <c r="CO10" s="144" t="s">
        <v>466</v>
      </c>
      <c r="CP10" s="144" t="s">
        <v>389</v>
      </c>
      <c r="CQ10" s="144" t="s">
        <v>466</v>
      </c>
      <c r="CR10" s="144" t="s">
        <v>389</v>
      </c>
      <c r="CS10" s="144" t="s">
        <v>466</v>
      </c>
      <c r="CT10" s="144" t="s">
        <v>389</v>
      </c>
      <c r="CU10" s="144" t="s">
        <v>466</v>
      </c>
      <c r="CV10" s="144" t="s">
        <v>389</v>
      </c>
      <c r="CW10" s="144" t="s">
        <v>470</v>
      </c>
      <c r="CX10" s="144" t="s">
        <v>389</v>
      </c>
      <c r="CY10" s="144" t="s">
        <v>466</v>
      </c>
      <c r="CZ10" s="144" t="s">
        <v>389</v>
      </c>
      <c r="DA10" s="144" t="s">
        <v>466</v>
      </c>
      <c r="DB10" s="144" t="s">
        <v>389</v>
      </c>
      <c r="DC10" s="144" t="s">
        <v>466</v>
      </c>
      <c r="DD10" s="144" t="s">
        <v>389</v>
      </c>
      <c r="DE10" s="144" t="s">
        <v>466</v>
      </c>
      <c r="DF10" s="144" t="s">
        <v>389</v>
      </c>
      <c r="DG10" s="144" t="s">
        <v>470</v>
      </c>
      <c r="DH10" s="144" t="s">
        <v>389</v>
      </c>
      <c r="DI10" s="144" t="s">
        <v>466</v>
      </c>
      <c r="DJ10" s="144" t="s">
        <v>389</v>
      </c>
      <c r="DK10" s="144" t="s">
        <v>466</v>
      </c>
      <c r="DL10" s="144" t="s">
        <v>389</v>
      </c>
      <c r="DM10" s="144" t="s">
        <v>466</v>
      </c>
      <c r="DN10" s="144" t="s">
        <v>389</v>
      </c>
      <c r="DO10" s="144" t="s">
        <v>466</v>
      </c>
      <c r="DP10" s="144" t="s">
        <v>389</v>
      </c>
      <c r="DQ10" s="144" t="s">
        <v>470</v>
      </c>
      <c r="DR10" s="144" t="s">
        <v>389</v>
      </c>
      <c r="DS10" s="144" t="s">
        <v>470</v>
      </c>
      <c r="DT10" s="144" t="s">
        <v>389</v>
      </c>
      <c r="DU10" s="144" t="s">
        <v>470</v>
      </c>
      <c r="DV10" s="144" t="s">
        <v>389</v>
      </c>
      <c r="DW10" s="144" t="s">
        <v>470</v>
      </c>
      <c r="DX10" s="144" t="s">
        <v>389</v>
      </c>
      <c r="DY10" s="144" t="s">
        <v>470</v>
      </c>
      <c r="DZ10" s="144" t="s">
        <v>389</v>
      </c>
      <c r="EA10" s="144" t="s">
        <v>470</v>
      </c>
      <c r="EB10" s="144" t="s">
        <v>389</v>
      </c>
      <c r="EC10" s="144" t="s">
        <v>470</v>
      </c>
      <c r="ED10" s="144" t="s">
        <v>389</v>
      </c>
      <c r="EE10" s="144" t="s">
        <v>470</v>
      </c>
      <c r="EF10" s="144" t="s">
        <v>389</v>
      </c>
      <c r="EG10" s="144" t="s">
        <v>470</v>
      </c>
      <c r="EH10" s="144" t="s">
        <v>389</v>
      </c>
      <c r="EI10" s="144" t="s">
        <v>470</v>
      </c>
      <c r="EJ10" s="144" t="s">
        <v>389</v>
      </c>
      <c r="EK10" s="144" t="s">
        <v>470</v>
      </c>
      <c r="EL10" s="144" t="s">
        <v>389</v>
      </c>
      <c r="EM10" s="144" t="s">
        <v>470</v>
      </c>
      <c r="EN10" s="144" t="s">
        <v>389</v>
      </c>
      <c r="EO10" s="144" t="s">
        <v>470</v>
      </c>
      <c r="EP10" s="144" t="s">
        <v>389</v>
      </c>
      <c r="EQ10" s="144" t="s">
        <v>470</v>
      </c>
      <c r="ER10" s="144" t="s">
        <v>389</v>
      </c>
      <c r="ES10" s="144" t="s">
        <v>470</v>
      </c>
      <c r="ET10" s="144" t="s">
        <v>389</v>
      </c>
      <c r="EU10" s="144" t="s">
        <v>470</v>
      </c>
      <c r="EV10" s="144" t="s">
        <v>389</v>
      </c>
      <c r="EW10" s="144" t="s">
        <v>470</v>
      </c>
      <c r="EX10" s="144" t="s">
        <v>389</v>
      </c>
      <c r="EY10" s="144" t="s">
        <v>470</v>
      </c>
      <c r="EZ10" s="144" t="s">
        <v>389</v>
      </c>
      <c r="FA10" s="144" t="s">
        <v>470</v>
      </c>
      <c r="FB10" s="144" t="s">
        <v>389</v>
      </c>
      <c r="FC10" s="144" t="s">
        <v>470</v>
      </c>
      <c r="FD10" s="144" t="s">
        <v>389</v>
      </c>
      <c r="FE10" s="144" t="s">
        <v>470</v>
      </c>
      <c r="FF10" s="144" t="s">
        <v>389</v>
      </c>
      <c r="FG10" s="144" t="s">
        <v>470</v>
      </c>
      <c r="FH10" s="144" t="s">
        <v>389</v>
      </c>
      <c r="FI10" s="144" t="s">
        <v>470</v>
      </c>
      <c r="FJ10" s="144" t="s">
        <v>389</v>
      </c>
      <c r="FK10" s="144" t="s">
        <v>470</v>
      </c>
      <c r="FL10" s="144" t="s">
        <v>389</v>
      </c>
      <c r="FM10" s="144" t="s">
        <v>470</v>
      </c>
      <c r="FN10" s="183" t="s">
        <v>389</v>
      </c>
    </row>
    <row r="11" spans="1:170" ht="13" customHeight="1" x14ac:dyDescent="0.25">
      <c r="A11" s="214"/>
      <c r="B11" s="204"/>
      <c r="C11" s="235" t="s">
        <v>1081</v>
      </c>
      <c r="D11" s="236" t="s">
        <v>1082</v>
      </c>
      <c r="E11" s="235" t="s">
        <v>1229</v>
      </c>
      <c r="F11" s="236" t="s">
        <v>1230</v>
      </c>
      <c r="G11" s="235" t="s">
        <v>1231</v>
      </c>
      <c r="H11" s="236" t="s">
        <v>1232</v>
      </c>
      <c r="I11" s="235" t="s">
        <v>1233</v>
      </c>
      <c r="J11" s="236" t="s">
        <v>1234</v>
      </c>
      <c r="K11" s="235" t="s">
        <v>1235</v>
      </c>
      <c r="L11" s="236" t="s">
        <v>1236</v>
      </c>
      <c r="M11" s="235" t="s">
        <v>1091</v>
      </c>
      <c r="N11" s="236" t="s">
        <v>1092</v>
      </c>
      <c r="O11" s="235" t="s">
        <v>1237</v>
      </c>
      <c r="P11" s="236" t="s">
        <v>1238</v>
      </c>
      <c r="Q11" s="235" t="s">
        <v>1239</v>
      </c>
      <c r="R11" s="236" t="s">
        <v>1240</v>
      </c>
      <c r="S11" s="235" t="s">
        <v>1241</v>
      </c>
      <c r="T11" s="236" t="s">
        <v>1242</v>
      </c>
      <c r="U11" s="235" t="s">
        <v>1243</v>
      </c>
      <c r="V11" s="236" t="s">
        <v>1244</v>
      </c>
      <c r="W11" s="235" t="s">
        <v>1101</v>
      </c>
      <c r="X11" s="236" t="s">
        <v>1102</v>
      </c>
      <c r="Y11" s="235" t="s">
        <v>1245</v>
      </c>
      <c r="Z11" s="236" t="s">
        <v>1246</v>
      </c>
      <c r="AA11" s="235" t="s">
        <v>1247</v>
      </c>
      <c r="AB11" s="236" t="s">
        <v>1248</v>
      </c>
      <c r="AC11" s="235" t="s">
        <v>1249</v>
      </c>
      <c r="AD11" s="236" t="s">
        <v>1250</v>
      </c>
      <c r="AE11" s="235" t="s">
        <v>1251</v>
      </c>
      <c r="AF11" s="236" t="s">
        <v>1252</v>
      </c>
      <c r="AG11" s="235" t="s">
        <v>1167</v>
      </c>
      <c r="AH11" s="236" t="s">
        <v>1168</v>
      </c>
      <c r="AI11" s="235" t="s">
        <v>1253</v>
      </c>
      <c r="AJ11" s="236" t="s">
        <v>1254</v>
      </c>
      <c r="AK11" s="235" t="s">
        <v>1255</v>
      </c>
      <c r="AL11" s="236" t="s">
        <v>1256</v>
      </c>
      <c r="AM11" s="235" t="s">
        <v>1257</v>
      </c>
      <c r="AN11" s="236" t="s">
        <v>1258</v>
      </c>
      <c r="AO11" s="235" t="s">
        <v>1259</v>
      </c>
      <c r="AP11" s="236" t="s">
        <v>1260</v>
      </c>
      <c r="AQ11" s="235" t="s">
        <v>1111</v>
      </c>
      <c r="AR11" s="236" t="s">
        <v>1112</v>
      </c>
      <c r="AS11" s="235" t="s">
        <v>1261</v>
      </c>
      <c r="AT11" s="236" t="s">
        <v>1262</v>
      </c>
      <c r="AU11" s="235" t="s">
        <v>1263</v>
      </c>
      <c r="AV11" s="236" t="s">
        <v>1264</v>
      </c>
      <c r="AW11" s="235" t="s">
        <v>1265</v>
      </c>
      <c r="AX11" s="236" t="s">
        <v>1266</v>
      </c>
      <c r="AY11" s="235" t="s">
        <v>1267</v>
      </c>
      <c r="AZ11" s="236" t="s">
        <v>1268</v>
      </c>
      <c r="BA11" s="235" t="s">
        <v>1131</v>
      </c>
      <c r="BB11" s="236" t="s">
        <v>1132</v>
      </c>
      <c r="BC11" s="235" t="s">
        <v>1269</v>
      </c>
      <c r="BD11" s="236" t="s">
        <v>1270</v>
      </c>
      <c r="BE11" s="235" t="s">
        <v>1271</v>
      </c>
      <c r="BF11" s="236" t="s">
        <v>1272</v>
      </c>
      <c r="BG11" s="235" t="s">
        <v>1273</v>
      </c>
      <c r="BH11" s="236" t="s">
        <v>1274</v>
      </c>
      <c r="BI11" s="235" t="s">
        <v>1275</v>
      </c>
      <c r="BJ11" s="236" t="s">
        <v>1276</v>
      </c>
      <c r="BK11" s="235" t="s">
        <v>1141</v>
      </c>
      <c r="BL11" s="236" t="s">
        <v>1142</v>
      </c>
      <c r="BM11" s="235" t="s">
        <v>1277</v>
      </c>
      <c r="BN11" s="236" t="s">
        <v>1278</v>
      </c>
      <c r="BO11" s="235" t="s">
        <v>1279</v>
      </c>
      <c r="BP11" s="236" t="s">
        <v>1280</v>
      </c>
      <c r="BQ11" s="235" t="s">
        <v>1281</v>
      </c>
      <c r="BR11" s="236" t="s">
        <v>1282</v>
      </c>
      <c r="BS11" s="235" t="s">
        <v>1283</v>
      </c>
      <c r="BT11" s="236" t="s">
        <v>1284</v>
      </c>
      <c r="BU11" s="235" t="s">
        <v>1121</v>
      </c>
      <c r="BV11" s="236" t="s">
        <v>1122</v>
      </c>
      <c r="BW11" s="235" t="s">
        <v>1285</v>
      </c>
      <c r="BX11" s="236" t="s">
        <v>1286</v>
      </c>
      <c r="BY11" s="235" t="s">
        <v>1287</v>
      </c>
      <c r="BZ11" s="236" t="s">
        <v>1288</v>
      </c>
      <c r="CA11" s="235" t="s">
        <v>1289</v>
      </c>
      <c r="CB11" s="236" t="s">
        <v>1290</v>
      </c>
      <c r="CC11" s="235" t="s">
        <v>1291</v>
      </c>
      <c r="CD11" s="236" t="s">
        <v>1292</v>
      </c>
      <c r="CE11" s="235" t="s">
        <v>1177</v>
      </c>
      <c r="CF11" s="236" t="s">
        <v>1178</v>
      </c>
      <c r="CG11" s="235" t="s">
        <v>1293</v>
      </c>
      <c r="CH11" s="236" t="s">
        <v>1294</v>
      </c>
      <c r="CI11" s="235" t="s">
        <v>1295</v>
      </c>
      <c r="CJ11" s="236" t="s">
        <v>1296</v>
      </c>
      <c r="CK11" s="235" t="s">
        <v>1297</v>
      </c>
      <c r="CL11" s="236" t="s">
        <v>1298</v>
      </c>
      <c r="CM11" s="235" t="s">
        <v>1299</v>
      </c>
      <c r="CN11" s="236" t="s">
        <v>1300</v>
      </c>
      <c r="CO11" s="235" t="s">
        <v>1151</v>
      </c>
      <c r="CP11" s="236" t="s">
        <v>1152</v>
      </c>
      <c r="CQ11" s="235" t="s">
        <v>1301</v>
      </c>
      <c r="CR11" s="236" t="s">
        <v>1302</v>
      </c>
      <c r="CS11" s="235" t="s">
        <v>1303</v>
      </c>
      <c r="CT11" s="236" t="s">
        <v>1304</v>
      </c>
      <c r="CU11" s="235" t="s">
        <v>1305</v>
      </c>
      <c r="CV11" s="236" t="s">
        <v>1306</v>
      </c>
      <c r="CW11" s="235" t="s">
        <v>1307</v>
      </c>
      <c r="CX11" s="236" t="s">
        <v>1308</v>
      </c>
      <c r="CY11" s="235" t="s">
        <v>1161</v>
      </c>
      <c r="CZ11" s="236" t="s">
        <v>1162</v>
      </c>
      <c r="DA11" s="235" t="s">
        <v>1309</v>
      </c>
      <c r="DB11" s="236" t="s">
        <v>1310</v>
      </c>
      <c r="DC11" s="235" t="s">
        <v>1311</v>
      </c>
      <c r="DD11" s="236" t="s">
        <v>1312</v>
      </c>
      <c r="DE11" s="235" t="s">
        <v>1313</v>
      </c>
      <c r="DF11" s="236" t="s">
        <v>1314</v>
      </c>
      <c r="DG11" s="235" t="s">
        <v>1315</v>
      </c>
      <c r="DH11" s="236" t="s">
        <v>1316</v>
      </c>
      <c r="DI11" s="235" t="s">
        <v>1179</v>
      </c>
      <c r="DJ11" s="236" t="s">
        <v>1180</v>
      </c>
      <c r="DK11" s="235" t="s">
        <v>1317</v>
      </c>
      <c r="DL11" s="236" t="s">
        <v>1318</v>
      </c>
      <c r="DM11" s="235" t="s">
        <v>1319</v>
      </c>
      <c r="DN11" s="236" t="s">
        <v>1320</v>
      </c>
      <c r="DO11" s="235" t="s">
        <v>1321</v>
      </c>
      <c r="DP11" s="236" t="s">
        <v>1322</v>
      </c>
      <c r="DQ11" s="235" t="s">
        <v>1323</v>
      </c>
      <c r="DR11" s="236" t="s">
        <v>1324</v>
      </c>
      <c r="DS11" s="252" t="s">
        <v>1181</v>
      </c>
      <c r="DT11" s="252" t="s">
        <v>1182</v>
      </c>
      <c r="DU11" s="252" t="s">
        <v>1183</v>
      </c>
      <c r="DV11" s="252" t="s">
        <v>1184</v>
      </c>
      <c r="DW11" s="252" t="s">
        <v>1185</v>
      </c>
      <c r="DX11" s="252" t="s">
        <v>1186</v>
      </c>
      <c r="DY11" s="252" t="s">
        <v>1187</v>
      </c>
      <c r="DZ11" s="252" t="s">
        <v>1188</v>
      </c>
      <c r="EA11" s="252" t="s">
        <v>1189</v>
      </c>
      <c r="EB11" s="252" t="s">
        <v>1190</v>
      </c>
      <c r="EC11" s="252" t="s">
        <v>1191</v>
      </c>
      <c r="ED11" s="252" t="s">
        <v>1192</v>
      </c>
      <c r="EE11" s="252" t="s">
        <v>1193</v>
      </c>
      <c r="EF11" s="252" t="s">
        <v>1194</v>
      </c>
      <c r="EG11" s="252" t="s">
        <v>1195</v>
      </c>
      <c r="EH11" s="252" t="s">
        <v>1196</v>
      </c>
      <c r="EI11" s="252" t="s">
        <v>1197</v>
      </c>
      <c r="EJ11" s="252" t="s">
        <v>1198</v>
      </c>
      <c r="EK11" s="252" t="s">
        <v>1199</v>
      </c>
      <c r="EL11" s="252" t="s">
        <v>1200</v>
      </c>
      <c r="EM11" s="252" t="s">
        <v>1201</v>
      </c>
      <c r="EN11" s="252" t="s">
        <v>1202</v>
      </c>
      <c r="EO11" s="252" t="s">
        <v>1203</v>
      </c>
      <c r="EP11" s="252" t="s">
        <v>1204</v>
      </c>
      <c r="EQ11" s="252" t="s">
        <v>1205</v>
      </c>
      <c r="ER11" s="252" t="s">
        <v>1206</v>
      </c>
      <c r="ES11" s="252" t="s">
        <v>1207</v>
      </c>
      <c r="ET11" s="252" t="s">
        <v>1208</v>
      </c>
      <c r="EU11" s="252" t="s">
        <v>1209</v>
      </c>
      <c r="EV11" s="252" t="s">
        <v>1210</v>
      </c>
      <c r="EW11" s="252" t="s">
        <v>1211</v>
      </c>
      <c r="EX11" s="252" t="s">
        <v>1212</v>
      </c>
      <c r="EY11" s="252" t="s">
        <v>1213</v>
      </c>
      <c r="EZ11" s="252" t="s">
        <v>1214</v>
      </c>
      <c r="FA11" s="252" t="s">
        <v>1215</v>
      </c>
      <c r="FB11" s="252" t="s">
        <v>1216</v>
      </c>
      <c r="FC11" s="252" t="s">
        <v>1217</v>
      </c>
      <c r="FD11" s="252" t="s">
        <v>1218</v>
      </c>
      <c r="FE11" s="252" t="s">
        <v>1219</v>
      </c>
      <c r="FF11" s="252" t="s">
        <v>1220</v>
      </c>
      <c r="FG11" s="252" t="s">
        <v>1221</v>
      </c>
      <c r="FH11" s="252" t="s">
        <v>1222</v>
      </c>
      <c r="FI11" s="252" t="s">
        <v>1223</v>
      </c>
      <c r="FJ11" s="252" t="s">
        <v>1224</v>
      </c>
      <c r="FK11" s="252" t="s">
        <v>1225</v>
      </c>
      <c r="FL11" s="252" t="s">
        <v>1226</v>
      </c>
      <c r="FM11" s="252" t="s">
        <v>1227</v>
      </c>
      <c r="FN11" s="257" t="s">
        <v>1228</v>
      </c>
    </row>
    <row r="12" spans="1:170" ht="13" customHeight="1" x14ac:dyDescent="0.25">
      <c r="A12" s="26" t="s">
        <v>391</v>
      </c>
      <c r="B12" s="184">
        <v>2</v>
      </c>
      <c r="C12" s="223">
        <v>28.7594469423018</v>
      </c>
      <c r="D12" s="225">
        <v>0.22569602252076401</v>
      </c>
      <c r="E12" s="223">
        <v>28.651434165295999</v>
      </c>
      <c r="F12" s="225">
        <v>0.425826674605499</v>
      </c>
      <c r="G12" s="223">
        <v>28.803448470455901</v>
      </c>
      <c r="H12" s="225">
        <v>0.40166290763760099</v>
      </c>
      <c r="I12" s="223">
        <v>28.763580714266201</v>
      </c>
      <c r="J12" s="225">
        <v>0.26196344452381798</v>
      </c>
      <c r="K12" s="223">
        <v>0.11214654897022699</v>
      </c>
      <c r="L12" s="225">
        <v>0.47504876553062397</v>
      </c>
      <c r="M12" s="223">
        <v>15.8740207277227</v>
      </c>
      <c r="N12" s="225">
        <v>0.14178554053849199</v>
      </c>
      <c r="O12" s="223">
        <v>16.172242466457099</v>
      </c>
      <c r="P12" s="225">
        <v>0.17053777615959001</v>
      </c>
      <c r="Q12" s="223">
        <v>15.990435720379301</v>
      </c>
      <c r="R12" s="225">
        <v>0.217339014555926</v>
      </c>
      <c r="S12" s="223">
        <v>15.774615530762199</v>
      </c>
      <c r="T12" s="225">
        <v>0.19459478150315901</v>
      </c>
      <c r="U12" s="223">
        <v>-0.39762693569493701</v>
      </c>
      <c r="V12" s="225">
        <v>0.25696887896465498</v>
      </c>
      <c r="W12" s="223">
        <v>4.7605593896520304</v>
      </c>
      <c r="X12" s="225">
        <v>9.2902881824657502E-2</v>
      </c>
      <c r="Y12" s="223">
        <v>4.4804189400016403</v>
      </c>
      <c r="Z12" s="225">
        <v>0.13041878906668899</v>
      </c>
      <c r="AA12" s="223">
        <v>4.6985362102837396</v>
      </c>
      <c r="AB12" s="225">
        <v>0.18298926983830899</v>
      </c>
      <c r="AC12" s="223">
        <v>4.8308384110051099</v>
      </c>
      <c r="AD12" s="225">
        <v>0.112341903092087</v>
      </c>
      <c r="AE12" s="223">
        <v>0.35041947100347498</v>
      </c>
      <c r="AF12" s="225">
        <v>0.15967606742985499</v>
      </c>
      <c r="AG12" s="223">
        <v>1.6093109015229601</v>
      </c>
      <c r="AH12" s="225">
        <v>4.4108973921357299E-2</v>
      </c>
      <c r="AI12" s="223">
        <v>1.54622509785839</v>
      </c>
      <c r="AJ12" s="225">
        <v>7.3790091733348606E-2</v>
      </c>
      <c r="AK12" s="223">
        <v>1.56352580672332</v>
      </c>
      <c r="AL12" s="225">
        <v>6.5395572904016999E-2</v>
      </c>
      <c r="AM12" s="223">
        <v>1.6309649211321</v>
      </c>
      <c r="AN12" s="225">
        <v>5.5322107801239501E-2</v>
      </c>
      <c r="AO12" s="223">
        <v>8.4739823273714196E-2</v>
      </c>
      <c r="AP12" s="225">
        <v>8.3976426961317893E-2</v>
      </c>
      <c r="AQ12" s="223">
        <v>2.6351286067035402</v>
      </c>
      <c r="AR12" s="225">
        <v>6.7697653463424795E-2</v>
      </c>
      <c r="AS12" s="223">
        <v>2.38672483479756</v>
      </c>
      <c r="AT12" s="225">
        <v>9.1933974767858001E-2</v>
      </c>
      <c r="AU12" s="223">
        <v>2.5347345756865001</v>
      </c>
      <c r="AV12" s="225">
        <v>0.14445737094967201</v>
      </c>
      <c r="AW12" s="223">
        <v>2.7166707608167</v>
      </c>
      <c r="AX12" s="225">
        <v>8.5322715925050099E-2</v>
      </c>
      <c r="AY12" s="223">
        <v>0.32994592601914002</v>
      </c>
      <c r="AZ12" s="225">
        <v>0.113558301635243</v>
      </c>
      <c r="BA12" s="223">
        <v>1.73493098056439</v>
      </c>
      <c r="BB12" s="225">
        <v>4.6611592866456303E-2</v>
      </c>
      <c r="BC12" s="223">
        <v>1.6650646158245801</v>
      </c>
      <c r="BD12" s="225">
        <v>7.4436215251390395E-2</v>
      </c>
      <c r="BE12" s="223">
        <v>1.7719402421263399</v>
      </c>
      <c r="BF12" s="225">
        <v>0.149389011401524</v>
      </c>
      <c r="BG12" s="223">
        <v>1.7430009744523001</v>
      </c>
      <c r="BH12" s="225">
        <v>5.3392185790899403E-2</v>
      </c>
      <c r="BI12" s="223">
        <v>7.7936358627720206E-2</v>
      </c>
      <c r="BJ12" s="225">
        <v>8.8160678822457997E-2</v>
      </c>
      <c r="BK12" s="223">
        <v>0.94694359881894397</v>
      </c>
      <c r="BL12" s="225">
        <v>4.6171909941138997E-2</v>
      </c>
      <c r="BM12" s="223">
        <v>0.81167290114623403</v>
      </c>
      <c r="BN12" s="225">
        <v>7.5757250636272505E-2</v>
      </c>
      <c r="BO12" s="223">
        <v>0.918314939371626</v>
      </c>
      <c r="BP12" s="225">
        <v>8.43258400348499E-2</v>
      </c>
      <c r="BQ12" s="223">
        <v>0.98622728761098899</v>
      </c>
      <c r="BR12" s="225">
        <v>5.8917956682852497E-2</v>
      </c>
      <c r="BS12" s="223">
        <v>0.17455438646475499</v>
      </c>
      <c r="BT12" s="225">
        <v>9.2738129227406596E-2</v>
      </c>
      <c r="BU12" s="223">
        <v>1.59057922186154</v>
      </c>
      <c r="BV12" s="225">
        <v>5.3286201427305002E-2</v>
      </c>
      <c r="BW12" s="223">
        <v>1.5516663370808801</v>
      </c>
      <c r="BX12" s="225">
        <v>0.21296851924048699</v>
      </c>
      <c r="BY12" s="223">
        <v>1.6139057453974901</v>
      </c>
      <c r="BZ12" s="225">
        <v>9.5185059756561302E-2</v>
      </c>
      <c r="CA12" s="223">
        <v>1.59080631897879</v>
      </c>
      <c r="CB12" s="225">
        <v>5.1267439627375802E-2</v>
      </c>
      <c r="CC12" s="223">
        <v>3.9139981897914601E-2</v>
      </c>
      <c r="CD12" s="225">
        <v>0.216811329357117</v>
      </c>
      <c r="CE12" s="223">
        <v>1.4275343025479501</v>
      </c>
      <c r="CF12" s="225">
        <v>5.2603908041030503E-2</v>
      </c>
      <c r="CG12" s="223">
        <v>1.3789760969202101</v>
      </c>
      <c r="CH12" s="225">
        <v>5.7458946067198501E-2</v>
      </c>
      <c r="CI12" s="223">
        <v>1.4396984759776601</v>
      </c>
      <c r="CJ12" s="225">
        <v>6.0035305117248097E-2</v>
      </c>
      <c r="CK12" s="223">
        <v>1.4397316720908899</v>
      </c>
      <c r="CL12" s="225">
        <v>7.1690883612996303E-2</v>
      </c>
      <c r="CM12" s="223">
        <v>6.0755575170675001E-2</v>
      </c>
      <c r="CN12" s="225">
        <v>8.66591046044701E-2</v>
      </c>
      <c r="CO12" s="223">
        <v>1.37941388211801</v>
      </c>
      <c r="CP12" s="225">
        <v>3.82285894555182E-2</v>
      </c>
      <c r="CQ12" s="223">
        <v>1.2907187837780401</v>
      </c>
      <c r="CR12" s="225">
        <v>4.9485349525434298E-2</v>
      </c>
      <c r="CS12" s="223">
        <v>1.33423352716457</v>
      </c>
      <c r="CT12" s="225">
        <v>4.85884577601512E-2</v>
      </c>
      <c r="CU12" s="223">
        <v>1.4182395480757799</v>
      </c>
      <c r="CV12" s="225">
        <v>5.5538591499638697E-2</v>
      </c>
      <c r="CW12" s="223">
        <v>0.12752076429774201</v>
      </c>
      <c r="CX12" s="225">
        <v>7.5912932490199106E-2</v>
      </c>
      <c r="CY12" s="223">
        <v>1.3173531201500299</v>
      </c>
      <c r="CZ12" s="225">
        <v>4.9669511026184103E-2</v>
      </c>
      <c r="DA12" s="223">
        <v>1.28362386020953</v>
      </c>
      <c r="DB12" s="225">
        <v>7.6149984869398502E-2</v>
      </c>
      <c r="DC12" s="223">
        <v>1.38390785229494</v>
      </c>
      <c r="DD12" s="225">
        <v>9.0317479620489902E-2</v>
      </c>
      <c r="DE12" s="223">
        <v>1.31271173665705</v>
      </c>
      <c r="DF12" s="225">
        <v>5.8935052110348003E-2</v>
      </c>
      <c r="DG12" s="223">
        <v>2.9087876447522001E-2</v>
      </c>
      <c r="DH12" s="225">
        <v>7.5563370116173895E-2</v>
      </c>
      <c r="DI12" s="223">
        <v>1.4596864423086</v>
      </c>
      <c r="DJ12" s="225">
        <v>0.156453489693689</v>
      </c>
      <c r="DK12" s="223">
        <v>1.6413192582142699</v>
      </c>
      <c r="DL12" s="225">
        <v>0.244016913676916</v>
      </c>
      <c r="DM12" s="223">
        <v>1.49419727190258</v>
      </c>
      <c r="DN12" s="225">
        <v>0.26690377178060098</v>
      </c>
      <c r="DO12" s="223">
        <v>1.39888303409371</v>
      </c>
      <c r="DP12" s="225">
        <v>0.17579654765657199</v>
      </c>
      <c r="DQ12" s="223">
        <v>-0.24243622412055599</v>
      </c>
      <c r="DR12" s="225">
        <v>0.26911175363309398</v>
      </c>
      <c r="DS12" s="104"/>
      <c r="DT12" s="104"/>
      <c r="DU12" s="104"/>
      <c r="DV12" s="104"/>
      <c r="DW12" s="104"/>
      <c r="DX12" s="104"/>
      <c r="DY12" s="104"/>
      <c r="DZ12" s="104"/>
      <c r="EA12" s="104"/>
      <c r="EB12" s="104"/>
      <c r="EC12" s="104"/>
      <c r="ED12" s="104"/>
      <c r="EE12" s="104"/>
      <c r="EF12" s="104"/>
      <c r="EG12" s="104"/>
      <c r="EH12" s="104"/>
      <c r="EI12" s="104"/>
      <c r="EJ12" s="104"/>
      <c r="EK12" s="104"/>
      <c r="EL12" s="104"/>
      <c r="EM12" s="104"/>
      <c r="EN12" s="104"/>
      <c r="EO12" s="104"/>
      <c r="EP12" s="104"/>
      <c r="EQ12" s="104"/>
      <c r="ER12" s="104"/>
      <c r="ES12" s="104"/>
      <c r="ET12" s="104"/>
      <c r="EU12" s="104"/>
      <c r="EV12" s="104"/>
      <c r="EW12" s="104"/>
      <c r="EX12" s="104"/>
      <c r="EY12" s="104"/>
      <c r="EZ12" s="104"/>
      <c r="FA12" s="104"/>
      <c r="FB12" s="104"/>
      <c r="FC12" s="104"/>
      <c r="FD12" s="104"/>
      <c r="FE12" s="104"/>
      <c r="FF12" s="104"/>
      <c r="FG12" s="104"/>
      <c r="FH12" s="104"/>
      <c r="FI12" s="104"/>
      <c r="FJ12" s="104"/>
      <c r="FK12" s="104"/>
      <c r="FL12" s="104"/>
      <c r="FM12" s="104"/>
      <c r="FN12" s="255"/>
    </row>
    <row r="13" spans="1:170" ht="13" customHeight="1" x14ac:dyDescent="0.25">
      <c r="A13" s="26" t="s">
        <v>392</v>
      </c>
      <c r="B13" s="184">
        <v>2</v>
      </c>
      <c r="C13" s="223">
        <v>46.452179431436001</v>
      </c>
      <c r="D13" s="225">
        <v>0.37558927164681899</v>
      </c>
      <c r="E13" s="223">
        <v>44.8205974680805</v>
      </c>
      <c r="F13" s="225">
        <v>0.67897868729309396</v>
      </c>
      <c r="G13" s="223">
        <v>46.8075736290535</v>
      </c>
      <c r="H13" s="225">
        <v>1.0946658000226199</v>
      </c>
      <c r="I13" s="223">
        <v>47.226734517123099</v>
      </c>
      <c r="J13" s="225">
        <v>0.498475070262904</v>
      </c>
      <c r="K13" s="223">
        <v>2.40613704904256</v>
      </c>
      <c r="L13" s="225">
        <v>0.88084995300636104</v>
      </c>
      <c r="M13" s="223">
        <v>20.099239966969598</v>
      </c>
      <c r="N13" s="225">
        <v>0.246511589289861</v>
      </c>
      <c r="O13" s="223">
        <v>20.458712899612099</v>
      </c>
      <c r="P13" s="225">
        <v>0.41025481896459298</v>
      </c>
      <c r="Q13" s="223">
        <v>20.610751042428099</v>
      </c>
      <c r="R13" s="225">
        <v>0.55628255310805397</v>
      </c>
      <c r="S13" s="223">
        <v>19.831240226917199</v>
      </c>
      <c r="T13" s="225">
        <v>0.37725018895316298</v>
      </c>
      <c r="U13" s="223">
        <v>-0.62747267269492502</v>
      </c>
      <c r="V13" s="225">
        <v>0.54956324138810098</v>
      </c>
      <c r="W13" s="223">
        <v>8.4211833788502695</v>
      </c>
      <c r="X13" s="225">
        <v>0.19568725828917199</v>
      </c>
      <c r="Y13" s="223">
        <v>8.5693712053106594</v>
      </c>
      <c r="Z13" s="225">
        <v>0.36899651616017298</v>
      </c>
      <c r="AA13" s="223">
        <v>8.7775430328772295</v>
      </c>
      <c r="AB13" s="225">
        <v>0.53201974904010496</v>
      </c>
      <c r="AC13" s="223">
        <v>8.1359545197087701</v>
      </c>
      <c r="AD13" s="225">
        <v>0.259860078444894</v>
      </c>
      <c r="AE13" s="223">
        <v>-0.43341668560188801</v>
      </c>
      <c r="AF13" s="225">
        <v>0.464837768256881</v>
      </c>
      <c r="AG13" s="223">
        <v>3.9641712714344202</v>
      </c>
      <c r="AH13" s="225">
        <v>9.5133228187989805E-2</v>
      </c>
      <c r="AI13" s="223">
        <v>3.2967913043704602</v>
      </c>
      <c r="AJ13" s="225">
        <v>0.21372854049468201</v>
      </c>
      <c r="AK13" s="223">
        <v>3.9581965024941499</v>
      </c>
      <c r="AL13" s="225">
        <v>0.22886672538021199</v>
      </c>
      <c r="AM13" s="223">
        <v>4.1391516518978397</v>
      </c>
      <c r="AN13" s="225">
        <v>0.13513988485692399</v>
      </c>
      <c r="AO13" s="223">
        <v>0.84236034752738098</v>
      </c>
      <c r="AP13" s="225">
        <v>0.26061647100560298</v>
      </c>
      <c r="AQ13" s="223">
        <v>5.6788178906269602</v>
      </c>
      <c r="AR13" s="225">
        <v>0.17214708021932301</v>
      </c>
      <c r="AS13" s="223">
        <v>5.2000281264037502</v>
      </c>
      <c r="AT13" s="225">
        <v>0.27966183762065699</v>
      </c>
      <c r="AU13" s="223">
        <v>5.6581317132322297</v>
      </c>
      <c r="AV13" s="225">
        <v>0.38307131995327298</v>
      </c>
      <c r="AW13" s="223">
        <v>5.85737423114952</v>
      </c>
      <c r="AX13" s="225">
        <v>0.23593415640228699</v>
      </c>
      <c r="AY13" s="223">
        <v>0.65734610474576705</v>
      </c>
      <c r="AZ13" s="225">
        <v>0.34672719504951799</v>
      </c>
      <c r="BA13" s="223">
        <v>2.97441155820513</v>
      </c>
      <c r="BB13" s="225">
        <v>0.115832405718862</v>
      </c>
      <c r="BC13" s="223">
        <v>2.52882454494469</v>
      </c>
      <c r="BD13" s="225">
        <v>0.25620612950850002</v>
      </c>
      <c r="BE13" s="223">
        <v>2.8502125452553799</v>
      </c>
      <c r="BF13" s="225">
        <v>0.202736437199907</v>
      </c>
      <c r="BG13" s="223">
        <v>3.1707818456972801</v>
      </c>
      <c r="BH13" s="225">
        <v>0.16447900106470401</v>
      </c>
      <c r="BI13" s="223">
        <v>0.64195730075258695</v>
      </c>
      <c r="BJ13" s="225">
        <v>0.29453608821223598</v>
      </c>
      <c r="BK13" s="223">
        <v>2.5926668612825301</v>
      </c>
      <c r="BL13" s="225">
        <v>0.142756356312217</v>
      </c>
      <c r="BM13" s="223">
        <v>1.4297197244264399</v>
      </c>
      <c r="BN13" s="225">
        <v>0.205557200527446</v>
      </c>
      <c r="BO13" s="223">
        <v>2.5983285637130402</v>
      </c>
      <c r="BP13" s="225">
        <v>0.31990662278939702</v>
      </c>
      <c r="BQ13" s="223">
        <v>2.9372507961786098</v>
      </c>
      <c r="BR13" s="225">
        <v>0.20149996217749599</v>
      </c>
      <c r="BS13" s="223">
        <v>1.5075310717521699</v>
      </c>
      <c r="BT13" s="225">
        <v>0.29109147511116901</v>
      </c>
      <c r="BU13" s="223">
        <v>4.68718844887273</v>
      </c>
      <c r="BV13" s="225">
        <v>0.16541725781202199</v>
      </c>
      <c r="BW13" s="223">
        <v>3.9158393266541398</v>
      </c>
      <c r="BX13" s="225">
        <v>0.33232169084586</v>
      </c>
      <c r="BY13" s="223">
        <v>4.7961403725285301</v>
      </c>
      <c r="BZ13" s="225">
        <v>0.36637117878208197</v>
      </c>
      <c r="CA13" s="223">
        <v>4.9245662699836803</v>
      </c>
      <c r="CB13" s="225">
        <v>0.19326578314437701</v>
      </c>
      <c r="CC13" s="223">
        <v>1.0087269433295301</v>
      </c>
      <c r="CD13" s="225">
        <v>0.38092302136594097</v>
      </c>
      <c r="CE13" s="223">
        <v>1.73978666940404</v>
      </c>
      <c r="CF13" s="225">
        <v>0.106467974705552</v>
      </c>
      <c r="CG13" s="223">
        <v>1.5338408428980701</v>
      </c>
      <c r="CH13" s="225">
        <v>0.18923196253837801</v>
      </c>
      <c r="CI13" s="223">
        <v>1.4941377479940601</v>
      </c>
      <c r="CJ13" s="225">
        <v>0.13362097658824801</v>
      </c>
      <c r="CK13" s="223">
        <v>1.8657799525057599</v>
      </c>
      <c r="CL13" s="225">
        <v>0.153110450671437</v>
      </c>
      <c r="CM13" s="223">
        <v>0.33193910960769202</v>
      </c>
      <c r="CN13" s="225">
        <v>0.232980727364205</v>
      </c>
      <c r="CO13" s="223">
        <v>1.8338371529763</v>
      </c>
      <c r="CP13" s="225">
        <v>8.9564197608931098E-2</v>
      </c>
      <c r="CQ13" s="223">
        <v>1.5331014501696001</v>
      </c>
      <c r="CR13" s="225">
        <v>0.17456739701208299</v>
      </c>
      <c r="CS13" s="223">
        <v>1.7501723780893399</v>
      </c>
      <c r="CT13" s="225">
        <v>0.114535065933662</v>
      </c>
      <c r="CU13" s="223">
        <v>1.9791734958712</v>
      </c>
      <c r="CV13" s="225">
        <v>0.11888456872570601</v>
      </c>
      <c r="CW13" s="223">
        <v>0.44607204570160802</v>
      </c>
      <c r="CX13" s="225">
        <v>0.20474924869493799</v>
      </c>
      <c r="CY13" s="223">
        <v>2.2115303792866898</v>
      </c>
      <c r="CZ13" s="225">
        <v>0.13386011714322299</v>
      </c>
      <c r="DA13" s="223">
        <v>2.4183576027565099</v>
      </c>
      <c r="DB13" s="225">
        <v>0.33932720946621497</v>
      </c>
      <c r="DC13" s="223">
        <v>2.03682105163477</v>
      </c>
      <c r="DD13" s="225">
        <v>0.26080236484517</v>
      </c>
      <c r="DE13" s="223">
        <v>2.0967919813754201</v>
      </c>
      <c r="DF13" s="225">
        <v>0.171548162833142</v>
      </c>
      <c r="DG13" s="223">
        <v>-0.32156562138108902</v>
      </c>
      <c r="DH13" s="225">
        <v>0.37667947583817801</v>
      </c>
      <c r="DI13" s="223">
        <v>2.03277021901844</v>
      </c>
      <c r="DJ13" s="225">
        <v>0.113814559293501</v>
      </c>
      <c r="DK13" s="223">
        <v>1.9776864294268</v>
      </c>
      <c r="DL13" s="225">
        <v>0.227334504176428</v>
      </c>
      <c r="DM13" s="223">
        <v>1.9203336641718001</v>
      </c>
      <c r="DN13" s="225">
        <v>0.19427708227929</v>
      </c>
      <c r="DO13" s="223">
        <v>2.0651249846976101</v>
      </c>
      <c r="DP13" s="225">
        <v>0.15833984674416701</v>
      </c>
      <c r="DQ13" s="223">
        <v>8.7438555270815205E-2</v>
      </c>
      <c r="DR13" s="225">
        <v>0.277455862040213</v>
      </c>
      <c r="DS13" s="104"/>
      <c r="DT13" s="104"/>
      <c r="DU13" s="104"/>
      <c r="DV13" s="104"/>
      <c r="DW13" s="104"/>
      <c r="DX13" s="104"/>
      <c r="DY13" s="104"/>
      <c r="DZ13" s="104"/>
      <c r="EA13" s="104"/>
      <c r="EB13" s="104"/>
      <c r="EC13" s="104"/>
      <c r="ED13" s="104"/>
      <c r="EE13" s="104"/>
      <c r="EF13" s="104"/>
      <c r="EG13" s="104"/>
      <c r="EH13" s="104"/>
      <c r="EI13" s="104"/>
      <c r="EJ13" s="104"/>
      <c r="EK13" s="104"/>
      <c r="EL13" s="104"/>
      <c r="EM13" s="104"/>
      <c r="EN13" s="104"/>
      <c r="EO13" s="104"/>
      <c r="EP13" s="104"/>
      <c r="EQ13" s="104"/>
      <c r="ER13" s="104"/>
      <c r="ES13" s="104"/>
      <c r="ET13" s="104"/>
      <c r="EU13" s="104"/>
      <c r="EV13" s="104"/>
      <c r="EW13" s="104"/>
      <c r="EX13" s="104"/>
      <c r="EY13" s="104"/>
      <c r="EZ13" s="104"/>
      <c r="FA13" s="104"/>
      <c r="FB13" s="104"/>
      <c r="FC13" s="104"/>
      <c r="FD13" s="104"/>
      <c r="FE13" s="104"/>
      <c r="FF13" s="104"/>
      <c r="FG13" s="104"/>
      <c r="FH13" s="104"/>
      <c r="FI13" s="104"/>
      <c r="FJ13" s="104"/>
      <c r="FK13" s="104"/>
      <c r="FL13" s="104"/>
      <c r="FM13" s="104"/>
      <c r="FN13" s="255"/>
    </row>
    <row r="14" spans="1:170" ht="13" customHeight="1" x14ac:dyDescent="0.25">
      <c r="A14" s="26" t="s">
        <v>393</v>
      </c>
      <c r="B14" s="184">
        <v>2</v>
      </c>
      <c r="C14" s="223">
        <v>41.599366463753398</v>
      </c>
      <c r="D14" s="225">
        <v>0.34156509150546299</v>
      </c>
      <c r="E14" s="223">
        <v>42.043369424823602</v>
      </c>
      <c r="F14" s="225">
        <v>0.65751912657367895</v>
      </c>
      <c r="G14" s="223">
        <v>42.2933330442333</v>
      </c>
      <c r="H14" s="225">
        <v>0.63694224925257903</v>
      </c>
      <c r="I14" s="223">
        <v>41.092065918957701</v>
      </c>
      <c r="J14" s="225">
        <v>0.45418614897771398</v>
      </c>
      <c r="K14" s="223">
        <v>-0.95130350586583701</v>
      </c>
      <c r="L14" s="225">
        <v>0.74633820248085203</v>
      </c>
      <c r="M14" s="223">
        <v>22.063341545944098</v>
      </c>
      <c r="N14" s="225">
        <v>0.133028572420956</v>
      </c>
      <c r="O14" s="223">
        <v>22.602044240368301</v>
      </c>
      <c r="P14" s="225">
        <v>0.21797345836127299</v>
      </c>
      <c r="Q14" s="223">
        <v>22.266354914004499</v>
      </c>
      <c r="R14" s="225">
        <v>0.22274428950946301</v>
      </c>
      <c r="S14" s="223">
        <v>21.692185864242902</v>
      </c>
      <c r="T14" s="225">
        <v>0.20144559365197401</v>
      </c>
      <c r="U14" s="223">
        <v>-0.90985837612542397</v>
      </c>
      <c r="V14" s="225">
        <v>0.312454877553764</v>
      </c>
      <c r="W14" s="223">
        <v>7.6608180023968302</v>
      </c>
      <c r="X14" s="225">
        <v>0.136082262731896</v>
      </c>
      <c r="Y14" s="223">
        <v>8.0258948342497192</v>
      </c>
      <c r="Z14" s="225">
        <v>0.29022416152639902</v>
      </c>
      <c r="AA14" s="223">
        <v>7.2089694480850799</v>
      </c>
      <c r="AB14" s="225">
        <v>0.268100784290077</v>
      </c>
      <c r="AC14" s="223">
        <v>7.67315977467974</v>
      </c>
      <c r="AD14" s="225">
        <v>0.19250909668171001</v>
      </c>
      <c r="AE14" s="223">
        <v>-0.35273505956998102</v>
      </c>
      <c r="AF14" s="225">
        <v>0.36683429368180698</v>
      </c>
      <c r="AG14" s="223">
        <v>2.6254589102550101</v>
      </c>
      <c r="AH14" s="225">
        <v>5.6305051521475698E-2</v>
      </c>
      <c r="AI14" s="223">
        <v>2.59499617696512</v>
      </c>
      <c r="AJ14" s="225">
        <v>8.9015676818538406E-2</v>
      </c>
      <c r="AK14" s="223">
        <v>2.5385994826002101</v>
      </c>
      <c r="AL14" s="225">
        <v>8.9144913691704103E-2</v>
      </c>
      <c r="AM14" s="223">
        <v>2.66787934818203</v>
      </c>
      <c r="AN14" s="225">
        <v>8.49371582287472E-2</v>
      </c>
      <c r="AO14" s="223">
        <v>7.2883171216907294E-2</v>
      </c>
      <c r="AP14" s="225">
        <v>0.112218187414203</v>
      </c>
      <c r="AQ14" s="223">
        <v>5.4109395176264004</v>
      </c>
      <c r="AR14" s="225">
        <v>0.117928525873867</v>
      </c>
      <c r="AS14" s="223">
        <v>5.1938044947451596</v>
      </c>
      <c r="AT14" s="225">
        <v>0.26976881750867798</v>
      </c>
      <c r="AU14" s="223">
        <v>5.4380305466217402</v>
      </c>
      <c r="AV14" s="225">
        <v>0.21740493979824399</v>
      </c>
      <c r="AW14" s="223">
        <v>5.4545308165357396</v>
      </c>
      <c r="AX14" s="225">
        <v>0.145190505875742</v>
      </c>
      <c r="AY14" s="223">
        <v>0.26072632179057798</v>
      </c>
      <c r="AZ14" s="225">
        <v>0.28679701861221002</v>
      </c>
      <c r="BA14" s="223">
        <v>1.4498265854572501</v>
      </c>
      <c r="BB14" s="225">
        <v>5.7812387008472098E-2</v>
      </c>
      <c r="BC14" s="223">
        <v>1.4332806714509001</v>
      </c>
      <c r="BD14" s="225">
        <v>0.107716390079376</v>
      </c>
      <c r="BE14" s="223">
        <v>1.34824935959916</v>
      </c>
      <c r="BF14" s="225">
        <v>7.0376484264842207E-2</v>
      </c>
      <c r="BG14" s="223">
        <v>1.4784875130647701</v>
      </c>
      <c r="BH14" s="225">
        <v>8.2216761832439797E-2</v>
      </c>
      <c r="BI14" s="223">
        <v>4.5206841613870702E-2</v>
      </c>
      <c r="BJ14" s="225">
        <v>0.126594093368806</v>
      </c>
      <c r="BK14" s="223">
        <v>1.0700232795419999</v>
      </c>
      <c r="BL14" s="225">
        <v>6.3204110604792293E-2</v>
      </c>
      <c r="BM14" s="223">
        <v>0.825017886036298</v>
      </c>
      <c r="BN14" s="225">
        <v>5.72368813620086E-2</v>
      </c>
      <c r="BO14" s="223">
        <v>1.0749806260545101</v>
      </c>
      <c r="BP14" s="225">
        <v>9.8332564952729504E-2</v>
      </c>
      <c r="BQ14" s="223">
        <v>1.18031240634566</v>
      </c>
      <c r="BR14" s="225">
        <v>0.110573022595225</v>
      </c>
      <c r="BS14" s="223">
        <v>0.35529452030935998</v>
      </c>
      <c r="BT14" s="225">
        <v>0.12468124045410101</v>
      </c>
      <c r="BU14" s="223">
        <v>2.1800927987583001</v>
      </c>
      <c r="BV14" s="225">
        <v>6.7190079093344901E-2</v>
      </c>
      <c r="BW14" s="223">
        <v>2.08622720558744</v>
      </c>
      <c r="BX14" s="225">
        <v>0.122039805503575</v>
      </c>
      <c r="BY14" s="223">
        <v>2.2287412557045698</v>
      </c>
      <c r="BZ14" s="225">
        <v>0.101201126926519</v>
      </c>
      <c r="CA14" s="223">
        <v>2.2032670659747202</v>
      </c>
      <c r="CB14" s="225">
        <v>9.6952059671318702E-2</v>
      </c>
      <c r="CC14" s="223">
        <v>0.11703986038728199</v>
      </c>
      <c r="CD14" s="225">
        <v>0.14100732941677699</v>
      </c>
      <c r="CE14" s="223">
        <v>1.7239745914140101</v>
      </c>
      <c r="CF14" s="225">
        <v>9.5200046472014493E-2</v>
      </c>
      <c r="CG14" s="223">
        <v>2.0219516605032601</v>
      </c>
      <c r="CH14" s="225">
        <v>0.19018758531011701</v>
      </c>
      <c r="CI14" s="223">
        <v>2.0070594350981201</v>
      </c>
      <c r="CJ14" s="225">
        <v>0.250922190754993</v>
      </c>
      <c r="CK14" s="223">
        <v>1.4450047925284899</v>
      </c>
      <c r="CL14" s="225">
        <v>0.10908629518214</v>
      </c>
      <c r="CM14" s="223">
        <v>-0.57694686797477202</v>
      </c>
      <c r="CN14" s="225">
        <v>0.21588943266368901</v>
      </c>
      <c r="CO14" s="223">
        <v>1.1930737888146501</v>
      </c>
      <c r="CP14" s="225">
        <v>3.8981417808966301E-2</v>
      </c>
      <c r="CQ14" s="223">
        <v>1.23616267041962</v>
      </c>
      <c r="CR14" s="225">
        <v>7.8754203761994102E-2</v>
      </c>
      <c r="CS14" s="223">
        <v>1.09240398878342</v>
      </c>
      <c r="CT14" s="225">
        <v>5.86520084486407E-2</v>
      </c>
      <c r="CU14" s="223">
        <v>1.20413971498133</v>
      </c>
      <c r="CV14" s="225">
        <v>5.7839834205458802E-2</v>
      </c>
      <c r="CW14" s="223">
        <v>-3.2022955438293997E-2</v>
      </c>
      <c r="CX14" s="225">
        <v>9.6883790539595102E-2</v>
      </c>
      <c r="CY14" s="223">
        <v>0.98502162851061603</v>
      </c>
      <c r="CZ14" s="225">
        <v>7.1517547117132693E-2</v>
      </c>
      <c r="DA14" s="223">
        <v>0.97805646471848695</v>
      </c>
      <c r="DB14" s="225">
        <v>0.105947802480872</v>
      </c>
      <c r="DC14" s="223">
        <v>0.87681677287728998</v>
      </c>
      <c r="DD14" s="225">
        <v>0.107876293420576</v>
      </c>
      <c r="DE14" s="223">
        <v>1.0287873555823699</v>
      </c>
      <c r="DF14" s="225">
        <v>9.8185449024431007E-2</v>
      </c>
      <c r="DG14" s="223">
        <v>5.0730890863881099E-2</v>
      </c>
      <c r="DH14" s="225">
        <v>0.127334425931592</v>
      </c>
      <c r="DI14" s="223">
        <v>1.4087198427871499</v>
      </c>
      <c r="DJ14" s="225">
        <v>8.3831816295831599E-2</v>
      </c>
      <c r="DK14" s="223">
        <v>1.2528151758752399</v>
      </c>
      <c r="DL14" s="225">
        <v>0.114836776837122</v>
      </c>
      <c r="DM14" s="223">
        <v>1.48623953467687</v>
      </c>
      <c r="DN14" s="225">
        <v>0.15821460216951799</v>
      </c>
      <c r="DO14" s="223">
        <v>1.4295647033427801</v>
      </c>
      <c r="DP14" s="225">
        <v>0.132782282322574</v>
      </c>
      <c r="DQ14" s="223">
        <v>0.176749527467539</v>
      </c>
      <c r="DR14" s="225">
        <v>0.162917993360786</v>
      </c>
      <c r="DS14" s="104"/>
      <c r="DT14" s="104"/>
      <c r="DU14" s="104"/>
      <c r="DV14" s="104"/>
      <c r="DW14" s="104"/>
      <c r="DX14" s="104"/>
      <c r="DY14" s="104"/>
      <c r="DZ14" s="104"/>
      <c r="EA14" s="104"/>
      <c r="EB14" s="104"/>
      <c r="EC14" s="104"/>
      <c r="ED14" s="104"/>
      <c r="EE14" s="104"/>
      <c r="EF14" s="104"/>
      <c r="EG14" s="104"/>
      <c r="EH14" s="104"/>
      <c r="EI14" s="104"/>
      <c r="EJ14" s="104"/>
      <c r="EK14" s="104"/>
      <c r="EL14" s="104"/>
      <c r="EM14" s="104"/>
      <c r="EN14" s="104"/>
      <c r="EO14" s="104"/>
      <c r="EP14" s="104"/>
      <c r="EQ14" s="104"/>
      <c r="ER14" s="104"/>
      <c r="ES14" s="104"/>
      <c r="ET14" s="104"/>
      <c r="EU14" s="104"/>
      <c r="EV14" s="104"/>
      <c r="EW14" s="104"/>
      <c r="EX14" s="104"/>
      <c r="EY14" s="104"/>
      <c r="EZ14" s="104"/>
      <c r="FA14" s="104"/>
      <c r="FB14" s="104"/>
      <c r="FC14" s="104"/>
      <c r="FD14" s="104"/>
      <c r="FE14" s="104"/>
      <c r="FF14" s="104"/>
      <c r="FG14" s="104"/>
      <c r="FH14" s="104"/>
      <c r="FI14" s="104"/>
      <c r="FJ14" s="104"/>
      <c r="FK14" s="104"/>
      <c r="FL14" s="104"/>
      <c r="FM14" s="104"/>
      <c r="FN14" s="255"/>
    </row>
    <row r="15" spans="1:170" ht="13" customHeight="1" x14ac:dyDescent="0.25">
      <c r="A15" s="26" t="s">
        <v>394</v>
      </c>
      <c r="B15" s="184">
        <v>2</v>
      </c>
      <c r="C15" s="223">
        <v>24.629160684608902</v>
      </c>
      <c r="D15" s="225">
        <v>0.68327408891961705</v>
      </c>
      <c r="E15" s="223">
        <v>22.0393495479554</v>
      </c>
      <c r="F15" s="225">
        <v>1.02612348641054</v>
      </c>
      <c r="G15" s="223">
        <v>28.318615713371699</v>
      </c>
      <c r="H15" s="225">
        <v>1.45037333773126</v>
      </c>
      <c r="I15" s="223">
        <v>24.674364994940198</v>
      </c>
      <c r="J15" s="225">
        <v>0.82777616596994796</v>
      </c>
      <c r="K15" s="223">
        <v>2.63501544698476</v>
      </c>
      <c r="L15" s="225">
        <v>1.27284844706511</v>
      </c>
      <c r="M15" s="223">
        <v>20.8034847440513</v>
      </c>
      <c r="N15" s="225">
        <v>0.39059387375342203</v>
      </c>
      <c r="O15" s="223">
        <v>18.220664226805901</v>
      </c>
      <c r="P15" s="225">
        <v>0.64489576057683795</v>
      </c>
      <c r="Q15" s="223">
        <v>21.467315809326401</v>
      </c>
      <c r="R15" s="225">
        <v>0.72999557537914705</v>
      </c>
      <c r="S15" s="223">
        <v>21.298669054340401</v>
      </c>
      <c r="T15" s="225">
        <v>0.48549289802726903</v>
      </c>
      <c r="U15" s="223">
        <v>3.0780048275345102</v>
      </c>
      <c r="V15" s="225">
        <v>0.777933392340179</v>
      </c>
      <c r="W15" s="223">
        <v>7.2346154941030099</v>
      </c>
      <c r="X15" s="225">
        <v>0.30905671945232899</v>
      </c>
      <c r="Y15" s="223">
        <v>6.3402941956601104</v>
      </c>
      <c r="Z15" s="225">
        <v>0.58166745278781495</v>
      </c>
      <c r="AA15" s="223">
        <v>7.6655938733894997</v>
      </c>
      <c r="AB15" s="225">
        <v>0.71663148660644704</v>
      </c>
      <c r="AC15" s="223">
        <v>7.3670592950136697</v>
      </c>
      <c r="AD15" s="225">
        <v>0.373886453010007</v>
      </c>
      <c r="AE15" s="223">
        <v>1.02676509935355</v>
      </c>
      <c r="AF15" s="225">
        <v>0.68827387047070998</v>
      </c>
      <c r="AG15" s="223">
        <v>4.3701932879137102</v>
      </c>
      <c r="AH15" s="225">
        <v>0.18380571446006799</v>
      </c>
      <c r="AI15" s="223">
        <v>3.6441899619565699</v>
      </c>
      <c r="AJ15" s="225">
        <v>0.30873252744847801</v>
      </c>
      <c r="AK15" s="223">
        <v>3.90651886108268</v>
      </c>
      <c r="AL15" s="225">
        <v>0.37156001099529701</v>
      </c>
      <c r="AM15" s="223">
        <v>4.4793120767665098</v>
      </c>
      <c r="AN15" s="225">
        <v>0.236464377917119</v>
      </c>
      <c r="AO15" s="223">
        <v>0.83512211480993503</v>
      </c>
      <c r="AP15" s="225">
        <v>0.39520836946263499</v>
      </c>
      <c r="AQ15" s="223">
        <v>5.5738691421554201</v>
      </c>
      <c r="AR15" s="225">
        <v>0.257518114185743</v>
      </c>
      <c r="AS15" s="223">
        <v>4.6270727115704497</v>
      </c>
      <c r="AT15" s="225">
        <v>0.36975831618190802</v>
      </c>
      <c r="AU15" s="223">
        <v>5.0176028987088301</v>
      </c>
      <c r="AV15" s="225">
        <v>0.41934904514239901</v>
      </c>
      <c r="AW15" s="223">
        <v>5.6400755756062404</v>
      </c>
      <c r="AX15" s="225">
        <v>0.30343919857605001</v>
      </c>
      <c r="AY15" s="223">
        <v>1.0130028640358</v>
      </c>
      <c r="AZ15" s="225">
        <v>0.445041226168576</v>
      </c>
      <c r="BA15" s="223">
        <v>4.2220652276661399</v>
      </c>
      <c r="BB15" s="225">
        <v>0.20026222690697501</v>
      </c>
      <c r="BC15" s="223">
        <v>3.4616366493772399</v>
      </c>
      <c r="BD15" s="225">
        <v>0.35322582277876402</v>
      </c>
      <c r="BE15" s="223">
        <v>4.3528237095810498</v>
      </c>
      <c r="BF15" s="225">
        <v>0.65487407163914302</v>
      </c>
      <c r="BG15" s="223">
        <v>4.2019717907744596</v>
      </c>
      <c r="BH15" s="225">
        <v>0.2370711536009</v>
      </c>
      <c r="BI15" s="223">
        <v>0.740335141397226</v>
      </c>
      <c r="BJ15" s="225">
        <v>0.42124703035236799</v>
      </c>
      <c r="BK15" s="223">
        <v>3.97181050654142</v>
      </c>
      <c r="BL15" s="225">
        <v>0.23543983589518999</v>
      </c>
      <c r="BM15" s="223">
        <v>2.87781615278683</v>
      </c>
      <c r="BN15" s="225">
        <v>0.33202305292334899</v>
      </c>
      <c r="BO15" s="223">
        <v>3.3356031505032999</v>
      </c>
      <c r="BP15" s="225">
        <v>0.51484401083409603</v>
      </c>
      <c r="BQ15" s="223">
        <v>4.1404825553788198</v>
      </c>
      <c r="BR15" s="225">
        <v>0.29173824119480701</v>
      </c>
      <c r="BS15" s="223">
        <v>1.26266640259199</v>
      </c>
      <c r="BT15" s="225">
        <v>0.436550028781647</v>
      </c>
      <c r="BU15" s="223">
        <v>3.46265453948131</v>
      </c>
      <c r="BV15" s="225">
        <v>0.19774049491013099</v>
      </c>
      <c r="BW15" s="223">
        <v>2.8559376025695999</v>
      </c>
      <c r="BX15" s="225">
        <v>0.357210763786039</v>
      </c>
      <c r="BY15" s="223">
        <v>3.0361506711438699</v>
      </c>
      <c r="BZ15" s="225">
        <v>0.443933409175234</v>
      </c>
      <c r="CA15" s="223">
        <v>3.4888097725428602</v>
      </c>
      <c r="CB15" s="225">
        <v>0.22705199140230101</v>
      </c>
      <c r="CC15" s="223">
        <v>0.63287216997326401</v>
      </c>
      <c r="CD15" s="225">
        <v>0.397017463515701</v>
      </c>
      <c r="CE15" s="223">
        <v>5.4566276520103196</v>
      </c>
      <c r="CF15" s="225">
        <v>0.249712013056655</v>
      </c>
      <c r="CG15" s="223">
        <v>4.6453610352930896</v>
      </c>
      <c r="CH15" s="225">
        <v>0.46217657782698401</v>
      </c>
      <c r="CI15" s="223">
        <v>5.4226528458017098</v>
      </c>
      <c r="CJ15" s="225">
        <v>0.55906970913800602</v>
      </c>
      <c r="CK15" s="223">
        <v>5.5620564617145796</v>
      </c>
      <c r="CL15" s="225">
        <v>0.295171274687343</v>
      </c>
      <c r="CM15" s="223">
        <v>0.91669542642149004</v>
      </c>
      <c r="CN15" s="225">
        <v>0.50722232664113798</v>
      </c>
      <c r="CO15" s="223">
        <v>3.6258585689568101</v>
      </c>
      <c r="CP15" s="225">
        <v>0.193253998557599</v>
      </c>
      <c r="CQ15" s="223">
        <v>2.8364874267701801</v>
      </c>
      <c r="CR15" s="225">
        <v>0.27245290437598402</v>
      </c>
      <c r="CS15" s="223">
        <v>2.9691590043086502</v>
      </c>
      <c r="CT15" s="225">
        <v>0.39403088850107398</v>
      </c>
      <c r="CU15" s="223">
        <v>3.77452495726045</v>
      </c>
      <c r="CV15" s="225">
        <v>0.24123862873590901</v>
      </c>
      <c r="CW15" s="223">
        <v>0.93803753049026894</v>
      </c>
      <c r="CX15" s="225">
        <v>0.36083976345581398</v>
      </c>
      <c r="CY15" s="223">
        <v>2.5002562792720799</v>
      </c>
      <c r="CZ15" s="225">
        <v>0.190701169291985</v>
      </c>
      <c r="DA15" s="223">
        <v>2.26620524123891</v>
      </c>
      <c r="DB15" s="225">
        <v>0.415092380677059</v>
      </c>
      <c r="DC15" s="223">
        <v>1.75880971154879</v>
      </c>
      <c r="DD15" s="225">
        <v>0.37614785517895899</v>
      </c>
      <c r="DE15" s="223">
        <v>2.5108385926467198</v>
      </c>
      <c r="DF15" s="225">
        <v>0.23975482617233601</v>
      </c>
      <c r="DG15" s="223">
        <v>0.24463335140781101</v>
      </c>
      <c r="DH15" s="225">
        <v>0.49752443474438701</v>
      </c>
      <c r="DI15" s="223">
        <v>2.63340188285127</v>
      </c>
      <c r="DJ15" s="225">
        <v>0.15302700989441001</v>
      </c>
      <c r="DK15" s="223">
        <v>2.4788247404299399</v>
      </c>
      <c r="DL15" s="225">
        <v>0.27447876013016098</v>
      </c>
      <c r="DM15" s="223">
        <v>2.6067941854308598</v>
      </c>
      <c r="DN15" s="225">
        <v>0.413420380544326</v>
      </c>
      <c r="DO15" s="223">
        <v>2.47379894670545</v>
      </c>
      <c r="DP15" s="225">
        <v>0.16064928314604099</v>
      </c>
      <c r="DQ15" s="223">
        <v>-5.0257937244917398E-3</v>
      </c>
      <c r="DR15" s="225">
        <v>0.31625124457808701</v>
      </c>
      <c r="DS15" s="104"/>
      <c r="DT15" s="104"/>
      <c r="DU15" s="104"/>
      <c r="DV15" s="104"/>
      <c r="DW15" s="104"/>
      <c r="DX15" s="104"/>
      <c r="DY15" s="104"/>
      <c r="DZ15" s="104"/>
      <c r="EA15" s="104"/>
      <c r="EB15" s="104"/>
      <c r="EC15" s="104"/>
      <c r="ED15" s="104"/>
      <c r="EE15" s="104"/>
      <c r="EF15" s="104"/>
      <c r="EG15" s="104"/>
      <c r="EH15" s="104"/>
      <c r="EI15" s="104"/>
      <c r="EJ15" s="104"/>
      <c r="EK15" s="104"/>
      <c r="EL15" s="104"/>
      <c r="EM15" s="104"/>
      <c r="EN15" s="104"/>
      <c r="EO15" s="104"/>
      <c r="EP15" s="104"/>
      <c r="EQ15" s="104"/>
      <c r="ER15" s="104"/>
      <c r="ES15" s="104"/>
      <c r="ET15" s="104"/>
      <c r="EU15" s="104"/>
      <c r="EV15" s="104"/>
      <c r="EW15" s="104"/>
      <c r="EX15" s="104"/>
      <c r="EY15" s="104"/>
      <c r="EZ15" s="104"/>
      <c r="FA15" s="104"/>
      <c r="FB15" s="104"/>
      <c r="FC15" s="104"/>
      <c r="FD15" s="104"/>
      <c r="FE15" s="104"/>
      <c r="FF15" s="104"/>
      <c r="FG15" s="104"/>
      <c r="FH15" s="104"/>
      <c r="FI15" s="104"/>
      <c r="FJ15" s="104"/>
      <c r="FK15" s="104"/>
      <c r="FL15" s="104"/>
      <c r="FM15" s="104"/>
      <c r="FN15" s="255"/>
    </row>
    <row r="16" spans="1:170" ht="13" customHeight="1" x14ac:dyDescent="0.25">
      <c r="A16" s="26" t="s">
        <v>395</v>
      </c>
      <c r="B16" s="184">
        <v>2</v>
      </c>
      <c r="C16" s="223">
        <v>37.610088730664202</v>
      </c>
      <c r="D16" s="225">
        <v>0.46762056143729103</v>
      </c>
      <c r="E16" s="223">
        <v>38.901520396135503</v>
      </c>
      <c r="F16" s="225">
        <v>1.20249703801501</v>
      </c>
      <c r="G16" s="223">
        <v>38.333201634006997</v>
      </c>
      <c r="H16" s="225">
        <v>1.2379624884739</v>
      </c>
      <c r="I16" s="223">
        <v>37.061060374383899</v>
      </c>
      <c r="J16" s="225">
        <v>0.52244057808709199</v>
      </c>
      <c r="K16" s="223">
        <v>-1.8404600217515299</v>
      </c>
      <c r="L16" s="225">
        <v>1.27465343009766</v>
      </c>
      <c r="M16" s="223">
        <v>24.624982484500599</v>
      </c>
      <c r="N16" s="225">
        <v>0.36385939744387602</v>
      </c>
      <c r="O16" s="223">
        <v>26.453821512265499</v>
      </c>
      <c r="P16" s="225">
        <v>1.1760476729874201</v>
      </c>
      <c r="Q16" s="223">
        <v>26.893455900670499</v>
      </c>
      <c r="R16" s="225">
        <v>0.97796396410953801</v>
      </c>
      <c r="S16" s="223">
        <v>22.974225387136801</v>
      </c>
      <c r="T16" s="225">
        <v>0.41107649167966698</v>
      </c>
      <c r="U16" s="223">
        <v>-3.4795961251287499</v>
      </c>
      <c r="V16" s="225">
        <v>1.2829105709245201</v>
      </c>
      <c r="W16" s="223">
        <v>8.4344508689201092</v>
      </c>
      <c r="X16" s="225">
        <v>0.25327384623864502</v>
      </c>
      <c r="Y16" s="223">
        <v>8.83518312005274</v>
      </c>
      <c r="Z16" s="225">
        <v>0.66104842475008396</v>
      </c>
      <c r="AA16" s="223">
        <v>9.2259507687756894</v>
      </c>
      <c r="AB16" s="225">
        <v>0.61163400181048</v>
      </c>
      <c r="AC16" s="223">
        <v>8.0377564031885402</v>
      </c>
      <c r="AD16" s="225">
        <v>0.25918990944405101</v>
      </c>
      <c r="AE16" s="223">
        <v>-0.79742671686419597</v>
      </c>
      <c r="AF16" s="225">
        <v>0.67210335049954695</v>
      </c>
      <c r="AG16" s="223">
        <v>4.6931877728687201</v>
      </c>
      <c r="AH16" s="225">
        <v>0.184568079137406</v>
      </c>
      <c r="AI16" s="223">
        <v>4.8978118477713597</v>
      </c>
      <c r="AJ16" s="225">
        <v>0.51853568786972803</v>
      </c>
      <c r="AK16" s="223">
        <v>4.65417437573592</v>
      </c>
      <c r="AL16" s="225">
        <v>0.28926387682889898</v>
      </c>
      <c r="AM16" s="223">
        <v>4.5453177172420398</v>
      </c>
      <c r="AN16" s="225">
        <v>0.21633169871511401</v>
      </c>
      <c r="AO16" s="223">
        <v>-0.35249413052931999</v>
      </c>
      <c r="AP16" s="225">
        <v>0.55642160764082704</v>
      </c>
      <c r="AQ16" s="223">
        <v>5.79603555234561</v>
      </c>
      <c r="AR16" s="225">
        <v>0.22471697233511601</v>
      </c>
      <c r="AS16" s="223">
        <v>5.7747503544750201</v>
      </c>
      <c r="AT16" s="225">
        <v>0.44300660553184501</v>
      </c>
      <c r="AU16" s="223">
        <v>6.08806216156965</v>
      </c>
      <c r="AV16" s="225">
        <v>0.42834267307504198</v>
      </c>
      <c r="AW16" s="223">
        <v>5.5400057009096102</v>
      </c>
      <c r="AX16" s="225">
        <v>0.25866984502387802</v>
      </c>
      <c r="AY16" s="223">
        <v>-0.23474465356541099</v>
      </c>
      <c r="AZ16" s="225">
        <v>0.48063451084124997</v>
      </c>
      <c r="BA16" s="223">
        <v>4.3157911315084503</v>
      </c>
      <c r="BB16" s="225">
        <v>0.18838005551439599</v>
      </c>
      <c r="BC16" s="223">
        <v>4.3722628938946499</v>
      </c>
      <c r="BD16" s="225">
        <v>0.46633508851200001</v>
      </c>
      <c r="BE16" s="223">
        <v>4.4696857576393896</v>
      </c>
      <c r="BF16" s="225">
        <v>0.40353546460986001</v>
      </c>
      <c r="BG16" s="223">
        <v>4.16797811344302</v>
      </c>
      <c r="BH16" s="225">
        <v>0.22796835192443199</v>
      </c>
      <c r="BI16" s="223">
        <v>-0.20428478045163001</v>
      </c>
      <c r="BJ16" s="225">
        <v>0.53030986644341005</v>
      </c>
      <c r="BK16" s="223">
        <v>3.4285271840971601</v>
      </c>
      <c r="BL16" s="225">
        <v>0.146234528457792</v>
      </c>
      <c r="BM16" s="223">
        <v>2.9470515964688802</v>
      </c>
      <c r="BN16" s="225">
        <v>0.28978823831681899</v>
      </c>
      <c r="BO16" s="223">
        <v>3.74808207159069</v>
      </c>
      <c r="BP16" s="225">
        <v>0.34810939636971799</v>
      </c>
      <c r="BQ16" s="223">
        <v>3.3233708863145202</v>
      </c>
      <c r="BR16" s="225">
        <v>0.17303495622412501</v>
      </c>
      <c r="BS16" s="223">
        <v>0.37631928984564</v>
      </c>
      <c r="BT16" s="225">
        <v>0.33443803719585502</v>
      </c>
      <c r="BU16" s="223">
        <v>3.84750287712352</v>
      </c>
      <c r="BV16" s="225">
        <v>0.14381306694293799</v>
      </c>
      <c r="BW16" s="223">
        <v>3.5700673482348599</v>
      </c>
      <c r="BX16" s="225">
        <v>0.35670528461770001</v>
      </c>
      <c r="BY16" s="223">
        <v>3.9308810781540702</v>
      </c>
      <c r="BZ16" s="225">
        <v>0.29960929422667298</v>
      </c>
      <c r="CA16" s="223">
        <v>3.7928681317281798</v>
      </c>
      <c r="CB16" s="225">
        <v>0.16589772094275401</v>
      </c>
      <c r="CC16" s="223">
        <v>0.222800783493322</v>
      </c>
      <c r="CD16" s="225">
        <v>0.39829614131454999</v>
      </c>
      <c r="CE16" s="223">
        <v>3.6809214717868901</v>
      </c>
      <c r="CF16" s="225">
        <v>0.16902757019601999</v>
      </c>
      <c r="CG16" s="223">
        <v>3.8145414250279801</v>
      </c>
      <c r="CH16" s="225">
        <v>0.464849525942296</v>
      </c>
      <c r="CI16" s="223">
        <v>3.6832923904036701</v>
      </c>
      <c r="CJ16" s="225">
        <v>0.25250015743639198</v>
      </c>
      <c r="CK16" s="223">
        <v>3.5268803808351099</v>
      </c>
      <c r="CL16" s="225">
        <v>0.177331691992234</v>
      </c>
      <c r="CM16" s="223">
        <v>-0.28766104419286398</v>
      </c>
      <c r="CN16" s="225">
        <v>0.48752720495086499</v>
      </c>
      <c r="CO16" s="223">
        <v>2.42893173290186</v>
      </c>
      <c r="CP16" s="225">
        <v>0.133367828303772</v>
      </c>
      <c r="CQ16" s="223">
        <v>2.8057229146871099</v>
      </c>
      <c r="CR16" s="225">
        <v>0.428959310797288</v>
      </c>
      <c r="CS16" s="223">
        <v>2.4572682973961899</v>
      </c>
      <c r="CT16" s="225">
        <v>0.20351799461755399</v>
      </c>
      <c r="CU16" s="223">
        <v>2.2018033284743299</v>
      </c>
      <c r="CV16" s="225">
        <v>0.13109387601438799</v>
      </c>
      <c r="CW16" s="223">
        <v>-0.60391958621277297</v>
      </c>
      <c r="CX16" s="225">
        <v>0.45166575203014703</v>
      </c>
      <c r="CY16" s="223">
        <v>2.7635809826547</v>
      </c>
      <c r="CZ16" s="225">
        <v>0.13562106761898399</v>
      </c>
      <c r="DA16" s="223">
        <v>2.7162740937399401</v>
      </c>
      <c r="DB16" s="225">
        <v>0.362628690725533</v>
      </c>
      <c r="DC16" s="223">
        <v>3.2214353702166898</v>
      </c>
      <c r="DD16" s="225">
        <v>0.35490120646231499</v>
      </c>
      <c r="DE16" s="223">
        <v>2.5282516258745802</v>
      </c>
      <c r="DF16" s="225">
        <v>0.1615662139689</v>
      </c>
      <c r="DG16" s="223">
        <v>-0.18802246786535701</v>
      </c>
      <c r="DH16" s="225">
        <v>0.39463666000874698</v>
      </c>
      <c r="DI16" s="223">
        <v>3.0795250022632201</v>
      </c>
      <c r="DJ16" s="225">
        <v>0.12622591972255801</v>
      </c>
      <c r="DK16" s="223">
        <v>3.10146933402604</v>
      </c>
      <c r="DL16" s="225">
        <v>0.32854748030316899</v>
      </c>
      <c r="DM16" s="223">
        <v>3.4419512165964701</v>
      </c>
      <c r="DN16" s="225">
        <v>0.26536734838973902</v>
      </c>
      <c r="DO16" s="223">
        <v>2.8261876296334698</v>
      </c>
      <c r="DP16" s="225">
        <v>0.16311744369224601</v>
      </c>
      <c r="DQ16" s="223">
        <v>-0.27528170439257799</v>
      </c>
      <c r="DR16" s="225">
        <v>0.36745156608399998</v>
      </c>
      <c r="DS16" s="104"/>
      <c r="DT16" s="104"/>
      <c r="DU16" s="104"/>
      <c r="DV16" s="104"/>
      <c r="DW16" s="104"/>
      <c r="DX16" s="104"/>
      <c r="DY16" s="104"/>
      <c r="DZ16" s="104"/>
      <c r="EA16" s="104"/>
      <c r="EB16" s="104"/>
      <c r="EC16" s="104"/>
      <c r="ED16" s="104"/>
      <c r="EE16" s="104"/>
      <c r="EF16" s="104"/>
      <c r="EG16" s="104"/>
      <c r="EH16" s="104"/>
      <c r="EI16" s="104"/>
      <c r="EJ16" s="104"/>
      <c r="EK16" s="104"/>
      <c r="EL16" s="104"/>
      <c r="EM16" s="104"/>
      <c r="EN16" s="104"/>
      <c r="EO16" s="104"/>
      <c r="EP16" s="104"/>
      <c r="EQ16" s="104"/>
      <c r="ER16" s="104"/>
      <c r="ES16" s="104"/>
      <c r="ET16" s="104"/>
      <c r="EU16" s="104"/>
      <c r="EV16" s="104"/>
      <c r="EW16" s="104"/>
      <c r="EX16" s="104"/>
      <c r="EY16" s="104"/>
      <c r="EZ16" s="104"/>
      <c r="FA16" s="104"/>
      <c r="FB16" s="104"/>
      <c r="FC16" s="104"/>
      <c r="FD16" s="104"/>
      <c r="FE16" s="104"/>
      <c r="FF16" s="104"/>
      <c r="FG16" s="104"/>
      <c r="FH16" s="104"/>
      <c r="FI16" s="104"/>
      <c r="FJ16" s="104"/>
      <c r="FK16" s="104"/>
      <c r="FL16" s="104"/>
      <c r="FM16" s="104"/>
      <c r="FN16" s="255"/>
    </row>
    <row r="17" spans="1:170" ht="13" customHeight="1" x14ac:dyDescent="0.25">
      <c r="A17" s="26" t="s">
        <v>396</v>
      </c>
      <c r="B17" s="184">
        <v>2</v>
      </c>
      <c r="C17" s="223">
        <v>37.776566260163897</v>
      </c>
      <c r="D17" s="225">
        <v>0.30875840578358399</v>
      </c>
      <c r="E17" s="223">
        <v>39.466736009137399</v>
      </c>
      <c r="F17" s="225">
        <v>0.55910044556483296</v>
      </c>
      <c r="G17" s="223">
        <v>37.340077333458197</v>
      </c>
      <c r="H17" s="225">
        <v>0.81567315608788604</v>
      </c>
      <c r="I17" s="223">
        <v>37.141194413088499</v>
      </c>
      <c r="J17" s="225">
        <v>0.394465388435222</v>
      </c>
      <c r="K17" s="223">
        <v>-2.3255415960489101</v>
      </c>
      <c r="L17" s="225">
        <v>0.67362526661980604</v>
      </c>
      <c r="M17" s="223">
        <v>20.741874147204001</v>
      </c>
      <c r="N17" s="225">
        <v>0.13728529100126999</v>
      </c>
      <c r="O17" s="223">
        <v>21.063789228700799</v>
      </c>
      <c r="P17" s="225">
        <v>0.32312218377098501</v>
      </c>
      <c r="Q17" s="223">
        <v>21.137989870364699</v>
      </c>
      <c r="R17" s="225">
        <v>0.29975525283592402</v>
      </c>
      <c r="S17" s="223">
        <v>20.478567631362399</v>
      </c>
      <c r="T17" s="225">
        <v>0.16041207715728301</v>
      </c>
      <c r="U17" s="223">
        <v>-0.58522159733844603</v>
      </c>
      <c r="V17" s="225">
        <v>0.35754841398244003</v>
      </c>
      <c r="W17" s="223">
        <v>6.2942364653949197</v>
      </c>
      <c r="X17" s="225">
        <v>0.17164603576524701</v>
      </c>
      <c r="Y17" s="223">
        <v>7.1639602154167301</v>
      </c>
      <c r="Z17" s="225">
        <v>0.30898197724917897</v>
      </c>
      <c r="AA17" s="223">
        <v>6.3307380329914302</v>
      </c>
      <c r="AB17" s="225">
        <v>0.56299494318943499</v>
      </c>
      <c r="AC17" s="223">
        <v>5.9030744158664801</v>
      </c>
      <c r="AD17" s="225">
        <v>0.18325473244878401</v>
      </c>
      <c r="AE17" s="223">
        <v>-1.26088579955025</v>
      </c>
      <c r="AF17" s="225">
        <v>0.35739412488328898</v>
      </c>
      <c r="AG17" s="223">
        <v>2.5219108191665902</v>
      </c>
      <c r="AH17" s="225">
        <v>7.3628427444993302E-2</v>
      </c>
      <c r="AI17" s="223">
        <v>2.29874973155317</v>
      </c>
      <c r="AJ17" s="225">
        <v>7.6773719279613198E-2</v>
      </c>
      <c r="AK17" s="223">
        <v>2.7243561649960202</v>
      </c>
      <c r="AL17" s="225">
        <v>0.26640431312023499</v>
      </c>
      <c r="AM17" s="223">
        <v>2.53533000203119</v>
      </c>
      <c r="AN17" s="225">
        <v>7.7867979844087401E-2</v>
      </c>
      <c r="AO17" s="223">
        <v>0.236580270478016</v>
      </c>
      <c r="AP17" s="225">
        <v>9.6966632282222201E-2</v>
      </c>
      <c r="AQ17" s="223">
        <v>4.6276321335386097</v>
      </c>
      <c r="AR17" s="225">
        <v>0.108407387514191</v>
      </c>
      <c r="AS17" s="223">
        <v>4.3005347759135297</v>
      </c>
      <c r="AT17" s="225">
        <v>0.17070040066650399</v>
      </c>
      <c r="AU17" s="223">
        <v>4.5576526054820699</v>
      </c>
      <c r="AV17" s="225">
        <v>0.24391694351208701</v>
      </c>
      <c r="AW17" s="223">
        <v>4.70844709388279</v>
      </c>
      <c r="AX17" s="225">
        <v>0.13408674837702</v>
      </c>
      <c r="AY17" s="223">
        <v>0.40791231796926403</v>
      </c>
      <c r="AZ17" s="225">
        <v>0.21383000242120201</v>
      </c>
      <c r="BA17" s="223">
        <v>1.6676815489455501</v>
      </c>
      <c r="BB17" s="225">
        <v>0.13360729142262201</v>
      </c>
      <c r="BC17" s="223">
        <v>1.3683461623840201</v>
      </c>
      <c r="BD17" s="225">
        <v>9.1877337600235406E-2</v>
      </c>
      <c r="BE17" s="223">
        <v>1.85418077919311</v>
      </c>
      <c r="BF17" s="225">
        <v>0.58085681476990303</v>
      </c>
      <c r="BG17" s="223">
        <v>1.65989749007404</v>
      </c>
      <c r="BH17" s="225">
        <v>0.106960259004985</v>
      </c>
      <c r="BI17" s="223">
        <v>0.29155132769002701</v>
      </c>
      <c r="BJ17" s="225">
        <v>0.142477626532168</v>
      </c>
      <c r="BK17" s="223">
        <v>1.1615450114977499</v>
      </c>
      <c r="BL17" s="225">
        <v>9.3116615826275007E-2</v>
      </c>
      <c r="BM17" s="223">
        <v>1.0142609967937199</v>
      </c>
      <c r="BN17" s="225">
        <v>8.3239636218438801E-2</v>
      </c>
      <c r="BO17" s="223">
        <v>1.3841126687616301</v>
      </c>
      <c r="BP17" s="225">
        <v>0.446572700229319</v>
      </c>
      <c r="BQ17" s="223">
        <v>1.1167877062468199</v>
      </c>
      <c r="BR17" s="225">
        <v>8.4887721381719003E-2</v>
      </c>
      <c r="BS17" s="223">
        <v>0.10252670945310099</v>
      </c>
      <c r="BT17" s="225">
        <v>0.120040178718245</v>
      </c>
      <c r="BU17" s="223">
        <v>2.2137007773447501</v>
      </c>
      <c r="BV17" s="225">
        <v>5.67242014380148E-2</v>
      </c>
      <c r="BW17" s="223">
        <v>2.26316426030386</v>
      </c>
      <c r="BX17" s="225">
        <v>0.13542402075975199</v>
      </c>
      <c r="BY17" s="223">
        <v>2.16618791599719</v>
      </c>
      <c r="BZ17" s="225">
        <v>0.17268748432351599</v>
      </c>
      <c r="CA17" s="223">
        <v>2.15811672305334</v>
      </c>
      <c r="CB17" s="225">
        <v>7.3520542160801797E-2</v>
      </c>
      <c r="CC17" s="223">
        <v>-0.105047537250522</v>
      </c>
      <c r="CD17" s="225">
        <v>0.15173882830233601</v>
      </c>
      <c r="CE17" s="223">
        <v>0.82705417454583796</v>
      </c>
      <c r="CF17" s="225">
        <v>7.8604197934673298E-2</v>
      </c>
      <c r="CG17" s="223">
        <v>0.79240681895223497</v>
      </c>
      <c r="CH17" s="225">
        <v>9.7120251800093996E-2</v>
      </c>
      <c r="CI17" s="223">
        <v>0.84029540861531704</v>
      </c>
      <c r="CJ17" s="225">
        <v>0.270307880796752</v>
      </c>
      <c r="CK17" s="223">
        <v>0.75150884813507701</v>
      </c>
      <c r="CL17" s="225">
        <v>7.06039113892971E-2</v>
      </c>
      <c r="CM17" s="223">
        <v>-4.0897970817158201E-2</v>
      </c>
      <c r="CN17" s="225">
        <v>0.11138587384180799</v>
      </c>
      <c r="CO17" s="223">
        <v>0.95791529210467397</v>
      </c>
      <c r="CP17" s="225">
        <v>4.7316822538018402E-2</v>
      </c>
      <c r="CQ17" s="223">
        <v>0.73292900141186001</v>
      </c>
      <c r="CR17" s="225">
        <v>4.3178233089441603E-2</v>
      </c>
      <c r="CS17" s="223">
        <v>0.99575894822598099</v>
      </c>
      <c r="CT17" s="225">
        <v>0.188674588979344</v>
      </c>
      <c r="CU17" s="223">
        <v>1.02011850266881</v>
      </c>
      <c r="CV17" s="225">
        <v>4.7507352169356101E-2</v>
      </c>
      <c r="CW17" s="223">
        <v>0.28718950125695097</v>
      </c>
      <c r="CX17" s="225">
        <v>6.3617036398300394E-2</v>
      </c>
      <c r="CY17" s="223">
        <v>1.08527802156387</v>
      </c>
      <c r="CZ17" s="225">
        <v>7.5119381020690795E-2</v>
      </c>
      <c r="DA17" s="223">
        <v>0.77601499083632497</v>
      </c>
      <c r="DB17" s="225">
        <v>0.10661408352035801</v>
      </c>
      <c r="DC17" s="223">
        <v>1.09655619196058</v>
      </c>
      <c r="DD17" s="225">
        <v>0.19822577932288299</v>
      </c>
      <c r="DE17" s="223">
        <v>1.1396991553618501</v>
      </c>
      <c r="DF17" s="225">
        <v>9.6460145374473699E-2</v>
      </c>
      <c r="DG17" s="223">
        <v>0.36368416452552599</v>
      </c>
      <c r="DH17" s="225">
        <v>0.140929025781761</v>
      </c>
      <c r="DI17" s="223">
        <v>1.3984833107648</v>
      </c>
      <c r="DJ17" s="225">
        <v>6.6691772547319894E-2</v>
      </c>
      <c r="DK17" s="223">
        <v>1.1614695324277999</v>
      </c>
      <c r="DL17" s="225">
        <v>0.103814060724038</v>
      </c>
      <c r="DM17" s="223">
        <v>1.57513303912589</v>
      </c>
      <c r="DN17" s="225">
        <v>0.28178874320050201</v>
      </c>
      <c r="DO17" s="223">
        <v>1.3676199073672</v>
      </c>
      <c r="DP17" s="225">
        <v>7.71729917035507E-2</v>
      </c>
      <c r="DQ17" s="223">
        <v>0.2061503749394</v>
      </c>
      <c r="DR17" s="225">
        <v>0.134808385950443</v>
      </c>
      <c r="DS17" s="104"/>
      <c r="DT17" s="104"/>
      <c r="DU17" s="104"/>
      <c r="DV17" s="104"/>
      <c r="DW17" s="104"/>
      <c r="DX17" s="104"/>
      <c r="DY17" s="104"/>
      <c r="DZ17" s="104"/>
      <c r="EA17" s="104"/>
      <c r="EB17" s="104"/>
      <c r="EC17" s="104"/>
      <c r="ED17" s="104"/>
      <c r="EE17" s="104"/>
      <c r="EF17" s="104"/>
      <c r="EG17" s="104"/>
      <c r="EH17" s="104"/>
      <c r="EI17" s="104"/>
      <c r="EJ17" s="104"/>
      <c r="EK17" s="104"/>
      <c r="EL17" s="104"/>
      <c r="EM17" s="104"/>
      <c r="EN17" s="104"/>
      <c r="EO17" s="104"/>
      <c r="EP17" s="104"/>
      <c r="EQ17" s="104"/>
      <c r="ER17" s="104"/>
      <c r="ES17" s="104"/>
      <c r="ET17" s="104"/>
      <c r="EU17" s="104"/>
      <c r="EV17" s="104"/>
      <c r="EW17" s="104"/>
      <c r="EX17" s="104"/>
      <c r="EY17" s="104"/>
      <c r="EZ17" s="104"/>
      <c r="FA17" s="104"/>
      <c r="FB17" s="104"/>
      <c r="FC17" s="104"/>
      <c r="FD17" s="104"/>
      <c r="FE17" s="104"/>
      <c r="FF17" s="104"/>
      <c r="FG17" s="104"/>
      <c r="FH17" s="104"/>
      <c r="FI17" s="104"/>
      <c r="FJ17" s="104"/>
      <c r="FK17" s="104"/>
      <c r="FL17" s="104"/>
      <c r="FM17" s="104"/>
      <c r="FN17" s="255"/>
    </row>
    <row r="18" spans="1:170" ht="13" customHeight="1" x14ac:dyDescent="0.25">
      <c r="A18" s="210" t="s">
        <v>397</v>
      </c>
      <c r="B18" s="184">
        <v>2</v>
      </c>
      <c r="C18" s="223">
        <v>40.406094509002102</v>
      </c>
      <c r="D18" s="225">
        <v>0.39800065078764502</v>
      </c>
      <c r="E18" s="223">
        <v>40.895772906284897</v>
      </c>
      <c r="F18" s="225">
        <v>0.69699299483113797</v>
      </c>
      <c r="G18" s="223">
        <v>40.559601127674398</v>
      </c>
      <c r="H18" s="225">
        <v>1.0046883388680801</v>
      </c>
      <c r="I18" s="223">
        <v>39.958430747384902</v>
      </c>
      <c r="J18" s="225">
        <v>0.55108545815934395</v>
      </c>
      <c r="K18" s="223">
        <v>-0.93734215889997297</v>
      </c>
      <c r="L18" s="225">
        <v>0.88539882711837004</v>
      </c>
      <c r="M18" s="223">
        <v>20.6528858891349</v>
      </c>
      <c r="N18" s="225">
        <v>0.22136461151932099</v>
      </c>
      <c r="O18" s="223">
        <v>21.018410649525201</v>
      </c>
      <c r="P18" s="225">
        <v>0.43322239589116002</v>
      </c>
      <c r="Q18" s="223">
        <v>20.683818893003899</v>
      </c>
      <c r="R18" s="225">
        <v>0.45925533788520001</v>
      </c>
      <c r="S18" s="223">
        <v>20.475144454591099</v>
      </c>
      <c r="T18" s="225">
        <v>0.26541911899429699</v>
      </c>
      <c r="U18" s="223">
        <v>-0.54326619493401995</v>
      </c>
      <c r="V18" s="225">
        <v>0.48788140808640801</v>
      </c>
      <c r="W18" s="223">
        <v>7.2151031140305504</v>
      </c>
      <c r="X18" s="225">
        <v>0.25510157171200898</v>
      </c>
      <c r="Y18" s="223">
        <v>7.8896560441956298</v>
      </c>
      <c r="Z18" s="225">
        <v>0.38890282392423098</v>
      </c>
      <c r="AA18" s="223">
        <v>7.7837314217195397</v>
      </c>
      <c r="AB18" s="225">
        <v>0.940674888800202</v>
      </c>
      <c r="AC18" s="223">
        <v>6.6744940810368698</v>
      </c>
      <c r="AD18" s="225">
        <v>0.26008183022484699</v>
      </c>
      <c r="AE18" s="223">
        <v>-1.21516196315876</v>
      </c>
      <c r="AF18" s="225">
        <v>0.45788226596519799</v>
      </c>
      <c r="AG18" s="223">
        <v>2.6232530001493801</v>
      </c>
      <c r="AH18" s="225">
        <v>0.113596869866956</v>
      </c>
      <c r="AI18" s="223">
        <v>2.2996053272336399</v>
      </c>
      <c r="AJ18" s="225">
        <v>9.6130498783319196E-2</v>
      </c>
      <c r="AK18" s="223">
        <v>3.1092620281866998</v>
      </c>
      <c r="AL18" s="225">
        <v>0.46172087406166101</v>
      </c>
      <c r="AM18" s="223">
        <v>2.6343522614464701</v>
      </c>
      <c r="AN18" s="225">
        <v>0.12889995615671501</v>
      </c>
      <c r="AO18" s="223">
        <v>0.33474693421283302</v>
      </c>
      <c r="AP18" s="225">
        <v>0.145516371207075</v>
      </c>
      <c r="AQ18" s="223">
        <v>4.8613556851426898</v>
      </c>
      <c r="AR18" s="225">
        <v>0.15813799331525399</v>
      </c>
      <c r="AS18" s="223">
        <v>4.3302723623374497</v>
      </c>
      <c r="AT18" s="225">
        <v>0.19473198185677601</v>
      </c>
      <c r="AU18" s="223">
        <v>4.8170961690394902</v>
      </c>
      <c r="AV18" s="225">
        <v>0.39796062593107601</v>
      </c>
      <c r="AW18" s="223">
        <v>5.05464465321778</v>
      </c>
      <c r="AX18" s="225">
        <v>0.19862409336598799</v>
      </c>
      <c r="AY18" s="223">
        <v>0.72437229088032895</v>
      </c>
      <c r="AZ18" s="225">
        <v>0.272560021419542</v>
      </c>
      <c r="BA18" s="223">
        <v>1.9389274011594499</v>
      </c>
      <c r="BB18" s="225">
        <v>0.21264210569272199</v>
      </c>
      <c r="BC18" s="223">
        <v>1.5131406833609899</v>
      </c>
      <c r="BD18" s="225">
        <v>0.12726729203418299</v>
      </c>
      <c r="BE18" s="223">
        <v>2.5120898189209502</v>
      </c>
      <c r="BF18" s="225">
        <v>1.0240414672546601</v>
      </c>
      <c r="BG18" s="223">
        <v>1.88043029282811</v>
      </c>
      <c r="BH18" s="225">
        <v>0.14539029375592299</v>
      </c>
      <c r="BI18" s="223">
        <v>0.36728960946712202</v>
      </c>
      <c r="BJ18" s="225">
        <v>0.19932501372296699</v>
      </c>
      <c r="BK18" s="223">
        <v>1.20443714277809</v>
      </c>
      <c r="BL18" s="225">
        <v>0.15543015070584301</v>
      </c>
      <c r="BM18" s="223">
        <v>0.98951025846809304</v>
      </c>
      <c r="BN18" s="225">
        <v>0.110728237926158</v>
      </c>
      <c r="BO18" s="223">
        <v>1.5048978006590299</v>
      </c>
      <c r="BP18" s="225">
        <v>0.79741825347915496</v>
      </c>
      <c r="BQ18" s="223">
        <v>1.19228434565255</v>
      </c>
      <c r="BR18" s="225">
        <v>0.142027736707451</v>
      </c>
      <c r="BS18" s="223">
        <v>0.202774087184453</v>
      </c>
      <c r="BT18" s="225">
        <v>0.184531140091277</v>
      </c>
      <c r="BU18" s="223">
        <v>2.8027088940443701</v>
      </c>
      <c r="BV18" s="225">
        <v>9.0819798255159706E-2</v>
      </c>
      <c r="BW18" s="223">
        <v>2.7061622114433699</v>
      </c>
      <c r="BX18" s="225">
        <v>0.18424629415323801</v>
      </c>
      <c r="BY18" s="223">
        <v>2.8281933056736701</v>
      </c>
      <c r="BZ18" s="225">
        <v>0.29160726570354001</v>
      </c>
      <c r="CA18" s="223">
        <v>2.8040597589459599</v>
      </c>
      <c r="CB18" s="225">
        <v>0.120357264286428</v>
      </c>
      <c r="CC18" s="223">
        <v>9.7897547502590096E-2</v>
      </c>
      <c r="CD18" s="225">
        <v>0.209360988638191</v>
      </c>
      <c r="CE18" s="223">
        <v>0.97138573735713496</v>
      </c>
      <c r="CF18" s="225">
        <v>0.113643677900531</v>
      </c>
      <c r="CG18" s="223">
        <v>0.74495033486315299</v>
      </c>
      <c r="CH18" s="225">
        <v>0.101162542617312</v>
      </c>
      <c r="CI18" s="223">
        <v>1.0872183421922099</v>
      </c>
      <c r="CJ18" s="225">
        <v>0.45646262558593498</v>
      </c>
      <c r="CK18" s="223">
        <v>0.93420707370707401</v>
      </c>
      <c r="CL18" s="225">
        <v>8.7244395248516293E-2</v>
      </c>
      <c r="CM18" s="223">
        <v>0.189256738843921</v>
      </c>
      <c r="CN18" s="225">
        <v>0.119910810845965</v>
      </c>
      <c r="CO18" s="223">
        <v>1.0629006655108899</v>
      </c>
      <c r="CP18" s="225">
        <v>6.5857617123752807E-2</v>
      </c>
      <c r="CQ18" s="223">
        <v>0.78656528329235897</v>
      </c>
      <c r="CR18" s="225">
        <v>5.0520104759102798E-2</v>
      </c>
      <c r="CS18" s="223">
        <v>1.26385596954754</v>
      </c>
      <c r="CT18" s="225">
        <v>0.326030999378361</v>
      </c>
      <c r="CU18" s="223">
        <v>1.1359100927692101</v>
      </c>
      <c r="CV18" s="225">
        <v>6.2713753577012199E-2</v>
      </c>
      <c r="CW18" s="223">
        <v>0.34934480947685598</v>
      </c>
      <c r="CX18" s="225">
        <v>7.6275890556403603E-2</v>
      </c>
      <c r="CY18" s="223">
        <v>1.10494852035557</v>
      </c>
      <c r="CZ18" s="225">
        <v>8.9954581659062602E-2</v>
      </c>
      <c r="DA18" s="223">
        <v>0.73071995194141004</v>
      </c>
      <c r="DB18" s="225">
        <v>8.2366925288843498E-2</v>
      </c>
      <c r="DC18" s="223">
        <v>1.1180067699452101</v>
      </c>
      <c r="DD18" s="225">
        <v>0.31274880596070598</v>
      </c>
      <c r="DE18" s="223">
        <v>1.20031341505463</v>
      </c>
      <c r="DF18" s="225">
        <v>0.11366735561387201</v>
      </c>
      <c r="DG18" s="223">
        <v>0.46959346311321898</v>
      </c>
      <c r="DH18" s="225">
        <v>0.14009515479769399</v>
      </c>
      <c r="DI18" s="223">
        <v>1.44690611352535</v>
      </c>
      <c r="DJ18" s="225">
        <v>0.10091769255977601</v>
      </c>
      <c r="DK18" s="223">
        <v>1.0501220589720901</v>
      </c>
      <c r="DL18" s="225">
        <v>0.114260892298366</v>
      </c>
      <c r="DM18" s="223">
        <v>1.8106984482967901</v>
      </c>
      <c r="DN18" s="225">
        <v>0.48428662764819402</v>
      </c>
      <c r="DO18" s="223">
        <v>1.43098498254058</v>
      </c>
      <c r="DP18" s="225">
        <v>0.12536860186149101</v>
      </c>
      <c r="DQ18" s="223">
        <v>0.38086292356849399</v>
      </c>
      <c r="DR18" s="225">
        <v>0.17806885686235899</v>
      </c>
      <c r="DS18" s="104"/>
      <c r="DT18" s="104"/>
      <c r="DU18" s="104"/>
      <c r="DV18" s="104"/>
      <c r="DW18" s="104"/>
      <c r="DX18" s="104"/>
      <c r="DY18" s="104"/>
      <c r="DZ18" s="104"/>
      <c r="EA18" s="104"/>
      <c r="EB18" s="104"/>
      <c r="EC18" s="104"/>
      <c r="ED18" s="104"/>
      <c r="EE18" s="104"/>
      <c r="EF18" s="104"/>
      <c r="EG18" s="104"/>
      <c r="EH18" s="104"/>
      <c r="EI18" s="104"/>
      <c r="EJ18" s="104"/>
      <c r="EK18" s="104"/>
      <c r="EL18" s="104"/>
      <c r="EM18" s="104"/>
      <c r="EN18" s="104"/>
      <c r="EO18" s="104"/>
      <c r="EP18" s="104"/>
      <c r="EQ18" s="104"/>
      <c r="ER18" s="104"/>
      <c r="ES18" s="104"/>
      <c r="ET18" s="104"/>
      <c r="EU18" s="104"/>
      <c r="EV18" s="104"/>
      <c r="EW18" s="104"/>
      <c r="EX18" s="104"/>
      <c r="EY18" s="104"/>
      <c r="EZ18" s="104"/>
      <c r="FA18" s="104"/>
      <c r="FB18" s="104"/>
      <c r="FC18" s="104"/>
      <c r="FD18" s="104"/>
      <c r="FE18" s="104"/>
      <c r="FF18" s="104"/>
      <c r="FG18" s="104"/>
      <c r="FH18" s="104"/>
      <c r="FI18" s="104"/>
      <c r="FJ18" s="104"/>
      <c r="FK18" s="104"/>
      <c r="FL18" s="104"/>
      <c r="FM18" s="104"/>
      <c r="FN18" s="255"/>
    </row>
    <row r="19" spans="1:170" ht="13" customHeight="1" x14ac:dyDescent="0.25">
      <c r="A19" s="210" t="s">
        <v>398</v>
      </c>
      <c r="B19" s="184">
        <v>2</v>
      </c>
      <c r="C19" s="223">
        <v>34.144061812569497</v>
      </c>
      <c r="D19" s="225">
        <v>0.428596125345241</v>
      </c>
      <c r="E19" s="223">
        <v>36.289424519398601</v>
      </c>
      <c r="F19" s="225">
        <v>0.84434894703100605</v>
      </c>
      <c r="G19" s="223">
        <v>33.435866494172302</v>
      </c>
      <c r="H19" s="225">
        <v>1.1737316350701701</v>
      </c>
      <c r="I19" s="223">
        <v>33.8297595560595</v>
      </c>
      <c r="J19" s="225">
        <v>0.47212505997839499</v>
      </c>
      <c r="K19" s="223">
        <v>-2.4596649633391001</v>
      </c>
      <c r="L19" s="225">
        <v>0.868709815326282</v>
      </c>
      <c r="M19" s="223">
        <v>20.8644841290267</v>
      </c>
      <c r="N19" s="225">
        <v>0.113483579465603</v>
      </c>
      <c r="O19" s="223">
        <v>21.164270905315099</v>
      </c>
      <c r="P19" s="225">
        <v>0.326645910963276</v>
      </c>
      <c r="Q19" s="223">
        <v>21.681116142154899</v>
      </c>
      <c r="R19" s="225">
        <v>0.29820796432831498</v>
      </c>
      <c r="S19" s="223">
        <v>20.482597289689</v>
      </c>
      <c r="T19" s="225">
        <v>0.12545335162058599</v>
      </c>
      <c r="U19" s="223">
        <v>-0.68167361562610695</v>
      </c>
      <c r="V19" s="225">
        <v>0.36156130682182802</v>
      </c>
      <c r="W19" s="223">
        <v>5.0199240853474096</v>
      </c>
      <c r="X19" s="225">
        <v>0.16384569675403601</v>
      </c>
      <c r="Y19" s="223">
        <v>5.5590427737342898</v>
      </c>
      <c r="Z19" s="225">
        <v>0.36511028748301</v>
      </c>
      <c r="AA19" s="223">
        <v>4.5398634405484897</v>
      </c>
      <c r="AB19" s="225">
        <v>0.27173406492159402</v>
      </c>
      <c r="AC19" s="223">
        <v>4.9948000007180502</v>
      </c>
      <c r="AD19" s="225">
        <v>0.225113609774581</v>
      </c>
      <c r="AE19" s="223">
        <v>-0.56424277301623604</v>
      </c>
      <c r="AF19" s="225">
        <v>0.4204999878588</v>
      </c>
      <c r="AG19" s="223">
        <v>2.3818297427927999</v>
      </c>
      <c r="AH19" s="225">
        <v>6.9114054570633701E-2</v>
      </c>
      <c r="AI19" s="223">
        <v>2.2968575332296401</v>
      </c>
      <c r="AJ19" s="225">
        <v>0.139965359805203</v>
      </c>
      <c r="AK19" s="223">
        <v>2.2499437304880399</v>
      </c>
      <c r="AL19" s="225">
        <v>0.10972760842695101</v>
      </c>
      <c r="AM19" s="223">
        <v>2.4192763503704402</v>
      </c>
      <c r="AN19" s="225">
        <v>8.0657171333046201E-2</v>
      </c>
      <c r="AO19" s="223">
        <v>0.122418817140796</v>
      </c>
      <c r="AP19" s="225">
        <v>0.13803000428540799</v>
      </c>
      <c r="AQ19" s="223">
        <v>4.3045195045796998</v>
      </c>
      <c r="AR19" s="225">
        <v>0.133597934699281</v>
      </c>
      <c r="AS19" s="223">
        <v>4.2347684186704404</v>
      </c>
      <c r="AT19" s="225">
        <v>0.256141218762031</v>
      </c>
      <c r="AU19" s="223">
        <v>4.2414000861522201</v>
      </c>
      <c r="AV19" s="225">
        <v>0.27046533181650001</v>
      </c>
      <c r="AW19" s="223">
        <v>4.3015426408909798</v>
      </c>
      <c r="AX19" s="225">
        <v>0.155330012624808</v>
      </c>
      <c r="AY19" s="223">
        <v>6.6774222220534099E-2</v>
      </c>
      <c r="AZ19" s="225">
        <v>0.28817846950897802</v>
      </c>
      <c r="BA19" s="223">
        <v>1.28504969780463</v>
      </c>
      <c r="BB19" s="225">
        <v>9.4018197488180799E-2</v>
      </c>
      <c r="BC19" s="223">
        <v>1.04045965932411</v>
      </c>
      <c r="BD19" s="225">
        <v>8.7049932680278094E-2</v>
      </c>
      <c r="BE19" s="223">
        <v>1.0306835500264799</v>
      </c>
      <c r="BF19" s="225">
        <v>0.113754528917383</v>
      </c>
      <c r="BG19" s="223">
        <v>1.3972775082019</v>
      </c>
      <c r="BH19" s="225">
        <v>0.147832403162901</v>
      </c>
      <c r="BI19" s="223">
        <v>0.356817848877791</v>
      </c>
      <c r="BJ19" s="225">
        <v>0.18116008827795099</v>
      </c>
      <c r="BK19" s="223">
        <v>1.10155481758033</v>
      </c>
      <c r="BL19" s="225">
        <v>5.3074607332971403E-2</v>
      </c>
      <c r="BM19" s="223">
        <v>1.0689105704670001</v>
      </c>
      <c r="BN19" s="225">
        <v>0.11762849375819499</v>
      </c>
      <c r="BO19" s="223">
        <v>1.2324753125349801</v>
      </c>
      <c r="BP19" s="225">
        <v>0.13524920542493599</v>
      </c>
      <c r="BQ19" s="223">
        <v>1.0275547273880501</v>
      </c>
      <c r="BR19" s="225">
        <v>6.5422069394755894E-2</v>
      </c>
      <c r="BS19" s="223">
        <v>-4.1355843078952501E-2</v>
      </c>
      <c r="BT19" s="225">
        <v>0.13238655861143001</v>
      </c>
      <c r="BU19" s="223">
        <v>1.3818035438135601</v>
      </c>
      <c r="BV19" s="225">
        <v>6.4277798001363795E-2</v>
      </c>
      <c r="BW19" s="223">
        <v>1.2804207632815401</v>
      </c>
      <c r="BX19" s="225">
        <v>0.108767698371631</v>
      </c>
      <c r="BY19" s="223">
        <v>1.34843575801098</v>
      </c>
      <c r="BZ19" s="225">
        <v>0.123141140917904</v>
      </c>
      <c r="CA19" s="223">
        <v>1.3774013361461901</v>
      </c>
      <c r="CB19" s="225">
        <v>7.3866680722703207E-2</v>
      </c>
      <c r="CC19" s="223">
        <v>9.6980572864647993E-2</v>
      </c>
      <c r="CD19" s="225">
        <v>0.11806157810813001</v>
      </c>
      <c r="CE19" s="223">
        <v>0.62261792942515204</v>
      </c>
      <c r="CF19" s="225">
        <v>8.5257083457024596E-2</v>
      </c>
      <c r="CG19" s="223">
        <v>0.89827838824886996</v>
      </c>
      <c r="CH19" s="225">
        <v>0.17928289076015499</v>
      </c>
      <c r="CI19" s="223">
        <v>0.52210923150302602</v>
      </c>
      <c r="CJ19" s="225">
        <v>0.148536120999892</v>
      </c>
      <c r="CK19" s="223">
        <v>0.53482902918638797</v>
      </c>
      <c r="CL19" s="225">
        <v>0.103468807275756</v>
      </c>
      <c r="CM19" s="223">
        <v>-0.36344935906248199</v>
      </c>
      <c r="CN19" s="225">
        <v>0.20049105680451301</v>
      </c>
      <c r="CO19" s="223">
        <v>0.80916337809088301</v>
      </c>
      <c r="CP19" s="225">
        <v>5.8337920867089499E-2</v>
      </c>
      <c r="CQ19" s="223">
        <v>0.61103348908655097</v>
      </c>
      <c r="CR19" s="225">
        <v>6.4821810801472493E-2</v>
      </c>
      <c r="CS19" s="223">
        <v>0.65382788274638504</v>
      </c>
      <c r="CT19" s="225">
        <v>6.5932945686065295E-2</v>
      </c>
      <c r="CU19" s="223">
        <v>0.88205778748286301</v>
      </c>
      <c r="CV19" s="225">
        <v>7.2719533319883498E-2</v>
      </c>
      <c r="CW19" s="223">
        <v>0.27102429839631198</v>
      </c>
      <c r="CX19" s="225">
        <v>0.100635918794573</v>
      </c>
      <c r="CY19" s="223">
        <v>1.0577560310267899</v>
      </c>
      <c r="CZ19" s="225">
        <v>0.12808754014426699</v>
      </c>
      <c r="DA19" s="223">
        <v>0.87780840050988496</v>
      </c>
      <c r="DB19" s="225">
        <v>0.28273105221883799</v>
      </c>
      <c r="DC19" s="223">
        <v>1.06979908140036</v>
      </c>
      <c r="DD19" s="225">
        <v>0.236619967819061</v>
      </c>
      <c r="DE19" s="223">
        <v>1.06840193757896</v>
      </c>
      <c r="DF19" s="225">
        <v>0.15066012462897099</v>
      </c>
      <c r="DG19" s="223">
        <v>0.190593537069076</v>
      </c>
      <c r="DH19" s="225">
        <v>0.30512680248303498</v>
      </c>
      <c r="DI19" s="223">
        <v>1.33143405754488</v>
      </c>
      <c r="DJ19" s="225">
        <v>8.0269088253489704E-2</v>
      </c>
      <c r="DK19" s="223">
        <v>1.4029107856760501</v>
      </c>
      <c r="DL19" s="225">
        <v>0.19475040613633701</v>
      </c>
      <c r="DM19" s="223">
        <v>1.2761563286687101</v>
      </c>
      <c r="DN19" s="225">
        <v>0.155318805054693</v>
      </c>
      <c r="DO19" s="223">
        <v>1.2939627349657401</v>
      </c>
      <c r="DP19" s="225">
        <v>8.6574474060354303E-2</v>
      </c>
      <c r="DQ19" s="223">
        <v>-0.108948050710304</v>
      </c>
      <c r="DR19" s="225">
        <v>0.21477884456558799</v>
      </c>
      <c r="DS19" s="104"/>
      <c r="DT19" s="104"/>
      <c r="DU19" s="104"/>
      <c r="DV19" s="104"/>
      <c r="DW19" s="104"/>
      <c r="DX19" s="104"/>
      <c r="DY19" s="104"/>
      <c r="DZ19" s="104"/>
      <c r="EA19" s="104"/>
      <c r="EB19" s="104"/>
      <c r="EC19" s="104"/>
      <c r="ED19" s="104"/>
      <c r="EE19" s="104"/>
      <c r="EF19" s="104"/>
      <c r="EG19" s="104"/>
      <c r="EH19" s="104"/>
      <c r="EI19" s="104"/>
      <c r="EJ19" s="104"/>
      <c r="EK19" s="104"/>
      <c r="EL19" s="104"/>
      <c r="EM19" s="104"/>
      <c r="EN19" s="104"/>
      <c r="EO19" s="104"/>
      <c r="EP19" s="104"/>
      <c r="EQ19" s="104"/>
      <c r="ER19" s="104"/>
      <c r="ES19" s="104"/>
      <c r="ET19" s="104"/>
      <c r="EU19" s="104"/>
      <c r="EV19" s="104"/>
      <c r="EW19" s="104"/>
      <c r="EX19" s="104"/>
      <c r="EY19" s="104"/>
      <c r="EZ19" s="104"/>
      <c r="FA19" s="104"/>
      <c r="FB19" s="104"/>
      <c r="FC19" s="104"/>
      <c r="FD19" s="104"/>
      <c r="FE19" s="104"/>
      <c r="FF19" s="104"/>
      <c r="FG19" s="104"/>
      <c r="FH19" s="104"/>
      <c r="FI19" s="104"/>
      <c r="FJ19" s="104"/>
      <c r="FK19" s="104"/>
      <c r="FL19" s="104"/>
      <c r="FM19" s="104"/>
      <c r="FN19" s="255"/>
    </row>
    <row r="20" spans="1:170" ht="13" customHeight="1" x14ac:dyDescent="0.25">
      <c r="A20" s="26" t="s">
        <v>399</v>
      </c>
      <c r="B20" s="184">
        <v>2</v>
      </c>
      <c r="C20" s="223">
        <v>40.328402482228</v>
      </c>
      <c r="D20" s="225">
        <v>1.0124754761925301</v>
      </c>
      <c r="E20" s="223">
        <v>40.172940537747301</v>
      </c>
      <c r="F20" s="225">
        <v>2.6337659202471899</v>
      </c>
      <c r="G20" s="223">
        <v>41.677816564675901</v>
      </c>
      <c r="H20" s="225">
        <v>3.4098904924928699</v>
      </c>
      <c r="I20" s="223">
        <v>40.247403758846403</v>
      </c>
      <c r="J20" s="225">
        <v>1.1292897726606701</v>
      </c>
      <c r="K20" s="223">
        <v>7.4463221099058799E-2</v>
      </c>
      <c r="L20" s="225">
        <v>2.81402129304433</v>
      </c>
      <c r="M20" s="223">
        <v>29.207337264516099</v>
      </c>
      <c r="N20" s="225">
        <v>0.83304783894664103</v>
      </c>
      <c r="O20" s="223">
        <v>27.306871508550302</v>
      </c>
      <c r="P20" s="225">
        <v>1.0663263578826601</v>
      </c>
      <c r="Q20" s="223">
        <v>29.329189804960698</v>
      </c>
      <c r="R20" s="225">
        <v>2.2201391552621801</v>
      </c>
      <c r="S20" s="223">
        <v>29.705202914803301</v>
      </c>
      <c r="T20" s="225">
        <v>1.12673267225544</v>
      </c>
      <c r="U20" s="223">
        <v>2.3983314062530501</v>
      </c>
      <c r="V20" s="225">
        <v>1.55926188245945</v>
      </c>
      <c r="W20" s="223">
        <v>9.25614125893002</v>
      </c>
      <c r="X20" s="225">
        <v>0.510257922022892</v>
      </c>
      <c r="Y20" s="223">
        <v>10.4888918829914</v>
      </c>
      <c r="Z20" s="225">
        <v>2.2998066762735099</v>
      </c>
      <c r="AA20" s="223">
        <v>9.0092948460835203</v>
      </c>
      <c r="AB20" s="225">
        <v>1.2882683998722499</v>
      </c>
      <c r="AC20" s="223">
        <v>9.0477750965076602</v>
      </c>
      <c r="AD20" s="225">
        <v>0.51727961969520597</v>
      </c>
      <c r="AE20" s="223">
        <v>-1.4411167864837799</v>
      </c>
      <c r="AF20" s="225">
        <v>2.5450674652055501</v>
      </c>
      <c r="AG20" s="223">
        <v>5.0310243383503197</v>
      </c>
      <c r="AH20" s="225">
        <v>0.427536817024044</v>
      </c>
      <c r="AI20" s="223">
        <v>5.0796036778756504</v>
      </c>
      <c r="AJ20" s="225">
        <v>1.2299704898984201</v>
      </c>
      <c r="AK20" s="223">
        <v>5.7569095687583802</v>
      </c>
      <c r="AL20" s="225">
        <v>1.4271182387794701</v>
      </c>
      <c r="AM20" s="223">
        <v>4.8502399487766796</v>
      </c>
      <c r="AN20" s="225">
        <v>0.38236874701679202</v>
      </c>
      <c r="AO20" s="223">
        <v>-0.22936372909896999</v>
      </c>
      <c r="AP20" s="225">
        <v>1.2920101204557799</v>
      </c>
      <c r="AQ20" s="223">
        <v>6.1177844079702401</v>
      </c>
      <c r="AR20" s="225">
        <v>0.41847986927250702</v>
      </c>
      <c r="AS20" s="223">
        <v>6.6557231102845096</v>
      </c>
      <c r="AT20" s="225">
        <v>0.85371214291254205</v>
      </c>
      <c r="AU20" s="223">
        <v>6.0475577718083402</v>
      </c>
      <c r="AV20" s="225">
        <v>1.4649146136936999</v>
      </c>
      <c r="AW20" s="223">
        <v>6.0122763638712504</v>
      </c>
      <c r="AX20" s="225">
        <v>0.39436389756949902</v>
      </c>
      <c r="AY20" s="223">
        <v>-0.64344674641326705</v>
      </c>
      <c r="AZ20" s="225">
        <v>0.87172841853203198</v>
      </c>
      <c r="BA20" s="223">
        <v>5.6264657582503697</v>
      </c>
      <c r="BB20" s="225">
        <v>0.53291525840301701</v>
      </c>
      <c r="BC20" s="223">
        <v>4.7198969119721497</v>
      </c>
      <c r="BD20" s="225">
        <v>1.0191377624343201</v>
      </c>
      <c r="BE20" s="223">
        <v>5.88584527814651</v>
      </c>
      <c r="BF20" s="225">
        <v>1.6525719220641399</v>
      </c>
      <c r="BG20" s="223">
        <v>5.8299430362426996</v>
      </c>
      <c r="BH20" s="225">
        <v>0.68809835294632105</v>
      </c>
      <c r="BI20" s="223">
        <v>1.1100461242705499</v>
      </c>
      <c r="BJ20" s="225">
        <v>1.2704709764931501</v>
      </c>
      <c r="BK20" s="223">
        <v>2.7415271878149099</v>
      </c>
      <c r="BL20" s="225">
        <v>0.328412038328735</v>
      </c>
      <c r="BM20" s="223">
        <v>2.2179530698905601</v>
      </c>
      <c r="BN20" s="225">
        <v>0.60543935716251795</v>
      </c>
      <c r="BO20" s="223">
        <v>3.4183482428085701</v>
      </c>
      <c r="BP20" s="225">
        <v>1.2891444284863001</v>
      </c>
      <c r="BQ20" s="223">
        <v>2.6884585160382999</v>
      </c>
      <c r="BR20" s="225">
        <v>0.33787731797363202</v>
      </c>
      <c r="BS20" s="223">
        <v>0.47050544614773299</v>
      </c>
      <c r="BT20" s="225">
        <v>0.71273386174739894</v>
      </c>
      <c r="BU20" s="223">
        <v>2.61804204296556</v>
      </c>
      <c r="BV20" s="225">
        <v>0.27461383603519601</v>
      </c>
      <c r="BW20" s="223">
        <v>3.0729678213168201</v>
      </c>
      <c r="BX20" s="225">
        <v>0.69529811708394496</v>
      </c>
      <c r="BY20" s="223">
        <v>2.7966144285475201</v>
      </c>
      <c r="BZ20" s="225">
        <v>1.1635735112183101</v>
      </c>
      <c r="CA20" s="223">
        <v>2.3751670958511402</v>
      </c>
      <c r="CB20" s="225">
        <v>0.26629934238834202</v>
      </c>
      <c r="CC20" s="223">
        <v>-0.69780072546568395</v>
      </c>
      <c r="CD20" s="225">
        <v>0.76825388909763803</v>
      </c>
      <c r="CE20" s="223">
        <v>5.0820596904540603</v>
      </c>
      <c r="CF20" s="225">
        <v>0.48473969060639199</v>
      </c>
      <c r="CG20" s="223">
        <v>4.1876106526199104</v>
      </c>
      <c r="CH20" s="225">
        <v>0.87574264690892201</v>
      </c>
      <c r="CI20" s="223">
        <v>5.5647593391534702</v>
      </c>
      <c r="CJ20" s="225">
        <v>1.51857191077864</v>
      </c>
      <c r="CK20" s="223">
        <v>5.2066258632006104</v>
      </c>
      <c r="CL20" s="225">
        <v>0.69854840646766203</v>
      </c>
      <c r="CM20" s="223">
        <v>1.0190152105807</v>
      </c>
      <c r="CN20" s="225">
        <v>1.07916648553671</v>
      </c>
      <c r="CO20" s="223">
        <v>2.5085216211365999</v>
      </c>
      <c r="CP20" s="225">
        <v>0.33228239924242098</v>
      </c>
      <c r="CQ20" s="223">
        <v>1.78300507851996</v>
      </c>
      <c r="CR20" s="225">
        <v>0.450749586574413</v>
      </c>
      <c r="CS20" s="223">
        <v>3.1581421248764001</v>
      </c>
      <c r="CT20" s="225">
        <v>1.2885017591870001</v>
      </c>
      <c r="CU20" s="223">
        <v>2.5538977468738602</v>
      </c>
      <c r="CV20" s="225">
        <v>0.38629534362670598</v>
      </c>
      <c r="CW20" s="223">
        <v>0.77089266835389303</v>
      </c>
      <c r="CX20" s="225">
        <v>0.52908878616408195</v>
      </c>
      <c r="CY20" s="223">
        <v>2.8947219394884098</v>
      </c>
      <c r="CZ20" s="225">
        <v>0.34796536087785201</v>
      </c>
      <c r="DA20" s="223">
        <v>2.0166127001178502</v>
      </c>
      <c r="DB20" s="225">
        <v>0.42934924498021698</v>
      </c>
      <c r="DC20" s="223">
        <v>3.8890896154385501</v>
      </c>
      <c r="DD20" s="225">
        <v>1.44093763415114</v>
      </c>
      <c r="DE20" s="223">
        <v>2.91103559208914</v>
      </c>
      <c r="DF20" s="225">
        <v>0.41391731135071003</v>
      </c>
      <c r="DG20" s="223">
        <v>0.894422891971282</v>
      </c>
      <c r="DH20" s="225">
        <v>0.59816058434228303</v>
      </c>
      <c r="DI20" s="223">
        <v>3.1750784431313601</v>
      </c>
      <c r="DJ20" s="225">
        <v>0.26109178959430501</v>
      </c>
      <c r="DK20" s="223">
        <v>3.20240132407246</v>
      </c>
      <c r="DL20" s="225">
        <v>0.39213588190392701</v>
      </c>
      <c r="DM20" s="223">
        <v>3.2630451242283001</v>
      </c>
      <c r="DN20" s="225">
        <v>1.0838126963203301</v>
      </c>
      <c r="DO20" s="223">
        <v>3.1230305680739701</v>
      </c>
      <c r="DP20" s="225">
        <v>0.33235656552000897</v>
      </c>
      <c r="DQ20" s="223">
        <v>-7.937075599849E-2</v>
      </c>
      <c r="DR20" s="225">
        <v>0.50845443933652901</v>
      </c>
      <c r="DS20" s="104"/>
      <c r="DT20" s="104"/>
      <c r="DU20" s="104"/>
      <c r="DV20" s="104"/>
      <c r="DW20" s="104"/>
      <c r="DX20" s="104"/>
      <c r="DY20" s="104"/>
      <c r="DZ20" s="104"/>
      <c r="EA20" s="104"/>
      <c r="EB20" s="104"/>
      <c r="EC20" s="104"/>
      <c r="ED20" s="104"/>
      <c r="EE20" s="104"/>
      <c r="EF20" s="104"/>
      <c r="EG20" s="104"/>
      <c r="EH20" s="104"/>
      <c r="EI20" s="104"/>
      <c r="EJ20" s="104"/>
      <c r="EK20" s="104"/>
      <c r="EL20" s="104"/>
      <c r="EM20" s="104"/>
      <c r="EN20" s="104"/>
      <c r="EO20" s="104"/>
      <c r="EP20" s="104"/>
      <c r="EQ20" s="104"/>
      <c r="ER20" s="104"/>
      <c r="ES20" s="104"/>
      <c r="ET20" s="104"/>
      <c r="EU20" s="104"/>
      <c r="EV20" s="104"/>
      <c r="EW20" s="104"/>
      <c r="EX20" s="104"/>
      <c r="EY20" s="104"/>
      <c r="EZ20" s="104"/>
      <c r="FA20" s="104"/>
      <c r="FB20" s="104"/>
      <c r="FC20" s="104"/>
      <c r="FD20" s="104"/>
      <c r="FE20" s="104"/>
      <c r="FF20" s="104"/>
      <c r="FG20" s="104"/>
      <c r="FH20" s="104"/>
      <c r="FI20" s="104"/>
      <c r="FJ20" s="104"/>
      <c r="FK20" s="104"/>
      <c r="FL20" s="104"/>
      <c r="FM20" s="104"/>
      <c r="FN20" s="255"/>
    </row>
    <row r="21" spans="1:170" ht="13" customHeight="1" x14ac:dyDescent="0.25">
      <c r="A21" s="26" t="s">
        <v>400</v>
      </c>
      <c r="B21" s="184">
        <v>2</v>
      </c>
      <c r="C21" s="223">
        <v>38.687160945558297</v>
      </c>
      <c r="D21" s="225">
        <v>0.44250809968205901</v>
      </c>
      <c r="E21" s="223">
        <v>39.359773027864001</v>
      </c>
      <c r="F21" s="225">
        <v>0.96323483483321903</v>
      </c>
      <c r="G21" s="223">
        <v>37.431523409095199</v>
      </c>
      <c r="H21" s="225">
        <v>1.18972548366296</v>
      </c>
      <c r="I21" s="223">
        <v>39.1275792677271</v>
      </c>
      <c r="J21" s="225">
        <v>0.56089723729593</v>
      </c>
      <c r="K21" s="223">
        <v>-0.23219376013688001</v>
      </c>
      <c r="L21" s="225">
        <v>1.04010746988239</v>
      </c>
      <c r="M21" s="223">
        <v>20.961031136283101</v>
      </c>
      <c r="N21" s="225">
        <v>0.27942761461716498</v>
      </c>
      <c r="O21" s="223">
        <v>22.151299010993998</v>
      </c>
      <c r="P21" s="225">
        <v>0.53272188848102098</v>
      </c>
      <c r="Q21" s="223">
        <v>21.262181714619299</v>
      </c>
      <c r="R21" s="225">
        <v>0.76027577272597102</v>
      </c>
      <c r="S21" s="223">
        <v>20.1276119222894</v>
      </c>
      <c r="T21" s="225">
        <v>0.358996933302065</v>
      </c>
      <c r="U21" s="223">
        <v>-2.02368708870452</v>
      </c>
      <c r="V21" s="225">
        <v>0.64970912287170601</v>
      </c>
      <c r="W21" s="223">
        <v>8.1608498112913406</v>
      </c>
      <c r="X21" s="225">
        <v>0.18029309855321099</v>
      </c>
      <c r="Y21" s="223">
        <v>9.0219781011282301</v>
      </c>
      <c r="Z21" s="225">
        <v>0.41085376118401801</v>
      </c>
      <c r="AA21" s="223">
        <v>7.7357780398404303</v>
      </c>
      <c r="AB21" s="225">
        <v>0.40581135500332099</v>
      </c>
      <c r="AC21" s="223">
        <v>8.0784326835077103</v>
      </c>
      <c r="AD21" s="225">
        <v>0.19575958970798599</v>
      </c>
      <c r="AE21" s="223">
        <v>-0.94354541762052002</v>
      </c>
      <c r="AF21" s="225">
        <v>0.44572490856972002</v>
      </c>
      <c r="AG21" s="223">
        <v>3.17394832261476</v>
      </c>
      <c r="AH21" s="225">
        <v>0.10190343306630099</v>
      </c>
      <c r="AI21" s="223">
        <v>3.1180839955978401</v>
      </c>
      <c r="AJ21" s="225">
        <v>0.187858807586232</v>
      </c>
      <c r="AK21" s="223">
        <v>3.0857482593600598</v>
      </c>
      <c r="AL21" s="225">
        <v>0.23763137167696299</v>
      </c>
      <c r="AM21" s="223">
        <v>3.18377082736506</v>
      </c>
      <c r="AN21" s="225">
        <v>0.14936504836678399</v>
      </c>
      <c r="AO21" s="223">
        <v>6.5686831767219497E-2</v>
      </c>
      <c r="AP21" s="225">
        <v>0.240638978809774</v>
      </c>
      <c r="AQ21" s="223">
        <v>4.2216763676450597</v>
      </c>
      <c r="AR21" s="225">
        <v>0.11822802117641799</v>
      </c>
      <c r="AS21" s="223">
        <v>4.00244533654317</v>
      </c>
      <c r="AT21" s="225">
        <v>0.28223980838198698</v>
      </c>
      <c r="AU21" s="223">
        <v>3.8208934462583102</v>
      </c>
      <c r="AV21" s="225">
        <v>0.24737884089852699</v>
      </c>
      <c r="AW21" s="223">
        <v>4.4193821715911303</v>
      </c>
      <c r="AX21" s="225">
        <v>0.15452330791996299</v>
      </c>
      <c r="AY21" s="223">
        <v>0.41693683504796403</v>
      </c>
      <c r="AZ21" s="225">
        <v>0.316276982200764</v>
      </c>
      <c r="BA21" s="223">
        <v>1.9101437869500899</v>
      </c>
      <c r="BB21" s="225">
        <v>6.4711717272716907E-2</v>
      </c>
      <c r="BC21" s="223">
        <v>1.84593107160708</v>
      </c>
      <c r="BD21" s="225">
        <v>0.10928172674202399</v>
      </c>
      <c r="BE21" s="223">
        <v>2.0502626476092698</v>
      </c>
      <c r="BF21" s="225">
        <v>0.20304801539068801</v>
      </c>
      <c r="BG21" s="223">
        <v>1.8708000355462699</v>
      </c>
      <c r="BH21" s="225">
        <v>7.6118746345928398E-2</v>
      </c>
      <c r="BI21" s="223">
        <v>2.48689639391921E-2</v>
      </c>
      <c r="BJ21" s="225">
        <v>0.127267452090426</v>
      </c>
      <c r="BK21" s="223">
        <v>1.4113962355971199</v>
      </c>
      <c r="BL21" s="225">
        <v>0.108201092823748</v>
      </c>
      <c r="BM21" s="223">
        <v>0.73088367995843195</v>
      </c>
      <c r="BN21" s="225">
        <v>0.128558121140804</v>
      </c>
      <c r="BO21" s="223">
        <v>1.2201531626889399</v>
      </c>
      <c r="BP21" s="225">
        <v>0.27637373916928198</v>
      </c>
      <c r="BQ21" s="223">
        <v>1.68534988438655</v>
      </c>
      <c r="BR21" s="225">
        <v>0.193907223343254</v>
      </c>
      <c r="BS21" s="223">
        <v>0.95446620442812002</v>
      </c>
      <c r="BT21" s="225">
        <v>0.24838511646512201</v>
      </c>
      <c r="BU21" s="223">
        <v>2.96349704121271</v>
      </c>
      <c r="BV21" s="225">
        <v>0.13189243173456799</v>
      </c>
      <c r="BW21" s="223">
        <v>2.5782271493868198</v>
      </c>
      <c r="BX21" s="225">
        <v>0.30314558146529302</v>
      </c>
      <c r="BY21" s="223">
        <v>2.7094795746615001</v>
      </c>
      <c r="BZ21" s="225">
        <v>0.21228215392010899</v>
      </c>
      <c r="CA21" s="223">
        <v>3.1988407319453298</v>
      </c>
      <c r="CB21" s="225">
        <v>0.1941584222097</v>
      </c>
      <c r="CC21" s="223">
        <v>0.62061358255851296</v>
      </c>
      <c r="CD21" s="225">
        <v>0.35914551924414401</v>
      </c>
      <c r="CE21" s="223">
        <v>2.2106225871640999</v>
      </c>
      <c r="CF21" s="225">
        <v>8.1849465811038205E-2</v>
      </c>
      <c r="CG21" s="223">
        <v>2.04297765703667</v>
      </c>
      <c r="CH21" s="225">
        <v>0.149945434291885</v>
      </c>
      <c r="CI21" s="223">
        <v>2.42425977448154</v>
      </c>
      <c r="CJ21" s="225">
        <v>0.208310841801363</v>
      </c>
      <c r="CK21" s="223">
        <v>2.1113094653062801</v>
      </c>
      <c r="CL21" s="225">
        <v>9.8335895430956194E-2</v>
      </c>
      <c r="CM21" s="223">
        <v>6.8331808269604305E-2</v>
      </c>
      <c r="CN21" s="225">
        <v>0.17204514066506099</v>
      </c>
      <c r="CO21" s="223">
        <v>2.1620795451198598</v>
      </c>
      <c r="CP21" s="225">
        <v>6.7084121648650893E-2</v>
      </c>
      <c r="CQ21" s="223">
        <v>1.84166766292242</v>
      </c>
      <c r="CR21" s="225">
        <v>0.11693976909567699</v>
      </c>
      <c r="CS21" s="223">
        <v>2.2471588805937999</v>
      </c>
      <c r="CT21" s="225">
        <v>0.17169118113585199</v>
      </c>
      <c r="CU21" s="223">
        <v>2.1912179013636002</v>
      </c>
      <c r="CV21" s="225">
        <v>8.6803730176417696E-2</v>
      </c>
      <c r="CW21" s="223">
        <v>0.349550238441178</v>
      </c>
      <c r="CX21" s="225">
        <v>0.14450413857647401</v>
      </c>
      <c r="CY21" s="223">
        <v>1.8164055975578599</v>
      </c>
      <c r="CZ21" s="225">
        <v>8.7170340493239004E-2</v>
      </c>
      <c r="DA21" s="223">
        <v>1.88528957119767</v>
      </c>
      <c r="DB21" s="225">
        <v>0.19869220719843</v>
      </c>
      <c r="DC21" s="223">
        <v>1.94676201856489</v>
      </c>
      <c r="DD21" s="225">
        <v>0.20080879875105001</v>
      </c>
      <c r="DE21" s="223">
        <v>1.62762894313663</v>
      </c>
      <c r="DF21" s="225">
        <v>9.3799892315907199E-2</v>
      </c>
      <c r="DG21" s="223">
        <v>-0.25766062806104101</v>
      </c>
      <c r="DH21" s="225">
        <v>0.20893480685027199</v>
      </c>
      <c r="DI21" s="223">
        <v>1.90010074341711</v>
      </c>
      <c r="DJ21" s="225">
        <v>0.102872566656226</v>
      </c>
      <c r="DK21" s="223">
        <v>1.9345885812774899</v>
      </c>
      <c r="DL21" s="225">
        <v>0.18121500638080501</v>
      </c>
      <c r="DM21" s="223">
        <v>1.99695801883143</v>
      </c>
      <c r="DN21" s="225">
        <v>0.28694784578902699</v>
      </c>
      <c r="DO21" s="223">
        <v>1.7577607173159999</v>
      </c>
      <c r="DP21" s="225">
        <v>0.112667782604381</v>
      </c>
      <c r="DQ21" s="223">
        <v>-0.176827863961488</v>
      </c>
      <c r="DR21" s="225">
        <v>0.203886202564981</v>
      </c>
      <c r="DS21" s="104"/>
      <c r="DT21" s="104"/>
      <c r="DU21" s="104"/>
      <c r="DV21" s="104"/>
      <c r="DW21" s="104"/>
      <c r="DX21" s="104"/>
      <c r="DY21" s="104"/>
      <c r="DZ21" s="104"/>
      <c r="EA21" s="104"/>
      <c r="EB21" s="104"/>
      <c r="EC21" s="104"/>
      <c r="ED21" s="104"/>
      <c r="EE21" s="104"/>
      <c r="EF21" s="104"/>
      <c r="EG21" s="104"/>
      <c r="EH21" s="104"/>
      <c r="EI21" s="104"/>
      <c r="EJ21" s="104"/>
      <c r="EK21" s="104"/>
      <c r="EL21" s="104"/>
      <c r="EM21" s="104"/>
      <c r="EN21" s="104"/>
      <c r="EO21" s="104"/>
      <c r="EP21" s="104"/>
      <c r="EQ21" s="104"/>
      <c r="ER21" s="104"/>
      <c r="ES21" s="104"/>
      <c r="ET21" s="104"/>
      <c r="EU21" s="104"/>
      <c r="EV21" s="104"/>
      <c r="EW21" s="104"/>
      <c r="EX21" s="104"/>
      <c r="EY21" s="104"/>
      <c r="EZ21" s="104"/>
      <c r="FA21" s="104"/>
      <c r="FB21" s="104"/>
      <c r="FC21" s="104"/>
      <c r="FD21" s="104"/>
      <c r="FE21" s="104"/>
      <c r="FF21" s="104"/>
      <c r="FG21" s="104"/>
      <c r="FH21" s="104"/>
      <c r="FI21" s="104"/>
      <c r="FJ21" s="104"/>
      <c r="FK21" s="104"/>
      <c r="FL21" s="104"/>
      <c r="FM21" s="104"/>
      <c r="FN21" s="255"/>
    </row>
    <row r="22" spans="1:170" ht="13" customHeight="1" x14ac:dyDescent="0.25">
      <c r="A22" s="26" t="s">
        <v>401</v>
      </c>
      <c r="B22" s="184">
        <v>2</v>
      </c>
      <c r="C22" s="223">
        <v>40.559535329563303</v>
      </c>
      <c r="D22" s="225">
        <v>0.80182915645022701</v>
      </c>
      <c r="E22" s="223">
        <v>41.106615211428903</v>
      </c>
      <c r="F22" s="225">
        <v>2.0794305742666799</v>
      </c>
      <c r="G22" s="223">
        <v>39.521683952394397</v>
      </c>
      <c r="H22" s="225">
        <v>1.6183252817590701</v>
      </c>
      <c r="I22" s="223">
        <v>41.1496583140068</v>
      </c>
      <c r="J22" s="225">
        <v>1.0881365796811699</v>
      </c>
      <c r="K22" s="223">
        <v>4.3043102577868801E-2</v>
      </c>
      <c r="L22" s="225">
        <v>2.2410961136796002</v>
      </c>
      <c r="M22" s="223">
        <v>30.253240162644602</v>
      </c>
      <c r="N22" s="225">
        <v>0.50621503258884104</v>
      </c>
      <c r="O22" s="223">
        <v>28.8381823625427</v>
      </c>
      <c r="P22" s="225">
        <v>1.1463086460532901</v>
      </c>
      <c r="Q22" s="223">
        <v>30.584830982658101</v>
      </c>
      <c r="R22" s="225">
        <v>0.57565589110767301</v>
      </c>
      <c r="S22" s="223">
        <v>29.7627242948322</v>
      </c>
      <c r="T22" s="225">
        <v>0.43822944110166401</v>
      </c>
      <c r="U22" s="223">
        <v>0.92454193228947901</v>
      </c>
      <c r="V22" s="225">
        <v>1.2496928154287701</v>
      </c>
      <c r="W22" s="223">
        <v>8.7247620839378399</v>
      </c>
      <c r="X22" s="225">
        <v>0.45111261580256301</v>
      </c>
      <c r="Y22" s="223">
        <v>8.9466890013817295</v>
      </c>
      <c r="Z22" s="225">
        <v>0.69274637927457205</v>
      </c>
      <c r="AA22" s="223">
        <v>8.5041783710384298</v>
      </c>
      <c r="AB22" s="225">
        <v>0.60442948826423604</v>
      </c>
      <c r="AC22" s="223">
        <v>8.16047374846646</v>
      </c>
      <c r="AD22" s="225">
        <v>0.33288880995056302</v>
      </c>
      <c r="AE22" s="223">
        <v>-0.78621525291527505</v>
      </c>
      <c r="AF22" s="225">
        <v>0.67392729880603697</v>
      </c>
      <c r="AG22" s="223">
        <v>3.9399161918166401</v>
      </c>
      <c r="AH22" s="225">
        <v>0.36727949911275998</v>
      </c>
      <c r="AI22" s="223">
        <v>3.8134574803054502</v>
      </c>
      <c r="AJ22" s="225">
        <v>0.27580089451357898</v>
      </c>
      <c r="AK22" s="223">
        <v>3.4001588052190299</v>
      </c>
      <c r="AL22" s="225">
        <v>0.21674177509732201</v>
      </c>
      <c r="AM22" s="223">
        <v>3.63640190558545</v>
      </c>
      <c r="AN22" s="225">
        <v>0.18835713470946999</v>
      </c>
      <c r="AO22" s="223">
        <v>-0.17705557472000599</v>
      </c>
      <c r="AP22" s="225">
        <v>0.334033965822359</v>
      </c>
      <c r="AQ22" s="223">
        <v>4.8503070269160098</v>
      </c>
      <c r="AR22" s="225">
        <v>0.28871347134088898</v>
      </c>
      <c r="AS22" s="223">
        <v>4.4341981939198298</v>
      </c>
      <c r="AT22" s="225">
        <v>0.52379464442178403</v>
      </c>
      <c r="AU22" s="223">
        <v>4.4072245190610699</v>
      </c>
      <c r="AV22" s="225">
        <v>0.30353301428850099</v>
      </c>
      <c r="AW22" s="223">
        <v>4.8257335458565196</v>
      </c>
      <c r="AX22" s="225">
        <v>0.20212080603327001</v>
      </c>
      <c r="AY22" s="223">
        <v>0.39153535193669198</v>
      </c>
      <c r="AZ22" s="225">
        <v>0.57063708845255001</v>
      </c>
      <c r="BA22" s="223">
        <v>2.96725082891773</v>
      </c>
      <c r="BB22" s="225">
        <v>0.16528237927810299</v>
      </c>
      <c r="BC22" s="223">
        <v>2.51747432032208</v>
      </c>
      <c r="BD22" s="225">
        <v>0.386097363608845</v>
      </c>
      <c r="BE22" s="223">
        <v>2.9630239385674</v>
      </c>
      <c r="BF22" s="225">
        <v>0.31625530939339702</v>
      </c>
      <c r="BG22" s="223">
        <v>3.03944261402156</v>
      </c>
      <c r="BH22" s="225">
        <v>0.22925994702486699</v>
      </c>
      <c r="BI22" s="223">
        <v>0.52196829369948805</v>
      </c>
      <c r="BJ22" s="225">
        <v>0.44717681065070802</v>
      </c>
      <c r="BK22" s="223">
        <v>2.52912842901363</v>
      </c>
      <c r="BL22" s="225">
        <v>0.190208752159848</v>
      </c>
      <c r="BM22" s="223">
        <v>2.1746872317210899</v>
      </c>
      <c r="BN22" s="225">
        <v>0.45379187682327499</v>
      </c>
      <c r="BO22" s="223">
        <v>2.3585645638855799</v>
      </c>
      <c r="BP22" s="225">
        <v>0.341038249806423</v>
      </c>
      <c r="BQ22" s="223">
        <v>2.7887657138498501</v>
      </c>
      <c r="BR22" s="225">
        <v>0.25829276877214302</v>
      </c>
      <c r="BS22" s="223">
        <v>0.61407848212876304</v>
      </c>
      <c r="BT22" s="225">
        <v>0.53532990247327905</v>
      </c>
      <c r="BU22" s="223">
        <v>4.8857997680828396</v>
      </c>
      <c r="BV22" s="225">
        <v>0.282943217859705</v>
      </c>
      <c r="BW22" s="223">
        <v>4.9754658475049496</v>
      </c>
      <c r="BX22" s="225">
        <v>0.70225931329973301</v>
      </c>
      <c r="BY22" s="223">
        <v>4.7438967660728801</v>
      </c>
      <c r="BZ22" s="225">
        <v>0.47446605328406</v>
      </c>
      <c r="CA22" s="223">
        <v>4.7809266585800598</v>
      </c>
      <c r="CB22" s="225">
        <v>0.32246269229287</v>
      </c>
      <c r="CC22" s="223">
        <v>-0.19453918892488101</v>
      </c>
      <c r="CD22" s="225">
        <v>0.78361840647439196</v>
      </c>
      <c r="CE22" s="223">
        <v>2.86048428366633</v>
      </c>
      <c r="CF22" s="225">
        <v>0.41169652907095799</v>
      </c>
      <c r="CG22" s="223">
        <v>2.4450346406969898</v>
      </c>
      <c r="CH22" s="225">
        <v>0.30047739111993199</v>
      </c>
      <c r="CI22" s="223">
        <v>2.3041081193451101</v>
      </c>
      <c r="CJ22" s="225">
        <v>0.35413139624635898</v>
      </c>
      <c r="CK22" s="223">
        <v>2.6867623066855599</v>
      </c>
      <c r="CL22" s="225">
        <v>0.34956407509567999</v>
      </c>
      <c r="CM22" s="223">
        <v>0.24172766598856599</v>
      </c>
      <c r="CN22" s="225">
        <v>0.47495556026462399</v>
      </c>
      <c r="CO22" s="223">
        <v>2.4299739222882</v>
      </c>
      <c r="CP22" s="225">
        <v>0.25069590769643801</v>
      </c>
      <c r="CQ22" s="223">
        <v>1.89712867208525</v>
      </c>
      <c r="CR22" s="225">
        <v>0.203488439877753</v>
      </c>
      <c r="CS22" s="223">
        <v>2.6634346007524501</v>
      </c>
      <c r="CT22" s="225">
        <v>0.28597487688620399</v>
      </c>
      <c r="CU22" s="223">
        <v>2.0651241368069999</v>
      </c>
      <c r="CV22" s="225">
        <v>9.82352071289809E-2</v>
      </c>
      <c r="CW22" s="223">
        <v>0.167995464721756</v>
      </c>
      <c r="CX22" s="225">
        <v>0.21230890695843099</v>
      </c>
      <c r="CY22" s="223">
        <v>1.6368680800806901</v>
      </c>
      <c r="CZ22" s="225">
        <v>0.110007605995582</v>
      </c>
      <c r="DA22" s="223">
        <v>1.730595921588</v>
      </c>
      <c r="DB22" s="225">
        <v>0.18360327115781</v>
      </c>
      <c r="DC22" s="223">
        <v>1.68418999817632</v>
      </c>
      <c r="DD22" s="225">
        <v>0.22495734511829699</v>
      </c>
      <c r="DE22" s="223">
        <v>1.4956338146963799</v>
      </c>
      <c r="DF22" s="225">
        <v>0.127811139019847</v>
      </c>
      <c r="DG22" s="223">
        <v>-0.234962106891626</v>
      </c>
      <c r="DH22" s="225">
        <v>0.218902659993021</v>
      </c>
      <c r="DI22" s="223">
        <v>1.9670651623275399</v>
      </c>
      <c r="DJ22" s="225">
        <v>0.21981080550134799</v>
      </c>
      <c r="DK22" s="223">
        <v>1.8564794912471601</v>
      </c>
      <c r="DL22" s="225">
        <v>0.29821082869262999</v>
      </c>
      <c r="DM22" s="223">
        <v>2.0658356796844801</v>
      </c>
      <c r="DN22" s="225">
        <v>0.55313781708119902</v>
      </c>
      <c r="DO22" s="223">
        <v>1.71563843625377</v>
      </c>
      <c r="DP22" s="225">
        <v>0.15774619746579899</v>
      </c>
      <c r="DQ22" s="223">
        <v>-0.14084105499338501</v>
      </c>
      <c r="DR22" s="225">
        <v>0.326994008889742</v>
      </c>
      <c r="DS22" s="104"/>
      <c r="DT22" s="104"/>
      <c r="DU22" s="104"/>
      <c r="DV22" s="104"/>
      <c r="DW22" s="104"/>
      <c r="DX22" s="104"/>
      <c r="DY22" s="104"/>
      <c r="DZ22" s="104"/>
      <c r="EA22" s="104"/>
      <c r="EB22" s="104"/>
      <c r="EC22" s="104"/>
      <c r="ED22" s="104"/>
      <c r="EE22" s="104"/>
      <c r="EF22" s="104"/>
      <c r="EG22" s="104"/>
      <c r="EH22" s="104"/>
      <c r="EI22" s="104"/>
      <c r="EJ22" s="104"/>
      <c r="EK22" s="104"/>
      <c r="EL22" s="104"/>
      <c r="EM22" s="104"/>
      <c r="EN22" s="104"/>
      <c r="EO22" s="104"/>
      <c r="EP22" s="104"/>
      <c r="EQ22" s="104"/>
      <c r="ER22" s="104"/>
      <c r="ES22" s="104"/>
      <c r="ET22" s="104"/>
      <c r="EU22" s="104"/>
      <c r="EV22" s="104"/>
      <c r="EW22" s="104"/>
      <c r="EX22" s="104"/>
      <c r="EY22" s="104"/>
      <c r="EZ22" s="104"/>
      <c r="FA22" s="104"/>
      <c r="FB22" s="104"/>
      <c r="FC22" s="104"/>
      <c r="FD22" s="104"/>
      <c r="FE22" s="104"/>
      <c r="FF22" s="104"/>
      <c r="FG22" s="104"/>
      <c r="FH22" s="104"/>
      <c r="FI22" s="104"/>
      <c r="FJ22" s="104"/>
      <c r="FK22" s="104"/>
      <c r="FL22" s="104"/>
      <c r="FM22" s="104"/>
      <c r="FN22" s="255"/>
    </row>
    <row r="23" spans="1:170" ht="13" customHeight="1" x14ac:dyDescent="0.25">
      <c r="A23" s="26" t="s">
        <v>402</v>
      </c>
      <c r="B23" s="184">
        <v>2</v>
      </c>
      <c r="C23" s="223">
        <v>40.397778318482402</v>
      </c>
      <c r="D23" s="225">
        <v>0.76942790070736</v>
      </c>
      <c r="E23" s="223">
        <v>42.708639370721201</v>
      </c>
      <c r="F23" s="225">
        <v>2.2866789039428399</v>
      </c>
      <c r="G23" s="223">
        <v>40.871175504366299</v>
      </c>
      <c r="H23" s="225">
        <v>1.7512670488361399</v>
      </c>
      <c r="I23" s="223">
        <v>39.890739124112798</v>
      </c>
      <c r="J23" s="225">
        <v>0.78830932174525503</v>
      </c>
      <c r="K23" s="223">
        <v>-2.8179002466083798</v>
      </c>
      <c r="L23" s="225">
        <v>2.4442487731194502</v>
      </c>
      <c r="M23" s="223">
        <v>26.8104577858585</v>
      </c>
      <c r="N23" s="225">
        <v>0.43712794804664501</v>
      </c>
      <c r="O23" s="223">
        <v>28.029347946550399</v>
      </c>
      <c r="P23" s="225">
        <v>1.22538543988133</v>
      </c>
      <c r="Q23" s="223">
        <v>25.6942034749299</v>
      </c>
      <c r="R23" s="225">
        <v>0.99981574193229805</v>
      </c>
      <c r="S23" s="223">
        <v>26.8270877243577</v>
      </c>
      <c r="T23" s="225">
        <v>0.439079743339303</v>
      </c>
      <c r="U23" s="223">
        <v>-1.2022602221927201</v>
      </c>
      <c r="V23" s="225">
        <v>1.28663198491933</v>
      </c>
      <c r="W23" s="223">
        <v>9.0816821870531896</v>
      </c>
      <c r="X23" s="225">
        <v>0.24925173673484299</v>
      </c>
      <c r="Y23" s="223">
        <v>10.3690276490674</v>
      </c>
      <c r="Z23" s="225">
        <v>0.73134378809155498</v>
      </c>
      <c r="AA23" s="223">
        <v>8.3366555819149895</v>
      </c>
      <c r="AB23" s="225">
        <v>0.62924895916902002</v>
      </c>
      <c r="AC23" s="223">
        <v>8.94611536412833</v>
      </c>
      <c r="AD23" s="225">
        <v>0.28247282697329401</v>
      </c>
      <c r="AE23" s="223">
        <v>-1.42291228493911</v>
      </c>
      <c r="AF23" s="225">
        <v>0.76850088366907499</v>
      </c>
      <c r="AG23" s="223">
        <v>3.5614501316154001</v>
      </c>
      <c r="AH23" s="225">
        <v>0.16590812728169901</v>
      </c>
      <c r="AI23" s="223">
        <v>3.7771304654684701</v>
      </c>
      <c r="AJ23" s="225">
        <v>0.612841887150535</v>
      </c>
      <c r="AK23" s="223">
        <v>3.2098904278824998</v>
      </c>
      <c r="AL23" s="225">
        <v>0.35608618774089801</v>
      </c>
      <c r="AM23" s="223">
        <v>3.53589651808017</v>
      </c>
      <c r="AN23" s="225">
        <v>0.17730838994422901</v>
      </c>
      <c r="AO23" s="223">
        <v>-0.24123394738830001</v>
      </c>
      <c r="AP23" s="225">
        <v>0.65114013895524303</v>
      </c>
      <c r="AQ23" s="223">
        <v>5.9675992956499702</v>
      </c>
      <c r="AR23" s="225">
        <v>0.160391218168943</v>
      </c>
      <c r="AS23" s="223">
        <v>5.8649346673857199</v>
      </c>
      <c r="AT23" s="225">
        <v>0.65507607862367201</v>
      </c>
      <c r="AU23" s="223">
        <v>5.3586530162369996</v>
      </c>
      <c r="AV23" s="225">
        <v>0.40130251541323497</v>
      </c>
      <c r="AW23" s="223">
        <v>6.1428798503567901</v>
      </c>
      <c r="AX23" s="225">
        <v>0.17696290956972399</v>
      </c>
      <c r="AY23" s="223">
        <v>0.27794518297107401</v>
      </c>
      <c r="AZ23" s="225">
        <v>0.670924508397715</v>
      </c>
      <c r="BA23" s="223">
        <v>3.6622098439777702</v>
      </c>
      <c r="BB23" s="225">
        <v>0.19622591972105899</v>
      </c>
      <c r="BC23" s="223">
        <v>3.4892136153212001</v>
      </c>
      <c r="BD23" s="225">
        <v>0.73932873480157402</v>
      </c>
      <c r="BE23" s="223">
        <v>2.92829984371431</v>
      </c>
      <c r="BF23" s="225">
        <v>0.22724109487990499</v>
      </c>
      <c r="BG23" s="223">
        <v>3.8837553167320902</v>
      </c>
      <c r="BH23" s="225">
        <v>0.26008430645089498</v>
      </c>
      <c r="BI23" s="223">
        <v>0.39454170141089501</v>
      </c>
      <c r="BJ23" s="225">
        <v>0.79300705058286802</v>
      </c>
      <c r="BK23" s="223">
        <v>3.2545859117177498</v>
      </c>
      <c r="BL23" s="225">
        <v>0.16159750800436301</v>
      </c>
      <c r="BM23" s="223">
        <v>2.7714857010389098</v>
      </c>
      <c r="BN23" s="225">
        <v>0.58751621940630505</v>
      </c>
      <c r="BO23" s="223">
        <v>3.14987874244764</v>
      </c>
      <c r="BP23" s="225">
        <v>0.30343141380750699</v>
      </c>
      <c r="BQ23" s="223">
        <v>3.4047118270884802</v>
      </c>
      <c r="BR23" s="225">
        <v>0.19176414176941201</v>
      </c>
      <c r="BS23" s="223">
        <v>0.63322612604956996</v>
      </c>
      <c r="BT23" s="225">
        <v>0.62772655395868804</v>
      </c>
      <c r="BU23" s="223">
        <v>3.0801797930218302</v>
      </c>
      <c r="BV23" s="225">
        <v>0.16229245607963499</v>
      </c>
      <c r="BW23" s="223">
        <v>3.3414471340581402</v>
      </c>
      <c r="BX23" s="225">
        <v>0.64637821836996001</v>
      </c>
      <c r="BY23" s="223">
        <v>2.7217958386110399</v>
      </c>
      <c r="BZ23" s="225">
        <v>0.24430464182407499</v>
      </c>
      <c r="CA23" s="223">
        <v>3.09065680254822</v>
      </c>
      <c r="CB23" s="225">
        <v>0.15940555707599099</v>
      </c>
      <c r="CC23" s="223">
        <v>-0.25079033150991997</v>
      </c>
      <c r="CD23" s="225">
        <v>0.68122925666448797</v>
      </c>
      <c r="CE23" s="223">
        <v>3.4494307736494401</v>
      </c>
      <c r="CF23" s="225">
        <v>0.17848798678171299</v>
      </c>
      <c r="CG23" s="223">
        <v>3.3143925338313802</v>
      </c>
      <c r="CH23" s="225">
        <v>0.62989221485365199</v>
      </c>
      <c r="CI23" s="223">
        <v>3.5357262221585399</v>
      </c>
      <c r="CJ23" s="225">
        <v>0.44367484795355899</v>
      </c>
      <c r="CK23" s="223">
        <v>3.45900595631299</v>
      </c>
      <c r="CL23" s="225">
        <v>0.183767850942954</v>
      </c>
      <c r="CM23" s="223">
        <v>0.14461342248160799</v>
      </c>
      <c r="CN23" s="225">
        <v>0.65473191638473704</v>
      </c>
      <c r="CO23" s="223">
        <v>2.5414221025815702</v>
      </c>
      <c r="CP23" s="225">
        <v>0.13304873119980501</v>
      </c>
      <c r="CQ23" s="223">
        <v>2.25833769005758</v>
      </c>
      <c r="CR23" s="225">
        <v>0.58986694673986495</v>
      </c>
      <c r="CS23" s="223">
        <v>2.2843985596123</v>
      </c>
      <c r="CT23" s="225">
        <v>0.22273483963075599</v>
      </c>
      <c r="CU23" s="223">
        <v>2.64280108247983</v>
      </c>
      <c r="CV23" s="225">
        <v>0.11983596314303099</v>
      </c>
      <c r="CW23" s="223">
        <v>0.38446339242224797</v>
      </c>
      <c r="CX23" s="225">
        <v>0.60715873125355002</v>
      </c>
      <c r="CY23" s="223">
        <v>2.1863271483837798</v>
      </c>
      <c r="CZ23" s="225">
        <v>0.14750473633223901</v>
      </c>
      <c r="DA23" s="223">
        <v>2.4476866718506001</v>
      </c>
      <c r="DB23" s="225">
        <v>0.580040805205285</v>
      </c>
      <c r="DC23" s="223">
        <v>1.9477057104256901</v>
      </c>
      <c r="DD23" s="225">
        <v>0.34244355662788301</v>
      </c>
      <c r="DE23" s="223">
        <v>2.1881699671507402</v>
      </c>
      <c r="DF23" s="225">
        <v>0.13624272484406499</v>
      </c>
      <c r="DG23" s="223">
        <v>-0.25951670469986199</v>
      </c>
      <c r="DH23" s="225">
        <v>0.59312217536312495</v>
      </c>
      <c r="DI23" s="223">
        <v>2.3267377617484399</v>
      </c>
      <c r="DJ23" s="225">
        <v>0.17220739977104299</v>
      </c>
      <c r="DK23" s="223">
        <v>2.78870151700474</v>
      </c>
      <c r="DL23" s="225">
        <v>0.67938812518127201</v>
      </c>
      <c r="DM23" s="223">
        <v>1.83639774127785</v>
      </c>
      <c r="DN23" s="225">
        <v>0.20723319271445401</v>
      </c>
      <c r="DO23" s="223">
        <v>2.35677164723469</v>
      </c>
      <c r="DP23" s="225">
        <v>0.17639815458817101</v>
      </c>
      <c r="DQ23" s="223">
        <v>-0.43192986977004699</v>
      </c>
      <c r="DR23" s="225">
        <v>0.70061313853150897</v>
      </c>
      <c r="DS23" s="104"/>
      <c r="DT23" s="104"/>
      <c r="DU23" s="104"/>
      <c r="DV23" s="104"/>
      <c r="DW23" s="104"/>
      <c r="DX23" s="104"/>
      <c r="DY23" s="104"/>
      <c r="DZ23" s="104"/>
      <c r="EA23" s="104"/>
      <c r="EB23" s="104"/>
      <c r="EC23" s="104"/>
      <c r="ED23" s="104"/>
      <c r="EE23" s="104"/>
      <c r="EF23" s="104"/>
      <c r="EG23" s="104"/>
      <c r="EH23" s="104"/>
      <c r="EI23" s="104"/>
      <c r="EJ23" s="104"/>
      <c r="EK23" s="104"/>
      <c r="EL23" s="104"/>
      <c r="EM23" s="104"/>
      <c r="EN23" s="104"/>
      <c r="EO23" s="104"/>
      <c r="EP23" s="104"/>
      <c r="EQ23" s="104"/>
      <c r="ER23" s="104"/>
      <c r="ES23" s="104"/>
      <c r="ET23" s="104"/>
      <c r="EU23" s="104"/>
      <c r="EV23" s="104"/>
      <c r="EW23" s="104"/>
      <c r="EX23" s="104"/>
      <c r="EY23" s="104"/>
      <c r="EZ23" s="104"/>
      <c r="FA23" s="104"/>
      <c r="FB23" s="104"/>
      <c r="FC23" s="104"/>
      <c r="FD23" s="104"/>
      <c r="FE23" s="104"/>
      <c r="FF23" s="104"/>
      <c r="FG23" s="104"/>
      <c r="FH23" s="104"/>
      <c r="FI23" s="104"/>
      <c r="FJ23" s="104"/>
      <c r="FK23" s="104"/>
      <c r="FL23" s="104"/>
      <c r="FM23" s="104"/>
      <c r="FN23" s="255"/>
    </row>
    <row r="24" spans="1:170" ht="13" customHeight="1" x14ac:dyDescent="0.25">
      <c r="A24" s="26" t="s">
        <v>403</v>
      </c>
      <c r="B24" s="184">
        <v>2</v>
      </c>
      <c r="C24" s="223">
        <v>45.180320106863299</v>
      </c>
      <c r="D24" s="225">
        <v>0.96754919182195798</v>
      </c>
      <c r="E24" s="223">
        <v>43.454683629343002</v>
      </c>
      <c r="F24" s="225">
        <v>4.5303337086462898</v>
      </c>
      <c r="G24" s="223">
        <v>46.597172819075404</v>
      </c>
      <c r="H24" s="225">
        <v>1.93674112822078</v>
      </c>
      <c r="I24" s="223">
        <v>45.236897582113698</v>
      </c>
      <c r="J24" s="225">
        <v>1.0756622217568299</v>
      </c>
      <c r="K24" s="223">
        <v>1.78221395277067</v>
      </c>
      <c r="L24" s="225">
        <v>4.5639688543152603</v>
      </c>
      <c r="M24" s="223">
        <v>32.326501156026097</v>
      </c>
      <c r="N24" s="225">
        <v>0.46849931862807498</v>
      </c>
      <c r="O24" s="223">
        <v>29.025643432856899</v>
      </c>
      <c r="P24" s="225">
        <v>2.0194470202317998</v>
      </c>
      <c r="Q24" s="223">
        <v>31.272153855959999</v>
      </c>
      <c r="R24" s="225">
        <v>1.06800265191404</v>
      </c>
      <c r="S24" s="223">
        <v>33.223593855408701</v>
      </c>
      <c r="T24" s="225">
        <v>0.51017979527263901</v>
      </c>
      <c r="U24" s="223">
        <v>4.1979504225518198</v>
      </c>
      <c r="V24" s="225">
        <v>2.0598747711520198</v>
      </c>
      <c r="W24" s="223">
        <v>8.1424347216046407</v>
      </c>
      <c r="X24" s="225">
        <v>0.47468916697922903</v>
      </c>
      <c r="Y24" s="223">
        <v>9.6009604686938808</v>
      </c>
      <c r="Z24" s="225">
        <v>1.8753711737282499</v>
      </c>
      <c r="AA24" s="223">
        <v>9.8856231115937998</v>
      </c>
      <c r="AB24" s="225">
        <v>1.69973190469216</v>
      </c>
      <c r="AC24" s="223">
        <v>7.3352120391528004</v>
      </c>
      <c r="AD24" s="225">
        <v>0.31176816236486998</v>
      </c>
      <c r="AE24" s="223">
        <v>-2.2657484295410799</v>
      </c>
      <c r="AF24" s="225">
        <v>1.8737212122662701</v>
      </c>
      <c r="AG24" s="223">
        <v>3.7454098364531001</v>
      </c>
      <c r="AH24" s="225">
        <v>0.402191132468734</v>
      </c>
      <c r="AI24" s="223">
        <v>5.54284052722317</v>
      </c>
      <c r="AJ24" s="225">
        <v>1.8012668843258499</v>
      </c>
      <c r="AK24" s="223">
        <v>5.0621294451033396</v>
      </c>
      <c r="AL24" s="225">
        <v>1.6718676019746199</v>
      </c>
      <c r="AM24" s="223">
        <v>3.10548440611278</v>
      </c>
      <c r="AN24" s="225">
        <v>0.199919482449752</v>
      </c>
      <c r="AO24" s="223">
        <v>-2.43735612111039</v>
      </c>
      <c r="AP24" s="225">
        <v>1.79915208949769</v>
      </c>
      <c r="AQ24" s="223">
        <v>6.9208582224928197</v>
      </c>
      <c r="AR24" s="225">
        <v>0.42904073795269598</v>
      </c>
      <c r="AS24" s="223">
        <v>8.9366673077338401</v>
      </c>
      <c r="AT24" s="225">
        <v>2.1534945205563001</v>
      </c>
      <c r="AU24" s="223">
        <v>7.2969466727764001</v>
      </c>
      <c r="AV24" s="225">
        <v>1.65331441299409</v>
      </c>
      <c r="AW24" s="223">
        <v>6.5263825291253097</v>
      </c>
      <c r="AX24" s="225">
        <v>0.28249800183986901</v>
      </c>
      <c r="AY24" s="223">
        <v>-2.41028477860853</v>
      </c>
      <c r="AZ24" s="225">
        <v>2.1837352307093099</v>
      </c>
      <c r="BA24" s="223">
        <v>5.0147667927591204</v>
      </c>
      <c r="BB24" s="225">
        <v>0.37063492656469699</v>
      </c>
      <c r="BC24" s="223">
        <v>7.7377694205102596</v>
      </c>
      <c r="BD24" s="225">
        <v>1.6269888950098299</v>
      </c>
      <c r="BE24" s="223">
        <v>6.1011177037205</v>
      </c>
      <c r="BF24" s="225">
        <v>1.6914990058944599</v>
      </c>
      <c r="BG24" s="223">
        <v>4.3029393682327903</v>
      </c>
      <c r="BH24" s="225">
        <v>0.28495240206408501</v>
      </c>
      <c r="BI24" s="223">
        <v>-3.43483005227748</v>
      </c>
      <c r="BJ24" s="225">
        <v>1.7022500217830701</v>
      </c>
      <c r="BK24" s="223">
        <v>2.7036560169886501</v>
      </c>
      <c r="BL24" s="225">
        <v>0.38916955879438597</v>
      </c>
      <c r="BM24" s="223">
        <v>4.0956790018050997</v>
      </c>
      <c r="BN24" s="225">
        <v>1.3729120987697701</v>
      </c>
      <c r="BO24" s="223">
        <v>3.49091603198455</v>
      </c>
      <c r="BP24" s="225">
        <v>1.65374847702405</v>
      </c>
      <c r="BQ24" s="223">
        <v>2.2493774497361398</v>
      </c>
      <c r="BR24" s="225">
        <v>0.20372316427683401</v>
      </c>
      <c r="BS24" s="223">
        <v>-1.8463015520689601</v>
      </c>
      <c r="BT24" s="225">
        <v>1.3767416656421201</v>
      </c>
      <c r="BU24" s="223">
        <v>4.3537475171455897</v>
      </c>
      <c r="BV24" s="225">
        <v>0.390215290836741</v>
      </c>
      <c r="BW24" s="223">
        <v>5.5657153546948797</v>
      </c>
      <c r="BX24" s="225">
        <v>1.3852994538657499</v>
      </c>
      <c r="BY24" s="223">
        <v>5.6487978330269399</v>
      </c>
      <c r="BZ24" s="225">
        <v>1.67108639537825</v>
      </c>
      <c r="CA24" s="223">
        <v>3.78761031753085</v>
      </c>
      <c r="CB24" s="225">
        <v>0.23760797092048</v>
      </c>
      <c r="CC24" s="223">
        <v>-1.7781050371640299</v>
      </c>
      <c r="CD24" s="225">
        <v>1.3819683240176099</v>
      </c>
      <c r="CE24" s="223">
        <v>3.22628640143959</v>
      </c>
      <c r="CF24" s="225">
        <v>0.36694358077565498</v>
      </c>
      <c r="CG24" s="223">
        <v>4.7085967359584702</v>
      </c>
      <c r="CH24" s="225">
        <v>1.57029424876029</v>
      </c>
      <c r="CI24" s="223">
        <v>4.5880647232600698</v>
      </c>
      <c r="CJ24" s="225">
        <v>1.6463753404419901</v>
      </c>
      <c r="CK24" s="223">
        <v>2.5703597873086799</v>
      </c>
      <c r="CL24" s="225">
        <v>0.18891146570162201</v>
      </c>
      <c r="CM24" s="223">
        <v>-2.1382369486497899</v>
      </c>
      <c r="CN24" s="225">
        <v>1.5798657173183099</v>
      </c>
      <c r="CO24" s="223">
        <v>3.0651798359643401</v>
      </c>
      <c r="CP24" s="225">
        <v>0.327408782840374</v>
      </c>
      <c r="CQ24" s="223">
        <v>5.1272445791405499</v>
      </c>
      <c r="CR24" s="225">
        <v>1.9046583496115901</v>
      </c>
      <c r="CS24" s="223">
        <v>3.7217573314752501</v>
      </c>
      <c r="CT24" s="225">
        <v>1.63334963526091</v>
      </c>
      <c r="CU24" s="223">
        <v>2.53182724848438</v>
      </c>
      <c r="CV24" s="225">
        <v>0.19379923514268399</v>
      </c>
      <c r="CW24" s="223">
        <v>-2.5954173306561699</v>
      </c>
      <c r="CX24" s="225">
        <v>1.9171037281329899</v>
      </c>
      <c r="CY24" s="223">
        <v>3.0501935025385598</v>
      </c>
      <c r="CZ24" s="225">
        <v>0.39245285311632599</v>
      </c>
      <c r="DA24" s="223">
        <v>4.88230963948177</v>
      </c>
      <c r="DB24" s="225">
        <v>1.75130849427576</v>
      </c>
      <c r="DC24" s="223">
        <v>3.7217683338029302</v>
      </c>
      <c r="DD24" s="225">
        <v>1.6564151634917701</v>
      </c>
      <c r="DE24" s="223">
        <v>2.5800672683471202</v>
      </c>
      <c r="DF24" s="225">
        <v>0.23650061574997699</v>
      </c>
      <c r="DG24" s="223">
        <v>-2.3022423711346498</v>
      </c>
      <c r="DH24" s="225">
        <v>1.7671971382015501</v>
      </c>
      <c r="DI24" s="223">
        <v>3.1768316706123398</v>
      </c>
      <c r="DJ24" s="225">
        <v>0.35548784726216598</v>
      </c>
      <c r="DK24" s="223">
        <v>4.2789251269505701</v>
      </c>
      <c r="DL24" s="225">
        <v>1.27617698569306</v>
      </c>
      <c r="DM24" s="223">
        <v>4.3117295837285603</v>
      </c>
      <c r="DN24" s="225">
        <v>1.6915801423121399</v>
      </c>
      <c r="DO24" s="223">
        <v>2.72183576910518</v>
      </c>
      <c r="DP24" s="225">
        <v>0.18259567933780299</v>
      </c>
      <c r="DQ24" s="223">
        <v>-1.5570893578453999</v>
      </c>
      <c r="DR24" s="225">
        <v>1.3168230658433699</v>
      </c>
      <c r="DS24" s="104"/>
      <c r="DT24" s="104"/>
      <c r="DU24" s="104"/>
      <c r="DV24" s="104"/>
      <c r="DW24" s="104"/>
      <c r="DX24" s="104"/>
      <c r="DY24" s="104"/>
      <c r="DZ24" s="104"/>
      <c r="EA24" s="104"/>
      <c r="EB24" s="104"/>
      <c r="EC24" s="104"/>
      <c r="ED24" s="104"/>
      <c r="EE24" s="104"/>
      <c r="EF24" s="104"/>
      <c r="EG24" s="104"/>
      <c r="EH24" s="104"/>
      <c r="EI24" s="104"/>
      <c r="EJ24" s="104"/>
      <c r="EK24" s="104"/>
      <c r="EL24" s="104"/>
      <c r="EM24" s="104"/>
      <c r="EN24" s="104"/>
      <c r="EO24" s="104"/>
      <c r="EP24" s="104"/>
      <c r="EQ24" s="104"/>
      <c r="ER24" s="104"/>
      <c r="ES24" s="104"/>
      <c r="ET24" s="104"/>
      <c r="EU24" s="104"/>
      <c r="EV24" s="104"/>
      <c r="EW24" s="104"/>
      <c r="EX24" s="104"/>
      <c r="EY24" s="104"/>
      <c r="EZ24" s="104"/>
      <c r="FA24" s="104"/>
      <c r="FB24" s="104"/>
      <c r="FC24" s="104"/>
      <c r="FD24" s="104"/>
      <c r="FE24" s="104"/>
      <c r="FF24" s="104"/>
      <c r="FG24" s="104"/>
      <c r="FH24" s="104"/>
      <c r="FI24" s="104"/>
      <c r="FJ24" s="104"/>
      <c r="FK24" s="104"/>
      <c r="FL24" s="104"/>
      <c r="FM24" s="104"/>
      <c r="FN24" s="255"/>
    </row>
    <row r="25" spans="1:170" ht="13" customHeight="1" x14ac:dyDescent="0.25">
      <c r="A25" s="26" t="s">
        <v>404</v>
      </c>
      <c r="B25" s="184">
        <v>2</v>
      </c>
      <c r="C25" s="223">
        <v>43.492153768254603</v>
      </c>
      <c r="D25" s="225">
        <v>0.53480635086501505</v>
      </c>
      <c r="E25" s="223">
        <v>43.324749381023402</v>
      </c>
      <c r="F25" s="225">
        <v>1.3575414651512401</v>
      </c>
      <c r="G25" s="223">
        <v>43.390518617024497</v>
      </c>
      <c r="H25" s="225">
        <v>1.0535615129873499</v>
      </c>
      <c r="I25" s="223">
        <v>43.503123951780402</v>
      </c>
      <c r="J25" s="225">
        <v>0.63467707951057795</v>
      </c>
      <c r="K25" s="223">
        <v>0.178374570756965</v>
      </c>
      <c r="L25" s="225">
        <v>1.44585561823111</v>
      </c>
      <c r="M25" s="223">
        <v>22.631712093484701</v>
      </c>
      <c r="N25" s="225">
        <v>0.37329627064076198</v>
      </c>
      <c r="O25" s="223">
        <v>23.801254403683298</v>
      </c>
      <c r="P25" s="225">
        <v>2.3277190180736</v>
      </c>
      <c r="Q25" s="223">
        <v>22.7928329009222</v>
      </c>
      <c r="R25" s="225">
        <v>0.691038649627565</v>
      </c>
      <c r="S25" s="223">
        <v>22.397014460251398</v>
      </c>
      <c r="T25" s="225">
        <v>0.247743534902236</v>
      </c>
      <c r="U25" s="223">
        <v>-1.4042399434319399</v>
      </c>
      <c r="V25" s="225">
        <v>2.30536718961456</v>
      </c>
      <c r="W25" s="223">
        <v>8.4449296996181005</v>
      </c>
      <c r="X25" s="225">
        <v>0.28681558853970401</v>
      </c>
      <c r="Y25" s="223">
        <v>10.6941225218009</v>
      </c>
      <c r="Z25" s="225">
        <v>1.86784091741992</v>
      </c>
      <c r="AA25" s="223">
        <v>7.7339483814966403</v>
      </c>
      <c r="AB25" s="225">
        <v>0.431294175805358</v>
      </c>
      <c r="AC25" s="223">
        <v>8.2155011433570895</v>
      </c>
      <c r="AD25" s="225">
        <v>0.19714574939830801</v>
      </c>
      <c r="AE25" s="223">
        <v>-2.47862137844381</v>
      </c>
      <c r="AF25" s="225">
        <v>1.86517494296415</v>
      </c>
      <c r="AG25" s="223">
        <v>2.5962023724221801</v>
      </c>
      <c r="AH25" s="225">
        <v>0.18365876681874099</v>
      </c>
      <c r="AI25" s="223">
        <v>3.6162375645145</v>
      </c>
      <c r="AJ25" s="225">
        <v>1.30790930104841</v>
      </c>
      <c r="AK25" s="223">
        <v>3.0406904340917098</v>
      </c>
      <c r="AL25" s="225">
        <v>0.55945427721482299</v>
      </c>
      <c r="AM25" s="223">
        <v>2.3073269180322198</v>
      </c>
      <c r="AN25" s="225">
        <v>8.7446480988424502E-2</v>
      </c>
      <c r="AO25" s="223">
        <v>-1.30891064648227</v>
      </c>
      <c r="AP25" s="225">
        <v>1.3120148141699399</v>
      </c>
      <c r="AQ25" s="223">
        <v>4.1702667860333298</v>
      </c>
      <c r="AR25" s="225">
        <v>0.176966458759798</v>
      </c>
      <c r="AS25" s="223">
        <v>5.0689015965640998</v>
      </c>
      <c r="AT25" s="225">
        <v>1.27785162760028</v>
      </c>
      <c r="AU25" s="223">
        <v>3.9847796473895198</v>
      </c>
      <c r="AV25" s="225">
        <v>0.30377192077764797</v>
      </c>
      <c r="AW25" s="223">
        <v>4.0472645831629599</v>
      </c>
      <c r="AX25" s="225">
        <v>0.110599250703486</v>
      </c>
      <c r="AY25" s="223">
        <v>-1.0216370134011299</v>
      </c>
      <c r="AZ25" s="225">
        <v>1.2782603468090701</v>
      </c>
      <c r="BA25" s="223">
        <v>2.2133815112847102</v>
      </c>
      <c r="BB25" s="225">
        <v>0.15931881931651401</v>
      </c>
      <c r="BC25" s="223">
        <v>3.3012456378328299</v>
      </c>
      <c r="BD25" s="225">
        <v>1.2984936795509801</v>
      </c>
      <c r="BE25" s="223">
        <v>2.0836909185294998</v>
      </c>
      <c r="BF25" s="225">
        <v>0.271567330685626</v>
      </c>
      <c r="BG25" s="223">
        <v>2.0628980517917799</v>
      </c>
      <c r="BH25" s="225">
        <v>8.3495618744590799E-2</v>
      </c>
      <c r="BI25" s="223">
        <v>-1.23834758604105</v>
      </c>
      <c r="BJ25" s="225">
        <v>1.29960263058794</v>
      </c>
      <c r="BK25" s="223">
        <v>0.78138774185823001</v>
      </c>
      <c r="BL25" s="225">
        <v>0.10668935644859601</v>
      </c>
      <c r="BM25" s="223">
        <v>0.63542968586228599</v>
      </c>
      <c r="BN25" s="225">
        <v>9.7702688304724394E-2</v>
      </c>
      <c r="BO25" s="223">
        <v>1.27991790511943</v>
      </c>
      <c r="BP25" s="225">
        <v>0.50098004028241505</v>
      </c>
      <c r="BQ25" s="223">
        <v>0.69376393914225498</v>
      </c>
      <c r="BR25" s="225">
        <v>9.8586201260495401E-2</v>
      </c>
      <c r="BS25" s="223">
        <v>5.8334253279968801E-2</v>
      </c>
      <c r="BT25" s="225">
        <v>0.12919736533825499</v>
      </c>
      <c r="BU25" s="223">
        <v>3.0067888328189301</v>
      </c>
      <c r="BV25" s="225">
        <v>0.19629311244293501</v>
      </c>
      <c r="BW25" s="223">
        <v>3.80089398227171</v>
      </c>
      <c r="BX25" s="225">
        <v>1.2911687726241401</v>
      </c>
      <c r="BY25" s="223">
        <v>3.3058167144667099</v>
      </c>
      <c r="BZ25" s="225">
        <v>0.60818580730321004</v>
      </c>
      <c r="CA25" s="223">
        <v>2.8066173726258201</v>
      </c>
      <c r="CB25" s="225">
        <v>0.110434420807572</v>
      </c>
      <c r="CC25" s="223">
        <v>-0.99427660964588704</v>
      </c>
      <c r="CD25" s="225">
        <v>1.2663449039721699</v>
      </c>
      <c r="CE25" s="223">
        <v>2.4383932457962501</v>
      </c>
      <c r="CF25" s="225">
        <v>0.13557592874836999</v>
      </c>
      <c r="CG25" s="223">
        <v>1.8637683569294099</v>
      </c>
      <c r="CH25" s="225">
        <v>0.25414159145597398</v>
      </c>
      <c r="CI25" s="223">
        <v>2.8796434260592898</v>
      </c>
      <c r="CJ25" s="225">
        <v>0.77001073678944598</v>
      </c>
      <c r="CK25" s="223">
        <v>2.4092117460837299</v>
      </c>
      <c r="CL25" s="225">
        <v>0.10717617512861</v>
      </c>
      <c r="CM25" s="223">
        <v>0.545443389154319</v>
      </c>
      <c r="CN25" s="225">
        <v>0.26505578156193799</v>
      </c>
      <c r="CO25" s="223">
        <v>1.5810537842207</v>
      </c>
      <c r="CP25" s="225">
        <v>0.16401273843516101</v>
      </c>
      <c r="CQ25" s="223">
        <v>2.7383427082581999</v>
      </c>
      <c r="CR25" s="225">
        <v>1.3155970870721501</v>
      </c>
      <c r="CS25" s="223">
        <v>1.8781632282073399</v>
      </c>
      <c r="CT25" s="225">
        <v>0.38736403757397903</v>
      </c>
      <c r="CU25" s="223">
        <v>1.3314264046566</v>
      </c>
      <c r="CV25" s="225">
        <v>4.8324911098237999E-2</v>
      </c>
      <c r="CW25" s="223">
        <v>-1.4069163036015999</v>
      </c>
      <c r="CX25" s="225">
        <v>1.3164113607475101</v>
      </c>
      <c r="CY25" s="223">
        <v>1.77602370220533</v>
      </c>
      <c r="CZ25" s="225">
        <v>0.12519519009342001</v>
      </c>
      <c r="DA25" s="223">
        <v>1.27131038081656</v>
      </c>
      <c r="DB25" s="225">
        <v>0.16341888586196601</v>
      </c>
      <c r="DC25" s="223">
        <v>2.4484011170911701</v>
      </c>
      <c r="DD25" s="225">
        <v>0.74258279932932103</v>
      </c>
      <c r="DE25" s="223">
        <v>1.68718726225904</v>
      </c>
      <c r="DF25" s="225">
        <v>7.2477728295292101E-2</v>
      </c>
      <c r="DG25" s="223">
        <v>0.41587688144248203</v>
      </c>
      <c r="DH25" s="225">
        <v>0.176511824289524</v>
      </c>
      <c r="DI25" s="223">
        <v>1.7881844669809901</v>
      </c>
      <c r="DJ25" s="225">
        <v>0.119714692552122</v>
      </c>
      <c r="DK25" s="223">
        <v>1.77872362753944</v>
      </c>
      <c r="DL25" s="225">
        <v>0.22055865865156701</v>
      </c>
      <c r="DM25" s="223">
        <v>2.3041104600546101</v>
      </c>
      <c r="DN25" s="225">
        <v>0.61418020906715298</v>
      </c>
      <c r="DO25" s="223">
        <v>1.66383778900662</v>
      </c>
      <c r="DP25" s="225">
        <v>0.12217211944865999</v>
      </c>
      <c r="DQ25" s="223">
        <v>-0.11488583853282</v>
      </c>
      <c r="DR25" s="225">
        <v>0.25878413746423401</v>
      </c>
      <c r="DS25" s="104"/>
      <c r="DT25" s="104"/>
      <c r="DU25" s="104"/>
      <c r="DV25" s="104"/>
      <c r="DW25" s="104"/>
      <c r="DX25" s="104"/>
      <c r="DY25" s="104"/>
      <c r="DZ25" s="104"/>
      <c r="EA25" s="104"/>
      <c r="EB25" s="104"/>
      <c r="EC25" s="104"/>
      <c r="ED25" s="104"/>
      <c r="EE25" s="104"/>
      <c r="EF25" s="104"/>
      <c r="EG25" s="104"/>
      <c r="EH25" s="104"/>
      <c r="EI25" s="104"/>
      <c r="EJ25" s="104"/>
      <c r="EK25" s="104"/>
      <c r="EL25" s="104"/>
      <c r="EM25" s="104"/>
      <c r="EN25" s="104"/>
      <c r="EO25" s="104"/>
      <c r="EP25" s="104"/>
      <c r="EQ25" s="104"/>
      <c r="ER25" s="104"/>
      <c r="ES25" s="104"/>
      <c r="ET25" s="104"/>
      <c r="EU25" s="104"/>
      <c r="EV25" s="104"/>
      <c r="EW25" s="104"/>
      <c r="EX25" s="104"/>
      <c r="EY25" s="104"/>
      <c r="EZ25" s="104"/>
      <c r="FA25" s="104"/>
      <c r="FB25" s="104"/>
      <c r="FC25" s="104"/>
      <c r="FD25" s="104"/>
      <c r="FE25" s="104"/>
      <c r="FF25" s="104"/>
      <c r="FG25" s="104"/>
      <c r="FH25" s="104"/>
      <c r="FI25" s="104"/>
      <c r="FJ25" s="104"/>
      <c r="FK25" s="104"/>
      <c r="FL25" s="104"/>
      <c r="FM25" s="104"/>
      <c r="FN25" s="255"/>
    </row>
    <row r="26" spans="1:170" ht="13" customHeight="1" x14ac:dyDescent="0.25">
      <c r="A26" s="26" t="s">
        <v>405</v>
      </c>
      <c r="B26" s="184">
        <v>2</v>
      </c>
      <c r="C26" s="223">
        <v>32.818006457102001</v>
      </c>
      <c r="D26" s="225">
        <v>0.585899633905415</v>
      </c>
      <c r="E26" s="223">
        <v>35.035011002315002</v>
      </c>
      <c r="F26" s="225">
        <v>1.31285847161786</v>
      </c>
      <c r="G26" s="223">
        <v>33.087507496656798</v>
      </c>
      <c r="H26" s="225">
        <v>1.6282666094322</v>
      </c>
      <c r="I26" s="223">
        <v>32.308506712617202</v>
      </c>
      <c r="J26" s="225">
        <v>0.77487646568539603</v>
      </c>
      <c r="K26" s="223">
        <v>-2.7265042896977798</v>
      </c>
      <c r="L26" s="225">
        <v>1.6717151852833601</v>
      </c>
      <c r="M26" s="223">
        <v>18.598111021343001</v>
      </c>
      <c r="N26" s="225">
        <v>0.35902840639552602</v>
      </c>
      <c r="O26" s="223">
        <v>19.904177562755901</v>
      </c>
      <c r="P26" s="225">
        <v>0.51630000786000996</v>
      </c>
      <c r="Q26" s="223">
        <v>20.032296726317298</v>
      </c>
      <c r="R26" s="225">
        <v>0.82278072257296697</v>
      </c>
      <c r="S26" s="223">
        <v>17.942117378894299</v>
      </c>
      <c r="T26" s="225">
        <v>0.44614052425591999</v>
      </c>
      <c r="U26" s="223">
        <v>-1.9620601838616301</v>
      </c>
      <c r="V26" s="225">
        <v>0.66410482554838601</v>
      </c>
      <c r="W26" s="223">
        <v>7.3270235353767603</v>
      </c>
      <c r="X26" s="225">
        <v>0.26075684541156002</v>
      </c>
      <c r="Y26" s="223">
        <v>8.3589801602581009</v>
      </c>
      <c r="Z26" s="225">
        <v>0.68569824219255804</v>
      </c>
      <c r="AA26" s="223">
        <v>7.5453653294051701</v>
      </c>
      <c r="AB26" s="225">
        <v>0.73154757081037602</v>
      </c>
      <c r="AC26" s="223">
        <v>7.0737799750141397</v>
      </c>
      <c r="AD26" s="225">
        <v>0.309323000655292</v>
      </c>
      <c r="AE26" s="223">
        <v>-1.2852001852439501</v>
      </c>
      <c r="AF26" s="225">
        <v>0.74386631331477104</v>
      </c>
      <c r="AG26" s="223">
        <v>3.2643644688448501</v>
      </c>
      <c r="AH26" s="225">
        <v>0.14348055230006401</v>
      </c>
      <c r="AI26" s="223">
        <v>2.66399303094627</v>
      </c>
      <c r="AJ26" s="225">
        <v>0.17587999779872099</v>
      </c>
      <c r="AK26" s="223">
        <v>3.0958565449035</v>
      </c>
      <c r="AL26" s="225">
        <v>0.28421924150987699</v>
      </c>
      <c r="AM26" s="223">
        <v>3.38331547974389</v>
      </c>
      <c r="AN26" s="225">
        <v>0.17454555197426999</v>
      </c>
      <c r="AO26" s="223">
        <v>0.71932244879762497</v>
      </c>
      <c r="AP26" s="225">
        <v>0.24709808431196401</v>
      </c>
      <c r="AQ26" s="223">
        <v>5.1264416266788801</v>
      </c>
      <c r="AR26" s="225">
        <v>0.24469968669063399</v>
      </c>
      <c r="AS26" s="223">
        <v>5.1003717722837996</v>
      </c>
      <c r="AT26" s="225">
        <v>0.87062873712381905</v>
      </c>
      <c r="AU26" s="223">
        <v>5.7449405041021002</v>
      </c>
      <c r="AV26" s="225">
        <v>0.68855057376870599</v>
      </c>
      <c r="AW26" s="223">
        <v>4.9451507730456896</v>
      </c>
      <c r="AX26" s="225">
        <v>0.22383028643911601</v>
      </c>
      <c r="AY26" s="223">
        <v>-0.155220999238113</v>
      </c>
      <c r="AZ26" s="225">
        <v>0.88831701982843503</v>
      </c>
      <c r="BA26" s="223">
        <v>2.4501216324092301</v>
      </c>
      <c r="BB26" s="225">
        <v>0.14875163767379301</v>
      </c>
      <c r="BC26" s="223">
        <v>1.7144018473940901</v>
      </c>
      <c r="BD26" s="225">
        <v>0.183945616214409</v>
      </c>
      <c r="BE26" s="223">
        <v>2.05148376368503</v>
      </c>
      <c r="BF26" s="225">
        <v>0.244394093562571</v>
      </c>
      <c r="BG26" s="223">
        <v>2.5935615069336402</v>
      </c>
      <c r="BH26" s="225">
        <v>0.17442854091690799</v>
      </c>
      <c r="BI26" s="223">
        <v>0.879159659539552</v>
      </c>
      <c r="BJ26" s="225">
        <v>0.24833254482669301</v>
      </c>
      <c r="BK26" s="223">
        <v>2.0160126505768701</v>
      </c>
      <c r="BL26" s="225">
        <v>0.13913705279484501</v>
      </c>
      <c r="BM26" s="223">
        <v>0.76644810153506404</v>
      </c>
      <c r="BN26" s="225">
        <v>0.115220721611048</v>
      </c>
      <c r="BO26" s="223">
        <v>1.4946162543657799</v>
      </c>
      <c r="BP26" s="225">
        <v>0.38690538067143898</v>
      </c>
      <c r="BQ26" s="223">
        <v>2.3969852965685599</v>
      </c>
      <c r="BR26" s="225">
        <v>0.19281989004825401</v>
      </c>
      <c r="BS26" s="223">
        <v>1.6305371950334999</v>
      </c>
      <c r="BT26" s="225">
        <v>0.22625319592633</v>
      </c>
      <c r="BU26" s="223">
        <v>2.5913267190287201</v>
      </c>
      <c r="BV26" s="225">
        <v>0.169477803854575</v>
      </c>
      <c r="BW26" s="223">
        <v>1.7255613812361199</v>
      </c>
      <c r="BX26" s="225">
        <v>0.460374916247347</v>
      </c>
      <c r="BY26" s="223">
        <v>1.92639966557112</v>
      </c>
      <c r="BZ26" s="225">
        <v>0.31755221811614298</v>
      </c>
      <c r="CA26" s="223">
        <v>2.8599840382759498</v>
      </c>
      <c r="CB26" s="225">
        <v>0.181898229037774</v>
      </c>
      <c r="CC26" s="223">
        <v>1.1344226570398199</v>
      </c>
      <c r="CD26" s="225">
        <v>0.45682497281270001</v>
      </c>
      <c r="CE26" s="223">
        <v>1.93167629525028</v>
      </c>
      <c r="CF26" s="225">
        <v>0.13811945802848899</v>
      </c>
      <c r="CG26" s="223">
        <v>1.1757218679341099</v>
      </c>
      <c r="CH26" s="225">
        <v>0.134927987207248</v>
      </c>
      <c r="CI26" s="223">
        <v>1.88075259294713</v>
      </c>
      <c r="CJ26" s="225">
        <v>0.33919465512538999</v>
      </c>
      <c r="CK26" s="223">
        <v>2.0617406567555099</v>
      </c>
      <c r="CL26" s="225">
        <v>0.17555743797504</v>
      </c>
      <c r="CM26" s="223">
        <v>0.88601878882139795</v>
      </c>
      <c r="CN26" s="225">
        <v>0.21735012711568999</v>
      </c>
      <c r="CO26" s="223">
        <v>1.6580684524809299</v>
      </c>
      <c r="CP26" s="225">
        <v>7.6902269804815696E-2</v>
      </c>
      <c r="CQ26" s="223">
        <v>1.1585014426667799</v>
      </c>
      <c r="CR26" s="225">
        <v>0.108554085903089</v>
      </c>
      <c r="CS26" s="223">
        <v>1.43077395808481</v>
      </c>
      <c r="CT26" s="225">
        <v>0.166740309287771</v>
      </c>
      <c r="CU26" s="223">
        <v>1.82723192009693</v>
      </c>
      <c r="CV26" s="225">
        <v>0.112994900185362</v>
      </c>
      <c r="CW26" s="223">
        <v>0.66873047743015002</v>
      </c>
      <c r="CX26" s="225">
        <v>0.16091830559793999</v>
      </c>
      <c r="CY26" s="223">
        <v>1.9643967304987799</v>
      </c>
      <c r="CZ26" s="225">
        <v>0.104588069141512</v>
      </c>
      <c r="DA26" s="223">
        <v>1.6374121434042099</v>
      </c>
      <c r="DB26" s="225">
        <v>0.20041818198898001</v>
      </c>
      <c r="DC26" s="223">
        <v>1.8040908066089301</v>
      </c>
      <c r="DD26" s="225">
        <v>0.26865058354372301</v>
      </c>
      <c r="DE26" s="223">
        <v>2.0397708054897601</v>
      </c>
      <c r="DF26" s="225">
        <v>0.131042521823412</v>
      </c>
      <c r="DG26" s="223">
        <v>0.40235866208554499</v>
      </c>
      <c r="DH26" s="225">
        <v>0.24052468520908701</v>
      </c>
      <c r="DI26" s="223">
        <v>1.8820937583248301</v>
      </c>
      <c r="DJ26" s="225">
        <v>0.122543564564125</v>
      </c>
      <c r="DK26" s="223">
        <v>1.94856334435159</v>
      </c>
      <c r="DL26" s="225">
        <v>0.28438910119537097</v>
      </c>
      <c r="DM26" s="223">
        <v>1.15740683372593</v>
      </c>
      <c r="DN26" s="225">
        <v>0.24563074803052901</v>
      </c>
      <c r="DO26" s="223">
        <v>1.96281384871502</v>
      </c>
      <c r="DP26" s="225">
        <v>0.149082031209504</v>
      </c>
      <c r="DQ26" s="223">
        <v>1.42505043634367E-2</v>
      </c>
      <c r="DR26" s="225">
        <v>0.30792565277441503</v>
      </c>
      <c r="DS26" s="104"/>
      <c r="DT26" s="104"/>
      <c r="DU26" s="104"/>
      <c r="DV26" s="104"/>
      <c r="DW26" s="104"/>
      <c r="DX26" s="104"/>
      <c r="DY26" s="104"/>
      <c r="DZ26" s="104"/>
      <c r="EA26" s="104"/>
      <c r="EB26" s="104"/>
      <c r="EC26" s="104"/>
      <c r="ED26" s="104"/>
      <c r="EE26" s="104"/>
      <c r="EF26" s="104"/>
      <c r="EG26" s="104"/>
      <c r="EH26" s="104"/>
      <c r="EI26" s="104"/>
      <c r="EJ26" s="104"/>
      <c r="EK26" s="104"/>
      <c r="EL26" s="104"/>
      <c r="EM26" s="104"/>
      <c r="EN26" s="104"/>
      <c r="EO26" s="104"/>
      <c r="EP26" s="104"/>
      <c r="EQ26" s="104"/>
      <c r="ER26" s="104"/>
      <c r="ES26" s="104"/>
      <c r="ET26" s="104"/>
      <c r="EU26" s="104"/>
      <c r="EV26" s="104"/>
      <c r="EW26" s="104"/>
      <c r="EX26" s="104"/>
      <c r="EY26" s="104"/>
      <c r="EZ26" s="104"/>
      <c r="FA26" s="104"/>
      <c r="FB26" s="104"/>
      <c r="FC26" s="104"/>
      <c r="FD26" s="104"/>
      <c r="FE26" s="104"/>
      <c r="FF26" s="104"/>
      <c r="FG26" s="104"/>
      <c r="FH26" s="104"/>
      <c r="FI26" s="104"/>
      <c r="FJ26" s="104"/>
      <c r="FK26" s="104"/>
      <c r="FL26" s="104"/>
      <c r="FM26" s="104"/>
      <c r="FN26" s="255"/>
    </row>
    <row r="27" spans="1:170" ht="13" customHeight="1" x14ac:dyDescent="0.25">
      <c r="A27" s="26" t="s">
        <v>406</v>
      </c>
      <c r="B27" s="184">
        <v>2</v>
      </c>
      <c r="C27" s="223">
        <v>42.218541304017897</v>
      </c>
      <c r="D27" s="225">
        <v>0.25381461472647499</v>
      </c>
      <c r="E27" s="223">
        <v>43.633230864672399</v>
      </c>
      <c r="F27" s="225">
        <v>0.60184905027540803</v>
      </c>
      <c r="G27" s="223">
        <v>42.658893962042399</v>
      </c>
      <c r="H27" s="225">
        <v>0.81605903797947998</v>
      </c>
      <c r="I27" s="223">
        <v>41.883065752081201</v>
      </c>
      <c r="J27" s="225">
        <v>0.31691086464305201</v>
      </c>
      <c r="K27" s="223">
        <v>-1.7501651125912501</v>
      </c>
      <c r="L27" s="225">
        <v>0.67947130071249595</v>
      </c>
      <c r="M27" s="223">
        <v>20.589853372099</v>
      </c>
      <c r="N27" s="225">
        <v>0.12481641124994799</v>
      </c>
      <c r="O27" s="223">
        <v>20.957566014841301</v>
      </c>
      <c r="P27" s="225">
        <v>0.286609595231065</v>
      </c>
      <c r="Q27" s="223">
        <v>21.3000141161166</v>
      </c>
      <c r="R27" s="225">
        <v>0.39891774124559698</v>
      </c>
      <c r="S27" s="223">
        <v>20.260432005755</v>
      </c>
      <c r="T27" s="225">
        <v>0.15291283420395599</v>
      </c>
      <c r="U27" s="223">
        <v>-0.69713400908635803</v>
      </c>
      <c r="V27" s="225">
        <v>0.34591042752881501</v>
      </c>
      <c r="W27" s="223">
        <v>8.5262389345795899</v>
      </c>
      <c r="X27" s="225">
        <v>0.121053403253903</v>
      </c>
      <c r="Y27" s="223">
        <v>9.9516700006878107</v>
      </c>
      <c r="Z27" s="225">
        <v>0.32602163130256301</v>
      </c>
      <c r="AA27" s="223">
        <v>8.9625792198251606</v>
      </c>
      <c r="AB27" s="225">
        <v>0.41149249604800597</v>
      </c>
      <c r="AC27" s="223">
        <v>8.0355343156457</v>
      </c>
      <c r="AD27" s="225">
        <v>0.118333373380078</v>
      </c>
      <c r="AE27" s="223">
        <v>-1.9161356850421101</v>
      </c>
      <c r="AF27" s="225">
        <v>0.34722227339725897</v>
      </c>
      <c r="AG27" s="223">
        <v>2.78253689903792</v>
      </c>
      <c r="AH27" s="225">
        <v>6.5634619006027795E-2</v>
      </c>
      <c r="AI27" s="223">
        <v>2.7695139070841801</v>
      </c>
      <c r="AJ27" s="225">
        <v>0.123101205517026</v>
      </c>
      <c r="AK27" s="223">
        <v>2.8755904435833299</v>
      </c>
      <c r="AL27" s="225">
        <v>0.196484742212435</v>
      </c>
      <c r="AM27" s="223">
        <v>2.76463956500523</v>
      </c>
      <c r="AN27" s="225">
        <v>7.63790878227706E-2</v>
      </c>
      <c r="AO27" s="223">
        <v>-4.8743420789421101E-3</v>
      </c>
      <c r="AP27" s="225">
        <v>0.13959087465542699</v>
      </c>
      <c r="AQ27" s="223">
        <v>4.1505516240853</v>
      </c>
      <c r="AR27" s="225">
        <v>6.8721925648804597E-2</v>
      </c>
      <c r="AS27" s="223">
        <v>3.7928030959025798</v>
      </c>
      <c r="AT27" s="225">
        <v>0.157321852289591</v>
      </c>
      <c r="AU27" s="223">
        <v>4.0803210001899801</v>
      </c>
      <c r="AV27" s="225">
        <v>0.275136337681746</v>
      </c>
      <c r="AW27" s="223">
        <v>4.2514294283018703</v>
      </c>
      <c r="AX27" s="225">
        <v>6.2850631626108405E-2</v>
      </c>
      <c r="AY27" s="223">
        <v>0.45862633239929101</v>
      </c>
      <c r="AZ27" s="225">
        <v>0.16021236303804401</v>
      </c>
      <c r="BA27" s="223">
        <v>2.5552826605881198</v>
      </c>
      <c r="BB27" s="225">
        <v>6.3880945511826298E-2</v>
      </c>
      <c r="BC27" s="223">
        <v>2.4058264856341101</v>
      </c>
      <c r="BD27" s="225">
        <v>0.115670236196224</v>
      </c>
      <c r="BE27" s="223">
        <v>2.6522044424123101</v>
      </c>
      <c r="BF27" s="225">
        <v>0.246535035872161</v>
      </c>
      <c r="BG27" s="223">
        <v>2.57453782892759</v>
      </c>
      <c r="BH27" s="225">
        <v>6.3868392340415803E-2</v>
      </c>
      <c r="BI27" s="223">
        <v>0.16871134329347701</v>
      </c>
      <c r="BJ27" s="225">
        <v>0.12786539583026099</v>
      </c>
      <c r="BK27" s="223">
        <v>1.36874738701494</v>
      </c>
      <c r="BL27" s="225">
        <v>7.9388004259691294E-2</v>
      </c>
      <c r="BM27" s="223">
        <v>0.76064715297468899</v>
      </c>
      <c r="BN27" s="225">
        <v>0.140066403465367</v>
      </c>
      <c r="BO27" s="223">
        <v>1.2245464149657601</v>
      </c>
      <c r="BP27" s="225">
        <v>0.26357997251874898</v>
      </c>
      <c r="BQ27" s="223">
        <v>1.6068446399237</v>
      </c>
      <c r="BR27" s="225">
        <v>0.105320081175669</v>
      </c>
      <c r="BS27" s="223">
        <v>0.84619748694900798</v>
      </c>
      <c r="BT27" s="225">
        <v>0.18503325672097801</v>
      </c>
      <c r="BU27" s="223">
        <v>3.17091739418861</v>
      </c>
      <c r="BV27" s="225">
        <v>6.7877616944831395E-2</v>
      </c>
      <c r="BW27" s="223">
        <v>2.55370089831748</v>
      </c>
      <c r="BX27" s="225">
        <v>0.142663216439082</v>
      </c>
      <c r="BY27" s="223">
        <v>3.1566534531253199</v>
      </c>
      <c r="BZ27" s="225">
        <v>0.237668002341865</v>
      </c>
      <c r="CA27" s="223">
        <v>3.3735802839596101</v>
      </c>
      <c r="CB27" s="225">
        <v>8.2888952366224206E-2</v>
      </c>
      <c r="CC27" s="223">
        <v>0.81987938564212703</v>
      </c>
      <c r="CD27" s="225">
        <v>0.155179476264455</v>
      </c>
      <c r="CE27" s="223">
        <v>1.80151965481395</v>
      </c>
      <c r="CF27" s="225">
        <v>6.2138552940083802E-2</v>
      </c>
      <c r="CG27" s="223">
        <v>1.8255264897766901</v>
      </c>
      <c r="CH27" s="225">
        <v>0.14281156076188001</v>
      </c>
      <c r="CI27" s="223">
        <v>1.8331791864218001</v>
      </c>
      <c r="CJ27" s="225">
        <v>0.20559143781606401</v>
      </c>
      <c r="CK27" s="223">
        <v>1.7662316010317201</v>
      </c>
      <c r="CL27" s="225">
        <v>5.9214487472967398E-2</v>
      </c>
      <c r="CM27" s="223">
        <v>-5.9294888744975599E-2</v>
      </c>
      <c r="CN27" s="225">
        <v>0.143904184858271</v>
      </c>
      <c r="CO27" s="223">
        <v>1.28349721643144</v>
      </c>
      <c r="CP27" s="225">
        <v>3.5188997191668202E-2</v>
      </c>
      <c r="CQ27" s="223">
        <v>1.1407373398193601</v>
      </c>
      <c r="CR27" s="225">
        <v>6.8384342825767302E-2</v>
      </c>
      <c r="CS27" s="223">
        <v>1.35721357759816</v>
      </c>
      <c r="CT27" s="225">
        <v>0.12026900782605</v>
      </c>
      <c r="CU27" s="223">
        <v>1.3062784352377601</v>
      </c>
      <c r="CV27" s="225">
        <v>4.2101522122715403E-2</v>
      </c>
      <c r="CW27" s="223">
        <v>0.16554109541839701</v>
      </c>
      <c r="CX27" s="225">
        <v>8.1907501162554297E-2</v>
      </c>
      <c r="CY27" s="223">
        <v>1.22932768976346</v>
      </c>
      <c r="CZ27" s="225">
        <v>6.4214227568520493E-2</v>
      </c>
      <c r="DA27" s="223">
        <v>1.4045670409807001</v>
      </c>
      <c r="DB27" s="225">
        <v>0.161519325521324</v>
      </c>
      <c r="DC27" s="223">
        <v>1.2987557277628901</v>
      </c>
      <c r="DD27" s="225">
        <v>0.14248714883813501</v>
      </c>
      <c r="DE27" s="223">
        <v>1.15042905602318</v>
      </c>
      <c r="DF27" s="225">
        <v>6.3522081920601603E-2</v>
      </c>
      <c r="DG27" s="223">
        <v>-0.25413798495751599</v>
      </c>
      <c r="DH27" s="225">
        <v>0.152755212242394</v>
      </c>
      <c r="DI27" s="223">
        <v>1.24005648410158</v>
      </c>
      <c r="DJ27" s="225">
        <v>4.8466554724687701E-2</v>
      </c>
      <c r="DK27" s="223">
        <v>1.1514150585015099</v>
      </c>
      <c r="DL27" s="225">
        <v>0.11332869701826701</v>
      </c>
      <c r="DM27" s="223">
        <v>1.3798821251620099</v>
      </c>
      <c r="DN27" s="225">
        <v>0.178226215175119</v>
      </c>
      <c r="DO27" s="223">
        <v>1.22790523524243</v>
      </c>
      <c r="DP27" s="225">
        <v>4.3756935766790003E-2</v>
      </c>
      <c r="DQ27" s="223">
        <v>7.6490176740921206E-2</v>
      </c>
      <c r="DR27" s="225">
        <v>0.114028266674305</v>
      </c>
      <c r="DS27" s="104"/>
      <c r="DT27" s="104"/>
      <c r="DU27" s="104"/>
      <c r="DV27" s="104"/>
      <c r="DW27" s="104"/>
      <c r="DX27" s="104"/>
      <c r="DY27" s="104"/>
      <c r="DZ27" s="104"/>
      <c r="EA27" s="104"/>
      <c r="EB27" s="104"/>
      <c r="EC27" s="104"/>
      <c r="ED27" s="104"/>
      <c r="EE27" s="104"/>
      <c r="EF27" s="104"/>
      <c r="EG27" s="104"/>
      <c r="EH27" s="104"/>
      <c r="EI27" s="104"/>
      <c r="EJ27" s="104"/>
      <c r="EK27" s="104"/>
      <c r="EL27" s="104"/>
      <c r="EM27" s="104"/>
      <c r="EN27" s="104"/>
      <c r="EO27" s="104"/>
      <c r="EP27" s="104"/>
      <c r="EQ27" s="104"/>
      <c r="ER27" s="104"/>
      <c r="ES27" s="104"/>
      <c r="ET27" s="104"/>
      <c r="EU27" s="104"/>
      <c r="EV27" s="104"/>
      <c r="EW27" s="104"/>
      <c r="EX27" s="104"/>
      <c r="EY27" s="104"/>
      <c r="EZ27" s="104"/>
      <c r="FA27" s="104"/>
      <c r="FB27" s="104"/>
      <c r="FC27" s="104"/>
      <c r="FD27" s="104"/>
      <c r="FE27" s="104"/>
      <c r="FF27" s="104"/>
      <c r="FG27" s="104"/>
      <c r="FH27" s="104"/>
      <c r="FI27" s="104"/>
      <c r="FJ27" s="104"/>
      <c r="FK27" s="104"/>
      <c r="FL27" s="104"/>
      <c r="FM27" s="104"/>
      <c r="FN27" s="255"/>
    </row>
    <row r="28" spans="1:170" ht="13" customHeight="1" x14ac:dyDescent="0.25">
      <c r="A28" s="26" t="s">
        <v>407</v>
      </c>
      <c r="B28" s="184">
        <v>2</v>
      </c>
      <c r="C28" s="223">
        <v>40.269218793172897</v>
      </c>
      <c r="D28" s="225">
        <v>0.26113738199374797</v>
      </c>
      <c r="E28" s="223">
        <v>40.503175643048202</v>
      </c>
      <c r="F28" s="225">
        <v>0.53206004216195801</v>
      </c>
      <c r="G28" s="223">
        <v>39.536793894274801</v>
      </c>
      <c r="H28" s="225">
        <v>0.69665387975179904</v>
      </c>
      <c r="I28" s="223">
        <v>40.411041549464102</v>
      </c>
      <c r="J28" s="225">
        <v>0.30994712866947799</v>
      </c>
      <c r="K28" s="223">
        <v>-9.2134093584149895E-2</v>
      </c>
      <c r="L28" s="225">
        <v>0.62729856244066295</v>
      </c>
      <c r="M28" s="223">
        <v>20.021790808629799</v>
      </c>
      <c r="N28" s="225">
        <v>0.17596183820886699</v>
      </c>
      <c r="O28" s="223">
        <v>20.455812359421799</v>
      </c>
      <c r="P28" s="225">
        <v>0.41049406672106098</v>
      </c>
      <c r="Q28" s="223">
        <v>19.6401311317432</v>
      </c>
      <c r="R28" s="225">
        <v>0.45115037523585599</v>
      </c>
      <c r="S28" s="223">
        <v>20.057963611685</v>
      </c>
      <c r="T28" s="225">
        <v>0.23998190803302399</v>
      </c>
      <c r="U28" s="223">
        <v>-0.39784874773676299</v>
      </c>
      <c r="V28" s="225">
        <v>0.49988074476875799</v>
      </c>
      <c r="W28" s="223">
        <v>6.8828952179104803</v>
      </c>
      <c r="X28" s="225">
        <v>0.12086557769442501</v>
      </c>
      <c r="Y28" s="223">
        <v>6.9303872749642901</v>
      </c>
      <c r="Z28" s="225">
        <v>0.29671824120052698</v>
      </c>
      <c r="AA28" s="223">
        <v>6.5021246505477697</v>
      </c>
      <c r="AB28" s="225">
        <v>0.396107038982704</v>
      </c>
      <c r="AC28" s="223">
        <v>6.99031434154334</v>
      </c>
      <c r="AD28" s="225">
        <v>0.12803494753935901</v>
      </c>
      <c r="AE28" s="223">
        <v>5.9927066579049899E-2</v>
      </c>
      <c r="AF28" s="225">
        <v>0.31725158071236997</v>
      </c>
      <c r="AG28" s="223">
        <v>3.6484008800676802</v>
      </c>
      <c r="AH28" s="225">
        <v>7.1773271094946606E-2</v>
      </c>
      <c r="AI28" s="223">
        <v>3.8417090646251499</v>
      </c>
      <c r="AJ28" s="225">
        <v>0.202146066702071</v>
      </c>
      <c r="AK28" s="223">
        <v>3.51699139416352</v>
      </c>
      <c r="AL28" s="225">
        <v>0.13619185088775301</v>
      </c>
      <c r="AM28" s="223">
        <v>3.6291242126533501</v>
      </c>
      <c r="AN28" s="225">
        <v>8.2704820245471294E-2</v>
      </c>
      <c r="AO28" s="223">
        <v>-0.21258485197179899</v>
      </c>
      <c r="AP28" s="225">
        <v>0.21954972148646501</v>
      </c>
      <c r="AQ28" s="223">
        <v>2.6187228041062398</v>
      </c>
      <c r="AR28" s="225">
        <v>9.9433603370795196E-2</v>
      </c>
      <c r="AS28" s="223">
        <v>2.24095119481668</v>
      </c>
      <c r="AT28" s="225">
        <v>0.16056373046230901</v>
      </c>
      <c r="AU28" s="223">
        <v>2.14741030636756</v>
      </c>
      <c r="AV28" s="225">
        <v>0.156001000927254</v>
      </c>
      <c r="AW28" s="223">
        <v>2.8507651927561102</v>
      </c>
      <c r="AX28" s="225">
        <v>0.13215587282941199</v>
      </c>
      <c r="AY28" s="223">
        <v>0.60981399793942404</v>
      </c>
      <c r="AZ28" s="225">
        <v>0.19392884647627801</v>
      </c>
      <c r="BA28" s="223">
        <v>1.9017754003641201</v>
      </c>
      <c r="BB28" s="225">
        <v>7.3106007748980698E-2</v>
      </c>
      <c r="BC28" s="223">
        <v>1.79068487392957</v>
      </c>
      <c r="BD28" s="225">
        <v>0.19067879285693201</v>
      </c>
      <c r="BE28" s="223">
        <v>1.70925911308184</v>
      </c>
      <c r="BF28" s="225">
        <v>0.135521154224992</v>
      </c>
      <c r="BG28" s="223">
        <v>1.9350468812249699</v>
      </c>
      <c r="BH28" s="225">
        <v>9.0618264635294599E-2</v>
      </c>
      <c r="BI28" s="223">
        <v>0.144362007295401</v>
      </c>
      <c r="BJ28" s="225">
        <v>0.227262850345231</v>
      </c>
      <c r="BK28" s="223">
        <v>0.69667707715552996</v>
      </c>
      <c r="BL28" s="225">
        <v>5.9419772280896399E-2</v>
      </c>
      <c r="BM28" s="223">
        <v>0.494685857197942</v>
      </c>
      <c r="BN28" s="225">
        <v>0.15794661296895099</v>
      </c>
      <c r="BO28" s="223">
        <v>0.556564236655399</v>
      </c>
      <c r="BP28" s="225">
        <v>0.11490181009803301</v>
      </c>
      <c r="BQ28" s="223">
        <v>0.77133053474191304</v>
      </c>
      <c r="BR28" s="225">
        <v>7.6598635455407599E-2</v>
      </c>
      <c r="BS28" s="223">
        <v>0.27664467754397098</v>
      </c>
      <c r="BT28" s="225">
        <v>0.18479333452755201</v>
      </c>
      <c r="BU28" s="223">
        <v>1.7931415660085801</v>
      </c>
      <c r="BV28" s="225">
        <v>7.2943982448910996E-2</v>
      </c>
      <c r="BW28" s="223">
        <v>1.36781838422145</v>
      </c>
      <c r="BX28" s="225">
        <v>0.15455863075340001</v>
      </c>
      <c r="BY28" s="223">
        <v>1.5469865128092</v>
      </c>
      <c r="BZ28" s="225">
        <v>0.192334501675272</v>
      </c>
      <c r="CA28" s="223">
        <v>1.94275171022257</v>
      </c>
      <c r="CB28" s="225">
        <v>9.0943310647837006E-2</v>
      </c>
      <c r="CC28" s="223">
        <v>0.57493332600112101</v>
      </c>
      <c r="CD28" s="225">
        <v>0.19153646302751101</v>
      </c>
      <c r="CE28" s="223">
        <v>0.60488252331943404</v>
      </c>
      <c r="CF28" s="225">
        <v>6.1133840109000699E-2</v>
      </c>
      <c r="CG28" s="223">
        <v>0.80156918576666103</v>
      </c>
      <c r="CH28" s="225">
        <v>0.189820637462461</v>
      </c>
      <c r="CI28" s="223">
        <v>0.49634650493936699</v>
      </c>
      <c r="CJ28" s="225">
        <v>9.1573702516650396E-2</v>
      </c>
      <c r="CK28" s="223">
        <v>0.58834882076457296</v>
      </c>
      <c r="CL28" s="225">
        <v>6.3631347888970999E-2</v>
      </c>
      <c r="CM28" s="223">
        <v>-0.21322036500208899</v>
      </c>
      <c r="CN28" s="225">
        <v>0.187896611094438</v>
      </c>
      <c r="CO28" s="223">
        <v>1.7472009174429499</v>
      </c>
      <c r="CP28" s="225">
        <v>6.5299173745426806E-2</v>
      </c>
      <c r="CQ28" s="223">
        <v>1.6979355862210299</v>
      </c>
      <c r="CR28" s="225">
        <v>0.12644571192141499</v>
      </c>
      <c r="CS28" s="223">
        <v>1.9453594286727101</v>
      </c>
      <c r="CT28" s="225">
        <v>0.23258826024736201</v>
      </c>
      <c r="CU28" s="223">
        <v>1.7118940753732901</v>
      </c>
      <c r="CV28" s="225">
        <v>6.8919794018309596E-2</v>
      </c>
      <c r="CW28" s="223">
        <v>1.39584891522619E-2</v>
      </c>
      <c r="CX28" s="225">
        <v>0.13124956679809899</v>
      </c>
      <c r="CY28" s="223">
        <v>0.77961653210642201</v>
      </c>
      <c r="CZ28" s="225">
        <v>9.4691488526835996E-2</v>
      </c>
      <c r="DA28" s="223">
        <v>1.0982906996665101</v>
      </c>
      <c r="DB28" s="225">
        <v>0.19878278782918901</v>
      </c>
      <c r="DC28" s="223">
        <v>0.74086696628434101</v>
      </c>
      <c r="DD28" s="225">
        <v>0.215064416694498</v>
      </c>
      <c r="DE28" s="223">
        <v>0.69109910096085803</v>
      </c>
      <c r="DF28" s="225">
        <v>0.113545386374598</v>
      </c>
      <c r="DG28" s="223">
        <v>-0.40719159870565602</v>
      </c>
      <c r="DH28" s="225">
        <v>0.20073215987944301</v>
      </c>
      <c r="DI28" s="223">
        <v>2.1216654358817699</v>
      </c>
      <c r="DJ28" s="225">
        <v>0.109853397843292</v>
      </c>
      <c r="DK28" s="223">
        <v>1.79231884317293</v>
      </c>
      <c r="DL28" s="225">
        <v>0.26551000674589398</v>
      </c>
      <c r="DM28" s="223">
        <v>1.7515091913879299</v>
      </c>
      <c r="DN28" s="225">
        <v>0.18846705132869801</v>
      </c>
      <c r="DO28" s="223">
        <v>2.2923499184340201</v>
      </c>
      <c r="DP28" s="225">
        <v>0.151926132086975</v>
      </c>
      <c r="DQ28" s="223">
        <v>0.50003107526109603</v>
      </c>
      <c r="DR28" s="225">
        <v>0.32319281762589203</v>
      </c>
      <c r="DS28" s="104"/>
      <c r="DT28" s="104"/>
      <c r="DU28" s="104"/>
      <c r="DV28" s="104"/>
      <c r="DW28" s="104"/>
      <c r="DX28" s="104"/>
      <c r="DY28" s="104"/>
      <c r="DZ28" s="104"/>
      <c r="EA28" s="104"/>
      <c r="EB28" s="104"/>
      <c r="EC28" s="104"/>
      <c r="ED28" s="104"/>
      <c r="EE28" s="104"/>
      <c r="EF28" s="104"/>
      <c r="EG28" s="104"/>
      <c r="EH28" s="104"/>
      <c r="EI28" s="104"/>
      <c r="EJ28" s="104"/>
      <c r="EK28" s="104"/>
      <c r="EL28" s="104"/>
      <c r="EM28" s="104"/>
      <c r="EN28" s="104"/>
      <c r="EO28" s="104"/>
      <c r="EP28" s="104"/>
      <c r="EQ28" s="104"/>
      <c r="ER28" s="104"/>
      <c r="ES28" s="104"/>
      <c r="ET28" s="104"/>
      <c r="EU28" s="104"/>
      <c r="EV28" s="104"/>
      <c r="EW28" s="104"/>
      <c r="EX28" s="104"/>
      <c r="EY28" s="104"/>
      <c r="EZ28" s="104"/>
      <c r="FA28" s="104"/>
      <c r="FB28" s="104"/>
      <c r="FC28" s="104"/>
      <c r="FD28" s="104"/>
      <c r="FE28" s="104"/>
      <c r="FF28" s="104"/>
      <c r="FG28" s="104"/>
      <c r="FH28" s="104"/>
      <c r="FI28" s="104"/>
      <c r="FJ28" s="104"/>
      <c r="FK28" s="104"/>
      <c r="FL28" s="104"/>
      <c r="FM28" s="104"/>
      <c r="FN28" s="255"/>
    </row>
    <row r="29" spans="1:170" ht="13" customHeight="1" x14ac:dyDescent="0.25">
      <c r="A29" s="26" t="s">
        <v>408</v>
      </c>
      <c r="B29" s="184">
        <v>2</v>
      </c>
      <c r="C29" s="223">
        <v>43.008360926972699</v>
      </c>
      <c r="D29" s="225">
        <v>0.36286881627836098</v>
      </c>
      <c r="E29" s="223">
        <v>39.346766505497399</v>
      </c>
      <c r="F29" s="225">
        <v>0.72197975713766505</v>
      </c>
      <c r="G29" s="223">
        <v>43.555703656183901</v>
      </c>
      <c r="H29" s="225">
        <v>1.1275197547706699</v>
      </c>
      <c r="I29" s="223">
        <v>43.537498383647801</v>
      </c>
      <c r="J29" s="225">
        <v>0.40512704513277698</v>
      </c>
      <c r="K29" s="223">
        <v>4.1907318781504204</v>
      </c>
      <c r="L29" s="225">
        <v>0.86021009383994496</v>
      </c>
      <c r="M29" s="223">
        <v>23.947354592349999</v>
      </c>
      <c r="N29" s="225">
        <v>0.196600308131097</v>
      </c>
      <c r="O29" s="223">
        <v>22.0982870748492</v>
      </c>
      <c r="P29" s="225">
        <v>0.53580164143952103</v>
      </c>
      <c r="Q29" s="223">
        <v>23.680583869229299</v>
      </c>
      <c r="R29" s="225">
        <v>0.50172654202427303</v>
      </c>
      <c r="S29" s="223">
        <v>24.2645825052366</v>
      </c>
      <c r="T29" s="225">
        <v>0.24174593874500699</v>
      </c>
      <c r="U29" s="223">
        <v>2.1662954303874198</v>
      </c>
      <c r="V29" s="225">
        <v>0.61832455565915201</v>
      </c>
      <c r="W29" s="223">
        <v>7.4220494166187798</v>
      </c>
      <c r="X29" s="225">
        <v>0.15657364128685</v>
      </c>
      <c r="Y29" s="223">
        <v>8.0014152649326498</v>
      </c>
      <c r="Z29" s="225">
        <v>0.42232199165249201</v>
      </c>
      <c r="AA29" s="223">
        <v>7.4744580037250401</v>
      </c>
      <c r="AB29" s="225">
        <v>0.44043284944760303</v>
      </c>
      <c r="AC29" s="223">
        <v>7.2052918206067602</v>
      </c>
      <c r="AD29" s="225">
        <v>0.17581157958695401</v>
      </c>
      <c r="AE29" s="223">
        <v>-0.79612344432589299</v>
      </c>
      <c r="AF29" s="225">
        <v>0.41898740426775699</v>
      </c>
      <c r="AG29" s="223">
        <v>2.2719173726274202</v>
      </c>
      <c r="AH29" s="225">
        <v>8.4104653840138696E-2</v>
      </c>
      <c r="AI29" s="223">
        <v>2.5539738399933398</v>
      </c>
      <c r="AJ29" s="225">
        <v>0.423719738087033</v>
      </c>
      <c r="AK29" s="223">
        <v>2.3855450552984201</v>
      </c>
      <c r="AL29" s="225">
        <v>0.12851941729417199</v>
      </c>
      <c r="AM29" s="223">
        <v>2.1716743791721602</v>
      </c>
      <c r="AN29" s="225">
        <v>7.7297516903009095E-2</v>
      </c>
      <c r="AO29" s="223">
        <v>-0.38229946082117799</v>
      </c>
      <c r="AP29" s="225">
        <v>0.43433672287872099</v>
      </c>
      <c r="AQ29" s="223">
        <v>4.4065853262639898</v>
      </c>
      <c r="AR29" s="225">
        <v>0.15860740981902199</v>
      </c>
      <c r="AS29" s="223">
        <v>3.5482460886918501</v>
      </c>
      <c r="AT29" s="225">
        <v>0.34854503544785997</v>
      </c>
      <c r="AU29" s="223">
        <v>4.2556252868464899</v>
      </c>
      <c r="AV29" s="225">
        <v>0.32133513513470802</v>
      </c>
      <c r="AW29" s="223">
        <v>4.5980043613983996</v>
      </c>
      <c r="AX29" s="225">
        <v>0.19853851372624001</v>
      </c>
      <c r="AY29" s="223">
        <v>1.04975827270654</v>
      </c>
      <c r="AZ29" s="225">
        <v>0.38828963128915001</v>
      </c>
      <c r="BA29" s="223">
        <v>2.1940081299773002</v>
      </c>
      <c r="BB29" s="225">
        <v>4.8373217590481202E-2</v>
      </c>
      <c r="BC29" s="223">
        <v>1.74885556603363</v>
      </c>
      <c r="BD29" s="225">
        <v>0.117409401891012</v>
      </c>
      <c r="BE29" s="223">
        <v>2.3385026552210499</v>
      </c>
      <c r="BF29" s="225">
        <v>0.172974047517504</v>
      </c>
      <c r="BG29" s="223">
        <v>2.2200273578212899</v>
      </c>
      <c r="BH29" s="225">
        <v>5.8770929158525401E-2</v>
      </c>
      <c r="BI29" s="223">
        <v>0.471171791787663</v>
      </c>
      <c r="BJ29" s="225">
        <v>0.131683474753405</v>
      </c>
      <c r="BK29" s="223">
        <v>0.56167665666614397</v>
      </c>
      <c r="BL29" s="225">
        <v>5.51880308036043E-2</v>
      </c>
      <c r="BM29" s="223">
        <v>0.31729853601994901</v>
      </c>
      <c r="BN29" s="225">
        <v>9.9482885775621394E-2</v>
      </c>
      <c r="BO29" s="223">
        <v>0.90892966977247003</v>
      </c>
      <c r="BP29" s="225">
        <v>0.22092610363589199</v>
      </c>
      <c r="BQ29" s="223">
        <v>0.53501166668120004</v>
      </c>
      <c r="BR29" s="225">
        <v>6.4961546874378606E-2</v>
      </c>
      <c r="BS29" s="223">
        <v>0.217713130661252</v>
      </c>
      <c r="BT29" s="225">
        <v>0.130461900809276</v>
      </c>
      <c r="BU29" s="223">
        <v>2.12730637378997</v>
      </c>
      <c r="BV29" s="225">
        <v>7.0886088785262105E-2</v>
      </c>
      <c r="BW29" s="223">
        <v>1.53727530419252</v>
      </c>
      <c r="BX29" s="225">
        <v>0.17259231721971999</v>
      </c>
      <c r="BY29" s="223">
        <v>2.5550789553859201</v>
      </c>
      <c r="BZ29" s="225">
        <v>0.185000149086152</v>
      </c>
      <c r="CA29" s="223">
        <v>2.1536734579673902</v>
      </c>
      <c r="CB29" s="225">
        <v>8.9236382370831493E-2</v>
      </c>
      <c r="CC29" s="223">
        <v>0.61639815377486995</v>
      </c>
      <c r="CD29" s="225">
        <v>0.19584398969771899</v>
      </c>
      <c r="CE29" s="223">
        <v>1.10832238940009</v>
      </c>
      <c r="CF29" s="225">
        <v>8.1656937217307005E-2</v>
      </c>
      <c r="CG29" s="223">
        <v>1.3006142143308299</v>
      </c>
      <c r="CH29" s="225">
        <v>0.26042061214492102</v>
      </c>
      <c r="CI29" s="223">
        <v>0.79505031364853795</v>
      </c>
      <c r="CJ29" s="225">
        <v>0.12741445649847299</v>
      </c>
      <c r="CK29" s="223">
        <v>1.1320183292767501</v>
      </c>
      <c r="CL29" s="225">
        <v>9.8664371483458593E-2</v>
      </c>
      <c r="CM29" s="223">
        <v>-0.16859588505408399</v>
      </c>
      <c r="CN29" s="225">
        <v>0.26685803632704302</v>
      </c>
      <c r="CO29" s="223">
        <v>1.4812497115249501</v>
      </c>
      <c r="CP29" s="225">
        <v>7.4119878820802093E-2</v>
      </c>
      <c r="CQ29" s="223">
        <v>1.4274647580378499</v>
      </c>
      <c r="CR29" s="225">
        <v>0.37034420224966103</v>
      </c>
      <c r="CS29" s="223">
        <v>1.4516559126400099</v>
      </c>
      <c r="CT29" s="225">
        <v>0.13172150176381101</v>
      </c>
      <c r="CU29" s="223">
        <v>1.47968276539002</v>
      </c>
      <c r="CV29" s="225">
        <v>8.0639291441683802E-2</v>
      </c>
      <c r="CW29" s="223">
        <v>5.2218007352165599E-2</v>
      </c>
      <c r="CX29" s="225">
        <v>0.39266745084942101</v>
      </c>
      <c r="CY29" s="223">
        <v>1.47219626679628</v>
      </c>
      <c r="CZ29" s="225">
        <v>0.101275260285035</v>
      </c>
      <c r="DA29" s="223">
        <v>1.56554260453001</v>
      </c>
      <c r="DB29" s="225">
        <v>0.44294174977685602</v>
      </c>
      <c r="DC29" s="223">
        <v>1.38772756769584</v>
      </c>
      <c r="DD29" s="225">
        <v>0.17817034281428001</v>
      </c>
      <c r="DE29" s="223">
        <v>1.45107041132799</v>
      </c>
      <c r="DF29" s="225">
        <v>9.8485274094720604E-2</v>
      </c>
      <c r="DG29" s="223">
        <v>-0.11447219320202</v>
      </c>
      <c r="DH29" s="225">
        <v>0.44464551172787697</v>
      </c>
      <c r="DI29" s="223">
        <v>1.74304268004151</v>
      </c>
      <c r="DJ29" s="225">
        <v>9.1528472356993407E-2</v>
      </c>
      <c r="DK29" s="223">
        <v>2.2307466933965099</v>
      </c>
      <c r="DL29" s="225">
        <v>0.43794946893789599</v>
      </c>
      <c r="DM29" s="223">
        <v>1.85301781233792</v>
      </c>
      <c r="DN29" s="225">
        <v>0.23282366493877901</v>
      </c>
      <c r="DO29" s="223">
        <v>1.56730389766748</v>
      </c>
      <c r="DP29" s="225">
        <v>8.8125614880517594E-2</v>
      </c>
      <c r="DQ29" s="223">
        <v>-0.66344279572902498</v>
      </c>
      <c r="DR29" s="225">
        <v>0.46297988383184202</v>
      </c>
      <c r="DS29" s="104"/>
      <c r="DT29" s="104"/>
      <c r="DU29" s="104"/>
      <c r="DV29" s="104"/>
      <c r="DW29" s="104"/>
      <c r="DX29" s="104"/>
      <c r="DY29" s="104"/>
      <c r="DZ29" s="104"/>
      <c r="EA29" s="104"/>
      <c r="EB29" s="104"/>
      <c r="EC29" s="104"/>
      <c r="ED29" s="104"/>
      <c r="EE29" s="104"/>
      <c r="EF29" s="104"/>
      <c r="EG29" s="104"/>
      <c r="EH29" s="104"/>
      <c r="EI29" s="104"/>
      <c r="EJ29" s="104"/>
      <c r="EK29" s="104"/>
      <c r="EL29" s="104"/>
      <c r="EM29" s="104"/>
      <c r="EN29" s="104"/>
      <c r="EO29" s="104"/>
      <c r="EP29" s="104"/>
      <c r="EQ29" s="104"/>
      <c r="ER29" s="104"/>
      <c r="ES29" s="104"/>
      <c r="ET29" s="104"/>
      <c r="EU29" s="104"/>
      <c r="EV29" s="104"/>
      <c r="EW29" s="104"/>
      <c r="EX29" s="104"/>
      <c r="EY29" s="104"/>
      <c r="EZ29" s="104"/>
      <c r="FA29" s="104"/>
      <c r="FB29" s="104"/>
      <c r="FC29" s="104"/>
      <c r="FD29" s="104"/>
      <c r="FE29" s="104"/>
      <c r="FF29" s="104"/>
      <c r="FG29" s="104"/>
      <c r="FH29" s="104"/>
      <c r="FI29" s="104"/>
      <c r="FJ29" s="104"/>
      <c r="FK29" s="104"/>
      <c r="FL29" s="104"/>
      <c r="FM29" s="104"/>
      <c r="FN29" s="255"/>
    </row>
    <row r="30" spans="1:170" ht="13" customHeight="1" x14ac:dyDescent="0.25">
      <c r="A30" s="26" t="s">
        <v>409</v>
      </c>
      <c r="B30" s="184">
        <v>2</v>
      </c>
      <c r="C30" s="223">
        <v>36.002100443408402</v>
      </c>
      <c r="D30" s="225">
        <v>0.190523873180799</v>
      </c>
      <c r="E30" s="223">
        <v>35.474130396149697</v>
      </c>
      <c r="F30" s="225">
        <v>0.45425202935555098</v>
      </c>
      <c r="G30" s="223">
        <v>36.6666652311973</v>
      </c>
      <c r="H30" s="225">
        <v>0.43056533444047701</v>
      </c>
      <c r="I30" s="223">
        <v>36.031274988368899</v>
      </c>
      <c r="J30" s="225">
        <v>0.26163986331146599</v>
      </c>
      <c r="K30" s="223">
        <v>0.55714459221921697</v>
      </c>
      <c r="L30" s="225">
        <v>0.50345955453546398</v>
      </c>
      <c r="M30" s="223">
        <v>22.538644424101001</v>
      </c>
      <c r="N30" s="225">
        <v>0.17321866327643701</v>
      </c>
      <c r="O30" s="223">
        <v>22.4984156357649</v>
      </c>
      <c r="P30" s="225">
        <v>0.290796218673468</v>
      </c>
      <c r="Q30" s="223">
        <v>22.6001194314474</v>
      </c>
      <c r="R30" s="225">
        <v>0.29274056766233097</v>
      </c>
      <c r="S30" s="223">
        <v>22.501154983814001</v>
      </c>
      <c r="T30" s="225">
        <v>0.21313320123638599</v>
      </c>
      <c r="U30" s="223">
        <v>2.7393480491362302E-3</v>
      </c>
      <c r="V30" s="225">
        <v>0.31286735923624998</v>
      </c>
      <c r="W30" s="223">
        <v>4.8057225141912596</v>
      </c>
      <c r="X30" s="225">
        <v>0.129185641884108</v>
      </c>
      <c r="Y30" s="223">
        <v>4.7567422936428203</v>
      </c>
      <c r="Z30" s="225">
        <v>0.20348767970850301</v>
      </c>
      <c r="AA30" s="223">
        <v>4.6565151861505703</v>
      </c>
      <c r="AB30" s="225">
        <v>0.20675748702769101</v>
      </c>
      <c r="AC30" s="223">
        <v>4.86037766839243</v>
      </c>
      <c r="AD30" s="225">
        <v>0.181865501540662</v>
      </c>
      <c r="AE30" s="223">
        <v>0.103635374749618</v>
      </c>
      <c r="AF30" s="225">
        <v>0.26884600469505598</v>
      </c>
      <c r="AG30" s="223">
        <v>2.3061005739858702</v>
      </c>
      <c r="AH30" s="225">
        <v>5.6402162512742701E-2</v>
      </c>
      <c r="AI30" s="223">
        <v>2.1430414198633101</v>
      </c>
      <c r="AJ30" s="225">
        <v>7.9575949190006295E-2</v>
      </c>
      <c r="AK30" s="223">
        <v>2.2943924890687999</v>
      </c>
      <c r="AL30" s="225">
        <v>0.114032563023725</v>
      </c>
      <c r="AM30" s="223">
        <v>2.3588733553875998</v>
      </c>
      <c r="AN30" s="225">
        <v>6.6180759193106203E-2</v>
      </c>
      <c r="AO30" s="223">
        <v>0.215831935524297</v>
      </c>
      <c r="AP30" s="225">
        <v>9.5454765366999594E-2</v>
      </c>
      <c r="AQ30" s="223">
        <v>3.30100409801218</v>
      </c>
      <c r="AR30" s="225">
        <v>7.8154761161520703E-2</v>
      </c>
      <c r="AS30" s="223">
        <v>2.8213320440717302</v>
      </c>
      <c r="AT30" s="225">
        <v>0.16674249101445601</v>
      </c>
      <c r="AU30" s="223">
        <v>3.1516232100103099</v>
      </c>
      <c r="AV30" s="225">
        <v>0.16710993932625701</v>
      </c>
      <c r="AW30" s="223">
        <v>3.4814011052052201</v>
      </c>
      <c r="AX30" s="225">
        <v>9.6564844966987001E-2</v>
      </c>
      <c r="AY30" s="223">
        <v>0.66006906113348995</v>
      </c>
      <c r="AZ30" s="225">
        <v>0.181798538523398</v>
      </c>
      <c r="BA30" s="223">
        <v>1.0818038431200401</v>
      </c>
      <c r="BB30" s="225">
        <v>4.9457897772200499E-2</v>
      </c>
      <c r="BC30" s="223">
        <v>1.0034747797928001</v>
      </c>
      <c r="BD30" s="225">
        <v>8.3806271052628903E-2</v>
      </c>
      <c r="BE30" s="223">
        <v>1.07496216062987</v>
      </c>
      <c r="BF30" s="225">
        <v>0.12534157801339499</v>
      </c>
      <c r="BG30" s="223">
        <v>1.1099487484941799</v>
      </c>
      <c r="BH30" s="225">
        <v>6.40014211914159E-2</v>
      </c>
      <c r="BI30" s="223">
        <v>0.10647396870138599</v>
      </c>
      <c r="BJ30" s="225">
        <v>0.107170062259602</v>
      </c>
      <c r="BK30" s="223">
        <v>0.52524881339019402</v>
      </c>
      <c r="BL30" s="225">
        <v>6.8164862734375095E-2</v>
      </c>
      <c r="BM30" s="223">
        <v>0.118399956968596</v>
      </c>
      <c r="BN30" s="225">
        <v>2.7184063957961899E-2</v>
      </c>
      <c r="BO30" s="223">
        <v>0.16424674431476899</v>
      </c>
      <c r="BP30" s="225">
        <v>3.1916962928803097E-2</v>
      </c>
      <c r="BQ30" s="223">
        <v>0.74346135576350902</v>
      </c>
      <c r="BR30" s="225">
        <v>0.10596113978222001</v>
      </c>
      <c r="BS30" s="223">
        <v>0.62506139879491296</v>
      </c>
      <c r="BT30" s="225">
        <v>0.109179819481363</v>
      </c>
      <c r="BU30" s="223">
        <v>1.47044448991778</v>
      </c>
      <c r="BV30" s="225">
        <v>5.2158885855968097E-2</v>
      </c>
      <c r="BW30" s="223">
        <v>1.2285483495556599</v>
      </c>
      <c r="BX30" s="225">
        <v>9.6720687538414105E-2</v>
      </c>
      <c r="BY30" s="223">
        <v>1.3311978502376001</v>
      </c>
      <c r="BZ30" s="225">
        <v>9.0880867965361795E-2</v>
      </c>
      <c r="CA30" s="223">
        <v>1.57766244574772</v>
      </c>
      <c r="CB30" s="225">
        <v>7.1332556591317001E-2</v>
      </c>
      <c r="CC30" s="223">
        <v>0.34911409619206102</v>
      </c>
      <c r="CD30" s="225">
        <v>0.116394830817307</v>
      </c>
      <c r="CE30" s="223">
        <v>0.49182128999196101</v>
      </c>
      <c r="CF30" s="225">
        <v>4.8026896024424399E-2</v>
      </c>
      <c r="CG30" s="223">
        <v>0.34258812454676901</v>
      </c>
      <c r="CH30" s="225">
        <v>7.0544752392252996E-2</v>
      </c>
      <c r="CI30" s="223">
        <v>0.63144009084804598</v>
      </c>
      <c r="CJ30" s="225">
        <v>0.229744994106235</v>
      </c>
      <c r="CK30" s="223">
        <v>0.48606755091792803</v>
      </c>
      <c r="CL30" s="225">
        <v>3.5140674688380301E-2</v>
      </c>
      <c r="CM30" s="223">
        <v>0.14347942637116001</v>
      </c>
      <c r="CN30" s="225">
        <v>7.7537617250855506E-2</v>
      </c>
      <c r="CO30" s="223">
        <v>1.4206269127748801</v>
      </c>
      <c r="CP30" s="225">
        <v>2.7103100509140499E-2</v>
      </c>
      <c r="CQ30" s="223">
        <v>1.2653228984834699</v>
      </c>
      <c r="CR30" s="225">
        <v>4.91134765060557E-2</v>
      </c>
      <c r="CS30" s="223">
        <v>1.40334206562964</v>
      </c>
      <c r="CT30" s="225">
        <v>5.3517031274691401E-2</v>
      </c>
      <c r="CU30" s="223">
        <v>1.4698835126619301</v>
      </c>
      <c r="CV30" s="225">
        <v>3.5695792741285003E-2</v>
      </c>
      <c r="CW30" s="223">
        <v>0.204560614178463</v>
      </c>
      <c r="CX30" s="225">
        <v>5.7616780480511602E-2</v>
      </c>
      <c r="CY30" s="223">
        <v>0.34154229000406999</v>
      </c>
      <c r="CZ30" s="225">
        <v>2.9719914672092201E-2</v>
      </c>
      <c r="DA30" s="223">
        <v>0.15019276555044</v>
      </c>
      <c r="DB30" s="225">
        <v>2.2901351398511498E-2</v>
      </c>
      <c r="DC30" s="223">
        <v>0.29376614828210201</v>
      </c>
      <c r="DD30" s="225">
        <v>6.2144016446260802E-2</v>
      </c>
      <c r="DE30" s="223">
        <v>0.41085569358956098</v>
      </c>
      <c r="DF30" s="225">
        <v>4.2790235255630103E-2</v>
      </c>
      <c r="DG30" s="223">
        <v>0.260662928039121</v>
      </c>
      <c r="DH30" s="225">
        <v>4.56931258378033E-2</v>
      </c>
      <c r="DI30" s="223">
        <v>0.95291661194480903</v>
      </c>
      <c r="DJ30" s="225">
        <v>4.5843236602988599E-2</v>
      </c>
      <c r="DK30" s="223">
        <v>0.90242834020792095</v>
      </c>
      <c r="DL30" s="225">
        <v>0.10050530745457301</v>
      </c>
      <c r="DM30" s="223">
        <v>0.97952727449131904</v>
      </c>
      <c r="DN30" s="225">
        <v>0.12636468194902101</v>
      </c>
      <c r="DO30" s="223">
        <v>0.964762451183657</v>
      </c>
      <c r="DP30" s="225">
        <v>5.4507122457674501E-2</v>
      </c>
      <c r="DQ30" s="223">
        <v>6.2334110975736302E-2</v>
      </c>
      <c r="DR30" s="225">
        <v>0.111628611357987</v>
      </c>
      <c r="DS30" s="104"/>
      <c r="DT30" s="104"/>
      <c r="DU30" s="104"/>
      <c r="DV30" s="104"/>
      <c r="DW30" s="104"/>
      <c r="DX30" s="104"/>
      <c r="DY30" s="104"/>
      <c r="DZ30" s="104"/>
      <c r="EA30" s="104"/>
      <c r="EB30" s="104"/>
      <c r="EC30" s="104"/>
      <c r="ED30" s="104"/>
      <c r="EE30" s="104"/>
      <c r="EF30" s="104"/>
      <c r="EG30" s="104"/>
      <c r="EH30" s="104"/>
      <c r="EI30" s="104"/>
      <c r="EJ30" s="104"/>
      <c r="EK30" s="104"/>
      <c r="EL30" s="104"/>
      <c r="EM30" s="104"/>
      <c r="EN30" s="104"/>
      <c r="EO30" s="104"/>
      <c r="EP30" s="104"/>
      <c r="EQ30" s="104"/>
      <c r="ER30" s="104"/>
      <c r="ES30" s="104"/>
      <c r="ET30" s="104"/>
      <c r="EU30" s="104"/>
      <c r="EV30" s="104"/>
      <c r="EW30" s="104"/>
      <c r="EX30" s="104"/>
      <c r="EY30" s="104"/>
      <c r="EZ30" s="104"/>
      <c r="FA30" s="104"/>
      <c r="FB30" s="104"/>
      <c r="FC30" s="104"/>
      <c r="FD30" s="104"/>
      <c r="FE30" s="104"/>
      <c r="FF30" s="104"/>
      <c r="FG30" s="104"/>
      <c r="FH30" s="104"/>
      <c r="FI30" s="104"/>
      <c r="FJ30" s="104"/>
      <c r="FK30" s="104"/>
      <c r="FL30" s="104"/>
      <c r="FM30" s="104"/>
      <c r="FN30" s="255"/>
    </row>
    <row r="31" spans="1:170" ht="13" customHeight="1" x14ac:dyDescent="0.25">
      <c r="A31" s="26" t="s">
        <v>410</v>
      </c>
      <c r="B31" s="184">
        <v>2</v>
      </c>
      <c r="C31" s="223">
        <v>38.688417459652598</v>
      </c>
      <c r="D31" s="225">
        <v>0.26196739922784901</v>
      </c>
      <c r="E31" s="223">
        <v>38.953009947143997</v>
      </c>
      <c r="F31" s="225">
        <v>0.82866365124657604</v>
      </c>
      <c r="G31" s="223">
        <v>36.654390747413501</v>
      </c>
      <c r="H31" s="225">
        <v>0.56202924422973399</v>
      </c>
      <c r="I31" s="223">
        <v>39.114234039962703</v>
      </c>
      <c r="J31" s="225">
        <v>0.29916694746165301</v>
      </c>
      <c r="K31" s="223">
        <v>0.16122409281875599</v>
      </c>
      <c r="L31" s="225">
        <v>0.87221577436425302</v>
      </c>
      <c r="M31" s="223">
        <v>20.0923899631706</v>
      </c>
      <c r="N31" s="225">
        <v>0.10449440724426599</v>
      </c>
      <c r="O31" s="223">
        <v>19.6362427266899</v>
      </c>
      <c r="P31" s="225">
        <v>0.26973669179357601</v>
      </c>
      <c r="Q31" s="223">
        <v>20.291403727201001</v>
      </c>
      <c r="R31" s="225">
        <v>0.22457070320061001</v>
      </c>
      <c r="S31" s="223">
        <v>20.114892787933201</v>
      </c>
      <c r="T31" s="225">
        <v>0.11286655051754001</v>
      </c>
      <c r="U31" s="223">
        <v>0.47865006124321902</v>
      </c>
      <c r="V31" s="225">
        <v>0.28323653952894001</v>
      </c>
      <c r="W31" s="223">
        <v>7.1510178712821002</v>
      </c>
      <c r="X31" s="225">
        <v>0.14649542897222201</v>
      </c>
      <c r="Y31" s="223">
        <v>8.7721633663342207</v>
      </c>
      <c r="Z31" s="225">
        <v>0.38338570868197303</v>
      </c>
      <c r="AA31" s="223">
        <v>6.1127646085277201</v>
      </c>
      <c r="AB31" s="225">
        <v>0.28343701668054599</v>
      </c>
      <c r="AC31" s="223">
        <v>7.13103471278753</v>
      </c>
      <c r="AD31" s="225">
        <v>0.174899338798677</v>
      </c>
      <c r="AE31" s="223">
        <v>-1.6411286535467</v>
      </c>
      <c r="AF31" s="225">
        <v>0.43354531191423901</v>
      </c>
      <c r="AG31" s="223">
        <v>2.0165104432273302</v>
      </c>
      <c r="AH31" s="225">
        <v>5.4372276711273503E-2</v>
      </c>
      <c r="AI31" s="223">
        <v>2.0402956549122502</v>
      </c>
      <c r="AJ31" s="225">
        <v>0.16478639271495699</v>
      </c>
      <c r="AK31" s="223">
        <v>1.9920294400582499</v>
      </c>
      <c r="AL31" s="225">
        <v>0.103437772121925</v>
      </c>
      <c r="AM31" s="223">
        <v>2.0179598128321801</v>
      </c>
      <c r="AN31" s="225">
        <v>6.4112727255486598E-2</v>
      </c>
      <c r="AO31" s="223">
        <v>-2.23358420800688E-2</v>
      </c>
      <c r="AP31" s="225">
        <v>0.17441797437491199</v>
      </c>
      <c r="AQ31" s="223">
        <v>5.3436944846642298</v>
      </c>
      <c r="AR31" s="225">
        <v>0.145400678156378</v>
      </c>
      <c r="AS31" s="223">
        <v>4.9683745844401503</v>
      </c>
      <c r="AT31" s="225">
        <v>0.29336363011425998</v>
      </c>
      <c r="AU31" s="223">
        <v>4.4390245980079097</v>
      </c>
      <c r="AV31" s="225">
        <v>0.27992205903432499</v>
      </c>
      <c r="AW31" s="223">
        <v>5.5929953789924598</v>
      </c>
      <c r="AX31" s="225">
        <v>0.184980375815128</v>
      </c>
      <c r="AY31" s="223">
        <v>0.62462079455230102</v>
      </c>
      <c r="AZ31" s="225">
        <v>0.31947621100951401</v>
      </c>
      <c r="BA31" s="223">
        <v>1.4750911412179399</v>
      </c>
      <c r="BB31" s="225">
        <v>5.7666195033092102E-2</v>
      </c>
      <c r="BC31" s="223">
        <v>1.5241686233397</v>
      </c>
      <c r="BD31" s="225">
        <v>0.202271033605156</v>
      </c>
      <c r="BE31" s="223">
        <v>1.56048608979134</v>
      </c>
      <c r="BF31" s="225">
        <v>0.24754321764850401</v>
      </c>
      <c r="BG31" s="223">
        <v>1.4372102057201901</v>
      </c>
      <c r="BH31" s="225">
        <v>5.3687395842227301E-2</v>
      </c>
      <c r="BI31" s="223">
        <v>-8.6958417619516198E-2</v>
      </c>
      <c r="BJ31" s="225">
        <v>0.203437619213514</v>
      </c>
      <c r="BK31" s="223">
        <v>0.98778490277139896</v>
      </c>
      <c r="BL31" s="225">
        <v>5.8939772656640098E-2</v>
      </c>
      <c r="BM31" s="223">
        <v>1.09883274719627</v>
      </c>
      <c r="BN31" s="225">
        <v>0.223359581317703</v>
      </c>
      <c r="BO31" s="223">
        <v>0.80629873541378705</v>
      </c>
      <c r="BP31" s="225">
        <v>8.3884494724079606E-2</v>
      </c>
      <c r="BQ31" s="223">
        <v>0.98823313330299301</v>
      </c>
      <c r="BR31" s="225">
        <v>7.4020778709557006E-2</v>
      </c>
      <c r="BS31" s="223">
        <v>-0.11059961389327599</v>
      </c>
      <c r="BT31" s="225">
        <v>0.24570373771272899</v>
      </c>
      <c r="BU31" s="223">
        <v>1.50553420150997</v>
      </c>
      <c r="BV31" s="225">
        <v>4.5295818819195699E-2</v>
      </c>
      <c r="BW31" s="223">
        <v>1.3041788920544299</v>
      </c>
      <c r="BX31" s="225">
        <v>0.15513376640225701</v>
      </c>
      <c r="BY31" s="223">
        <v>1.47257797361272</v>
      </c>
      <c r="BZ31" s="225">
        <v>0.13067708178852699</v>
      </c>
      <c r="CA31" s="223">
        <v>1.52699442151606</v>
      </c>
      <c r="CB31" s="225">
        <v>5.3936481971751798E-2</v>
      </c>
      <c r="CC31" s="223">
        <v>0.222815529461628</v>
      </c>
      <c r="CD31" s="225">
        <v>0.160230589475962</v>
      </c>
      <c r="CE31" s="223">
        <v>0.67498455256467704</v>
      </c>
      <c r="CF31" s="225">
        <v>6.4285019529268003E-2</v>
      </c>
      <c r="CG31" s="223">
        <v>0.81602528144896302</v>
      </c>
      <c r="CH31" s="225">
        <v>0.177181071244817</v>
      </c>
      <c r="CI31" s="223">
        <v>0.42205584832029502</v>
      </c>
      <c r="CJ31" s="225">
        <v>0.100327010850778</v>
      </c>
      <c r="CK31" s="223">
        <v>0.71030464998120801</v>
      </c>
      <c r="CL31" s="225">
        <v>7.7306926066860196E-2</v>
      </c>
      <c r="CM31" s="223">
        <v>-0.105720631467754</v>
      </c>
      <c r="CN31" s="225">
        <v>0.18276113863716201</v>
      </c>
      <c r="CO31" s="223">
        <v>1.1873594611098099</v>
      </c>
      <c r="CP31" s="225">
        <v>4.65983151354014E-2</v>
      </c>
      <c r="CQ31" s="223">
        <v>1.1484156040679601</v>
      </c>
      <c r="CR31" s="225">
        <v>0.106122944378042</v>
      </c>
      <c r="CS31" s="223">
        <v>1.1286083146927699</v>
      </c>
      <c r="CT31" s="225">
        <v>8.5084761345313106E-2</v>
      </c>
      <c r="CU31" s="223">
        <v>1.2122485571713399</v>
      </c>
      <c r="CV31" s="225">
        <v>5.9441879517350402E-2</v>
      </c>
      <c r="CW31" s="223">
        <v>6.3832953103379705E-2</v>
      </c>
      <c r="CX31" s="225">
        <v>0.118491818327588</v>
      </c>
      <c r="CY31" s="223">
        <v>0.72639842193186199</v>
      </c>
      <c r="CZ31" s="225">
        <v>4.8180489949745199E-2</v>
      </c>
      <c r="DA31" s="223">
        <v>0.47605907963961502</v>
      </c>
      <c r="DB31" s="225">
        <v>0.121190138825384</v>
      </c>
      <c r="DC31" s="223">
        <v>0.65096139444170098</v>
      </c>
      <c r="DD31" s="225">
        <v>9.5350381394211495E-2</v>
      </c>
      <c r="DE31" s="223">
        <v>0.780429985518588</v>
      </c>
      <c r="DF31" s="225">
        <v>6.2135930186613897E-2</v>
      </c>
      <c r="DG31" s="223">
        <v>0.30437090587897198</v>
      </c>
      <c r="DH31" s="225">
        <v>0.13514117628416</v>
      </c>
      <c r="DI31" s="223">
        <v>1.35169093982517</v>
      </c>
      <c r="DJ31" s="225">
        <v>7.4022120892187404E-2</v>
      </c>
      <c r="DK31" s="223">
        <v>1.4724867923756799</v>
      </c>
      <c r="DL31" s="225">
        <v>0.291411583450573</v>
      </c>
      <c r="DM31" s="223">
        <v>1.2097209074431099</v>
      </c>
      <c r="DN31" s="225">
        <v>0.134608283814207</v>
      </c>
      <c r="DO31" s="223">
        <v>1.34797125168196</v>
      </c>
      <c r="DP31" s="225">
        <v>8.9601736979290206E-2</v>
      </c>
      <c r="DQ31" s="223">
        <v>-0.12451554069372001</v>
      </c>
      <c r="DR31" s="225">
        <v>0.30015946192221798</v>
      </c>
      <c r="DS31" s="104"/>
      <c r="DT31" s="104"/>
      <c r="DU31" s="104"/>
      <c r="DV31" s="104"/>
      <c r="DW31" s="104"/>
      <c r="DX31" s="104"/>
      <c r="DY31" s="104"/>
      <c r="DZ31" s="104"/>
      <c r="EA31" s="104"/>
      <c r="EB31" s="104"/>
      <c r="EC31" s="104"/>
      <c r="ED31" s="104"/>
      <c r="EE31" s="104"/>
      <c r="EF31" s="104"/>
      <c r="EG31" s="104"/>
      <c r="EH31" s="104"/>
      <c r="EI31" s="104"/>
      <c r="EJ31" s="104"/>
      <c r="EK31" s="104"/>
      <c r="EL31" s="104"/>
      <c r="EM31" s="104"/>
      <c r="EN31" s="104"/>
      <c r="EO31" s="104"/>
      <c r="EP31" s="104"/>
      <c r="EQ31" s="104"/>
      <c r="ER31" s="104"/>
      <c r="ES31" s="104"/>
      <c r="ET31" s="104"/>
      <c r="EU31" s="104"/>
      <c r="EV31" s="104"/>
      <c r="EW31" s="104"/>
      <c r="EX31" s="104"/>
      <c r="EY31" s="104"/>
      <c r="EZ31" s="104"/>
      <c r="FA31" s="104"/>
      <c r="FB31" s="104"/>
      <c r="FC31" s="104"/>
      <c r="FD31" s="104"/>
      <c r="FE31" s="104"/>
      <c r="FF31" s="104"/>
      <c r="FG31" s="104"/>
      <c r="FH31" s="104"/>
      <c r="FI31" s="104"/>
      <c r="FJ31" s="104"/>
      <c r="FK31" s="104"/>
      <c r="FL31" s="104"/>
      <c r="FM31" s="104"/>
      <c r="FN31" s="255"/>
    </row>
    <row r="32" spans="1:170" ht="13" customHeight="1" x14ac:dyDescent="0.25">
      <c r="A32" s="26" t="s">
        <v>411</v>
      </c>
      <c r="B32" s="184">
        <v>2</v>
      </c>
      <c r="C32" s="223">
        <v>43.173140376677502</v>
      </c>
      <c r="D32" s="225">
        <v>0.34819466506635099</v>
      </c>
      <c r="E32" s="223">
        <v>43.066538545514597</v>
      </c>
      <c r="F32" s="225">
        <v>1.02329316812886</v>
      </c>
      <c r="G32" s="223">
        <v>41.740290950544299</v>
      </c>
      <c r="H32" s="225">
        <v>0.790712303725428</v>
      </c>
      <c r="I32" s="223">
        <v>43.487781062909697</v>
      </c>
      <c r="J32" s="225">
        <v>0.38535039590869902</v>
      </c>
      <c r="K32" s="223">
        <v>0.421242517395086</v>
      </c>
      <c r="L32" s="225">
        <v>1.08426076076371</v>
      </c>
      <c r="M32" s="223">
        <v>22.9411479306494</v>
      </c>
      <c r="N32" s="225">
        <v>0.19013053619305101</v>
      </c>
      <c r="O32" s="223">
        <v>22.880322557241499</v>
      </c>
      <c r="P32" s="225">
        <v>0.814734739628172</v>
      </c>
      <c r="Q32" s="223">
        <v>23.266592785978499</v>
      </c>
      <c r="R32" s="225">
        <v>0.414488504522593</v>
      </c>
      <c r="S32" s="223">
        <v>22.8508539697618</v>
      </c>
      <c r="T32" s="225">
        <v>0.18806503641627401</v>
      </c>
      <c r="U32" s="223">
        <v>-2.94685874796876E-2</v>
      </c>
      <c r="V32" s="225">
        <v>0.79932430154357303</v>
      </c>
      <c r="W32" s="223">
        <v>7.5194345709792003</v>
      </c>
      <c r="X32" s="225">
        <v>0.13156143319688099</v>
      </c>
      <c r="Y32" s="223">
        <v>7.9518334761655103</v>
      </c>
      <c r="Z32" s="225">
        <v>0.43473202340053702</v>
      </c>
      <c r="AA32" s="223">
        <v>6.4944485838957</v>
      </c>
      <c r="AB32" s="225">
        <v>0.39200294314327999</v>
      </c>
      <c r="AC32" s="223">
        <v>7.6312426851362201</v>
      </c>
      <c r="AD32" s="225">
        <v>0.15830300855628701</v>
      </c>
      <c r="AE32" s="223">
        <v>-0.320590791029287</v>
      </c>
      <c r="AF32" s="225">
        <v>0.482589141482618</v>
      </c>
      <c r="AG32" s="223">
        <v>2.5604695568827802</v>
      </c>
      <c r="AH32" s="225">
        <v>7.1878468951646998E-2</v>
      </c>
      <c r="AI32" s="223">
        <v>2.6703137306867299</v>
      </c>
      <c r="AJ32" s="225">
        <v>0.22400074468082501</v>
      </c>
      <c r="AK32" s="223">
        <v>2.6304028238645598</v>
      </c>
      <c r="AL32" s="225">
        <v>0.19748181202810799</v>
      </c>
      <c r="AM32" s="223">
        <v>2.5048478119303099</v>
      </c>
      <c r="AN32" s="225">
        <v>6.6505481902917496E-2</v>
      </c>
      <c r="AO32" s="223">
        <v>-0.165465918756418</v>
      </c>
      <c r="AP32" s="225">
        <v>0.21853409351897701</v>
      </c>
      <c r="AQ32" s="223">
        <v>4.1341733661475599</v>
      </c>
      <c r="AR32" s="225">
        <v>0.11837158791473799</v>
      </c>
      <c r="AS32" s="223">
        <v>3.5714001898318202</v>
      </c>
      <c r="AT32" s="225">
        <v>0.24772235536307199</v>
      </c>
      <c r="AU32" s="223">
        <v>3.7148412833650299</v>
      </c>
      <c r="AV32" s="225">
        <v>0.25292129025613402</v>
      </c>
      <c r="AW32" s="223">
        <v>4.27607438628766</v>
      </c>
      <c r="AX32" s="225">
        <v>0.13367681609016799</v>
      </c>
      <c r="AY32" s="223">
        <v>0.70467419645584595</v>
      </c>
      <c r="AZ32" s="225">
        <v>0.25764520623576298</v>
      </c>
      <c r="BA32" s="223">
        <v>2.7856163711414599</v>
      </c>
      <c r="BB32" s="225">
        <v>9.0432832982936306E-2</v>
      </c>
      <c r="BC32" s="223">
        <v>3.0352511539586602</v>
      </c>
      <c r="BD32" s="225">
        <v>0.368869803272317</v>
      </c>
      <c r="BE32" s="223">
        <v>2.9090792882593002</v>
      </c>
      <c r="BF32" s="225">
        <v>0.300990655123479</v>
      </c>
      <c r="BG32" s="223">
        <v>2.7475571292666299</v>
      </c>
      <c r="BH32" s="225">
        <v>9.0522169128803703E-2</v>
      </c>
      <c r="BI32" s="223">
        <v>-0.28769402469202698</v>
      </c>
      <c r="BJ32" s="225">
        <v>0.37665975654337103</v>
      </c>
      <c r="BK32" s="223">
        <v>1.54931968920842</v>
      </c>
      <c r="BL32" s="225">
        <v>9.9440860679016099E-2</v>
      </c>
      <c r="BM32" s="223">
        <v>0.76249641622994302</v>
      </c>
      <c r="BN32" s="225">
        <v>0.28556795944657898</v>
      </c>
      <c r="BO32" s="223">
        <v>1.0606094264588199</v>
      </c>
      <c r="BP32" s="225">
        <v>0.27362965081755602</v>
      </c>
      <c r="BQ32" s="223">
        <v>1.6836428151690099</v>
      </c>
      <c r="BR32" s="225">
        <v>0.12174932572467199</v>
      </c>
      <c r="BS32" s="223">
        <v>0.92114639893906802</v>
      </c>
      <c r="BT32" s="225">
        <v>0.329630387235818</v>
      </c>
      <c r="BU32" s="223">
        <v>3.2405385207031698</v>
      </c>
      <c r="BV32" s="225">
        <v>0.106428281531389</v>
      </c>
      <c r="BW32" s="223">
        <v>2.9489216469832198</v>
      </c>
      <c r="BX32" s="225">
        <v>0.311142227449418</v>
      </c>
      <c r="BY32" s="223">
        <v>2.77312161275752</v>
      </c>
      <c r="BZ32" s="225">
        <v>0.172868849784341</v>
      </c>
      <c r="CA32" s="223">
        <v>3.2965266795982902</v>
      </c>
      <c r="CB32" s="225">
        <v>0.11775527075011</v>
      </c>
      <c r="CC32" s="223">
        <v>0.34760503261507297</v>
      </c>
      <c r="CD32" s="225">
        <v>0.32534638327186</v>
      </c>
      <c r="CE32" s="223">
        <v>1.8801284746653599</v>
      </c>
      <c r="CF32" s="225">
        <v>7.5972337088780595E-2</v>
      </c>
      <c r="CG32" s="223">
        <v>2.1836777986336302</v>
      </c>
      <c r="CH32" s="225">
        <v>0.25325973678781</v>
      </c>
      <c r="CI32" s="223">
        <v>1.79330506482103</v>
      </c>
      <c r="CJ32" s="225">
        <v>0.216019888645513</v>
      </c>
      <c r="CK32" s="223">
        <v>1.8375481061763801</v>
      </c>
      <c r="CL32" s="225">
        <v>8.0282476035374403E-2</v>
      </c>
      <c r="CM32" s="223">
        <v>-0.34612969245724901</v>
      </c>
      <c r="CN32" s="225">
        <v>0.25427007388178302</v>
      </c>
      <c r="CO32" s="223">
        <v>1.5282869289101999</v>
      </c>
      <c r="CP32" s="225">
        <v>5.4684100635549099E-2</v>
      </c>
      <c r="CQ32" s="223">
        <v>1.5806225884152501</v>
      </c>
      <c r="CR32" s="225">
        <v>0.207452820207053</v>
      </c>
      <c r="CS32" s="223">
        <v>1.56464728843256</v>
      </c>
      <c r="CT32" s="225">
        <v>0.166546727737445</v>
      </c>
      <c r="CU32" s="223">
        <v>1.5042838416611899</v>
      </c>
      <c r="CV32" s="225">
        <v>5.5441068374047497E-2</v>
      </c>
      <c r="CW32" s="223">
        <v>-7.6338746754058204E-2</v>
      </c>
      <c r="CX32" s="225">
        <v>0.21340090306450299</v>
      </c>
      <c r="CY32" s="223">
        <v>1.68852956272656</v>
      </c>
      <c r="CZ32" s="225">
        <v>7.7357960734158099E-2</v>
      </c>
      <c r="DA32" s="223">
        <v>2.0100289161773399</v>
      </c>
      <c r="DB32" s="225">
        <v>0.23331998988557801</v>
      </c>
      <c r="DC32" s="223">
        <v>1.5056229174608</v>
      </c>
      <c r="DD32" s="225">
        <v>0.217554258602047</v>
      </c>
      <c r="DE32" s="223">
        <v>1.6651754726482799</v>
      </c>
      <c r="DF32" s="225">
        <v>8.8386751300080099E-2</v>
      </c>
      <c r="DG32" s="223">
        <v>-0.344853443529057</v>
      </c>
      <c r="DH32" s="225">
        <v>0.24691699799354699</v>
      </c>
      <c r="DI32" s="223">
        <v>1.7350519929235899</v>
      </c>
      <c r="DJ32" s="225">
        <v>8.5878612951034397E-2</v>
      </c>
      <c r="DK32" s="223">
        <v>1.8625061842595201</v>
      </c>
      <c r="DL32" s="225">
        <v>0.30443678471843999</v>
      </c>
      <c r="DM32" s="223">
        <v>1.68256738889493</v>
      </c>
      <c r="DN32" s="225">
        <v>0.30747045760561598</v>
      </c>
      <c r="DO32" s="223">
        <v>1.7240582861348199</v>
      </c>
      <c r="DP32" s="225">
        <v>7.9161386490308697E-2</v>
      </c>
      <c r="DQ32" s="223">
        <v>-0.13844789812470201</v>
      </c>
      <c r="DR32" s="225">
        <v>0.302740839411128</v>
      </c>
      <c r="DS32" s="104"/>
      <c r="DT32" s="104"/>
      <c r="DU32" s="104"/>
      <c r="DV32" s="104"/>
      <c r="DW32" s="104"/>
      <c r="DX32" s="104"/>
      <c r="DY32" s="104"/>
      <c r="DZ32" s="104"/>
      <c r="EA32" s="104"/>
      <c r="EB32" s="104"/>
      <c r="EC32" s="104"/>
      <c r="ED32" s="104"/>
      <c r="EE32" s="104"/>
      <c r="EF32" s="104"/>
      <c r="EG32" s="104"/>
      <c r="EH32" s="104"/>
      <c r="EI32" s="104"/>
      <c r="EJ32" s="104"/>
      <c r="EK32" s="104"/>
      <c r="EL32" s="104"/>
      <c r="EM32" s="104"/>
      <c r="EN32" s="104"/>
      <c r="EO32" s="104"/>
      <c r="EP32" s="104"/>
      <c r="EQ32" s="104"/>
      <c r="ER32" s="104"/>
      <c r="ES32" s="104"/>
      <c r="ET32" s="104"/>
      <c r="EU32" s="104"/>
      <c r="EV32" s="104"/>
      <c r="EW32" s="104"/>
      <c r="EX32" s="104"/>
      <c r="EY32" s="104"/>
      <c r="EZ32" s="104"/>
      <c r="FA32" s="104"/>
      <c r="FB32" s="104"/>
      <c r="FC32" s="104"/>
      <c r="FD32" s="104"/>
      <c r="FE32" s="104"/>
      <c r="FF32" s="104"/>
      <c r="FG32" s="104"/>
      <c r="FH32" s="104"/>
      <c r="FI32" s="104"/>
      <c r="FJ32" s="104"/>
      <c r="FK32" s="104"/>
      <c r="FL32" s="104"/>
      <c r="FM32" s="104"/>
      <c r="FN32" s="255"/>
    </row>
    <row r="33" spans="1:170" ht="13" customHeight="1" x14ac:dyDescent="0.25">
      <c r="A33" s="26" t="s">
        <v>412</v>
      </c>
      <c r="B33" s="184">
        <v>2</v>
      </c>
      <c r="C33" s="223">
        <v>39.013135799129799</v>
      </c>
      <c r="D33" s="225">
        <v>0.47899867691775</v>
      </c>
      <c r="E33" s="223">
        <v>37.781864903570202</v>
      </c>
      <c r="F33" s="225">
        <v>1.0661280853316999</v>
      </c>
      <c r="G33" s="223">
        <v>38.389076297650597</v>
      </c>
      <c r="H33" s="225">
        <v>1.1576978803857401</v>
      </c>
      <c r="I33" s="223">
        <v>40.143303940278201</v>
      </c>
      <c r="J33" s="225">
        <v>0.71064839971893801</v>
      </c>
      <c r="K33" s="223">
        <v>2.36143903670804</v>
      </c>
      <c r="L33" s="225">
        <v>1.3072617457567199</v>
      </c>
      <c r="M33" s="223">
        <v>21.320036484442799</v>
      </c>
      <c r="N33" s="225">
        <v>0.26514908330743198</v>
      </c>
      <c r="O33" s="223">
        <v>21.653258167758299</v>
      </c>
      <c r="P33" s="225">
        <v>0.415034856547984</v>
      </c>
      <c r="Q33" s="223">
        <v>22.239303884896302</v>
      </c>
      <c r="R33" s="225">
        <v>0.55676864926330005</v>
      </c>
      <c r="S33" s="223">
        <v>20.815258214687098</v>
      </c>
      <c r="T33" s="225">
        <v>0.423340600170935</v>
      </c>
      <c r="U33" s="223">
        <v>-0.83799995307117603</v>
      </c>
      <c r="V33" s="225">
        <v>0.61446595076060695</v>
      </c>
      <c r="W33" s="223">
        <v>7.7962767736192804</v>
      </c>
      <c r="X33" s="225">
        <v>0.217982772687039</v>
      </c>
      <c r="Y33" s="223">
        <v>7.9247905986991496</v>
      </c>
      <c r="Z33" s="225">
        <v>0.47091158244099801</v>
      </c>
      <c r="AA33" s="223">
        <v>7.99053839307137</v>
      </c>
      <c r="AB33" s="225">
        <v>0.57732000205638501</v>
      </c>
      <c r="AC33" s="223">
        <v>7.7246118565400597</v>
      </c>
      <c r="AD33" s="225">
        <v>0.32665615084935501</v>
      </c>
      <c r="AE33" s="223">
        <v>-0.20017874215909701</v>
      </c>
      <c r="AF33" s="225">
        <v>0.57580405179275995</v>
      </c>
      <c r="AG33" s="223">
        <v>3.5222581198727498</v>
      </c>
      <c r="AH33" s="225">
        <v>0.12266985202182</v>
      </c>
      <c r="AI33" s="223">
        <v>3.3354971140747098</v>
      </c>
      <c r="AJ33" s="225">
        <v>0.21221433906385601</v>
      </c>
      <c r="AK33" s="223">
        <v>3.4003454159709099</v>
      </c>
      <c r="AL33" s="225">
        <v>0.343040423873339</v>
      </c>
      <c r="AM33" s="223">
        <v>3.66481789287735</v>
      </c>
      <c r="AN33" s="225">
        <v>0.17262593564739501</v>
      </c>
      <c r="AO33" s="223">
        <v>0.32932077880264099</v>
      </c>
      <c r="AP33" s="225">
        <v>0.29162921111067402</v>
      </c>
      <c r="AQ33" s="223">
        <v>3.0038891289145799</v>
      </c>
      <c r="AR33" s="225">
        <v>0.10547342982605799</v>
      </c>
      <c r="AS33" s="223">
        <v>2.5727390616567001</v>
      </c>
      <c r="AT33" s="225">
        <v>0.190913650494349</v>
      </c>
      <c r="AU33" s="223">
        <v>3.2945964792610898</v>
      </c>
      <c r="AV33" s="225">
        <v>0.28291579033057401</v>
      </c>
      <c r="AW33" s="223">
        <v>3.1432180374774799</v>
      </c>
      <c r="AX33" s="225">
        <v>0.16556949497182299</v>
      </c>
      <c r="AY33" s="223">
        <v>0.57047897582078</v>
      </c>
      <c r="AZ33" s="225">
        <v>0.257433926145968</v>
      </c>
      <c r="BA33" s="223">
        <v>1.8788729016352099</v>
      </c>
      <c r="BB33" s="225">
        <v>9.9958439150309705E-2</v>
      </c>
      <c r="BC33" s="223">
        <v>1.6996789455436601</v>
      </c>
      <c r="BD33" s="225">
        <v>0.23149859031735401</v>
      </c>
      <c r="BE33" s="223">
        <v>2.1587374212703199</v>
      </c>
      <c r="BF33" s="225">
        <v>0.27453795491272698</v>
      </c>
      <c r="BG33" s="223">
        <v>1.86397256861764</v>
      </c>
      <c r="BH33" s="225">
        <v>0.14267104026268901</v>
      </c>
      <c r="BI33" s="223">
        <v>0.16429362307397899</v>
      </c>
      <c r="BJ33" s="225">
        <v>0.29748372239979498</v>
      </c>
      <c r="BK33" s="223">
        <v>0.70325384347530995</v>
      </c>
      <c r="BL33" s="225">
        <v>0.142146911406384</v>
      </c>
      <c r="BM33" s="223">
        <v>0.13578573559872101</v>
      </c>
      <c r="BN33" s="225">
        <v>4.6710233801019699E-2</v>
      </c>
      <c r="BO33" s="223">
        <v>0.44200655910015602</v>
      </c>
      <c r="BP33" s="225">
        <v>0.12931508358650501</v>
      </c>
      <c r="BQ33" s="223">
        <v>1.0433207042036601</v>
      </c>
      <c r="BR33" s="225">
        <v>0.25920428031163101</v>
      </c>
      <c r="BS33" s="223">
        <v>0.90753496860493699</v>
      </c>
      <c r="BT33" s="225">
        <v>0.25974459999752803</v>
      </c>
      <c r="BU33" s="223">
        <v>2.2470205128879499</v>
      </c>
      <c r="BV33" s="225">
        <v>0.11985234229143001</v>
      </c>
      <c r="BW33" s="223">
        <v>1.7985976606859599</v>
      </c>
      <c r="BX33" s="225">
        <v>0.15033981440915301</v>
      </c>
      <c r="BY33" s="223">
        <v>1.9575316163437599</v>
      </c>
      <c r="BZ33" s="225">
        <v>0.26361427416630201</v>
      </c>
      <c r="CA33" s="223">
        <v>2.5787844807401799</v>
      </c>
      <c r="CB33" s="225">
        <v>0.188376497842899</v>
      </c>
      <c r="CC33" s="223">
        <v>0.78018682005421502</v>
      </c>
      <c r="CD33" s="225">
        <v>0.24152056097739</v>
      </c>
      <c r="CE33" s="223">
        <v>1.3978865350040599</v>
      </c>
      <c r="CF33" s="225">
        <v>6.4431617739411098E-2</v>
      </c>
      <c r="CG33" s="223">
        <v>1.1120794173464501</v>
      </c>
      <c r="CH33" s="225">
        <v>0.110791224656689</v>
      </c>
      <c r="CI33" s="223">
        <v>1.48196999931359</v>
      </c>
      <c r="CJ33" s="225">
        <v>0.144161988874111</v>
      </c>
      <c r="CK33" s="223">
        <v>1.50973843450366</v>
      </c>
      <c r="CL33" s="225">
        <v>0.112740776392554</v>
      </c>
      <c r="CM33" s="223">
        <v>0.39765901715721402</v>
      </c>
      <c r="CN33" s="225">
        <v>0.16134300047550601</v>
      </c>
      <c r="CO33" s="223">
        <v>1.2598989482408101</v>
      </c>
      <c r="CP33" s="225">
        <v>7.9562493933338599E-2</v>
      </c>
      <c r="CQ33" s="223">
        <v>1.17418809279734</v>
      </c>
      <c r="CR33" s="225">
        <v>0.11912661938168199</v>
      </c>
      <c r="CS33" s="223">
        <v>1.0945080644339999</v>
      </c>
      <c r="CT33" s="225">
        <v>0.120994521028418</v>
      </c>
      <c r="CU33" s="223">
        <v>1.36269715600764</v>
      </c>
      <c r="CV33" s="225">
        <v>0.12873431707705901</v>
      </c>
      <c r="CW33" s="223">
        <v>0.188509063210303</v>
      </c>
      <c r="CX33" s="225">
        <v>0.168514285048941</v>
      </c>
      <c r="CY33" s="223">
        <v>1.42546498560901</v>
      </c>
      <c r="CZ33" s="225">
        <v>0.110550372317624</v>
      </c>
      <c r="DA33" s="223">
        <v>1.44201002010149</v>
      </c>
      <c r="DB33" s="225">
        <v>0.22063883899176401</v>
      </c>
      <c r="DC33" s="223">
        <v>1.25823296364388</v>
      </c>
      <c r="DD33" s="225">
        <v>0.19470678026287799</v>
      </c>
      <c r="DE33" s="223">
        <v>1.5008354225429601</v>
      </c>
      <c r="DF33" s="225">
        <v>0.15598244155292601</v>
      </c>
      <c r="DG33" s="223">
        <v>5.8825402441470297E-2</v>
      </c>
      <c r="DH33" s="225">
        <v>0.26829093946858601</v>
      </c>
      <c r="DI33" s="223">
        <v>1.8048934169545401</v>
      </c>
      <c r="DJ33" s="225">
        <v>0.126330257304445</v>
      </c>
      <c r="DK33" s="223">
        <v>1.29324139240213</v>
      </c>
      <c r="DL33" s="225">
        <v>0.200477241168805</v>
      </c>
      <c r="DM33" s="223">
        <v>2.1023933111762099</v>
      </c>
      <c r="DN33" s="225">
        <v>0.48897648971472402</v>
      </c>
      <c r="DO33" s="223">
        <v>1.9925632997299301</v>
      </c>
      <c r="DP33" s="225">
        <v>0.188736426009603</v>
      </c>
      <c r="DQ33" s="223">
        <v>0.69932190732779898</v>
      </c>
      <c r="DR33" s="225">
        <v>0.30231188902123202</v>
      </c>
      <c r="DS33" s="104"/>
      <c r="DT33" s="104"/>
      <c r="DU33" s="104"/>
      <c r="DV33" s="104"/>
      <c r="DW33" s="104"/>
      <c r="DX33" s="104"/>
      <c r="DY33" s="104"/>
      <c r="DZ33" s="104"/>
      <c r="EA33" s="104"/>
      <c r="EB33" s="104"/>
      <c r="EC33" s="104"/>
      <c r="ED33" s="104"/>
      <c r="EE33" s="104"/>
      <c r="EF33" s="104"/>
      <c r="EG33" s="104"/>
      <c r="EH33" s="104"/>
      <c r="EI33" s="104"/>
      <c r="EJ33" s="104"/>
      <c r="EK33" s="104"/>
      <c r="EL33" s="104"/>
      <c r="EM33" s="104"/>
      <c r="EN33" s="104"/>
      <c r="EO33" s="104"/>
      <c r="EP33" s="104"/>
      <c r="EQ33" s="104"/>
      <c r="ER33" s="104"/>
      <c r="ES33" s="104"/>
      <c r="ET33" s="104"/>
      <c r="EU33" s="104"/>
      <c r="EV33" s="104"/>
      <c r="EW33" s="104"/>
      <c r="EX33" s="104"/>
      <c r="EY33" s="104"/>
      <c r="EZ33" s="104"/>
      <c r="FA33" s="104"/>
      <c r="FB33" s="104"/>
      <c r="FC33" s="104"/>
      <c r="FD33" s="104"/>
      <c r="FE33" s="104"/>
      <c r="FF33" s="104"/>
      <c r="FG33" s="104"/>
      <c r="FH33" s="104"/>
      <c r="FI33" s="104"/>
      <c r="FJ33" s="104"/>
      <c r="FK33" s="104"/>
      <c r="FL33" s="104"/>
      <c r="FM33" s="104"/>
      <c r="FN33" s="255"/>
    </row>
    <row r="34" spans="1:170" ht="13" customHeight="1" x14ac:dyDescent="0.25">
      <c r="A34" s="26" t="s">
        <v>413</v>
      </c>
      <c r="B34" s="184">
        <v>2</v>
      </c>
      <c r="C34" s="223">
        <v>33.258486230336999</v>
      </c>
      <c r="D34" s="225">
        <v>0.669101560671853</v>
      </c>
      <c r="E34" s="223">
        <v>30.180710911854</v>
      </c>
      <c r="F34" s="225">
        <v>1.32203114737519</v>
      </c>
      <c r="G34" s="223">
        <v>31.3257762646268</v>
      </c>
      <c r="H34" s="225">
        <v>1.5558163201097099</v>
      </c>
      <c r="I34" s="223">
        <v>34.953320971508198</v>
      </c>
      <c r="J34" s="225">
        <v>0.82248268390051305</v>
      </c>
      <c r="K34" s="223">
        <v>4.77261005965424</v>
      </c>
      <c r="L34" s="225">
        <v>1.4368655427955399</v>
      </c>
      <c r="M34" s="223">
        <v>22.849776372080601</v>
      </c>
      <c r="N34" s="225">
        <v>0.38340572302127301</v>
      </c>
      <c r="O34" s="223">
        <v>22.4238969301135</v>
      </c>
      <c r="P34" s="225">
        <v>0.97009679779529601</v>
      </c>
      <c r="Q34" s="223">
        <v>23.639513528049498</v>
      </c>
      <c r="R34" s="225">
        <v>1.17378997556405</v>
      </c>
      <c r="S34" s="223">
        <v>22.7912780734686</v>
      </c>
      <c r="T34" s="225">
        <v>0.47443954188863702</v>
      </c>
      <c r="U34" s="223">
        <v>0.36738114335508998</v>
      </c>
      <c r="V34" s="225">
        <v>1.0436264546357601</v>
      </c>
      <c r="W34" s="223">
        <v>5.1377788421469299</v>
      </c>
      <c r="X34" s="225">
        <v>0.13773878299648501</v>
      </c>
      <c r="Y34" s="223">
        <v>4.8566447007745897</v>
      </c>
      <c r="Z34" s="225">
        <v>0.31672966177765799</v>
      </c>
      <c r="AA34" s="223">
        <v>4.4890696508649803</v>
      </c>
      <c r="AB34" s="225">
        <v>0.27483793798664602</v>
      </c>
      <c r="AC34" s="223">
        <v>5.3714898807743303</v>
      </c>
      <c r="AD34" s="225">
        <v>0.20138347766908701</v>
      </c>
      <c r="AE34" s="223">
        <v>0.514845179999739</v>
      </c>
      <c r="AF34" s="225">
        <v>0.38483626394617498</v>
      </c>
      <c r="AG34" s="223">
        <v>3.82733192158903</v>
      </c>
      <c r="AH34" s="225">
        <v>0.108889661539708</v>
      </c>
      <c r="AI34" s="223">
        <v>3.2192648905117598</v>
      </c>
      <c r="AJ34" s="225">
        <v>0.187027269158934</v>
      </c>
      <c r="AK34" s="223">
        <v>3.4575184750913301</v>
      </c>
      <c r="AL34" s="225">
        <v>0.21846352634267099</v>
      </c>
      <c r="AM34" s="223">
        <v>4.1557511316895699</v>
      </c>
      <c r="AN34" s="225">
        <v>0.145717705324623</v>
      </c>
      <c r="AO34" s="223">
        <v>0.93648624117780899</v>
      </c>
      <c r="AP34" s="225">
        <v>0.20951792437227701</v>
      </c>
      <c r="AQ34" s="223">
        <v>4.4094188249746002</v>
      </c>
      <c r="AR34" s="225">
        <v>0.17770184038752501</v>
      </c>
      <c r="AS34" s="223">
        <v>3.4632049301566701</v>
      </c>
      <c r="AT34" s="225">
        <v>0.23430740812571699</v>
      </c>
      <c r="AU34" s="223">
        <v>3.3750103597796199</v>
      </c>
      <c r="AV34" s="225">
        <v>0.21567893011908301</v>
      </c>
      <c r="AW34" s="223">
        <v>4.8530758742211599</v>
      </c>
      <c r="AX34" s="225">
        <v>0.26525986899611498</v>
      </c>
      <c r="AY34" s="223">
        <v>1.3898709440644901</v>
      </c>
      <c r="AZ34" s="225">
        <v>0.35551528161565299</v>
      </c>
      <c r="BA34" s="223">
        <v>3.2450701109196101</v>
      </c>
      <c r="BB34" s="225">
        <v>9.5283442408636704E-2</v>
      </c>
      <c r="BC34" s="223">
        <v>2.9490863809547698</v>
      </c>
      <c r="BD34" s="225">
        <v>0.23879250636260799</v>
      </c>
      <c r="BE34" s="223">
        <v>2.7935731229059702</v>
      </c>
      <c r="BF34" s="225">
        <v>0.243715575380548</v>
      </c>
      <c r="BG34" s="223">
        <v>3.33095541192837</v>
      </c>
      <c r="BH34" s="225">
        <v>0.120092555909044</v>
      </c>
      <c r="BI34" s="223">
        <v>0.38186903097359898</v>
      </c>
      <c r="BJ34" s="225">
        <v>0.26048103247919902</v>
      </c>
      <c r="BK34" s="223">
        <v>3.1330073846412798</v>
      </c>
      <c r="BL34" s="225">
        <v>0.146518673475066</v>
      </c>
      <c r="BM34" s="223">
        <v>1.28434635166995</v>
      </c>
      <c r="BN34" s="225">
        <v>0.21243044095857</v>
      </c>
      <c r="BO34" s="223">
        <v>2.7026593965421499</v>
      </c>
      <c r="BP34" s="225">
        <v>0.33828890029939301</v>
      </c>
      <c r="BQ34" s="223">
        <v>3.5837515067333601</v>
      </c>
      <c r="BR34" s="225">
        <v>0.20283968802288499</v>
      </c>
      <c r="BS34" s="223">
        <v>2.2994051550634098</v>
      </c>
      <c r="BT34" s="225">
        <v>0.29712161092087203</v>
      </c>
      <c r="BU34" s="223">
        <v>2.2372679621122602</v>
      </c>
      <c r="BV34" s="225">
        <v>0.108958342881355</v>
      </c>
      <c r="BW34" s="223">
        <v>1.5060882767314301</v>
      </c>
      <c r="BX34" s="225">
        <v>0.17505976074715701</v>
      </c>
      <c r="BY34" s="223">
        <v>2.1103035377221402</v>
      </c>
      <c r="BZ34" s="225">
        <v>0.244891389689776</v>
      </c>
      <c r="CA34" s="223">
        <v>2.37559182217375</v>
      </c>
      <c r="CB34" s="225">
        <v>0.1377226909508</v>
      </c>
      <c r="CC34" s="223">
        <v>0.869503545442322</v>
      </c>
      <c r="CD34" s="225">
        <v>0.22920974425493401</v>
      </c>
      <c r="CE34" s="223">
        <v>2.55924493736017</v>
      </c>
      <c r="CF34" s="225">
        <v>0.11868781319100299</v>
      </c>
      <c r="CG34" s="223">
        <v>2.7991081181589501</v>
      </c>
      <c r="CH34" s="225">
        <v>0.72071369999230395</v>
      </c>
      <c r="CI34" s="223">
        <v>2.2361815788849699</v>
      </c>
      <c r="CJ34" s="225">
        <v>0.14631526014319701</v>
      </c>
      <c r="CK34" s="223">
        <v>2.5119402633683099</v>
      </c>
      <c r="CL34" s="225">
        <v>0.103476616905098</v>
      </c>
      <c r="CM34" s="223">
        <v>-0.287167854790634</v>
      </c>
      <c r="CN34" s="225">
        <v>0.74115297186860196</v>
      </c>
      <c r="CO34" s="223">
        <v>2.2884889090289202</v>
      </c>
      <c r="CP34" s="225">
        <v>6.9496763997875299E-2</v>
      </c>
      <c r="CQ34" s="223">
        <v>2.23533590053581</v>
      </c>
      <c r="CR34" s="225">
        <v>0.16253782022618499</v>
      </c>
      <c r="CS34" s="223">
        <v>2.07179427286647</v>
      </c>
      <c r="CT34" s="225">
        <v>0.160988796080655</v>
      </c>
      <c r="CU34" s="223">
        <v>2.33253320826985</v>
      </c>
      <c r="CV34" s="225">
        <v>8.7204652274629701E-2</v>
      </c>
      <c r="CW34" s="223">
        <v>9.7197307734033803E-2</v>
      </c>
      <c r="CX34" s="225">
        <v>0.181243390287672</v>
      </c>
      <c r="CY34" s="223">
        <v>1.31820273503088</v>
      </c>
      <c r="CZ34" s="225">
        <v>6.7904885985853106E-2</v>
      </c>
      <c r="DA34" s="223">
        <v>1.0515205072754701</v>
      </c>
      <c r="DB34" s="225">
        <v>0.17591933038390001</v>
      </c>
      <c r="DC34" s="223">
        <v>1.2473599010048799</v>
      </c>
      <c r="DD34" s="225">
        <v>0.1687237891343</v>
      </c>
      <c r="DE34" s="223">
        <v>1.32448428672047</v>
      </c>
      <c r="DF34" s="225">
        <v>8.7830144363683499E-2</v>
      </c>
      <c r="DG34" s="223">
        <v>0.272963779444996</v>
      </c>
      <c r="DH34" s="225">
        <v>0.18893438542311899</v>
      </c>
      <c r="DI34" s="223">
        <v>1.3701506290230201</v>
      </c>
      <c r="DJ34" s="225">
        <v>6.91850971490727E-2</v>
      </c>
      <c r="DK34" s="223">
        <v>0.912802463140447</v>
      </c>
      <c r="DL34" s="225">
        <v>0.15674219348304799</v>
      </c>
      <c r="DM34" s="223">
        <v>1.5187261814455699</v>
      </c>
      <c r="DN34" s="225">
        <v>0.17814717868753699</v>
      </c>
      <c r="DO34" s="223">
        <v>1.42013046462209</v>
      </c>
      <c r="DP34" s="225">
        <v>0.102657689960046</v>
      </c>
      <c r="DQ34" s="223">
        <v>0.50732800148164203</v>
      </c>
      <c r="DR34" s="225">
        <v>0.18122622037500399</v>
      </c>
      <c r="DS34" s="104"/>
      <c r="DT34" s="104"/>
      <c r="DU34" s="104"/>
      <c r="DV34" s="104"/>
      <c r="DW34" s="104"/>
      <c r="DX34" s="104"/>
      <c r="DY34" s="104"/>
      <c r="DZ34" s="104"/>
      <c r="EA34" s="104"/>
      <c r="EB34" s="104"/>
      <c r="EC34" s="104"/>
      <c r="ED34" s="104"/>
      <c r="EE34" s="104"/>
      <c r="EF34" s="104"/>
      <c r="EG34" s="104"/>
      <c r="EH34" s="104"/>
      <c r="EI34" s="104"/>
      <c r="EJ34" s="104"/>
      <c r="EK34" s="104"/>
      <c r="EL34" s="104"/>
      <c r="EM34" s="104"/>
      <c r="EN34" s="104"/>
      <c r="EO34" s="104"/>
      <c r="EP34" s="104"/>
      <c r="EQ34" s="104"/>
      <c r="ER34" s="104"/>
      <c r="ES34" s="104"/>
      <c r="ET34" s="104"/>
      <c r="EU34" s="104"/>
      <c r="EV34" s="104"/>
      <c r="EW34" s="104"/>
      <c r="EX34" s="104"/>
      <c r="EY34" s="104"/>
      <c r="EZ34" s="104"/>
      <c r="FA34" s="104"/>
      <c r="FB34" s="104"/>
      <c r="FC34" s="104"/>
      <c r="FD34" s="104"/>
      <c r="FE34" s="104"/>
      <c r="FF34" s="104"/>
      <c r="FG34" s="104"/>
      <c r="FH34" s="104"/>
      <c r="FI34" s="104"/>
      <c r="FJ34" s="104"/>
      <c r="FK34" s="104"/>
      <c r="FL34" s="104"/>
      <c r="FM34" s="104"/>
      <c r="FN34" s="255"/>
    </row>
    <row r="35" spans="1:170" ht="13" customHeight="1" x14ac:dyDescent="0.25">
      <c r="A35" s="26" t="s">
        <v>414</v>
      </c>
      <c r="B35" s="184">
        <v>2</v>
      </c>
      <c r="C35" s="223">
        <v>32.749500437866701</v>
      </c>
      <c r="D35" s="225">
        <v>0.30730471000093201</v>
      </c>
      <c r="E35" s="223">
        <v>32.4282555257845</v>
      </c>
      <c r="F35" s="225">
        <v>0.78927319208569302</v>
      </c>
      <c r="G35" s="223">
        <v>33.714296748716599</v>
      </c>
      <c r="H35" s="225">
        <v>0.74331519869014095</v>
      </c>
      <c r="I35" s="223">
        <v>32.6015044114707</v>
      </c>
      <c r="J35" s="225">
        <v>0.40142696433799002</v>
      </c>
      <c r="K35" s="223">
        <v>0.17324888568615601</v>
      </c>
      <c r="L35" s="225">
        <v>0.87862097387128901</v>
      </c>
      <c r="M35" s="223">
        <v>18.7768632697538</v>
      </c>
      <c r="N35" s="225">
        <v>0.110712605649674</v>
      </c>
      <c r="O35" s="223">
        <v>19.109732073998799</v>
      </c>
      <c r="P35" s="225">
        <v>0.41114744689426203</v>
      </c>
      <c r="Q35" s="223">
        <v>18.6469941582105</v>
      </c>
      <c r="R35" s="225">
        <v>0.24284308979187699</v>
      </c>
      <c r="S35" s="223">
        <v>18.758491895713401</v>
      </c>
      <c r="T35" s="225">
        <v>0.14261881072305899</v>
      </c>
      <c r="U35" s="223">
        <v>-0.35124017828541898</v>
      </c>
      <c r="V35" s="225">
        <v>0.45522090288768302</v>
      </c>
      <c r="W35" s="223">
        <v>6.2718422606823596</v>
      </c>
      <c r="X35" s="225">
        <v>0.14730459958419301</v>
      </c>
      <c r="Y35" s="223">
        <v>7.1285338337902902</v>
      </c>
      <c r="Z35" s="225">
        <v>0.44459287915615198</v>
      </c>
      <c r="AA35" s="223">
        <v>6.2492015182998601</v>
      </c>
      <c r="AB35" s="225">
        <v>0.25136226121037702</v>
      </c>
      <c r="AC35" s="223">
        <v>6.0998302755776201</v>
      </c>
      <c r="AD35" s="225">
        <v>0.158601030422684</v>
      </c>
      <c r="AE35" s="223">
        <v>-1.02870355821267</v>
      </c>
      <c r="AF35" s="225">
        <v>0.46322750994626999</v>
      </c>
      <c r="AG35" s="223">
        <v>3.99229840673671</v>
      </c>
      <c r="AH35" s="225">
        <v>0.12283053278796</v>
      </c>
      <c r="AI35" s="223">
        <v>3.6483555080771</v>
      </c>
      <c r="AJ35" s="225">
        <v>0.219573529757665</v>
      </c>
      <c r="AK35" s="223">
        <v>3.86637659550248</v>
      </c>
      <c r="AL35" s="225">
        <v>0.29703283036464601</v>
      </c>
      <c r="AM35" s="223">
        <v>4.0889380820771901</v>
      </c>
      <c r="AN35" s="225">
        <v>0.14922450188795799</v>
      </c>
      <c r="AO35" s="223">
        <v>0.44058257400009598</v>
      </c>
      <c r="AP35" s="225">
        <v>0.27375702496484899</v>
      </c>
      <c r="AQ35" s="223">
        <v>4.7512287042136503</v>
      </c>
      <c r="AR35" s="225">
        <v>0.114161534459816</v>
      </c>
      <c r="AS35" s="223">
        <v>4.3995986062399801</v>
      </c>
      <c r="AT35" s="225">
        <v>0.33582727950056301</v>
      </c>
      <c r="AU35" s="223">
        <v>4.3615131848154496</v>
      </c>
      <c r="AV35" s="225">
        <v>0.18835019861945099</v>
      </c>
      <c r="AW35" s="223">
        <v>4.9025084088814097</v>
      </c>
      <c r="AX35" s="225">
        <v>0.14622476330923201</v>
      </c>
      <c r="AY35" s="223">
        <v>0.50290980264142404</v>
      </c>
      <c r="AZ35" s="225">
        <v>0.37819854407422898</v>
      </c>
      <c r="BA35" s="223">
        <v>1.62143193960733</v>
      </c>
      <c r="BB35" s="225">
        <v>7.6238029902911994E-2</v>
      </c>
      <c r="BC35" s="223">
        <v>1.3119897988118501</v>
      </c>
      <c r="BD35" s="225">
        <v>0.145914844109861</v>
      </c>
      <c r="BE35" s="223">
        <v>1.4752195776086601</v>
      </c>
      <c r="BF35" s="225">
        <v>0.15944153042017101</v>
      </c>
      <c r="BG35" s="223">
        <v>1.71430277416426</v>
      </c>
      <c r="BH35" s="225">
        <v>9.7967311975764901E-2</v>
      </c>
      <c r="BI35" s="223">
        <v>0.40231297535240301</v>
      </c>
      <c r="BJ35" s="225">
        <v>0.183884885865087</v>
      </c>
      <c r="BK35" s="223">
        <v>1.26393048352813</v>
      </c>
      <c r="BL35" s="225">
        <v>7.1303749858418405E-2</v>
      </c>
      <c r="BM35" s="223">
        <v>0.82662287995494199</v>
      </c>
      <c r="BN35" s="225">
        <v>0.137584361078911</v>
      </c>
      <c r="BO35" s="223">
        <v>1.3560937297589</v>
      </c>
      <c r="BP35" s="225">
        <v>0.26888975903291901</v>
      </c>
      <c r="BQ35" s="223">
        <v>1.32731753626538</v>
      </c>
      <c r="BR35" s="225">
        <v>8.7901011783911895E-2</v>
      </c>
      <c r="BS35" s="223">
        <v>0.50069465631043397</v>
      </c>
      <c r="BT35" s="225">
        <v>0.162460165275473</v>
      </c>
      <c r="BU35" s="223">
        <v>2.2243256612533502</v>
      </c>
      <c r="BV35" s="225">
        <v>7.5525429490472598E-2</v>
      </c>
      <c r="BW35" s="223">
        <v>1.70330546711206</v>
      </c>
      <c r="BX35" s="225">
        <v>0.125270671201447</v>
      </c>
      <c r="BY35" s="223">
        <v>2.13538706077976</v>
      </c>
      <c r="BZ35" s="225">
        <v>0.12733093319615099</v>
      </c>
      <c r="CA35" s="223">
        <v>2.3462140826757798</v>
      </c>
      <c r="CB35" s="225">
        <v>0.10427374719492299</v>
      </c>
      <c r="CC35" s="223">
        <v>0.64290861556371903</v>
      </c>
      <c r="CD35" s="225">
        <v>0.17438686213635601</v>
      </c>
      <c r="CE35" s="223">
        <v>2.0824989596555299</v>
      </c>
      <c r="CF35" s="225">
        <v>9.3664066038150307E-2</v>
      </c>
      <c r="CG35" s="223">
        <v>1.8128378369815501</v>
      </c>
      <c r="CH35" s="225">
        <v>0.20853892337240601</v>
      </c>
      <c r="CI35" s="223">
        <v>2.0254990636394199</v>
      </c>
      <c r="CJ35" s="225">
        <v>0.22953668851324399</v>
      </c>
      <c r="CK35" s="223">
        <v>2.1308540361752</v>
      </c>
      <c r="CL35" s="225">
        <v>0.101254850608879</v>
      </c>
      <c r="CM35" s="223">
        <v>0.31801619919365298</v>
      </c>
      <c r="CN35" s="225">
        <v>0.223297513524296</v>
      </c>
      <c r="CO35" s="223">
        <v>1.5706156605281101</v>
      </c>
      <c r="CP35" s="225">
        <v>6.9514935430572702E-2</v>
      </c>
      <c r="CQ35" s="223">
        <v>1.3276239240754799</v>
      </c>
      <c r="CR35" s="225">
        <v>0.10779006231420001</v>
      </c>
      <c r="CS35" s="223">
        <v>1.49203808318363</v>
      </c>
      <c r="CT35" s="225">
        <v>0.14045262613759199</v>
      </c>
      <c r="CU35" s="223">
        <v>1.6393306244760799</v>
      </c>
      <c r="CV35" s="225">
        <v>8.6679211324525898E-2</v>
      </c>
      <c r="CW35" s="223">
        <v>0.311706700400598</v>
      </c>
      <c r="CX35" s="225">
        <v>0.141580346685862</v>
      </c>
      <c r="CY35" s="223">
        <v>1.32099691927242</v>
      </c>
      <c r="CZ35" s="225">
        <v>7.1040578809322505E-2</v>
      </c>
      <c r="DA35" s="223">
        <v>0.99788954873262903</v>
      </c>
      <c r="DB35" s="225">
        <v>0.132198810708682</v>
      </c>
      <c r="DC35" s="223">
        <v>1.3545200260760399</v>
      </c>
      <c r="DD35" s="225">
        <v>0.20597820141797801</v>
      </c>
      <c r="DE35" s="223">
        <v>1.3596628825063299</v>
      </c>
      <c r="DF35" s="225">
        <v>8.82858257607671E-2</v>
      </c>
      <c r="DG35" s="223">
        <v>0.36177333377369703</v>
      </c>
      <c r="DH35" s="225">
        <v>0.16674148650074699</v>
      </c>
      <c r="DI35" s="223">
        <v>1.0721648792190599</v>
      </c>
      <c r="DJ35" s="225">
        <v>6.8201197889219606E-2</v>
      </c>
      <c r="DK35" s="223">
        <v>0.81906884382314005</v>
      </c>
      <c r="DL35" s="225">
        <v>0.103508606962515</v>
      </c>
      <c r="DM35" s="223">
        <v>1.1680091098113401</v>
      </c>
      <c r="DN35" s="225">
        <v>0.20396426323623901</v>
      </c>
      <c r="DO35" s="223">
        <v>1.0960478110296199</v>
      </c>
      <c r="DP35" s="225">
        <v>8.5339800969690696E-2</v>
      </c>
      <c r="DQ35" s="223">
        <v>0.27697896720648302</v>
      </c>
      <c r="DR35" s="225">
        <v>0.130555370349734</v>
      </c>
      <c r="DS35" s="104"/>
      <c r="DT35" s="104"/>
      <c r="DU35" s="104"/>
      <c r="DV35" s="104"/>
      <c r="DW35" s="104"/>
      <c r="DX35" s="104"/>
      <c r="DY35" s="104"/>
      <c r="DZ35" s="104"/>
      <c r="EA35" s="104"/>
      <c r="EB35" s="104"/>
      <c r="EC35" s="104"/>
      <c r="ED35" s="104"/>
      <c r="EE35" s="104"/>
      <c r="EF35" s="104"/>
      <c r="EG35" s="104"/>
      <c r="EH35" s="104"/>
      <c r="EI35" s="104"/>
      <c r="EJ35" s="104"/>
      <c r="EK35" s="104"/>
      <c r="EL35" s="104"/>
      <c r="EM35" s="104"/>
      <c r="EN35" s="104"/>
      <c r="EO35" s="104"/>
      <c r="EP35" s="104"/>
      <c r="EQ35" s="104"/>
      <c r="ER35" s="104"/>
      <c r="ES35" s="104"/>
      <c r="ET35" s="104"/>
      <c r="EU35" s="104"/>
      <c r="EV35" s="104"/>
      <c r="EW35" s="104"/>
      <c r="EX35" s="104"/>
      <c r="EY35" s="104"/>
      <c r="EZ35" s="104"/>
      <c r="FA35" s="104"/>
      <c r="FB35" s="104"/>
      <c r="FC35" s="104"/>
      <c r="FD35" s="104"/>
      <c r="FE35" s="104"/>
      <c r="FF35" s="104"/>
      <c r="FG35" s="104"/>
      <c r="FH35" s="104"/>
      <c r="FI35" s="104"/>
      <c r="FJ35" s="104"/>
      <c r="FK35" s="104"/>
      <c r="FL35" s="104"/>
      <c r="FM35" s="104"/>
      <c r="FN35" s="255"/>
    </row>
    <row r="36" spans="1:170" ht="13" customHeight="1" x14ac:dyDescent="0.25">
      <c r="A36" s="26" t="s">
        <v>415</v>
      </c>
      <c r="B36" s="184">
        <v>2</v>
      </c>
      <c r="C36" s="223">
        <v>55.149989103111302</v>
      </c>
      <c r="D36" s="225">
        <v>0.37654497339117898</v>
      </c>
      <c r="E36" s="223">
        <v>56.081381854525702</v>
      </c>
      <c r="F36" s="225">
        <v>0.81386168912978696</v>
      </c>
      <c r="G36" s="223">
        <v>56.778632199974901</v>
      </c>
      <c r="H36" s="225">
        <v>0.97423762785770196</v>
      </c>
      <c r="I36" s="223">
        <v>54.2853797068245</v>
      </c>
      <c r="J36" s="225">
        <v>0.45256337533119101</v>
      </c>
      <c r="K36" s="223">
        <v>-1.79600214770121</v>
      </c>
      <c r="L36" s="225">
        <v>0.936075841658222</v>
      </c>
      <c r="M36" s="223">
        <v>17.8091838578334</v>
      </c>
      <c r="N36" s="225">
        <v>0.19004931831692501</v>
      </c>
      <c r="O36" s="223">
        <v>17.7457948698368</v>
      </c>
      <c r="P36" s="225">
        <v>0.45616859594853898</v>
      </c>
      <c r="Q36" s="223">
        <v>18.4394892336786</v>
      </c>
      <c r="R36" s="225">
        <v>0.320342267668416</v>
      </c>
      <c r="S36" s="223">
        <v>17.635756248946699</v>
      </c>
      <c r="T36" s="225">
        <v>0.22180782225645099</v>
      </c>
      <c r="U36" s="223">
        <v>-0.11003862089007301</v>
      </c>
      <c r="V36" s="225">
        <v>0.485674527067054</v>
      </c>
      <c r="W36" s="223">
        <v>8.15750158833327</v>
      </c>
      <c r="X36" s="225">
        <v>0.17875487134669599</v>
      </c>
      <c r="Y36" s="223">
        <v>9.6375307344540708</v>
      </c>
      <c r="Z36" s="225">
        <v>0.45769678424766402</v>
      </c>
      <c r="AA36" s="223">
        <v>7.7832160594941797</v>
      </c>
      <c r="AB36" s="225">
        <v>0.37382100375316002</v>
      </c>
      <c r="AC36" s="223">
        <v>7.7959878093770403</v>
      </c>
      <c r="AD36" s="225">
        <v>0.23536972712714199</v>
      </c>
      <c r="AE36" s="223">
        <v>-1.8415429250770301</v>
      </c>
      <c r="AF36" s="225">
        <v>0.52221208582282597</v>
      </c>
      <c r="AG36" s="223">
        <v>3.8050661793040899</v>
      </c>
      <c r="AH36" s="225">
        <v>9.5821413106029096E-2</v>
      </c>
      <c r="AI36" s="223">
        <v>3.93525989476271</v>
      </c>
      <c r="AJ36" s="225">
        <v>0.187087523941707</v>
      </c>
      <c r="AK36" s="223">
        <v>3.8080968232029</v>
      </c>
      <c r="AL36" s="225">
        <v>0.178026484812467</v>
      </c>
      <c r="AM36" s="223">
        <v>3.7652035863067401</v>
      </c>
      <c r="AN36" s="225">
        <v>0.11159832272312201</v>
      </c>
      <c r="AO36" s="223">
        <v>-0.170056308455969</v>
      </c>
      <c r="AP36" s="225">
        <v>0.18866189842286399</v>
      </c>
      <c r="AQ36" s="223">
        <v>4.2715439422048798</v>
      </c>
      <c r="AR36" s="225">
        <v>0.10430430407392299</v>
      </c>
      <c r="AS36" s="223">
        <v>4.3579510796860896</v>
      </c>
      <c r="AT36" s="225">
        <v>0.19216265222558701</v>
      </c>
      <c r="AU36" s="223">
        <v>4.3986692194145602</v>
      </c>
      <c r="AV36" s="225">
        <v>0.24525565329530899</v>
      </c>
      <c r="AW36" s="223">
        <v>4.1909320320492496</v>
      </c>
      <c r="AX36" s="225">
        <v>0.127142121781497</v>
      </c>
      <c r="AY36" s="223">
        <v>-0.167019047636839</v>
      </c>
      <c r="AZ36" s="225">
        <v>0.22896526576850201</v>
      </c>
      <c r="BA36" s="223">
        <v>2.3354629150096802</v>
      </c>
      <c r="BB36" s="225">
        <v>8.5309359686333103E-2</v>
      </c>
      <c r="BC36" s="223">
        <v>2.1568946535007698</v>
      </c>
      <c r="BD36" s="225">
        <v>0.12796619672918499</v>
      </c>
      <c r="BE36" s="223">
        <v>2.6083927577424402</v>
      </c>
      <c r="BF36" s="225">
        <v>0.180104551100498</v>
      </c>
      <c r="BG36" s="223">
        <v>2.31007324356891</v>
      </c>
      <c r="BH36" s="225">
        <v>0.10917745430456199</v>
      </c>
      <c r="BI36" s="223">
        <v>0.153178590068141</v>
      </c>
      <c r="BJ36" s="225">
        <v>0.15810885865893701</v>
      </c>
      <c r="BK36" s="223">
        <v>3.1020635956794398</v>
      </c>
      <c r="BL36" s="225">
        <v>0.114203467551571</v>
      </c>
      <c r="BM36" s="223">
        <v>2.5700201574592398</v>
      </c>
      <c r="BN36" s="225">
        <v>0.16792105633052701</v>
      </c>
      <c r="BO36" s="223">
        <v>2.8873282253674999</v>
      </c>
      <c r="BP36" s="225">
        <v>0.142415737766734</v>
      </c>
      <c r="BQ36" s="223">
        <v>3.3473222099087501</v>
      </c>
      <c r="BR36" s="225">
        <v>0.16852096718392101</v>
      </c>
      <c r="BS36" s="223">
        <v>0.77730205244951001</v>
      </c>
      <c r="BT36" s="225">
        <v>0.236627586629546</v>
      </c>
      <c r="BU36" s="223">
        <v>5.2144869201541697</v>
      </c>
      <c r="BV36" s="225">
        <v>0.12955428554347601</v>
      </c>
      <c r="BW36" s="223">
        <v>4.9815987611118704</v>
      </c>
      <c r="BX36" s="225">
        <v>0.22197829140706299</v>
      </c>
      <c r="BY36" s="223">
        <v>5.4378267195517402</v>
      </c>
      <c r="BZ36" s="225">
        <v>0.27225293809391699</v>
      </c>
      <c r="CA36" s="223">
        <v>5.21499491163486</v>
      </c>
      <c r="CB36" s="225">
        <v>0.169087215918582</v>
      </c>
      <c r="CC36" s="223">
        <v>0.23339615052299001</v>
      </c>
      <c r="CD36" s="225">
        <v>0.26791714880866102</v>
      </c>
      <c r="CE36" s="223">
        <v>2.5803867626661399</v>
      </c>
      <c r="CF36" s="225">
        <v>0.113292864461029</v>
      </c>
      <c r="CG36" s="223">
        <v>2.69259545434773</v>
      </c>
      <c r="CH36" s="225">
        <v>0.21404524942470399</v>
      </c>
      <c r="CI36" s="223">
        <v>2.5061903569550998</v>
      </c>
      <c r="CJ36" s="225">
        <v>0.24834316757032299</v>
      </c>
      <c r="CK36" s="223">
        <v>2.5781453627018802</v>
      </c>
      <c r="CL36" s="225">
        <v>0.13560462458147399</v>
      </c>
      <c r="CM36" s="223">
        <v>-0.114450091645847</v>
      </c>
      <c r="CN36" s="225">
        <v>0.234472771340204</v>
      </c>
      <c r="CO36" s="223">
        <v>1.4191590297625301</v>
      </c>
      <c r="CP36" s="225">
        <v>4.8031871993051901E-2</v>
      </c>
      <c r="CQ36" s="223">
        <v>1.5823372828528199</v>
      </c>
      <c r="CR36" s="225">
        <v>0.10190422572604101</v>
      </c>
      <c r="CS36" s="223">
        <v>1.5606992999615299</v>
      </c>
      <c r="CT36" s="225">
        <v>9.0301016701255801E-2</v>
      </c>
      <c r="CU36" s="223">
        <v>1.3268113551237399</v>
      </c>
      <c r="CV36" s="225">
        <v>5.6437454798294803E-2</v>
      </c>
      <c r="CW36" s="223">
        <v>-0.255525927729082</v>
      </c>
      <c r="CX36" s="225">
        <v>0.106430089481812</v>
      </c>
      <c r="CY36" s="223">
        <v>5.5516648093585603</v>
      </c>
      <c r="CZ36" s="225">
        <v>0.16428681581486701</v>
      </c>
      <c r="DA36" s="223">
        <v>6.8249662625410101</v>
      </c>
      <c r="DB36" s="225">
        <v>0.31479438617757199</v>
      </c>
      <c r="DC36" s="223">
        <v>5.9205580254649899</v>
      </c>
      <c r="DD36" s="225">
        <v>0.27187026108836398</v>
      </c>
      <c r="DE36" s="223">
        <v>5.0243431836859402</v>
      </c>
      <c r="DF36" s="225">
        <v>0.18685145650395699</v>
      </c>
      <c r="DG36" s="223">
        <v>-1.8006230788550699</v>
      </c>
      <c r="DH36" s="225">
        <v>0.30486493551768501</v>
      </c>
      <c r="DI36" s="223">
        <v>2.7473746177007698</v>
      </c>
      <c r="DJ36" s="225">
        <v>0.12777358323677801</v>
      </c>
      <c r="DK36" s="223">
        <v>2.7799390677787299</v>
      </c>
      <c r="DL36" s="225">
        <v>0.25000770880303202</v>
      </c>
      <c r="DM36" s="223">
        <v>3.1607443552696899</v>
      </c>
      <c r="DN36" s="225">
        <v>0.36215294358849198</v>
      </c>
      <c r="DO36" s="223">
        <v>2.6181038322019399</v>
      </c>
      <c r="DP36" s="225">
        <v>0.14865795451980901</v>
      </c>
      <c r="DQ36" s="223">
        <v>-0.16183523557679499</v>
      </c>
      <c r="DR36" s="225">
        <v>0.28961201277444598</v>
      </c>
      <c r="DS36" s="104"/>
      <c r="DT36" s="104"/>
      <c r="DU36" s="104"/>
      <c r="DV36" s="104"/>
      <c r="DW36" s="104"/>
      <c r="DX36" s="104"/>
      <c r="DY36" s="104"/>
      <c r="DZ36" s="104"/>
      <c r="EA36" s="104"/>
      <c r="EB36" s="104"/>
      <c r="EC36" s="104"/>
      <c r="ED36" s="104"/>
      <c r="EE36" s="104"/>
      <c r="EF36" s="104"/>
      <c r="EG36" s="104"/>
      <c r="EH36" s="104"/>
      <c r="EI36" s="104"/>
      <c r="EJ36" s="104"/>
      <c r="EK36" s="104"/>
      <c r="EL36" s="104"/>
      <c r="EM36" s="104"/>
      <c r="EN36" s="104"/>
      <c r="EO36" s="104"/>
      <c r="EP36" s="104"/>
      <c r="EQ36" s="104"/>
      <c r="ER36" s="104"/>
      <c r="ES36" s="104"/>
      <c r="ET36" s="104"/>
      <c r="EU36" s="104"/>
      <c r="EV36" s="104"/>
      <c r="EW36" s="104"/>
      <c r="EX36" s="104"/>
      <c r="EY36" s="104"/>
      <c r="EZ36" s="104"/>
      <c r="FA36" s="104"/>
      <c r="FB36" s="104"/>
      <c r="FC36" s="104"/>
      <c r="FD36" s="104"/>
      <c r="FE36" s="104"/>
      <c r="FF36" s="104"/>
      <c r="FG36" s="104"/>
      <c r="FH36" s="104"/>
      <c r="FI36" s="104"/>
      <c r="FJ36" s="104"/>
      <c r="FK36" s="104"/>
      <c r="FL36" s="104"/>
      <c r="FM36" s="104"/>
      <c r="FN36" s="255"/>
    </row>
    <row r="37" spans="1:170" ht="13" customHeight="1" x14ac:dyDescent="0.25">
      <c r="A37" s="26" t="s">
        <v>416</v>
      </c>
      <c r="B37" s="184">
        <v>2</v>
      </c>
      <c r="C37" s="223">
        <v>35.8992549267969</v>
      </c>
      <c r="D37" s="225">
        <v>0.79615734206159205</v>
      </c>
      <c r="E37" s="223">
        <v>34.1919878335665</v>
      </c>
      <c r="F37" s="225">
        <v>0.96367722377346399</v>
      </c>
      <c r="G37" s="223">
        <v>35.477575404997701</v>
      </c>
      <c r="H37" s="225">
        <v>1.35858341162719</v>
      </c>
      <c r="I37" s="223">
        <v>36.641627935749199</v>
      </c>
      <c r="J37" s="225">
        <v>0.999153768476715</v>
      </c>
      <c r="K37" s="223">
        <v>2.4496401021827099</v>
      </c>
      <c r="L37" s="225">
        <v>1.13388657286482</v>
      </c>
      <c r="M37" s="223">
        <v>23.270835684166101</v>
      </c>
      <c r="N37" s="225">
        <v>0.346923701633574</v>
      </c>
      <c r="O37" s="223">
        <v>22.0395180656188</v>
      </c>
      <c r="P37" s="225">
        <v>0.61351139884202599</v>
      </c>
      <c r="Q37" s="223">
        <v>23.819936607594101</v>
      </c>
      <c r="R37" s="225">
        <v>0.83113115228239798</v>
      </c>
      <c r="S37" s="223">
        <v>23.5178027318949</v>
      </c>
      <c r="T37" s="225">
        <v>0.48579094909222897</v>
      </c>
      <c r="U37" s="223">
        <v>1.47828466627615</v>
      </c>
      <c r="V37" s="225">
        <v>0.75227933800425095</v>
      </c>
      <c r="W37" s="223">
        <v>8.9548311292895502</v>
      </c>
      <c r="X37" s="225">
        <v>0.236363874125785</v>
      </c>
      <c r="Y37" s="223">
        <v>7.7182517178779202</v>
      </c>
      <c r="Z37" s="225">
        <v>0.346914340872222</v>
      </c>
      <c r="AA37" s="223">
        <v>9.0339640549674201</v>
      </c>
      <c r="AB37" s="225">
        <v>0.594613445028365</v>
      </c>
      <c r="AC37" s="223">
        <v>9.3337678386304592</v>
      </c>
      <c r="AD37" s="225">
        <v>0.31804495736000499</v>
      </c>
      <c r="AE37" s="223">
        <v>1.6155161207525399</v>
      </c>
      <c r="AF37" s="225">
        <v>0.48894933949692698</v>
      </c>
      <c r="AG37" s="223">
        <v>4.6388057943347496</v>
      </c>
      <c r="AH37" s="225">
        <v>0.166859288973321</v>
      </c>
      <c r="AI37" s="223">
        <v>4.4994113712933599</v>
      </c>
      <c r="AJ37" s="225">
        <v>0.273868870077287</v>
      </c>
      <c r="AK37" s="223">
        <v>4.8509728575478102</v>
      </c>
      <c r="AL37" s="225">
        <v>0.40096475238576901</v>
      </c>
      <c r="AM37" s="223">
        <v>4.6179523892878702</v>
      </c>
      <c r="AN37" s="225">
        <v>0.197392575056685</v>
      </c>
      <c r="AO37" s="223">
        <v>0.118541017994508</v>
      </c>
      <c r="AP37" s="225">
        <v>0.32585250068457</v>
      </c>
      <c r="AQ37" s="223">
        <v>5.2507001804652802</v>
      </c>
      <c r="AR37" s="225">
        <v>0.127269774562912</v>
      </c>
      <c r="AS37" s="223">
        <v>4.7707011627252598</v>
      </c>
      <c r="AT37" s="225">
        <v>0.20965802642325701</v>
      </c>
      <c r="AU37" s="223">
        <v>5.1438222162882896</v>
      </c>
      <c r="AV37" s="225">
        <v>0.29498974070649098</v>
      </c>
      <c r="AW37" s="223">
        <v>5.4923089215791103</v>
      </c>
      <c r="AX37" s="225">
        <v>0.16840608314443001</v>
      </c>
      <c r="AY37" s="223">
        <v>0.72160775885385098</v>
      </c>
      <c r="AZ37" s="225">
        <v>0.27816512680458999</v>
      </c>
      <c r="BA37" s="223">
        <v>3.8472761685363501</v>
      </c>
      <c r="BB37" s="225">
        <v>0.120931873980632</v>
      </c>
      <c r="BC37" s="223">
        <v>3.54458629503219</v>
      </c>
      <c r="BD37" s="225">
        <v>0.22763771504972</v>
      </c>
      <c r="BE37" s="223">
        <v>4.0505698201768103</v>
      </c>
      <c r="BF37" s="225">
        <v>0.26562167110810903</v>
      </c>
      <c r="BG37" s="223">
        <v>3.9269759112160201</v>
      </c>
      <c r="BH37" s="225">
        <v>0.15182334069047501</v>
      </c>
      <c r="BI37" s="223">
        <v>0.38238961618383399</v>
      </c>
      <c r="BJ37" s="225">
        <v>0.26993854211087198</v>
      </c>
      <c r="BK37" s="223">
        <v>2.5063770126043301</v>
      </c>
      <c r="BL37" s="225">
        <v>0.13544265075359899</v>
      </c>
      <c r="BM37" s="223">
        <v>2.4448976515560998</v>
      </c>
      <c r="BN37" s="225">
        <v>0.26504832704828102</v>
      </c>
      <c r="BO37" s="223">
        <v>2.7073806273482699</v>
      </c>
      <c r="BP37" s="225">
        <v>0.27661048995617299</v>
      </c>
      <c r="BQ37" s="223">
        <v>2.3662903623034501</v>
      </c>
      <c r="BR37" s="225">
        <v>0.16783604008033401</v>
      </c>
      <c r="BS37" s="223">
        <v>-7.8607289252646595E-2</v>
      </c>
      <c r="BT37" s="225">
        <v>0.32633181479970802</v>
      </c>
      <c r="BU37" s="223">
        <v>2.8388785391078901</v>
      </c>
      <c r="BV37" s="225">
        <v>0.14381316990055301</v>
      </c>
      <c r="BW37" s="223">
        <v>2.6734458709102298</v>
      </c>
      <c r="BX37" s="225">
        <v>0.31642445194077701</v>
      </c>
      <c r="BY37" s="223">
        <v>2.65058483831735</v>
      </c>
      <c r="BZ37" s="225">
        <v>0.23829891921678201</v>
      </c>
      <c r="CA37" s="223">
        <v>2.8305788606014999</v>
      </c>
      <c r="CB37" s="225">
        <v>0.14581476883017599</v>
      </c>
      <c r="CC37" s="223">
        <v>0.15713298969127601</v>
      </c>
      <c r="CD37" s="225">
        <v>0.339370170760596</v>
      </c>
      <c r="CE37" s="223">
        <v>3.5732670239202999</v>
      </c>
      <c r="CF37" s="225">
        <v>0.12861312842754399</v>
      </c>
      <c r="CG37" s="223">
        <v>3.1167157285637699</v>
      </c>
      <c r="CH37" s="225">
        <v>0.24477998153047401</v>
      </c>
      <c r="CI37" s="223">
        <v>3.7593686698337399</v>
      </c>
      <c r="CJ37" s="225">
        <v>0.35363757037268401</v>
      </c>
      <c r="CK37" s="223">
        <v>3.6751268976828602</v>
      </c>
      <c r="CL37" s="225">
        <v>0.16541034405713301</v>
      </c>
      <c r="CM37" s="223">
        <v>0.55841116911909205</v>
      </c>
      <c r="CN37" s="225">
        <v>0.31562380115375599</v>
      </c>
      <c r="CO37" s="223">
        <v>3.35699520756565</v>
      </c>
      <c r="CP37" s="225">
        <v>0.141913517087463</v>
      </c>
      <c r="CQ37" s="223">
        <v>3.2077567706765602</v>
      </c>
      <c r="CR37" s="225">
        <v>0.27659473345656299</v>
      </c>
      <c r="CS37" s="223">
        <v>3.6992320750190699</v>
      </c>
      <c r="CT37" s="225">
        <v>0.27492026924388702</v>
      </c>
      <c r="CU37" s="223">
        <v>3.2851245695236302</v>
      </c>
      <c r="CV37" s="225">
        <v>0.150296567328535</v>
      </c>
      <c r="CW37" s="223">
        <v>7.7367798847068694E-2</v>
      </c>
      <c r="CX37" s="225">
        <v>0.28224263441665198</v>
      </c>
      <c r="CY37" s="223">
        <v>2.9869495475123902</v>
      </c>
      <c r="CZ37" s="225">
        <v>0.126170207852105</v>
      </c>
      <c r="DA37" s="223">
        <v>2.9343046924592202</v>
      </c>
      <c r="DB37" s="225">
        <v>0.18768038247841801</v>
      </c>
      <c r="DC37" s="223">
        <v>3.3703217123019602</v>
      </c>
      <c r="DD37" s="225">
        <v>0.34124100233101901</v>
      </c>
      <c r="DE37" s="223">
        <v>2.8708534405283701</v>
      </c>
      <c r="DF37" s="225">
        <v>0.15145443092737801</v>
      </c>
      <c r="DG37" s="223">
        <v>-6.3451251930841696E-2</v>
      </c>
      <c r="DH37" s="225">
        <v>0.25317748728454298</v>
      </c>
      <c r="DI37" s="223">
        <v>2.23119599525756</v>
      </c>
      <c r="DJ37" s="225">
        <v>0.11312135412435</v>
      </c>
      <c r="DK37" s="223">
        <v>2.0933239821351299</v>
      </c>
      <c r="DL37" s="225">
        <v>0.18811474117041799</v>
      </c>
      <c r="DM37" s="223">
        <v>2.5806838606345099</v>
      </c>
      <c r="DN37" s="225">
        <v>0.307623658166018</v>
      </c>
      <c r="DO37" s="223">
        <v>2.1658509847743201</v>
      </c>
      <c r="DP37" s="225">
        <v>0.161281778084641</v>
      </c>
      <c r="DQ37" s="223">
        <v>7.2527002639189306E-2</v>
      </c>
      <c r="DR37" s="225">
        <v>0.25462283115952</v>
      </c>
      <c r="DS37" s="104"/>
      <c r="DT37" s="104"/>
      <c r="DU37" s="104"/>
      <c r="DV37" s="104"/>
      <c r="DW37" s="104"/>
      <c r="DX37" s="104"/>
      <c r="DY37" s="104"/>
      <c r="DZ37" s="104"/>
      <c r="EA37" s="104"/>
      <c r="EB37" s="104"/>
      <c r="EC37" s="104"/>
      <c r="ED37" s="104"/>
      <c r="EE37" s="104"/>
      <c r="EF37" s="104"/>
      <c r="EG37" s="104"/>
      <c r="EH37" s="104"/>
      <c r="EI37" s="104"/>
      <c r="EJ37" s="104"/>
      <c r="EK37" s="104"/>
      <c r="EL37" s="104"/>
      <c r="EM37" s="104"/>
      <c r="EN37" s="104"/>
      <c r="EO37" s="104"/>
      <c r="EP37" s="104"/>
      <c r="EQ37" s="104"/>
      <c r="ER37" s="104"/>
      <c r="ES37" s="104"/>
      <c r="ET37" s="104"/>
      <c r="EU37" s="104"/>
      <c r="EV37" s="104"/>
      <c r="EW37" s="104"/>
      <c r="EX37" s="104"/>
      <c r="EY37" s="104"/>
      <c r="EZ37" s="104"/>
      <c r="FA37" s="104"/>
      <c r="FB37" s="104"/>
      <c r="FC37" s="104"/>
      <c r="FD37" s="104"/>
      <c r="FE37" s="104"/>
      <c r="FF37" s="104"/>
      <c r="FG37" s="104"/>
      <c r="FH37" s="104"/>
      <c r="FI37" s="104"/>
      <c r="FJ37" s="104"/>
      <c r="FK37" s="104"/>
      <c r="FL37" s="104"/>
      <c r="FM37" s="104"/>
      <c r="FN37" s="255"/>
    </row>
    <row r="38" spans="1:170" ht="13" customHeight="1" x14ac:dyDescent="0.25">
      <c r="A38" s="26" t="s">
        <v>417</v>
      </c>
      <c r="B38" s="184">
        <v>2</v>
      </c>
      <c r="C38" s="223">
        <v>43.121651954658397</v>
      </c>
      <c r="D38" s="225">
        <v>0.33946321853108602</v>
      </c>
      <c r="E38" s="223">
        <v>44.112487460364598</v>
      </c>
      <c r="F38" s="225">
        <v>0.56147604325733302</v>
      </c>
      <c r="G38" s="223">
        <v>43.0713191322467</v>
      </c>
      <c r="H38" s="225">
        <v>0.81196007698977402</v>
      </c>
      <c r="I38" s="223">
        <v>42.637252559621402</v>
      </c>
      <c r="J38" s="225">
        <v>0.42516231150994299</v>
      </c>
      <c r="K38" s="223">
        <v>-1.47523490074316</v>
      </c>
      <c r="L38" s="225">
        <v>0.61709438229880798</v>
      </c>
      <c r="M38" s="223">
        <v>18.672717910570299</v>
      </c>
      <c r="N38" s="225">
        <v>0.21789585839404399</v>
      </c>
      <c r="O38" s="223">
        <v>18.4592506428673</v>
      </c>
      <c r="P38" s="225">
        <v>0.30403435172578502</v>
      </c>
      <c r="Q38" s="223">
        <v>19.083230088685799</v>
      </c>
      <c r="R38" s="225">
        <v>0.426513330708094</v>
      </c>
      <c r="S38" s="223">
        <v>18.663124087867899</v>
      </c>
      <c r="T38" s="225">
        <v>0.32450798433763101</v>
      </c>
      <c r="U38" s="223">
        <v>0.203873445000568</v>
      </c>
      <c r="V38" s="225">
        <v>0.43942619133579902</v>
      </c>
      <c r="W38" s="223">
        <v>6.7732604932192704</v>
      </c>
      <c r="X38" s="225">
        <v>0.13655549268014899</v>
      </c>
      <c r="Y38" s="223">
        <v>6.8186701267051504</v>
      </c>
      <c r="Z38" s="225">
        <v>0.248343666460767</v>
      </c>
      <c r="AA38" s="223">
        <v>6.4201942747585896</v>
      </c>
      <c r="AB38" s="225">
        <v>0.377479293302178</v>
      </c>
      <c r="AC38" s="223">
        <v>6.8894047456904097</v>
      </c>
      <c r="AD38" s="225">
        <v>0.17868204290581499</v>
      </c>
      <c r="AE38" s="223">
        <v>7.0734618985259304E-2</v>
      </c>
      <c r="AF38" s="225">
        <v>0.30134270387038398</v>
      </c>
      <c r="AG38" s="223">
        <v>2.95548250795088</v>
      </c>
      <c r="AH38" s="225">
        <v>7.9781282807053003E-2</v>
      </c>
      <c r="AI38" s="223">
        <v>2.7115577006873099</v>
      </c>
      <c r="AJ38" s="225">
        <v>0.15413505950040199</v>
      </c>
      <c r="AK38" s="223">
        <v>3.1228783641237499</v>
      </c>
      <c r="AL38" s="225">
        <v>0.228764851917652</v>
      </c>
      <c r="AM38" s="223">
        <v>3.0271276636702602</v>
      </c>
      <c r="AN38" s="225">
        <v>0.102751875020078</v>
      </c>
      <c r="AO38" s="223">
        <v>0.31556996298294498</v>
      </c>
      <c r="AP38" s="225">
        <v>0.185467536816671</v>
      </c>
      <c r="AQ38" s="223">
        <v>3.7387580361998398</v>
      </c>
      <c r="AR38" s="225">
        <v>9.8078723914331603E-2</v>
      </c>
      <c r="AS38" s="223">
        <v>3.14388232376779</v>
      </c>
      <c r="AT38" s="225">
        <v>0.12719211618357201</v>
      </c>
      <c r="AU38" s="223">
        <v>4.1219901309613096</v>
      </c>
      <c r="AV38" s="225">
        <v>0.25966670251810903</v>
      </c>
      <c r="AW38" s="223">
        <v>3.9183524046901401</v>
      </c>
      <c r="AX38" s="225">
        <v>0.13456788419311599</v>
      </c>
      <c r="AY38" s="223">
        <v>0.77447008092234704</v>
      </c>
      <c r="AZ38" s="225">
        <v>0.19291144495202101</v>
      </c>
      <c r="BA38" s="223">
        <v>3.8470894742376101</v>
      </c>
      <c r="BB38" s="225">
        <v>0.114112045587465</v>
      </c>
      <c r="BC38" s="223">
        <v>3.3392344101664699</v>
      </c>
      <c r="BD38" s="225">
        <v>0.142186825263553</v>
      </c>
      <c r="BE38" s="223">
        <v>4.7577345122762598</v>
      </c>
      <c r="BF38" s="225">
        <v>0.38226755675388902</v>
      </c>
      <c r="BG38" s="223">
        <v>3.8171402748414298</v>
      </c>
      <c r="BH38" s="225">
        <v>0.12436296118878</v>
      </c>
      <c r="BI38" s="223">
        <v>0.47790586467495599</v>
      </c>
      <c r="BJ38" s="225">
        <v>0.19214645896148999</v>
      </c>
      <c r="BK38" s="223">
        <v>1.9328673954594999</v>
      </c>
      <c r="BL38" s="225">
        <v>8.0541232617036301E-2</v>
      </c>
      <c r="BM38" s="223">
        <v>1.46034829679294</v>
      </c>
      <c r="BN38" s="225">
        <v>0.12280321750466899</v>
      </c>
      <c r="BO38" s="223">
        <v>2.1381735320231599</v>
      </c>
      <c r="BP38" s="225">
        <v>0.20084907937766999</v>
      </c>
      <c r="BQ38" s="223">
        <v>2.10328579415537</v>
      </c>
      <c r="BR38" s="225">
        <v>0.12944906277747101</v>
      </c>
      <c r="BS38" s="223">
        <v>0.642937497362425</v>
      </c>
      <c r="BT38" s="225">
        <v>0.177752549503498</v>
      </c>
      <c r="BU38" s="223">
        <v>6.0429604503270502</v>
      </c>
      <c r="BV38" s="225">
        <v>0.12072743178526001</v>
      </c>
      <c r="BW38" s="223">
        <v>5.9207302260805097</v>
      </c>
      <c r="BX38" s="225">
        <v>0.28321783553063901</v>
      </c>
      <c r="BY38" s="223">
        <v>6.3430649061607003</v>
      </c>
      <c r="BZ38" s="225">
        <v>0.405331673297536</v>
      </c>
      <c r="CA38" s="223">
        <v>6.0284835354183599</v>
      </c>
      <c r="CB38" s="225">
        <v>0.15147805999390701</v>
      </c>
      <c r="CC38" s="223">
        <v>0.10775330933784801</v>
      </c>
      <c r="CD38" s="225">
        <v>0.322301645778031</v>
      </c>
      <c r="CE38" s="223">
        <v>2.53276419683784</v>
      </c>
      <c r="CF38" s="225">
        <v>9.2035350217197207E-2</v>
      </c>
      <c r="CG38" s="223">
        <v>2.2462005028135898</v>
      </c>
      <c r="CH38" s="225">
        <v>0.14797111388922601</v>
      </c>
      <c r="CI38" s="223">
        <v>2.47959376058057</v>
      </c>
      <c r="CJ38" s="225">
        <v>0.18635169609296701</v>
      </c>
      <c r="CK38" s="223">
        <v>2.7042653555951</v>
      </c>
      <c r="CL38" s="225">
        <v>0.13343005504236499</v>
      </c>
      <c r="CM38" s="223">
        <v>0.45806485278151499</v>
      </c>
      <c r="CN38" s="225">
        <v>0.201385442279575</v>
      </c>
      <c r="CO38" s="223">
        <v>1.7782979852963801</v>
      </c>
      <c r="CP38" s="225">
        <v>7.0767091835664001E-2</v>
      </c>
      <c r="CQ38" s="223">
        <v>1.7617830263985299</v>
      </c>
      <c r="CR38" s="225">
        <v>0.10417289240917101</v>
      </c>
      <c r="CS38" s="223">
        <v>2.3795645352061299</v>
      </c>
      <c r="CT38" s="225">
        <v>0.16286204370069801</v>
      </c>
      <c r="CU38" s="223">
        <v>1.5906022060952301</v>
      </c>
      <c r="CV38" s="225">
        <v>8.4880980486853205E-2</v>
      </c>
      <c r="CW38" s="223">
        <v>-0.17118082030330001</v>
      </c>
      <c r="CX38" s="225">
        <v>0.118883044247263</v>
      </c>
      <c r="CY38" s="223">
        <v>1.93629702634904</v>
      </c>
      <c r="CZ38" s="225">
        <v>6.0542132989728999E-2</v>
      </c>
      <c r="DA38" s="223">
        <v>2.0776111415512699</v>
      </c>
      <c r="DB38" s="225">
        <v>0.14952591418820599</v>
      </c>
      <c r="DC38" s="223">
        <v>2.1897074051658501</v>
      </c>
      <c r="DD38" s="225">
        <v>0.15055961080671501</v>
      </c>
      <c r="DE38" s="223">
        <v>1.77217386944858</v>
      </c>
      <c r="DF38" s="225">
        <v>7.5529361576116394E-2</v>
      </c>
      <c r="DG38" s="223">
        <v>-0.305437272102692</v>
      </c>
      <c r="DH38" s="225">
        <v>0.17177134465862801</v>
      </c>
      <c r="DI38" s="223">
        <v>1.73356909853596</v>
      </c>
      <c r="DJ38" s="225">
        <v>7.2453641206112598E-2</v>
      </c>
      <c r="DK38" s="223">
        <v>1.4270279949275499</v>
      </c>
      <c r="DL38" s="225">
        <v>0.14155495128774701</v>
      </c>
      <c r="DM38" s="223">
        <v>1.5821685872947999</v>
      </c>
      <c r="DN38" s="225">
        <v>0.123841973953665</v>
      </c>
      <c r="DO38" s="223">
        <v>1.9305708593320701</v>
      </c>
      <c r="DP38" s="225">
        <v>0.10353180837218499</v>
      </c>
      <c r="DQ38" s="223">
        <v>0.50354286440451601</v>
      </c>
      <c r="DR38" s="225">
        <v>0.17892629037022501</v>
      </c>
      <c r="DS38" s="104"/>
      <c r="DT38" s="104"/>
      <c r="DU38" s="104"/>
      <c r="DV38" s="104"/>
      <c r="DW38" s="104"/>
      <c r="DX38" s="104"/>
      <c r="DY38" s="104"/>
      <c r="DZ38" s="104"/>
      <c r="EA38" s="104"/>
      <c r="EB38" s="104"/>
      <c r="EC38" s="104"/>
      <c r="ED38" s="104"/>
      <c r="EE38" s="104"/>
      <c r="EF38" s="104"/>
      <c r="EG38" s="104"/>
      <c r="EH38" s="104"/>
      <c r="EI38" s="104"/>
      <c r="EJ38" s="104"/>
      <c r="EK38" s="104"/>
      <c r="EL38" s="104"/>
      <c r="EM38" s="104"/>
      <c r="EN38" s="104"/>
      <c r="EO38" s="104"/>
      <c r="EP38" s="104"/>
      <c r="EQ38" s="104"/>
      <c r="ER38" s="104"/>
      <c r="ES38" s="104"/>
      <c r="ET38" s="104"/>
      <c r="EU38" s="104"/>
      <c r="EV38" s="104"/>
      <c r="EW38" s="104"/>
      <c r="EX38" s="104"/>
      <c r="EY38" s="104"/>
      <c r="EZ38" s="104"/>
      <c r="FA38" s="104"/>
      <c r="FB38" s="104"/>
      <c r="FC38" s="104"/>
      <c r="FD38" s="104"/>
      <c r="FE38" s="104"/>
      <c r="FF38" s="104"/>
      <c r="FG38" s="104"/>
      <c r="FH38" s="104"/>
      <c r="FI38" s="104"/>
      <c r="FJ38" s="104"/>
      <c r="FK38" s="104"/>
      <c r="FL38" s="104"/>
      <c r="FM38" s="104"/>
      <c r="FN38" s="255"/>
    </row>
    <row r="39" spans="1:170" ht="13" customHeight="1" x14ac:dyDescent="0.25">
      <c r="A39" s="26" t="s">
        <v>418</v>
      </c>
      <c r="B39" s="184">
        <v>2</v>
      </c>
      <c r="C39" s="223">
        <v>29.695607568616701</v>
      </c>
      <c r="D39" s="225">
        <v>0.464491315373462</v>
      </c>
      <c r="E39" s="223">
        <v>29.327391139111601</v>
      </c>
      <c r="F39" s="225">
        <v>0.96991503280754199</v>
      </c>
      <c r="G39" s="223">
        <v>28.698386922923401</v>
      </c>
      <c r="H39" s="225">
        <v>1.39980989503218</v>
      </c>
      <c r="I39" s="223">
        <v>30.3157938260035</v>
      </c>
      <c r="J39" s="225">
        <v>0.600386559327867</v>
      </c>
      <c r="K39" s="223">
        <v>0.98840268689183097</v>
      </c>
      <c r="L39" s="225">
        <v>1.0687965515628</v>
      </c>
      <c r="M39" s="223">
        <v>19.4953985904395</v>
      </c>
      <c r="N39" s="225">
        <v>0.30282603538368902</v>
      </c>
      <c r="O39" s="223">
        <v>19.0251640086734</v>
      </c>
      <c r="P39" s="225">
        <v>0.62972873553485298</v>
      </c>
      <c r="Q39" s="223">
        <v>19.767623002882299</v>
      </c>
      <c r="R39" s="225">
        <v>1.1599072840569</v>
      </c>
      <c r="S39" s="223">
        <v>19.424738286913399</v>
      </c>
      <c r="T39" s="225">
        <v>0.34321165938599502</v>
      </c>
      <c r="U39" s="223">
        <v>0.39957427823996</v>
      </c>
      <c r="V39" s="225">
        <v>0.72348944268270798</v>
      </c>
      <c r="W39" s="223">
        <v>7.86571348631532</v>
      </c>
      <c r="X39" s="225">
        <v>0.22135155708611701</v>
      </c>
      <c r="Y39" s="223">
        <v>7.1048566543819698</v>
      </c>
      <c r="Z39" s="225">
        <v>0.41009694118677198</v>
      </c>
      <c r="AA39" s="223">
        <v>7.9712457750985699</v>
      </c>
      <c r="AB39" s="225">
        <v>0.59219359104737102</v>
      </c>
      <c r="AC39" s="223">
        <v>8.0300208045032804</v>
      </c>
      <c r="AD39" s="225">
        <v>0.265279376211356</v>
      </c>
      <c r="AE39" s="223">
        <v>0.92516415012131203</v>
      </c>
      <c r="AF39" s="225">
        <v>0.46457005901616399</v>
      </c>
      <c r="AG39" s="223">
        <v>2.6976715913399998</v>
      </c>
      <c r="AH39" s="225">
        <v>8.29253313360198E-2</v>
      </c>
      <c r="AI39" s="223">
        <v>2.5541920647760801</v>
      </c>
      <c r="AJ39" s="225">
        <v>0.19542642031419499</v>
      </c>
      <c r="AK39" s="223">
        <v>2.66321071931509</v>
      </c>
      <c r="AL39" s="225">
        <v>0.20077494479608701</v>
      </c>
      <c r="AM39" s="223">
        <v>2.69104739709186</v>
      </c>
      <c r="AN39" s="225">
        <v>9.3261731835487402E-2</v>
      </c>
      <c r="AO39" s="223">
        <v>0.13685533231577601</v>
      </c>
      <c r="AP39" s="225">
        <v>0.21713144793622899</v>
      </c>
      <c r="AQ39" s="223">
        <v>3.9333657649543898</v>
      </c>
      <c r="AR39" s="225">
        <v>0.13406456338664799</v>
      </c>
      <c r="AS39" s="223">
        <v>3.6105442337706299</v>
      </c>
      <c r="AT39" s="225">
        <v>0.236582401806782</v>
      </c>
      <c r="AU39" s="223">
        <v>4.1334722158539199</v>
      </c>
      <c r="AV39" s="225">
        <v>0.358178872288478</v>
      </c>
      <c r="AW39" s="223">
        <v>3.9075110141096698</v>
      </c>
      <c r="AX39" s="225">
        <v>0.17710974195117499</v>
      </c>
      <c r="AY39" s="223">
        <v>0.296966780339042</v>
      </c>
      <c r="AZ39" s="225">
        <v>0.26612395194838401</v>
      </c>
      <c r="BA39" s="223">
        <v>3.0925127166144799</v>
      </c>
      <c r="BB39" s="225">
        <v>0.14054184127330899</v>
      </c>
      <c r="BC39" s="223">
        <v>3.34398373082661</v>
      </c>
      <c r="BD39" s="225">
        <v>0.30707988631340899</v>
      </c>
      <c r="BE39" s="223">
        <v>3.9968057527688301</v>
      </c>
      <c r="BF39" s="225">
        <v>0.90059603014650402</v>
      </c>
      <c r="BG39" s="223">
        <v>2.7383309598596299</v>
      </c>
      <c r="BH39" s="225">
        <v>0.115214960755397</v>
      </c>
      <c r="BI39" s="223">
        <v>-0.60565277096697701</v>
      </c>
      <c r="BJ39" s="225">
        <v>0.31898293403382899</v>
      </c>
      <c r="BK39" s="223">
        <v>1.60518285492469</v>
      </c>
      <c r="BL39" s="225">
        <v>7.6271877708274094E-2</v>
      </c>
      <c r="BM39" s="223">
        <v>1.79579542835016</v>
      </c>
      <c r="BN39" s="225">
        <v>0.192711099251798</v>
      </c>
      <c r="BO39" s="223">
        <v>1.68107878282361</v>
      </c>
      <c r="BP39" s="225">
        <v>0.189647051507182</v>
      </c>
      <c r="BQ39" s="223">
        <v>1.33190213271698</v>
      </c>
      <c r="BR39" s="225">
        <v>7.0114958602851093E-2</v>
      </c>
      <c r="BS39" s="223">
        <v>-0.46389329563318799</v>
      </c>
      <c r="BT39" s="225">
        <v>0.202946096482711</v>
      </c>
      <c r="BU39" s="223">
        <v>2.31308784560431</v>
      </c>
      <c r="BV39" s="225">
        <v>0.11813435986989999</v>
      </c>
      <c r="BW39" s="223">
        <v>2.00410414896279</v>
      </c>
      <c r="BX39" s="225">
        <v>0.18147560325676201</v>
      </c>
      <c r="BY39" s="223">
        <v>2.7965380326512301</v>
      </c>
      <c r="BZ39" s="225">
        <v>0.50710812551932305</v>
      </c>
      <c r="CA39" s="223">
        <v>2.1386199079263499</v>
      </c>
      <c r="CB39" s="225">
        <v>0.147260744132275</v>
      </c>
      <c r="CC39" s="223">
        <v>0.13451575896356099</v>
      </c>
      <c r="CD39" s="225">
        <v>0.21905164876415301</v>
      </c>
      <c r="CE39" s="223">
        <v>2.8269181563779702</v>
      </c>
      <c r="CF39" s="225">
        <v>0.127006880973077</v>
      </c>
      <c r="CG39" s="223">
        <v>2.6286123819529998</v>
      </c>
      <c r="CH39" s="225">
        <v>0.222155286187221</v>
      </c>
      <c r="CI39" s="223">
        <v>2.9486189879455802</v>
      </c>
      <c r="CJ39" s="225">
        <v>0.26265509273544602</v>
      </c>
      <c r="CK39" s="223">
        <v>2.6212394142275302</v>
      </c>
      <c r="CL39" s="225">
        <v>0.13774765492430999</v>
      </c>
      <c r="CM39" s="223">
        <v>-7.3729677254652497E-3</v>
      </c>
      <c r="CN39" s="225">
        <v>0.23455562354541901</v>
      </c>
      <c r="CO39" s="223">
        <v>2.2204215685127999</v>
      </c>
      <c r="CP39" s="225">
        <v>8.927658208224E-2</v>
      </c>
      <c r="CQ39" s="223">
        <v>2.20024403933391</v>
      </c>
      <c r="CR39" s="225">
        <v>0.19253322717769999</v>
      </c>
      <c r="CS39" s="223">
        <v>2.7520650246276301</v>
      </c>
      <c r="CT39" s="225">
        <v>0.42683012910416801</v>
      </c>
      <c r="CU39" s="223">
        <v>1.94455337703454</v>
      </c>
      <c r="CV39" s="225">
        <v>6.5571723231579601E-2</v>
      </c>
      <c r="CW39" s="223">
        <v>-0.25569066229937398</v>
      </c>
      <c r="CX39" s="225">
        <v>0.20099289288494901</v>
      </c>
      <c r="CY39" s="223">
        <v>1.73806098301584</v>
      </c>
      <c r="CZ39" s="225">
        <v>9.0041336261074301E-2</v>
      </c>
      <c r="DA39" s="223">
        <v>1.7036819586941101</v>
      </c>
      <c r="DB39" s="225">
        <v>0.16603207081145999</v>
      </c>
      <c r="DC39" s="223">
        <v>2.2960906484173198</v>
      </c>
      <c r="DD39" s="225">
        <v>0.275839862985155</v>
      </c>
      <c r="DE39" s="223">
        <v>1.4705058269642799</v>
      </c>
      <c r="DF39" s="225">
        <v>9.3925808415491599E-2</v>
      </c>
      <c r="DG39" s="223">
        <v>-0.23317613172983601</v>
      </c>
      <c r="DH39" s="225">
        <v>0.20379885897519701</v>
      </c>
      <c r="DI39" s="223">
        <v>1.5612891402328299</v>
      </c>
      <c r="DJ39" s="225">
        <v>9.1200807175597504E-2</v>
      </c>
      <c r="DK39" s="223">
        <v>1.42158048611433</v>
      </c>
      <c r="DL39" s="225">
        <v>0.15514485528635599</v>
      </c>
      <c r="DM39" s="223">
        <v>1.5354941970876701</v>
      </c>
      <c r="DN39" s="225">
        <v>0.215089094611677</v>
      </c>
      <c r="DO39" s="223">
        <v>1.40321536152784</v>
      </c>
      <c r="DP39" s="225">
        <v>0.111460113742425</v>
      </c>
      <c r="DQ39" s="223">
        <v>-1.83651245864964E-2</v>
      </c>
      <c r="DR39" s="225">
        <v>0.18556586771832501</v>
      </c>
      <c r="DS39" s="104"/>
      <c r="DT39" s="104"/>
      <c r="DU39" s="104"/>
      <c r="DV39" s="104"/>
      <c r="DW39" s="104"/>
      <c r="DX39" s="104"/>
      <c r="DY39" s="104"/>
      <c r="DZ39" s="104"/>
      <c r="EA39" s="104"/>
      <c r="EB39" s="104"/>
      <c r="EC39" s="104"/>
      <c r="ED39" s="104"/>
      <c r="EE39" s="104"/>
      <c r="EF39" s="104"/>
      <c r="EG39" s="104"/>
      <c r="EH39" s="104"/>
      <c r="EI39" s="104"/>
      <c r="EJ39" s="104"/>
      <c r="EK39" s="104"/>
      <c r="EL39" s="104"/>
      <c r="EM39" s="104"/>
      <c r="EN39" s="104"/>
      <c r="EO39" s="104"/>
      <c r="EP39" s="104"/>
      <c r="EQ39" s="104"/>
      <c r="ER39" s="104"/>
      <c r="ES39" s="104"/>
      <c r="ET39" s="104"/>
      <c r="EU39" s="104"/>
      <c r="EV39" s="104"/>
      <c r="EW39" s="104"/>
      <c r="EX39" s="104"/>
      <c r="EY39" s="104"/>
      <c r="EZ39" s="104"/>
      <c r="FA39" s="104"/>
      <c r="FB39" s="104"/>
      <c r="FC39" s="104"/>
      <c r="FD39" s="104"/>
      <c r="FE39" s="104"/>
      <c r="FF39" s="104"/>
      <c r="FG39" s="104"/>
      <c r="FH39" s="104"/>
      <c r="FI39" s="104"/>
      <c r="FJ39" s="104"/>
      <c r="FK39" s="104"/>
      <c r="FL39" s="104"/>
      <c r="FM39" s="104"/>
      <c r="FN39" s="255"/>
    </row>
    <row r="40" spans="1:170" ht="13" customHeight="1" x14ac:dyDescent="0.25">
      <c r="A40" s="26" t="s">
        <v>419</v>
      </c>
      <c r="B40" s="184">
        <v>2</v>
      </c>
      <c r="C40" s="223">
        <v>42.277746803335702</v>
      </c>
      <c r="D40" s="225">
        <v>0.47120129579070102</v>
      </c>
      <c r="E40" s="223">
        <v>38.1717459260637</v>
      </c>
      <c r="F40" s="225">
        <v>1.84432806633408</v>
      </c>
      <c r="G40" s="223">
        <v>39.454326477278798</v>
      </c>
      <c r="H40" s="225">
        <v>1.5533289612661301</v>
      </c>
      <c r="I40" s="223">
        <v>43.468783843878597</v>
      </c>
      <c r="J40" s="225">
        <v>0.49957772416205098</v>
      </c>
      <c r="K40" s="223">
        <v>5.2970379178148903</v>
      </c>
      <c r="L40" s="225">
        <v>1.8916236082482201</v>
      </c>
      <c r="M40" s="223">
        <v>25.5739380217335</v>
      </c>
      <c r="N40" s="225">
        <v>0.38278833250858602</v>
      </c>
      <c r="O40" s="223">
        <v>23.8341795168608</v>
      </c>
      <c r="P40" s="225">
        <v>0.97270549008875695</v>
      </c>
      <c r="Q40" s="223">
        <v>25.1398340363938</v>
      </c>
      <c r="R40" s="225">
        <v>1.1111897845371299</v>
      </c>
      <c r="S40" s="223">
        <v>25.701417371868398</v>
      </c>
      <c r="T40" s="225">
        <v>0.437586575545172</v>
      </c>
      <c r="U40" s="223">
        <v>1.8672378550076101</v>
      </c>
      <c r="V40" s="225">
        <v>1.07642773061177</v>
      </c>
      <c r="W40" s="223">
        <v>8.3790592378509903</v>
      </c>
      <c r="X40" s="225">
        <v>0.179397421174192</v>
      </c>
      <c r="Y40" s="223">
        <v>8.0772809180716294</v>
      </c>
      <c r="Z40" s="225">
        <v>0.56239487154811896</v>
      </c>
      <c r="AA40" s="223">
        <v>8.1535205548337402</v>
      </c>
      <c r="AB40" s="225">
        <v>0.66314061599026097</v>
      </c>
      <c r="AC40" s="223">
        <v>8.4660741706173699</v>
      </c>
      <c r="AD40" s="225">
        <v>0.227849526153478</v>
      </c>
      <c r="AE40" s="223">
        <v>0.38879325254573299</v>
      </c>
      <c r="AF40" s="225">
        <v>0.63650684854358996</v>
      </c>
      <c r="AG40" s="223">
        <v>2.8520702704267999</v>
      </c>
      <c r="AH40" s="225">
        <v>0.10525746572520001</v>
      </c>
      <c r="AI40" s="223">
        <v>2.8412457513043901</v>
      </c>
      <c r="AJ40" s="225">
        <v>0.39869249063305201</v>
      </c>
      <c r="AK40" s="223">
        <v>2.8491769055849301</v>
      </c>
      <c r="AL40" s="225">
        <v>0.26900550549820401</v>
      </c>
      <c r="AM40" s="223">
        <v>2.8451384479960198</v>
      </c>
      <c r="AN40" s="225">
        <v>0.125011959335603</v>
      </c>
      <c r="AO40" s="223">
        <v>3.8926966916212899E-3</v>
      </c>
      <c r="AP40" s="225">
        <v>0.43383712351487802</v>
      </c>
      <c r="AQ40" s="223">
        <v>5.3792184327202497</v>
      </c>
      <c r="AR40" s="225">
        <v>0.15859821071326999</v>
      </c>
      <c r="AS40" s="223">
        <v>5.1709062065147604</v>
      </c>
      <c r="AT40" s="225">
        <v>0.48347501935528803</v>
      </c>
      <c r="AU40" s="223">
        <v>5.5292142073636903</v>
      </c>
      <c r="AV40" s="225">
        <v>0.74376623922590401</v>
      </c>
      <c r="AW40" s="223">
        <v>5.3998540156235704</v>
      </c>
      <c r="AX40" s="225">
        <v>0.17953604480670499</v>
      </c>
      <c r="AY40" s="223">
        <v>0.22894780910881099</v>
      </c>
      <c r="AZ40" s="225">
        <v>0.53288197250129798</v>
      </c>
      <c r="BA40" s="223">
        <v>3.4995065275533501</v>
      </c>
      <c r="BB40" s="225">
        <v>0.107480527112203</v>
      </c>
      <c r="BC40" s="223">
        <v>3.2863313529496798</v>
      </c>
      <c r="BD40" s="225">
        <v>0.36978240170557303</v>
      </c>
      <c r="BE40" s="223">
        <v>3.1705002695170301</v>
      </c>
      <c r="BF40" s="225">
        <v>0.22883269090789701</v>
      </c>
      <c r="BG40" s="223">
        <v>3.5621164596796802</v>
      </c>
      <c r="BH40" s="225">
        <v>0.123546372638363</v>
      </c>
      <c r="BI40" s="223">
        <v>0.27578510673000001</v>
      </c>
      <c r="BJ40" s="225">
        <v>0.39384294734860997</v>
      </c>
      <c r="BK40" s="223">
        <v>0.99129324282680897</v>
      </c>
      <c r="BL40" s="225">
        <v>9.5553020513018103E-2</v>
      </c>
      <c r="BM40" s="223">
        <v>1.12559928685669</v>
      </c>
      <c r="BN40" s="225">
        <v>0.35875716406485902</v>
      </c>
      <c r="BO40" s="223">
        <v>0.91434828310687799</v>
      </c>
      <c r="BP40" s="225">
        <v>0.146606079245926</v>
      </c>
      <c r="BQ40" s="223">
        <v>0.98776256121553396</v>
      </c>
      <c r="BR40" s="225">
        <v>0.11741983402600401</v>
      </c>
      <c r="BS40" s="223">
        <v>-0.13783672564115401</v>
      </c>
      <c r="BT40" s="225">
        <v>0.385211430797884</v>
      </c>
      <c r="BU40" s="223">
        <v>2.8121176302213202</v>
      </c>
      <c r="BV40" s="225">
        <v>0.14860649888684299</v>
      </c>
      <c r="BW40" s="223">
        <v>2.2639799167110399</v>
      </c>
      <c r="BX40" s="225">
        <v>0.358926904980502</v>
      </c>
      <c r="BY40" s="223">
        <v>2.6624601500588598</v>
      </c>
      <c r="BZ40" s="225">
        <v>0.37466273476753698</v>
      </c>
      <c r="CA40" s="223">
        <v>2.9313060441653702</v>
      </c>
      <c r="CB40" s="225">
        <v>0.186837139496003</v>
      </c>
      <c r="CC40" s="223">
        <v>0.66732612745432995</v>
      </c>
      <c r="CD40" s="225">
        <v>0.43122486384612801</v>
      </c>
      <c r="CE40" s="223">
        <v>2.3525328344310399</v>
      </c>
      <c r="CF40" s="225">
        <v>0.15247379392121199</v>
      </c>
      <c r="CG40" s="223">
        <v>2.2995942743309699</v>
      </c>
      <c r="CH40" s="225">
        <v>0.49916199570063302</v>
      </c>
      <c r="CI40" s="223">
        <v>1.71228405347354</v>
      </c>
      <c r="CJ40" s="225">
        <v>0.272131231040389</v>
      </c>
      <c r="CK40" s="223">
        <v>2.4435700350128799</v>
      </c>
      <c r="CL40" s="225">
        <v>0.18757700607472799</v>
      </c>
      <c r="CM40" s="223">
        <v>0.143975760681917</v>
      </c>
      <c r="CN40" s="225">
        <v>0.53453747452565004</v>
      </c>
      <c r="CO40" s="223">
        <v>1.69721605211598</v>
      </c>
      <c r="CP40" s="225">
        <v>8.0307217543481302E-2</v>
      </c>
      <c r="CQ40" s="223">
        <v>1.4485853999610001</v>
      </c>
      <c r="CR40" s="225">
        <v>0.28473694611109202</v>
      </c>
      <c r="CS40" s="223">
        <v>1.6099591154285999</v>
      </c>
      <c r="CT40" s="225">
        <v>0.18454770163520301</v>
      </c>
      <c r="CU40" s="223">
        <v>1.7141268735774899</v>
      </c>
      <c r="CV40" s="225">
        <v>9.4269640129969204E-2</v>
      </c>
      <c r="CW40" s="223">
        <v>0.265541473616484</v>
      </c>
      <c r="CX40" s="225">
        <v>0.30591278539434802</v>
      </c>
      <c r="CY40" s="223">
        <v>1.7674056981067301</v>
      </c>
      <c r="CZ40" s="225">
        <v>8.5248760329858494E-2</v>
      </c>
      <c r="DA40" s="223">
        <v>1.7654107509107899</v>
      </c>
      <c r="DB40" s="225">
        <v>0.34883915776700802</v>
      </c>
      <c r="DC40" s="223">
        <v>1.6038421192387</v>
      </c>
      <c r="DD40" s="225">
        <v>0.16081616908990701</v>
      </c>
      <c r="DE40" s="223">
        <v>1.75833860925796</v>
      </c>
      <c r="DF40" s="225">
        <v>9.3963712706496103E-2</v>
      </c>
      <c r="DG40" s="223">
        <v>-7.0721416528256604E-3</v>
      </c>
      <c r="DH40" s="225">
        <v>0.372320072494704</v>
      </c>
      <c r="DI40" s="223">
        <v>1.83827521741929</v>
      </c>
      <c r="DJ40" s="225">
        <v>9.0113217167225895E-2</v>
      </c>
      <c r="DK40" s="223">
        <v>1.97042241487285</v>
      </c>
      <c r="DL40" s="225">
        <v>0.34948926031296101</v>
      </c>
      <c r="DM40" s="223">
        <v>2.0551088146276499</v>
      </c>
      <c r="DN40" s="225">
        <v>0.26510602542280498</v>
      </c>
      <c r="DO40" s="223">
        <v>1.7748651766604799</v>
      </c>
      <c r="DP40" s="225">
        <v>0.103384062988505</v>
      </c>
      <c r="DQ40" s="223">
        <v>-0.19555723821237</v>
      </c>
      <c r="DR40" s="225">
        <v>0.36059111137146099</v>
      </c>
      <c r="DS40" s="104"/>
      <c r="DT40" s="104"/>
      <c r="DU40" s="104"/>
      <c r="DV40" s="104"/>
      <c r="DW40" s="104"/>
      <c r="DX40" s="104"/>
      <c r="DY40" s="104"/>
      <c r="DZ40" s="104"/>
      <c r="EA40" s="104"/>
      <c r="EB40" s="104"/>
      <c r="EC40" s="104"/>
      <c r="ED40" s="104"/>
      <c r="EE40" s="104"/>
      <c r="EF40" s="104"/>
      <c r="EG40" s="104"/>
      <c r="EH40" s="104"/>
      <c r="EI40" s="104"/>
      <c r="EJ40" s="104"/>
      <c r="EK40" s="104"/>
      <c r="EL40" s="104"/>
      <c r="EM40" s="104"/>
      <c r="EN40" s="104"/>
      <c r="EO40" s="104"/>
      <c r="EP40" s="104"/>
      <c r="EQ40" s="104"/>
      <c r="ER40" s="104"/>
      <c r="ES40" s="104"/>
      <c r="ET40" s="104"/>
      <c r="EU40" s="104"/>
      <c r="EV40" s="104"/>
      <c r="EW40" s="104"/>
      <c r="EX40" s="104"/>
      <c r="EY40" s="104"/>
      <c r="EZ40" s="104"/>
      <c r="FA40" s="104"/>
      <c r="FB40" s="104"/>
      <c r="FC40" s="104"/>
      <c r="FD40" s="104"/>
      <c r="FE40" s="104"/>
      <c r="FF40" s="104"/>
      <c r="FG40" s="104"/>
      <c r="FH40" s="104"/>
      <c r="FI40" s="104"/>
      <c r="FJ40" s="104"/>
      <c r="FK40" s="104"/>
      <c r="FL40" s="104"/>
      <c r="FM40" s="104"/>
      <c r="FN40" s="255"/>
    </row>
    <row r="41" spans="1:170" ht="13" customHeight="1" x14ac:dyDescent="0.25">
      <c r="A41" s="26" t="s">
        <v>420</v>
      </c>
      <c r="B41" s="184">
        <v>2</v>
      </c>
      <c r="C41" s="223">
        <v>45.908360095245001</v>
      </c>
      <c r="D41" s="225">
        <v>0.48233755702179398</v>
      </c>
      <c r="E41" s="223">
        <v>44.243036910733899</v>
      </c>
      <c r="F41" s="225">
        <v>1.35617427452402</v>
      </c>
      <c r="G41" s="223">
        <v>44.677447809600302</v>
      </c>
      <c r="H41" s="225">
        <v>1.7464020510318501</v>
      </c>
      <c r="I41" s="223">
        <v>46.377444537804003</v>
      </c>
      <c r="J41" s="225">
        <v>0.50888640786328099</v>
      </c>
      <c r="K41" s="223">
        <v>2.1344076270701402</v>
      </c>
      <c r="L41" s="225">
        <v>1.4569905307487001</v>
      </c>
      <c r="M41" s="223">
        <v>26.570146156942702</v>
      </c>
      <c r="N41" s="225">
        <v>0.28346800896902502</v>
      </c>
      <c r="O41" s="223">
        <v>24.6699661851579</v>
      </c>
      <c r="P41" s="225">
        <v>0.90998574515821695</v>
      </c>
      <c r="Q41" s="223">
        <v>26.500222965581901</v>
      </c>
      <c r="R41" s="225">
        <v>1.3006892398174299</v>
      </c>
      <c r="S41" s="223">
        <v>26.8617652333769</v>
      </c>
      <c r="T41" s="225">
        <v>0.30845151868801102</v>
      </c>
      <c r="U41" s="223">
        <v>2.19179904821894</v>
      </c>
      <c r="V41" s="225">
        <v>0.98878314150963798</v>
      </c>
      <c r="W41" s="223">
        <v>8.7566644710447807</v>
      </c>
      <c r="X41" s="225">
        <v>0.19766829033643399</v>
      </c>
      <c r="Y41" s="223">
        <v>9.5448748762393496</v>
      </c>
      <c r="Z41" s="225">
        <v>0.71346095137804699</v>
      </c>
      <c r="AA41" s="223">
        <v>7.7761409358376001</v>
      </c>
      <c r="AB41" s="225">
        <v>0.53502536559729197</v>
      </c>
      <c r="AC41" s="223">
        <v>8.7791170112580499</v>
      </c>
      <c r="AD41" s="225">
        <v>0.22671956111264499</v>
      </c>
      <c r="AE41" s="223">
        <v>-0.76575786498129605</v>
      </c>
      <c r="AF41" s="225">
        <v>0.759112030697083</v>
      </c>
      <c r="AG41" s="223">
        <v>2.90917044688182</v>
      </c>
      <c r="AH41" s="225">
        <v>9.9658074994412399E-2</v>
      </c>
      <c r="AI41" s="223">
        <v>2.80452685018953</v>
      </c>
      <c r="AJ41" s="225">
        <v>0.23782757597630999</v>
      </c>
      <c r="AK41" s="223">
        <v>2.7454794214920901</v>
      </c>
      <c r="AL41" s="225">
        <v>0.26409551156726102</v>
      </c>
      <c r="AM41" s="223">
        <v>2.9142569931795399</v>
      </c>
      <c r="AN41" s="225">
        <v>0.11744456721234001</v>
      </c>
      <c r="AO41" s="223">
        <v>0.109730142990017</v>
      </c>
      <c r="AP41" s="225">
        <v>0.26117224106322201</v>
      </c>
      <c r="AQ41" s="223">
        <v>5.7596359184234096</v>
      </c>
      <c r="AR41" s="225">
        <v>0.16961956259323899</v>
      </c>
      <c r="AS41" s="223">
        <v>4.8074081782896796</v>
      </c>
      <c r="AT41" s="225">
        <v>0.434888493632615</v>
      </c>
      <c r="AU41" s="223">
        <v>4.35027518707202</v>
      </c>
      <c r="AV41" s="225">
        <v>0.48881328381823702</v>
      </c>
      <c r="AW41" s="223">
        <v>5.9953856160161596</v>
      </c>
      <c r="AX41" s="225">
        <v>0.20081636684349599</v>
      </c>
      <c r="AY41" s="223">
        <v>1.18797743772648</v>
      </c>
      <c r="AZ41" s="225">
        <v>0.50359036513003697</v>
      </c>
      <c r="BA41" s="223">
        <v>3.0830238007942601</v>
      </c>
      <c r="BB41" s="225">
        <v>0.145116007039716</v>
      </c>
      <c r="BC41" s="223">
        <v>3.33397113767289</v>
      </c>
      <c r="BD41" s="225">
        <v>0.38923729830876003</v>
      </c>
      <c r="BE41" s="223">
        <v>3.0143602219399299</v>
      </c>
      <c r="BF41" s="225">
        <v>0.47523282737224298</v>
      </c>
      <c r="BG41" s="223">
        <v>2.9800344049808101</v>
      </c>
      <c r="BH41" s="225">
        <v>0.13539876974884099</v>
      </c>
      <c r="BI41" s="223">
        <v>-0.35393673269207798</v>
      </c>
      <c r="BJ41" s="225">
        <v>0.39313146475218702</v>
      </c>
      <c r="BK41" s="223">
        <v>1.0907671303064199</v>
      </c>
      <c r="BL41" s="225">
        <v>9.7248654717841193E-2</v>
      </c>
      <c r="BM41" s="223">
        <v>1.08480739448948</v>
      </c>
      <c r="BN41" s="225">
        <v>0.442148919691982</v>
      </c>
      <c r="BO41" s="223">
        <v>1.2424250101380301</v>
      </c>
      <c r="BP41" s="225">
        <v>0.31116511357348597</v>
      </c>
      <c r="BQ41" s="223">
        <v>1.0523144463013601</v>
      </c>
      <c r="BR41" s="225">
        <v>0.113765894645661</v>
      </c>
      <c r="BS41" s="223">
        <v>-3.2492948188127098E-2</v>
      </c>
      <c r="BT41" s="225">
        <v>0.46286624793679498</v>
      </c>
      <c r="BU41" s="223">
        <v>2.6855406791524499</v>
      </c>
      <c r="BV41" s="225">
        <v>9.5475406426641596E-2</v>
      </c>
      <c r="BW41" s="223">
        <v>2.5895325840238201</v>
      </c>
      <c r="BX41" s="225">
        <v>0.35955432851737301</v>
      </c>
      <c r="BY41" s="223">
        <v>2.6363865797225698</v>
      </c>
      <c r="BZ41" s="225">
        <v>0.289696359432281</v>
      </c>
      <c r="CA41" s="223">
        <v>2.6699174877745899</v>
      </c>
      <c r="CB41" s="225">
        <v>0.104303024651941</v>
      </c>
      <c r="CC41" s="223">
        <v>8.0384903750766207E-2</v>
      </c>
      <c r="CD41" s="225">
        <v>0.36785953960213802</v>
      </c>
      <c r="CE41" s="223">
        <v>2.7216979147625602</v>
      </c>
      <c r="CF41" s="225">
        <v>0.162408782893667</v>
      </c>
      <c r="CG41" s="223">
        <v>3.0066135717187201</v>
      </c>
      <c r="CH41" s="225">
        <v>0.41114251060738699</v>
      </c>
      <c r="CI41" s="223">
        <v>2.7839674725040799</v>
      </c>
      <c r="CJ41" s="225">
        <v>0.33779538320715602</v>
      </c>
      <c r="CK41" s="223">
        <v>2.6463980662597701</v>
      </c>
      <c r="CL41" s="225">
        <v>0.17392149758161801</v>
      </c>
      <c r="CM41" s="223">
        <v>-0.36021550545894399</v>
      </c>
      <c r="CN41" s="225">
        <v>0.44925591232227602</v>
      </c>
      <c r="CO41" s="223">
        <v>1.9814941313800101</v>
      </c>
      <c r="CP41" s="225">
        <v>0.106049624838034</v>
      </c>
      <c r="CQ41" s="223">
        <v>2.01091320978494</v>
      </c>
      <c r="CR41" s="225">
        <v>0.26625981269454402</v>
      </c>
      <c r="CS41" s="223">
        <v>1.8705888450169801</v>
      </c>
      <c r="CT41" s="225">
        <v>0.24920278496178799</v>
      </c>
      <c r="CU41" s="223">
        <v>1.9410339859651999</v>
      </c>
      <c r="CV41" s="225">
        <v>0.12095890037184601</v>
      </c>
      <c r="CW41" s="223">
        <v>-6.9879223819735201E-2</v>
      </c>
      <c r="CX41" s="225">
        <v>0.28019451056637001</v>
      </c>
      <c r="CY41" s="223">
        <v>1.7045089621659399</v>
      </c>
      <c r="CZ41" s="225">
        <v>0.13832800673950299</v>
      </c>
      <c r="DA41" s="223">
        <v>1.25618091318761</v>
      </c>
      <c r="DB41" s="225">
        <v>0.15052448084271</v>
      </c>
      <c r="DC41" s="223">
        <v>0.98546819801124497</v>
      </c>
      <c r="DD41" s="225">
        <v>0.17950673560074201</v>
      </c>
      <c r="DE41" s="223">
        <v>1.71891494927336</v>
      </c>
      <c r="DF41" s="225">
        <v>0.13343651909318399</v>
      </c>
      <c r="DG41" s="223">
        <v>0.46273403608575397</v>
      </c>
      <c r="DH41" s="225">
        <v>0.21310012042839699</v>
      </c>
      <c r="DI41" s="223">
        <v>2.00079776417628</v>
      </c>
      <c r="DJ41" s="225">
        <v>0.12803931989887399</v>
      </c>
      <c r="DK41" s="223">
        <v>1.7299409719002801</v>
      </c>
      <c r="DL41" s="225">
        <v>0.23131023426419101</v>
      </c>
      <c r="DM41" s="223">
        <v>1.7406523276869199</v>
      </c>
      <c r="DN41" s="225">
        <v>0.46379067591963402</v>
      </c>
      <c r="DO41" s="223">
        <v>2.0115876739317899</v>
      </c>
      <c r="DP41" s="225">
        <v>0.14590915279226299</v>
      </c>
      <c r="DQ41" s="223">
        <v>0.28164670203151099</v>
      </c>
      <c r="DR41" s="225">
        <v>0.27236499164185801</v>
      </c>
      <c r="DS41" s="104"/>
      <c r="DT41" s="104"/>
      <c r="DU41" s="104"/>
      <c r="DV41" s="104"/>
      <c r="DW41" s="104"/>
      <c r="DX41" s="104"/>
      <c r="DY41" s="104"/>
      <c r="DZ41" s="104"/>
      <c r="EA41" s="104"/>
      <c r="EB41" s="104"/>
      <c r="EC41" s="104"/>
      <c r="ED41" s="104"/>
      <c r="EE41" s="104"/>
      <c r="EF41" s="104"/>
      <c r="EG41" s="104"/>
      <c r="EH41" s="104"/>
      <c r="EI41" s="104"/>
      <c r="EJ41" s="104"/>
      <c r="EK41" s="104"/>
      <c r="EL41" s="104"/>
      <c r="EM41" s="104"/>
      <c r="EN41" s="104"/>
      <c r="EO41" s="104"/>
      <c r="EP41" s="104"/>
      <c r="EQ41" s="104"/>
      <c r="ER41" s="104"/>
      <c r="ES41" s="104"/>
      <c r="ET41" s="104"/>
      <c r="EU41" s="104"/>
      <c r="EV41" s="104"/>
      <c r="EW41" s="104"/>
      <c r="EX41" s="104"/>
      <c r="EY41" s="104"/>
      <c r="EZ41" s="104"/>
      <c r="FA41" s="104"/>
      <c r="FB41" s="104"/>
      <c r="FC41" s="104"/>
      <c r="FD41" s="104"/>
      <c r="FE41" s="104"/>
      <c r="FF41" s="104"/>
      <c r="FG41" s="104"/>
      <c r="FH41" s="104"/>
      <c r="FI41" s="104"/>
      <c r="FJ41" s="104"/>
      <c r="FK41" s="104"/>
      <c r="FL41" s="104"/>
      <c r="FM41" s="104"/>
      <c r="FN41" s="255"/>
    </row>
    <row r="42" spans="1:170" ht="13" customHeight="1" x14ac:dyDescent="0.25">
      <c r="A42" s="26" t="s">
        <v>421</v>
      </c>
      <c r="B42" s="184">
        <v>2</v>
      </c>
      <c r="C42" s="223">
        <v>38.363601429203001</v>
      </c>
      <c r="D42" s="225">
        <v>0.39406199348083198</v>
      </c>
      <c r="E42" s="223">
        <v>39.1656880736452</v>
      </c>
      <c r="F42" s="225">
        <v>1.1912522572642199</v>
      </c>
      <c r="G42" s="223">
        <v>39.996930531196497</v>
      </c>
      <c r="H42" s="225">
        <v>1.1553581598349101</v>
      </c>
      <c r="I42" s="223">
        <v>37.936746217340897</v>
      </c>
      <c r="J42" s="225">
        <v>0.55252224465531097</v>
      </c>
      <c r="K42" s="223">
        <v>-1.22894185630432</v>
      </c>
      <c r="L42" s="225">
        <v>1.3618834334294201</v>
      </c>
      <c r="M42" s="223">
        <v>19.150577631713801</v>
      </c>
      <c r="N42" s="225">
        <v>0.33333496910784599</v>
      </c>
      <c r="O42" s="223">
        <v>20.697428891212098</v>
      </c>
      <c r="P42" s="225">
        <v>0.75081466028724397</v>
      </c>
      <c r="Q42" s="223">
        <v>20.361840118380499</v>
      </c>
      <c r="R42" s="225">
        <v>0.780849554100151</v>
      </c>
      <c r="S42" s="223">
        <v>18.274695550092101</v>
      </c>
      <c r="T42" s="225">
        <v>0.425462183422466</v>
      </c>
      <c r="U42" s="223">
        <v>-2.4227333411199501</v>
      </c>
      <c r="V42" s="225">
        <v>0.82353416522119505</v>
      </c>
      <c r="W42" s="223">
        <v>8.8039094163612202</v>
      </c>
      <c r="X42" s="225">
        <v>0.261600176680851</v>
      </c>
      <c r="Y42" s="223">
        <v>10.2939884731917</v>
      </c>
      <c r="Z42" s="225">
        <v>0.78669588219759401</v>
      </c>
      <c r="AA42" s="223">
        <v>8.1485985895123907</v>
      </c>
      <c r="AB42" s="225">
        <v>0.448405767857596</v>
      </c>
      <c r="AC42" s="223">
        <v>8.4120460875558507</v>
      </c>
      <c r="AD42" s="225">
        <v>0.32706636205169198</v>
      </c>
      <c r="AE42" s="223">
        <v>-1.8819423856358199</v>
      </c>
      <c r="AF42" s="225">
        <v>0.85145159392648595</v>
      </c>
      <c r="AG42" s="223">
        <v>3.7339343995220702</v>
      </c>
      <c r="AH42" s="225">
        <v>0.17063366746307801</v>
      </c>
      <c r="AI42" s="223">
        <v>3.4203621755620901</v>
      </c>
      <c r="AJ42" s="225">
        <v>0.30357886672416601</v>
      </c>
      <c r="AK42" s="223">
        <v>4.0485120139886597</v>
      </c>
      <c r="AL42" s="225">
        <v>0.35376267551225099</v>
      </c>
      <c r="AM42" s="223">
        <v>3.71411366189847</v>
      </c>
      <c r="AN42" s="225">
        <v>0.23711822675800401</v>
      </c>
      <c r="AO42" s="223">
        <v>0.29375148633637999</v>
      </c>
      <c r="AP42" s="225">
        <v>0.40189487023024201</v>
      </c>
      <c r="AQ42" s="223">
        <v>6.8442039458694</v>
      </c>
      <c r="AR42" s="225">
        <v>0.202411149543019</v>
      </c>
      <c r="AS42" s="223">
        <v>6.6948139837371397</v>
      </c>
      <c r="AT42" s="225">
        <v>0.48224213895034801</v>
      </c>
      <c r="AU42" s="223">
        <v>6.6283303983109896</v>
      </c>
      <c r="AV42" s="225">
        <v>0.41193312671426602</v>
      </c>
      <c r="AW42" s="223">
        <v>6.7948700164390603</v>
      </c>
      <c r="AX42" s="225">
        <v>0.26866479608267302</v>
      </c>
      <c r="AY42" s="223">
        <v>0.100056032701921</v>
      </c>
      <c r="AZ42" s="225">
        <v>0.52744121818867196</v>
      </c>
      <c r="BA42" s="223">
        <v>3.0177355998590198</v>
      </c>
      <c r="BB42" s="225">
        <v>0.16891697814453099</v>
      </c>
      <c r="BC42" s="223">
        <v>2.6358676293385201</v>
      </c>
      <c r="BD42" s="225">
        <v>0.344373276726961</v>
      </c>
      <c r="BE42" s="223">
        <v>3.44369967004411</v>
      </c>
      <c r="BF42" s="225">
        <v>0.44342075939273501</v>
      </c>
      <c r="BG42" s="223">
        <v>2.9163746115917002</v>
      </c>
      <c r="BH42" s="225">
        <v>0.21540827133715501</v>
      </c>
      <c r="BI42" s="223">
        <v>0.280506982253176</v>
      </c>
      <c r="BJ42" s="225">
        <v>0.424933175205642</v>
      </c>
      <c r="BK42" s="223">
        <v>1.22172145918204</v>
      </c>
      <c r="BL42" s="225">
        <v>9.00205167857622E-2</v>
      </c>
      <c r="BM42" s="223">
        <v>1.1497069860682601</v>
      </c>
      <c r="BN42" s="225">
        <v>0.27673529919015899</v>
      </c>
      <c r="BO42" s="223">
        <v>1.0315711667337299</v>
      </c>
      <c r="BP42" s="225">
        <v>0.195761238443383</v>
      </c>
      <c r="BQ42" s="223">
        <v>1.3174291739184101</v>
      </c>
      <c r="BR42" s="225">
        <v>0.127754268610898</v>
      </c>
      <c r="BS42" s="223">
        <v>0.167722187850146</v>
      </c>
      <c r="BT42" s="225">
        <v>0.304811532593739</v>
      </c>
      <c r="BU42" s="223">
        <v>2.4741824274312298</v>
      </c>
      <c r="BV42" s="225">
        <v>0.11937924957711001</v>
      </c>
      <c r="BW42" s="223">
        <v>1.90450906716858</v>
      </c>
      <c r="BX42" s="225">
        <v>0.26561355999063302</v>
      </c>
      <c r="BY42" s="223">
        <v>2.7390017795998198</v>
      </c>
      <c r="BZ42" s="225">
        <v>0.364223037748371</v>
      </c>
      <c r="CA42" s="223">
        <v>2.5605536697463802</v>
      </c>
      <c r="CB42" s="225">
        <v>0.149472211477677</v>
      </c>
      <c r="CC42" s="223">
        <v>0.65604460257780195</v>
      </c>
      <c r="CD42" s="225">
        <v>0.30664895360788402</v>
      </c>
      <c r="CE42" s="223">
        <v>2.23741917027486</v>
      </c>
      <c r="CF42" s="225">
        <v>0.15184473670215601</v>
      </c>
      <c r="CG42" s="223">
        <v>1.9812225967938999</v>
      </c>
      <c r="CH42" s="225">
        <v>0.29502879219857298</v>
      </c>
      <c r="CI42" s="223">
        <v>2.4796014533622599</v>
      </c>
      <c r="CJ42" s="225">
        <v>0.35678664125085302</v>
      </c>
      <c r="CK42" s="223">
        <v>2.20169597627293</v>
      </c>
      <c r="CL42" s="225">
        <v>0.22410344615494401</v>
      </c>
      <c r="CM42" s="223">
        <v>0.220473379479033</v>
      </c>
      <c r="CN42" s="225">
        <v>0.362240823189378</v>
      </c>
      <c r="CO42" s="223">
        <v>1.4897465782545301</v>
      </c>
      <c r="CP42" s="225">
        <v>0.118605092179486</v>
      </c>
      <c r="CQ42" s="223">
        <v>1.3171086362632001</v>
      </c>
      <c r="CR42" s="225">
        <v>0.27374430565915098</v>
      </c>
      <c r="CS42" s="223">
        <v>1.30256349977241</v>
      </c>
      <c r="CT42" s="225">
        <v>0.25003696891633698</v>
      </c>
      <c r="CU42" s="223">
        <v>1.61009044048534</v>
      </c>
      <c r="CV42" s="225">
        <v>0.16682271273336999</v>
      </c>
      <c r="CW42" s="223">
        <v>0.29298180422213499</v>
      </c>
      <c r="CX42" s="225">
        <v>0.32127507980350201</v>
      </c>
      <c r="CY42" s="223">
        <v>1.65036786869923</v>
      </c>
      <c r="CZ42" s="225">
        <v>0.14329773186377801</v>
      </c>
      <c r="DA42" s="223">
        <v>1.62945316662228</v>
      </c>
      <c r="DB42" s="225">
        <v>0.24913501158361601</v>
      </c>
      <c r="DC42" s="223">
        <v>1.8771644210067899</v>
      </c>
      <c r="DD42" s="225">
        <v>0.33710511434553198</v>
      </c>
      <c r="DE42" s="223">
        <v>1.65827868851923</v>
      </c>
      <c r="DF42" s="225">
        <v>0.210023386674353</v>
      </c>
      <c r="DG42" s="223">
        <v>2.88255218969438E-2</v>
      </c>
      <c r="DH42" s="225">
        <v>0.33055378569210297</v>
      </c>
      <c r="DI42" s="223">
        <v>2.1841732437350698</v>
      </c>
      <c r="DJ42" s="225">
        <v>0.13657921970186501</v>
      </c>
      <c r="DK42" s="223">
        <v>2.02391242980298</v>
      </c>
      <c r="DL42" s="225">
        <v>0.27035506374217599</v>
      </c>
      <c r="DM42" s="223">
        <v>2.43548472155214</v>
      </c>
      <c r="DN42" s="225">
        <v>0.34934571166366202</v>
      </c>
      <c r="DO42" s="223">
        <v>2.2132483643988601</v>
      </c>
      <c r="DP42" s="225">
        <v>0.18447819094565099</v>
      </c>
      <c r="DQ42" s="223">
        <v>0.18933593459588</v>
      </c>
      <c r="DR42" s="225">
        <v>0.34830744592974899</v>
      </c>
      <c r="DS42" s="104"/>
      <c r="DT42" s="104"/>
      <c r="DU42" s="104"/>
      <c r="DV42" s="104"/>
      <c r="DW42" s="104"/>
      <c r="DX42" s="104"/>
      <c r="DY42" s="104"/>
      <c r="DZ42" s="104"/>
      <c r="EA42" s="104"/>
      <c r="EB42" s="104"/>
      <c r="EC42" s="104"/>
      <c r="ED42" s="104"/>
      <c r="EE42" s="104"/>
      <c r="EF42" s="104"/>
      <c r="EG42" s="104"/>
      <c r="EH42" s="104"/>
      <c r="EI42" s="104"/>
      <c r="EJ42" s="104"/>
      <c r="EK42" s="104"/>
      <c r="EL42" s="104"/>
      <c r="EM42" s="104"/>
      <c r="EN42" s="104"/>
      <c r="EO42" s="104"/>
      <c r="EP42" s="104"/>
      <c r="EQ42" s="104"/>
      <c r="ER42" s="104"/>
      <c r="ES42" s="104"/>
      <c r="ET42" s="104"/>
      <c r="EU42" s="104"/>
      <c r="EV42" s="104"/>
      <c r="EW42" s="104"/>
      <c r="EX42" s="104"/>
      <c r="EY42" s="104"/>
      <c r="EZ42" s="104"/>
      <c r="FA42" s="104"/>
      <c r="FB42" s="104"/>
      <c r="FC42" s="104"/>
      <c r="FD42" s="104"/>
      <c r="FE42" s="104"/>
      <c r="FF42" s="104"/>
      <c r="FG42" s="104"/>
      <c r="FH42" s="104"/>
      <c r="FI42" s="104"/>
      <c r="FJ42" s="104"/>
      <c r="FK42" s="104"/>
      <c r="FL42" s="104"/>
      <c r="FM42" s="104"/>
      <c r="FN42" s="255"/>
    </row>
    <row r="43" spans="1:170" ht="13" customHeight="1" x14ac:dyDescent="0.25">
      <c r="A43" s="26" t="s">
        <v>422</v>
      </c>
      <c r="B43" s="184">
        <v>2</v>
      </c>
      <c r="C43" s="223">
        <v>37.026349697908202</v>
      </c>
      <c r="D43" s="225">
        <v>0.690682276354049</v>
      </c>
      <c r="E43" s="223">
        <v>39.479139093451302</v>
      </c>
      <c r="F43" s="225">
        <v>2.3504148593201202</v>
      </c>
      <c r="G43" s="223">
        <v>37.403361743532997</v>
      </c>
      <c r="H43" s="225">
        <v>1.8560046060370501</v>
      </c>
      <c r="I43" s="223">
        <v>36.601543371500398</v>
      </c>
      <c r="J43" s="225">
        <v>0.73308905300678495</v>
      </c>
      <c r="K43" s="223">
        <v>-2.8775957219509301</v>
      </c>
      <c r="L43" s="225">
        <v>2.4018108676416601</v>
      </c>
      <c r="M43" s="223">
        <v>21.3455361893872</v>
      </c>
      <c r="N43" s="225">
        <v>0.49209443851093998</v>
      </c>
      <c r="O43" s="223">
        <v>20.314051921980699</v>
      </c>
      <c r="P43" s="225">
        <v>1.1735746100423601</v>
      </c>
      <c r="Q43" s="223">
        <v>22.245999371340101</v>
      </c>
      <c r="R43" s="225">
        <v>1.2237918550575799</v>
      </c>
      <c r="S43" s="223">
        <v>21.2557067864585</v>
      </c>
      <c r="T43" s="225">
        <v>0.55451424407268501</v>
      </c>
      <c r="U43" s="223">
        <v>0.94165486447781899</v>
      </c>
      <c r="V43" s="225">
        <v>1.3186314890163799</v>
      </c>
      <c r="W43" s="223">
        <v>6.2653517695827396</v>
      </c>
      <c r="X43" s="225">
        <v>0.226880842364621</v>
      </c>
      <c r="Y43" s="223">
        <v>7.1869154223126204</v>
      </c>
      <c r="Z43" s="225">
        <v>0.77232408714955103</v>
      </c>
      <c r="AA43" s="223">
        <v>5.2809687388139803</v>
      </c>
      <c r="AB43" s="225">
        <v>0.35831155216079202</v>
      </c>
      <c r="AC43" s="223">
        <v>6.2147958749521601</v>
      </c>
      <c r="AD43" s="225">
        <v>0.27558030840720199</v>
      </c>
      <c r="AE43" s="223">
        <v>-0.97211954736046302</v>
      </c>
      <c r="AF43" s="225">
        <v>0.81141470766365498</v>
      </c>
      <c r="AG43" s="223">
        <v>2.7598255666665201</v>
      </c>
      <c r="AH43" s="225">
        <v>0.13922317891703401</v>
      </c>
      <c r="AI43" s="223">
        <v>2.9554777669975998</v>
      </c>
      <c r="AJ43" s="225">
        <v>0.50157706346557995</v>
      </c>
      <c r="AK43" s="223">
        <v>2.20913604302305</v>
      </c>
      <c r="AL43" s="225">
        <v>0.185872491880332</v>
      </c>
      <c r="AM43" s="223">
        <v>2.8173866203606699</v>
      </c>
      <c r="AN43" s="225">
        <v>0.16749124061314499</v>
      </c>
      <c r="AO43" s="223">
        <v>-0.13809114663692801</v>
      </c>
      <c r="AP43" s="225">
        <v>0.53630813844285996</v>
      </c>
      <c r="AQ43" s="223">
        <v>4.4043032642817002</v>
      </c>
      <c r="AR43" s="225">
        <v>0.17899963435125399</v>
      </c>
      <c r="AS43" s="223">
        <v>4.3214643722657602</v>
      </c>
      <c r="AT43" s="225">
        <v>0.53866162554820196</v>
      </c>
      <c r="AU43" s="223">
        <v>4.4651252375067898</v>
      </c>
      <c r="AV43" s="225">
        <v>0.34028822807663001</v>
      </c>
      <c r="AW43" s="223">
        <v>4.3581961366935396</v>
      </c>
      <c r="AX43" s="225">
        <v>0.23134010169416899</v>
      </c>
      <c r="AY43" s="223">
        <v>3.6731764427783802E-2</v>
      </c>
      <c r="AZ43" s="225">
        <v>0.59933940838566802</v>
      </c>
      <c r="BA43" s="223">
        <v>2.3591677445088899</v>
      </c>
      <c r="BB43" s="225">
        <v>0.14079374673054701</v>
      </c>
      <c r="BC43" s="223">
        <v>2.6988155760510599</v>
      </c>
      <c r="BD43" s="225">
        <v>0.60051858223534205</v>
      </c>
      <c r="BE43" s="223">
        <v>2.08540652913962</v>
      </c>
      <c r="BF43" s="225">
        <v>0.22248814413372001</v>
      </c>
      <c r="BG43" s="223">
        <v>2.3204050297780698</v>
      </c>
      <c r="BH43" s="225">
        <v>0.14388390835812701</v>
      </c>
      <c r="BI43" s="223">
        <v>-0.37841054627298298</v>
      </c>
      <c r="BJ43" s="225">
        <v>0.62065188391234305</v>
      </c>
      <c r="BK43" s="223">
        <v>0.66365612892848103</v>
      </c>
      <c r="BL43" s="225">
        <v>5.63868965539569E-2</v>
      </c>
      <c r="BM43" s="223">
        <v>0.59845864314591901</v>
      </c>
      <c r="BN43" s="225">
        <v>0.13284208693212199</v>
      </c>
      <c r="BO43" s="223">
        <v>0.74650974891761002</v>
      </c>
      <c r="BP43" s="225">
        <v>0.20381989210423801</v>
      </c>
      <c r="BQ43" s="223">
        <v>0.65495618615952</v>
      </c>
      <c r="BR43" s="225">
        <v>7.9845069838792804E-2</v>
      </c>
      <c r="BS43" s="223">
        <v>5.6497543013600202E-2</v>
      </c>
      <c r="BT43" s="225">
        <v>0.16177251818173299</v>
      </c>
      <c r="BU43" s="223">
        <v>2.5891463108666399</v>
      </c>
      <c r="BV43" s="225">
        <v>0.14388400096965201</v>
      </c>
      <c r="BW43" s="223">
        <v>1.7006306098589901</v>
      </c>
      <c r="BX43" s="225">
        <v>0.18780589869445799</v>
      </c>
      <c r="BY43" s="223">
        <v>2.4970466171207502</v>
      </c>
      <c r="BZ43" s="225">
        <v>0.23552979596065099</v>
      </c>
      <c r="CA43" s="223">
        <v>2.6151990178494802</v>
      </c>
      <c r="CB43" s="225">
        <v>0.13206711179841599</v>
      </c>
      <c r="CC43" s="223">
        <v>0.914568407990484</v>
      </c>
      <c r="CD43" s="225">
        <v>0.24701882754636301</v>
      </c>
      <c r="CE43" s="223">
        <v>2.2314351666445802</v>
      </c>
      <c r="CF43" s="225">
        <v>0.14356427523512999</v>
      </c>
      <c r="CG43" s="223">
        <v>1.8610695050528301</v>
      </c>
      <c r="CH43" s="225">
        <v>0.25167379651868999</v>
      </c>
      <c r="CI43" s="223">
        <v>2.3008825964164799</v>
      </c>
      <c r="CJ43" s="225">
        <v>0.30144983949034698</v>
      </c>
      <c r="CK43" s="223">
        <v>2.2624002813474098</v>
      </c>
      <c r="CL43" s="225">
        <v>0.179048372155062</v>
      </c>
      <c r="CM43" s="223">
        <v>0.40133077629458203</v>
      </c>
      <c r="CN43" s="225">
        <v>0.28630670770675598</v>
      </c>
      <c r="CO43" s="223">
        <v>1.50645558688926</v>
      </c>
      <c r="CP43" s="225">
        <v>6.3659097955998098E-2</v>
      </c>
      <c r="CQ43" s="223">
        <v>1.31814711974256</v>
      </c>
      <c r="CR43" s="225">
        <v>0.18322721546010501</v>
      </c>
      <c r="CS43" s="223">
        <v>1.4175741827977999</v>
      </c>
      <c r="CT43" s="225">
        <v>0.109344185301016</v>
      </c>
      <c r="CU43" s="223">
        <v>1.5749971903625399</v>
      </c>
      <c r="CV43" s="225">
        <v>8.9242726152180707E-2</v>
      </c>
      <c r="CW43" s="223">
        <v>0.25685007061998699</v>
      </c>
      <c r="CX43" s="225">
        <v>0.21147066343840601</v>
      </c>
      <c r="CY43" s="223">
        <v>1.9415754118303099</v>
      </c>
      <c r="CZ43" s="225">
        <v>0.12589418364786001</v>
      </c>
      <c r="DA43" s="223">
        <v>1.69892551678718</v>
      </c>
      <c r="DB43" s="225">
        <v>0.27974908923828601</v>
      </c>
      <c r="DC43" s="223">
        <v>1.7978542789894401</v>
      </c>
      <c r="DD43" s="225">
        <v>0.23221695267228301</v>
      </c>
      <c r="DE43" s="223">
        <v>1.9460408536490199</v>
      </c>
      <c r="DF43" s="225">
        <v>0.15977898268101201</v>
      </c>
      <c r="DG43" s="223">
        <v>0.24711533686183701</v>
      </c>
      <c r="DH43" s="225">
        <v>0.32236158974115198</v>
      </c>
      <c r="DI43" s="223">
        <v>1.6458565691924101</v>
      </c>
      <c r="DJ43" s="225">
        <v>0.13923757623369901</v>
      </c>
      <c r="DK43" s="223">
        <v>1.7528974810265301</v>
      </c>
      <c r="DL43" s="225">
        <v>0.315768944813059</v>
      </c>
      <c r="DM43" s="223">
        <v>1.6592482103607999</v>
      </c>
      <c r="DN43" s="225">
        <v>0.29382671268126198</v>
      </c>
      <c r="DO43" s="223">
        <v>1.62839906082895</v>
      </c>
      <c r="DP43" s="225">
        <v>0.1854622976817</v>
      </c>
      <c r="DQ43" s="223">
        <v>-0.12449842019757799</v>
      </c>
      <c r="DR43" s="225">
        <v>0.35362433666568599</v>
      </c>
      <c r="DS43" s="104"/>
      <c r="DT43" s="104"/>
      <c r="DU43" s="104"/>
      <c r="DV43" s="104"/>
      <c r="DW43" s="104"/>
      <c r="DX43" s="104"/>
      <c r="DY43" s="104"/>
      <c r="DZ43" s="104"/>
      <c r="EA43" s="104"/>
      <c r="EB43" s="104"/>
      <c r="EC43" s="104"/>
      <c r="ED43" s="104"/>
      <c r="EE43" s="104"/>
      <c r="EF43" s="104"/>
      <c r="EG43" s="104"/>
      <c r="EH43" s="104"/>
      <c r="EI43" s="104"/>
      <c r="EJ43" s="104"/>
      <c r="EK43" s="104"/>
      <c r="EL43" s="104"/>
      <c r="EM43" s="104"/>
      <c r="EN43" s="104"/>
      <c r="EO43" s="104"/>
      <c r="EP43" s="104"/>
      <c r="EQ43" s="104"/>
      <c r="ER43" s="104"/>
      <c r="ES43" s="104"/>
      <c r="ET43" s="104"/>
      <c r="EU43" s="104"/>
      <c r="EV43" s="104"/>
      <c r="EW43" s="104"/>
      <c r="EX43" s="104"/>
      <c r="EY43" s="104"/>
      <c r="EZ43" s="104"/>
      <c r="FA43" s="104"/>
      <c r="FB43" s="104"/>
      <c r="FC43" s="104"/>
      <c r="FD43" s="104"/>
      <c r="FE43" s="104"/>
      <c r="FF43" s="104"/>
      <c r="FG43" s="104"/>
      <c r="FH43" s="104"/>
      <c r="FI43" s="104"/>
      <c r="FJ43" s="104"/>
      <c r="FK43" s="104"/>
      <c r="FL43" s="104"/>
      <c r="FM43" s="104"/>
      <c r="FN43" s="255"/>
    </row>
    <row r="44" spans="1:170" ht="13" customHeight="1" x14ac:dyDescent="0.25">
      <c r="A44" s="26" t="s">
        <v>423</v>
      </c>
      <c r="B44" s="184">
        <v>2</v>
      </c>
      <c r="C44" s="223">
        <v>32.0393288618206</v>
      </c>
      <c r="D44" s="225">
        <v>0.32492932800003799</v>
      </c>
      <c r="E44" s="223">
        <v>32.831965830128503</v>
      </c>
      <c r="F44" s="225">
        <v>0.69393510414666404</v>
      </c>
      <c r="G44" s="223">
        <v>32.312392596027898</v>
      </c>
      <c r="H44" s="225">
        <v>0.50417608054282004</v>
      </c>
      <c r="I44" s="223">
        <v>31.421336319539499</v>
      </c>
      <c r="J44" s="225">
        <v>0.46607852056326698</v>
      </c>
      <c r="K44" s="223">
        <v>-1.4106295105889901</v>
      </c>
      <c r="L44" s="225">
        <v>0.87017665530503396</v>
      </c>
      <c r="M44" s="223">
        <v>22.635639856373899</v>
      </c>
      <c r="N44" s="225">
        <v>0.23840196903240801</v>
      </c>
      <c r="O44" s="223">
        <v>22.065697716157398</v>
      </c>
      <c r="P44" s="225">
        <v>0.40775718984606402</v>
      </c>
      <c r="Q44" s="223">
        <v>23.162254088937001</v>
      </c>
      <c r="R44" s="225">
        <v>0.378265355191374</v>
      </c>
      <c r="S44" s="223">
        <v>22.616864277424401</v>
      </c>
      <c r="T44" s="225">
        <v>0.24537201205483999</v>
      </c>
      <c r="U44" s="223">
        <v>0.55116656126705998</v>
      </c>
      <c r="V44" s="225">
        <v>0.447644968573358</v>
      </c>
      <c r="W44" s="223">
        <v>7.7490352552084403</v>
      </c>
      <c r="X44" s="225">
        <v>0.163305054317159</v>
      </c>
      <c r="Y44" s="223">
        <v>7.9500285192293498</v>
      </c>
      <c r="Z44" s="225">
        <v>0.26498394214732102</v>
      </c>
      <c r="AA44" s="223">
        <v>7.5998010766927298</v>
      </c>
      <c r="AB44" s="225">
        <v>0.343730905615594</v>
      </c>
      <c r="AC44" s="223">
        <v>7.7580572255993898</v>
      </c>
      <c r="AD44" s="225">
        <v>0.283175423709769</v>
      </c>
      <c r="AE44" s="223">
        <v>-0.19197129362995899</v>
      </c>
      <c r="AF44" s="225">
        <v>0.397961021305348</v>
      </c>
      <c r="AG44" s="223">
        <v>1.83731480307102</v>
      </c>
      <c r="AH44" s="225">
        <v>7.6761637970678698E-2</v>
      </c>
      <c r="AI44" s="223">
        <v>1.6599718139486199</v>
      </c>
      <c r="AJ44" s="225">
        <v>0.135521544094688</v>
      </c>
      <c r="AK44" s="223">
        <v>1.6646243276707799</v>
      </c>
      <c r="AL44" s="225">
        <v>0.134656686179987</v>
      </c>
      <c r="AM44" s="223">
        <v>2.0194578689470202</v>
      </c>
      <c r="AN44" s="225">
        <v>0.11342694123536599</v>
      </c>
      <c r="AO44" s="223">
        <v>0.35948605499840702</v>
      </c>
      <c r="AP44" s="225">
        <v>0.17022907483239999</v>
      </c>
      <c r="AQ44" s="223">
        <v>6.1742375855245903</v>
      </c>
      <c r="AR44" s="225">
        <v>0.15381226988529001</v>
      </c>
      <c r="AS44" s="223">
        <v>5.62272383782111</v>
      </c>
      <c r="AT44" s="225">
        <v>0.195699139595091</v>
      </c>
      <c r="AU44" s="223">
        <v>5.6631783273028304</v>
      </c>
      <c r="AV44" s="225">
        <v>0.287400340029207</v>
      </c>
      <c r="AW44" s="223">
        <v>6.8662918178318799</v>
      </c>
      <c r="AX44" s="225">
        <v>0.25140335091131299</v>
      </c>
      <c r="AY44" s="223">
        <v>1.24356798001077</v>
      </c>
      <c r="AZ44" s="225">
        <v>0.31598919711628498</v>
      </c>
      <c r="BA44" s="223">
        <v>2.2841668194664702</v>
      </c>
      <c r="BB44" s="225">
        <v>9.2378614374567999E-2</v>
      </c>
      <c r="BC44" s="223">
        <v>1.9949231014400499</v>
      </c>
      <c r="BD44" s="225">
        <v>0.14936626491108099</v>
      </c>
      <c r="BE44" s="223">
        <v>1.9745990980699299</v>
      </c>
      <c r="BF44" s="225">
        <v>0.15101626252363701</v>
      </c>
      <c r="BG44" s="223">
        <v>2.6616363613962402</v>
      </c>
      <c r="BH44" s="225">
        <v>0.16042235944264799</v>
      </c>
      <c r="BI44" s="223">
        <v>0.66671325995618502</v>
      </c>
      <c r="BJ44" s="225">
        <v>0.21022918093648901</v>
      </c>
      <c r="BK44" s="223">
        <v>0.562271540849129</v>
      </c>
      <c r="BL44" s="225">
        <v>9.6786178777286999E-2</v>
      </c>
      <c r="BM44" s="223">
        <v>0.72367895076717104</v>
      </c>
      <c r="BN44" s="225">
        <v>0.32264476911614298</v>
      </c>
      <c r="BO44" s="223">
        <v>0.33662237564525599</v>
      </c>
      <c r="BP44" s="225">
        <v>6.38890386695046E-2</v>
      </c>
      <c r="BQ44" s="223">
        <v>0.58544082565521305</v>
      </c>
      <c r="BR44" s="225">
        <v>0.106957145631654</v>
      </c>
      <c r="BS44" s="223">
        <v>-0.13823812511195799</v>
      </c>
      <c r="BT44" s="225">
        <v>0.34691816675652498</v>
      </c>
      <c r="BU44" s="223">
        <v>0.57808278391850898</v>
      </c>
      <c r="BV44" s="225">
        <v>6.4753360723872402E-2</v>
      </c>
      <c r="BW44" s="223">
        <v>0.79635608102774602</v>
      </c>
      <c r="BX44" s="225">
        <v>0.20768779970887699</v>
      </c>
      <c r="BY44" s="223">
        <v>0.31475620866134801</v>
      </c>
      <c r="BZ44" s="225">
        <v>4.6761451542991203E-2</v>
      </c>
      <c r="CA44" s="223">
        <v>0.60260267153092295</v>
      </c>
      <c r="CB44" s="225">
        <v>8.5607821324913999E-2</v>
      </c>
      <c r="CC44" s="223">
        <v>-0.19375340949682299</v>
      </c>
      <c r="CD44" s="225">
        <v>0.23758533274907101</v>
      </c>
      <c r="CE44" s="223">
        <v>1.34642532336484</v>
      </c>
      <c r="CF44" s="225">
        <v>7.2969866524995805E-2</v>
      </c>
      <c r="CG44" s="223">
        <v>1.21725851477738</v>
      </c>
      <c r="CH44" s="225">
        <v>0.10563957806496301</v>
      </c>
      <c r="CI44" s="223">
        <v>1.15981900694644</v>
      </c>
      <c r="CJ44" s="225">
        <v>0.123193807561678</v>
      </c>
      <c r="CK44" s="223">
        <v>1.5618721660379999</v>
      </c>
      <c r="CL44" s="225">
        <v>0.127263101665398</v>
      </c>
      <c r="CM44" s="223">
        <v>0.344613651260614</v>
      </c>
      <c r="CN44" s="225">
        <v>0.15220440769742399</v>
      </c>
      <c r="CO44" s="223">
        <v>1.12923221014004</v>
      </c>
      <c r="CP44" s="225">
        <v>9.2106048545105998E-2</v>
      </c>
      <c r="CQ44" s="223">
        <v>0.89471207552180998</v>
      </c>
      <c r="CR44" s="225">
        <v>0.249348984005765</v>
      </c>
      <c r="CS44" s="223">
        <v>1.01417133942365</v>
      </c>
      <c r="CT44" s="225">
        <v>0.128052461014345</v>
      </c>
      <c r="CU44" s="223">
        <v>1.3079756914782601</v>
      </c>
      <c r="CV44" s="225">
        <v>0.10446412595019799</v>
      </c>
      <c r="CW44" s="223">
        <v>0.413263615956449</v>
      </c>
      <c r="CX44" s="225">
        <v>0.27247929588438902</v>
      </c>
      <c r="CY44" s="223">
        <v>1.42170652675803</v>
      </c>
      <c r="CZ44" s="225">
        <v>7.5608126012053994E-2</v>
      </c>
      <c r="DA44" s="223">
        <v>1.2735529330275801</v>
      </c>
      <c r="DB44" s="225">
        <v>0.11450001838679</v>
      </c>
      <c r="DC44" s="223">
        <v>1.17820023496333</v>
      </c>
      <c r="DD44" s="225">
        <v>0.126019658714808</v>
      </c>
      <c r="DE44" s="223">
        <v>1.6038523055901699</v>
      </c>
      <c r="DF44" s="225">
        <v>0.10281491043518499</v>
      </c>
      <c r="DG44" s="223">
        <v>0.33029937256258601</v>
      </c>
      <c r="DH44" s="225">
        <v>0.14556778527337599</v>
      </c>
      <c r="DI44" s="223">
        <v>1.05647334609161</v>
      </c>
      <c r="DJ44" s="225">
        <v>7.5580355178325703E-2</v>
      </c>
      <c r="DK44" s="223">
        <v>1.18582237433699</v>
      </c>
      <c r="DL44" s="225">
        <v>0.174375060336489</v>
      </c>
      <c r="DM44" s="223">
        <v>0.88984583945150597</v>
      </c>
      <c r="DN44" s="225">
        <v>0.112194266928757</v>
      </c>
      <c r="DO44" s="223">
        <v>1.0760516005888401</v>
      </c>
      <c r="DP44" s="225">
        <v>8.8801031220684806E-2</v>
      </c>
      <c r="DQ44" s="223">
        <v>-0.10977077374815</v>
      </c>
      <c r="DR44" s="225">
        <v>0.16665752822548999</v>
      </c>
      <c r="DS44" s="104"/>
      <c r="DT44" s="104"/>
      <c r="DU44" s="104"/>
      <c r="DV44" s="104"/>
      <c r="DW44" s="104"/>
      <c r="DX44" s="104"/>
      <c r="DY44" s="104"/>
      <c r="DZ44" s="104"/>
      <c r="EA44" s="104"/>
      <c r="EB44" s="104"/>
      <c r="EC44" s="104"/>
      <c r="ED44" s="104"/>
      <c r="EE44" s="104"/>
      <c r="EF44" s="104"/>
      <c r="EG44" s="104"/>
      <c r="EH44" s="104"/>
      <c r="EI44" s="104"/>
      <c r="EJ44" s="104"/>
      <c r="EK44" s="104"/>
      <c r="EL44" s="104"/>
      <c r="EM44" s="104"/>
      <c r="EN44" s="104"/>
      <c r="EO44" s="104"/>
      <c r="EP44" s="104"/>
      <c r="EQ44" s="104"/>
      <c r="ER44" s="104"/>
      <c r="ES44" s="104"/>
      <c r="ET44" s="104"/>
      <c r="EU44" s="104"/>
      <c r="EV44" s="104"/>
      <c r="EW44" s="104"/>
      <c r="EX44" s="104"/>
      <c r="EY44" s="104"/>
      <c r="EZ44" s="104"/>
      <c r="FA44" s="104"/>
      <c r="FB44" s="104"/>
      <c r="FC44" s="104"/>
      <c r="FD44" s="104"/>
      <c r="FE44" s="104"/>
      <c r="FF44" s="104"/>
      <c r="FG44" s="104"/>
      <c r="FH44" s="104"/>
      <c r="FI44" s="104"/>
      <c r="FJ44" s="104"/>
      <c r="FK44" s="104"/>
      <c r="FL44" s="104"/>
      <c r="FM44" s="104"/>
      <c r="FN44" s="255"/>
    </row>
    <row r="45" spans="1:170" ht="13" customHeight="1" x14ac:dyDescent="0.25">
      <c r="A45" s="26" t="s">
        <v>424</v>
      </c>
      <c r="B45" s="184">
        <v>2</v>
      </c>
      <c r="C45" s="223">
        <v>33.7656711091077</v>
      </c>
      <c r="D45" s="225">
        <v>0.50920527688642203</v>
      </c>
      <c r="E45" s="223">
        <v>32.366320858749397</v>
      </c>
      <c r="F45" s="225">
        <v>0.90077576669832404</v>
      </c>
      <c r="G45" s="223">
        <v>33.673338649124602</v>
      </c>
      <c r="H45" s="225">
        <v>1.1560063352118699</v>
      </c>
      <c r="I45" s="223">
        <v>34.9429288338318</v>
      </c>
      <c r="J45" s="225">
        <v>0.64488325901550203</v>
      </c>
      <c r="K45" s="223">
        <v>2.57660797508239</v>
      </c>
      <c r="L45" s="225">
        <v>1.0592524515222299</v>
      </c>
      <c r="M45" s="223">
        <v>24.042475379600099</v>
      </c>
      <c r="N45" s="225">
        <v>0.40339150160012499</v>
      </c>
      <c r="O45" s="223">
        <v>23.271688118520299</v>
      </c>
      <c r="P45" s="225">
        <v>0.78793022393470602</v>
      </c>
      <c r="Q45" s="223">
        <v>24.759849389232901</v>
      </c>
      <c r="R45" s="225">
        <v>0.94106192699681102</v>
      </c>
      <c r="S45" s="223">
        <v>24.357262523108002</v>
      </c>
      <c r="T45" s="225">
        <v>0.43624332143279898</v>
      </c>
      <c r="U45" s="223">
        <v>1.0855744045876199</v>
      </c>
      <c r="V45" s="225">
        <v>0.840107904911917</v>
      </c>
      <c r="W45" s="223">
        <v>7.9447560395765704</v>
      </c>
      <c r="X45" s="225">
        <v>0.243096431415812</v>
      </c>
      <c r="Y45" s="223">
        <v>7.0300364979100696</v>
      </c>
      <c r="Z45" s="225">
        <v>0.47037506427047998</v>
      </c>
      <c r="AA45" s="223">
        <v>7.4851392249543798</v>
      </c>
      <c r="AB45" s="225">
        <v>0.55317725214180102</v>
      </c>
      <c r="AC45" s="223">
        <v>8.1437133859540793</v>
      </c>
      <c r="AD45" s="225">
        <v>0.29310213737058399</v>
      </c>
      <c r="AE45" s="223">
        <v>1.11367688804401</v>
      </c>
      <c r="AF45" s="225">
        <v>0.55073048473695796</v>
      </c>
      <c r="AG45" s="223">
        <v>3.4889824303705299</v>
      </c>
      <c r="AH45" s="225">
        <v>0.133277418638411</v>
      </c>
      <c r="AI45" s="223">
        <v>3.4930727599565099</v>
      </c>
      <c r="AJ45" s="225">
        <v>0.35678067962821902</v>
      </c>
      <c r="AK45" s="223">
        <v>3.3500844592905299</v>
      </c>
      <c r="AL45" s="225">
        <v>0.29472721328352502</v>
      </c>
      <c r="AM45" s="223">
        <v>3.5022167943938798</v>
      </c>
      <c r="AN45" s="225">
        <v>0.16057630354380101</v>
      </c>
      <c r="AO45" s="223">
        <v>9.1440344373605598E-3</v>
      </c>
      <c r="AP45" s="225">
        <v>0.37244775078984099</v>
      </c>
      <c r="AQ45" s="223">
        <v>4.1093574450328703</v>
      </c>
      <c r="AR45" s="225">
        <v>0.14685262427145801</v>
      </c>
      <c r="AS45" s="223">
        <v>3.40853729914173</v>
      </c>
      <c r="AT45" s="225">
        <v>0.23026501562729901</v>
      </c>
      <c r="AU45" s="223">
        <v>4.0904404026798504</v>
      </c>
      <c r="AV45" s="225">
        <v>0.33881430947915098</v>
      </c>
      <c r="AW45" s="223">
        <v>4.3679781773756199</v>
      </c>
      <c r="AX45" s="225">
        <v>0.1968339053348</v>
      </c>
      <c r="AY45" s="223">
        <v>0.95944087823389601</v>
      </c>
      <c r="AZ45" s="225">
        <v>0.28457595893175902</v>
      </c>
      <c r="BA45" s="223">
        <v>3.3110243385909799</v>
      </c>
      <c r="BB45" s="225">
        <v>0.13926988215924899</v>
      </c>
      <c r="BC45" s="223">
        <v>2.8528992504784099</v>
      </c>
      <c r="BD45" s="225">
        <v>0.24734213406556299</v>
      </c>
      <c r="BE45" s="223">
        <v>3.4630898969636199</v>
      </c>
      <c r="BF45" s="225">
        <v>0.29719468335646798</v>
      </c>
      <c r="BG45" s="223">
        <v>3.30697084746043</v>
      </c>
      <c r="BH45" s="225">
        <v>0.183563995584103</v>
      </c>
      <c r="BI45" s="223">
        <v>0.45407159698201899</v>
      </c>
      <c r="BJ45" s="225">
        <v>0.28339678451468497</v>
      </c>
      <c r="BK45" s="223">
        <v>1.7409841081667301</v>
      </c>
      <c r="BL45" s="225">
        <v>0.105755342553293</v>
      </c>
      <c r="BM45" s="223">
        <v>1.6510130004160899</v>
      </c>
      <c r="BN45" s="225">
        <v>0.18637418893921601</v>
      </c>
      <c r="BO45" s="223">
        <v>1.77937168919359</v>
      </c>
      <c r="BP45" s="225">
        <v>0.24849085500961299</v>
      </c>
      <c r="BQ45" s="223">
        <v>1.6644168268647499</v>
      </c>
      <c r="BR45" s="225">
        <v>0.14751053860372801</v>
      </c>
      <c r="BS45" s="223">
        <v>1.3403826448655599E-2</v>
      </c>
      <c r="BT45" s="225">
        <v>0.24020928068771999</v>
      </c>
      <c r="BU45" s="223">
        <v>3.0117932416765401</v>
      </c>
      <c r="BV45" s="225">
        <v>0.131781658343811</v>
      </c>
      <c r="BW45" s="223">
        <v>2.7538689783171599</v>
      </c>
      <c r="BX45" s="225">
        <v>0.36535704669437502</v>
      </c>
      <c r="BY45" s="223">
        <v>3.0048492707811501</v>
      </c>
      <c r="BZ45" s="225">
        <v>0.33536454219093398</v>
      </c>
      <c r="CA45" s="223">
        <v>3.0179595637953698</v>
      </c>
      <c r="CB45" s="225">
        <v>0.14573625496645801</v>
      </c>
      <c r="CC45" s="223">
        <v>0.26409058547821401</v>
      </c>
      <c r="CD45" s="225">
        <v>0.37764463231228002</v>
      </c>
      <c r="CE45" s="223">
        <v>3.1618189267961401</v>
      </c>
      <c r="CF45" s="225">
        <v>0.13463738883154</v>
      </c>
      <c r="CG45" s="223">
        <v>3.0579368730422098</v>
      </c>
      <c r="CH45" s="225">
        <v>0.31449733960658199</v>
      </c>
      <c r="CI45" s="223">
        <v>2.9106206157399899</v>
      </c>
      <c r="CJ45" s="225">
        <v>0.27368328372581602</v>
      </c>
      <c r="CK45" s="223">
        <v>3.2237239272042499</v>
      </c>
      <c r="CL45" s="225">
        <v>0.17600957960862901</v>
      </c>
      <c r="CM45" s="223">
        <v>0.16578705416203399</v>
      </c>
      <c r="CN45" s="225">
        <v>0.35803756694812799</v>
      </c>
      <c r="CO45" s="223">
        <v>2.3352116551225399</v>
      </c>
      <c r="CP45" s="225">
        <v>9.5465456897582096E-2</v>
      </c>
      <c r="CQ45" s="223">
        <v>1.83694907812964</v>
      </c>
      <c r="CR45" s="225">
        <v>0.18831692327386601</v>
      </c>
      <c r="CS45" s="223">
        <v>2.49604930295602</v>
      </c>
      <c r="CT45" s="225">
        <v>0.271065485781881</v>
      </c>
      <c r="CU45" s="223">
        <v>2.40861369602935</v>
      </c>
      <c r="CV45" s="225">
        <v>0.126802682468071</v>
      </c>
      <c r="CW45" s="223">
        <v>0.57166461789970502</v>
      </c>
      <c r="CX45" s="225">
        <v>0.22944715804049701</v>
      </c>
      <c r="CY45" s="223">
        <v>2.54953091715279</v>
      </c>
      <c r="CZ45" s="225">
        <v>0.121041740342257</v>
      </c>
      <c r="DA45" s="223">
        <v>2.33092748882832</v>
      </c>
      <c r="DB45" s="225">
        <v>0.28548954668343601</v>
      </c>
      <c r="DC45" s="223">
        <v>2.5087817547606601</v>
      </c>
      <c r="DD45" s="225">
        <v>0.29885785881145599</v>
      </c>
      <c r="DE45" s="223">
        <v>2.5992578740018502</v>
      </c>
      <c r="DF45" s="225">
        <v>0.155742192931627</v>
      </c>
      <c r="DG45" s="223">
        <v>0.26833038517352298</v>
      </c>
      <c r="DH45" s="225">
        <v>0.31690164425238099</v>
      </c>
      <c r="DI45" s="223">
        <v>2.1818789617218299</v>
      </c>
      <c r="DJ45" s="225">
        <v>0.11389659810894801</v>
      </c>
      <c r="DK45" s="223">
        <v>2.2101119997895702</v>
      </c>
      <c r="DL45" s="225">
        <v>0.31486868027686099</v>
      </c>
      <c r="DM45" s="223">
        <v>2.2426909814654699</v>
      </c>
      <c r="DN45" s="225">
        <v>0.24066449335043699</v>
      </c>
      <c r="DO45" s="223">
        <v>2.0972508484958601</v>
      </c>
      <c r="DP45" s="225">
        <v>0.132427704363206</v>
      </c>
      <c r="DQ45" s="223">
        <v>-0.112861151293708</v>
      </c>
      <c r="DR45" s="225">
        <v>0.318613808177585</v>
      </c>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c r="FL45" s="104"/>
      <c r="FM45" s="104"/>
      <c r="FN45" s="255"/>
    </row>
    <row r="46" spans="1:170" ht="13" customHeight="1" x14ac:dyDescent="0.25">
      <c r="A46" s="26" t="s">
        <v>425</v>
      </c>
      <c r="B46" s="184">
        <v>2</v>
      </c>
      <c r="C46" s="223">
        <v>39.967640371970703</v>
      </c>
      <c r="D46" s="225">
        <v>0.49694990340357198</v>
      </c>
      <c r="E46" s="223">
        <v>37.074821905903299</v>
      </c>
      <c r="F46" s="225">
        <v>1.90201479994042</v>
      </c>
      <c r="G46" s="223">
        <v>40.477143600302</v>
      </c>
      <c r="H46" s="225">
        <v>1.5349424308127699</v>
      </c>
      <c r="I46" s="223">
        <v>40.362644897627</v>
      </c>
      <c r="J46" s="225">
        <v>0.51140281701701995</v>
      </c>
      <c r="K46" s="223">
        <v>3.2878229917237101</v>
      </c>
      <c r="L46" s="225">
        <v>1.9237912110876201</v>
      </c>
      <c r="M46" s="223">
        <v>23.540839938189599</v>
      </c>
      <c r="N46" s="225">
        <v>0.28868077496080202</v>
      </c>
      <c r="O46" s="223">
        <v>21.816236900827398</v>
      </c>
      <c r="P46" s="225">
        <v>1.0349858645810801</v>
      </c>
      <c r="Q46" s="223">
        <v>25.4876800851433</v>
      </c>
      <c r="R46" s="225">
        <v>0.62995865979461596</v>
      </c>
      <c r="S46" s="223">
        <v>23.396860431988401</v>
      </c>
      <c r="T46" s="225">
        <v>0.309642359677269</v>
      </c>
      <c r="U46" s="223">
        <v>1.5806235311610499</v>
      </c>
      <c r="V46" s="225">
        <v>1.04465454677987</v>
      </c>
      <c r="W46" s="223">
        <v>6.0412225778736302</v>
      </c>
      <c r="X46" s="225">
        <v>0.185950726861738</v>
      </c>
      <c r="Y46" s="223">
        <v>5.8591093327000801</v>
      </c>
      <c r="Z46" s="225">
        <v>0.66690569780957598</v>
      </c>
      <c r="AA46" s="223">
        <v>6.3273201801439001</v>
      </c>
      <c r="AB46" s="225">
        <v>0.44382284410116901</v>
      </c>
      <c r="AC46" s="223">
        <v>6.0902916904869304</v>
      </c>
      <c r="AD46" s="225">
        <v>0.2229626837083</v>
      </c>
      <c r="AE46" s="223">
        <v>0.23118235778684301</v>
      </c>
      <c r="AF46" s="225">
        <v>0.69459358174748598</v>
      </c>
      <c r="AG46" s="223">
        <v>2.2764706726617199</v>
      </c>
      <c r="AH46" s="225">
        <v>7.4620072744701393E-2</v>
      </c>
      <c r="AI46" s="223">
        <v>2.0537940517317401</v>
      </c>
      <c r="AJ46" s="225">
        <v>0.226517317264019</v>
      </c>
      <c r="AK46" s="223">
        <v>2.4531744002117799</v>
      </c>
      <c r="AL46" s="225">
        <v>0.22665864774745101</v>
      </c>
      <c r="AM46" s="223">
        <v>2.2744545170366801</v>
      </c>
      <c r="AN46" s="225">
        <v>8.2335488784480396E-2</v>
      </c>
      <c r="AO46" s="223">
        <v>0.22066046530495001</v>
      </c>
      <c r="AP46" s="225">
        <v>0.23685540046648201</v>
      </c>
      <c r="AQ46" s="223">
        <v>4.1827514189320896</v>
      </c>
      <c r="AR46" s="225">
        <v>0.137194393227973</v>
      </c>
      <c r="AS46" s="223">
        <v>3.7350394597036098</v>
      </c>
      <c r="AT46" s="225">
        <v>0.33423615367972598</v>
      </c>
      <c r="AU46" s="223">
        <v>3.6780761715096602</v>
      </c>
      <c r="AV46" s="225">
        <v>0.35558956982921103</v>
      </c>
      <c r="AW46" s="223">
        <v>4.3334868583921402</v>
      </c>
      <c r="AX46" s="225">
        <v>0.15767863595078499</v>
      </c>
      <c r="AY46" s="223">
        <v>0.59844739868853802</v>
      </c>
      <c r="AZ46" s="225">
        <v>0.36394857636786498</v>
      </c>
      <c r="BA46" s="223">
        <v>2.2546919701805299</v>
      </c>
      <c r="BB46" s="225">
        <v>9.6791722641607694E-2</v>
      </c>
      <c r="BC46" s="223">
        <v>1.7245913329557501</v>
      </c>
      <c r="BD46" s="225">
        <v>0.18916209641047699</v>
      </c>
      <c r="BE46" s="223">
        <v>2.31070427611676</v>
      </c>
      <c r="BF46" s="225">
        <v>0.23347427131284401</v>
      </c>
      <c r="BG46" s="223">
        <v>2.3037658227388702</v>
      </c>
      <c r="BH46" s="225">
        <v>0.110424082941651</v>
      </c>
      <c r="BI46" s="223">
        <v>0.57917448978312103</v>
      </c>
      <c r="BJ46" s="225">
        <v>0.19527443160077301</v>
      </c>
      <c r="BK46" s="223">
        <v>1.2701202708178501</v>
      </c>
      <c r="BL46" s="225">
        <v>0.101115495879573</v>
      </c>
      <c r="BM46" s="223">
        <v>1.0054799503685901</v>
      </c>
      <c r="BN46" s="225">
        <v>0.34046656842302497</v>
      </c>
      <c r="BO46" s="223">
        <v>1.2444669823560299</v>
      </c>
      <c r="BP46" s="225">
        <v>0.21243327571251899</v>
      </c>
      <c r="BQ46" s="223">
        <v>1.31778176340022</v>
      </c>
      <c r="BR46" s="225">
        <v>0.11536954453501599</v>
      </c>
      <c r="BS46" s="223">
        <v>0.31230181303162302</v>
      </c>
      <c r="BT46" s="225">
        <v>0.35620896890931603</v>
      </c>
      <c r="BU46" s="223">
        <v>2.0580997583688498</v>
      </c>
      <c r="BV46" s="225">
        <v>8.3446730887038897E-2</v>
      </c>
      <c r="BW46" s="223">
        <v>1.5360345767679999</v>
      </c>
      <c r="BX46" s="225">
        <v>0.17273366333239301</v>
      </c>
      <c r="BY46" s="223">
        <v>1.92072491224704</v>
      </c>
      <c r="BZ46" s="225">
        <v>0.15382251592982901</v>
      </c>
      <c r="CA46" s="223">
        <v>2.13366457831536</v>
      </c>
      <c r="CB46" s="225">
        <v>9.8862695724767594E-2</v>
      </c>
      <c r="CC46" s="223">
        <v>0.59763000154735602</v>
      </c>
      <c r="CD46" s="225">
        <v>0.20064424679524401</v>
      </c>
      <c r="CE46" s="223">
        <v>2.0831495651247698</v>
      </c>
      <c r="CF46" s="225">
        <v>8.6957445592069998E-2</v>
      </c>
      <c r="CG46" s="223">
        <v>3.1753188798799301</v>
      </c>
      <c r="CH46" s="225">
        <v>0.60719975711226504</v>
      </c>
      <c r="CI46" s="223">
        <v>2.0828332296402401</v>
      </c>
      <c r="CJ46" s="225">
        <v>0.20539987806245599</v>
      </c>
      <c r="CK46" s="223">
        <v>2.0137377825443599</v>
      </c>
      <c r="CL46" s="225">
        <v>8.8437180991985498E-2</v>
      </c>
      <c r="CM46" s="223">
        <v>-1.16158109733557</v>
      </c>
      <c r="CN46" s="225">
        <v>0.61487481797433297</v>
      </c>
      <c r="CO46" s="223">
        <v>1.4108103199942701</v>
      </c>
      <c r="CP46" s="225">
        <v>3.9332875474131702E-2</v>
      </c>
      <c r="CQ46" s="223">
        <v>1.32435682432571</v>
      </c>
      <c r="CR46" s="225">
        <v>0.141713732822496</v>
      </c>
      <c r="CS46" s="223">
        <v>1.5611867642586099</v>
      </c>
      <c r="CT46" s="225">
        <v>0.15498462950765701</v>
      </c>
      <c r="CU46" s="223">
        <v>1.39107731091262</v>
      </c>
      <c r="CV46" s="225">
        <v>4.1398599173662801E-2</v>
      </c>
      <c r="CW46" s="223">
        <v>6.6720486586909294E-2</v>
      </c>
      <c r="CX46" s="225">
        <v>0.151351012519502</v>
      </c>
      <c r="CY46" s="223">
        <v>1.32593993558076</v>
      </c>
      <c r="CZ46" s="225">
        <v>5.0671706921121697E-2</v>
      </c>
      <c r="DA46" s="223">
        <v>1.1166440052292801</v>
      </c>
      <c r="DB46" s="225">
        <v>0.173798327819703</v>
      </c>
      <c r="DC46" s="223">
        <v>1.0815721216679299</v>
      </c>
      <c r="DD46" s="225">
        <v>0.13069261130569701</v>
      </c>
      <c r="DE46" s="223">
        <v>1.36277639111157</v>
      </c>
      <c r="DF46" s="225">
        <v>5.6496918332450199E-2</v>
      </c>
      <c r="DG46" s="223">
        <v>0.24613238588229799</v>
      </c>
      <c r="DH46" s="225">
        <v>0.18880848835870601</v>
      </c>
      <c r="DI46" s="223">
        <v>1.1199528060329</v>
      </c>
      <c r="DJ46" s="225">
        <v>6.2133119791479403E-2</v>
      </c>
      <c r="DK46" s="223">
        <v>0.54077118774728505</v>
      </c>
      <c r="DL46" s="225">
        <v>0.12071095388950299</v>
      </c>
      <c r="DM46" s="223">
        <v>0.85427052601528997</v>
      </c>
      <c r="DN46" s="225">
        <v>0.114410761398838</v>
      </c>
      <c r="DO46" s="223">
        <v>1.1956559007882901</v>
      </c>
      <c r="DP46" s="225">
        <v>7.2577080027270896E-2</v>
      </c>
      <c r="DQ46" s="223">
        <v>0.65488471304100104</v>
      </c>
      <c r="DR46" s="225">
        <v>0.14335498637695901</v>
      </c>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c r="EO46" s="104"/>
      <c r="EP46" s="104"/>
      <c r="EQ46" s="104"/>
      <c r="ER46" s="104"/>
      <c r="ES46" s="104"/>
      <c r="ET46" s="104"/>
      <c r="EU46" s="104"/>
      <c r="EV46" s="104"/>
      <c r="EW46" s="104"/>
      <c r="EX46" s="104"/>
      <c r="EY46" s="104"/>
      <c r="EZ46" s="104"/>
      <c r="FA46" s="104"/>
      <c r="FB46" s="104"/>
      <c r="FC46" s="104"/>
      <c r="FD46" s="104"/>
      <c r="FE46" s="104"/>
      <c r="FF46" s="104"/>
      <c r="FG46" s="104"/>
      <c r="FH46" s="104"/>
      <c r="FI46" s="104"/>
      <c r="FJ46" s="104"/>
      <c r="FK46" s="104"/>
      <c r="FL46" s="104"/>
      <c r="FM46" s="104"/>
      <c r="FN46" s="255"/>
    </row>
    <row r="47" spans="1:170" ht="13" customHeight="1" x14ac:dyDescent="0.25">
      <c r="A47" s="26" t="s">
        <v>426</v>
      </c>
      <c r="B47" s="184">
        <v>2</v>
      </c>
      <c r="C47" s="223">
        <v>40.453503854111602</v>
      </c>
      <c r="D47" s="225">
        <v>0.38225354893692598</v>
      </c>
      <c r="E47" s="223">
        <v>36.710179285333602</v>
      </c>
      <c r="F47" s="225">
        <v>1.56539558375886</v>
      </c>
      <c r="G47" s="223">
        <v>36.517813107574</v>
      </c>
      <c r="H47" s="225">
        <v>1.55203266102548</v>
      </c>
      <c r="I47" s="223">
        <v>41.0245081650326</v>
      </c>
      <c r="J47" s="225">
        <v>0.38801180284630199</v>
      </c>
      <c r="K47" s="223">
        <v>4.31432887969898</v>
      </c>
      <c r="L47" s="225">
        <v>1.5475525549185001</v>
      </c>
      <c r="M47" s="223">
        <v>19.837792637161598</v>
      </c>
      <c r="N47" s="225">
        <v>0.19594977217569501</v>
      </c>
      <c r="O47" s="223">
        <v>21.080564779369698</v>
      </c>
      <c r="P47" s="225">
        <v>0.46555766026575401</v>
      </c>
      <c r="Q47" s="223">
        <v>21.496872874262799</v>
      </c>
      <c r="R47" s="225">
        <v>0.63232215530556402</v>
      </c>
      <c r="S47" s="223">
        <v>19.645798552168099</v>
      </c>
      <c r="T47" s="225">
        <v>0.216141327619539</v>
      </c>
      <c r="U47" s="223">
        <v>-1.43476622720161</v>
      </c>
      <c r="V47" s="225">
        <v>0.51366367419981596</v>
      </c>
      <c r="W47" s="223">
        <v>7.41610735442785</v>
      </c>
      <c r="X47" s="225">
        <v>0.14384615904801601</v>
      </c>
      <c r="Y47" s="223">
        <v>7.3846714419129302</v>
      </c>
      <c r="Z47" s="225">
        <v>0.50860320299554096</v>
      </c>
      <c r="AA47" s="223">
        <v>6.5251715373593902</v>
      </c>
      <c r="AB47" s="225">
        <v>0.40888400866337199</v>
      </c>
      <c r="AC47" s="223">
        <v>7.4630989801521697</v>
      </c>
      <c r="AD47" s="225">
        <v>0.15243375437878201</v>
      </c>
      <c r="AE47" s="223">
        <v>7.8427538239245601E-2</v>
      </c>
      <c r="AF47" s="225">
        <v>0.520098240082289</v>
      </c>
      <c r="AG47" s="223">
        <v>2.7608133867876599</v>
      </c>
      <c r="AH47" s="225">
        <v>7.0897579193001797E-2</v>
      </c>
      <c r="AI47" s="223">
        <v>1.9711230848927901</v>
      </c>
      <c r="AJ47" s="225">
        <v>0.14693965289203301</v>
      </c>
      <c r="AK47" s="223">
        <v>2.5979549202421102</v>
      </c>
      <c r="AL47" s="225">
        <v>0.272821468132245</v>
      </c>
      <c r="AM47" s="223">
        <v>2.82543233536077</v>
      </c>
      <c r="AN47" s="225">
        <v>7.7115780911853296E-2</v>
      </c>
      <c r="AO47" s="223">
        <v>0.85430925046798101</v>
      </c>
      <c r="AP47" s="225">
        <v>0.172210255232538</v>
      </c>
      <c r="AQ47" s="223">
        <v>6.9315461495770396</v>
      </c>
      <c r="AR47" s="225">
        <v>0.18746088733549299</v>
      </c>
      <c r="AS47" s="223">
        <v>5.8287081996673598</v>
      </c>
      <c r="AT47" s="225">
        <v>0.46017872243515101</v>
      </c>
      <c r="AU47" s="223">
        <v>6.19461990747911</v>
      </c>
      <c r="AV47" s="225">
        <v>0.52188271973509204</v>
      </c>
      <c r="AW47" s="223">
        <v>7.0612939874252296</v>
      </c>
      <c r="AX47" s="225">
        <v>0.20484729642281399</v>
      </c>
      <c r="AY47" s="223">
        <v>1.2325857877578801</v>
      </c>
      <c r="AZ47" s="225">
        <v>0.503955897730477</v>
      </c>
      <c r="BA47" s="223">
        <v>1.76433709214073</v>
      </c>
      <c r="BB47" s="225">
        <v>6.7368900697959103E-2</v>
      </c>
      <c r="BC47" s="223">
        <v>1.7482656304605799</v>
      </c>
      <c r="BD47" s="225">
        <v>0.268756549152526</v>
      </c>
      <c r="BE47" s="223">
        <v>1.8799075975795101</v>
      </c>
      <c r="BF47" s="225">
        <v>0.325665207886837</v>
      </c>
      <c r="BG47" s="223">
        <v>1.7576343519853601</v>
      </c>
      <c r="BH47" s="225">
        <v>6.9605477805002106E-2</v>
      </c>
      <c r="BI47" s="223">
        <v>9.3687215247797405E-3</v>
      </c>
      <c r="BJ47" s="225">
        <v>0.270225563654309</v>
      </c>
      <c r="BK47" s="223">
        <v>1.6711418834362</v>
      </c>
      <c r="BL47" s="225">
        <v>0.11162378588829899</v>
      </c>
      <c r="BM47" s="223">
        <v>0.55364225195418204</v>
      </c>
      <c r="BN47" s="225">
        <v>0.12600215857916999</v>
      </c>
      <c r="BO47" s="223">
        <v>0.85901337642877695</v>
      </c>
      <c r="BP47" s="225">
        <v>0.27241384103496802</v>
      </c>
      <c r="BQ47" s="223">
        <v>1.80747496064191</v>
      </c>
      <c r="BR47" s="225">
        <v>0.12702154139331001</v>
      </c>
      <c r="BS47" s="223">
        <v>1.2538327086877299</v>
      </c>
      <c r="BT47" s="225">
        <v>0.19243473136067801</v>
      </c>
      <c r="BU47" s="223">
        <v>2.7861883717520501</v>
      </c>
      <c r="BV47" s="225">
        <v>9.75095613658713E-2</v>
      </c>
      <c r="BW47" s="223">
        <v>2.35083635499916</v>
      </c>
      <c r="BX47" s="225">
        <v>0.30202651288432603</v>
      </c>
      <c r="BY47" s="223">
        <v>2.1747048330583501</v>
      </c>
      <c r="BZ47" s="225">
        <v>0.17957435550819201</v>
      </c>
      <c r="CA47" s="223">
        <v>2.8476670944953999</v>
      </c>
      <c r="CB47" s="225">
        <v>0.101498026437326</v>
      </c>
      <c r="CC47" s="223">
        <v>0.49683073949624501</v>
      </c>
      <c r="CD47" s="225">
        <v>0.30023907080818102</v>
      </c>
      <c r="CE47" s="223">
        <v>1.56339273382276</v>
      </c>
      <c r="CF47" s="225">
        <v>0.13779718918891501</v>
      </c>
      <c r="CG47" s="223">
        <v>1.6066767157327899</v>
      </c>
      <c r="CH47" s="225">
        <v>0.33252392780305901</v>
      </c>
      <c r="CI47" s="223">
        <v>2.6181537445176901</v>
      </c>
      <c r="CJ47" s="225">
        <v>0.94695601425738096</v>
      </c>
      <c r="CK47" s="223">
        <v>1.48752549313576</v>
      </c>
      <c r="CL47" s="225">
        <v>0.13835705820500199</v>
      </c>
      <c r="CM47" s="223">
        <v>-0.119151222597028</v>
      </c>
      <c r="CN47" s="225">
        <v>0.35388199685427502</v>
      </c>
      <c r="CO47" s="223">
        <v>1.19274271494791</v>
      </c>
      <c r="CP47" s="225">
        <v>5.9193385467083699E-2</v>
      </c>
      <c r="CQ47" s="223">
        <v>1.0817301831116899</v>
      </c>
      <c r="CR47" s="225">
        <v>0.111517388503747</v>
      </c>
      <c r="CS47" s="223">
        <v>1.2957702821117101</v>
      </c>
      <c r="CT47" s="225">
        <v>0.154597840774337</v>
      </c>
      <c r="CU47" s="223">
        <v>1.1957794372188</v>
      </c>
      <c r="CV47" s="225">
        <v>6.5933901265493394E-2</v>
      </c>
      <c r="CW47" s="223">
        <v>0.114049254107109</v>
      </c>
      <c r="CX47" s="225">
        <v>0.12837629208638199</v>
      </c>
      <c r="CY47" s="223">
        <v>1.3023929663109599</v>
      </c>
      <c r="CZ47" s="225">
        <v>8.0393699208890307E-2</v>
      </c>
      <c r="DA47" s="223">
        <v>0.83789384746853601</v>
      </c>
      <c r="DB47" s="225">
        <v>0.249476160336352</v>
      </c>
      <c r="DC47" s="223">
        <v>1.48698991878721</v>
      </c>
      <c r="DD47" s="225">
        <v>0.62471025661471002</v>
      </c>
      <c r="DE47" s="223">
        <v>1.31925210746123</v>
      </c>
      <c r="DF47" s="225">
        <v>7.8960823276555694E-2</v>
      </c>
      <c r="DG47" s="223">
        <v>0.48135825999269399</v>
      </c>
      <c r="DH47" s="225">
        <v>0.26691309948574798</v>
      </c>
      <c r="DI47" s="223">
        <v>1.42598154368567</v>
      </c>
      <c r="DJ47" s="225">
        <v>8.3143478408216898E-2</v>
      </c>
      <c r="DK47" s="223">
        <v>1.3308195983714799</v>
      </c>
      <c r="DL47" s="225">
        <v>0.25143316216874501</v>
      </c>
      <c r="DM47" s="223">
        <v>0.97850758648966896</v>
      </c>
      <c r="DN47" s="225">
        <v>0.14774645823038199</v>
      </c>
      <c r="DO47" s="223">
        <v>1.4596481535703401</v>
      </c>
      <c r="DP47" s="225">
        <v>9.1468884588729898E-2</v>
      </c>
      <c r="DQ47" s="223">
        <v>0.12882855519886</v>
      </c>
      <c r="DR47" s="225">
        <v>0.26792454706372898</v>
      </c>
      <c r="DS47" s="104"/>
      <c r="DT47" s="104"/>
      <c r="DU47" s="104"/>
      <c r="DV47" s="104"/>
      <c r="DW47" s="104"/>
      <c r="DX47" s="104"/>
      <c r="DY47" s="104"/>
      <c r="DZ47" s="104"/>
      <c r="EA47" s="104"/>
      <c r="EB47" s="104"/>
      <c r="EC47" s="104"/>
      <c r="ED47" s="104"/>
      <c r="EE47" s="104"/>
      <c r="EF47" s="104"/>
      <c r="EG47" s="104"/>
      <c r="EH47" s="104"/>
      <c r="EI47" s="104"/>
      <c r="EJ47" s="104"/>
      <c r="EK47" s="104"/>
      <c r="EL47" s="104"/>
      <c r="EM47" s="104"/>
      <c r="EN47" s="104"/>
      <c r="EO47" s="104"/>
      <c r="EP47" s="104"/>
      <c r="EQ47" s="104"/>
      <c r="ER47" s="104"/>
      <c r="ES47" s="104"/>
      <c r="ET47" s="104"/>
      <c r="EU47" s="104"/>
      <c r="EV47" s="104"/>
      <c r="EW47" s="104"/>
      <c r="EX47" s="104"/>
      <c r="EY47" s="104"/>
      <c r="EZ47" s="104"/>
      <c r="FA47" s="104"/>
      <c r="FB47" s="104"/>
      <c r="FC47" s="104"/>
      <c r="FD47" s="104"/>
      <c r="FE47" s="104"/>
      <c r="FF47" s="104"/>
      <c r="FG47" s="104"/>
      <c r="FH47" s="104"/>
      <c r="FI47" s="104"/>
      <c r="FJ47" s="104"/>
      <c r="FK47" s="104"/>
      <c r="FL47" s="104"/>
      <c r="FM47" s="104"/>
      <c r="FN47" s="255"/>
    </row>
    <row r="48" spans="1:170" ht="13" customHeight="1" x14ac:dyDescent="0.25">
      <c r="A48" s="26" t="s">
        <v>427</v>
      </c>
      <c r="B48" s="184">
        <v>2</v>
      </c>
      <c r="C48" s="223">
        <v>38.484327943378702</v>
      </c>
      <c r="D48" s="225">
        <v>0.53113458663438795</v>
      </c>
      <c r="E48" s="223">
        <v>36.233879736224999</v>
      </c>
      <c r="F48" s="225">
        <v>1.5219459076092401</v>
      </c>
      <c r="G48" s="223">
        <v>36.264595144820099</v>
      </c>
      <c r="H48" s="225">
        <v>1.56061674434394</v>
      </c>
      <c r="I48" s="223">
        <v>39.332791339397403</v>
      </c>
      <c r="J48" s="225">
        <v>0.59557918953684696</v>
      </c>
      <c r="K48" s="223">
        <v>3.09891160317239</v>
      </c>
      <c r="L48" s="225">
        <v>1.65728335905865</v>
      </c>
      <c r="M48" s="223">
        <v>20.187729893411099</v>
      </c>
      <c r="N48" s="225">
        <v>0.218761444455121</v>
      </c>
      <c r="O48" s="223">
        <v>20.905143633345901</v>
      </c>
      <c r="P48" s="225">
        <v>1.0682239258571</v>
      </c>
      <c r="Q48" s="223">
        <v>19.751111307085001</v>
      </c>
      <c r="R48" s="225">
        <v>0.61522361335953102</v>
      </c>
      <c r="S48" s="223">
        <v>20.052909430746698</v>
      </c>
      <c r="T48" s="225">
        <v>0.207501254191886</v>
      </c>
      <c r="U48" s="223">
        <v>-0.85223420259917404</v>
      </c>
      <c r="V48" s="225">
        <v>1.1053489025835099</v>
      </c>
      <c r="W48" s="223">
        <v>8.1109653640168702</v>
      </c>
      <c r="X48" s="225">
        <v>0.26775837853366802</v>
      </c>
      <c r="Y48" s="223">
        <v>8.7595274930475995</v>
      </c>
      <c r="Z48" s="225">
        <v>0.92649157923134995</v>
      </c>
      <c r="AA48" s="223">
        <v>7.1524164668449801</v>
      </c>
      <c r="AB48" s="225">
        <v>0.48947013587862298</v>
      </c>
      <c r="AC48" s="223">
        <v>8.1378704380507401</v>
      </c>
      <c r="AD48" s="225">
        <v>0.31716389652318899</v>
      </c>
      <c r="AE48" s="223">
        <v>-0.62165705499686097</v>
      </c>
      <c r="AF48" s="225">
        <v>1.0169133334935301</v>
      </c>
      <c r="AG48" s="223">
        <v>3.0005554641557701</v>
      </c>
      <c r="AH48" s="225">
        <v>0.11753687143369899</v>
      </c>
      <c r="AI48" s="223">
        <v>2.4342757895025402</v>
      </c>
      <c r="AJ48" s="225">
        <v>0.211165965383354</v>
      </c>
      <c r="AK48" s="223">
        <v>2.8527307015382499</v>
      </c>
      <c r="AL48" s="225">
        <v>0.24402057461457799</v>
      </c>
      <c r="AM48" s="223">
        <v>3.08677698263969</v>
      </c>
      <c r="AN48" s="225">
        <v>0.145679449859272</v>
      </c>
      <c r="AO48" s="223">
        <v>0.65250119313714405</v>
      </c>
      <c r="AP48" s="225">
        <v>0.24771928605632601</v>
      </c>
      <c r="AQ48" s="223">
        <v>4.4154338928858099</v>
      </c>
      <c r="AR48" s="225">
        <v>0.14524697214506499</v>
      </c>
      <c r="AS48" s="223">
        <v>3.32473407331827</v>
      </c>
      <c r="AT48" s="225">
        <v>0.29312057343200498</v>
      </c>
      <c r="AU48" s="223">
        <v>3.4151164052945799</v>
      </c>
      <c r="AV48" s="225">
        <v>0.25580017490242202</v>
      </c>
      <c r="AW48" s="223">
        <v>4.6562981133204504</v>
      </c>
      <c r="AX48" s="225">
        <v>0.16508293858242101</v>
      </c>
      <c r="AY48" s="223">
        <v>1.33156404000218</v>
      </c>
      <c r="AZ48" s="225">
        <v>0.32489721001781602</v>
      </c>
      <c r="BA48" s="223">
        <v>2.8432236656532699</v>
      </c>
      <c r="BB48" s="225">
        <v>0.11322149047022299</v>
      </c>
      <c r="BC48" s="223">
        <v>2.36522229738853</v>
      </c>
      <c r="BD48" s="225">
        <v>0.20874878840587799</v>
      </c>
      <c r="BE48" s="223">
        <v>2.74072593601697</v>
      </c>
      <c r="BF48" s="225">
        <v>0.24588189780177</v>
      </c>
      <c r="BG48" s="223">
        <v>2.9212239989348201</v>
      </c>
      <c r="BH48" s="225">
        <v>0.12939943658521799</v>
      </c>
      <c r="BI48" s="223">
        <v>0.55600170154629203</v>
      </c>
      <c r="BJ48" s="225">
        <v>0.22465881521893899</v>
      </c>
      <c r="BK48" s="223">
        <v>0.703360195316174</v>
      </c>
      <c r="BL48" s="225">
        <v>7.0328181287071495E-2</v>
      </c>
      <c r="BM48" s="223">
        <v>0.42540891156664001</v>
      </c>
      <c r="BN48" s="225">
        <v>0.13312085025832299</v>
      </c>
      <c r="BO48" s="223">
        <v>0.59163601320169701</v>
      </c>
      <c r="BP48" s="225">
        <v>0.14823553768204401</v>
      </c>
      <c r="BQ48" s="223">
        <v>0.76423818024504198</v>
      </c>
      <c r="BR48" s="225">
        <v>8.9067227347390907E-2</v>
      </c>
      <c r="BS48" s="223">
        <v>0.33882926867840302</v>
      </c>
      <c r="BT48" s="225">
        <v>0.14468543010257801</v>
      </c>
      <c r="BU48" s="223">
        <v>1.4467833298300199</v>
      </c>
      <c r="BV48" s="225">
        <v>6.6213122745170203E-2</v>
      </c>
      <c r="BW48" s="223">
        <v>1.0307896932368801</v>
      </c>
      <c r="BX48" s="225">
        <v>0.16101404072200101</v>
      </c>
      <c r="BY48" s="223">
        <v>1.3584760099870901</v>
      </c>
      <c r="BZ48" s="225">
        <v>0.17226329513042099</v>
      </c>
      <c r="CA48" s="223">
        <v>1.5029982802195001</v>
      </c>
      <c r="CB48" s="225">
        <v>7.10126636557388E-2</v>
      </c>
      <c r="CC48" s="223">
        <v>0.47220858698262902</v>
      </c>
      <c r="CD48" s="225">
        <v>0.17961808025262099</v>
      </c>
      <c r="CE48" s="223">
        <v>2.3804389303427</v>
      </c>
      <c r="CF48" s="225">
        <v>0.187007552102433</v>
      </c>
      <c r="CG48" s="223">
        <v>3.5177452361127499</v>
      </c>
      <c r="CH48" s="225">
        <v>0.85308566310132605</v>
      </c>
      <c r="CI48" s="223">
        <v>1.71887263678308</v>
      </c>
      <c r="CJ48" s="225">
        <v>0.28166844642558198</v>
      </c>
      <c r="CK48" s="223">
        <v>2.2847805805502199</v>
      </c>
      <c r="CL48" s="225">
        <v>0.19611726654206799</v>
      </c>
      <c r="CM48" s="223">
        <v>-1.23296465556253</v>
      </c>
      <c r="CN48" s="225">
        <v>0.87786983544417097</v>
      </c>
      <c r="CO48" s="223">
        <v>1.7765270390491299</v>
      </c>
      <c r="CP48" s="225">
        <v>5.9920857571526702E-2</v>
      </c>
      <c r="CQ48" s="223">
        <v>1.2803667623578501</v>
      </c>
      <c r="CR48" s="225">
        <v>0.174043853612003</v>
      </c>
      <c r="CS48" s="223">
        <v>1.7091414798255</v>
      </c>
      <c r="CT48" s="225">
        <v>0.172612043605437</v>
      </c>
      <c r="CU48" s="223">
        <v>1.8409583451262499</v>
      </c>
      <c r="CV48" s="225">
        <v>6.2101767701230402E-2</v>
      </c>
      <c r="CW48" s="223">
        <v>0.56059158276840704</v>
      </c>
      <c r="CX48" s="225">
        <v>0.18100586361318999</v>
      </c>
      <c r="CY48" s="223">
        <v>1.9701433323681301</v>
      </c>
      <c r="CZ48" s="225">
        <v>0.13788546999176199</v>
      </c>
      <c r="DA48" s="223">
        <v>2.0236054385354998</v>
      </c>
      <c r="DB48" s="225">
        <v>0.29384113564306202</v>
      </c>
      <c r="DC48" s="223">
        <v>2.3128651483893501</v>
      </c>
      <c r="DD48" s="225">
        <v>0.27839467330033002</v>
      </c>
      <c r="DE48" s="223">
        <v>1.9215455022658201</v>
      </c>
      <c r="DF48" s="225">
        <v>0.165574207668894</v>
      </c>
      <c r="DG48" s="223">
        <v>-0.10205993626967701</v>
      </c>
      <c r="DH48" s="225">
        <v>0.347584906690666</v>
      </c>
      <c r="DI48" s="223">
        <v>1.96025173762525</v>
      </c>
      <c r="DJ48" s="225">
        <v>8.0391167157293594E-2</v>
      </c>
      <c r="DK48" s="223">
        <v>1.7845538449915701</v>
      </c>
      <c r="DL48" s="225">
        <v>0.21667609779302499</v>
      </c>
      <c r="DM48" s="223">
        <v>1.92939468756789</v>
      </c>
      <c r="DN48" s="225">
        <v>0.21950195323789401</v>
      </c>
      <c r="DO48" s="223">
        <v>1.99755271637919</v>
      </c>
      <c r="DP48" s="225">
        <v>0.101986802530939</v>
      </c>
      <c r="DQ48" s="223">
        <v>0.212998871387621</v>
      </c>
      <c r="DR48" s="225">
        <v>0.24723923555889499</v>
      </c>
      <c r="DS48" s="104"/>
      <c r="DT48" s="104"/>
      <c r="DU48" s="104"/>
      <c r="DV48" s="104"/>
      <c r="DW48" s="104"/>
      <c r="DX48" s="104"/>
      <c r="DY48" s="104"/>
      <c r="DZ48" s="104"/>
      <c r="EA48" s="104"/>
      <c r="EB48" s="104"/>
      <c r="EC48" s="104"/>
      <c r="ED48" s="104"/>
      <c r="EE48" s="104"/>
      <c r="EF48" s="104"/>
      <c r="EG48" s="104"/>
      <c r="EH48" s="104"/>
      <c r="EI48" s="104"/>
      <c r="EJ48" s="104"/>
      <c r="EK48" s="104"/>
      <c r="EL48" s="104"/>
      <c r="EM48" s="104"/>
      <c r="EN48" s="104"/>
      <c r="EO48" s="104"/>
      <c r="EP48" s="104"/>
      <c r="EQ48" s="104"/>
      <c r="ER48" s="104"/>
      <c r="ES48" s="104"/>
      <c r="ET48" s="104"/>
      <c r="EU48" s="104"/>
      <c r="EV48" s="104"/>
      <c r="EW48" s="104"/>
      <c r="EX48" s="104"/>
      <c r="EY48" s="104"/>
      <c r="EZ48" s="104"/>
      <c r="FA48" s="104"/>
      <c r="FB48" s="104"/>
      <c r="FC48" s="104"/>
      <c r="FD48" s="104"/>
      <c r="FE48" s="104"/>
      <c r="FF48" s="104"/>
      <c r="FG48" s="104"/>
      <c r="FH48" s="104"/>
      <c r="FI48" s="104"/>
      <c r="FJ48" s="104"/>
      <c r="FK48" s="104"/>
      <c r="FL48" s="104"/>
      <c r="FM48" s="104"/>
      <c r="FN48" s="255"/>
    </row>
    <row r="49" spans="1:170" ht="13" customHeight="1" x14ac:dyDescent="0.25">
      <c r="A49" s="26" t="s">
        <v>428</v>
      </c>
      <c r="B49" s="184">
        <v>2</v>
      </c>
      <c r="C49" s="223">
        <v>30.325739739373802</v>
      </c>
      <c r="D49" s="225">
        <v>0.622174398821843</v>
      </c>
      <c r="E49" s="223">
        <v>29.4568557958806</v>
      </c>
      <c r="F49" s="225">
        <v>2.10494315154319</v>
      </c>
      <c r="G49" s="223">
        <v>32.727399694557803</v>
      </c>
      <c r="H49" s="225">
        <v>2.3247665438684799</v>
      </c>
      <c r="I49" s="223">
        <v>30.096573131893098</v>
      </c>
      <c r="J49" s="225">
        <v>0.70335508693226301</v>
      </c>
      <c r="K49" s="223">
        <v>0.63971733601255898</v>
      </c>
      <c r="L49" s="225">
        <v>2.2431173324818801</v>
      </c>
      <c r="M49" s="223">
        <v>22.292763024859202</v>
      </c>
      <c r="N49" s="225">
        <v>0.60334072964232899</v>
      </c>
      <c r="O49" s="223">
        <v>21.088769509546299</v>
      </c>
      <c r="P49" s="225">
        <v>1.72274088293098</v>
      </c>
      <c r="Q49" s="223">
        <v>23.802886130125799</v>
      </c>
      <c r="R49" s="225">
        <v>1.6496336533495899</v>
      </c>
      <c r="S49" s="223">
        <v>22.034938005639798</v>
      </c>
      <c r="T49" s="225">
        <v>0.70190804979668298</v>
      </c>
      <c r="U49" s="223">
        <v>0.94616849609347797</v>
      </c>
      <c r="V49" s="225">
        <v>1.85045367744061</v>
      </c>
      <c r="W49" s="223">
        <v>6.6143418316790896</v>
      </c>
      <c r="X49" s="225">
        <v>0.40960829978819302</v>
      </c>
      <c r="Y49" s="223">
        <v>7.1314472598245704</v>
      </c>
      <c r="Z49" s="225">
        <v>1.24829401055727</v>
      </c>
      <c r="AA49" s="223">
        <v>5.5468382302784898</v>
      </c>
      <c r="AB49" s="225">
        <v>1.0682770278254901</v>
      </c>
      <c r="AC49" s="223">
        <v>6.4861941117060402</v>
      </c>
      <c r="AD49" s="225">
        <v>0.46451246760826498</v>
      </c>
      <c r="AE49" s="223">
        <v>-0.64525314811853096</v>
      </c>
      <c r="AF49" s="225">
        <v>1.3222626717272301</v>
      </c>
      <c r="AG49" s="223">
        <v>4.0962446990041803</v>
      </c>
      <c r="AH49" s="225">
        <v>0.27199985410877597</v>
      </c>
      <c r="AI49" s="223">
        <v>4.4054814161441103</v>
      </c>
      <c r="AJ49" s="225">
        <v>0.84579972777285894</v>
      </c>
      <c r="AK49" s="223">
        <v>3.74504128290998</v>
      </c>
      <c r="AL49" s="225">
        <v>0.87167623473823497</v>
      </c>
      <c r="AM49" s="223">
        <v>3.9603265335417399</v>
      </c>
      <c r="AN49" s="225">
        <v>0.28157174382172401</v>
      </c>
      <c r="AO49" s="223">
        <v>-0.44515488260237401</v>
      </c>
      <c r="AP49" s="225">
        <v>0.86963740095500797</v>
      </c>
      <c r="AQ49" s="223">
        <v>4.8056191867910698</v>
      </c>
      <c r="AR49" s="225">
        <v>0.30743194422931303</v>
      </c>
      <c r="AS49" s="223">
        <v>5.1977022121408698</v>
      </c>
      <c r="AT49" s="225">
        <v>1.1718046440472001</v>
      </c>
      <c r="AU49" s="223">
        <v>4.0780665844149802</v>
      </c>
      <c r="AV49" s="225">
        <v>0.85440726583757398</v>
      </c>
      <c r="AW49" s="223">
        <v>4.7741269716599497</v>
      </c>
      <c r="AX49" s="225">
        <v>0.34788375281777401</v>
      </c>
      <c r="AY49" s="223">
        <v>-0.42357524048092798</v>
      </c>
      <c r="AZ49" s="225">
        <v>1.20200923793506</v>
      </c>
      <c r="BA49" s="223">
        <v>3.9102680359720998</v>
      </c>
      <c r="BB49" s="225">
        <v>0.32371982926537901</v>
      </c>
      <c r="BC49" s="223">
        <v>3.4971237627293701</v>
      </c>
      <c r="BD49" s="225">
        <v>0.82403505935670596</v>
      </c>
      <c r="BE49" s="223">
        <v>3.95020313802699</v>
      </c>
      <c r="BF49" s="225">
        <v>0.93162763557677897</v>
      </c>
      <c r="BG49" s="223">
        <v>3.7686898306700898</v>
      </c>
      <c r="BH49" s="225">
        <v>0.37001928593390998</v>
      </c>
      <c r="BI49" s="223">
        <v>0.27156606794071297</v>
      </c>
      <c r="BJ49" s="225">
        <v>0.88455053521209703</v>
      </c>
      <c r="BK49" s="223">
        <v>3.4410587916164999</v>
      </c>
      <c r="BL49" s="225">
        <v>0.25504270505427101</v>
      </c>
      <c r="BM49" s="223">
        <v>3.13318733987871</v>
      </c>
      <c r="BN49" s="225">
        <v>0.86566227225724401</v>
      </c>
      <c r="BO49" s="223">
        <v>3.2981156147006598</v>
      </c>
      <c r="BP49" s="225">
        <v>0.95758313735149903</v>
      </c>
      <c r="BQ49" s="223">
        <v>3.40741238785162</v>
      </c>
      <c r="BR49" s="225">
        <v>0.25571248636697003</v>
      </c>
      <c r="BS49" s="223">
        <v>0.27422504797290798</v>
      </c>
      <c r="BT49" s="225">
        <v>0.88699655883203199</v>
      </c>
      <c r="BU49" s="223">
        <v>2.9217133859430899</v>
      </c>
      <c r="BV49" s="225">
        <v>0.25207499519123899</v>
      </c>
      <c r="BW49" s="223">
        <v>3.13868295749903</v>
      </c>
      <c r="BX49" s="225">
        <v>0.87642938829532802</v>
      </c>
      <c r="BY49" s="223">
        <v>3.125595504603</v>
      </c>
      <c r="BZ49" s="225">
        <v>1.1493305420109099</v>
      </c>
      <c r="CA49" s="223">
        <v>2.7453061416670201</v>
      </c>
      <c r="CB49" s="225">
        <v>0.244802056969949</v>
      </c>
      <c r="CC49" s="223">
        <v>-0.39337681583201001</v>
      </c>
      <c r="CD49" s="225">
        <v>0.89896449754681296</v>
      </c>
      <c r="CE49" s="223">
        <v>4.0327805186796004</v>
      </c>
      <c r="CF49" s="225">
        <v>0.306036642296386</v>
      </c>
      <c r="CG49" s="223">
        <v>4.4289170090510996</v>
      </c>
      <c r="CH49" s="225">
        <v>1.0339144132811999</v>
      </c>
      <c r="CI49" s="223">
        <v>3.6721793672316299</v>
      </c>
      <c r="CJ49" s="225">
        <v>0.77343499272600902</v>
      </c>
      <c r="CK49" s="223">
        <v>3.8365719927999802</v>
      </c>
      <c r="CL49" s="225">
        <v>0.32540381788226203</v>
      </c>
      <c r="CM49" s="223">
        <v>-0.59234501625111902</v>
      </c>
      <c r="CN49" s="225">
        <v>1.06831414800359</v>
      </c>
      <c r="CO49" s="223">
        <v>2.4880832656187901</v>
      </c>
      <c r="CP49" s="225">
        <v>0.21944830280132699</v>
      </c>
      <c r="CQ49" s="223">
        <v>2.8184422355966499</v>
      </c>
      <c r="CR49" s="225">
        <v>0.84718575642920002</v>
      </c>
      <c r="CS49" s="223">
        <v>2.1563917842261899</v>
      </c>
      <c r="CT49" s="225">
        <v>0.62522770494503199</v>
      </c>
      <c r="CU49" s="223">
        <v>2.41936928540221</v>
      </c>
      <c r="CV49" s="225">
        <v>0.227624451687545</v>
      </c>
      <c r="CW49" s="223">
        <v>-0.39907295019443501</v>
      </c>
      <c r="CX49" s="225">
        <v>0.87707414754484203</v>
      </c>
      <c r="CY49" s="223">
        <v>2.5903065261002798</v>
      </c>
      <c r="CZ49" s="225">
        <v>0.28150395258363498</v>
      </c>
      <c r="DA49" s="223">
        <v>2.2994351000587701</v>
      </c>
      <c r="DB49" s="225">
        <v>0.59262727261128301</v>
      </c>
      <c r="DC49" s="223">
        <v>2.3532805533177501</v>
      </c>
      <c r="DD49" s="225">
        <v>0.651383695756654</v>
      </c>
      <c r="DE49" s="223">
        <v>2.40758443883121</v>
      </c>
      <c r="DF49" s="225">
        <v>0.307924632240345</v>
      </c>
      <c r="DG49" s="223">
        <v>0.108149338772439</v>
      </c>
      <c r="DH49" s="225">
        <v>0.65297920954583299</v>
      </c>
      <c r="DI49" s="223">
        <v>2.3016163600884498</v>
      </c>
      <c r="DJ49" s="225">
        <v>0.22262226401882501</v>
      </c>
      <c r="DK49" s="223">
        <v>2.5922532304530801</v>
      </c>
      <c r="DL49" s="225">
        <v>0.81229962360570696</v>
      </c>
      <c r="DM49" s="223">
        <v>1.98639820080733</v>
      </c>
      <c r="DN49" s="225">
        <v>0.53720575548199601</v>
      </c>
      <c r="DO49" s="223">
        <v>2.1526893938201299</v>
      </c>
      <c r="DP49" s="225">
        <v>0.24055994945675299</v>
      </c>
      <c r="DQ49" s="223">
        <v>-0.43956383663295501</v>
      </c>
      <c r="DR49" s="225">
        <v>0.83764175527353102</v>
      </c>
      <c r="DS49" s="104"/>
      <c r="DT49" s="104"/>
      <c r="DU49" s="104"/>
      <c r="DV49" s="104"/>
      <c r="DW49" s="104"/>
      <c r="DX49" s="104"/>
      <c r="DY49" s="104"/>
      <c r="DZ49" s="104"/>
      <c r="EA49" s="104"/>
      <c r="EB49" s="104"/>
      <c r="EC49" s="104"/>
      <c r="ED49" s="104"/>
      <c r="EE49" s="104"/>
      <c r="EF49" s="104"/>
      <c r="EG49" s="104"/>
      <c r="EH49" s="104"/>
      <c r="EI49" s="104"/>
      <c r="EJ49" s="104"/>
      <c r="EK49" s="104"/>
      <c r="EL49" s="104"/>
      <c r="EM49" s="104"/>
      <c r="EN49" s="104"/>
      <c r="EO49" s="104"/>
      <c r="EP49" s="104"/>
      <c r="EQ49" s="104"/>
      <c r="ER49" s="104"/>
      <c r="ES49" s="104"/>
      <c r="ET49" s="104"/>
      <c r="EU49" s="104"/>
      <c r="EV49" s="104"/>
      <c r="EW49" s="104"/>
      <c r="EX49" s="104"/>
      <c r="EY49" s="104"/>
      <c r="EZ49" s="104"/>
      <c r="FA49" s="104"/>
      <c r="FB49" s="104"/>
      <c r="FC49" s="104"/>
      <c r="FD49" s="104"/>
      <c r="FE49" s="104"/>
      <c r="FF49" s="104"/>
      <c r="FG49" s="104"/>
      <c r="FH49" s="104"/>
      <c r="FI49" s="104"/>
      <c r="FJ49" s="104"/>
      <c r="FK49" s="104"/>
      <c r="FL49" s="104"/>
      <c r="FM49" s="104"/>
      <c r="FN49" s="255"/>
    </row>
    <row r="50" spans="1:170" ht="13" customHeight="1" x14ac:dyDescent="0.25">
      <c r="A50" s="26" t="s">
        <v>429</v>
      </c>
      <c r="B50" s="184">
        <v>2</v>
      </c>
      <c r="C50" s="223">
        <v>41.768550531113803</v>
      </c>
      <c r="D50" s="225">
        <v>0.55464886785178302</v>
      </c>
      <c r="E50" s="223">
        <v>37.509672438474098</v>
      </c>
      <c r="F50" s="225">
        <v>1.4986516699097101</v>
      </c>
      <c r="G50" s="223">
        <v>41.685376178052799</v>
      </c>
      <c r="H50" s="225">
        <v>1.6335511024225999</v>
      </c>
      <c r="I50" s="223">
        <v>42.461181096614098</v>
      </c>
      <c r="J50" s="225">
        <v>0.55828829801998703</v>
      </c>
      <c r="K50" s="223">
        <v>4.9515086581399403</v>
      </c>
      <c r="L50" s="225">
        <v>1.5175615701543499</v>
      </c>
      <c r="M50" s="223">
        <v>22.064023333651001</v>
      </c>
      <c r="N50" s="225">
        <v>0.26676712266779101</v>
      </c>
      <c r="O50" s="223">
        <v>22.0797663261507</v>
      </c>
      <c r="P50" s="225">
        <v>0.72045569459209302</v>
      </c>
      <c r="Q50" s="223">
        <v>21.182975297264001</v>
      </c>
      <c r="R50" s="225">
        <v>0.66227402451056105</v>
      </c>
      <c r="S50" s="223">
        <v>21.9027434400621</v>
      </c>
      <c r="T50" s="225">
        <v>0.28269453309562698</v>
      </c>
      <c r="U50" s="223">
        <v>-0.17702288608858999</v>
      </c>
      <c r="V50" s="225">
        <v>0.79758867137863398</v>
      </c>
      <c r="W50" s="223">
        <v>7.45673722987756</v>
      </c>
      <c r="X50" s="225">
        <v>0.177657304907234</v>
      </c>
      <c r="Y50" s="223">
        <v>5.6479611662754703</v>
      </c>
      <c r="Z50" s="225">
        <v>0.45120071041846099</v>
      </c>
      <c r="AA50" s="223">
        <v>7.0460563748340599</v>
      </c>
      <c r="AB50" s="225">
        <v>0.74750591159519697</v>
      </c>
      <c r="AC50" s="223">
        <v>7.7564459426222196</v>
      </c>
      <c r="AD50" s="225">
        <v>0.20814264909329799</v>
      </c>
      <c r="AE50" s="223">
        <v>2.1084847763467498</v>
      </c>
      <c r="AF50" s="225">
        <v>0.514152068100177</v>
      </c>
      <c r="AG50" s="223">
        <v>2.8285741373625299</v>
      </c>
      <c r="AH50" s="225">
        <v>0.11083524820367199</v>
      </c>
      <c r="AI50" s="223">
        <v>2.3136763028503302</v>
      </c>
      <c r="AJ50" s="225">
        <v>0.18221538199830301</v>
      </c>
      <c r="AK50" s="223">
        <v>2.8059803387165099</v>
      </c>
      <c r="AL50" s="225">
        <v>0.21416080697203499</v>
      </c>
      <c r="AM50" s="223">
        <v>2.9040291691013902</v>
      </c>
      <c r="AN50" s="225">
        <v>0.13297324268635799</v>
      </c>
      <c r="AO50" s="223">
        <v>0.59035286625106498</v>
      </c>
      <c r="AP50" s="225">
        <v>0.219083842167203</v>
      </c>
      <c r="AQ50" s="223">
        <v>4.3773120423028997</v>
      </c>
      <c r="AR50" s="225">
        <v>0.122739297331489</v>
      </c>
      <c r="AS50" s="223">
        <v>3.6322747452608999</v>
      </c>
      <c r="AT50" s="225">
        <v>0.28988595814381402</v>
      </c>
      <c r="AU50" s="223">
        <v>3.9185683674089899</v>
      </c>
      <c r="AV50" s="225">
        <v>0.37024510693892798</v>
      </c>
      <c r="AW50" s="223">
        <v>4.5494051634868802</v>
      </c>
      <c r="AX50" s="225">
        <v>0.14959291740219499</v>
      </c>
      <c r="AY50" s="223">
        <v>0.91713041822598296</v>
      </c>
      <c r="AZ50" s="225">
        <v>0.33220490337394099</v>
      </c>
      <c r="BA50" s="223">
        <v>2.9061910603949399</v>
      </c>
      <c r="BB50" s="225">
        <v>0.10675397114211101</v>
      </c>
      <c r="BC50" s="223">
        <v>2.3231330370418801</v>
      </c>
      <c r="BD50" s="225">
        <v>0.22616983647596201</v>
      </c>
      <c r="BE50" s="223">
        <v>3.2158429516971001</v>
      </c>
      <c r="BF50" s="225">
        <v>0.29865520251352401</v>
      </c>
      <c r="BG50" s="223">
        <v>2.90240817145648</v>
      </c>
      <c r="BH50" s="225">
        <v>0.13085741040280799</v>
      </c>
      <c r="BI50" s="223">
        <v>0.57927513441459699</v>
      </c>
      <c r="BJ50" s="225">
        <v>0.26480546547188</v>
      </c>
      <c r="BK50" s="223">
        <v>0.76671584126047398</v>
      </c>
      <c r="BL50" s="225">
        <v>6.1726537951355499E-2</v>
      </c>
      <c r="BM50" s="223">
        <v>0.63598520918326695</v>
      </c>
      <c r="BN50" s="225">
        <v>0.13281123906911199</v>
      </c>
      <c r="BO50" s="223">
        <v>0.86898177140514499</v>
      </c>
      <c r="BP50" s="225">
        <v>0.144600073618045</v>
      </c>
      <c r="BQ50" s="223">
        <v>0.75666291231141103</v>
      </c>
      <c r="BR50" s="225">
        <v>7.1081352119280905E-2</v>
      </c>
      <c r="BS50" s="223">
        <v>0.12067770312814401</v>
      </c>
      <c r="BT50" s="225">
        <v>0.14273808800898599</v>
      </c>
      <c r="BU50" s="223">
        <v>2.89277829313954</v>
      </c>
      <c r="BV50" s="225">
        <v>0.119531506279238</v>
      </c>
      <c r="BW50" s="223">
        <v>1.98513615454214</v>
      </c>
      <c r="BX50" s="225">
        <v>0.19898486907207999</v>
      </c>
      <c r="BY50" s="223">
        <v>2.5628061393230799</v>
      </c>
      <c r="BZ50" s="225">
        <v>0.20961238300551499</v>
      </c>
      <c r="CA50" s="223">
        <v>3.0486225571807202</v>
      </c>
      <c r="CB50" s="225">
        <v>0.14285911393797801</v>
      </c>
      <c r="CC50" s="223">
        <v>1.06348640263858</v>
      </c>
      <c r="CD50" s="225">
        <v>0.22772532787774799</v>
      </c>
      <c r="CE50" s="223">
        <v>2.2389212594693402</v>
      </c>
      <c r="CF50" s="225">
        <v>0.19314000777038401</v>
      </c>
      <c r="CG50" s="223">
        <v>1.5137586569369299</v>
      </c>
      <c r="CH50" s="225">
        <v>0.21158307724157699</v>
      </c>
      <c r="CI50" s="223">
        <v>1.95314335386088</v>
      </c>
      <c r="CJ50" s="225">
        <v>0.437569160793363</v>
      </c>
      <c r="CK50" s="223">
        <v>2.3370568384572099</v>
      </c>
      <c r="CL50" s="225">
        <v>0.22375503532143701</v>
      </c>
      <c r="CM50" s="223">
        <v>0.823298181520283</v>
      </c>
      <c r="CN50" s="225">
        <v>0.30126919891496601</v>
      </c>
      <c r="CO50" s="223">
        <v>1.89290816078725</v>
      </c>
      <c r="CP50" s="225">
        <v>8.5873268780219503E-2</v>
      </c>
      <c r="CQ50" s="223">
        <v>1.5892872648954499</v>
      </c>
      <c r="CR50" s="225">
        <v>0.169262852918031</v>
      </c>
      <c r="CS50" s="223">
        <v>1.74840919231842</v>
      </c>
      <c r="CT50" s="225">
        <v>0.14787136003093801</v>
      </c>
      <c r="CU50" s="223">
        <v>1.9516089461891899</v>
      </c>
      <c r="CV50" s="225">
        <v>0.101187657170939</v>
      </c>
      <c r="CW50" s="223">
        <v>0.36232168129373798</v>
      </c>
      <c r="CX50" s="225">
        <v>0.19999348178291401</v>
      </c>
      <c r="CY50" s="223">
        <v>1.8993320964368401</v>
      </c>
      <c r="CZ50" s="225">
        <v>0.122994294141032</v>
      </c>
      <c r="DA50" s="223">
        <v>1.5652861491191301</v>
      </c>
      <c r="DB50" s="225">
        <v>0.30154316540485199</v>
      </c>
      <c r="DC50" s="223">
        <v>1.7133253533506001</v>
      </c>
      <c r="DD50" s="225">
        <v>0.28821331275547502</v>
      </c>
      <c r="DE50" s="223">
        <v>1.8961884651245</v>
      </c>
      <c r="DF50" s="225">
        <v>0.14065732137442999</v>
      </c>
      <c r="DG50" s="223">
        <v>0.33090231600537101</v>
      </c>
      <c r="DH50" s="225">
        <v>0.328202433432287</v>
      </c>
      <c r="DI50" s="223">
        <v>2.49887220259206</v>
      </c>
      <c r="DJ50" s="225">
        <v>0.100610620430334</v>
      </c>
      <c r="DK50" s="223">
        <v>1.8392782261187</v>
      </c>
      <c r="DL50" s="225">
        <v>0.14144378717978501</v>
      </c>
      <c r="DM50" s="223">
        <v>2.7103965304297999</v>
      </c>
      <c r="DN50" s="225">
        <v>0.38181472894941199</v>
      </c>
      <c r="DO50" s="223">
        <v>2.50462949826743</v>
      </c>
      <c r="DP50" s="225">
        <v>0.109547394058829</v>
      </c>
      <c r="DQ50" s="223">
        <v>0.66535127214873302</v>
      </c>
      <c r="DR50" s="225">
        <v>0.173735900541715</v>
      </c>
      <c r="DS50" s="104"/>
      <c r="DT50" s="104"/>
      <c r="DU50" s="104"/>
      <c r="DV50" s="104"/>
      <c r="DW50" s="104"/>
      <c r="DX50" s="104"/>
      <c r="DY50" s="104"/>
      <c r="DZ50" s="104"/>
      <c r="EA50" s="104"/>
      <c r="EB50" s="104"/>
      <c r="EC50" s="104"/>
      <c r="ED50" s="104"/>
      <c r="EE50" s="104"/>
      <c r="EF50" s="104"/>
      <c r="EG50" s="104"/>
      <c r="EH50" s="104"/>
      <c r="EI50" s="104"/>
      <c r="EJ50" s="104"/>
      <c r="EK50" s="104"/>
      <c r="EL50" s="104"/>
      <c r="EM50" s="104"/>
      <c r="EN50" s="104"/>
      <c r="EO50" s="104"/>
      <c r="EP50" s="104"/>
      <c r="EQ50" s="104"/>
      <c r="ER50" s="104"/>
      <c r="ES50" s="104"/>
      <c r="ET50" s="104"/>
      <c r="EU50" s="104"/>
      <c r="EV50" s="104"/>
      <c r="EW50" s="104"/>
      <c r="EX50" s="104"/>
      <c r="EY50" s="104"/>
      <c r="EZ50" s="104"/>
      <c r="FA50" s="104"/>
      <c r="FB50" s="104"/>
      <c r="FC50" s="104"/>
      <c r="FD50" s="104"/>
      <c r="FE50" s="104"/>
      <c r="FF50" s="104"/>
      <c r="FG50" s="104"/>
      <c r="FH50" s="104"/>
      <c r="FI50" s="104"/>
      <c r="FJ50" s="104"/>
      <c r="FK50" s="104"/>
      <c r="FL50" s="104"/>
      <c r="FM50" s="104"/>
      <c r="FN50" s="255"/>
    </row>
    <row r="51" spans="1:170" ht="13" customHeight="1" x14ac:dyDescent="0.25">
      <c r="A51" s="26" t="s">
        <v>430</v>
      </c>
      <c r="B51" s="184">
        <v>2</v>
      </c>
      <c r="C51" s="223">
        <v>46.905198498306497</v>
      </c>
      <c r="D51" s="225">
        <v>0.36583082964385299</v>
      </c>
      <c r="E51" s="223">
        <v>49.680527327276202</v>
      </c>
      <c r="F51" s="225">
        <v>0.73922056735876795</v>
      </c>
      <c r="G51" s="223">
        <v>49.274418062803598</v>
      </c>
      <c r="H51" s="225">
        <v>0.979882634412091</v>
      </c>
      <c r="I51" s="223">
        <v>45.370866229555297</v>
      </c>
      <c r="J51" s="225">
        <v>0.46406706120581198</v>
      </c>
      <c r="K51" s="223">
        <v>-4.3096610977208796</v>
      </c>
      <c r="L51" s="225">
        <v>0.88095367411625203</v>
      </c>
      <c r="M51" s="223">
        <v>20.271096654919901</v>
      </c>
      <c r="N51" s="225">
        <v>0.348954508648603</v>
      </c>
      <c r="O51" s="223">
        <v>19.106086948570699</v>
      </c>
      <c r="P51" s="225">
        <v>0.69038515467386596</v>
      </c>
      <c r="Q51" s="223">
        <v>20.8292367633771</v>
      </c>
      <c r="R51" s="225">
        <v>0.74944262439153497</v>
      </c>
      <c r="S51" s="223">
        <v>20.5484685833963</v>
      </c>
      <c r="T51" s="225">
        <v>0.41019050352123398</v>
      </c>
      <c r="U51" s="223">
        <v>1.4423816348256</v>
      </c>
      <c r="V51" s="225">
        <v>0.77107014245320404</v>
      </c>
      <c r="W51" s="223">
        <v>8.7647120793481701</v>
      </c>
      <c r="X51" s="225">
        <v>0.16515501552546499</v>
      </c>
      <c r="Y51" s="223">
        <v>8.8974460357481409</v>
      </c>
      <c r="Z51" s="225">
        <v>0.291595560418072</v>
      </c>
      <c r="AA51" s="223">
        <v>8.7446256951932106</v>
      </c>
      <c r="AB51" s="225">
        <v>0.33564146064386102</v>
      </c>
      <c r="AC51" s="223">
        <v>8.7202661806794008</v>
      </c>
      <c r="AD51" s="225">
        <v>0.209621262930099</v>
      </c>
      <c r="AE51" s="223">
        <v>-0.17717985506873499</v>
      </c>
      <c r="AF51" s="225">
        <v>0.35273526544827799</v>
      </c>
      <c r="AG51" s="223">
        <v>4.4440994459132801</v>
      </c>
      <c r="AH51" s="225">
        <v>0.106181843172391</v>
      </c>
      <c r="AI51" s="223">
        <v>4.4863515416868003</v>
      </c>
      <c r="AJ51" s="225">
        <v>0.22320406320262301</v>
      </c>
      <c r="AK51" s="223">
        <v>4.7167060395465699</v>
      </c>
      <c r="AL51" s="225">
        <v>0.26120218241354798</v>
      </c>
      <c r="AM51" s="223">
        <v>4.3525315445828001</v>
      </c>
      <c r="AN51" s="225">
        <v>0.12360569607821099</v>
      </c>
      <c r="AO51" s="223">
        <v>-0.133819997104001</v>
      </c>
      <c r="AP51" s="225">
        <v>0.23819270812410301</v>
      </c>
      <c r="AQ51" s="223">
        <v>7.9345180467577601</v>
      </c>
      <c r="AR51" s="225">
        <v>0.140549204721231</v>
      </c>
      <c r="AS51" s="223">
        <v>7.6740263598350902</v>
      </c>
      <c r="AT51" s="225">
        <v>0.26057237172715803</v>
      </c>
      <c r="AU51" s="223">
        <v>7.8363367516863303</v>
      </c>
      <c r="AV51" s="225">
        <v>0.25547309901141002</v>
      </c>
      <c r="AW51" s="223">
        <v>8.0270016712930001</v>
      </c>
      <c r="AX51" s="225">
        <v>0.18311901889698901</v>
      </c>
      <c r="AY51" s="223">
        <v>0.35297531145791</v>
      </c>
      <c r="AZ51" s="225">
        <v>0.31578696785408</v>
      </c>
      <c r="BA51" s="223">
        <v>5.4014396269270097</v>
      </c>
      <c r="BB51" s="225">
        <v>0.13495864683365999</v>
      </c>
      <c r="BC51" s="223">
        <v>5.2584799508896198</v>
      </c>
      <c r="BD51" s="225">
        <v>0.29393948067877801</v>
      </c>
      <c r="BE51" s="223">
        <v>5.6684440119715598</v>
      </c>
      <c r="BF51" s="225">
        <v>0.26977915996094698</v>
      </c>
      <c r="BG51" s="223">
        <v>5.3571437849394004</v>
      </c>
      <c r="BH51" s="225">
        <v>0.16191988376917699</v>
      </c>
      <c r="BI51" s="223">
        <v>9.8663834049776106E-2</v>
      </c>
      <c r="BJ51" s="225">
        <v>0.326504633564275</v>
      </c>
      <c r="BK51" s="223">
        <v>3.6910563151942202</v>
      </c>
      <c r="BL51" s="225">
        <v>0.15855420844356399</v>
      </c>
      <c r="BM51" s="223">
        <v>3.4776639877574498</v>
      </c>
      <c r="BN51" s="225">
        <v>0.37098191159178501</v>
      </c>
      <c r="BO51" s="223">
        <v>4.0020979163935797</v>
      </c>
      <c r="BP51" s="225">
        <v>0.34491785127560098</v>
      </c>
      <c r="BQ51" s="223">
        <v>3.64232398462685</v>
      </c>
      <c r="BR51" s="225">
        <v>0.195968835611463</v>
      </c>
      <c r="BS51" s="223">
        <v>0.1646599968694</v>
      </c>
      <c r="BT51" s="225">
        <v>0.43368296461991701</v>
      </c>
      <c r="BU51" s="223">
        <v>3.31362257488481</v>
      </c>
      <c r="BV51" s="225">
        <v>0.130592190708266</v>
      </c>
      <c r="BW51" s="223">
        <v>3.1779864626036902</v>
      </c>
      <c r="BX51" s="225">
        <v>0.30256610143657697</v>
      </c>
      <c r="BY51" s="223">
        <v>3.94393846849762</v>
      </c>
      <c r="BZ51" s="225">
        <v>0.33337264886541101</v>
      </c>
      <c r="CA51" s="223">
        <v>3.1629458770792702</v>
      </c>
      <c r="CB51" s="225">
        <v>0.168539444808671</v>
      </c>
      <c r="CC51" s="223">
        <v>-1.5040585524423101E-2</v>
      </c>
      <c r="CD51" s="225">
        <v>0.35862497935139798</v>
      </c>
      <c r="CE51" s="223">
        <v>3.92030016619209</v>
      </c>
      <c r="CF51" s="225">
        <v>9.8514735243071194E-2</v>
      </c>
      <c r="CG51" s="223">
        <v>4.0564295566051802</v>
      </c>
      <c r="CH51" s="225">
        <v>0.22133545482945699</v>
      </c>
      <c r="CI51" s="223">
        <v>4.1525753620047103</v>
      </c>
      <c r="CJ51" s="225">
        <v>0.22867839647393001</v>
      </c>
      <c r="CK51" s="223">
        <v>3.8090997406583802</v>
      </c>
      <c r="CL51" s="225">
        <v>0.100375796097169</v>
      </c>
      <c r="CM51" s="223">
        <v>-0.24732981594679301</v>
      </c>
      <c r="CN51" s="225">
        <v>0.232845476250752</v>
      </c>
      <c r="CO51" s="223">
        <v>2.5467631954553398</v>
      </c>
      <c r="CP51" s="225">
        <v>7.4384943705436093E-2</v>
      </c>
      <c r="CQ51" s="223">
        <v>2.62960334210775</v>
      </c>
      <c r="CR51" s="225">
        <v>0.166996366942022</v>
      </c>
      <c r="CS51" s="223">
        <v>2.8162576240934301</v>
      </c>
      <c r="CT51" s="225">
        <v>0.20898637915688301</v>
      </c>
      <c r="CU51" s="223">
        <v>2.4421738635153898</v>
      </c>
      <c r="CV51" s="225">
        <v>8.2149380025717006E-2</v>
      </c>
      <c r="CW51" s="223">
        <v>-0.187429478592361</v>
      </c>
      <c r="CX51" s="225">
        <v>0.18130784445846801</v>
      </c>
      <c r="CY51" s="223">
        <v>1.76482071041382</v>
      </c>
      <c r="CZ51" s="225">
        <v>5.8143835052539797E-2</v>
      </c>
      <c r="DA51" s="223">
        <v>1.66153904326571</v>
      </c>
      <c r="DB51" s="225">
        <v>9.1332660913380007E-2</v>
      </c>
      <c r="DC51" s="223">
        <v>1.8849311273403</v>
      </c>
      <c r="DD51" s="225">
        <v>0.202729904073193</v>
      </c>
      <c r="DE51" s="223">
        <v>1.7732933369011299</v>
      </c>
      <c r="DF51" s="225">
        <v>6.7281232571560601E-2</v>
      </c>
      <c r="DG51" s="223">
        <v>0.11175429363542699</v>
      </c>
      <c r="DH51" s="225">
        <v>0.101054530735658</v>
      </c>
      <c r="DI51" s="223">
        <v>2.3082501586833502</v>
      </c>
      <c r="DJ51" s="225">
        <v>7.3727314434676505E-2</v>
      </c>
      <c r="DK51" s="223">
        <v>2.4376678401185501</v>
      </c>
      <c r="DL51" s="225">
        <v>0.158572296807067</v>
      </c>
      <c r="DM51" s="223">
        <v>2.4866311596637001</v>
      </c>
      <c r="DN51" s="225">
        <v>0.20115824135552199</v>
      </c>
      <c r="DO51" s="223">
        <v>2.2231728842333398</v>
      </c>
      <c r="DP51" s="225">
        <v>8.5429103749138702E-2</v>
      </c>
      <c r="DQ51" s="223">
        <v>-0.21449495588520401</v>
      </c>
      <c r="DR51" s="225">
        <v>0.17591945049375701</v>
      </c>
      <c r="DS51" s="104"/>
      <c r="DT51" s="104"/>
      <c r="DU51" s="104"/>
      <c r="DV51" s="104"/>
      <c r="DW51" s="104"/>
      <c r="DX51" s="104"/>
      <c r="DY51" s="104"/>
      <c r="DZ51" s="104"/>
      <c r="EA51" s="104"/>
      <c r="EB51" s="104"/>
      <c r="EC51" s="104"/>
      <c r="ED51" s="104"/>
      <c r="EE51" s="104"/>
      <c r="EF51" s="104"/>
      <c r="EG51" s="104"/>
      <c r="EH51" s="104"/>
      <c r="EI51" s="104"/>
      <c r="EJ51" s="104"/>
      <c r="EK51" s="104"/>
      <c r="EL51" s="104"/>
      <c r="EM51" s="104"/>
      <c r="EN51" s="104"/>
      <c r="EO51" s="104"/>
      <c r="EP51" s="104"/>
      <c r="EQ51" s="104"/>
      <c r="ER51" s="104"/>
      <c r="ES51" s="104"/>
      <c r="ET51" s="104"/>
      <c r="EU51" s="104"/>
      <c r="EV51" s="104"/>
      <c r="EW51" s="104"/>
      <c r="EX51" s="104"/>
      <c r="EY51" s="104"/>
      <c r="EZ51" s="104"/>
      <c r="FA51" s="104"/>
      <c r="FB51" s="104"/>
      <c r="FC51" s="104"/>
      <c r="FD51" s="104"/>
      <c r="FE51" s="104"/>
      <c r="FF51" s="104"/>
      <c r="FG51" s="104"/>
      <c r="FH51" s="104"/>
      <c r="FI51" s="104"/>
      <c r="FJ51" s="104"/>
      <c r="FK51" s="104"/>
      <c r="FL51" s="104"/>
      <c r="FM51" s="104"/>
      <c r="FN51" s="255"/>
    </row>
    <row r="52" spans="1:170" ht="13" customHeight="1" x14ac:dyDescent="0.25">
      <c r="A52" s="26" t="s">
        <v>431</v>
      </c>
      <c r="B52" s="184">
        <v>2</v>
      </c>
      <c r="C52" s="223">
        <v>47.307476618251101</v>
      </c>
      <c r="D52" s="225">
        <v>0.52502676144120697</v>
      </c>
      <c r="E52" s="223">
        <v>51.213399247104903</v>
      </c>
      <c r="F52" s="225">
        <v>1.5408677859250599</v>
      </c>
      <c r="G52" s="223">
        <v>47.829882401026602</v>
      </c>
      <c r="H52" s="225">
        <v>0.93211551842517704</v>
      </c>
      <c r="I52" s="223">
        <v>47.110199065084601</v>
      </c>
      <c r="J52" s="225">
        <v>0.55284984848590901</v>
      </c>
      <c r="K52" s="223">
        <v>-4.1032001820203199</v>
      </c>
      <c r="L52" s="225">
        <v>1.6340386720407001</v>
      </c>
      <c r="M52" s="223">
        <v>17.742469825500098</v>
      </c>
      <c r="N52" s="225">
        <v>0.26828312574867502</v>
      </c>
      <c r="O52" s="223">
        <v>18.513990352027701</v>
      </c>
      <c r="P52" s="225">
        <v>1.16365962130654</v>
      </c>
      <c r="Q52" s="223">
        <v>17.103653343357401</v>
      </c>
      <c r="R52" s="225">
        <v>0.46925746073890401</v>
      </c>
      <c r="S52" s="223">
        <v>17.850293627192901</v>
      </c>
      <c r="T52" s="225">
        <v>0.366471447402895</v>
      </c>
      <c r="U52" s="223">
        <v>-0.66369672483484599</v>
      </c>
      <c r="V52" s="225">
        <v>1.2418899629312099</v>
      </c>
      <c r="W52" s="223">
        <v>8.1582623403448</v>
      </c>
      <c r="X52" s="225">
        <v>0.14204512559742499</v>
      </c>
      <c r="Y52" s="223">
        <v>8.1024938319779398</v>
      </c>
      <c r="Z52" s="225">
        <v>0.46359352304788398</v>
      </c>
      <c r="AA52" s="223">
        <v>7.7499926695960699</v>
      </c>
      <c r="AB52" s="225">
        <v>0.34051386463237299</v>
      </c>
      <c r="AC52" s="223">
        <v>8.1449322974103904</v>
      </c>
      <c r="AD52" s="225">
        <v>0.19568572392308001</v>
      </c>
      <c r="AE52" s="223">
        <v>4.2438465432445199E-2</v>
      </c>
      <c r="AF52" s="225">
        <v>0.54482171061491602</v>
      </c>
      <c r="AG52" s="223">
        <v>3.7011796212765602</v>
      </c>
      <c r="AH52" s="225">
        <v>0.112925063424256</v>
      </c>
      <c r="AI52" s="223">
        <v>3.3286146622727002</v>
      </c>
      <c r="AJ52" s="225">
        <v>0.15336794647198401</v>
      </c>
      <c r="AK52" s="223">
        <v>3.5243164477531801</v>
      </c>
      <c r="AL52" s="225">
        <v>0.159002610138501</v>
      </c>
      <c r="AM52" s="223">
        <v>3.7760568655970999</v>
      </c>
      <c r="AN52" s="225">
        <v>0.164615343744379</v>
      </c>
      <c r="AO52" s="223">
        <v>0.44744220332440099</v>
      </c>
      <c r="AP52" s="225">
        <v>0.212391570573639</v>
      </c>
      <c r="AQ52" s="223">
        <v>6.36495846890318</v>
      </c>
      <c r="AR52" s="225">
        <v>0.17184075443678901</v>
      </c>
      <c r="AS52" s="223">
        <v>6.11982003303598</v>
      </c>
      <c r="AT52" s="225">
        <v>0.46461049165790602</v>
      </c>
      <c r="AU52" s="223">
        <v>5.8857675619517398</v>
      </c>
      <c r="AV52" s="225">
        <v>0.266845359987955</v>
      </c>
      <c r="AW52" s="223">
        <v>6.40305016131828</v>
      </c>
      <c r="AX52" s="225">
        <v>0.200583403645303</v>
      </c>
      <c r="AY52" s="223">
        <v>0.28323012828230199</v>
      </c>
      <c r="AZ52" s="225">
        <v>0.46756439870032601</v>
      </c>
      <c r="BA52" s="223">
        <v>2.6579157425856601</v>
      </c>
      <c r="BB52" s="225">
        <v>6.7141472410014502E-2</v>
      </c>
      <c r="BC52" s="223">
        <v>2.3958171739271599</v>
      </c>
      <c r="BD52" s="225">
        <v>0.140720349125842</v>
      </c>
      <c r="BE52" s="223">
        <v>2.5738151983316002</v>
      </c>
      <c r="BF52" s="225">
        <v>0.12601617854514299</v>
      </c>
      <c r="BG52" s="223">
        <v>2.6706860566573698</v>
      </c>
      <c r="BH52" s="225">
        <v>8.9834798734008806E-2</v>
      </c>
      <c r="BI52" s="223">
        <v>0.27486888273020499</v>
      </c>
      <c r="BJ52" s="225">
        <v>0.16894070669349801</v>
      </c>
      <c r="BK52" s="223">
        <v>2.0573423030044098</v>
      </c>
      <c r="BL52" s="225">
        <v>0.189319003182637</v>
      </c>
      <c r="BM52" s="223">
        <v>1.3891607830216099</v>
      </c>
      <c r="BN52" s="225">
        <v>0.14131917031869401</v>
      </c>
      <c r="BO52" s="223">
        <v>1.7915600848216899</v>
      </c>
      <c r="BP52" s="225">
        <v>0.113864852366032</v>
      </c>
      <c r="BQ52" s="223">
        <v>2.2352828199483401</v>
      </c>
      <c r="BR52" s="225">
        <v>0.295419137993578</v>
      </c>
      <c r="BS52" s="223">
        <v>0.84612203692672705</v>
      </c>
      <c r="BT52" s="225">
        <v>0.25566588746904301</v>
      </c>
      <c r="BU52" s="223">
        <v>3.9647878170878199</v>
      </c>
      <c r="BV52" s="225">
        <v>7.9684897732093099E-2</v>
      </c>
      <c r="BW52" s="223">
        <v>3.8413185076180998</v>
      </c>
      <c r="BX52" s="225">
        <v>0.234612201745803</v>
      </c>
      <c r="BY52" s="223">
        <v>3.6938274720762099</v>
      </c>
      <c r="BZ52" s="225">
        <v>0.234349814817082</v>
      </c>
      <c r="CA52" s="223">
        <v>3.9852249838175902</v>
      </c>
      <c r="CB52" s="225">
        <v>0.12291327423395999</v>
      </c>
      <c r="CC52" s="223">
        <v>0.14390647619948799</v>
      </c>
      <c r="CD52" s="225">
        <v>0.260019374033998</v>
      </c>
      <c r="CE52" s="223">
        <v>1.99564940082541</v>
      </c>
      <c r="CF52" s="225">
        <v>5.9743109247958899E-2</v>
      </c>
      <c r="CG52" s="223">
        <v>1.8259314170426799</v>
      </c>
      <c r="CH52" s="225">
        <v>0.142296282071285</v>
      </c>
      <c r="CI52" s="223">
        <v>1.62943068048037</v>
      </c>
      <c r="CJ52" s="225">
        <v>0.10671596407511499</v>
      </c>
      <c r="CK52" s="223">
        <v>2.0848815704577501</v>
      </c>
      <c r="CL52" s="225">
        <v>8.8240539463024001E-2</v>
      </c>
      <c r="CM52" s="223">
        <v>0.258950153415063</v>
      </c>
      <c r="CN52" s="225">
        <v>0.15475557842272</v>
      </c>
      <c r="CO52" s="223">
        <v>1.4692709273464499</v>
      </c>
      <c r="CP52" s="225">
        <v>2.7595723563304302E-2</v>
      </c>
      <c r="CQ52" s="223">
        <v>1.45470890143679</v>
      </c>
      <c r="CR52" s="225">
        <v>9.6878636289742096E-2</v>
      </c>
      <c r="CS52" s="223">
        <v>1.3917655118043399</v>
      </c>
      <c r="CT52" s="225">
        <v>7.2656142536708698E-2</v>
      </c>
      <c r="CU52" s="223">
        <v>1.48398036454226</v>
      </c>
      <c r="CV52" s="225">
        <v>4.1721240392672401E-2</v>
      </c>
      <c r="CW52" s="223">
        <v>2.9271463105465099E-2</v>
      </c>
      <c r="CX52" s="225">
        <v>0.11021139063644</v>
      </c>
      <c r="CY52" s="223">
        <v>3.1547489653058198</v>
      </c>
      <c r="CZ52" s="225">
        <v>7.2708889702319895E-2</v>
      </c>
      <c r="DA52" s="223">
        <v>3.6324354152495499</v>
      </c>
      <c r="DB52" s="225">
        <v>0.20552748475690399</v>
      </c>
      <c r="DC52" s="223">
        <v>3.0904289909832499</v>
      </c>
      <c r="DD52" s="225">
        <v>0.13729443234679101</v>
      </c>
      <c r="DE52" s="223">
        <v>3.0440723332601598</v>
      </c>
      <c r="DF52" s="225">
        <v>9.0450578548246494E-2</v>
      </c>
      <c r="DG52" s="223">
        <v>-0.58836308198938503</v>
      </c>
      <c r="DH52" s="225">
        <v>0.214131640749154</v>
      </c>
      <c r="DI52" s="223">
        <v>9.0293024536138695</v>
      </c>
      <c r="DJ52" s="225">
        <v>0.190376313082116</v>
      </c>
      <c r="DK52" s="223">
        <v>9.3583882171093595</v>
      </c>
      <c r="DL52" s="225">
        <v>0.485591765626396</v>
      </c>
      <c r="DM52" s="223">
        <v>8.1770254761851593</v>
      </c>
      <c r="DN52" s="225">
        <v>0.40971012010486701</v>
      </c>
      <c r="DO52" s="223">
        <v>8.9433677219334697</v>
      </c>
      <c r="DP52" s="225">
        <v>0.28450832411035498</v>
      </c>
      <c r="DQ52" s="223">
        <v>-0.41502049517589701</v>
      </c>
      <c r="DR52" s="225">
        <v>0.57927442076686497</v>
      </c>
      <c r="DS52" s="104"/>
      <c r="DT52" s="104"/>
      <c r="DU52" s="104"/>
      <c r="DV52" s="104"/>
      <c r="DW52" s="104"/>
      <c r="DX52" s="104"/>
      <c r="DY52" s="104"/>
      <c r="DZ52" s="104"/>
      <c r="EA52" s="104"/>
      <c r="EB52" s="104"/>
      <c r="EC52" s="104"/>
      <c r="ED52" s="104"/>
      <c r="EE52" s="104"/>
      <c r="EF52" s="104"/>
      <c r="EG52" s="104"/>
      <c r="EH52" s="104"/>
      <c r="EI52" s="104"/>
      <c r="EJ52" s="104"/>
      <c r="EK52" s="104"/>
      <c r="EL52" s="104"/>
      <c r="EM52" s="104"/>
      <c r="EN52" s="104"/>
      <c r="EO52" s="104"/>
      <c r="EP52" s="104"/>
      <c r="EQ52" s="104"/>
      <c r="ER52" s="104"/>
      <c r="ES52" s="104"/>
      <c r="ET52" s="104"/>
      <c r="EU52" s="104"/>
      <c r="EV52" s="104"/>
      <c r="EW52" s="104"/>
      <c r="EX52" s="104"/>
      <c r="EY52" s="104"/>
      <c r="EZ52" s="104"/>
      <c r="FA52" s="104"/>
      <c r="FB52" s="104"/>
      <c r="FC52" s="104"/>
      <c r="FD52" s="104"/>
      <c r="FE52" s="104"/>
      <c r="FF52" s="104"/>
      <c r="FG52" s="104"/>
      <c r="FH52" s="104"/>
      <c r="FI52" s="104"/>
      <c r="FJ52" s="104"/>
      <c r="FK52" s="104"/>
      <c r="FL52" s="104"/>
      <c r="FM52" s="104"/>
      <c r="FN52" s="255"/>
    </row>
    <row r="53" spans="1:170" ht="13" customHeight="1" x14ac:dyDescent="0.25">
      <c r="A53" s="26" t="s">
        <v>432</v>
      </c>
      <c r="B53" s="184">
        <v>2</v>
      </c>
      <c r="C53" s="223">
        <v>37.964716046332498</v>
      </c>
      <c r="D53" s="225">
        <v>0.48076837416102203</v>
      </c>
      <c r="E53" s="223">
        <v>36.9082602909399</v>
      </c>
      <c r="F53" s="225">
        <v>1.11905245586151</v>
      </c>
      <c r="G53" s="223">
        <v>37.640807508261197</v>
      </c>
      <c r="H53" s="225">
        <v>0.99070531095174796</v>
      </c>
      <c r="I53" s="223">
        <v>38.401013228606303</v>
      </c>
      <c r="J53" s="225">
        <v>0.55269314840067996</v>
      </c>
      <c r="K53" s="223">
        <v>1.4927529376664599</v>
      </c>
      <c r="L53" s="225">
        <v>1.18320976220498</v>
      </c>
      <c r="M53" s="223">
        <v>21.887820541326999</v>
      </c>
      <c r="N53" s="225">
        <v>0.24897496257919199</v>
      </c>
      <c r="O53" s="223">
        <v>22.260321051681402</v>
      </c>
      <c r="P53" s="225">
        <v>0.68826444765207295</v>
      </c>
      <c r="Q53" s="223">
        <v>22.158057584263101</v>
      </c>
      <c r="R53" s="225">
        <v>0.49552429490463701</v>
      </c>
      <c r="S53" s="223">
        <v>21.7686688493819</v>
      </c>
      <c r="T53" s="225">
        <v>0.25929293903161799</v>
      </c>
      <c r="U53" s="223">
        <v>-0.49165220229951601</v>
      </c>
      <c r="V53" s="225">
        <v>0.70546624054285201</v>
      </c>
      <c r="W53" s="223">
        <v>7.3743717957238903</v>
      </c>
      <c r="X53" s="225">
        <v>0.158656023821627</v>
      </c>
      <c r="Y53" s="223">
        <v>8.3213035727257605</v>
      </c>
      <c r="Z53" s="225">
        <v>0.53938060009181599</v>
      </c>
      <c r="AA53" s="223">
        <v>7.2443963813323</v>
      </c>
      <c r="AB53" s="225">
        <v>0.2739326250197</v>
      </c>
      <c r="AC53" s="223">
        <v>7.1926475527438001</v>
      </c>
      <c r="AD53" s="225">
        <v>0.19137695826329901</v>
      </c>
      <c r="AE53" s="223">
        <v>-1.12865601998196</v>
      </c>
      <c r="AF53" s="225">
        <v>0.56331369647811103</v>
      </c>
      <c r="AG53" s="223">
        <v>2.58937457632832</v>
      </c>
      <c r="AH53" s="225">
        <v>6.6984789158243005E-2</v>
      </c>
      <c r="AI53" s="223">
        <v>2.42481376511713</v>
      </c>
      <c r="AJ53" s="225">
        <v>0.14651604811683899</v>
      </c>
      <c r="AK53" s="223">
        <v>2.3669003868435499</v>
      </c>
      <c r="AL53" s="225">
        <v>0.122789890866898</v>
      </c>
      <c r="AM53" s="223">
        <v>2.6805317096227199</v>
      </c>
      <c r="AN53" s="225">
        <v>8.6891399387989801E-2</v>
      </c>
      <c r="AO53" s="223">
        <v>0.25571794450558499</v>
      </c>
      <c r="AP53" s="225">
        <v>0.16031920480276099</v>
      </c>
      <c r="AQ53" s="223">
        <v>3.63886006606432</v>
      </c>
      <c r="AR53" s="225">
        <v>0.10892990533885701</v>
      </c>
      <c r="AS53" s="223">
        <v>3.4143629783221998</v>
      </c>
      <c r="AT53" s="225">
        <v>0.18520043479235901</v>
      </c>
      <c r="AU53" s="223">
        <v>3.3333352744906501</v>
      </c>
      <c r="AV53" s="225">
        <v>0.184708568219284</v>
      </c>
      <c r="AW53" s="223">
        <v>3.7771869699023202</v>
      </c>
      <c r="AX53" s="225">
        <v>0.13429597785685901</v>
      </c>
      <c r="AY53" s="223">
        <v>0.36282399158012002</v>
      </c>
      <c r="AZ53" s="225">
        <v>0.21266859952550601</v>
      </c>
      <c r="BA53" s="223">
        <v>2.5632531871278101</v>
      </c>
      <c r="BB53" s="225">
        <v>9.6606396289875301E-2</v>
      </c>
      <c r="BC53" s="223">
        <v>2.3663047693636901</v>
      </c>
      <c r="BD53" s="225">
        <v>0.182209743920561</v>
      </c>
      <c r="BE53" s="223">
        <v>2.1679415738352299</v>
      </c>
      <c r="BF53" s="225">
        <v>0.135921687123328</v>
      </c>
      <c r="BG53" s="223">
        <v>2.6986850653105701</v>
      </c>
      <c r="BH53" s="225">
        <v>0.12947596771586201</v>
      </c>
      <c r="BI53" s="223">
        <v>0.33238029594687601</v>
      </c>
      <c r="BJ53" s="225">
        <v>0.22111819614799499</v>
      </c>
      <c r="BK53" s="223">
        <v>1.45030933651606</v>
      </c>
      <c r="BL53" s="225">
        <v>9.4483280048624704E-2</v>
      </c>
      <c r="BM53" s="223">
        <v>0.37264969386406099</v>
      </c>
      <c r="BN53" s="225">
        <v>9.1094890998942302E-2</v>
      </c>
      <c r="BO53" s="223">
        <v>0.35881519911985299</v>
      </c>
      <c r="BP53" s="225">
        <v>8.0312626144136201E-2</v>
      </c>
      <c r="BQ53" s="223">
        <v>1.9636686346205801</v>
      </c>
      <c r="BR53" s="225">
        <v>0.145205843115401</v>
      </c>
      <c r="BS53" s="223">
        <v>1.5910189407565201</v>
      </c>
      <c r="BT53" s="225">
        <v>0.17024911823021699</v>
      </c>
      <c r="BU53" s="223">
        <v>2.90859496344406</v>
      </c>
      <c r="BV53" s="225">
        <v>9.5574440019571799E-2</v>
      </c>
      <c r="BW53" s="223">
        <v>2.0988306385239901</v>
      </c>
      <c r="BX53" s="225">
        <v>0.102511468161298</v>
      </c>
      <c r="BY53" s="223">
        <v>2.3863849111948499</v>
      </c>
      <c r="BZ53" s="225">
        <v>0.153816636817245</v>
      </c>
      <c r="CA53" s="223">
        <v>3.2247564883230302</v>
      </c>
      <c r="CB53" s="225">
        <v>0.137007470985376</v>
      </c>
      <c r="CC53" s="223">
        <v>1.1259258497990401</v>
      </c>
      <c r="CD53" s="225">
        <v>0.166151001477126</v>
      </c>
      <c r="CE53" s="223">
        <v>2.0963936743547098</v>
      </c>
      <c r="CF53" s="225">
        <v>8.8397590057941705E-2</v>
      </c>
      <c r="CG53" s="223">
        <v>1.79537235801622</v>
      </c>
      <c r="CH53" s="225">
        <v>0.11974815067031699</v>
      </c>
      <c r="CI53" s="223">
        <v>1.7112839386267999</v>
      </c>
      <c r="CJ53" s="225">
        <v>0.10385441086798</v>
      </c>
      <c r="CK53" s="223">
        <v>2.2480917246953598</v>
      </c>
      <c r="CL53" s="225">
        <v>0.122475856209773</v>
      </c>
      <c r="CM53" s="223">
        <v>0.45271936667914098</v>
      </c>
      <c r="CN53" s="225">
        <v>0.16821877080178901</v>
      </c>
      <c r="CO53" s="223">
        <v>1.4909686177325401</v>
      </c>
      <c r="CP53" s="225">
        <v>6.9535728311760803E-2</v>
      </c>
      <c r="CQ53" s="223">
        <v>1.2280004935439399</v>
      </c>
      <c r="CR53" s="225">
        <v>7.3814758342134398E-2</v>
      </c>
      <c r="CS53" s="223">
        <v>1.24459880208539</v>
      </c>
      <c r="CT53" s="225">
        <v>8.1858834238415598E-2</v>
      </c>
      <c r="CU53" s="223">
        <v>1.61173941791441</v>
      </c>
      <c r="CV53" s="225">
        <v>0.10047860889700699</v>
      </c>
      <c r="CW53" s="223">
        <v>0.38373892437046497</v>
      </c>
      <c r="CX53" s="225">
        <v>0.121891858339367</v>
      </c>
      <c r="CY53" s="223">
        <v>1.4627233992201201</v>
      </c>
      <c r="CZ53" s="225">
        <v>7.8752087441052804E-2</v>
      </c>
      <c r="DA53" s="223">
        <v>1.3691047941899701</v>
      </c>
      <c r="DB53" s="225">
        <v>0.13275898723913199</v>
      </c>
      <c r="DC53" s="223">
        <v>0.96239790061726704</v>
      </c>
      <c r="DD53" s="225">
        <v>7.50820296405319E-2</v>
      </c>
      <c r="DE53" s="223">
        <v>1.5925705222487401</v>
      </c>
      <c r="DF53" s="225">
        <v>0.11036455977222601</v>
      </c>
      <c r="DG53" s="223">
        <v>0.22346572805876699</v>
      </c>
      <c r="DH53" s="225">
        <v>0.18159091550599901</v>
      </c>
      <c r="DI53" s="223">
        <v>1.45932789010666</v>
      </c>
      <c r="DJ53" s="225">
        <v>8.7987669862139406E-2</v>
      </c>
      <c r="DK53" s="223">
        <v>1.04289582280666</v>
      </c>
      <c r="DL53" s="225">
        <v>7.8732580412325698E-2</v>
      </c>
      <c r="DM53" s="223">
        <v>1.3311087151415799</v>
      </c>
      <c r="DN53" s="225">
        <v>0.118313463763225</v>
      </c>
      <c r="DO53" s="223">
        <v>1.57164364411156</v>
      </c>
      <c r="DP53" s="225">
        <v>0.124227232922096</v>
      </c>
      <c r="DQ53" s="223">
        <v>0.52874782130489995</v>
      </c>
      <c r="DR53" s="225">
        <v>0.14484196513213601</v>
      </c>
      <c r="DS53" s="104"/>
      <c r="DT53" s="104"/>
      <c r="DU53" s="104"/>
      <c r="DV53" s="104"/>
      <c r="DW53" s="104"/>
      <c r="DX53" s="104"/>
      <c r="DY53" s="104"/>
      <c r="DZ53" s="104"/>
      <c r="EA53" s="104"/>
      <c r="EB53" s="104"/>
      <c r="EC53" s="104"/>
      <c r="ED53" s="104"/>
      <c r="EE53" s="104"/>
      <c r="EF53" s="104"/>
      <c r="EG53" s="104"/>
      <c r="EH53" s="104"/>
      <c r="EI53" s="104"/>
      <c r="EJ53" s="104"/>
      <c r="EK53" s="104"/>
      <c r="EL53" s="104"/>
      <c r="EM53" s="104"/>
      <c r="EN53" s="104"/>
      <c r="EO53" s="104"/>
      <c r="EP53" s="104"/>
      <c r="EQ53" s="104"/>
      <c r="ER53" s="104"/>
      <c r="ES53" s="104"/>
      <c r="ET53" s="104"/>
      <c r="EU53" s="104"/>
      <c r="EV53" s="104"/>
      <c r="EW53" s="104"/>
      <c r="EX53" s="104"/>
      <c r="EY53" s="104"/>
      <c r="EZ53" s="104"/>
      <c r="FA53" s="104"/>
      <c r="FB53" s="104"/>
      <c r="FC53" s="104"/>
      <c r="FD53" s="104"/>
      <c r="FE53" s="104"/>
      <c r="FF53" s="104"/>
      <c r="FG53" s="104"/>
      <c r="FH53" s="104"/>
      <c r="FI53" s="104"/>
      <c r="FJ53" s="104"/>
      <c r="FK53" s="104"/>
      <c r="FL53" s="104"/>
      <c r="FM53" s="104"/>
      <c r="FN53" s="255"/>
    </row>
    <row r="54" spans="1:170" ht="13" customHeight="1" x14ac:dyDescent="0.25">
      <c r="A54" s="26" t="s">
        <v>433</v>
      </c>
      <c r="B54" s="184">
        <v>2</v>
      </c>
      <c r="C54" s="223">
        <v>40.477633030739597</v>
      </c>
      <c r="D54" s="225">
        <v>0.47537459178442998</v>
      </c>
      <c r="E54" s="223">
        <v>40.428170969544297</v>
      </c>
      <c r="F54" s="225">
        <v>1.51778852407466</v>
      </c>
      <c r="G54" s="223">
        <v>42.580158669254097</v>
      </c>
      <c r="H54" s="225">
        <v>1.2375710338997401</v>
      </c>
      <c r="I54" s="223">
        <v>40.160597277775302</v>
      </c>
      <c r="J54" s="225">
        <v>0.56157548750187503</v>
      </c>
      <c r="K54" s="223">
        <v>-0.26757369176898699</v>
      </c>
      <c r="L54" s="225">
        <v>1.57601688362572</v>
      </c>
      <c r="M54" s="223">
        <v>23.013940985385101</v>
      </c>
      <c r="N54" s="225">
        <v>0.30884860861802699</v>
      </c>
      <c r="O54" s="223">
        <v>23.140952819244301</v>
      </c>
      <c r="P54" s="225">
        <v>0.72520221956664299</v>
      </c>
      <c r="Q54" s="223">
        <v>23.279927068754599</v>
      </c>
      <c r="R54" s="225">
        <v>0.57282403270947502</v>
      </c>
      <c r="S54" s="223">
        <v>22.947424296352199</v>
      </c>
      <c r="T54" s="225">
        <v>0.39261938864000501</v>
      </c>
      <c r="U54" s="223">
        <v>-0.19352852289210901</v>
      </c>
      <c r="V54" s="225">
        <v>0.83494589773392902</v>
      </c>
      <c r="W54" s="223">
        <v>9.2624905664017891</v>
      </c>
      <c r="X54" s="225">
        <v>0.25918423531357598</v>
      </c>
      <c r="Y54" s="223">
        <v>10.884772363718501</v>
      </c>
      <c r="Z54" s="225">
        <v>0.79740121025281396</v>
      </c>
      <c r="AA54" s="223">
        <v>9.4877798632504202</v>
      </c>
      <c r="AB54" s="225">
        <v>0.65284146853019798</v>
      </c>
      <c r="AC54" s="223">
        <v>8.9263685869598106</v>
      </c>
      <c r="AD54" s="225">
        <v>0.26413611882150501</v>
      </c>
      <c r="AE54" s="223">
        <v>-1.95840377675864</v>
      </c>
      <c r="AF54" s="225">
        <v>0.789961661184168</v>
      </c>
      <c r="AG54" s="223">
        <v>4.1211380390006198</v>
      </c>
      <c r="AH54" s="225">
        <v>0.22337330382660001</v>
      </c>
      <c r="AI54" s="223">
        <v>4.8650185069455096</v>
      </c>
      <c r="AJ54" s="225">
        <v>0.65736387337847602</v>
      </c>
      <c r="AK54" s="223">
        <v>4.6121924667634104</v>
      </c>
      <c r="AL54" s="225">
        <v>0.56107758542096897</v>
      </c>
      <c r="AM54" s="223">
        <v>3.8760824309408002</v>
      </c>
      <c r="AN54" s="225">
        <v>0.23934597291044599</v>
      </c>
      <c r="AO54" s="223">
        <v>-0.98893607600470601</v>
      </c>
      <c r="AP54" s="225">
        <v>0.66694520095674403</v>
      </c>
      <c r="AQ54" s="223">
        <v>4.7544533635950303</v>
      </c>
      <c r="AR54" s="225">
        <v>0.217827548982025</v>
      </c>
      <c r="AS54" s="223">
        <v>5.1952837994958401</v>
      </c>
      <c r="AT54" s="225">
        <v>0.65471433951093105</v>
      </c>
      <c r="AU54" s="223">
        <v>5.8800251819203897</v>
      </c>
      <c r="AV54" s="225">
        <v>0.70066478555740797</v>
      </c>
      <c r="AW54" s="223">
        <v>4.39317788556568</v>
      </c>
      <c r="AX54" s="225">
        <v>0.22148634977977399</v>
      </c>
      <c r="AY54" s="223">
        <v>-0.80210591393016595</v>
      </c>
      <c r="AZ54" s="225">
        <v>0.67379030952386199</v>
      </c>
      <c r="BA54" s="223">
        <v>3.41850438062274</v>
      </c>
      <c r="BB54" s="225">
        <v>0.19296996250352999</v>
      </c>
      <c r="BC54" s="223">
        <v>3.6622183306362599</v>
      </c>
      <c r="BD54" s="225">
        <v>0.65134817913334198</v>
      </c>
      <c r="BE54" s="223">
        <v>3.9673709155228698</v>
      </c>
      <c r="BF54" s="225">
        <v>0.49223435369044899</v>
      </c>
      <c r="BG54" s="223">
        <v>3.2023041967296999</v>
      </c>
      <c r="BH54" s="225">
        <v>0.21598384403294299</v>
      </c>
      <c r="BI54" s="223">
        <v>-0.459914133906561</v>
      </c>
      <c r="BJ54" s="225">
        <v>0.70023546920559498</v>
      </c>
      <c r="BK54" s="223">
        <v>1.2469303016303199</v>
      </c>
      <c r="BL54" s="225">
        <v>0.13638382075251901</v>
      </c>
      <c r="BM54" s="223">
        <v>1.3620099452819501</v>
      </c>
      <c r="BN54" s="225">
        <v>0.43654113732609301</v>
      </c>
      <c r="BO54" s="223">
        <v>1.39096922337322</v>
      </c>
      <c r="BP54" s="225">
        <v>0.32651280281381301</v>
      </c>
      <c r="BQ54" s="223">
        <v>1.20166108942434</v>
      </c>
      <c r="BR54" s="225">
        <v>0.13909033999949599</v>
      </c>
      <c r="BS54" s="223">
        <v>-0.16034885585761399</v>
      </c>
      <c r="BT54" s="225">
        <v>0.461235891350187</v>
      </c>
      <c r="BU54" s="223">
        <v>4.5030307663492799</v>
      </c>
      <c r="BV54" s="225">
        <v>0.27199322521564001</v>
      </c>
      <c r="BW54" s="223">
        <v>4.8100932283919002</v>
      </c>
      <c r="BX54" s="225">
        <v>0.74605724348869096</v>
      </c>
      <c r="BY54" s="223">
        <v>5.3508238052892096</v>
      </c>
      <c r="BZ54" s="225">
        <v>0.74438899706594197</v>
      </c>
      <c r="CA54" s="223">
        <v>4.2884201669633502</v>
      </c>
      <c r="CB54" s="225">
        <v>0.31617171219415202</v>
      </c>
      <c r="CC54" s="223">
        <v>-0.52167306142854497</v>
      </c>
      <c r="CD54" s="225">
        <v>0.78884068899955495</v>
      </c>
      <c r="CE54" s="223">
        <v>3.4886584759087098</v>
      </c>
      <c r="CF54" s="225">
        <v>0.22692658710105501</v>
      </c>
      <c r="CG54" s="223">
        <v>3.4830317516216902</v>
      </c>
      <c r="CH54" s="225">
        <v>0.48871758642149699</v>
      </c>
      <c r="CI54" s="223">
        <v>3.6420643995022699</v>
      </c>
      <c r="CJ54" s="225">
        <v>0.518508859095831</v>
      </c>
      <c r="CK54" s="223">
        <v>3.4967019228977798</v>
      </c>
      <c r="CL54" s="225">
        <v>0.27565430819700099</v>
      </c>
      <c r="CM54" s="223">
        <v>1.36701712760932E-2</v>
      </c>
      <c r="CN54" s="225">
        <v>0.53794832465861497</v>
      </c>
      <c r="CO54" s="223">
        <v>2.9620300348729298</v>
      </c>
      <c r="CP54" s="225">
        <v>0.21661459219801099</v>
      </c>
      <c r="CQ54" s="223">
        <v>3.33859880522557</v>
      </c>
      <c r="CR54" s="225">
        <v>0.67870180848053896</v>
      </c>
      <c r="CS54" s="223">
        <v>3.6241530709227501</v>
      </c>
      <c r="CT54" s="225">
        <v>0.58766897087946501</v>
      </c>
      <c r="CU54" s="223">
        <v>2.7487586954628398</v>
      </c>
      <c r="CV54" s="225">
        <v>0.245697631249712</v>
      </c>
      <c r="CW54" s="223">
        <v>-0.58984010976273105</v>
      </c>
      <c r="CX54" s="225">
        <v>0.71965899473764205</v>
      </c>
      <c r="CY54" s="223">
        <v>2.9981485952907101</v>
      </c>
      <c r="CZ54" s="225">
        <v>0.23168204744607801</v>
      </c>
      <c r="DA54" s="223">
        <v>3.9692187308151898</v>
      </c>
      <c r="DB54" s="225">
        <v>0.58786036709901801</v>
      </c>
      <c r="DC54" s="223">
        <v>3.2772931255166999</v>
      </c>
      <c r="DD54" s="225">
        <v>0.46217265464713803</v>
      </c>
      <c r="DE54" s="223">
        <v>2.75536168901851</v>
      </c>
      <c r="DF54" s="225">
        <v>0.27905112093592999</v>
      </c>
      <c r="DG54" s="223">
        <v>-1.2138570417966801</v>
      </c>
      <c r="DH54" s="225">
        <v>0.61030328602259698</v>
      </c>
      <c r="DI54" s="223">
        <v>3.34879170522037</v>
      </c>
      <c r="DJ54" s="225">
        <v>0.22937105308783701</v>
      </c>
      <c r="DK54" s="223">
        <v>3.6258742101156201</v>
      </c>
      <c r="DL54" s="225">
        <v>0.50023311802846404</v>
      </c>
      <c r="DM54" s="223">
        <v>4.2963094110899904</v>
      </c>
      <c r="DN54" s="225">
        <v>0.66379644136046001</v>
      </c>
      <c r="DO54" s="223">
        <v>3.1286918340194498</v>
      </c>
      <c r="DP54" s="225">
        <v>0.26604827443647799</v>
      </c>
      <c r="DQ54" s="223">
        <v>-0.497182376096171</v>
      </c>
      <c r="DR54" s="225">
        <v>0.536416147042453</v>
      </c>
      <c r="DS54" s="104"/>
      <c r="DT54" s="104"/>
      <c r="DU54" s="104"/>
      <c r="DV54" s="104"/>
      <c r="DW54" s="104"/>
      <c r="DX54" s="104"/>
      <c r="DY54" s="104"/>
      <c r="DZ54" s="104"/>
      <c r="EA54" s="104"/>
      <c r="EB54" s="104"/>
      <c r="EC54" s="104"/>
      <c r="ED54" s="104"/>
      <c r="EE54" s="104"/>
      <c r="EF54" s="104"/>
      <c r="EG54" s="104"/>
      <c r="EH54" s="104"/>
      <c r="EI54" s="104"/>
      <c r="EJ54" s="104"/>
      <c r="EK54" s="104"/>
      <c r="EL54" s="104"/>
      <c r="EM54" s="104"/>
      <c r="EN54" s="104"/>
      <c r="EO54" s="104"/>
      <c r="EP54" s="104"/>
      <c r="EQ54" s="104"/>
      <c r="ER54" s="104"/>
      <c r="ES54" s="104"/>
      <c r="ET54" s="104"/>
      <c r="EU54" s="104"/>
      <c r="EV54" s="104"/>
      <c r="EW54" s="104"/>
      <c r="EX54" s="104"/>
      <c r="EY54" s="104"/>
      <c r="EZ54" s="104"/>
      <c r="FA54" s="104"/>
      <c r="FB54" s="104"/>
      <c r="FC54" s="104"/>
      <c r="FD54" s="104"/>
      <c r="FE54" s="104"/>
      <c r="FF54" s="104"/>
      <c r="FG54" s="104"/>
      <c r="FH54" s="104"/>
      <c r="FI54" s="104"/>
      <c r="FJ54" s="104"/>
      <c r="FK54" s="104"/>
      <c r="FL54" s="104"/>
      <c r="FM54" s="104"/>
      <c r="FN54" s="255"/>
    </row>
    <row r="55" spans="1:170" ht="13" customHeight="1" x14ac:dyDescent="0.25">
      <c r="A55" s="26" t="s">
        <v>434</v>
      </c>
      <c r="B55" s="184">
        <v>2</v>
      </c>
      <c r="C55" s="223">
        <v>35.991718269872699</v>
      </c>
      <c r="D55" s="225">
        <v>0.74713708684032498</v>
      </c>
      <c r="E55" s="223">
        <v>37.220456774072801</v>
      </c>
      <c r="F55" s="225">
        <v>1.2393463296281799</v>
      </c>
      <c r="G55" s="223">
        <v>36.081799803234802</v>
      </c>
      <c r="H55" s="225">
        <v>1.5379404073662699</v>
      </c>
      <c r="I55" s="223">
        <v>35.242104865668999</v>
      </c>
      <c r="J55" s="225">
        <v>1.01660512815213</v>
      </c>
      <c r="K55" s="223">
        <v>-1.9783519084038099</v>
      </c>
      <c r="L55" s="225">
        <v>1.4698237030624901</v>
      </c>
      <c r="M55" s="223">
        <v>26.702244208744901</v>
      </c>
      <c r="N55" s="225">
        <v>0.557363416189809</v>
      </c>
      <c r="O55" s="223">
        <v>27.584269748763798</v>
      </c>
      <c r="P55" s="225">
        <v>0.82254403384233499</v>
      </c>
      <c r="Q55" s="223">
        <v>26.6949279463186</v>
      </c>
      <c r="R55" s="225">
        <v>1.1480930392076401</v>
      </c>
      <c r="S55" s="223">
        <v>26.141542235036098</v>
      </c>
      <c r="T55" s="225">
        <v>0.801497696289871</v>
      </c>
      <c r="U55" s="223">
        <v>-1.44272751372772</v>
      </c>
      <c r="V55" s="225">
        <v>1.1034610533240701</v>
      </c>
      <c r="W55" s="223">
        <v>7.47185105801608</v>
      </c>
      <c r="X55" s="225">
        <v>0.31336227767011599</v>
      </c>
      <c r="Y55" s="223">
        <v>8.45815865798515</v>
      </c>
      <c r="Z55" s="225">
        <v>0.60467365938272499</v>
      </c>
      <c r="AA55" s="223">
        <v>7.2536826222790998</v>
      </c>
      <c r="AB55" s="225">
        <v>0.58344188788511997</v>
      </c>
      <c r="AC55" s="223">
        <v>6.9730711335913798</v>
      </c>
      <c r="AD55" s="225">
        <v>0.36800066397356601</v>
      </c>
      <c r="AE55" s="223">
        <v>-1.48508752439377</v>
      </c>
      <c r="AF55" s="225">
        <v>0.624221005968989</v>
      </c>
      <c r="AG55" s="223">
        <v>4.1459518657411998</v>
      </c>
      <c r="AH55" s="225">
        <v>0.22095513963793101</v>
      </c>
      <c r="AI55" s="223">
        <v>4.5691213507016304</v>
      </c>
      <c r="AJ55" s="225">
        <v>0.40215003435159502</v>
      </c>
      <c r="AK55" s="223">
        <v>4.0339689384665904</v>
      </c>
      <c r="AL55" s="225">
        <v>0.40730279723224899</v>
      </c>
      <c r="AM55" s="223">
        <v>3.9462452496492002</v>
      </c>
      <c r="AN55" s="225">
        <v>0.26475217399220002</v>
      </c>
      <c r="AO55" s="223">
        <v>-0.62287610105242397</v>
      </c>
      <c r="AP55" s="225">
        <v>0.39121462245488497</v>
      </c>
      <c r="AQ55" s="223">
        <v>7.1319053194843098</v>
      </c>
      <c r="AR55" s="225">
        <v>0.35820062480063702</v>
      </c>
      <c r="AS55" s="223">
        <v>7.7295852725829697</v>
      </c>
      <c r="AT55" s="225">
        <v>0.69905734509594597</v>
      </c>
      <c r="AU55" s="223">
        <v>6.8941448564454504</v>
      </c>
      <c r="AV55" s="225">
        <v>0.62344780260910904</v>
      </c>
      <c r="AW55" s="223">
        <v>6.8224772600658001</v>
      </c>
      <c r="AX55" s="225">
        <v>0.49584129393900001</v>
      </c>
      <c r="AY55" s="223">
        <v>-0.907108012517165</v>
      </c>
      <c r="AZ55" s="225">
        <v>0.78009994637725699</v>
      </c>
      <c r="BA55" s="223">
        <v>4.0655285447162797</v>
      </c>
      <c r="BB55" s="225">
        <v>0.25666898798419202</v>
      </c>
      <c r="BC55" s="223">
        <v>3.7550725558879199</v>
      </c>
      <c r="BD55" s="225">
        <v>0.44637907665974602</v>
      </c>
      <c r="BE55" s="223">
        <v>3.7254065368054801</v>
      </c>
      <c r="BF55" s="225">
        <v>0.42576875016182902</v>
      </c>
      <c r="BG55" s="223">
        <v>4.2552721972461001</v>
      </c>
      <c r="BH55" s="225">
        <v>0.383954080340557</v>
      </c>
      <c r="BI55" s="223">
        <v>0.50019964135817896</v>
      </c>
      <c r="BJ55" s="225">
        <v>0.52158812807542898</v>
      </c>
      <c r="BK55" s="223">
        <v>3.6427788595532</v>
      </c>
      <c r="BL55" s="225">
        <v>0.209252983601488</v>
      </c>
      <c r="BM55" s="223">
        <v>3.55004296088297</v>
      </c>
      <c r="BN55" s="225">
        <v>0.44440841695701</v>
      </c>
      <c r="BO55" s="223">
        <v>2.4700962453242798</v>
      </c>
      <c r="BP55" s="225">
        <v>0.23449389574580501</v>
      </c>
      <c r="BQ55" s="223">
        <v>4.1844384433497703</v>
      </c>
      <c r="BR55" s="225">
        <v>0.31387472363826102</v>
      </c>
      <c r="BS55" s="223">
        <v>0.634395482466799</v>
      </c>
      <c r="BT55" s="225">
        <v>0.50258716936775405</v>
      </c>
      <c r="BU55" s="223">
        <v>4.9075775992370998</v>
      </c>
      <c r="BV55" s="225">
        <v>0.23784719858470499</v>
      </c>
      <c r="BW55" s="223">
        <v>5.1650471183044004</v>
      </c>
      <c r="BX55" s="225">
        <v>0.53580163612977605</v>
      </c>
      <c r="BY55" s="223">
        <v>4.48684031661716</v>
      </c>
      <c r="BZ55" s="225">
        <v>0.38251789568014999</v>
      </c>
      <c r="CA55" s="223">
        <v>4.8840239418829103</v>
      </c>
      <c r="CB55" s="225">
        <v>0.33128829436711998</v>
      </c>
      <c r="CC55" s="223">
        <v>-0.281023176421489</v>
      </c>
      <c r="CD55" s="225">
        <v>0.61212516440935005</v>
      </c>
      <c r="CE55" s="223">
        <v>5.8040817327171803</v>
      </c>
      <c r="CF55" s="225">
        <v>0.312174241315823</v>
      </c>
      <c r="CG55" s="223">
        <v>6.5281939088154699</v>
      </c>
      <c r="CH55" s="225">
        <v>0.60794421381376096</v>
      </c>
      <c r="CI55" s="223">
        <v>5.5616471950131903</v>
      </c>
      <c r="CJ55" s="225">
        <v>0.48572942830575699</v>
      </c>
      <c r="CK55" s="223">
        <v>5.5716481749407603</v>
      </c>
      <c r="CL55" s="225">
        <v>0.41497623698853198</v>
      </c>
      <c r="CM55" s="223">
        <v>-0.95654573387471797</v>
      </c>
      <c r="CN55" s="225">
        <v>0.60268623167303303</v>
      </c>
      <c r="CO55" s="223">
        <v>2.9294011740510402</v>
      </c>
      <c r="CP55" s="225">
        <v>0.16754756998696399</v>
      </c>
      <c r="CQ55" s="223">
        <v>3.04776101048459</v>
      </c>
      <c r="CR55" s="225">
        <v>0.380281358315391</v>
      </c>
      <c r="CS55" s="223">
        <v>2.6177474903221598</v>
      </c>
      <c r="CT55" s="225">
        <v>0.27954248856133301</v>
      </c>
      <c r="CU55" s="223">
        <v>2.9391719429330401</v>
      </c>
      <c r="CV55" s="225">
        <v>0.19506652234330801</v>
      </c>
      <c r="CW55" s="223">
        <v>-0.10858906755155399</v>
      </c>
      <c r="CX55" s="225">
        <v>0.40030967898928599</v>
      </c>
      <c r="CY55" s="223">
        <v>3.5392586869657299</v>
      </c>
      <c r="CZ55" s="225">
        <v>0.180886900656415</v>
      </c>
      <c r="DA55" s="223">
        <v>3.7173584262986701</v>
      </c>
      <c r="DB55" s="225">
        <v>0.36726880486438901</v>
      </c>
      <c r="DC55" s="223">
        <v>3.85434598485323</v>
      </c>
      <c r="DD55" s="225">
        <v>0.47803619560790001</v>
      </c>
      <c r="DE55" s="223">
        <v>3.2657683145309502</v>
      </c>
      <c r="DF55" s="225">
        <v>0.194569331725473</v>
      </c>
      <c r="DG55" s="223">
        <v>-0.45159011176772001</v>
      </c>
      <c r="DH55" s="225">
        <v>0.39291522413419799</v>
      </c>
      <c r="DI55" s="223">
        <v>2.94117995516469</v>
      </c>
      <c r="DJ55" s="225">
        <v>0.16852663796671599</v>
      </c>
      <c r="DK55" s="223">
        <v>3.2145881313884601</v>
      </c>
      <c r="DL55" s="225">
        <v>0.34563238488909998</v>
      </c>
      <c r="DM55" s="223">
        <v>2.6454337460983202</v>
      </c>
      <c r="DN55" s="225">
        <v>0.27039394516090598</v>
      </c>
      <c r="DO55" s="223">
        <v>2.8216962835639698</v>
      </c>
      <c r="DP55" s="225">
        <v>0.17721138350233601</v>
      </c>
      <c r="DQ55" s="223">
        <v>-0.39289184782449199</v>
      </c>
      <c r="DR55" s="225">
        <v>0.34904399400458802</v>
      </c>
      <c r="DS55" s="104"/>
      <c r="DT55" s="104"/>
      <c r="DU55" s="104"/>
      <c r="DV55" s="104"/>
      <c r="DW55" s="104"/>
      <c r="DX55" s="104"/>
      <c r="DY55" s="104"/>
      <c r="DZ55" s="104"/>
      <c r="EA55" s="104"/>
      <c r="EB55" s="104"/>
      <c r="EC55" s="104"/>
      <c r="ED55" s="104"/>
      <c r="EE55" s="104"/>
      <c r="EF55" s="104"/>
      <c r="EG55" s="104"/>
      <c r="EH55" s="104"/>
      <c r="EI55" s="104"/>
      <c r="EJ55" s="104"/>
      <c r="EK55" s="104"/>
      <c r="EL55" s="104"/>
      <c r="EM55" s="104"/>
      <c r="EN55" s="104"/>
      <c r="EO55" s="104"/>
      <c r="EP55" s="104"/>
      <c r="EQ55" s="104"/>
      <c r="ER55" s="104"/>
      <c r="ES55" s="104"/>
      <c r="ET55" s="104"/>
      <c r="EU55" s="104"/>
      <c r="EV55" s="104"/>
      <c r="EW55" s="104"/>
      <c r="EX55" s="104"/>
      <c r="EY55" s="104"/>
      <c r="EZ55" s="104"/>
      <c r="FA55" s="104"/>
      <c r="FB55" s="104"/>
      <c r="FC55" s="104"/>
      <c r="FD55" s="104"/>
      <c r="FE55" s="104"/>
      <c r="FF55" s="104"/>
      <c r="FG55" s="104"/>
      <c r="FH55" s="104"/>
      <c r="FI55" s="104"/>
      <c r="FJ55" s="104"/>
      <c r="FK55" s="104"/>
      <c r="FL55" s="104"/>
      <c r="FM55" s="104"/>
      <c r="FN55" s="255"/>
    </row>
    <row r="56" spans="1:170" ht="13" customHeight="1" x14ac:dyDescent="0.25">
      <c r="A56" s="26" t="s">
        <v>435</v>
      </c>
      <c r="B56" s="184">
        <v>2</v>
      </c>
      <c r="C56" s="223">
        <v>40.032569802194601</v>
      </c>
      <c r="D56" s="225">
        <v>0.339090195705679</v>
      </c>
      <c r="E56" s="223">
        <v>39.338412082726897</v>
      </c>
      <c r="F56" s="225">
        <v>0.69381062300279095</v>
      </c>
      <c r="G56" s="223">
        <v>39.998587541684302</v>
      </c>
      <c r="H56" s="225">
        <v>0.73686105008965896</v>
      </c>
      <c r="I56" s="223">
        <v>40.139130433790299</v>
      </c>
      <c r="J56" s="225">
        <v>0.37453773095761</v>
      </c>
      <c r="K56" s="223">
        <v>0.800718351063473</v>
      </c>
      <c r="L56" s="225">
        <v>0.711694070737249</v>
      </c>
      <c r="M56" s="223">
        <v>21.557096596013601</v>
      </c>
      <c r="N56" s="225">
        <v>0.216840337039956</v>
      </c>
      <c r="O56" s="223">
        <v>22.769824639757399</v>
      </c>
      <c r="P56" s="225">
        <v>0.47885153765033001</v>
      </c>
      <c r="Q56" s="223">
        <v>21.218881826120299</v>
      </c>
      <c r="R56" s="225">
        <v>0.38395177218259602</v>
      </c>
      <c r="S56" s="223">
        <v>21.211320108360798</v>
      </c>
      <c r="T56" s="225">
        <v>0.24921719838440301</v>
      </c>
      <c r="U56" s="223">
        <v>-1.5585045313966699</v>
      </c>
      <c r="V56" s="225">
        <v>0.51768697911661898</v>
      </c>
      <c r="W56" s="223">
        <v>7.7009490443537496</v>
      </c>
      <c r="X56" s="225">
        <v>0.134364619106811</v>
      </c>
      <c r="Y56" s="223">
        <v>8.1548113340935693</v>
      </c>
      <c r="Z56" s="225">
        <v>0.32916015963030598</v>
      </c>
      <c r="AA56" s="223">
        <v>7.8300590263877599</v>
      </c>
      <c r="AB56" s="225">
        <v>0.30682061779634501</v>
      </c>
      <c r="AC56" s="223">
        <v>7.4794980164901004</v>
      </c>
      <c r="AD56" s="225">
        <v>0.15240442656981201</v>
      </c>
      <c r="AE56" s="223">
        <v>-0.67531331760346303</v>
      </c>
      <c r="AF56" s="225">
        <v>0.36068517824759999</v>
      </c>
      <c r="AG56" s="223">
        <v>2.9912562376655698</v>
      </c>
      <c r="AH56" s="225">
        <v>6.7616302453368998E-2</v>
      </c>
      <c r="AI56" s="223">
        <v>2.92481331082505</v>
      </c>
      <c r="AJ56" s="225">
        <v>0.16184759990257799</v>
      </c>
      <c r="AK56" s="223">
        <v>2.9732754469332399</v>
      </c>
      <c r="AL56" s="225">
        <v>0.16251461692802099</v>
      </c>
      <c r="AM56" s="223">
        <v>3.00473671226325</v>
      </c>
      <c r="AN56" s="225">
        <v>7.6692080210423202E-2</v>
      </c>
      <c r="AO56" s="223">
        <v>7.9923401438203506E-2</v>
      </c>
      <c r="AP56" s="225">
        <v>0.17465893514418401</v>
      </c>
      <c r="AQ56" s="223">
        <v>6.0635053888614703</v>
      </c>
      <c r="AR56" s="225">
        <v>0.13588353009418799</v>
      </c>
      <c r="AS56" s="223">
        <v>6.0497936666453596</v>
      </c>
      <c r="AT56" s="225">
        <v>0.36281981937109797</v>
      </c>
      <c r="AU56" s="223">
        <v>5.8029959389877899</v>
      </c>
      <c r="AV56" s="225">
        <v>0.30380792417595098</v>
      </c>
      <c r="AW56" s="223">
        <v>6.12366005294811</v>
      </c>
      <c r="AX56" s="225">
        <v>0.150580071327897</v>
      </c>
      <c r="AY56" s="223">
        <v>7.3866386302753106E-2</v>
      </c>
      <c r="AZ56" s="225">
        <v>0.37911187449267603</v>
      </c>
      <c r="BA56" s="223">
        <v>2.4614830243048198</v>
      </c>
      <c r="BB56" s="225">
        <v>7.2040715609183598E-2</v>
      </c>
      <c r="BC56" s="223">
        <v>2.5168920364628899</v>
      </c>
      <c r="BD56" s="225">
        <v>0.17653190276342801</v>
      </c>
      <c r="BE56" s="223">
        <v>2.4895538415344198</v>
      </c>
      <c r="BF56" s="225">
        <v>0.16987551924579899</v>
      </c>
      <c r="BG56" s="223">
        <v>2.4288923684721899</v>
      </c>
      <c r="BH56" s="225">
        <v>7.5038593419123098E-2</v>
      </c>
      <c r="BI56" s="223">
        <v>-8.7999667990699595E-2</v>
      </c>
      <c r="BJ56" s="225">
        <v>0.184342590945518</v>
      </c>
      <c r="BK56" s="223">
        <v>2.08359341906392</v>
      </c>
      <c r="BL56" s="225">
        <v>7.0371547437962895E-2</v>
      </c>
      <c r="BM56" s="223">
        <v>1.6512611834498201</v>
      </c>
      <c r="BN56" s="225">
        <v>0.137690073838376</v>
      </c>
      <c r="BO56" s="223">
        <v>1.9104538488937099</v>
      </c>
      <c r="BP56" s="225">
        <v>0.171651453482452</v>
      </c>
      <c r="BQ56" s="223">
        <v>2.2693483560988699</v>
      </c>
      <c r="BR56" s="225">
        <v>9.2944428054811207E-2</v>
      </c>
      <c r="BS56" s="223">
        <v>0.618087172649049</v>
      </c>
      <c r="BT56" s="225">
        <v>0.16456810030926</v>
      </c>
      <c r="BU56" s="223">
        <v>2.5869514248216601</v>
      </c>
      <c r="BV56" s="225">
        <v>8.6191562589195303E-2</v>
      </c>
      <c r="BW56" s="223">
        <v>2.2891561221564198</v>
      </c>
      <c r="BX56" s="225">
        <v>0.189251885901076</v>
      </c>
      <c r="BY56" s="223">
        <v>2.7332581279781198</v>
      </c>
      <c r="BZ56" s="225">
        <v>0.19826533894437601</v>
      </c>
      <c r="CA56" s="223">
        <v>2.63862828419165</v>
      </c>
      <c r="CB56" s="225">
        <v>0.104808252489572</v>
      </c>
      <c r="CC56" s="223">
        <v>0.34947216203522802</v>
      </c>
      <c r="CD56" s="225">
        <v>0.19873602500512699</v>
      </c>
      <c r="CE56" s="223">
        <v>2.1956134640898601</v>
      </c>
      <c r="CF56" s="225">
        <v>8.2567016525389197E-2</v>
      </c>
      <c r="CG56" s="223">
        <v>2.6852875673178098</v>
      </c>
      <c r="CH56" s="225">
        <v>0.21856232152497401</v>
      </c>
      <c r="CI56" s="223">
        <v>2.0851980326480599</v>
      </c>
      <c r="CJ56" s="225">
        <v>0.164380534397294</v>
      </c>
      <c r="CK56" s="223">
        <v>2.0546028818733899</v>
      </c>
      <c r="CL56" s="225">
        <v>0.102064236578743</v>
      </c>
      <c r="CM56" s="223">
        <v>-0.63068468544441503</v>
      </c>
      <c r="CN56" s="225">
        <v>0.24482105659082401</v>
      </c>
      <c r="CO56" s="223">
        <v>1.67770662245959</v>
      </c>
      <c r="CP56" s="225">
        <v>6.6802176630626098E-2</v>
      </c>
      <c r="CQ56" s="223">
        <v>1.7272832197131001</v>
      </c>
      <c r="CR56" s="225">
        <v>0.14421285989558899</v>
      </c>
      <c r="CS56" s="223">
        <v>1.61781635609292</v>
      </c>
      <c r="CT56" s="225">
        <v>0.15659376771413</v>
      </c>
      <c r="CU56" s="223">
        <v>1.6278253094699799</v>
      </c>
      <c r="CV56" s="225">
        <v>8.1440053096034096E-2</v>
      </c>
      <c r="CW56" s="223">
        <v>-9.9457910243126599E-2</v>
      </c>
      <c r="CX56" s="225">
        <v>0.166128987710739</v>
      </c>
      <c r="CY56" s="223">
        <v>0.89344151034160901</v>
      </c>
      <c r="CZ56" s="225">
        <v>8.9147961778676399E-2</v>
      </c>
      <c r="DA56" s="223">
        <v>0.77908532350734905</v>
      </c>
      <c r="DB56" s="225">
        <v>8.7069824615987501E-2</v>
      </c>
      <c r="DC56" s="223">
        <v>0.75714428091113295</v>
      </c>
      <c r="DD56" s="225">
        <v>0.16640058498965599</v>
      </c>
      <c r="DE56" s="223">
        <v>0.96060998976113099</v>
      </c>
      <c r="DF56" s="225">
        <v>0.13433058634967299</v>
      </c>
      <c r="DG56" s="223">
        <v>0.181524666253782</v>
      </c>
      <c r="DH56" s="225">
        <v>0.157323633959008</v>
      </c>
      <c r="DI56" s="223">
        <v>1.66088643257461</v>
      </c>
      <c r="DJ56" s="225">
        <v>8.6775532947046805E-2</v>
      </c>
      <c r="DK56" s="223">
        <v>1.8217401728453899</v>
      </c>
      <c r="DL56" s="225">
        <v>0.24529241561079401</v>
      </c>
      <c r="DM56" s="223">
        <v>1.6673573988180499</v>
      </c>
      <c r="DN56" s="225">
        <v>0.185458081064583</v>
      </c>
      <c r="DO56" s="223">
        <v>1.60510529023338</v>
      </c>
      <c r="DP56" s="225">
        <v>9.9627311359864301E-2</v>
      </c>
      <c r="DQ56" s="223">
        <v>-0.216634882612014</v>
      </c>
      <c r="DR56" s="225">
        <v>0.25437107065283299</v>
      </c>
      <c r="DS56" s="104"/>
      <c r="DT56" s="104"/>
      <c r="DU56" s="104"/>
      <c r="DV56" s="104"/>
      <c r="DW56" s="104"/>
      <c r="DX56" s="104"/>
      <c r="DY56" s="104"/>
      <c r="DZ56" s="104"/>
      <c r="EA56" s="104"/>
      <c r="EB56" s="104"/>
      <c r="EC56" s="104"/>
      <c r="ED56" s="104"/>
      <c r="EE56" s="104"/>
      <c r="EF56" s="104"/>
      <c r="EG56" s="104"/>
      <c r="EH56" s="104"/>
      <c r="EI56" s="104"/>
      <c r="EJ56" s="104"/>
      <c r="EK56" s="104"/>
      <c r="EL56" s="104"/>
      <c r="EM56" s="104"/>
      <c r="EN56" s="104"/>
      <c r="EO56" s="104"/>
      <c r="EP56" s="104"/>
      <c r="EQ56" s="104"/>
      <c r="ER56" s="104"/>
      <c r="ES56" s="104"/>
      <c r="ET56" s="104"/>
      <c r="EU56" s="104"/>
      <c r="EV56" s="104"/>
      <c r="EW56" s="104"/>
      <c r="EX56" s="104"/>
      <c r="EY56" s="104"/>
      <c r="EZ56" s="104"/>
      <c r="FA56" s="104"/>
      <c r="FB56" s="104"/>
      <c r="FC56" s="104"/>
      <c r="FD56" s="104"/>
      <c r="FE56" s="104"/>
      <c r="FF56" s="104"/>
      <c r="FG56" s="104"/>
      <c r="FH56" s="104"/>
      <c r="FI56" s="104"/>
      <c r="FJ56" s="104"/>
      <c r="FK56" s="104"/>
      <c r="FL56" s="104"/>
      <c r="FM56" s="104"/>
      <c r="FN56" s="255"/>
    </row>
    <row r="57" spans="1:170" ht="13" customHeight="1" x14ac:dyDescent="0.25">
      <c r="A57" s="26" t="s">
        <v>436</v>
      </c>
      <c r="B57" s="184">
        <v>2</v>
      </c>
      <c r="C57" s="223">
        <v>43.996649807342898</v>
      </c>
      <c r="D57" s="225">
        <v>0.25587074714625602</v>
      </c>
      <c r="E57" s="223">
        <v>43.039355555881301</v>
      </c>
      <c r="F57" s="225">
        <v>0.64777847734668903</v>
      </c>
      <c r="G57" s="223">
        <v>43.592709299223003</v>
      </c>
      <c r="H57" s="225">
        <v>0.71293349490096103</v>
      </c>
      <c r="I57" s="223">
        <v>44.358306319430099</v>
      </c>
      <c r="J57" s="225">
        <v>0.27486013233555201</v>
      </c>
      <c r="K57" s="223">
        <v>1.31895076354885</v>
      </c>
      <c r="L57" s="225">
        <v>0.66082172756972901</v>
      </c>
      <c r="M57" s="223">
        <v>19.241412265472501</v>
      </c>
      <c r="N57" s="225">
        <v>0.14100449113906699</v>
      </c>
      <c r="O57" s="223">
        <v>19.620495182853698</v>
      </c>
      <c r="P57" s="225">
        <v>0.45674205521157402</v>
      </c>
      <c r="Q57" s="223">
        <v>19.155276301671599</v>
      </c>
      <c r="R57" s="225">
        <v>0.31769076720132899</v>
      </c>
      <c r="S57" s="223">
        <v>19.098317785545198</v>
      </c>
      <c r="T57" s="225">
        <v>0.206058358775116</v>
      </c>
      <c r="U57" s="223">
        <v>-0.52217739730853896</v>
      </c>
      <c r="V57" s="225">
        <v>0.55411645843480595</v>
      </c>
      <c r="W57" s="223">
        <v>7.1707505144249799</v>
      </c>
      <c r="X57" s="225">
        <v>0.137206760362522</v>
      </c>
      <c r="Y57" s="223">
        <v>7.0299087434641701</v>
      </c>
      <c r="Z57" s="225">
        <v>0.29034814343813098</v>
      </c>
      <c r="AA57" s="223">
        <v>6.9200861388194799</v>
      </c>
      <c r="AB57" s="225">
        <v>0.31505691654798701</v>
      </c>
      <c r="AC57" s="223">
        <v>7.1492918641656003</v>
      </c>
      <c r="AD57" s="225">
        <v>0.16062411671104601</v>
      </c>
      <c r="AE57" s="223">
        <v>0.119383120701434</v>
      </c>
      <c r="AF57" s="225">
        <v>0.31952543704445902</v>
      </c>
      <c r="AG57" s="223">
        <v>3.3936965033433801</v>
      </c>
      <c r="AH57" s="225">
        <v>7.9526933851066101E-2</v>
      </c>
      <c r="AI57" s="223">
        <v>3.1521318037636799</v>
      </c>
      <c r="AJ57" s="225">
        <v>0.105063495449185</v>
      </c>
      <c r="AK57" s="223">
        <v>3.0158722016202701</v>
      </c>
      <c r="AL57" s="225">
        <v>0.145872489706662</v>
      </c>
      <c r="AM57" s="223">
        <v>3.46769054571836</v>
      </c>
      <c r="AN57" s="225">
        <v>8.0205609812632597E-2</v>
      </c>
      <c r="AO57" s="223">
        <v>0.31555874195467698</v>
      </c>
      <c r="AP57" s="225">
        <v>0.124370023034873</v>
      </c>
      <c r="AQ57" s="223">
        <v>3.7931907866853698</v>
      </c>
      <c r="AR57" s="225">
        <v>0.109113419829155</v>
      </c>
      <c r="AS57" s="223">
        <v>3.5144641110150001</v>
      </c>
      <c r="AT57" s="225">
        <v>0.18055705598778801</v>
      </c>
      <c r="AU57" s="223">
        <v>3.5312276127770201</v>
      </c>
      <c r="AV57" s="225">
        <v>0.27047928634241403</v>
      </c>
      <c r="AW57" s="223">
        <v>3.8294021053823601</v>
      </c>
      <c r="AX57" s="225">
        <v>0.12850912943162099</v>
      </c>
      <c r="AY57" s="223">
        <v>0.31493799436736503</v>
      </c>
      <c r="AZ57" s="225">
        <v>0.218666622556144</v>
      </c>
      <c r="BA57" s="223">
        <v>2.7373216063491701</v>
      </c>
      <c r="BB57" s="225">
        <v>8.0306801446147602E-2</v>
      </c>
      <c r="BC57" s="223">
        <v>2.7417237185575498</v>
      </c>
      <c r="BD57" s="225">
        <v>0.271139816583508</v>
      </c>
      <c r="BE57" s="223">
        <v>2.8215730631163698</v>
      </c>
      <c r="BF57" s="225">
        <v>0.20482814318698001</v>
      </c>
      <c r="BG57" s="223">
        <v>2.69218826063174</v>
      </c>
      <c r="BH57" s="225">
        <v>8.3494831634554803E-2</v>
      </c>
      <c r="BI57" s="223">
        <v>-4.9535457925818697E-2</v>
      </c>
      <c r="BJ57" s="225">
        <v>0.28394487365565901</v>
      </c>
      <c r="BK57" s="223">
        <v>1.2597990965605499</v>
      </c>
      <c r="BL57" s="225">
        <v>0.15732912018581299</v>
      </c>
      <c r="BM57" s="223">
        <v>0.79874921650022501</v>
      </c>
      <c r="BN57" s="225">
        <v>0.10207190185697</v>
      </c>
      <c r="BO57" s="223">
        <v>1.06421457523596</v>
      </c>
      <c r="BP57" s="225">
        <v>9.2637161192145601E-2</v>
      </c>
      <c r="BQ57" s="223">
        <v>1.4174410679614</v>
      </c>
      <c r="BR57" s="225">
        <v>0.23235473704610601</v>
      </c>
      <c r="BS57" s="223">
        <v>0.618691851461175</v>
      </c>
      <c r="BT57" s="225">
        <v>0.24325575785247899</v>
      </c>
      <c r="BU57" s="223">
        <v>2.85780711720236</v>
      </c>
      <c r="BV57" s="225">
        <v>5.7688721827307499E-2</v>
      </c>
      <c r="BW57" s="223">
        <v>2.4309022971371101</v>
      </c>
      <c r="BX57" s="225">
        <v>0.14460649030553899</v>
      </c>
      <c r="BY57" s="223">
        <v>2.7782572756325901</v>
      </c>
      <c r="BZ57" s="225">
        <v>0.17273158565333399</v>
      </c>
      <c r="CA57" s="223">
        <v>2.9818055984943901</v>
      </c>
      <c r="CB57" s="225">
        <v>6.9515339464758394E-2</v>
      </c>
      <c r="CC57" s="223">
        <v>0.55090330135728705</v>
      </c>
      <c r="CD57" s="225">
        <v>0.169061527493688</v>
      </c>
      <c r="CE57" s="223">
        <v>0.86577547947914402</v>
      </c>
      <c r="CF57" s="225">
        <v>4.9998684516531E-2</v>
      </c>
      <c r="CG57" s="223">
        <v>0.98306053420739703</v>
      </c>
      <c r="CH57" s="225">
        <v>0.17067643155571</v>
      </c>
      <c r="CI57" s="223">
        <v>0.97675950808149603</v>
      </c>
      <c r="CJ57" s="225">
        <v>0.14098508053752601</v>
      </c>
      <c r="CK57" s="223">
        <v>0.79825393607683004</v>
      </c>
      <c r="CL57" s="225">
        <v>5.9209985505837101E-2</v>
      </c>
      <c r="CM57" s="223">
        <v>-0.18480659813056799</v>
      </c>
      <c r="CN57" s="225">
        <v>0.17692578329485401</v>
      </c>
      <c r="CO57" s="223">
        <v>1.7965889414693099</v>
      </c>
      <c r="CP57" s="225">
        <v>4.5924344954322398E-2</v>
      </c>
      <c r="CQ57" s="223">
        <v>1.6463141800772501</v>
      </c>
      <c r="CR57" s="225">
        <v>9.5078275078207306E-2</v>
      </c>
      <c r="CS57" s="223">
        <v>1.8523548043527001</v>
      </c>
      <c r="CT57" s="225">
        <v>0.15138236975619601</v>
      </c>
      <c r="CU57" s="223">
        <v>1.8182793203213901</v>
      </c>
      <c r="CV57" s="225">
        <v>5.3665132151822101E-2</v>
      </c>
      <c r="CW57" s="223">
        <v>0.171965140244147</v>
      </c>
      <c r="CX57" s="225">
        <v>0.10335693111609</v>
      </c>
      <c r="CY57" s="223">
        <v>0.61653878533346895</v>
      </c>
      <c r="CZ57" s="225">
        <v>6.0288587889824198E-2</v>
      </c>
      <c r="DA57" s="223">
        <v>0.58640692149675</v>
      </c>
      <c r="DB57" s="225">
        <v>9.2153657901445196E-2</v>
      </c>
      <c r="DC57" s="223">
        <v>0.47575604859753401</v>
      </c>
      <c r="DD57" s="225">
        <v>9.5853665444074101E-2</v>
      </c>
      <c r="DE57" s="223">
        <v>0.65870626594363302</v>
      </c>
      <c r="DF57" s="225">
        <v>8.9633526543563505E-2</v>
      </c>
      <c r="DG57" s="223">
        <v>7.2299344446883504E-2</v>
      </c>
      <c r="DH57" s="225">
        <v>0.12915847870140601</v>
      </c>
      <c r="DI57" s="223">
        <v>1.77045360207594</v>
      </c>
      <c r="DJ57" s="225">
        <v>9.5715171727055001E-2</v>
      </c>
      <c r="DK57" s="223">
        <v>1.5964102973782801</v>
      </c>
      <c r="DL57" s="225">
        <v>0.22349283409767501</v>
      </c>
      <c r="DM57" s="223">
        <v>1.6768199290141601</v>
      </c>
      <c r="DN57" s="225">
        <v>0.21884745119933899</v>
      </c>
      <c r="DO57" s="223">
        <v>1.8444491931692499</v>
      </c>
      <c r="DP57" s="225">
        <v>0.118668719598542</v>
      </c>
      <c r="DQ57" s="223">
        <v>0.24803889579096899</v>
      </c>
      <c r="DR57" s="225">
        <v>0.24739514352317499</v>
      </c>
      <c r="DS57" s="104"/>
      <c r="DT57" s="104"/>
      <c r="DU57" s="104"/>
      <c r="DV57" s="104"/>
      <c r="DW57" s="104"/>
      <c r="DX57" s="104"/>
      <c r="DY57" s="104"/>
      <c r="DZ57" s="104"/>
      <c r="EA57" s="104"/>
      <c r="EB57" s="104"/>
      <c r="EC57" s="104"/>
      <c r="ED57" s="104"/>
      <c r="EE57" s="104"/>
      <c r="EF57" s="104"/>
      <c r="EG57" s="104"/>
      <c r="EH57" s="104"/>
      <c r="EI57" s="104"/>
      <c r="EJ57" s="104"/>
      <c r="EK57" s="104"/>
      <c r="EL57" s="104"/>
      <c r="EM57" s="104"/>
      <c r="EN57" s="104"/>
      <c r="EO57" s="104"/>
      <c r="EP57" s="104"/>
      <c r="EQ57" s="104"/>
      <c r="ER57" s="104"/>
      <c r="ES57" s="104"/>
      <c r="ET57" s="104"/>
      <c r="EU57" s="104"/>
      <c r="EV57" s="104"/>
      <c r="EW57" s="104"/>
      <c r="EX57" s="104"/>
      <c r="EY57" s="104"/>
      <c r="EZ57" s="104"/>
      <c r="FA57" s="104"/>
      <c r="FB57" s="104"/>
      <c r="FC57" s="104"/>
      <c r="FD57" s="104"/>
      <c r="FE57" s="104"/>
      <c r="FF57" s="104"/>
      <c r="FG57" s="104"/>
      <c r="FH57" s="104"/>
      <c r="FI57" s="104"/>
      <c r="FJ57" s="104"/>
      <c r="FK57" s="104"/>
      <c r="FL57" s="104"/>
      <c r="FM57" s="104"/>
      <c r="FN57" s="255"/>
    </row>
    <row r="58" spans="1:170" ht="13" customHeight="1" x14ac:dyDescent="0.25">
      <c r="A58" s="26" t="s">
        <v>437</v>
      </c>
      <c r="B58" s="184">
        <v>2</v>
      </c>
      <c r="C58" s="223">
        <v>31.099251823786201</v>
      </c>
      <c r="D58" s="225">
        <v>0.38930044084148602</v>
      </c>
      <c r="E58" s="223">
        <v>32.694026977260897</v>
      </c>
      <c r="F58" s="225">
        <v>0.94003778113005398</v>
      </c>
      <c r="G58" s="223">
        <v>32.223850310508801</v>
      </c>
      <c r="H58" s="225">
        <v>0.80402638213328803</v>
      </c>
      <c r="I58" s="223">
        <v>30.065224795319999</v>
      </c>
      <c r="J58" s="225">
        <v>0.48116550529206098</v>
      </c>
      <c r="K58" s="223">
        <v>-2.62880218194094</v>
      </c>
      <c r="L58" s="225">
        <v>1.0727138137041301</v>
      </c>
      <c r="M58" s="223">
        <v>22.288083944635002</v>
      </c>
      <c r="N58" s="225">
        <v>0.26572123723157398</v>
      </c>
      <c r="O58" s="223">
        <v>24.360305572528802</v>
      </c>
      <c r="P58" s="225">
        <v>0.61885076645527903</v>
      </c>
      <c r="Q58" s="223">
        <v>22.4052396446125</v>
      </c>
      <c r="R58" s="225">
        <v>0.497257011888811</v>
      </c>
      <c r="S58" s="223">
        <v>21.4945622100667</v>
      </c>
      <c r="T58" s="225">
        <v>0.313780153507905</v>
      </c>
      <c r="U58" s="223">
        <v>-2.8657433624621498</v>
      </c>
      <c r="V58" s="225">
        <v>0.68358742341540402</v>
      </c>
      <c r="W58" s="223">
        <v>4.4790362610008101</v>
      </c>
      <c r="X58" s="225">
        <v>0.14185453375745999</v>
      </c>
      <c r="Y58" s="223">
        <v>4.3794309186577296</v>
      </c>
      <c r="Z58" s="225">
        <v>0.33908444418126099</v>
      </c>
      <c r="AA58" s="223">
        <v>4.2745598303842502</v>
      </c>
      <c r="AB58" s="225">
        <v>0.22772319689529</v>
      </c>
      <c r="AC58" s="223">
        <v>4.54297685228895</v>
      </c>
      <c r="AD58" s="225">
        <v>0.19738315096422199</v>
      </c>
      <c r="AE58" s="223">
        <v>0.163545933631221</v>
      </c>
      <c r="AF58" s="225">
        <v>0.38176233765553802</v>
      </c>
      <c r="AG58" s="223">
        <v>2.5169044110985599</v>
      </c>
      <c r="AH58" s="225">
        <v>8.9313267169095198E-2</v>
      </c>
      <c r="AI58" s="223">
        <v>1.9711591676828599</v>
      </c>
      <c r="AJ58" s="225">
        <v>0.163954087708124</v>
      </c>
      <c r="AK58" s="223">
        <v>2.7829590417701202</v>
      </c>
      <c r="AL58" s="225">
        <v>0.21493163618238101</v>
      </c>
      <c r="AM58" s="223">
        <v>2.58879286930323</v>
      </c>
      <c r="AN58" s="225">
        <v>0.127207715480466</v>
      </c>
      <c r="AO58" s="223">
        <v>0.61763370162036701</v>
      </c>
      <c r="AP58" s="225">
        <v>0.21554161993305401</v>
      </c>
      <c r="AQ58" s="223">
        <v>2.73032387457588</v>
      </c>
      <c r="AR58" s="225">
        <v>7.73191967874612E-2</v>
      </c>
      <c r="AS58" s="223">
        <v>2.7118029766080198</v>
      </c>
      <c r="AT58" s="225">
        <v>0.20296798451096501</v>
      </c>
      <c r="AU58" s="223">
        <v>2.9186643672594599</v>
      </c>
      <c r="AV58" s="225">
        <v>0.21347731745242099</v>
      </c>
      <c r="AW58" s="223">
        <v>2.66772761982548</v>
      </c>
      <c r="AX58" s="225">
        <v>0.110813316723626</v>
      </c>
      <c r="AY58" s="223">
        <v>-4.4075356782540702E-2</v>
      </c>
      <c r="AZ58" s="225">
        <v>0.22703578116645301</v>
      </c>
      <c r="BA58" s="223">
        <v>2.41402169069196</v>
      </c>
      <c r="BB58" s="225">
        <v>0.104441789861309</v>
      </c>
      <c r="BC58" s="223">
        <v>2.1056232783384901</v>
      </c>
      <c r="BD58" s="225">
        <v>0.22435723647447101</v>
      </c>
      <c r="BE58" s="223">
        <v>2.60833559570061</v>
      </c>
      <c r="BF58" s="225">
        <v>0.28389164876531803</v>
      </c>
      <c r="BG58" s="223">
        <v>2.43600105808527</v>
      </c>
      <c r="BH58" s="225">
        <v>0.13631446096442901</v>
      </c>
      <c r="BI58" s="223">
        <v>0.33037777974678001</v>
      </c>
      <c r="BJ58" s="225">
        <v>0.27011665386504502</v>
      </c>
      <c r="BK58" s="223">
        <v>2.2240017604550899</v>
      </c>
      <c r="BL58" s="225">
        <v>0.19121150561043601</v>
      </c>
      <c r="BM58" s="223">
        <v>1.1355375210507901</v>
      </c>
      <c r="BN58" s="225">
        <v>0.24202346444741399</v>
      </c>
      <c r="BO58" s="223">
        <v>2.7320621227562301</v>
      </c>
      <c r="BP58" s="225">
        <v>0.46969182383532598</v>
      </c>
      <c r="BQ58" s="223">
        <v>2.3450053307169201</v>
      </c>
      <c r="BR58" s="225">
        <v>0.25648649051230699</v>
      </c>
      <c r="BS58" s="223">
        <v>1.20946780966613</v>
      </c>
      <c r="BT58" s="225">
        <v>0.34159036351266198</v>
      </c>
      <c r="BU58" s="223">
        <v>2.47239303273181</v>
      </c>
      <c r="BV58" s="225">
        <v>0.171354520359286</v>
      </c>
      <c r="BW58" s="223">
        <v>2.00800592814667</v>
      </c>
      <c r="BX58" s="225">
        <v>0.28353886498108199</v>
      </c>
      <c r="BY58" s="223">
        <v>2.93128266600077</v>
      </c>
      <c r="BZ58" s="225">
        <v>0.380543078938478</v>
      </c>
      <c r="CA58" s="223">
        <v>2.4424257238533</v>
      </c>
      <c r="CB58" s="225">
        <v>0.24764993636006799</v>
      </c>
      <c r="CC58" s="223">
        <v>0.43441979570662498</v>
      </c>
      <c r="CD58" s="225">
        <v>0.37686739709553702</v>
      </c>
      <c r="CE58" s="223">
        <v>1.84405034381054</v>
      </c>
      <c r="CF58" s="225">
        <v>0.110798395058542</v>
      </c>
      <c r="CG58" s="223">
        <v>2.1382457264306298</v>
      </c>
      <c r="CH58" s="225">
        <v>0.268581984342812</v>
      </c>
      <c r="CI58" s="223">
        <v>2.0546449322643801</v>
      </c>
      <c r="CJ58" s="225">
        <v>0.26909501674807501</v>
      </c>
      <c r="CK58" s="223">
        <v>1.67163171982793</v>
      </c>
      <c r="CL58" s="225">
        <v>0.12257832586777399</v>
      </c>
      <c r="CM58" s="223">
        <v>-0.46661400660270302</v>
      </c>
      <c r="CN58" s="225">
        <v>0.29132730235396798</v>
      </c>
      <c r="CO58" s="223">
        <v>2.0353906977580598</v>
      </c>
      <c r="CP58" s="225">
        <v>9.4864109429559099E-2</v>
      </c>
      <c r="CQ58" s="223">
        <v>1.7311301812261</v>
      </c>
      <c r="CR58" s="225">
        <v>0.14648426818291499</v>
      </c>
      <c r="CS58" s="223">
        <v>2.2305667842917001</v>
      </c>
      <c r="CT58" s="225">
        <v>0.22419579050087299</v>
      </c>
      <c r="CU58" s="223">
        <v>2.0577355670662301</v>
      </c>
      <c r="CV58" s="225">
        <v>0.12829879993658</v>
      </c>
      <c r="CW58" s="223">
        <v>0.32660538584012899</v>
      </c>
      <c r="CX58" s="225">
        <v>0.195617937159306</v>
      </c>
      <c r="CY58" s="223">
        <v>1.53871343508339</v>
      </c>
      <c r="CZ58" s="225">
        <v>7.2996613427247795E-2</v>
      </c>
      <c r="DA58" s="223">
        <v>1.8044859834642499</v>
      </c>
      <c r="DB58" s="225">
        <v>0.20057506776162101</v>
      </c>
      <c r="DC58" s="223">
        <v>1.4967003193985999</v>
      </c>
      <c r="DD58" s="225">
        <v>0.152251743285957</v>
      </c>
      <c r="DE58" s="223">
        <v>1.4760356917274</v>
      </c>
      <c r="DF58" s="225">
        <v>9.0483958945668394E-2</v>
      </c>
      <c r="DG58" s="223">
        <v>-0.32845029173684698</v>
      </c>
      <c r="DH58" s="225">
        <v>0.220695500462571</v>
      </c>
      <c r="DI58" s="223">
        <v>1.5138192051402799</v>
      </c>
      <c r="DJ58" s="225">
        <v>8.0378213618225697E-2</v>
      </c>
      <c r="DK58" s="223">
        <v>1.39668224769088</v>
      </c>
      <c r="DL58" s="225">
        <v>0.148024642753076</v>
      </c>
      <c r="DM58" s="223">
        <v>1.8343034003532499</v>
      </c>
      <c r="DN58" s="225">
        <v>0.20407782256791901</v>
      </c>
      <c r="DO58" s="223">
        <v>1.41350296134124</v>
      </c>
      <c r="DP58" s="225">
        <v>0.102119626673006</v>
      </c>
      <c r="DQ58" s="223">
        <v>1.6820713650364399E-2</v>
      </c>
      <c r="DR58" s="225">
        <v>0.18356799672837801</v>
      </c>
      <c r="DS58" s="104"/>
      <c r="DT58" s="104"/>
      <c r="DU58" s="104"/>
      <c r="DV58" s="104"/>
      <c r="DW58" s="104"/>
      <c r="DX58" s="104"/>
      <c r="DY58" s="104"/>
      <c r="DZ58" s="104"/>
      <c r="EA58" s="104"/>
      <c r="EB58" s="104"/>
      <c r="EC58" s="104"/>
      <c r="ED58" s="104"/>
      <c r="EE58" s="104"/>
      <c r="EF58" s="104"/>
      <c r="EG58" s="104"/>
      <c r="EH58" s="104"/>
      <c r="EI58" s="104"/>
      <c r="EJ58" s="104"/>
      <c r="EK58" s="104"/>
      <c r="EL58" s="104"/>
      <c r="EM58" s="104"/>
      <c r="EN58" s="104"/>
      <c r="EO58" s="104"/>
      <c r="EP58" s="104"/>
      <c r="EQ58" s="104"/>
      <c r="ER58" s="104"/>
      <c r="ES58" s="104"/>
      <c r="ET58" s="104"/>
      <c r="EU58" s="104"/>
      <c r="EV58" s="104"/>
      <c r="EW58" s="104"/>
      <c r="EX58" s="104"/>
      <c r="EY58" s="104"/>
      <c r="EZ58" s="104"/>
      <c r="FA58" s="104"/>
      <c r="FB58" s="104"/>
      <c r="FC58" s="104"/>
      <c r="FD58" s="104"/>
      <c r="FE58" s="104"/>
      <c r="FF58" s="104"/>
      <c r="FG58" s="104"/>
      <c r="FH58" s="104"/>
      <c r="FI58" s="104"/>
      <c r="FJ58" s="104"/>
      <c r="FK58" s="104"/>
      <c r="FL58" s="104"/>
      <c r="FM58" s="104"/>
      <c r="FN58" s="255"/>
    </row>
    <row r="59" spans="1:170" ht="13" customHeight="1" x14ac:dyDescent="0.25">
      <c r="A59" s="26" t="s">
        <v>438</v>
      </c>
      <c r="B59" s="184">
        <v>2</v>
      </c>
      <c r="C59" s="223">
        <v>40.403949778899197</v>
      </c>
      <c r="D59" s="225">
        <v>0.67988584306895605</v>
      </c>
      <c r="E59" s="223">
        <v>40.400932766663402</v>
      </c>
      <c r="F59" s="225">
        <v>1.0207804686247499</v>
      </c>
      <c r="G59" s="223">
        <v>40.863265033175303</v>
      </c>
      <c r="H59" s="225">
        <v>0.95053767288006896</v>
      </c>
      <c r="I59" s="223">
        <v>40.329281883132097</v>
      </c>
      <c r="J59" s="225">
        <v>0.76795518432160004</v>
      </c>
      <c r="K59" s="223">
        <v>-7.1650883531248197E-2</v>
      </c>
      <c r="L59" s="225">
        <v>1.0045589777897499</v>
      </c>
      <c r="M59" s="223">
        <v>23.6568486481005</v>
      </c>
      <c r="N59" s="225">
        <v>0.41553906996419299</v>
      </c>
      <c r="O59" s="223">
        <v>24.477927713661899</v>
      </c>
      <c r="P59" s="225">
        <v>0.73624576974715605</v>
      </c>
      <c r="Q59" s="223">
        <v>23.624162902535499</v>
      </c>
      <c r="R59" s="225">
        <v>0.46415205649363001</v>
      </c>
      <c r="S59" s="223">
        <v>23.317463519915499</v>
      </c>
      <c r="T59" s="225">
        <v>0.56653028367184899</v>
      </c>
      <c r="U59" s="223">
        <v>-1.1604641937464599</v>
      </c>
      <c r="V59" s="225">
        <v>0.90144758889644205</v>
      </c>
      <c r="W59" s="223">
        <v>7.6355703251279996</v>
      </c>
      <c r="X59" s="225">
        <v>0.274412684402211</v>
      </c>
      <c r="Y59" s="223">
        <v>7.75487071313146</v>
      </c>
      <c r="Z59" s="225">
        <v>0.42508436481025702</v>
      </c>
      <c r="AA59" s="223">
        <v>7.3606990994808097</v>
      </c>
      <c r="AB59" s="225">
        <v>0.62835450703837803</v>
      </c>
      <c r="AC59" s="223">
        <v>7.6861543361168296</v>
      </c>
      <c r="AD59" s="225">
        <v>0.31536757669309001</v>
      </c>
      <c r="AE59" s="223">
        <v>-6.8716377014631305E-2</v>
      </c>
      <c r="AF59" s="225">
        <v>0.426175215739789</v>
      </c>
      <c r="AG59" s="223">
        <v>3.5907167719847699</v>
      </c>
      <c r="AH59" s="225">
        <v>8.8487786803541899E-2</v>
      </c>
      <c r="AI59" s="223">
        <v>4.0141168351016496</v>
      </c>
      <c r="AJ59" s="225">
        <v>0.27696893586057098</v>
      </c>
      <c r="AK59" s="223">
        <v>3.3112436266676499</v>
      </c>
      <c r="AL59" s="225">
        <v>0.182753060641864</v>
      </c>
      <c r="AM59" s="223">
        <v>3.57236975287501</v>
      </c>
      <c r="AN59" s="225">
        <v>0.118173071551748</v>
      </c>
      <c r="AO59" s="223">
        <v>-0.441747082226636</v>
      </c>
      <c r="AP59" s="225">
        <v>0.31630912879065198</v>
      </c>
      <c r="AQ59" s="223">
        <v>5.3735355320325899</v>
      </c>
      <c r="AR59" s="225">
        <v>0.22832757345379101</v>
      </c>
      <c r="AS59" s="223">
        <v>5.5862933778614599</v>
      </c>
      <c r="AT59" s="225">
        <v>0.403254905566096</v>
      </c>
      <c r="AU59" s="223">
        <v>4.8950248397012599</v>
      </c>
      <c r="AV59" s="225">
        <v>0.316771445704985</v>
      </c>
      <c r="AW59" s="223">
        <v>5.5180810483206502</v>
      </c>
      <c r="AX59" s="225">
        <v>0.31429464300383803</v>
      </c>
      <c r="AY59" s="223">
        <v>-6.8212329540804403E-2</v>
      </c>
      <c r="AZ59" s="225">
        <v>0.48769296531748801</v>
      </c>
      <c r="BA59" s="223">
        <v>3.3189396007999399</v>
      </c>
      <c r="BB59" s="225">
        <v>0.115833586623053</v>
      </c>
      <c r="BC59" s="223">
        <v>3.3745425976644001</v>
      </c>
      <c r="BD59" s="225">
        <v>0.25333453390654298</v>
      </c>
      <c r="BE59" s="223">
        <v>3.1601176892768699</v>
      </c>
      <c r="BF59" s="225">
        <v>0.28587700526335003</v>
      </c>
      <c r="BG59" s="223">
        <v>3.3511715201544598</v>
      </c>
      <c r="BH59" s="225">
        <v>0.17597815006887299</v>
      </c>
      <c r="BI59" s="223">
        <v>-2.3371077509943401E-2</v>
      </c>
      <c r="BJ59" s="225">
        <v>0.304457424321604</v>
      </c>
      <c r="BK59" s="223">
        <v>2.5413174954571001</v>
      </c>
      <c r="BL59" s="225">
        <v>0.12878804388376799</v>
      </c>
      <c r="BM59" s="223">
        <v>2.6681990714008998</v>
      </c>
      <c r="BN59" s="225">
        <v>0.37117396961132898</v>
      </c>
      <c r="BO59" s="223">
        <v>2.4189207076603099</v>
      </c>
      <c r="BP59" s="225">
        <v>0.24781162877464799</v>
      </c>
      <c r="BQ59" s="223">
        <v>2.5479635622341199</v>
      </c>
      <c r="BR59" s="225">
        <v>0.14260628070787801</v>
      </c>
      <c r="BS59" s="223">
        <v>-0.120235509166779</v>
      </c>
      <c r="BT59" s="225">
        <v>0.36928045765087603</v>
      </c>
      <c r="BU59" s="223">
        <v>3.00818833520673</v>
      </c>
      <c r="BV59" s="225">
        <v>9.0748570123313999E-2</v>
      </c>
      <c r="BW59" s="223">
        <v>3.0001300329043699</v>
      </c>
      <c r="BX59" s="225">
        <v>0.25598337449210601</v>
      </c>
      <c r="BY59" s="223">
        <v>2.8393312872850802</v>
      </c>
      <c r="BZ59" s="225">
        <v>0.205853628430786</v>
      </c>
      <c r="CA59" s="223">
        <v>3.0850340761233199</v>
      </c>
      <c r="CB59" s="225">
        <v>0.14125984422004301</v>
      </c>
      <c r="CC59" s="223">
        <v>8.4904043218946998E-2</v>
      </c>
      <c r="CD59" s="225">
        <v>0.31016188869005501</v>
      </c>
      <c r="CE59" s="223">
        <v>2.9183741969411998</v>
      </c>
      <c r="CF59" s="225">
        <v>0.150043440045667</v>
      </c>
      <c r="CG59" s="223">
        <v>2.8054514280919398</v>
      </c>
      <c r="CH59" s="225">
        <v>0.26345654852324202</v>
      </c>
      <c r="CI59" s="223">
        <v>2.7325437106851198</v>
      </c>
      <c r="CJ59" s="225">
        <v>0.28669273307997001</v>
      </c>
      <c r="CK59" s="223">
        <v>3.0541206317406902</v>
      </c>
      <c r="CL59" s="225">
        <v>0.17901071936847601</v>
      </c>
      <c r="CM59" s="223">
        <v>0.248669203648749</v>
      </c>
      <c r="CN59" s="225">
        <v>0.318696128420698</v>
      </c>
      <c r="CO59" s="223">
        <v>2.2922934735467599</v>
      </c>
      <c r="CP59" s="225">
        <v>8.6799502815398999E-2</v>
      </c>
      <c r="CQ59" s="223">
        <v>2.5328812314228801</v>
      </c>
      <c r="CR59" s="225">
        <v>0.26549384474832699</v>
      </c>
      <c r="CS59" s="223">
        <v>2.2708514302340999</v>
      </c>
      <c r="CT59" s="225">
        <v>0.20924108470583799</v>
      </c>
      <c r="CU59" s="223">
        <v>2.1949158000371001</v>
      </c>
      <c r="CV59" s="225">
        <v>0.108564754004161</v>
      </c>
      <c r="CW59" s="223">
        <v>-0.337965431385781</v>
      </c>
      <c r="CX59" s="225">
        <v>0.28632738918616102</v>
      </c>
      <c r="CY59" s="223">
        <v>2.2883135073302499</v>
      </c>
      <c r="CZ59" s="225">
        <v>0.13451224351669999</v>
      </c>
      <c r="DA59" s="223">
        <v>2.5968872262545801</v>
      </c>
      <c r="DB59" s="225">
        <v>0.40307433657571601</v>
      </c>
      <c r="DC59" s="223">
        <v>2.4539392170169201</v>
      </c>
      <c r="DD59" s="225">
        <v>0.31926109752068199</v>
      </c>
      <c r="DE59" s="223">
        <v>2.12075356231774</v>
      </c>
      <c r="DF59" s="225">
        <v>0.106737750398693</v>
      </c>
      <c r="DG59" s="223">
        <v>-0.47613366393684697</v>
      </c>
      <c r="DH59" s="225">
        <v>0.41410604860471401</v>
      </c>
      <c r="DI59" s="223">
        <v>2.0706107603335799</v>
      </c>
      <c r="DJ59" s="225">
        <v>8.9654405855489006E-2</v>
      </c>
      <c r="DK59" s="223">
        <v>2.3110792100011102</v>
      </c>
      <c r="DL59" s="225">
        <v>0.26686603260241698</v>
      </c>
      <c r="DM59" s="223">
        <v>1.89555477065029</v>
      </c>
      <c r="DN59" s="225">
        <v>0.16838046498914999</v>
      </c>
      <c r="DO59" s="223">
        <v>2.0695936125229202</v>
      </c>
      <c r="DP59" s="225">
        <v>0.103231624916699</v>
      </c>
      <c r="DQ59" s="223">
        <v>-0.24148559747818699</v>
      </c>
      <c r="DR59" s="225">
        <v>0.27960743108365399</v>
      </c>
      <c r="DS59" s="104"/>
      <c r="DT59" s="104"/>
      <c r="DU59" s="104"/>
      <c r="DV59" s="104"/>
      <c r="DW59" s="104"/>
      <c r="DX59" s="104"/>
      <c r="DY59" s="104"/>
      <c r="DZ59" s="104"/>
      <c r="EA59" s="104"/>
      <c r="EB59" s="104"/>
      <c r="EC59" s="104"/>
      <c r="ED59" s="104"/>
      <c r="EE59" s="104"/>
      <c r="EF59" s="104"/>
      <c r="EG59" s="104"/>
      <c r="EH59" s="104"/>
      <c r="EI59" s="104"/>
      <c r="EJ59" s="104"/>
      <c r="EK59" s="104"/>
      <c r="EL59" s="104"/>
      <c r="EM59" s="104"/>
      <c r="EN59" s="104"/>
      <c r="EO59" s="104"/>
      <c r="EP59" s="104"/>
      <c r="EQ59" s="104"/>
      <c r="ER59" s="104"/>
      <c r="ES59" s="104"/>
      <c r="ET59" s="104"/>
      <c r="EU59" s="104"/>
      <c r="EV59" s="104"/>
      <c r="EW59" s="104"/>
      <c r="EX59" s="104"/>
      <c r="EY59" s="104"/>
      <c r="EZ59" s="104"/>
      <c r="FA59" s="104"/>
      <c r="FB59" s="104"/>
      <c r="FC59" s="104"/>
      <c r="FD59" s="104"/>
      <c r="FE59" s="104"/>
      <c r="FF59" s="104"/>
      <c r="FG59" s="104"/>
      <c r="FH59" s="104"/>
      <c r="FI59" s="104"/>
      <c r="FJ59" s="104"/>
      <c r="FK59" s="104"/>
      <c r="FL59" s="104"/>
      <c r="FM59" s="104"/>
      <c r="FN59" s="255"/>
    </row>
    <row r="60" spans="1:170" ht="13" customHeight="1" x14ac:dyDescent="0.25">
      <c r="A60" s="26" t="s">
        <v>439</v>
      </c>
      <c r="B60" s="184">
        <v>2</v>
      </c>
      <c r="C60" s="223">
        <v>45.300060075670899</v>
      </c>
      <c r="D60" s="225">
        <v>0.54242944566399198</v>
      </c>
      <c r="E60" s="223">
        <v>45.497589091091697</v>
      </c>
      <c r="F60" s="225">
        <v>1.41821724643361</v>
      </c>
      <c r="G60" s="223">
        <v>45.169623957546499</v>
      </c>
      <c r="H60" s="225">
        <v>1.0810359934798</v>
      </c>
      <c r="I60" s="223">
        <v>44.7237587277099</v>
      </c>
      <c r="J60" s="225">
        <v>0.65271593339190104</v>
      </c>
      <c r="K60" s="223">
        <v>-0.77383036338174804</v>
      </c>
      <c r="L60" s="225">
        <v>1.5241673586703499</v>
      </c>
      <c r="M60" s="223">
        <v>28.1081518544377</v>
      </c>
      <c r="N60" s="225">
        <v>0.45017530690937102</v>
      </c>
      <c r="O60" s="223">
        <v>26.769787504058701</v>
      </c>
      <c r="P60" s="225">
        <v>0.90430344700272203</v>
      </c>
      <c r="Q60" s="223">
        <v>27.778904101338998</v>
      </c>
      <c r="R60" s="225">
        <v>0.92184412163062601</v>
      </c>
      <c r="S60" s="223">
        <v>28.164204811120999</v>
      </c>
      <c r="T60" s="225">
        <v>0.73260315688886801</v>
      </c>
      <c r="U60" s="223">
        <v>1.3944173070622701</v>
      </c>
      <c r="V60" s="225">
        <v>1.19315459163736</v>
      </c>
      <c r="W60" s="223">
        <v>7.2389262545907203</v>
      </c>
      <c r="X60" s="225">
        <v>0.32781968138696399</v>
      </c>
      <c r="Y60" s="223">
        <v>8.0233871339277698</v>
      </c>
      <c r="Z60" s="225">
        <v>0.51329296040904104</v>
      </c>
      <c r="AA60" s="223">
        <v>6.4946566834698602</v>
      </c>
      <c r="AB60" s="225">
        <v>0.52183113112318902</v>
      </c>
      <c r="AC60" s="223">
        <v>6.75945676480874</v>
      </c>
      <c r="AD60" s="225">
        <v>0.309113970092255</v>
      </c>
      <c r="AE60" s="223">
        <v>-1.26393036911903</v>
      </c>
      <c r="AF60" s="225">
        <v>0.55411825374773205</v>
      </c>
      <c r="AG60" s="223">
        <v>3.2060999283088698</v>
      </c>
      <c r="AH60" s="225">
        <v>0.18005100501979901</v>
      </c>
      <c r="AI60" s="223">
        <v>3.3125909713464501</v>
      </c>
      <c r="AJ60" s="225">
        <v>0.27212892990350401</v>
      </c>
      <c r="AK60" s="223">
        <v>2.9685315743615299</v>
      </c>
      <c r="AL60" s="225">
        <v>0.184460218823775</v>
      </c>
      <c r="AM60" s="223">
        <v>2.9488653702361001</v>
      </c>
      <c r="AN60" s="225">
        <v>0.175982581502618</v>
      </c>
      <c r="AO60" s="223">
        <v>-0.36372560111035301</v>
      </c>
      <c r="AP60" s="225">
        <v>0.297411508915575</v>
      </c>
      <c r="AQ60" s="223">
        <v>4.5647998565657204</v>
      </c>
      <c r="AR60" s="225">
        <v>0.23670459416972001</v>
      </c>
      <c r="AS60" s="223">
        <v>4.6715430709439199</v>
      </c>
      <c r="AT60" s="225">
        <v>0.31120129866092799</v>
      </c>
      <c r="AU60" s="223">
        <v>4.5839280034761503</v>
      </c>
      <c r="AV60" s="225">
        <v>0.55295216673998304</v>
      </c>
      <c r="AW60" s="223">
        <v>4.2665728996081</v>
      </c>
      <c r="AX60" s="225">
        <v>0.26058146769945101</v>
      </c>
      <c r="AY60" s="223">
        <v>-0.40497017133582103</v>
      </c>
      <c r="AZ60" s="225">
        <v>0.397006463523568</v>
      </c>
      <c r="BA60" s="223">
        <v>3.57760342649095</v>
      </c>
      <c r="BB60" s="225">
        <v>0.32989559089453402</v>
      </c>
      <c r="BC60" s="223">
        <v>4.2765336461648804</v>
      </c>
      <c r="BD60" s="225">
        <v>0.68842057484937902</v>
      </c>
      <c r="BE60" s="223">
        <v>3.3328724351271402</v>
      </c>
      <c r="BF60" s="225">
        <v>0.52201352732435402</v>
      </c>
      <c r="BG60" s="223">
        <v>3.1225943489371302</v>
      </c>
      <c r="BH60" s="225">
        <v>0.318455186052921</v>
      </c>
      <c r="BI60" s="223">
        <v>-1.15393929722775</v>
      </c>
      <c r="BJ60" s="225">
        <v>0.70860054136022199</v>
      </c>
      <c r="BK60" s="223">
        <v>1.94358845189717</v>
      </c>
      <c r="BL60" s="225">
        <v>0.24547371334798901</v>
      </c>
      <c r="BM60" s="223">
        <v>1.4915014322150899</v>
      </c>
      <c r="BN60" s="225">
        <v>0.367276718301492</v>
      </c>
      <c r="BO60" s="223">
        <v>1.3319527119264101</v>
      </c>
      <c r="BP60" s="225">
        <v>0.22010188602195899</v>
      </c>
      <c r="BQ60" s="223">
        <v>2.3157240281221299</v>
      </c>
      <c r="BR60" s="225">
        <v>0.41054832573663902</v>
      </c>
      <c r="BS60" s="223">
        <v>0.82422259590703695</v>
      </c>
      <c r="BT60" s="225">
        <v>0.53864736605782404</v>
      </c>
      <c r="BU60" s="223">
        <v>2.8644209660536699</v>
      </c>
      <c r="BV60" s="225">
        <v>0.24985570194710399</v>
      </c>
      <c r="BW60" s="223">
        <v>2.1263314400377999</v>
      </c>
      <c r="BX60" s="225">
        <v>0.223905055429934</v>
      </c>
      <c r="BY60" s="223">
        <v>2.0065421673009198</v>
      </c>
      <c r="BZ60" s="225">
        <v>0.20040245760317901</v>
      </c>
      <c r="CA60" s="223">
        <v>3.3182675593377602</v>
      </c>
      <c r="CB60" s="225">
        <v>0.38955931978414399</v>
      </c>
      <c r="CC60" s="223">
        <v>1.19193611929997</v>
      </c>
      <c r="CD60" s="225">
        <v>0.47342327480729501</v>
      </c>
      <c r="CE60" s="223">
        <v>1.6860168802045901</v>
      </c>
      <c r="CF60" s="225">
        <v>0.13904367598942799</v>
      </c>
      <c r="CG60" s="223">
        <v>1.6392349840787499</v>
      </c>
      <c r="CH60" s="225">
        <v>0.273086135718489</v>
      </c>
      <c r="CI60" s="223">
        <v>1.5616383396409399</v>
      </c>
      <c r="CJ60" s="225">
        <v>0.21897216624049201</v>
      </c>
      <c r="CK60" s="223">
        <v>1.8310657644536299</v>
      </c>
      <c r="CL60" s="225">
        <v>0.21864696613625401</v>
      </c>
      <c r="CM60" s="223">
        <v>0.19183078037488199</v>
      </c>
      <c r="CN60" s="225">
        <v>0.34253192074697297</v>
      </c>
      <c r="CO60" s="223">
        <v>2.0427936786617198</v>
      </c>
      <c r="CP60" s="225">
        <v>0.41782088819537</v>
      </c>
      <c r="CQ60" s="223">
        <v>1.44211899457408</v>
      </c>
      <c r="CR60" s="225">
        <v>0.18341572356805599</v>
      </c>
      <c r="CS60" s="223">
        <v>1.3141894211428899</v>
      </c>
      <c r="CT60" s="225">
        <v>0.126785880189905</v>
      </c>
      <c r="CU60" s="223">
        <v>2.5492733785731199</v>
      </c>
      <c r="CV60" s="225">
        <v>0.826228013259521</v>
      </c>
      <c r="CW60" s="223">
        <v>1.1071543839990401</v>
      </c>
      <c r="CX60" s="225">
        <v>0.84420600181585803</v>
      </c>
      <c r="CY60" s="223">
        <v>3.3282922388352598</v>
      </c>
      <c r="CZ60" s="225">
        <v>0.30506667273568699</v>
      </c>
      <c r="DA60" s="223">
        <v>3.9147932371055898</v>
      </c>
      <c r="DB60" s="225">
        <v>0.56082299332368302</v>
      </c>
      <c r="DC60" s="223">
        <v>3.2872393042650998</v>
      </c>
      <c r="DD60" s="225">
        <v>0.64978568532987402</v>
      </c>
      <c r="DE60" s="223">
        <v>2.6990755614111301</v>
      </c>
      <c r="DF60" s="225">
        <v>0.42750249319526101</v>
      </c>
      <c r="DG60" s="223">
        <v>-1.2157176756944601</v>
      </c>
      <c r="DH60" s="225">
        <v>0.68496091342367404</v>
      </c>
      <c r="DI60" s="223">
        <v>5.4815803546788997</v>
      </c>
      <c r="DJ60" s="225">
        <v>0.30018377262204299</v>
      </c>
      <c r="DK60" s="223">
        <v>5.2589016960742203</v>
      </c>
      <c r="DL60" s="225">
        <v>0.904487430107075</v>
      </c>
      <c r="DM60" s="223">
        <v>5.0476161427933803</v>
      </c>
      <c r="DN60" s="225">
        <v>0.61834313482616299</v>
      </c>
      <c r="DO60" s="223">
        <v>5.6657131990052401</v>
      </c>
      <c r="DP60" s="225">
        <v>0.46789998790787701</v>
      </c>
      <c r="DQ60" s="223">
        <v>0.40681150293101698</v>
      </c>
      <c r="DR60" s="225">
        <v>1.0260596525160199</v>
      </c>
      <c r="DS60" s="104"/>
      <c r="DT60" s="104"/>
      <c r="DU60" s="104"/>
      <c r="DV60" s="104"/>
      <c r="DW60" s="104"/>
      <c r="DX60" s="104"/>
      <c r="DY60" s="104"/>
      <c r="DZ60" s="104"/>
      <c r="EA60" s="104"/>
      <c r="EB60" s="104"/>
      <c r="EC60" s="104"/>
      <c r="ED60" s="104"/>
      <c r="EE60" s="104"/>
      <c r="EF60" s="104"/>
      <c r="EG60" s="104"/>
      <c r="EH60" s="104"/>
      <c r="EI60" s="104"/>
      <c r="EJ60" s="104"/>
      <c r="EK60" s="104"/>
      <c r="EL60" s="104"/>
      <c r="EM60" s="104"/>
      <c r="EN60" s="104"/>
      <c r="EO60" s="104"/>
      <c r="EP60" s="104"/>
      <c r="EQ60" s="104"/>
      <c r="ER60" s="104"/>
      <c r="ES60" s="104"/>
      <c r="ET60" s="104"/>
      <c r="EU60" s="104"/>
      <c r="EV60" s="104"/>
      <c r="EW60" s="104"/>
      <c r="EX60" s="104"/>
      <c r="EY60" s="104"/>
      <c r="EZ60" s="104"/>
      <c r="FA60" s="104"/>
      <c r="FB60" s="104"/>
      <c r="FC60" s="104"/>
      <c r="FD60" s="104"/>
      <c r="FE60" s="104"/>
      <c r="FF60" s="104"/>
      <c r="FG60" s="104"/>
      <c r="FH60" s="104"/>
      <c r="FI60" s="104"/>
      <c r="FJ60" s="104"/>
      <c r="FK60" s="104"/>
      <c r="FL60" s="104"/>
      <c r="FM60" s="104"/>
      <c r="FN60" s="255"/>
    </row>
    <row r="61" spans="1:170" ht="13" customHeight="1" x14ac:dyDescent="0.25">
      <c r="A61" s="26" t="s">
        <v>440</v>
      </c>
      <c r="B61" s="184">
        <v>2</v>
      </c>
      <c r="C61" s="223">
        <v>34.460598302148298</v>
      </c>
      <c r="D61" s="225">
        <v>0.70839117861971401</v>
      </c>
      <c r="E61" s="223">
        <v>32.818291682231497</v>
      </c>
      <c r="F61" s="225">
        <v>1.44022714845688</v>
      </c>
      <c r="G61" s="223">
        <v>34.199107672936798</v>
      </c>
      <c r="H61" s="225">
        <v>1.1633520018179699</v>
      </c>
      <c r="I61" s="223">
        <v>35.299262949108098</v>
      </c>
      <c r="J61" s="225">
        <v>0.72072880316232402</v>
      </c>
      <c r="K61" s="223">
        <v>2.4809712668766499</v>
      </c>
      <c r="L61" s="225">
        <v>1.31710262674601</v>
      </c>
      <c r="M61" s="223">
        <v>22.280166296954199</v>
      </c>
      <c r="N61" s="225">
        <v>0.39488601893410802</v>
      </c>
      <c r="O61" s="223">
        <v>20.455354974926301</v>
      </c>
      <c r="P61" s="225">
        <v>0.51071692938908297</v>
      </c>
      <c r="Q61" s="223">
        <v>22.763223393678</v>
      </c>
      <c r="R61" s="225">
        <v>0.83058528901682305</v>
      </c>
      <c r="S61" s="223">
        <v>22.796546871750198</v>
      </c>
      <c r="T61" s="225">
        <v>0.50153820735449595</v>
      </c>
      <c r="U61" s="223">
        <v>2.3411918968238901</v>
      </c>
      <c r="V61" s="225">
        <v>0.65166136579851097</v>
      </c>
      <c r="W61" s="223">
        <v>8.8283415636396505</v>
      </c>
      <c r="X61" s="225">
        <v>0.29762785383268597</v>
      </c>
      <c r="Y61" s="223">
        <v>9.1416405285521591</v>
      </c>
      <c r="Z61" s="225">
        <v>0.56549393816470706</v>
      </c>
      <c r="AA61" s="223">
        <v>9.0744351491362796</v>
      </c>
      <c r="AB61" s="225">
        <v>0.55814684195379105</v>
      </c>
      <c r="AC61" s="223">
        <v>8.6763983218394891</v>
      </c>
      <c r="AD61" s="225">
        <v>0.35770439422143402</v>
      </c>
      <c r="AE61" s="223">
        <v>-0.46524220671266597</v>
      </c>
      <c r="AF61" s="225">
        <v>0.63715879414911802</v>
      </c>
      <c r="AG61" s="223">
        <v>5.2261394426829799</v>
      </c>
      <c r="AH61" s="225">
        <v>0.19126679250203499</v>
      </c>
      <c r="AI61" s="223">
        <v>5.1054653015983096</v>
      </c>
      <c r="AJ61" s="225">
        <v>0.38795007616608901</v>
      </c>
      <c r="AK61" s="223">
        <v>5.3266708918918297</v>
      </c>
      <c r="AL61" s="225">
        <v>0.41203924290483201</v>
      </c>
      <c r="AM61" s="223">
        <v>5.1810985840850003</v>
      </c>
      <c r="AN61" s="225">
        <v>0.209369056117403</v>
      </c>
      <c r="AO61" s="223">
        <v>7.5633282486685396E-2</v>
      </c>
      <c r="AP61" s="225">
        <v>0.41951233800056198</v>
      </c>
      <c r="AQ61" s="223">
        <v>5.7418158452788601</v>
      </c>
      <c r="AR61" s="225">
        <v>0.17311505171279501</v>
      </c>
      <c r="AS61" s="223">
        <v>5.7645064167025897</v>
      </c>
      <c r="AT61" s="225">
        <v>0.36418054873354899</v>
      </c>
      <c r="AU61" s="223">
        <v>6.03676456465565</v>
      </c>
      <c r="AV61" s="225">
        <v>0.378620927161195</v>
      </c>
      <c r="AW61" s="223">
        <v>5.6175883591754596</v>
      </c>
      <c r="AX61" s="225">
        <v>0.20682572301612101</v>
      </c>
      <c r="AY61" s="223">
        <v>-0.14691805752713399</v>
      </c>
      <c r="AZ61" s="225">
        <v>0.42208710799205101</v>
      </c>
      <c r="BA61" s="223">
        <v>5.0980176361855696</v>
      </c>
      <c r="BB61" s="225">
        <v>0.187505582718589</v>
      </c>
      <c r="BC61" s="223">
        <v>4.7967415566054799</v>
      </c>
      <c r="BD61" s="225">
        <v>0.37563389235142097</v>
      </c>
      <c r="BE61" s="223">
        <v>5.75119818153411</v>
      </c>
      <c r="BF61" s="225">
        <v>0.51388951980938102</v>
      </c>
      <c r="BG61" s="223">
        <v>4.9673893938377303</v>
      </c>
      <c r="BH61" s="225">
        <v>0.174973007806172</v>
      </c>
      <c r="BI61" s="223">
        <v>0.17064783723225699</v>
      </c>
      <c r="BJ61" s="225">
        <v>0.41230010448548898</v>
      </c>
      <c r="BK61" s="223">
        <v>3.3454762484147902</v>
      </c>
      <c r="BL61" s="225">
        <v>0.14414373111392001</v>
      </c>
      <c r="BM61" s="223">
        <v>3.1793371335506002</v>
      </c>
      <c r="BN61" s="225">
        <v>0.238053602280833</v>
      </c>
      <c r="BO61" s="223">
        <v>3.2444034421791499</v>
      </c>
      <c r="BP61" s="225">
        <v>0.29787930770821303</v>
      </c>
      <c r="BQ61" s="223">
        <v>3.4264572747096098</v>
      </c>
      <c r="BR61" s="225">
        <v>0.207782682261206</v>
      </c>
      <c r="BS61" s="223">
        <v>0.24712014115901401</v>
      </c>
      <c r="BT61" s="225">
        <v>0.31271650587625199</v>
      </c>
      <c r="BU61" s="223">
        <v>4.1843698901616904</v>
      </c>
      <c r="BV61" s="225">
        <v>0.15906590647658</v>
      </c>
      <c r="BW61" s="223">
        <v>3.9948008216302302</v>
      </c>
      <c r="BX61" s="225">
        <v>0.30066694303369801</v>
      </c>
      <c r="BY61" s="223">
        <v>4.5192565796478901</v>
      </c>
      <c r="BZ61" s="225">
        <v>0.3766422767732</v>
      </c>
      <c r="CA61" s="223">
        <v>4.1876140747935198</v>
      </c>
      <c r="CB61" s="225">
        <v>0.19900479202122601</v>
      </c>
      <c r="CC61" s="223">
        <v>0.19281325316328701</v>
      </c>
      <c r="CD61" s="225">
        <v>0.35299718921499801</v>
      </c>
      <c r="CE61" s="223">
        <v>7.9793443880413903</v>
      </c>
      <c r="CF61" s="225">
        <v>0.275872606632867</v>
      </c>
      <c r="CG61" s="223">
        <v>7.6602418620030903</v>
      </c>
      <c r="CH61" s="225">
        <v>0.415139208712406</v>
      </c>
      <c r="CI61" s="223">
        <v>8.5377527947531409</v>
      </c>
      <c r="CJ61" s="225">
        <v>0.55596836516970705</v>
      </c>
      <c r="CK61" s="223">
        <v>7.9092192728027104</v>
      </c>
      <c r="CL61" s="225">
        <v>0.38232572456775799</v>
      </c>
      <c r="CM61" s="223">
        <v>0.24897741079962499</v>
      </c>
      <c r="CN61" s="225">
        <v>0.59376771387749905</v>
      </c>
      <c r="CO61" s="223">
        <v>3.2995522625118898</v>
      </c>
      <c r="CP61" s="225">
        <v>0.145838227084121</v>
      </c>
      <c r="CQ61" s="223">
        <v>2.8468042731657901</v>
      </c>
      <c r="CR61" s="225">
        <v>0.23330494839400201</v>
      </c>
      <c r="CS61" s="223">
        <v>3.3871659356411099</v>
      </c>
      <c r="CT61" s="225">
        <v>0.40142065356331802</v>
      </c>
      <c r="CU61" s="223">
        <v>3.3724698210603399</v>
      </c>
      <c r="CV61" s="225">
        <v>0.18529965169083901</v>
      </c>
      <c r="CW61" s="223">
        <v>0.52566554789455</v>
      </c>
      <c r="CX61" s="225">
        <v>0.30617089589742102</v>
      </c>
      <c r="CY61" s="223">
        <v>3.9553833815775001</v>
      </c>
      <c r="CZ61" s="225">
        <v>0.15222098866632899</v>
      </c>
      <c r="DA61" s="223">
        <v>3.8787725670425202</v>
      </c>
      <c r="DB61" s="225">
        <v>0.31338474058115001</v>
      </c>
      <c r="DC61" s="223">
        <v>3.76000715128579</v>
      </c>
      <c r="DD61" s="225">
        <v>0.24855652494191699</v>
      </c>
      <c r="DE61" s="223">
        <v>3.95692117845784</v>
      </c>
      <c r="DF61" s="225">
        <v>0.193523763966297</v>
      </c>
      <c r="DG61" s="223">
        <v>7.8148611415324698E-2</v>
      </c>
      <c r="DH61" s="225">
        <v>0.360294350171041</v>
      </c>
      <c r="DI61" s="223">
        <v>3.0465395418529901</v>
      </c>
      <c r="DJ61" s="225">
        <v>0.131240685486568</v>
      </c>
      <c r="DK61" s="223">
        <v>2.9512709555896999</v>
      </c>
      <c r="DL61" s="225">
        <v>0.23769731855123</v>
      </c>
      <c r="DM61" s="223">
        <v>3.2728843282930402</v>
      </c>
      <c r="DN61" s="225">
        <v>0.23149012990686299</v>
      </c>
      <c r="DO61" s="223">
        <v>3.0393753676926001</v>
      </c>
      <c r="DP61" s="225">
        <v>0.18250389720604099</v>
      </c>
      <c r="DQ61" s="223">
        <v>8.8104412102894894E-2</v>
      </c>
      <c r="DR61" s="225">
        <v>0.29465067137492401</v>
      </c>
      <c r="DS61" s="104"/>
      <c r="DT61" s="104"/>
      <c r="DU61" s="104"/>
      <c r="DV61" s="104"/>
      <c r="DW61" s="104"/>
      <c r="DX61" s="104"/>
      <c r="DY61" s="104"/>
      <c r="DZ61" s="104"/>
      <c r="EA61" s="104"/>
      <c r="EB61" s="104"/>
      <c r="EC61" s="104"/>
      <c r="ED61" s="104"/>
      <c r="EE61" s="104"/>
      <c r="EF61" s="104"/>
      <c r="EG61" s="104"/>
      <c r="EH61" s="104"/>
      <c r="EI61" s="104"/>
      <c r="EJ61" s="104"/>
      <c r="EK61" s="104"/>
      <c r="EL61" s="104"/>
      <c r="EM61" s="104"/>
      <c r="EN61" s="104"/>
      <c r="EO61" s="104"/>
      <c r="EP61" s="104"/>
      <c r="EQ61" s="104"/>
      <c r="ER61" s="104"/>
      <c r="ES61" s="104"/>
      <c r="ET61" s="104"/>
      <c r="EU61" s="104"/>
      <c r="EV61" s="104"/>
      <c r="EW61" s="104"/>
      <c r="EX61" s="104"/>
      <c r="EY61" s="104"/>
      <c r="EZ61" s="104"/>
      <c r="FA61" s="104"/>
      <c r="FB61" s="104"/>
      <c r="FC61" s="104"/>
      <c r="FD61" s="104"/>
      <c r="FE61" s="104"/>
      <c r="FF61" s="104"/>
      <c r="FG61" s="104"/>
      <c r="FH61" s="104"/>
      <c r="FI61" s="104"/>
      <c r="FJ61" s="104"/>
      <c r="FK61" s="104"/>
      <c r="FL61" s="104"/>
      <c r="FM61" s="104"/>
      <c r="FN61" s="255"/>
    </row>
    <row r="62" spans="1:170" ht="13" customHeight="1" x14ac:dyDescent="0.25">
      <c r="A62" s="26" t="s">
        <v>441</v>
      </c>
      <c r="B62" s="184">
        <v>2</v>
      </c>
      <c r="C62" s="223">
        <v>43.943316480741899</v>
      </c>
      <c r="D62" s="225">
        <v>0.67265586429229596</v>
      </c>
      <c r="E62" s="223">
        <v>43.499681631602598</v>
      </c>
      <c r="F62" s="225">
        <v>2.3368215370402199</v>
      </c>
      <c r="G62" s="223">
        <v>45.7551711816823</v>
      </c>
      <c r="H62" s="225">
        <v>1.40467230261072</v>
      </c>
      <c r="I62" s="223">
        <v>43.721356609247401</v>
      </c>
      <c r="J62" s="225">
        <v>0.70531300498695204</v>
      </c>
      <c r="K62" s="223">
        <v>0.22167497764475999</v>
      </c>
      <c r="L62" s="225">
        <v>2.3653232434923801</v>
      </c>
      <c r="M62" s="223">
        <v>23.237262356256299</v>
      </c>
      <c r="N62" s="225">
        <v>0.448580941598826</v>
      </c>
      <c r="O62" s="223">
        <v>23.625117708451899</v>
      </c>
      <c r="P62" s="225">
        <v>1.8327780200183701</v>
      </c>
      <c r="Q62" s="223">
        <v>22.859457529010701</v>
      </c>
      <c r="R62" s="225">
        <v>1.04981014523712</v>
      </c>
      <c r="S62" s="223">
        <v>23.2221175333814</v>
      </c>
      <c r="T62" s="225">
        <v>0.49965329970274203</v>
      </c>
      <c r="U62" s="223">
        <v>-0.40300017507050301</v>
      </c>
      <c r="V62" s="225">
        <v>1.90771924815057</v>
      </c>
      <c r="W62" s="223">
        <v>11.166931328888101</v>
      </c>
      <c r="X62" s="225">
        <v>0.284536917858983</v>
      </c>
      <c r="Y62" s="223">
        <v>10.8065963474347</v>
      </c>
      <c r="Z62" s="225">
        <v>0.73322854404649096</v>
      </c>
      <c r="AA62" s="223">
        <v>11.241073850648799</v>
      </c>
      <c r="AB62" s="225">
        <v>0.66485396332004298</v>
      </c>
      <c r="AC62" s="223">
        <v>11.204438729275299</v>
      </c>
      <c r="AD62" s="225">
        <v>0.30910746421770102</v>
      </c>
      <c r="AE62" s="223">
        <v>0.39784238184059001</v>
      </c>
      <c r="AF62" s="225">
        <v>0.72294324309066604</v>
      </c>
      <c r="AG62" s="223">
        <v>3.99985374226162</v>
      </c>
      <c r="AH62" s="225">
        <v>0.15633005207617801</v>
      </c>
      <c r="AI62" s="223">
        <v>3.9153798920763698</v>
      </c>
      <c r="AJ62" s="225">
        <v>0.37823856084142699</v>
      </c>
      <c r="AK62" s="223">
        <v>3.8394385902359298</v>
      </c>
      <c r="AL62" s="225">
        <v>0.23942223838985</v>
      </c>
      <c r="AM62" s="223">
        <v>4.0309344838378296</v>
      </c>
      <c r="AN62" s="225">
        <v>0.17542488476945201</v>
      </c>
      <c r="AO62" s="223">
        <v>0.11555459176146</v>
      </c>
      <c r="AP62" s="225">
        <v>0.40384191122401403</v>
      </c>
      <c r="AQ62" s="223">
        <v>6.09859729389437</v>
      </c>
      <c r="AR62" s="225">
        <v>0.16776039148055499</v>
      </c>
      <c r="AS62" s="223">
        <v>6.2292213582382399</v>
      </c>
      <c r="AT62" s="225">
        <v>0.57852546664146498</v>
      </c>
      <c r="AU62" s="223">
        <v>6.0165323538492599</v>
      </c>
      <c r="AV62" s="225">
        <v>0.29039754807889601</v>
      </c>
      <c r="AW62" s="223">
        <v>6.1009863055723201</v>
      </c>
      <c r="AX62" s="225">
        <v>0.191072489956023</v>
      </c>
      <c r="AY62" s="223">
        <v>-0.12823505266591501</v>
      </c>
      <c r="AZ62" s="225">
        <v>0.59972184628284197</v>
      </c>
      <c r="BA62" s="223">
        <v>3.53799867198124</v>
      </c>
      <c r="BB62" s="225">
        <v>0.14331693875213899</v>
      </c>
      <c r="BC62" s="223">
        <v>3.43341244016931</v>
      </c>
      <c r="BD62" s="225">
        <v>0.28122045623577802</v>
      </c>
      <c r="BE62" s="223">
        <v>3.4317219821368301</v>
      </c>
      <c r="BF62" s="225">
        <v>0.27780311502724903</v>
      </c>
      <c r="BG62" s="223">
        <v>3.5641513768972701</v>
      </c>
      <c r="BH62" s="225">
        <v>0.164591706926803</v>
      </c>
      <c r="BI62" s="223">
        <v>0.130738936727956</v>
      </c>
      <c r="BJ62" s="225">
        <v>0.32741166321717502</v>
      </c>
      <c r="BK62" s="223">
        <v>3.11830107674372</v>
      </c>
      <c r="BL62" s="225">
        <v>0.17610354217669899</v>
      </c>
      <c r="BM62" s="223">
        <v>2.10913938395873</v>
      </c>
      <c r="BN62" s="225">
        <v>0.59099420211151199</v>
      </c>
      <c r="BO62" s="223">
        <v>2.0817453951264802</v>
      </c>
      <c r="BP62" s="225">
        <v>0.237926398950351</v>
      </c>
      <c r="BQ62" s="223">
        <v>3.34793496233149</v>
      </c>
      <c r="BR62" s="225">
        <v>0.20546920005632799</v>
      </c>
      <c r="BS62" s="223">
        <v>1.23879557837276</v>
      </c>
      <c r="BT62" s="225">
        <v>0.61579067033205204</v>
      </c>
      <c r="BU62" s="223">
        <v>2.7753853352369902</v>
      </c>
      <c r="BV62" s="225">
        <v>0.14330986862130801</v>
      </c>
      <c r="BW62" s="223">
        <v>2.4511420349537398</v>
      </c>
      <c r="BX62" s="225">
        <v>0.46230574880672098</v>
      </c>
      <c r="BY62" s="223">
        <v>2.9849163227681998</v>
      </c>
      <c r="BZ62" s="225">
        <v>0.39616569955250602</v>
      </c>
      <c r="CA62" s="223">
        <v>2.7806380382827398</v>
      </c>
      <c r="CB62" s="225">
        <v>0.15558355885376299</v>
      </c>
      <c r="CC62" s="223">
        <v>0.32949600332900802</v>
      </c>
      <c r="CD62" s="225">
        <v>0.49692642707985701</v>
      </c>
      <c r="CE62" s="223">
        <v>3.8943237271636701</v>
      </c>
      <c r="CF62" s="225">
        <v>0.12918313513961699</v>
      </c>
      <c r="CG62" s="223">
        <v>3.3723100603946099</v>
      </c>
      <c r="CH62" s="225">
        <v>0.34073155005801098</v>
      </c>
      <c r="CI62" s="223">
        <v>3.9048177282708498</v>
      </c>
      <c r="CJ62" s="225">
        <v>0.27163440634525199</v>
      </c>
      <c r="CK62" s="223">
        <v>3.9448239507250902</v>
      </c>
      <c r="CL62" s="225">
        <v>0.141387144065653</v>
      </c>
      <c r="CM62" s="223">
        <v>0.57251389033047895</v>
      </c>
      <c r="CN62" s="225">
        <v>0.35501237057017299</v>
      </c>
      <c r="CO62" s="223">
        <v>2.3916000194187199</v>
      </c>
      <c r="CP62" s="225">
        <v>8.3839879238981493E-2</v>
      </c>
      <c r="CQ62" s="223">
        <v>2.2235751306793099</v>
      </c>
      <c r="CR62" s="225">
        <v>0.18101930301285499</v>
      </c>
      <c r="CS62" s="223">
        <v>2.3816490393738698</v>
      </c>
      <c r="CT62" s="225">
        <v>0.154922823651786</v>
      </c>
      <c r="CU62" s="223">
        <v>2.4105651206560901</v>
      </c>
      <c r="CV62" s="225">
        <v>9.6895166596410801E-2</v>
      </c>
      <c r="CW62" s="223">
        <v>0.18698998997678001</v>
      </c>
      <c r="CX62" s="225">
        <v>0.21391009135140601</v>
      </c>
      <c r="CY62" s="223">
        <v>2.74418727437993</v>
      </c>
      <c r="CZ62" s="225">
        <v>0.111666332621394</v>
      </c>
      <c r="DA62" s="223">
        <v>2.4592614099017398</v>
      </c>
      <c r="DB62" s="225">
        <v>0.23837552075127699</v>
      </c>
      <c r="DC62" s="223">
        <v>2.4294973616537501</v>
      </c>
      <c r="DD62" s="225">
        <v>0.175531732175983</v>
      </c>
      <c r="DE62" s="223">
        <v>2.81207172899878</v>
      </c>
      <c r="DF62" s="225">
        <v>0.12478707327253501</v>
      </c>
      <c r="DG62" s="223">
        <v>0.35281031909703198</v>
      </c>
      <c r="DH62" s="225">
        <v>0.266380325056704</v>
      </c>
      <c r="DI62" s="223">
        <v>2.5446853449670002</v>
      </c>
      <c r="DJ62" s="225">
        <v>0.12659320538423899</v>
      </c>
      <c r="DK62" s="223">
        <v>3.1732871195643702</v>
      </c>
      <c r="DL62" s="225">
        <v>1.06408124171893</v>
      </c>
      <c r="DM62" s="223">
        <v>2.2568100673723199</v>
      </c>
      <c r="DN62" s="225">
        <v>0.23874933055327999</v>
      </c>
      <c r="DO62" s="223">
        <v>2.5248091870138998</v>
      </c>
      <c r="DP62" s="225">
        <v>0.11344098924701899</v>
      </c>
      <c r="DQ62" s="223">
        <v>-0.64847793255047403</v>
      </c>
      <c r="DR62" s="225">
        <v>1.0711007320230199</v>
      </c>
      <c r="DS62" s="104"/>
      <c r="DT62" s="104"/>
      <c r="DU62" s="104"/>
      <c r="DV62" s="104"/>
      <c r="DW62" s="104"/>
      <c r="DX62" s="104"/>
      <c r="DY62" s="104"/>
      <c r="DZ62" s="104"/>
      <c r="EA62" s="104"/>
      <c r="EB62" s="104"/>
      <c r="EC62" s="104"/>
      <c r="ED62" s="104"/>
      <c r="EE62" s="104"/>
      <c r="EF62" s="104"/>
      <c r="EG62" s="104"/>
      <c r="EH62" s="104"/>
      <c r="EI62" s="104"/>
      <c r="EJ62" s="104"/>
      <c r="EK62" s="104"/>
      <c r="EL62" s="104"/>
      <c r="EM62" s="104"/>
      <c r="EN62" s="104"/>
      <c r="EO62" s="104"/>
      <c r="EP62" s="104"/>
      <c r="EQ62" s="104"/>
      <c r="ER62" s="104"/>
      <c r="ES62" s="104"/>
      <c r="ET62" s="104"/>
      <c r="EU62" s="104"/>
      <c r="EV62" s="104"/>
      <c r="EW62" s="104"/>
      <c r="EX62" s="104"/>
      <c r="EY62" s="104"/>
      <c r="EZ62" s="104"/>
      <c r="FA62" s="104"/>
      <c r="FB62" s="104"/>
      <c r="FC62" s="104"/>
      <c r="FD62" s="104"/>
      <c r="FE62" s="104"/>
      <c r="FF62" s="104"/>
      <c r="FG62" s="104"/>
      <c r="FH62" s="104"/>
      <c r="FI62" s="104"/>
      <c r="FJ62" s="104"/>
      <c r="FK62" s="104"/>
      <c r="FL62" s="104"/>
      <c r="FM62" s="104"/>
      <c r="FN62" s="255"/>
    </row>
    <row r="63" spans="1:170" ht="13" customHeight="1" x14ac:dyDescent="0.25">
      <c r="A63" s="211" t="s">
        <v>442</v>
      </c>
      <c r="B63" s="185">
        <v>2</v>
      </c>
      <c r="C63" s="224">
        <v>40.966534090740602</v>
      </c>
      <c r="D63" s="226">
        <v>9.0527548449994902E-2</v>
      </c>
      <c r="E63" s="224">
        <v>40.343251580264401</v>
      </c>
      <c r="F63" s="226">
        <v>0.28093350231973202</v>
      </c>
      <c r="G63" s="224">
        <v>40.735382357358702</v>
      </c>
      <c r="H63" s="226">
        <v>0.22462907506566199</v>
      </c>
      <c r="I63" s="224">
        <v>41.107568868982</v>
      </c>
      <c r="J63" s="226">
        <v>0.107235087475266</v>
      </c>
      <c r="K63" s="224">
        <v>0.76431728871759097</v>
      </c>
      <c r="L63" s="226">
        <v>0.29466835117359602</v>
      </c>
      <c r="M63" s="224">
        <v>22.721245803393501</v>
      </c>
      <c r="N63" s="226">
        <v>5.3488981164026901E-2</v>
      </c>
      <c r="O63" s="224">
        <v>22.528108641346499</v>
      </c>
      <c r="P63" s="226">
        <v>0.14748088219889699</v>
      </c>
      <c r="Q63" s="224">
        <v>22.9264650586565</v>
      </c>
      <c r="R63" s="226">
        <v>0.12568857894155799</v>
      </c>
      <c r="S63" s="224">
        <v>22.622945467859999</v>
      </c>
      <c r="T63" s="226">
        <v>6.4747997818819097E-2</v>
      </c>
      <c r="U63" s="224">
        <v>9.4836826513518796E-2</v>
      </c>
      <c r="V63" s="226">
        <v>0.16063938964324001</v>
      </c>
      <c r="W63" s="224">
        <v>7.35513753335161</v>
      </c>
      <c r="X63" s="226">
        <v>4.0717141896404602E-2</v>
      </c>
      <c r="Y63" s="224">
        <v>7.8913272474363803</v>
      </c>
      <c r="Z63" s="226">
        <v>0.113645411086151</v>
      </c>
      <c r="AA63" s="224">
        <v>7.1560188466474299</v>
      </c>
      <c r="AB63" s="226">
        <v>0.104641608710974</v>
      </c>
      <c r="AC63" s="224">
        <v>7.2125159801498304</v>
      </c>
      <c r="AD63" s="226">
        <v>4.2260250430110398E-2</v>
      </c>
      <c r="AE63" s="224">
        <v>-0.67881126728654095</v>
      </c>
      <c r="AF63" s="226">
        <v>0.119109102157947</v>
      </c>
      <c r="AG63" s="224">
        <v>3.0986549812787798</v>
      </c>
      <c r="AH63" s="226">
        <v>2.7826498808363E-2</v>
      </c>
      <c r="AI63" s="224">
        <v>3.0560728027764301</v>
      </c>
      <c r="AJ63" s="226">
        <v>8.39858199596209E-2</v>
      </c>
      <c r="AK63" s="224">
        <v>3.0966301820017201</v>
      </c>
      <c r="AL63" s="226">
        <v>7.6801260359871795E-2</v>
      </c>
      <c r="AM63" s="224">
        <v>3.0812993798943999</v>
      </c>
      <c r="AN63" s="226">
        <v>2.43643642563472E-2</v>
      </c>
      <c r="AO63" s="224">
        <v>2.5226577117976601E-2</v>
      </c>
      <c r="AP63" s="226">
        <v>8.6650197052401207E-2</v>
      </c>
      <c r="AQ63" s="224">
        <v>4.6438522104680899</v>
      </c>
      <c r="AR63" s="226">
        <v>3.2400367431848501E-2</v>
      </c>
      <c r="AS63" s="224">
        <v>4.3670356819470202</v>
      </c>
      <c r="AT63" s="226">
        <v>0.102353732561538</v>
      </c>
      <c r="AU63" s="224">
        <v>4.4392454068431801</v>
      </c>
      <c r="AV63" s="226">
        <v>9.1744647845009297E-2</v>
      </c>
      <c r="AW63" s="224">
        <v>4.7193278773280403</v>
      </c>
      <c r="AX63" s="226">
        <v>3.4110745137038198E-2</v>
      </c>
      <c r="AY63" s="224">
        <v>0.35229219538101297</v>
      </c>
      <c r="AZ63" s="226">
        <v>0.10771004042466301</v>
      </c>
      <c r="BA63" s="224">
        <v>2.6085703241606399</v>
      </c>
      <c r="BB63" s="226">
        <v>2.7043802420776399E-2</v>
      </c>
      <c r="BC63" s="224">
        <v>2.5852781348208098</v>
      </c>
      <c r="BD63" s="226">
        <v>8.5483617049257901E-2</v>
      </c>
      <c r="BE63" s="224">
        <v>2.6609761148607101</v>
      </c>
      <c r="BF63" s="226">
        <v>8.3929002413873202E-2</v>
      </c>
      <c r="BG63" s="224">
        <v>2.5844552929610898</v>
      </c>
      <c r="BH63" s="226">
        <v>2.8592475568780699E-2</v>
      </c>
      <c r="BI63" s="224">
        <v>-8.22841859722059E-4</v>
      </c>
      <c r="BJ63" s="226">
        <v>9.0959288149335002E-2</v>
      </c>
      <c r="BK63" s="224">
        <v>1.6432491715756701</v>
      </c>
      <c r="BL63" s="226">
        <v>2.7198628169644801E-2</v>
      </c>
      <c r="BM63" s="224">
        <v>1.2119100928116899</v>
      </c>
      <c r="BN63" s="226">
        <v>7.0878404922048902E-2</v>
      </c>
      <c r="BO63" s="224">
        <v>1.5315910815020299</v>
      </c>
      <c r="BP63" s="226">
        <v>7.7610174711246399E-2</v>
      </c>
      <c r="BQ63" s="224">
        <v>1.78107074202954</v>
      </c>
      <c r="BR63" s="226">
        <v>3.3385097489357099E-2</v>
      </c>
      <c r="BS63" s="224">
        <v>0.56916064921785303</v>
      </c>
      <c r="BT63" s="226">
        <v>7.8464011895788097E-2</v>
      </c>
      <c r="BU63" s="224">
        <v>3.0077702913398698</v>
      </c>
      <c r="BV63" s="226">
        <v>2.9196930922821301E-2</v>
      </c>
      <c r="BW63" s="224">
        <v>2.72230837343503</v>
      </c>
      <c r="BX63" s="226">
        <v>7.8653936544637107E-2</v>
      </c>
      <c r="BY63" s="224">
        <v>2.9891153929226202</v>
      </c>
      <c r="BZ63" s="226">
        <v>8.2241719178145198E-2</v>
      </c>
      <c r="CA63" s="224">
        <v>3.0680466924162801</v>
      </c>
      <c r="CB63" s="226">
        <v>3.3401979792870899E-2</v>
      </c>
      <c r="CC63" s="224">
        <v>0.34573831898124902</v>
      </c>
      <c r="CD63" s="226">
        <v>8.5047381661184002E-2</v>
      </c>
      <c r="CE63" s="224">
        <v>1.94217550134767</v>
      </c>
      <c r="CF63" s="226">
        <v>2.90163840446808E-2</v>
      </c>
      <c r="CG63" s="224">
        <v>2.05783266741952</v>
      </c>
      <c r="CH63" s="226">
        <v>8.5074057504504502E-2</v>
      </c>
      <c r="CI63" s="224">
        <v>1.9518159657682701</v>
      </c>
      <c r="CJ63" s="226">
        <v>8.3873499820547898E-2</v>
      </c>
      <c r="CK63" s="224">
        <v>1.90464679558322</v>
      </c>
      <c r="CL63" s="226">
        <v>2.85191915201971E-2</v>
      </c>
      <c r="CM63" s="224">
        <v>-0.153185871836302</v>
      </c>
      <c r="CN63" s="226">
        <v>8.9331815251119107E-2</v>
      </c>
      <c r="CO63" s="224">
        <v>1.7508824291545599</v>
      </c>
      <c r="CP63" s="226">
        <v>2.6303485203007598E-2</v>
      </c>
      <c r="CQ63" s="224">
        <v>1.70761861320492</v>
      </c>
      <c r="CR63" s="226">
        <v>8.3470004301744602E-2</v>
      </c>
      <c r="CS63" s="224">
        <v>1.7843904035541001</v>
      </c>
      <c r="CT63" s="226">
        <v>7.10494424378601E-2</v>
      </c>
      <c r="CU63" s="224">
        <v>1.7420392301941701</v>
      </c>
      <c r="CV63" s="226">
        <v>3.6155427572278603E-2</v>
      </c>
      <c r="CW63" s="224">
        <v>3.4420616989257399E-2</v>
      </c>
      <c r="CX63" s="226">
        <v>9.0915263929613299E-2</v>
      </c>
      <c r="CY63" s="224">
        <v>1.69939116761414</v>
      </c>
      <c r="CZ63" s="226">
        <v>2.6369550751711001E-2</v>
      </c>
      <c r="DA63" s="224">
        <v>1.8418860883464301</v>
      </c>
      <c r="DB63" s="226">
        <v>8.3606993815629999E-2</v>
      </c>
      <c r="DC63" s="224">
        <v>1.65282742367305</v>
      </c>
      <c r="DD63" s="226">
        <v>7.9102056522893094E-2</v>
      </c>
      <c r="DE63" s="224">
        <v>1.62819817350746</v>
      </c>
      <c r="DF63" s="226">
        <v>2.8758679435352898E-2</v>
      </c>
      <c r="DG63" s="224">
        <v>-0.21368791483897101</v>
      </c>
      <c r="DH63" s="226">
        <v>8.7307890283170403E-2</v>
      </c>
      <c r="DI63" s="224">
        <v>1.9186315286859801</v>
      </c>
      <c r="DJ63" s="226">
        <v>2.6769333376388E-2</v>
      </c>
      <c r="DK63" s="224">
        <v>1.8620191691378301</v>
      </c>
      <c r="DL63" s="226">
        <v>7.7119115836176602E-2</v>
      </c>
      <c r="DM63" s="224">
        <v>1.9654070273855599</v>
      </c>
      <c r="DN63" s="226">
        <v>8.56091342055188E-2</v>
      </c>
      <c r="DO63" s="224">
        <v>1.9077476215589699</v>
      </c>
      <c r="DP63" s="226">
        <v>3.00772093698474E-2</v>
      </c>
      <c r="DQ63" s="224">
        <v>4.5728452421146197E-2</v>
      </c>
      <c r="DR63" s="226">
        <v>8.3266294509968697E-2</v>
      </c>
      <c r="DS63" s="104"/>
      <c r="DT63" s="104"/>
      <c r="DU63" s="104"/>
      <c r="DV63" s="104"/>
      <c r="DW63" s="104"/>
      <c r="DX63" s="104"/>
      <c r="DY63" s="104"/>
      <c r="DZ63" s="104"/>
      <c r="EA63" s="104"/>
      <c r="EB63" s="104"/>
      <c r="EC63" s="104"/>
      <c r="ED63" s="104"/>
      <c r="EE63" s="104"/>
      <c r="EF63" s="104"/>
      <c r="EG63" s="104"/>
      <c r="EH63" s="104"/>
      <c r="EI63" s="104"/>
      <c r="EJ63" s="104"/>
      <c r="EK63" s="104"/>
      <c r="EL63" s="104"/>
      <c r="EM63" s="104"/>
      <c r="EN63" s="104"/>
      <c r="EO63" s="104"/>
      <c r="EP63" s="104"/>
      <c r="EQ63" s="104"/>
      <c r="ER63" s="104"/>
      <c r="ES63" s="104"/>
      <c r="ET63" s="104"/>
      <c r="EU63" s="104"/>
      <c r="EV63" s="104"/>
      <c r="EW63" s="104"/>
      <c r="EX63" s="104"/>
      <c r="EY63" s="104"/>
      <c r="EZ63" s="104"/>
      <c r="FA63" s="104"/>
      <c r="FB63" s="104"/>
      <c r="FC63" s="104"/>
      <c r="FD63" s="104"/>
      <c r="FE63" s="104"/>
      <c r="FF63" s="104"/>
      <c r="FG63" s="104"/>
      <c r="FH63" s="104"/>
      <c r="FI63" s="104"/>
      <c r="FJ63" s="104"/>
      <c r="FK63" s="104"/>
      <c r="FL63" s="104"/>
      <c r="FM63" s="104"/>
      <c r="FN63" s="255"/>
    </row>
    <row r="64" spans="1:170" ht="13" customHeight="1" x14ac:dyDescent="0.25">
      <c r="A64" s="212" t="s">
        <v>443</v>
      </c>
      <c r="B64" s="186">
        <v>2</v>
      </c>
      <c r="C64" s="245">
        <v>38.973353465984601</v>
      </c>
      <c r="D64" s="248">
        <v>0.11731048322622099</v>
      </c>
      <c r="E64" s="245">
        <v>38.208284927616603</v>
      </c>
      <c r="F64" s="248">
        <v>0.35764674226706999</v>
      </c>
      <c r="G64" s="245">
        <v>38.482064756442803</v>
      </c>
      <c r="H64" s="248">
        <v>0.30814257522045302</v>
      </c>
      <c r="I64" s="245">
        <v>39.148498154704399</v>
      </c>
      <c r="J64" s="248">
        <v>0.13156078124274501</v>
      </c>
      <c r="K64" s="245">
        <v>0.94021322708783395</v>
      </c>
      <c r="L64" s="248">
        <v>0.37053417761774099</v>
      </c>
      <c r="M64" s="245">
        <v>21.086883698086801</v>
      </c>
      <c r="N64" s="248">
        <v>6.3187561325442093E-2</v>
      </c>
      <c r="O64" s="245">
        <v>21.173811991225499</v>
      </c>
      <c r="P64" s="248">
        <v>0.196036232193599</v>
      </c>
      <c r="Q64" s="245">
        <v>21.397230002089</v>
      </c>
      <c r="R64" s="248">
        <v>0.13210517986373599</v>
      </c>
      <c r="S64" s="245">
        <v>20.922357088774699</v>
      </c>
      <c r="T64" s="248">
        <v>7.0553011284562803E-2</v>
      </c>
      <c r="U64" s="245">
        <v>-0.25145490245081897</v>
      </c>
      <c r="V64" s="248">
        <v>0.20381937117764101</v>
      </c>
      <c r="W64" s="245">
        <v>7.1275558959823799</v>
      </c>
      <c r="X64" s="248">
        <v>5.1241954933519601E-2</v>
      </c>
      <c r="Y64" s="245">
        <v>7.8062472788407602</v>
      </c>
      <c r="Z64" s="248">
        <v>0.15472686366748301</v>
      </c>
      <c r="AA64" s="245">
        <v>6.8443000442119901</v>
      </c>
      <c r="AB64" s="248">
        <v>0.11011429821289</v>
      </c>
      <c r="AC64" s="245">
        <v>7.0312217389671403</v>
      </c>
      <c r="AD64" s="248">
        <v>5.9370738160768703E-2</v>
      </c>
      <c r="AE64" s="245">
        <v>-0.775025539873616</v>
      </c>
      <c r="AF64" s="248">
        <v>0.165885862659857</v>
      </c>
      <c r="AG64" s="245">
        <v>2.82086175420979</v>
      </c>
      <c r="AH64" s="248">
        <v>2.6800377596107899E-2</v>
      </c>
      <c r="AI64" s="245">
        <v>2.6818720678023902</v>
      </c>
      <c r="AJ64" s="248">
        <v>6.4509578989053407E-2</v>
      </c>
      <c r="AK64" s="245">
        <v>2.8067698470482001</v>
      </c>
      <c r="AL64" s="248">
        <v>6.6612134459582195E-2</v>
      </c>
      <c r="AM64" s="245">
        <v>2.84346398334822</v>
      </c>
      <c r="AN64" s="248">
        <v>3.1576980191659103E-2</v>
      </c>
      <c r="AO64" s="245">
        <v>0.161591915545829</v>
      </c>
      <c r="AP64" s="248">
        <v>7.1487498036616096E-2</v>
      </c>
      <c r="AQ64" s="245">
        <v>4.9149699268124101</v>
      </c>
      <c r="AR64" s="248">
        <v>4.44254280178644E-2</v>
      </c>
      <c r="AS64" s="245">
        <v>4.5618455358417496</v>
      </c>
      <c r="AT64" s="248">
        <v>0.10988398003969201</v>
      </c>
      <c r="AU64" s="245">
        <v>4.4580329892814996</v>
      </c>
      <c r="AV64" s="248">
        <v>9.5892875480503903E-2</v>
      </c>
      <c r="AW64" s="245">
        <v>5.0569451464503397</v>
      </c>
      <c r="AX64" s="248">
        <v>5.3161208863619698E-2</v>
      </c>
      <c r="AY64" s="245">
        <v>0.49509961060858598</v>
      </c>
      <c r="AZ64" s="248">
        <v>0.118691586376696</v>
      </c>
      <c r="BA64" s="245">
        <v>2.0846101040474498</v>
      </c>
      <c r="BB64" s="248">
        <v>2.53702362432335E-2</v>
      </c>
      <c r="BC64" s="245">
        <v>1.9564227025739001</v>
      </c>
      <c r="BD64" s="248">
        <v>6.4061077862530194E-2</v>
      </c>
      <c r="BE64" s="245">
        <v>2.0910376610608901</v>
      </c>
      <c r="BF64" s="248">
        <v>7.1310928529262699E-2</v>
      </c>
      <c r="BG64" s="245">
        <v>2.0916860540932198</v>
      </c>
      <c r="BH64" s="248">
        <v>2.8048456576989501E-2</v>
      </c>
      <c r="BI64" s="245">
        <v>0.13526335151931701</v>
      </c>
      <c r="BJ64" s="248">
        <v>6.7647607527835302E-2</v>
      </c>
      <c r="BK64" s="245">
        <v>1.3231110619670401</v>
      </c>
      <c r="BL64" s="248">
        <v>2.5361934257316501E-2</v>
      </c>
      <c r="BM64" s="245">
        <v>0.98471945716348797</v>
      </c>
      <c r="BN64" s="248">
        <v>6.9543909641954602E-2</v>
      </c>
      <c r="BO64" s="245">
        <v>1.1879419727215601</v>
      </c>
      <c r="BP64" s="248">
        <v>6.3672893220546298E-2</v>
      </c>
      <c r="BQ64" s="245">
        <v>1.4215843757670401</v>
      </c>
      <c r="BR64" s="248">
        <v>3.16180830843149E-2</v>
      </c>
      <c r="BS64" s="245">
        <v>0.43686491860355497</v>
      </c>
      <c r="BT64" s="248">
        <v>7.7028367808046699E-2</v>
      </c>
      <c r="BU64" s="245">
        <v>2.2576413942962499</v>
      </c>
      <c r="BV64" s="248">
        <v>2.4777327536098601E-2</v>
      </c>
      <c r="BW64" s="245">
        <v>1.9031509927285</v>
      </c>
      <c r="BX64" s="248">
        <v>5.8821503507697201E-2</v>
      </c>
      <c r="BY64" s="245">
        <v>2.1855482226041798</v>
      </c>
      <c r="BZ64" s="248">
        <v>5.4181370717786698E-2</v>
      </c>
      <c r="CA64" s="245">
        <v>2.3276608661699498</v>
      </c>
      <c r="CB64" s="248">
        <v>3.06054335063271E-2</v>
      </c>
      <c r="CC64" s="245">
        <v>0.42450987344144397</v>
      </c>
      <c r="CD64" s="248">
        <v>6.4678723154112897E-2</v>
      </c>
      <c r="CE64" s="245">
        <v>1.72424152735583</v>
      </c>
      <c r="CF64" s="248">
        <v>2.8379202460806701E-2</v>
      </c>
      <c r="CG64" s="245">
        <v>2.0089038235869698</v>
      </c>
      <c r="CH64" s="248">
        <v>0.111038063114254</v>
      </c>
      <c r="CI64" s="245">
        <v>1.66393511163591</v>
      </c>
      <c r="CJ64" s="248">
        <v>6.8754072422723606E-2</v>
      </c>
      <c r="CK64" s="245">
        <v>1.67865343148826</v>
      </c>
      <c r="CL64" s="248">
        <v>3.2047159538704899E-2</v>
      </c>
      <c r="CM64" s="245">
        <v>-0.33025039209871399</v>
      </c>
      <c r="CN64" s="248">
        <v>0.115016662759907</v>
      </c>
      <c r="CO64" s="245">
        <v>1.4917323537348699</v>
      </c>
      <c r="CP64" s="248">
        <v>1.9074642390229001E-2</v>
      </c>
      <c r="CQ64" s="245">
        <v>1.4032607204693801</v>
      </c>
      <c r="CR64" s="248">
        <v>4.5916710805678398E-2</v>
      </c>
      <c r="CS64" s="245">
        <v>1.48892595468222</v>
      </c>
      <c r="CT64" s="248">
        <v>4.6071218060347897E-2</v>
      </c>
      <c r="CU64" s="245">
        <v>1.4980388109387399</v>
      </c>
      <c r="CV64" s="248">
        <v>2.3198177155389899E-2</v>
      </c>
      <c r="CW64" s="245">
        <v>9.4778090469365306E-2</v>
      </c>
      <c r="CX64" s="248">
        <v>5.1586422448533703E-2</v>
      </c>
      <c r="CY64" s="245">
        <v>1.1656275931456801</v>
      </c>
      <c r="CZ64" s="248">
        <v>2.3674520325860302E-2</v>
      </c>
      <c r="DA64" s="245">
        <v>1.0185819130040401</v>
      </c>
      <c r="DB64" s="248">
        <v>4.5678996428312801E-2</v>
      </c>
      <c r="DC64" s="245">
        <v>1.1032483971236899</v>
      </c>
      <c r="DD64" s="248">
        <v>5.7271622725027303E-2</v>
      </c>
      <c r="DE64" s="245">
        <v>1.18889705759162</v>
      </c>
      <c r="DF64" s="248">
        <v>3.2094270516622697E-2</v>
      </c>
      <c r="DG64" s="245">
        <v>0.17031514458757899</v>
      </c>
      <c r="DH64" s="248">
        <v>5.6317773821419601E-2</v>
      </c>
      <c r="DI64" s="245">
        <v>1.4513508248022899</v>
      </c>
      <c r="DJ64" s="248">
        <v>2.51148923340558E-2</v>
      </c>
      <c r="DK64" s="245">
        <v>1.3445972170753899</v>
      </c>
      <c r="DL64" s="248">
        <v>7.2845727164620802E-2</v>
      </c>
      <c r="DM64" s="245">
        <v>1.3990279318299099</v>
      </c>
      <c r="DN64" s="248">
        <v>5.75356614013686E-2</v>
      </c>
      <c r="DO64" s="245">
        <v>1.45647628912344</v>
      </c>
      <c r="DP64" s="248">
        <v>2.99601835517905E-2</v>
      </c>
      <c r="DQ64" s="245">
        <v>0.11187907204804801</v>
      </c>
      <c r="DR64" s="248">
        <v>7.7079782466584701E-2</v>
      </c>
      <c r="DS64" s="104"/>
      <c r="DT64" s="104"/>
      <c r="DU64" s="104"/>
      <c r="DV64" s="104"/>
      <c r="DW64" s="104"/>
      <c r="DX64" s="104"/>
      <c r="DY64" s="104"/>
      <c r="DZ64" s="104"/>
      <c r="EA64" s="104"/>
      <c r="EB64" s="104"/>
      <c r="EC64" s="104"/>
      <c r="ED64" s="104"/>
      <c r="EE64" s="104"/>
      <c r="EF64" s="104"/>
      <c r="EG64" s="104"/>
      <c r="EH64" s="104"/>
      <c r="EI64" s="104"/>
      <c r="EJ64" s="104"/>
      <c r="EK64" s="104"/>
      <c r="EL64" s="104"/>
      <c r="EM64" s="104"/>
      <c r="EN64" s="104"/>
      <c r="EO64" s="104"/>
      <c r="EP64" s="104"/>
      <c r="EQ64" s="104"/>
      <c r="ER64" s="104"/>
      <c r="ES64" s="104"/>
      <c r="ET64" s="104"/>
      <c r="EU64" s="104"/>
      <c r="EV64" s="104"/>
      <c r="EW64" s="104"/>
      <c r="EX64" s="104"/>
      <c r="EY64" s="104"/>
      <c r="EZ64" s="104"/>
      <c r="FA64" s="104"/>
      <c r="FB64" s="104"/>
      <c r="FC64" s="104"/>
      <c r="FD64" s="104"/>
      <c r="FE64" s="104"/>
      <c r="FF64" s="104"/>
      <c r="FG64" s="104"/>
      <c r="FH64" s="104"/>
      <c r="FI64" s="104"/>
      <c r="FJ64" s="104"/>
      <c r="FK64" s="104"/>
      <c r="FL64" s="104"/>
      <c r="FM64" s="104"/>
      <c r="FN64" s="255"/>
    </row>
    <row r="65" spans="1:170" ht="13" customHeight="1" x14ac:dyDescent="0.25">
      <c r="A65" s="213" t="s">
        <v>444</v>
      </c>
      <c r="B65" s="187">
        <v>2</v>
      </c>
      <c r="C65" s="246">
        <v>39.159214902372497</v>
      </c>
      <c r="D65" s="249">
        <v>7.5727481038058903E-2</v>
      </c>
      <c r="E65" s="246">
        <v>38.819362468442002</v>
      </c>
      <c r="F65" s="249">
        <v>0.20790227044652199</v>
      </c>
      <c r="G65" s="246">
        <v>39.247774623960503</v>
      </c>
      <c r="H65" s="249">
        <v>0.18980004169173001</v>
      </c>
      <c r="I65" s="246">
        <v>39.232930059402896</v>
      </c>
      <c r="J65" s="249">
        <v>8.9330454547392801E-2</v>
      </c>
      <c r="K65" s="246">
        <v>0.41356759096086698</v>
      </c>
      <c r="L65" s="249">
        <v>0.220381618984339</v>
      </c>
      <c r="M65" s="246">
        <v>22.337742525257301</v>
      </c>
      <c r="N65" s="249">
        <v>4.8865697184552803E-2</v>
      </c>
      <c r="O65" s="246">
        <v>22.1942701968464</v>
      </c>
      <c r="P65" s="249">
        <v>0.12840655340770099</v>
      </c>
      <c r="Q65" s="246">
        <v>22.643089843919199</v>
      </c>
      <c r="R65" s="249">
        <v>0.116402729745523</v>
      </c>
      <c r="S65" s="246">
        <v>22.2112872996675</v>
      </c>
      <c r="T65" s="249">
        <v>5.9963644344684298E-2</v>
      </c>
      <c r="U65" s="246">
        <v>1.7017102821125001E-2</v>
      </c>
      <c r="V65" s="249">
        <v>0.14089598202068199</v>
      </c>
      <c r="W65" s="246">
        <v>7.6326243607276902</v>
      </c>
      <c r="X65" s="249">
        <v>3.4101107573830003E-2</v>
      </c>
      <c r="Y65" s="246">
        <v>8.0259168147256403</v>
      </c>
      <c r="Z65" s="249">
        <v>0.103547558037642</v>
      </c>
      <c r="AA65" s="246">
        <v>7.4187043658589102</v>
      </c>
      <c r="AB65" s="249">
        <v>8.3058762131875699E-2</v>
      </c>
      <c r="AC65" s="246">
        <v>7.5319846363291099</v>
      </c>
      <c r="AD65" s="249">
        <v>3.7535619352869698E-2</v>
      </c>
      <c r="AE65" s="246">
        <v>-0.49393217839652298</v>
      </c>
      <c r="AF65" s="249">
        <v>0.11041067293960601</v>
      </c>
      <c r="AG65" s="246">
        <v>3.3181993007092299</v>
      </c>
      <c r="AH65" s="249">
        <v>2.26375730442285E-2</v>
      </c>
      <c r="AI65" s="246">
        <v>3.2701037121623</v>
      </c>
      <c r="AJ65" s="249">
        <v>6.7075888686153606E-2</v>
      </c>
      <c r="AK65" s="246">
        <v>3.2990831845564199</v>
      </c>
      <c r="AL65" s="249">
        <v>6.0759385542832098E-2</v>
      </c>
      <c r="AM65" s="246">
        <v>3.3009770417162598</v>
      </c>
      <c r="AN65" s="249">
        <v>2.2679490305488999E-2</v>
      </c>
      <c r="AO65" s="246">
        <v>3.0873329553961701E-2</v>
      </c>
      <c r="AP65" s="249">
        <v>7.00622305002922E-2</v>
      </c>
      <c r="AQ65" s="246">
        <v>4.9384709385026397</v>
      </c>
      <c r="AR65" s="249">
        <v>2.6904011505609799E-2</v>
      </c>
      <c r="AS65" s="246">
        <v>4.7186306503576798</v>
      </c>
      <c r="AT65" s="249">
        <v>7.8611017941012495E-2</v>
      </c>
      <c r="AU65" s="246">
        <v>4.7387528178293898</v>
      </c>
      <c r="AV65" s="249">
        <v>7.0026195125560797E-2</v>
      </c>
      <c r="AW65" s="246">
        <v>4.99997652561433</v>
      </c>
      <c r="AX65" s="249">
        <v>3.0352232713858299E-2</v>
      </c>
      <c r="AY65" s="246">
        <v>0.281345875256653</v>
      </c>
      <c r="AZ65" s="249">
        <v>8.2928899714673807E-2</v>
      </c>
      <c r="BA65" s="246">
        <v>2.9501164235461799</v>
      </c>
      <c r="BB65" s="249">
        <v>2.36595295073612E-2</v>
      </c>
      <c r="BC65" s="246">
        <v>2.8398687800721398</v>
      </c>
      <c r="BD65" s="249">
        <v>6.6186094740153995E-2</v>
      </c>
      <c r="BE65" s="246">
        <v>3.0151782410513599</v>
      </c>
      <c r="BF65" s="249">
        <v>6.9520393266071498E-2</v>
      </c>
      <c r="BG65" s="246">
        <v>2.9363117647189698</v>
      </c>
      <c r="BH65" s="249">
        <v>2.7590275104985101E-2</v>
      </c>
      <c r="BI65" s="246">
        <v>9.6442984646823299E-2</v>
      </c>
      <c r="BJ65" s="249">
        <v>7.1933607383369902E-2</v>
      </c>
      <c r="BK65" s="246">
        <v>1.86271291773599</v>
      </c>
      <c r="BL65" s="249">
        <v>2.11250136268024E-2</v>
      </c>
      <c r="BM65" s="246">
        <v>1.48245924765446</v>
      </c>
      <c r="BN65" s="249">
        <v>5.1192236796604403E-2</v>
      </c>
      <c r="BO65" s="246">
        <v>1.75138952058119</v>
      </c>
      <c r="BP65" s="249">
        <v>5.9621942026763901E-2</v>
      </c>
      <c r="BQ65" s="246">
        <v>1.9640142537849801</v>
      </c>
      <c r="BR65" s="249">
        <v>2.6031230758006101E-2</v>
      </c>
      <c r="BS65" s="246">
        <v>0.48155500613052499</v>
      </c>
      <c r="BT65" s="249">
        <v>5.7102886178033697E-2</v>
      </c>
      <c r="BU65" s="246">
        <v>2.9491952418367702</v>
      </c>
      <c r="BV65" s="249">
        <v>2.1900006736181501E-2</v>
      </c>
      <c r="BW65" s="246">
        <v>2.69950196417104</v>
      </c>
      <c r="BX65" s="249">
        <v>6.2293336868235197E-2</v>
      </c>
      <c r="BY65" s="246">
        <v>2.9294515986691798</v>
      </c>
      <c r="BZ65" s="249">
        <v>6.3761068395701698E-2</v>
      </c>
      <c r="CA65" s="246">
        <v>2.9815974657078401</v>
      </c>
      <c r="CB65" s="249">
        <v>2.48497822163758E-2</v>
      </c>
      <c r="CC65" s="246">
        <v>0.28209550153680701</v>
      </c>
      <c r="CD65" s="249">
        <v>6.6493909604275897E-2</v>
      </c>
      <c r="CE65" s="246">
        <v>2.5552667728397598</v>
      </c>
      <c r="CF65" s="249">
        <v>2.4813877409824402E-2</v>
      </c>
      <c r="CG65" s="246">
        <v>2.53555579280256</v>
      </c>
      <c r="CH65" s="249">
        <v>6.3197153934894196E-2</v>
      </c>
      <c r="CI65" s="246">
        <v>2.55950947101827</v>
      </c>
      <c r="CJ65" s="249">
        <v>6.6762088851591794E-2</v>
      </c>
      <c r="CK65" s="246">
        <v>2.5330873702579502</v>
      </c>
      <c r="CL65" s="249">
        <v>2.89700266244413E-2</v>
      </c>
      <c r="CM65" s="246">
        <v>-2.4684225446100598E-3</v>
      </c>
      <c r="CN65" s="249">
        <v>6.8223004396907996E-2</v>
      </c>
      <c r="CO65" s="246">
        <v>1.95392276527302</v>
      </c>
      <c r="CP65" s="249">
        <v>1.93807177992231E-2</v>
      </c>
      <c r="CQ65" s="246">
        <v>1.8726223764479599</v>
      </c>
      <c r="CR65" s="249">
        <v>6.0317059836733002E-2</v>
      </c>
      <c r="CS65" s="246">
        <v>1.9758056087556699</v>
      </c>
      <c r="CT65" s="249">
        <v>5.3868743444304097E-2</v>
      </c>
      <c r="CU65" s="246">
        <v>1.9493871321718299</v>
      </c>
      <c r="CV65" s="249">
        <v>2.4667062783567999E-2</v>
      </c>
      <c r="CW65" s="246">
        <v>7.6764755723869094E-2</v>
      </c>
      <c r="CX65" s="249">
        <v>6.4822466657497496E-2</v>
      </c>
      <c r="CY65" s="246">
        <v>1.9818568492501201</v>
      </c>
      <c r="CZ65" s="249">
        <v>2.0496891157415899E-2</v>
      </c>
      <c r="DA65" s="246">
        <v>2.00434854914741</v>
      </c>
      <c r="DB65" s="249">
        <v>5.4092333326510797E-2</v>
      </c>
      <c r="DC65" s="246">
        <v>1.9991810381544199</v>
      </c>
      <c r="DD65" s="249">
        <v>6.1598962834562503E-2</v>
      </c>
      <c r="DE65" s="246">
        <v>1.9168523080162301</v>
      </c>
      <c r="DF65" s="249">
        <v>2.3141120305589898E-2</v>
      </c>
      <c r="DG65" s="246">
        <v>-8.7496241131179403E-2</v>
      </c>
      <c r="DH65" s="249">
        <v>5.8205888035284703E-2</v>
      </c>
      <c r="DI65" s="246">
        <v>2.1894550568357398</v>
      </c>
      <c r="DJ65" s="249">
        <v>1.9888079515613898E-2</v>
      </c>
      <c r="DK65" s="246">
        <v>2.1777637409218999</v>
      </c>
      <c r="DL65" s="249">
        <v>5.6348594984680499E-2</v>
      </c>
      <c r="DM65" s="246">
        <v>2.2047842781183702</v>
      </c>
      <c r="DN65" s="249">
        <v>6.0100615885669499E-2</v>
      </c>
      <c r="DO65" s="246">
        <v>2.15462043268731</v>
      </c>
      <c r="DP65" s="249">
        <v>2.3198485074688399E-2</v>
      </c>
      <c r="DQ65" s="246">
        <v>-2.3143308234588999E-2</v>
      </c>
      <c r="DR65" s="249">
        <v>6.0856623735278802E-2</v>
      </c>
      <c r="DS65" s="104"/>
      <c r="DT65" s="104"/>
      <c r="DU65" s="104"/>
      <c r="DV65" s="104"/>
      <c r="DW65" s="104"/>
      <c r="DX65" s="104"/>
      <c r="DY65" s="104"/>
      <c r="DZ65" s="104"/>
      <c r="EA65" s="104"/>
      <c r="EB65" s="104"/>
      <c r="EC65" s="104"/>
      <c r="ED65" s="104"/>
      <c r="EE65" s="104"/>
      <c r="EF65" s="104"/>
      <c r="EG65" s="104"/>
      <c r="EH65" s="104"/>
      <c r="EI65" s="104"/>
      <c r="EJ65" s="104"/>
      <c r="EK65" s="104"/>
      <c r="EL65" s="104"/>
      <c r="EM65" s="104"/>
      <c r="EN65" s="104"/>
      <c r="EO65" s="104"/>
      <c r="EP65" s="104"/>
      <c r="EQ65" s="104"/>
      <c r="ER65" s="104"/>
      <c r="ES65" s="104"/>
      <c r="ET65" s="104"/>
      <c r="EU65" s="104"/>
      <c r="EV65" s="104"/>
      <c r="EW65" s="104"/>
      <c r="EX65" s="104"/>
      <c r="EY65" s="104"/>
      <c r="EZ65" s="104"/>
      <c r="FA65" s="104"/>
      <c r="FB65" s="104"/>
      <c r="FC65" s="104"/>
      <c r="FD65" s="104"/>
      <c r="FE65" s="104"/>
      <c r="FF65" s="104"/>
      <c r="FG65" s="104"/>
      <c r="FH65" s="104"/>
      <c r="FI65" s="104"/>
      <c r="FJ65" s="104"/>
      <c r="FK65" s="104"/>
      <c r="FL65" s="104"/>
      <c r="FM65" s="104"/>
      <c r="FN65" s="255"/>
    </row>
    <row r="66" spans="1:170" ht="13" customHeight="1" x14ac:dyDescent="0.25">
      <c r="A66" s="26" t="s">
        <v>445</v>
      </c>
      <c r="B66" s="184">
        <v>2</v>
      </c>
      <c r="C66" s="223">
        <v>46.888983752425801</v>
      </c>
      <c r="D66" s="225">
        <v>0.67729904526825802</v>
      </c>
      <c r="E66" s="223">
        <v>46.930145120922298</v>
      </c>
      <c r="F66" s="225">
        <v>1.8706956653712301</v>
      </c>
      <c r="G66" s="223">
        <v>45.669797565171798</v>
      </c>
      <c r="H66" s="225">
        <v>1.3080046485908901</v>
      </c>
      <c r="I66" s="223">
        <v>46.6351940123525</v>
      </c>
      <c r="J66" s="225">
        <v>0.83049932303685903</v>
      </c>
      <c r="K66" s="223">
        <v>-0.29495110856983298</v>
      </c>
      <c r="L66" s="225">
        <v>2.1095662655593101</v>
      </c>
      <c r="M66" s="223">
        <v>27.603198112179001</v>
      </c>
      <c r="N66" s="225">
        <v>0.401461909687929</v>
      </c>
      <c r="O66" s="223">
        <v>28.729379907382398</v>
      </c>
      <c r="P66" s="225">
        <v>0.82175374806994705</v>
      </c>
      <c r="Q66" s="223">
        <v>29.055223910976199</v>
      </c>
      <c r="R66" s="225">
        <v>0.84933031314653196</v>
      </c>
      <c r="S66" s="223">
        <v>26.504266488388101</v>
      </c>
      <c r="T66" s="225">
        <v>0.74118825213991901</v>
      </c>
      <c r="U66" s="223">
        <v>-2.2251134189942499</v>
      </c>
      <c r="V66" s="225">
        <v>1.1219265273030901</v>
      </c>
      <c r="W66" s="223">
        <v>6.9195952611690403</v>
      </c>
      <c r="X66" s="225">
        <v>0.234527641603652</v>
      </c>
      <c r="Y66" s="223">
        <v>7.2643316371616597</v>
      </c>
      <c r="Z66" s="225">
        <v>0.41511638147785102</v>
      </c>
      <c r="AA66" s="223">
        <v>6.52284590095379</v>
      </c>
      <c r="AB66" s="225">
        <v>0.41227243798519903</v>
      </c>
      <c r="AC66" s="223">
        <v>6.8662017147433199</v>
      </c>
      <c r="AD66" s="225">
        <v>0.42892358896000798</v>
      </c>
      <c r="AE66" s="223">
        <v>-0.398129922418342</v>
      </c>
      <c r="AF66" s="225">
        <v>0.65379563599125101</v>
      </c>
      <c r="AG66" s="223">
        <v>2.8776258912966499</v>
      </c>
      <c r="AH66" s="225">
        <v>0.14912055237162</v>
      </c>
      <c r="AI66" s="223">
        <v>2.5919105967111</v>
      </c>
      <c r="AJ66" s="225">
        <v>0.21630460301385801</v>
      </c>
      <c r="AK66" s="223">
        <v>2.9269003385345602</v>
      </c>
      <c r="AL66" s="225">
        <v>0.19364973329646201</v>
      </c>
      <c r="AM66" s="223">
        <v>2.9770537743657601</v>
      </c>
      <c r="AN66" s="225">
        <v>0.21325273730514699</v>
      </c>
      <c r="AO66" s="223">
        <v>0.38514317765466299</v>
      </c>
      <c r="AP66" s="225">
        <v>0.27335584779055799</v>
      </c>
      <c r="AQ66" s="223">
        <v>4.7667051730078001</v>
      </c>
      <c r="AR66" s="225">
        <v>0.27137146486237801</v>
      </c>
      <c r="AS66" s="223">
        <v>5.4184093021784703</v>
      </c>
      <c r="AT66" s="225">
        <v>0.80998958751830497</v>
      </c>
      <c r="AU66" s="223">
        <v>4.5188007902391698</v>
      </c>
      <c r="AV66" s="225">
        <v>0.51938832158478399</v>
      </c>
      <c r="AW66" s="223">
        <v>4.3607061173892596</v>
      </c>
      <c r="AX66" s="225">
        <v>0.22562427568936</v>
      </c>
      <c r="AY66" s="223">
        <v>-1.05770318478921</v>
      </c>
      <c r="AZ66" s="225">
        <v>0.83525487374640095</v>
      </c>
      <c r="BA66" s="223">
        <v>2.7531635148614</v>
      </c>
      <c r="BB66" s="225">
        <v>0.21190715752980099</v>
      </c>
      <c r="BC66" s="223">
        <v>2.77691238641752</v>
      </c>
      <c r="BD66" s="225">
        <v>0.51640280421697304</v>
      </c>
      <c r="BE66" s="223">
        <v>2.0328876347090499</v>
      </c>
      <c r="BF66" s="225">
        <v>0.193476641319066</v>
      </c>
      <c r="BG66" s="223">
        <v>2.98757719114244</v>
      </c>
      <c r="BH66" s="225">
        <v>0.31601335832444799</v>
      </c>
      <c r="BI66" s="223">
        <v>0.210664804724919</v>
      </c>
      <c r="BJ66" s="225">
        <v>0.53603093821802295</v>
      </c>
      <c r="BK66" s="223">
        <v>1.73296152005989</v>
      </c>
      <c r="BL66" s="225">
        <v>0.19094872437233701</v>
      </c>
      <c r="BM66" s="223">
        <v>1.3722275123752801</v>
      </c>
      <c r="BN66" s="225">
        <v>0.45740650483717998</v>
      </c>
      <c r="BO66" s="223">
        <v>1.20921460885335</v>
      </c>
      <c r="BP66" s="225">
        <v>0.26214998460482503</v>
      </c>
      <c r="BQ66" s="223">
        <v>2.3137664253177999</v>
      </c>
      <c r="BR66" s="225">
        <v>0.30751495982275801</v>
      </c>
      <c r="BS66" s="223">
        <v>0.94153891294251302</v>
      </c>
      <c r="BT66" s="225">
        <v>0.54540902927850998</v>
      </c>
      <c r="BU66" s="223">
        <v>2.3627701469391602</v>
      </c>
      <c r="BV66" s="225">
        <v>0.117936596391485</v>
      </c>
      <c r="BW66" s="223">
        <v>1.7740277674664899</v>
      </c>
      <c r="BX66" s="225">
        <v>0.263350662438955</v>
      </c>
      <c r="BY66" s="223">
        <v>2.3944986727231101</v>
      </c>
      <c r="BZ66" s="225">
        <v>0.25200906077861102</v>
      </c>
      <c r="CA66" s="223">
        <v>2.6412127291852601</v>
      </c>
      <c r="CB66" s="225">
        <v>0.17484863305665699</v>
      </c>
      <c r="CC66" s="223">
        <v>0.86718496171876702</v>
      </c>
      <c r="CD66" s="225">
        <v>0.31637309225204602</v>
      </c>
      <c r="CE66" s="223">
        <v>1.34539385330176</v>
      </c>
      <c r="CF66" s="225">
        <v>0.125046989835048</v>
      </c>
      <c r="CG66" s="223">
        <v>1.1170432323216</v>
      </c>
      <c r="CH66" s="225">
        <v>0.17418186644571301</v>
      </c>
      <c r="CI66" s="223">
        <v>1.23579419753891</v>
      </c>
      <c r="CJ66" s="225">
        <v>0.198317371478894</v>
      </c>
      <c r="CK66" s="223">
        <v>1.30587095131055</v>
      </c>
      <c r="CL66" s="225">
        <v>0.142783919646781</v>
      </c>
      <c r="CM66" s="223">
        <v>0.18882771898895701</v>
      </c>
      <c r="CN66" s="225">
        <v>0.22593457294987099</v>
      </c>
      <c r="CO66" s="223">
        <v>1.5897115586269199</v>
      </c>
      <c r="CP66" s="225">
        <v>8.1735656105617699E-2</v>
      </c>
      <c r="CQ66" s="223">
        <v>1.23375542017232</v>
      </c>
      <c r="CR66" s="225">
        <v>0.107912463102298</v>
      </c>
      <c r="CS66" s="223">
        <v>1.72426567157578</v>
      </c>
      <c r="CT66" s="225">
        <v>0.19248779533800001</v>
      </c>
      <c r="CU66" s="223">
        <v>1.64940676863944</v>
      </c>
      <c r="CV66" s="225">
        <v>0.117840608541554</v>
      </c>
      <c r="CW66" s="223">
        <v>0.41565134846711499</v>
      </c>
      <c r="CX66" s="225">
        <v>0.14919503372870699</v>
      </c>
      <c r="CY66" s="223">
        <v>2.46866155829087</v>
      </c>
      <c r="CZ66" s="225">
        <v>0.159024342860526</v>
      </c>
      <c r="DA66" s="223">
        <v>2.3957698221265198</v>
      </c>
      <c r="DB66" s="225">
        <v>0.30954094800542498</v>
      </c>
      <c r="DC66" s="223">
        <v>2.5881106574068302</v>
      </c>
      <c r="DD66" s="225">
        <v>0.35773118471666898</v>
      </c>
      <c r="DE66" s="223">
        <v>2.33001785146458</v>
      </c>
      <c r="DF66" s="225">
        <v>0.23290712629066301</v>
      </c>
      <c r="DG66" s="223">
        <v>-6.5751970661940703E-2</v>
      </c>
      <c r="DH66" s="225">
        <v>0.37270662558553402</v>
      </c>
      <c r="DI66" s="223">
        <v>0.85928413359238098</v>
      </c>
      <c r="DJ66" s="225">
        <v>0.108895976291894</v>
      </c>
      <c r="DK66" s="223">
        <v>0.763808064194612</v>
      </c>
      <c r="DL66" s="225">
        <v>0.29037494876072301</v>
      </c>
      <c r="DM66" s="223">
        <v>0.77074247449220401</v>
      </c>
      <c r="DN66" s="225">
        <v>0.191008957114228</v>
      </c>
      <c r="DO66" s="223">
        <v>0.95131775277529695</v>
      </c>
      <c r="DP66" s="225">
        <v>0.164762663119804</v>
      </c>
      <c r="DQ66" s="223">
        <v>0.18750968858068401</v>
      </c>
      <c r="DR66" s="225">
        <v>0.336101728581016</v>
      </c>
      <c r="DS66" s="104"/>
      <c r="DT66" s="104"/>
      <c r="DU66" s="104"/>
      <c r="DV66" s="104"/>
      <c r="DW66" s="104"/>
      <c r="DX66" s="104"/>
      <c r="DY66" s="104"/>
      <c r="DZ66" s="104"/>
      <c r="EA66" s="104"/>
      <c r="EB66" s="104"/>
      <c r="EC66" s="104"/>
      <c r="ED66" s="104"/>
      <c r="EE66" s="104"/>
      <c r="EF66" s="104"/>
      <c r="EG66" s="104"/>
      <c r="EH66" s="104"/>
      <c r="EI66" s="104"/>
      <c r="EJ66" s="104"/>
      <c r="EK66" s="104"/>
      <c r="EL66" s="104"/>
      <c r="EM66" s="104"/>
      <c r="EN66" s="104"/>
      <c r="EO66" s="104"/>
      <c r="EP66" s="104"/>
      <c r="EQ66" s="104"/>
      <c r="ER66" s="104"/>
      <c r="ES66" s="104"/>
      <c r="ET66" s="104"/>
      <c r="EU66" s="104"/>
      <c r="EV66" s="104"/>
      <c r="EW66" s="104"/>
      <c r="EX66" s="104"/>
      <c r="EY66" s="104"/>
      <c r="EZ66" s="104"/>
      <c r="FA66" s="104"/>
      <c r="FB66" s="104"/>
      <c r="FC66" s="104"/>
      <c r="FD66" s="104"/>
      <c r="FE66" s="104"/>
      <c r="FF66" s="104"/>
      <c r="FG66" s="104"/>
      <c r="FH66" s="104"/>
      <c r="FI66" s="104"/>
      <c r="FJ66" s="104"/>
      <c r="FK66" s="104"/>
      <c r="FL66" s="104"/>
      <c r="FM66" s="104"/>
      <c r="FN66" s="255"/>
    </row>
    <row r="67" spans="1:170" ht="13" customHeight="1" x14ac:dyDescent="0.25">
      <c r="A67" s="26" t="s">
        <v>446</v>
      </c>
      <c r="B67" s="184">
        <v>2</v>
      </c>
      <c r="C67" s="223">
        <v>40.980219232359197</v>
      </c>
      <c r="D67" s="225">
        <v>0.812177744853256</v>
      </c>
      <c r="E67" s="223">
        <v>40.691764747345502</v>
      </c>
      <c r="F67" s="225">
        <v>2.1967103672713999</v>
      </c>
      <c r="G67" s="223">
        <v>39.854757396918203</v>
      </c>
      <c r="H67" s="225">
        <v>1.6816997645210501</v>
      </c>
      <c r="I67" s="223">
        <v>41.699680663987301</v>
      </c>
      <c r="J67" s="225">
        <v>0.85326642603060698</v>
      </c>
      <c r="K67" s="223">
        <v>1.0079159166418401</v>
      </c>
      <c r="L67" s="225">
        <v>2.3533525864031302</v>
      </c>
      <c r="M67" s="223">
        <v>19.4366925208613</v>
      </c>
      <c r="N67" s="225">
        <v>0.45747994238906697</v>
      </c>
      <c r="O67" s="223">
        <v>20.485293167132902</v>
      </c>
      <c r="P67" s="225">
        <v>0.944207479119336</v>
      </c>
      <c r="Q67" s="223">
        <v>19.25109217891</v>
      </c>
      <c r="R67" s="225">
        <v>0.81202887242090804</v>
      </c>
      <c r="S67" s="223">
        <v>19.236651366965098</v>
      </c>
      <c r="T67" s="225">
        <v>0.61933435722066899</v>
      </c>
      <c r="U67" s="223">
        <v>-1.2486418001678199</v>
      </c>
      <c r="V67" s="225">
        <v>1.09473143427068</v>
      </c>
      <c r="W67" s="223">
        <v>5.3583256923652103</v>
      </c>
      <c r="X67" s="225">
        <v>0.304798797966501</v>
      </c>
      <c r="Y67" s="223">
        <v>5.7666487463128302</v>
      </c>
      <c r="Z67" s="225">
        <v>0.53529406528796597</v>
      </c>
      <c r="AA67" s="223">
        <v>5.20950542658065</v>
      </c>
      <c r="AB67" s="225">
        <v>0.51338140903857099</v>
      </c>
      <c r="AC67" s="223">
        <v>5.1876278309451997</v>
      </c>
      <c r="AD67" s="225">
        <v>0.358853841377621</v>
      </c>
      <c r="AE67" s="223">
        <v>-0.57902091536762601</v>
      </c>
      <c r="AF67" s="225">
        <v>0.60042956035140105</v>
      </c>
      <c r="AG67" s="223">
        <v>3.8581653563371101</v>
      </c>
      <c r="AH67" s="225">
        <v>0.16814721371744201</v>
      </c>
      <c r="AI67" s="223">
        <v>3.9334248753915002</v>
      </c>
      <c r="AJ67" s="225">
        <v>0.337026065795616</v>
      </c>
      <c r="AK67" s="223">
        <v>3.4186652356148999</v>
      </c>
      <c r="AL67" s="225">
        <v>0.20247349261279399</v>
      </c>
      <c r="AM67" s="223">
        <v>4.0150078899230701</v>
      </c>
      <c r="AN67" s="225">
        <v>0.222520290999425</v>
      </c>
      <c r="AO67" s="223">
        <v>8.1583014531575196E-2</v>
      </c>
      <c r="AP67" s="225">
        <v>0.41201035401441199</v>
      </c>
      <c r="AQ67" s="223">
        <v>3.7784297521225398</v>
      </c>
      <c r="AR67" s="225">
        <v>0.27123828225538199</v>
      </c>
      <c r="AS67" s="223">
        <v>3.5911002044713598</v>
      </c>
      <c r="AT67" s="225">
        <v>0.75585412325370105</v>
      </c>
      <c r="AU67" s="223">
        <v>3.8635446570232501</v>
      </c>
      <c r="AV67" s="225">
        <v>0.45883353364213397</v>
      </c>
      <c r="AW67" s="223">
        <v>3.3977421636093599</v>
      </c>
      <c r="AX67" s="225">
        <v>0.22193368167249999</v>
      </c>
      <c r="AY67" s="223">
        <v>-0.19335804086200101</v>
      </c>
      <c r="AZ67" s="225">
        <v>0.85301836869615</v>
      </c>
      <c r="BA67" s="223">
        <v>2.8221033979257402</v>
      </c>
      <c r="BB67" s="225">
        <v>0.22320092438320799</v>
      </c>
      <c r="BC67" s="223">
        <v>2.5747016970670402</v>
      </c>
      <c r="BD67" s="225">
        <v>0.44178865607796602</v>
      </c>
      <c r="BE67" s="223">
        <v>2.4068083129150302</v>
      </c>
      <c r="BF67" s="225">
        <v>0.34078879372364101</v>
      </c>
      <c r="BG67" s="223">
        <v>3.0792647858520699</v>
      </c>
      <c r="BH67" s="225">
        <v>0.40285420708228498</v>
      </c>
      <c r="BI67" s="223">
        <v>0.50456308878502898</v>
      </c>
      <c r="BJ67" s="225">
        <v>0.67854002307806804</v>
      </c>
      <c r="BK67" s="223">
        <v>1.00294856276352</v>
      </c>
      <c r="BL67" s="225">
        <v>0.18542286452847201</v>
      </c>
      <c r="BM67" s="223">
        <v>1.00146135657465</v>
      </c>
      <c r="BN67" s="225">
        <v>0.70643505809622598</v>
      </c>
      <c r="BO67" s="223">
        <v>1.05250096619309</v>
      </c>
      <c r="BP67" s="225">
        <v>0.43267417598869001</v>
      </c>
      <c r="BQ67" s="223">
        <v>0.984650686312045</v>
      </c>
      <c r="BR67" s="225">
        <v>0.25107503009521598</v>
      </c>
      <c r="BS67" s="223">
        <v>-1.6810670262603401E-2</v>
      </c>
      <c r="BT67" s="225">
        <v>0.76979332551881596</v>
      </c>
      <c r="BU67" s="223">
        <v>2.5458160834699299</v>
      </c>
      <c r="BV67" s="225">
        <v>0.158749051193394</v>
      </c>
      <c r="BW67" s="223">
        <v>2.6482016191133599</v>
      </c>
      <c r="BX67" s="225">
        <v>0.41668938554076002</v>
      </c>
      <c r="BY67" s="223">
        <v>2.1352226526081202</v>
      </c>
      <c r="BZ67" s="225">
        <v>0.21170050795860099</v>
      </c>
      <c r="CA67" s="223">
        <v>2.6393567615537199</v>
      </c>
      <c r="CB67" s="225">
        <v>0.18331320468228701</v>
      </c>
      <c r="CC67" s="223">
        <v>-8.8448575596400403E-3</v>
      </c>
      <c r="CD67" s="225">
        <v>0.41153836904726798</v>
      </c>
      <c r="CE67" s="223">
        <v>1.48504862819468</v>
      </c>
      <c r="CF67" s="225">
        <v>0.22248526932669699</v>
      </c>
      <c r="CG67" s="223">
        <v>1.8204096688329501</v>
      </c>
      <c r="CH67" s="225">
        <v>0.52301616015792196</v>
      </c>
      <c r="CI67" s="223">
        <v>1.80546004941438</v>
      </c>
      <c r="CJ67" s="225">
        <v>0.39789070498553297</v>
      </c>
      <c r="CK67" s="223">
        <v>1.1918964955039599</v>
      </c>
      <c r="CL67" s="225">
        <v>0.197929721850928</v>
      </c>
      <c r="CM67" s="223">
        <v>-0.62851317332899703</v>
      </c>
      <c r="CN67" s="225">
        <v>0.50956505316484402</v>
      </c>
      <c r="CO67" s="223">
        <v>1.4904033537960399</v>
      </c>
      <c r="CP67" s="225">
        <v>0.105111553498239</v>
      </c>
      <c r="CQ67" s="223">
        <v>1.67905133882345</v>
      </c>
      <c r="CR67" s="225">
        <v>0.229352939769741</v>
      </c>
      <c r="CS67" s="223">
        <v>1.2649543774455101</v>
      </c>
      <c r="CT67" s="225">
        <v>9.9484741367862298E-2</v>
      </c>
      <c r="CU67" s="223">
        <v>1.55837369919074</v>
      </c>
      <c r="CV67" s="225">
        <v>0.176734854605862</v>
      </c>
      <c r="CW67" s="223">
        <v>-0.120677639632714</v>
      </c>
      <c r="CX67" s="225">
        <v>0.323279202084715</v>
      </c>
      <c r="CY67" s="223">
        <v>1.33908467935382</v>
      </c>
      <c r="CZ67" s="225">
        <v>0.39841621844842301</v>
      </c>
      <c r="DA67" s="223">
        <v>0.67455950547690402</v>
      </c>
      <c r="DB67" s="225">
        <v>0.21486270614482</v>
      </c>
      <c r="DC67" s="223">
        <v>1.1113561487232</v>
      </c>
      <c r="DD67" s="225">
        <v>0.34211488434607601</v>
      </c>
      <c r="DE67" s="223">
        <v>1.57667256157346</v>
      </c>
      <c r="DF67" s="225">
        <v>0.62310468672709396</v>
      </c>
      <c r="DG67" s="223">
        <v>0.90211305609655301</v>
      </c>
      <c r="DH67" s="225">
        <v>0.51979438564888003</v>
      </c>
      <c r="DI67" s="223">
        <v>2.4734650381571899</v>
      </c>
      <c r="DJ67" s="225">
        <v>0.233726150761425</v>
      </c>
      <c r="DK67" s="223">
        <v>1.84620333305224</v>
      </c>
      <c r="DL67" s="225">
        <v>0.63673580766087301</v>
      </c>
      <c r="DM67" s="223">
        <v>1.9502561657478801</v>
      </c>
      <c r="DN67" s="225">
        <v>0.46669267274592402</v>
      </c>
      <c r="DO67" s="223">
        <v>2.8887325821796801</v>
      </c>
      <c r="DP67" s="225">
        <v>0.394587655640042</v>
      </c>
      <c r="DQ67" s="223">
        <v>1.04252924912745</v>
      </c>
      <c r="DR67" s="225">
        <v>0.92400322821680503</v>
      </c>
      <c r="DS67" s="104"/>
      <c r="DT67" s="104"/>
      <c r="DU67" s="104"/>
      <c r="DV67" s="104"/>
      <c r="DW67" s="104"/>
      <c r="DX67" s="104"/>
      <c r="DY67" s="104"/>
      <c r="DZ67" s="104"/>
      <c r="EA67" s="104"/>
      <c r="EB67" s="104"/>
      <c r="EC67" s="104"/>
      <c r="ED67" s="104"/>
      <c r="EE67" s="104"/>
      <c r="EF67" s="104"/>
      <c r="EG67" s="104"/>
      <c r="EH67" s="104"/>
      <c r="EI67" s="104"/>
      <c r="EJ67" s="104"/>
      <c r="EK67" s="104"/>
      <c r="EL67" s="104"/>
      <c r="EM67" s="104"/>
      <c r="EN67" s="104"/>
      <c r="EO67" s="104"/>
      <c r="EP67" s="104"/>
      <c r="EQ67" s="104"/>
      <c r="ER67" s="104"/>
      <c r="ES67" s="104"/>
      <c r="ET67" s="104"/>
      <c r="EU67" s="104"/>
      <c r="EV67" s="104"/>
      <c r="EW67" s="104"/>
      <c r="EX67" s="104"/>
      <c r="EY67" s="104"/>
      <c r="EZ67" s="104"/>
      <c r="FA67" s="104"/>
      <c r="FB67" s="104"/>
      <c r="FC67" s="104"/>
      <c r="FD67" s="104"/>
      <c r="FE67" s="104"/>
      <c r="FF67" s="104"/>
      <c r="FG67" s="104"/>
      <c r="FH67" s="104"/>
      <c r="FI67" s="104"/>
      <c r="FJ67" s="104"/>
      <c r="FK67" s="104"/>
      <c r="FL67" s="104"/>
      <c r="FM67" s="104"/>
      <c r="FN67" s="255"/>
    </row>
    <row r="68" spans="1:170" ht="13" customHeight="1" x14ac:dyDescent="0.25">
      <c r="A68" s="26" t="s">
        <v>447</v>
      </c>
      <c r="B68" s="184">
        <v>2</v>
      </c>
      <c r="C68" s="223">
        <v>47.5177929879464</v>
      </c>
      <c r="D68" s="225">
        <v>0.59970588373355405</v>
      </c>
      <c r="E68" s="223">
        <v>46.294374685905801</v>
      </c>
      <c r="F68" s="225">
        <v>1.11258675298798</v>
      </c>
      <c r="G68" s="223">
        <v>48.462184384907601</v>
      </c>
      <c r="H68" s="225">
        <v>1.4373038953114601</v>
      </c>
      <c r="I68" s="223">
        <v>47.7611132955765</v>
      </c>
      <c r="J68" s="225">
        <v>0.72651056316207097</v>
      </c>
      <c r="K68" s="223">
        <v>1.46673860967068</v>
      </c>
      <c r="L68" s="225">
        <v>1.25394206986682</v>
      </c>
      <c r="M68" s="223">
        <v>21.536363703805399</v>
      </c>
      <c r="N68" s="225">
        <v>0.460940361097746</v>
      </c>
      <c r="O68" s="223">
        <v>23.7814598770873</v>
      </c>
      <c r="P68" s="225">
        <v>1.2404431659483801</v>
      </c>
      <c r="Q68" s="223">
        <v>21.147922001169501</v>
      </c>
      <c r="R68" s="225">
        <v>0.88272157228886095</v>
      </c>
      <c r="S68" s="223">
        <v>20.9998662353821</v>
      </c>
      <c r="T68" s="225">
        <v>0.52672527618738996</v>
      </c>
      <c r="U68" s="223">
        <v>-2.7815936417051699</v>
      </c>
      <c r="V68" s="225">
        <v>1.3597782199261199</v>
      </c>
      <c r="W68" s="223">
        <v>7.9808278765223699</v>
      </c>
      <c r="X68" s="225">
        <v>0.23523190196325</v>
      </c>
      <c r="Y68" s="223">
        <v>9.3904176200820704</v>
      </c>
      <c r="Z68" s="225">
        <v>0.77308246692618698</v>
      </c>
      <c r="AA68" s="223">
        <v>8.2193682215539301</v>
      </c>
      <c r="AB68" s="225">
        <v>0.49903580454422403</v>
      </c>
      <c r="AC68" s="223">
        <v>7.5285488140929697</v>
      </c>
      <c r="AD68" s="225">
        <v>0.31988282681933999</v>
      </c>
      <c r="AE68" s="223">
        <v>-1.8618688059891</v>
      </c>
      <c r="AF68" s="225">
        <v>0.87696036341579198</v>
      </c>
      <c r="AG68" s="223">
        <v>4.0291890609791201</v>
      </c>
      <c r="AH68" s="225">
        <v>0.12050605767361899</v>
      </c>
      <c r="AI68" s="223">
        <v>3.2609062323173998</v>
      </c>
      <c r="AJ68" s="225">
        <v>0.20206392642045101</v>
      </c>
      <c r="AK68" s="223">
        <v>3.6514495966039799</v>
      </c>
      <c r="AL68" s="225">
        <v>0.36433484130889698</v>
      </c>
      <c r="AM68" s="223">
        <v>4.1932806930052404</v>
      </c>
      <c r="AN68" s="225">
        <v>0.20159900448387899</v>
      </c>
      <c r="AO68" s="223">
        <v>0.93237446068783802</v>
      </c>
      <c r="AP68" s="225">
        <v>0.31037536959745099</v>
      </c>
      <c r="AQ68" s="223">
        <v>4.3308771595028803</v>
      </c>
      <c r="AR68" s="225">
        <v>0.186628354497548</v>
      </c>
      <c r="AS68" s="223">
        <v>3.74652501934737</v>
      </c>
      <c r="AT68" s="225">
        <v>0.34112320421518399</v>
      </c>
      <c r="AU68" s="223">
        <v>4.0718806746133103</v>
      </c>
      <c r="AV68" s="225">
        <v>0.51241374459944</v>
      </c>
      <c r="AW68" s="223">
        <v>4.6010499273373604</v>
      </c>
      <c r="AX68" s="225">
        <v>0.23402448440382101</v>
      </c>
      <c r="AY68" s="223">
        <v>0.85452490798998104</v>
      </c>
      <c r="AZ68" s="225">
        <v>0.42149029462233101</v>
      </c>
      <c r="BA68" s="223">
        <v>2.80136747354697</v>
      </c>
      <c r="BB68" s="225">
        <v>0.19853137136108301</v>
      </c>
      <c r="BC68" s="223">
        <v>1.9087501743050399</v>
      </c>
      <c r="BD68" s="225">
        <v>0.25919826100254001</v>
      </c>
      <c r="BE68" s="223">
        <v>3.3735698498236002</v>
      </c>
      <c r="BF68" s="225">
        <v>0.61819471922691305</v>
      </c>
      <c r="BG68" s="223">
        <v>2.7273356747612998</v>
      </c>
      <c r="BH68" s="225">
        <v>0.17981162933903</v>
      </c>
      <c r="BI68" s="223">
        <v>0.81858550045626</v>
      </c>
      <c r="BJ68" s="225">
        <v>0.34120187235104898</v>
      </c>
      <c r="BK68" s="223">
        <v>2.51657414655</v>
      </c>
      <c r="BL68" s="225">
        <v>0.24368152757980299</v>
      </c>
      <c r="BM68" s="223">
        <v>1.41270577859712</v>
      </c>
      <c r="BN68" s="225">
        <v>0.29761558057042298</v>
      </c>
      <c r="BO68" s="223">
        <v>2.03543714715018</v>
      </c>
      <c r="BP68" s="225">
        <v>0.46851570353009597</v>
      </c>
      <c r="BQ68" s="223">
        <v>2.7414908225620098</v>
      </c>
      <c r="BR68" s="225">
        <v>0.27455720491806201</v>
      </c>
      <c r="BS68" s="223">
        <v>1.3287850439648901</v>
      </c>
      <c r="BT68" s="225">
        <v>0.41067106842796702</v>
      </c>
      <c r="BU68" s="223">
        <v>4.1229359907858099</v>
      </c>
      <c r="BV68" s="225">
        <v>0.200648705746482</v>
      </c>
      <c r="BW68" s="223">
        <v>3.30120832711426</v>
      </c>
      <c r="BX68" s="225">
        <v>0.31992007265411898</v>
      </c>
      <c r="BY68" s="223">
        <v>3.78498058641788</v>
      </c>
      <c r="BZ68" s="225">
        <v>0.43273200322559802</v>
      </c>
      <c r="CA68" s="223">
        <v>4.22985157603435</v>
      </c>
      <c r="CB68" s="225">
        <v>0.19930874823889</v>
      </c>
      <c r="CC68" s="223">
        <v>0.92864324892009098</v>
      </c>
      <c r="CD68" s="225">
        <v>0.35369072226444198</v>
      </c>
      <c r="CE68" s="223">
        <v>1.9239871366224199</v>
      </c>
      <c r="CF68" s="225">
        <v>8.1214529749175507E-2</v>
      </c>
      <c r="CG68" s="223">
        <v>1.6579968748314799</v>
      </c>
      <c r="CH68" s="225">
        <v>0.181771748288443</v>
      </c>
      <c r="CI68" s="223">
        <v>1.6438792508583899</v>
      </c>
      <c r="CJ68" s="225">
        <v>0.32947587164819803</v>
      </c>
      <c r="CK68" s="223">
        <v>2.0657781540218401</v>
      </c>
      <c r="CL68" s="225">
        <v>0.17443120146982</v>
      </c>
      <c r="CM68" s="223">
        <v>0.40778127919035501</v>
      </c>
      <c r="CN68" s="225">
        <v>0.29319499513757402</v>
      </c>
      <c r="CO68" s="223">
        <v>1.7122838125986799</v>
      </c>
      <c r="CP68" s="225">
        <v>9.3292701710082193E-2</v>
      </c>
      <c r="CQ68" s="223">
        <v>1.6272177274094499</v>
      </c>
      <c r="CR68" s="225">
        <v>0.222893234559253</v>
      </c>
      <c r="CS68" s="223">
        <v>1.4835485109629001</v>
      </c>
      <c r="CT68" s="225">
        <v>0.29440750109946001</v>
      </c>
      <c r="CU68" s="223">
        <v>1.8158743114345299</v>
      </c>
      <c r="CV68" s="225">
        <v>0.12954789591487301</v>
      </c>
      <c r="CW68" s="223">
        <v>0.18865658402507801</v>
      </c>
      <c r="CX68" s="225">
        <v>0.27457548844448199</v>
      </c>
      <c r="CY68" s="223">
        <v>2.2117549225570099</v>
      </c>
      <c r="CZ68" s="225">
        <v>0.17956130057441799</v>
      </c>
      <c r="DA68" s="223">
        <v>2.3660719510956798</v>
      </c>
      <c r="DB68" s="225">
        <v>0.309344541542458</v>
      </c>
      <c r="DC68" s="223">
        <v>2.0862898449949601</v>
      </c>
      <c r="DD68" s="225">
        <v>0.46280141255442298</v>
      </c>
      <c r="DE68" s="223">
        <v>2.0984585594322498</v>
      </c>
      <c r="DF68" s="225">
        <v>0.18692564929979</v>
      </c>
      <c r="DG68" s="223">
        <v>-0.26761339166343001</v>
      </c>
      <c r="DH68" s="225">
        <v>0.35336840282555299</v>
      </c>
      <c r="DI68" s="223">
        <v>1.9311471081859</v>
      </c>
      <c r="DJ68" s="225">
        <v>0.100237786119525</v>
      </c>
      <c r="DK68" s="223">
        <v>1.32299375393427</v>
      </c>
      <c r="DL68" s="225">
        <v>0.21423666580706599</v>
      </c>
      <c r="DM68" s="223">
        <v>2.2804696039849199</v>
      </c>
      <c r="DN68" s="225">
        <v>0.29430980094047199</v>
      </c>
      <c r="DO68" s="223">
        <v>2.0295265012026502</v>
      </c>
      <c r="DP68" s="225">
        <v>0.15742176791593099</v>
      </c>
      <c r="DQ68" s="223">
        <v>0.706532747268378</v>
      </c>
      <c r="DR68" s="225">
        <v>0.28469717194587402</v>
      </c>
      <c r="DS68" s="104"/>
      <c r="DT68" s="104"/>
      <c r="DU68" s="104"/>
      <c r="DV68" s="104"/>
      <c r="DW68" s="104"/>
      <c r="DX68" s="104"/>
      <c r="DY68" s="104"/>
      <c r="DZ68" s="104"/>
      <c r="EA68" s="104"/>
      <c r="EB68" s="104"/>
      <c r="EC68" s="104"/>
      <c r="ED68" s="104"/>
      <c r="EE68" s="104"/>
      <c r="EF68" s="104"/>
      <c r="EG68" s="104"/>
      <c r="EH68" s="104"/>
      <c r="EI68" s="104"/>
      <c r="EJ68" s="104"/>
      <c r="EK68" s="104"/>
      <c r="EL68" s="104"/>
      <c r="EM68" s="104"/>
      <c r="EN68" s="104"/>
      <c r="EO68" s="104"/>
      <c r="EP68" s="104"/>
      <c r="EQ68" s="104"/>
      <c r="ER68" s="104"/>
      <c r="ES68" s="104"/>
      <c r="ET68" s="104"/>
      <c r="EU68" s="104"/>
      <c r="EV68" s="104"/>
      <c r="EW68" s="104"/>
      <c r="EX68" s="104"/>
      <c r="EY68" s="104"/>
      <c r="EZ68" s="104"/>
      <c r="FA68" s="104"/>
      <c r="FB68" s="104"/>
      <c r="FC68" s="104"/>
      <c r="FD68" s="104"/>
      <c r="FE68" s="104"/>
      <c r="FF68" s="104"/>
      <c r="FG68" s="104"/>
      <c r="FH68" s="104"/>
      <c r="FI68" s="104"/>
      <c r="FJ68" s="104"/>
      <c r="FK68" s="104"/>
      <c r="FL68" s="104"/>
      <c r="FM68" s="104"/>
      <c r="FN68" s="255"/>
    </row>
    <row r="69" spans="1:170" ht="13" customHeight="1" x14ac:dyDescent="0.25">
      <c r="A69" s="27" t="s">
        <v>448</v>
      </c>
      <c r="B69" s="200">
        <v>2</v>
      </c>
      <c r="C69" s="233">
        <v>39.883642955105898</v>
      </c>
      <c r="D69" s="234">
        <v>0.46843617931868597</v>
      </c>
      <c r="E69" s="233">
        <v>39.661212503414198</v>
      </c>
      <c r="F69" s="234">
        <v>0.71511696500732602</v>
      </c>
      <c r="G69" s="233">
        <v>41.835131889213201</v>
      </c>
      <c r="H69" s="234">
        <v>1.13342896032262</v>
      </c>
      <c r="I69" s="233">
        <v>39.280192635935499</v>
      </c>
      <c r="J69" s="234">
        <v>0.60186352511824903</v>
      </c>
      <c r="K69" s="233">
        <v>-0.38101986747878402</v>
      </c>
      <c r="L69" s="234">
        <v>0.97029725375681397</v>
      </c>
      <c r="M69" s="233">
        <v>16.571147175193001</v>
      </c>
      <c r="N69" s="234">
        <v>0.20075460726347499</v>
      </c>
      <c r="O69" s="233">
        <v>17.085672564391999</v>
      </c>
      <c r="P69" s="234">
        <v>0.31482246486033899</v>
      </c>
      <c r="Q69" s="233">
        <v>16.614246872716102</v>
      </c>
      <c r="R69" s="234">
        <v>0.373731489855544</v>
      </c>
      <c r="S69" s="233">
        <v>16.349935099489699</v>
      </c>
      <c r="T69" s="234">
        <v>0.26045292075064402</v>
      </c>
      <c r="U69" s="233">
        <v>-0.73573746490232095</v>
      </c>
      <c r="V69" s="234">
        <v>0.41410363604537098</v>
      </c>
      <c r="W69" s="233">
        <v>6.6115571571051497</v>
      </c>
      <c r="X69" s="234">
        <v>0.211629742213368</v>
      </c>
      <c r="Y69" s="233">
        <v>6.84334209925309</v>
      </c>
      <c r="Z69" s="234">
        <v>0.57753253331797005</v>
      </c>
      <c r="AA69" s="233">
        <v>6.42127320491484</v>
      </c>
      <c r="AB69" s="234">
        <v>0.358477397244164</v>
      </c>
      <c r="AC69" s="233">
        <v>6.6234199708018604</v>
      </c>
      <c r="AD69" s="234">
        <v>0.33515099455642899</v>
      </c>
      <c r="AE69" s="233">
        <v>-0.21992212845122999</v>
      </c>
      <c r="AF69" s="234">
        <v>0.65710117124608103</v>
      </c>
      <c r="AG69" s="233">
        <v>3.8961107770330901</v>
      </c>
      <c r="AH69" s="234">
        <v>0.106846865252615</v>
      </c>
      <c r="AI69" s="233">
        <v>3.89043697334376</v>
      </c>
      <c r="AJ69" s="234">
        <v>0.29353986702488999</v>
      </c>
      <c r="AK69" s="233">
        <v>3.7278393363219302</v>
      </c>
      <c r="AL69" s="234">
        <v>0.12739433442185699</v>
      </c>
      <c r="AM69" s="233">
        <v>3.9664307334426501</v>
      </c>
      <c r="AN69" s="234">
        <v>0.131311540890304</v>
      </c>
      <c r="AO69" s="233">
        <v>7.5993760098885602E-2</v>
      </c>
      <c r="AP69" s="234">
        <v>0.32197423518490798</v>
      </c>
      <c r="AQ69" s="233">
        <v>4.1815249968061998</v>
      </c>
      <c r="AR69" s="234">
        <v>0.17329427166226999</v>
      </c>
      <c r="AS69" s="233">
        <v>4.47335465115607</v>
      </c>
      <c r="AT69" s="234">
        <v>0.30987219247764403</v>
      </c>
      <c r="AU69" s="233">
        <v>4.5321801725144999</v>
      </c>
      <c r="AV69" s="234">
        <v>0.39915053795827499</v>
      </c>
      <c r="AW69" s="233">
        <v>3.94460619100089</v>
      </c>
      <c r="AX69" s="234">
        <v>0.19099977116507699</v>
      </c>
      <c r="AY69" s="233">
        <v>-0.52874846015517596</v>
      </c>
      <c r="AZ69" s="234">
        <v>0.35620122237549401</v>
      </c>
      <c r="BA69" s="233">
        <v>2.2934836826821101</v>
      </c>
      <c r="BB69" s="234">
        <v>0.106406840626489</v>
      </c>
      <c r="BC69" s="233">
        <v>2.0643477837041999</v>
      </c>
      <c r="BD69" s="234">
        <v>0.23196213322885201</v>
      </c>
      <c r="BE69" s="233">
        <v>2.36774057400239</v>
      </c>
      <c r="BF69" s="234">
        <v>0.21448707280219501</v>
      </c>
      <c r="BG69" s="233">
        <v>2.3396698105964502</v>
      </c>
      <c r="BH69" s="234">
        <v>0.15324440194848901</v>
      </c>
      <c r="BI69" s="233">
        <v>0.275322026892243</v>
      </c>
      <c r="BJ69" s="234">
        <v>0.28369009812664697</v>
      </c>
      <c r="BK69" s="233">
        <v>0.88818261482456395</v>
      </c>
      <c r="BL69" s="234">
        <v>8.6040730583519395E-2</v>
      </c>
      <c r="BM69" s="233">
        <v>0.50376707947104504</v>
      </c>
      <c r="BN69" s="234">
        <v>0.104579553720842</v>
      </c>
      <c r="BO69" s="233">
        <v>0.97909263813470004</v>
      </c>
      <c r="BP69" s="234">
        <v>0.284225371182796</v>
      </c>
      <c r="BQ69" s="233">
        <v>1.00649043417373</v>
      </c>
      <c r="BR69" s="234">
        <v>0.11892751361923599</v>
      </c>
      <c r="BS69" s="233">
        <v>0.50272335470268303</v>
      </c>
      <c r="BT69" s="234">
        <v>0.15319087807819101</v>
      </c>
      <c r="BU69" s="233">
        <v>2.8149750650441598</v>
      </c>
      <c r="BV69" s="234">
        <v>0.158037687699459</v>
      </c>
      <c r="BW69" s="233">
        <v>2.5669749734936098</v>
      </c>
      <c r="BX69" s="234">
        <v>0.217945970440871</v>
      </c>
      <c r="BY69" s="233">
        <v>2.9890904145625798</v>
      </c>
      <c r="BZ69" s="234">
        <v>0.36456519626942402</v>
      </c>
      <c r="CA69" s="233">
        <v>2.8436096464201999</v>
      </c>
      <c r="CB69" s="234">
        <v>0.16816305263495701</v>
      </c>
      <c r="CC69" s="233">
        <v>0.27663467292659799</v>
      </c>
      <c r="CD69" s="234">
        <v>0.27217106167849697</v>
      </c>
      <c r="CE69" s="233">
        <v>1.3983329145304</v>
      </c>
      <c r="CF69" s="234">
        <v>8.5604472334170303E-2</v>
      </c>
      <c r="CG69" s="233">
        <v>1.4640324853645901</v>
      </c>
      <c r="CH69" s="234">
        <v>0.15616779449096099</v>
      </c>
      <c r="CI69" s="233">
        <v>1.0917036515378999</v>
      </c>
      <c r="CJ69" s="234">
        <v>0.16560304325054001</v>
      </c>
      <c r="CK69" s="233">
        <v>1.5021946664674399</v>
      </c>
      <c r="CL69" s="234">
        <v>0.117033879575626</v>
      </c>
      <c r="CM69" s="233">
        <v>3.8162181102847602E-2</v>
      </c>
      <c r="CN69" s="234">
        <v>0.190071006465686</v>
      </c>
      <c r="CO69" s="233">
        <v>1.7243309574358801</v>
      </c>
      <c r="CP69" s="234">
        <v>7.98431953152796E-2</v>
      </c>
      <c r="CQ69" s="233">
        <v>1.7395097009762199</v>
      </c>
      <c r="CR69" s="234">
        <v>0.19034465376639301</v>
      </c>
      <c r="CS69" s="233">
        <v>1.8327583377521</v>
      </c>
      <c r="CT69" s="234">
        <v>0.14883571605045501</v>
      </c>
      <c r="CU69" s="233">
        <v>1.6539745916517601</v>
      </c>
      <c r="CV69" s="234">
        <v>9.6265265768609304E-2</v>
      </c>
      <c r="CW69" s="233">
        <v>-8.5535109324465203E-2</v>
      </c>
      <c r="CX69" s="234">
        <v>0.20397105977341301</v>
      </c>
      <c r="CY69" s="233">
        <v>0.93424719825841895</v>
      </c>
      <c r="CZ69" s="234">
        <v>0.104707012765355</v>
      </c>
      <c r="DA69" s="233">
        <v>0.72844373658200001</v>
      </c>
      <c r="DB69" s="234">
        <v>0.14192954206240699</v>
      </c>
      <c r="DC69" s="233">
        <v>0.67320319054745403</v>
      </c>
      <c r="DD69" s="234">
        <v>0.15561430969783399</v>
      </c>
      <c r="DE69" s="233">
        <v>1.1229807877715301</v>
      </c>
      <c r="DF69" s="234">
        <v>0.174238260195341</v>
      </c>
      <c r="DG69" s="233">
        <v>0.39453705118952898</v>
      </c>
      <c r="DH69" s="234">
        <v>0.230854888283263</v>
      </c>
      <c r="DI69" s="233">
        <v>1.7412582792128499</v>
      </c>
      <c r="DJ69" s="234">
        <v>0.117746460161545</v>
      </c>
      <c r="DK69" s="233">
        <v>1.99328068729277</v>
      </c>
      <c r="DL69" s="234">
        <v>0.29716897166112199</v>
      </c>
      <c r="DM69" s="233">
        <v>2.0352969670518601</v>
      </c>
      <c r="DN69" s="234">
        <v>0.234984828221661</v>
      </c>
      <c r="DO69" s="233">
        <v>1.5202757843292101</v>
      </c>
      <c r="DP69" s="234">
        <v>0.126897554484798</v>
      </c>
      <c r="DQ69" s="233">
        <v>-0.47300490296355902</v>
      </c>
      <c r="DR69" s="234">
        <v>0.292920525842705</v>
      </c>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6"/>
    </row>
    <row r="70" spans="1:170" ht="13" customHeight="1" x14ac:dyDescent="0.25">
      <c r="A70" s="26"/>
      <c r="B70" s="188"/>
      <c r="C70" s="223" t="s">
        <v>1081</v>
      </c>
      <c r="D70" s="225" t="s">
        <v>1082</v>
      </c>
      <c r="E70" s="223" t="s">
        <v>1229</v>
      </c>
      <c r="F70" s="225" t="s">
        <v>1230</v>
      </c>
      <c r="G70" s="223" t="s">
        <v>1231</v>
      </c>
      <c r="H70" s="225" t="s">
        <v>1232</v>
      </c>
      <c r="I70" s="223" t="s">
        <v>1233</v>
      </c>
      <c r="J70" s="225" t="s">
        <v>1234</v>
      </c>
      <c r="K70" s="223" t="s">
        <v>1235</v>
      </c>
      <c r="L70" s="225" t="s">
        <v>1236</v>
      </c>
      <c r="M70" s="223" t="s">
        <v>1091</v>
      </c>
      <c r="N70" s="225" t="s">
        <v>1092</v>
      </c>
      <c r="O70" s="223" t="s">
        <v>1237</v>
      </c>
      <c r="P70" s="225" t="s">
        <v>1238</v>
      </c>
      <c r="Q70" s="223" t="s">
        <v>1239</v>
      </c>
      <c r="R70" s="225" t="s">
        <v>1240</v>
      </c>
      <c r="S70" s="223" t="s">
        <v>1241</v>
      </c>
      <c r="T70" s="225" t="s">
        <v>1242</v>
      </c>
      <c r="U70" s="223" t="s">
        <v>1243</v>
      </c>
      <c r="V70" s="225" t="s">
        <v>1244</v>
      </c>
      <c r="W70" s="223" t="s">
        <v>1101</v>
      </c>
      <c r="X70" s="225" t="s">
        <v>1102</v>
      </c>
      <c r="Y70" s="223" t="s">
        <v>1245</v>
      </c>
      <c r="Z70" s="225" t="s">
        <v>1246</v>
      </c>
      <c r="AA70" s="223" t="s">
        <v>1247</v>
      </c>
      <c r="AB70" s="225" t="s">
        <v>1248</v>
      </c>
      <c r="AC70" s="223" t="s">
        <v>1249</v>
      </c>
      <c r="AD70" s="225" t="s">
        <v>1250</v>
      </c>
      <c r="AE70" s="223" t="s">
        <v>1251</v>
      </c>
      <c r="AF70" s="225" t="s">
        <v>1252</v>
      </c>
      <c r="AG70" s="223" t="s">
        <v>1167</v>
      </c>
      <c r="AH70" s="225" t="s">
        <v>1168</v>
      </c>
      <c r="AI70" s="223" t="s">
        <v>1253</v>
      </c>
      <c r="AJ70" s="225" t="s">
        <v>1254</v>
      </c>
      <c r="AK70" s="223" t="s">
        <v>1255</v>
      </c>
      <c r="AL70" s="225" t="s">
        <v>1256</v>
      </c>
      <c r="AM70" s="223" t="s">
        <v>1257</v>
      </c>
      <c r="AN70" s="225" t="s">
        <v>1258</v>
      </c>
      <c r="AO70" s="223" t="s">
        <v>1259</v>
      </c>
      <c r="AP70" s="225" t="s">
        <v>1260</v>
      </c>
      <c r="AQ70" s="223" t="s">
        <v>1111</v>
      </c>
      <c r="AR70" s="225" t="s">
        <v>1112</v>
      </c>
      <c r="AS70" s="223" t="s">
        <v>1261</v>
      </c>
      <c r="AT70" s="225" t="s">
        <v>1262</v>
      </c>
      <c r="AU70" s="223" t="s">
        <v>1263</v>
      </c>
      <c r="AV70" s="225" t="s">
        <v>1264</v>
      </c>
      <c r="AW70" s="223" t="s">
        <v>1265</v>
      </c>
      <c r="AX70" s="225" t="s">
        <v>1266</v>
      </c>
      <c r="AY70" s="223" t="s">
        <v>1267</v>
      </c>
      <c r="AZ70" s="225" t="s">
        <v>1268</v>
      </c>
      <c r="BA70" s="223" t="s">
        <v>1131</v>
      </c>
      <c r="BB70" s="225" t="s">
        <v>1132</v>
      </c>
      <c r="BC70" s="223" t="s">
        <v>1269</v>
      </c>
      <c r="BD70" s="225" t="s">
        <v>1270</v>
      </c>
      <c r="BE70" s="223" t="s">
        <v>1271</v>
      </c>
      <c r="BF70" s="225" t="s">
        <v>1272</v>
      </c>
      <c r="BG70" s="223" t="s">
        <v>1273</v>
      </c>
      <c r="BH70" s="225" t="s">
        <v>1274</v>
      </c>
      <c r="BI70" s="223" t="s">
        <v>1275</v>
      </c>
      <c r="BJ70" s="225" t="s">
        <v>1276</v>
      </c>
      <c r="BK70" s="223" t="s">
        <v>1141</v>
      </c>
      <c r="BL70" s="225" t="s">
        <v>1142</v>
      </c>
      <c r="BM70" s="223" t="s">
        <v>1277</v>
      </c>
      <c r="BN70" s="225" t="s">
        <v>1278</v>
      </c>
      <c r="BO70" s="223" t="s">
        <v>1279</v>
      </c>
      <c r="BP70" s="225" t="s">
        <v>1280</v>
      </c>
      <c r="BQ70" s="223" t="s">
        <v>1281</v>
      </c>
      <c r="BR70" s="225" t="s">
        <v>1282</v>
      </c>
      <c r="BS70" s="223" t="s">
        <v>1283</v>
      </c>
      <c r="BT70" s="225" t="s">
        <v>1284</v>
      </c>
      <c r="BU70" s="223" t="s">
        <v>1121</v>
      </c>
      <c r="BV70" s="225" t="s">
        <v>1122</v>
      </c>
      <c r="BW70" s="223" t="s">
        <v>1285</v>
      </c>
      <c r="BX70" s="225" t="s">
        <v>1286</v>
      </c>
      <c r="BY70" s="223" t="s">
        <v>1287</v>
      </c>
      <c r="BZ70" s="225" t="s">
        <v>1288</v>
      </c>
      <c r="CA70" s="223" t="s">
        <v>1289</v>
      </c>
      <c r="CB70" s="225" t="s">
        <v>1290</v>
      </c>
      <c r="CC70" s="223" t="s">
        <v>1291</v>
      </c>
      <c r="CD70" s="225" t="s">
        <v>1292</v>
      </c>
      <c r="CE70" s="223" t="s">
        <v>1177</v>
      </c>
      <c r="CF70" s="225" t="s">
        <v>1178</v>
      </c>
      <c r="CG70" s="223" t="s">
        <v>1293</v>
      </c>
      <c r="CH70" s="225" t="s">
        <v>1294</v>
      </c>
      <c r="CI70" s="223" t="s">
        <v>1295</v>
      </c>
      <c r="CJ70" s="225" t="s">
        <v>1296</v>
      </c>
      <c r="CK70" s="223" t="s">
        <v>1297</v>
      </c>
      <c r="CL70" s="225" t="s">
        <v>1298</v>
      </c>
      <c r="CM70" s="223" t="s">
        <v>1299</v>
      </c>
      <c r="CN70" s="225" t="s">
        <v>1300</v>
      </c>
      <c r="CO70" s="223" t="s">
        <v>1151</v>
      </c>
      <c r="CP70" s="225" t="s">
        <v>1152</v>
      </c>
      <c r="CQ70" s="223" t="s">
        <v>1301</v>
      </c>
      <c r="CR70" s="225" t="s">
        <v>1302</v>
      </c>
      <c r="CS70" s="223" t="s">
        <v>1303</v>
      </c>
      <c r="CT70" s="225" t="s">
        <v>1304</v>
      </c>
      <c r="CU70" s="223" t="s">
        <v>1305</v>
      </c>
      <c r="CV70" s="225" t="s">
        <v>1306</v>
      </c>
      <c r="CW70" s="223" t="s">
        <v>1307</v>
      </c>
      <c r="CX70" s="225" t="s">
        <v>1308</v>
      </c>
      <c r="CY70" s="223" t="s">
        <v>1161</v>
      </c>
      <c r="CZ70" s="225" t="s">
        <v>1162</v>
      </c>
      <c r="DA70" s="223" t="s">
        <v>1309</v>
      </c>
      <c r="DB70" s="225" t="s">
        <v>1310</v>
      </c>
      <c r="DC70" s="223" t="s">
        <v>1311</v>
      </c>
      <c r="DD70" s="225" t="s">
        <v>1312</v>
      </c>
      <c r="DE70" s="223" t="s">
        <v>1313</v>
      </c>
      <c r="DF70" s="225" t="s">
        <v>1314</v>
      </c>
      <c r="DG70" s="223" t="s">
        <v>1315</v>
      </c>
      <c r="DH70" s="225" t="s">
        <v>1316</v>
      </c>
      <c r="DI70" s="223" t="s">
        <v>1179</v>
      </c>
      <c r="DJ70" s="225" t="s">
        <v>1180</v>
      </c>
      <c r="DK70" s="223" t="s">
        <v>1317</v>
      </c>
      <c r="DL70" s="225" t="s">
        <v>1318</v>
      </c>
      <c r="DM70" s="223" t="s">
        <v>1319</v>
      </c>
      <c r="DN70" s="225" t="s">
        <v>1320</v>
      </c>
      <c r="DO70" s="223" t="s">
        <v>1321</v>
      </c>
      <c r="DP70" s="225" t="s">
        <v>1322</v>
      </c>
      <c r="DQ70" s="223" t="s">
        <v>1323</v>
      </c>
      <c r="DR70" s="225" t="s">
        <v>1324</v>
      </c>
      <c r="DS70" s="223" t="s">
        <v>1181</v>
      </c>
      <c r="DT70" s="225" t="s">
        <v>1182</v>
      </c>
      <c r="DU70" s="223" t="s">
        <v>1183</v>
      </c>
      <c r="DV70" s="225" t="s">
        <v>1184</v>
      </c>
      <c r="DW70" s="223" t="s">
        <v>1185</v>
      </c>
      <c r="DX70" s="225" t="s">
        <v>1186</v>
      </c>
      <c r="DY70" s="223" t="s">
        <v>1187</v>
      </c>
      <c r="DZ70" s="225" t="s">
        <v>1188</v>
      </c>
      <c r="EA70" s="223" t="s">
        <v>1189</v>
      </c>
      <c r="EB70" s="225" t="s">
        <v>1190</v>
      </c>
      <c r="EC70" s="223" t="s">
        <v>1191</v>
      </c>
      <c r="ED70" s="225" t="s">
        <v>1192</v>
      </c>
      <c r="EE70" s="223" t="s">
        <v>1193</v>
      </c>
      <c r="EF70" s="225" t="s">
        <v>1194</v>
      </c>
      <c r="EG70" s="223" t="s">
        <v>1195</v>
      </c>
      <c r="EH70" s="225" t="s">
        <v>1196</v>
      </c>
      <c r="EI70" s="223" t="s">
        <v>1197</v>
      </c>
      <c r="EJ70" s="225" t="s">
        <v>1198</v>
      </c>
      <c r="EK70" s="223" t="s">
        <v>1199</v>
      </c>
      <c r="EL70" s="225" t="s">
        <v>1200</v>
      </c>
      <c r="EM70" s="223" t="s">
        <v>1201</v>
      </c>
      <c r="EN70" s="225" t="s">
        <v>1202</v>
      </c>
      <c r="EO70" s="223" t="s">
        <v>1203</v>
      </c>
      <c r="EP70" s="225" t="s">
        <v>1204</v>
      </c>
      <c r="EQ70" s="104" t="s">
        <v>1205</v>
      </c>
      <c r="ER70" s="104" t="s">
        <v>1206</v>
      </c>
      <c r="ES70" s="104" t="s">
        <v>1207</v>
      </c>
      <c r="ET70" s="104" t="s">
        <v>1208</v>
      </c>
      <c r="EU70" s="104" t="s">
        <v>1209</v>
      </c>
      <c r="EV70" s="104" t="s">
        <v>1210</v>
      </c>
      <c r="EW70" s="104" t="s">
        <v>1211</v>
      </c>
      <c r="EX70" s="104" t="s">
        <v>1212</v>
      </c>
      <c r="EY70" s="104" t="s">
        <v>1213</v>
      </c>
      <c r="EZ70" s="104" t="s">
        <v>1214</v>
      </c>
      <c r="FA70" s="104" t="s">
        <v>1215</v>
      </c>
      <c r="FB70" s="104" t="s">
        <v>1216</v>
      </c>
      <c r="FC70" s="104" t="s">
        <v>1217</v>
      </c>
      <c r="FD70" s="104" t="s">
        <v>1218</v>
      </c>
      <c r="FE70" s="104" t="s">
        <v>1219</v>
      </c>
      <c r="FF70" s="104" t="s">
        <v>1220</v>
      </c>
      <c r="FG70" s="104" t="s">
        <v>1221</v>
      </c>
      <c r="FH70" s="104" t="s">
        <v>1222</v>
      </c>
      <c r="FI70" s="104" t="s">
        <v>1223</v>
      </c>
      <c r="FJ70" s="104" t="s">
        <v>1224</v>
      </c>
      <c r="FK70" s="104" t="s">
        <v>1225</v>
      </c>
      <c r="FL70" s="104" t="s">
        <v>1226</v>
      </c>
      <c r="FM70" s="104" t="s">
        <v>1227</v>
      </c>
      <c r="FN70" s="255" t="s">
        <v>1228</v>
      </c>
    </row>
    <row r="71" spans="1:170" ht="13" customHeight="1" x14ac:dyDescent="0.25">
      <c r="A71" s="26" t="s">
        <v>392</v>
      </c>
      <c r="B71" s="188">
        <v>1</v>
      </c>
      <c r="C71" s="223">
        <v>46.342122147826302</v>
      </c>
      <c r="D71" s="225">
        <v>0.49845137942871298</v>
      </c>
      <c r="E71" s="223">
        <v>43.579980139621597</v>
      </c>
      <c r="F71" s="225">
        <v>1.03487854137652</v>
      </c>
      <c r="G71" s="223">
        <v>45.991259168489599</v>
      </c>
      <c r="H71" s="225">
        <v>0.84175683502177701</v>
      </c>
      <c r="I71" s="223">
        <v>47.758539463599597</v>
      </c>
      <c r="J71" s="225">
        <v>0.70917591027878502</v>
      </c>
      <c r="K71" s="223">
        <v>4.1785593239779999</v>
      </c>
      <c r="L71" s="225">
        <v>1.2540841421400299</v>
      </c>
      <c r="M71" s="223">
        <v>25.108038350603699</v>
      </c>
      <c r="N71" s="225">
        <v>0.32572121292258199</v>
      </c>
      <c r="O71" s="223">
        <v>25.788970508493399</v>
      </c>
      <c r="P71" s="225">
        <v>0.60860637022130404</v>
      </c>
      <c r="Q71" s="223">
        <v>25.672559381288199</v>
      </c>
      <c r="R71" s="225">
        <v>0.50950733460683295</v>
      </c>
      <c r="S71" s="223">
        <v>24.500061879656599</v>
      </c>
      <c r="T71" s="225">
        <v>0.46331798755020298</v>
      </c>
      <c r="U71" s="223">
        <v>-1.2889086288368199</v>
      </c>
      <c r="V71" s="225">
        <v>0.67352912429505296</v>
      </c>
      <c r="W71" s="223">
        <v>8.5470348273666996</v>
      </c>
      <c r="X71" s="225">
        <v>0.22190467883807399</v>
      </c>
      <c r="Y71" s="223">
        <v>8.0934116046242703</v>
      </c>
      <c r="Z71" s="225">
        <v>0.38826590795691102</v>
      </c>
      <c r="AA71" s="223">
        <v>7.9944258772361003</v>
      </c>
      <c r="AB71" s="225">
        <v>0.440934948896479</v>
      </c>
      <c r="AC71" s="223">
        <v>8.8562434180716796</v>
      </c>
      <c r="AD71" s="225">
        <v>0.29651715479941199</v>
      </c>
      <c r="AE71" s="223">
        <v>0.76283181344741102</v>
      </c>
      <c r="AF71" s="225">
        <v>0.46430512113619599</v>
      </c>
      <c r="AG71" s="223">
        <v>3.8237454701559801</v>
      </c>
      <c r="AH71" s="225">
        <v>0.12572400821547999</v>
      </c>
      <c r="AI71" s="223">
        <v>3.2061993019515702</v>
      </c>
      <c r="AJ71" s="225">
        <v>0.13098712041470201</v>
      </c>
      <c r="AK71" s="223">
        <v>3.7700093364789802</v>
      </c>
      <c r="AL71" s="225">
        <v>0.19706366495386701</v>
      </c>
      <c r="AM71" s="223">
        <v>4.17071304217429</v>
      </c>
      <c r="AN71" s="225">
        <v>0.21296545315888299</v>
      </c>
      <c r="AO71" s="223">
        <v>0.96451374022271796</v>
      </c>
      <c r="AP71" s="225">
        <v>0.24445459158170099</v>
      </c>
      <c r="AQ71" s="223">
        <v>3.3425268124860401</v>
      </c>
      <c r="AR71" s="225">
        <v>0.12993498337746201</v>
      </c>
      <c r="AS71" s="223">
        <v>3.12428554841902</v>
      </c>
      <c r="AT71" s="225">
        <v>0.151766193120322</v>
      </c>
      <c r="AU71" s="223">
        <v>3.3757893007036199</v>
      </c>
      <c r="AV71" s="225">
        <v>0.36916605323983598</v>
      </c>
      <c r="AW71" s="223">
        <v>3.41967689671081</v>
      </c>
      <c r="AX71" s="225">
        <v>0.17173787323201301</v>
      </c>
      <c r="AY71" s="223">
        <v>0.29539134829179098</v>
      </c>
      <c r="AZ71" s="225">
        <v>0.20819976051712499</v>
      </c>
      <c r="BA71" s="223">
        <v>2.9075556399056999</v>
      </c>
      <c r="BB71" s="225">
        <v>0.14190097347361399</v>
      </c>
      <c r="BC71" s="223">
        <v>2.7047079037738002</v>
      </c>
      <c r="BD71" s="225">
        <v>0.32797108344255299</v>
      </c>
      <c r="BE71" s="223">
        <v>2.6381140698142902</v>
      </c>
      <c r="BF71" s="225">
        <v>0.29565315218250798</v>
      </c>
      <c r="BG71" s="223">
        <v>3.0794507951205898</v>
      </c>
      <c r="BH71" s="225">
        <v>0.232738886472838</v>
      </c>
      <c r="BI71" s="223">
        <v>0.374742891346794</v>
      </c>
      <c r="BJ71" s="225">
        <v>0.40872713030053798</v>
      </c>
      <c r="BK71" s="223">
        <v>2.3466019440335502</v>
      </c>
      <c r="BL71" s="225">
        <v>0.148299043910397</v>
      </c>
      <c r="BM71" s="223">
        <v>1.2548300046637599</v>
      </c>
      <c r="BN71" s="225">
        <v>0.249328125532468</v>
      </c>
      <c r="BO71" s="223">
        <v>2.3050647182422401</v>
      </c>
      <c r="BP71" s="225">
        <v>0.47902642272784002</v>
      </c>
      <c r="BQ71" s="223">
        <v>2.92424738609256</v>
      </c>
      <c r="BR71" s="225">
        <v>0.26687469948181802</v>
      </c>
      <c r="BS71" s="223">
        <v>1.66941738142879</v>
      </c>
      <c r="BT71" s="225">
        <v>0.37466408396135897</v>
      </c>
      <c r="BU71" s="223">
        <v>4.2662133074459696</v>
      </c>
      <c r="BV71" s="225">
        <v>0.166514907267861</v>
      </c>
      <c r="BW71" s="223">
        <v>3.1901591799158</v>
      </c>
      <c r="BX71" s="225">
        <v>0.22274722089429899</v>
      </c>
      <c r="BY71" s="223">
        <v>3.9375940862182501</v>
      </c>
      <c r="BZ71" s="225">
        <v>0.25567547005079</v>
      </c>
      <c r="CA71" s="223">
        <v>4.92923638679002</v>
      </c>
      <c r="CB71" s="225">
        <v>0.26375664147475197</v>
      </c>
      <c r="CC71" s="223">
        <v>1.73907720687422</v>
      </c>
      <c r="CD71" s="225">
        <v>0.328136147465521</v>
      </c>
      <c r="CE71" s="223">
        <v>1.87938367662175</v>
      </c>
      <c r="CF71" s="225">
        <v>9.6711540559939996E-2</v>
      </c>
      <c r="CG71" s="223">
        <v>1.47405250089891</v>
      </c>
      <c r="CH71" s="225">
        <v>0.109765659826167</v>
      </c>
      <c r="CI71" s="223">
        <v>1.7284185203687601</v>
      </c>
      <c r="CJ71" s="225">
        <v>0.12735839383643999</v>
      </c>
      <c r="CK71" s="223">
        <v>2.1551397321374099</v>
      </c>
      <c r="CL71" s="225">
        <v>0.15510852830427799</v>
      </c>
      <c r="CM71" s="223">
        <v>0.68108723123850501</v>
      </c>
      <c r="CN71" s="225">
        <v>0.18208941065133899</v>
      </c>
      <c r="CO71" s="223">
        <v>1.7250956186680999</v>
      </c>
      <c r="CP71" s="225">
        <v>5.8464939632215898E-2</v>
      </c>
      <c r="CQ71" s="223">
        <v>1.4875145740395901</v>
      </c>
      <c r="CR71" s="225">
        <v>7.8684385483024602E-2</v>
      </c>
      <c r="CS71" s="223">
        <v>1.54220380196857</v>
      </c>
      <c r="CT71" s="225">
        <v>9.2755159511857893E-2</v>
      </c>
      <c r="CU71" s="223">
        <v>1.91336394282023</v>
      </c>
      <c r="CV71" s="225">
        <v>0.109158084745491</v>
      </c>
      <c r="CW71" s="223">
        <v>0.42584936878063601</v>
      </c>
      <c r="CX71" s="225">
        <v>0.132184902135011</v>
      </c>
      <c r="CY71" s="223">
        <v>1.04177088657573</v>
      </c>
      <c r="CZ71" s="225">
        <v>8.8992729417117694E-2</v>
      </c>
      <c r="DA71" s="223">
        <v>1.0039206196305499</v>
      </c>
      <c r="DB71" s="225">
        <v>0.15634524745380299</v>
      </c>
      <c r="DC71" s="223">
        <v>0.93619380492694604</v>
      </c>
      <c r="DD71" s="225">
        <v>0.10471688160744</v>
      </c>
      <c r="DE71" s="223">
        <v>1.10151592521025</v>
      </c>
      <c r="DF71" s="225">
        <v>0.142195191231762</v>
      </c>
      <c r="DG71" s="223">
        <v>9.7595305579701197E-2</v>
      </c>
      <c r="DH71" s="225">
        <v>0.200059674126499</v>
      </c>
      <c r="DI71" s="223">
        <v>2.2582782273234598</v>
      </c>
      <c r="DJ71" s="225">
        <v>0.130811407609706</v>
      </c>
      <c r="DK71" s="223">
        <v>2.0457994833336599</v>
      </c>
      <c r="DL71" s="225">
        <v>0.22541844464621699</v>
      </c>
      <c r="DM71" s="223">
        <v>1.9243275994288001</v>
      </c>
      <c r="DN71" s="225">
        <v>0.250247100215511</v>
      </c>
      <c r="DO71" s="223">
        <v>2.50325821884182</v>
      </c>
      <c r="DP71" s="225">
        <v>0.191957190822378</v>
      </c>
      <c r="DQ71" s="223">
        <v>0.45745873550816102</v>
      </c>
      <c r="DR71" s="225">
        <v>0.29217928398931498</v>
      </c>
      <c r="DS71" s="223">
        <v>-0.110057283609649</v>
      </c>
      <c r="DT71" s="225">
        <v>0.62411623807634997</v>
      </c>
      <c r="DU71" s="223">
        <v>5.0087983836341099</v>
      </c>
      <c r="DV71" s="225">
        <v>0.40848778709035</v>
      </c>
      <c r="DW71" s="223">
        <v>0.12585144851643201</v>
      </c>
      <c r="DX71" s="225">
        <v>0.295863464366525</v>
      </c>
      <c r="DY71" s="223">
        <v>-0.14042580127843601</v>
      </c>
      <c r="DZ71" s="225">
        <v>0.157660576388754</v>
      </c>
      <c r="EA71" s="223">
        <v>-2.3362910781409298</v>
      </c>
      <c r="EB71" s="225">
        <v>0.21567966323540899</v>
      </c>
      <c r="EC71" s="223">
        <v>-6.6855918299430203E-2</v>
      </c>
      <c r="ED71" s="225">
        <v>0.18317486860205001</v>
      </c>
      <c r="EE71" s="223">
        <v>-0.246064917248974</v>
      </c>
      <c r="EF71" s="225">
        <v>0.20584456196916801</v>
      </c>
      <c r="EG71" s="223">
        <v>-0.42097514142675801</v>
      </c>
      <c r="EH71" s="225">
        <v>0.23471276813261199</v>
      </c>
      <c r="EI71" s="223">
        <v>0.13959700721770499</v>
      </c>
      <c r="EJ71" s="225">
        <v>0.14383515465761099</v>
      </c>
      <c r="EK71" s="223">
        <v>-0.108741534308197</v>
      </c>
      <c r="EL71" s="225">
        <v>0.106957443217059</v>
      </c>
      <c r="EM71" s="223">
        <v>-1.16975949271096</v>
      </c>
      <c r="EN71" s="225">
        <v>0.160742766091373</v>
      </c>
      <c r="EO71" s="223">
        <v>0.22550800830502801</v>
      </c>
      <c r="EP71" s="225">
        <v>0.17339370884783201</v>
      </c>
      <c r="EQ71" s="104"/>
      <c r="ER71" s="104"/>
      <c r="ES71" s="104"/>
      <c r="ET71" s="104"/>
      <c r="EU71" s="104"/>
      <c r="EV71" s="104"/>
      <c r="EW71" s="104"/>
      <c r="EX71" s="104"/>
      <c r="EY71" s="104"/>
      <c r="EZ71" s="104"/>
      <c r="FA71" s="104"/>
      <c r="FB71" s="104"/>
      <c r="FC71" s="104"/>
      <c r="FD71" s="104"/>
      <c r="FE71" s="104"/>
      <c r="FF71" s="104"/>
      <c r="FG71" s="104"/>
      <c r="FH71" s="104"/>
      <c r="FI71" s="104"/>
      <c r="FJ71" s="104"/>
      <c r="FK71" s="104"/>
      <c r="FL71" s="104"/>
      <c r="FM71" s="104"/>
      <c r="FN71" s="255"/>
    </row>
    <row r="72" spans="1:170" ht="13" customHeight="1" x14ac:dyDescent="0.25">
      <c r="A72" s="26" t="s">
        <v>396</v>
      </c>
      <c r="B72" s="188">
        <v>1</v>
      </c>
      <c r="C72" s="223">
        <v>40.792584126227503</v>
      </c>
      <c r="D72" s="225">
        <v>0.35099080667191401</v>
      </c>
      <c r="E72" s="223">
        <v>40.867456623072599</v>
      </c>
      <c r="F72" s="225">
        <v>0.72936471073208198</v>
      </c>
      <c r="G72" s="223">
        <v>40.751095152345101</v>
      </c>
      <c r="H72" s="225">
        <v>0.60221690267338601</v>
      </c>
      <c r="I72" s="223">
        <v>40.754855658883798</v>
      </c>
      <c r="J72" s="225">
        <v>0.45139896601042101</v>
      </c>
      <c r="K72" s="223">
        <v>-0.112600964188779</v>
      </c>
      <c r="L72" s="225">
        <v>0.78991897387618804</v>
      </c>
      <c r="M72" s="223">
        <v>23.987746653033401</v>
      </c>
      <c r="N72" s="225">
        <v>0.15579226126153001</v>
      </c>
      <c r="O72" s="223">
        <v>24.242475319315599</v>
      </c>
      <c r="P72" s="225">
        <v>0.31776407472818702</v>
      </c>
      <c r="Q72" s="223">
        <v>24.433749595685001</v>
      </c>
      <c r="R72" s="225">
        <v>0.36418641547411701</v>
      </c>
      <c r="S72" s="223">
        <v>23.715837587632699</v>
      </c>
      <c r="T72" s="225">
        <v>0.20127674494488701</v>
      </c>
      <c r="U72" s="223">
        <v>-0.52663773168287498</v>
      </c>
      <c r="V72" s="225">
        <v>0.40056990502967299</v>
      </c>
      <c r="W72" s="223">
        <v>6.0359092318496304</v>
      </c>
      <c r="X72" s="225">
        <v>0.16086412540443301</v>
      </c>
      <c r="Y72" s="223">
        <v>6.5206596549994797</v>
      </c>
      <c r="Z72" s="225">
        <v>0.30041167409597103</v>
      </c>
      <c r="AA72" s="223">
        <v>5.3422032215253203</v>
      </c>
      <c r="AB72" s="225">
        <v>0.20319245802869901</v>
      </c>
      <c r="AC72" s="223">
        <v>6.0915823110971097</v>
      </c>
      <c r="AD72" s="225">
        <v>0.22298733164007201</v>
      </c>
      <c r="AE72" s="223">
        <v>-0.42907734390237501</v>
      </c>
      <c r="AF72" s="225">
        <v>0.33576177813729702</v>
      </c>
      <c r="AG72" s="223">
        <v>2.6651806441999999</v>
      </c>
      <c r="AH72" s="225">
        <v>5.8070318200038398E-2</v>
      </c>
      <c r="AI72" s="223">
        <v>2.6556194611952399</v>
      </c>
      <c r="AJ72" s="225">
        <v>0.11622237765499099</v>
      </c>
      <c r="AK72" s="223">
        <v>2.5726588278692701</v>
      </c>
      <c r="AL72" s="225">
        <v>9.5365114644168802E-2</v>
      </c>
      <c r="AM72" s="223">
        <v>2.69808845363226</v>
      </c>
      <c r="AN72" s="225">
        <v>8.1403226917362195E-2</v>
      </c>
      <c r="AO72" s="223">
        <v>4.2468992437028098E-2</v>
      </c>
      <c r="AP72" s="225">
        <v>0.13823728915361599</v>
      </c>
      <c r="AQ72" s="223">
        <v>3.8130399412946399</v>
      </c>
      <c r="AR72" s="225">
        <v>8.6269157761088205E-2</v>
      </c>
      <c r="AS72" s="223">
        <v>3.5941154307197398</v>
      </c>
      <c r="AT72" s="225">
        <v>0.16064772812317299</v>
      </c>
      <c r="AU72" s="223">
        <v>3.7241359745562801</v>
      </c>
      <c r="AV72" s="225">
        <v>0.153893497854734</v>
      </c>
      <c r="AW72" s="223">
        <v>3.9059898663579902</v>
      </c>
      <c r="AX72" s="225">
        <v>0.11310207284014601</v>
      </c>
      <c r="AY72" s="223">
        <v>0.31187443563825001</v>
      </c>
      <c r="AZ72" s="225">
        <v>0.19302853650860399</v>
      </c>
      <c r="BA72" s="223">
        <v>1.2639586079982901</v>
      </c>
      <c r="BB72" s="225">
        <v>8.3127189298567397E-2</v>
      </c>
      <c r="BC72" s="223">
        <v>1.16682272920859</v>
      </c>
      <c r="BD72" s="225">
        <v>7.0459359297529403E-2</v>
      </c>
      <c r="BE72" s="223">
        <v>1.5208623468617799</v>
      </c>
      <c r="BF72" s="225">
        <v>0.31546517651664202</v>
      </c>
      <c r="BG72" s="223">
        <v>1.2065174637701099</v>
      </c>
      <c r="BH72" s="225">
        <v>6.7405289172773594E-2</v>
      </c>
      <c r="BI72" s="223">
        <v>3.9694734561521103E-2</v>
      </c>
      <c r="BJ72" s="225">
        <v>8.3720024615501695E-2</v>
      </c>
      <c r="BK72" s="223">
        <v>1.391504821341</v>
      </c>
      <c r="BL72" s="225">
        <v>6.4979659559390293E-2</v>
      </c>
      <c r="BM72" s="223">
        <v>1.44570015510461</v>
      </c>
      <c r="BN72" s="225">
        <v>0.114196702119207</v>
      </c>
      <c r="BO72" s="223">
        <v>1.2758399102959099</v>
      </c>
      <c r="BP72" s="225">
        <v>9.5332419004824198E-2</v>
      </c>
      <c r="BQ72" s="223">
        <v>1.41194265540928</v>
      </c>
      <c r="BR72" s="225">
        <v>9.2652289456940803E-2</v>
      </c>
      <c r="BS72" s="223">
        <v>-3.37574996953292E-2</v>
      </c>
      <c r="BT72" s="225">
        <v>0.14095907260559601</v>
      </c>
      <c r="BU72" s="223">
        <v>2.2226967673837699</v>
      </c>
      <c r="BV72" s="225">
        <v>6.8510234978247903E-2</v>
      </c>
      <c r="BW72" s="223">
        <v>2.1340818192067998</v>
      </c>
      <c r="BX72" s="225">
        <v>0.121950242061693</v>
      </c>
      <c r="BY72" s="223">
        <v>2.0526722781816802</v>
      </c>
      <c r="BZ72" s="225">
        <v>0.106482281185733</v>
      </c>
      <c r="CA72" s="223">
        <v>2.3240415585813001</v>
      </c>
      <c r="CB72" s="225">
        <v>0.102552655923179</v>
      </c>
      <c r="CC72" s="223">
        <v>0.18995973937449601</v>
      </c>
      <c r="CD72" s="225">
        <v>0.156858976528958</v>
      </c>
      <c r="CE72" s="223">
        <v>0.84513257838148304</v>
      </c>
      <c r="CF72" s="225">
        <v>5.9384858561689499E-2</v>
      </c>
      <c r="CG72" s="223">
        <v>0.86692197177191899</v>
      </c>
      <c r="CH72" s="225">
        <v>0.108496703111327</v>
      </c>
      <c r="CI72" s="223">
        <v>0.73153346749914105</v>
      </c>
      <c r="CJ72" s="225">
        <v>0.102606872105013</v>
      </c>
      <c r="CK72" s="223">
        <v>0.87499093551689899</v>
      </c>
      <c r="CL72" s="225">
        <v>8.3446916918850297E-2</v>
      </c>
      <c r="CM72" s="223">
        <v>8.0689637449799009E-3</v>
      </c>
      <c r="CN72" s="225">
        <v>0.13272629289876101</v>
      </c>
      <c r="CO72" s="223">
        <v>1.2133695232519399</v>
      </c>
      <c r="CP72" s="225">
        <v>3.56612998037837E-2</v>
      </c>
      <c r="CQ72" s="223">
        <v>1.14915390002444</v>
      </c>
      <c r="CR72" s="225">
        <v>7.5183029738164903E-2</v>
      </c>
      <c r="CS72" s="223">
        <v>1.1323052491605401</v>
      </c>
      <c r="CT72" s="225">
        <v>5.76120204206595E-2</v>
      </c>
      <c r="CU72" s="223">
        <v>1.2434742911105501</v>
      </c>
      <c r="CV72" s="225">
        <v>4.2378711325824901E-2</v>
      </c>
      <c r="CW72" s="223">
        <v>9.4320391086110594E-2</v>
      </c>
      <c r="CX72" s="225">
        <v>7.74004669148739E-2</v>
      </c>
      <c r="CY72" s="223">
        <v>0.68398431383145397</v>
      </c>
      <c r="CZ72" s="225">
        <v>4.4574793349895198E-2</v>
      </c>
      <c r="DA72" s="223">
        <v>0.63499533124600005</v>
      </c>
      <c r="DB72" s="225">
        <v>7.4587991765231898E-2</v>
      </c>
      <c r="DC72" s="223">
        <v>0.85394527622610295</v>
      </c>
      <c r="DD72" s="225">
        <v>0.164378937519987</v>
      </c>
      <c r="DE72" s="223">
        <v>0.64503112377816696</v>
      </c>
      <c r="DF72" s="225">
        <v>5.5784007157636199E-2</v>
      </c>
      <c r="DG72" s="223">
        <v>1.00357925321671E-2</v>
      </c>
      <c r="DH72" s="225">
        <v>0.10330214320346399</v>
      </c>
      <c r="DI72" s="223">
        <v>1.3734859678032001</v>
      </c>
      <c r="DJ72" s="225">
        <v>5.9270859553118498E-2</v>
      </c>
      <c r="DK72" s="223">
        <v>1.2641916416425401</v>
      </c>
      <c r="DL72" s="225">
        <v>0.11226247911500301</v>
      </c>
      <c r="DM72" s="223">
        <v>1.40937096826139</v>
      </c>
      <c r="DN72" s="225">
        <v>0.15778978912986499</v>
      </c>
      <c r="DO72" s="223">
        <v>1.40834715485632</v>
      </c>
      <c r="DP72" s="225">
        <v>7.4422878161218897E-2</v>
      </c>
      <c r="DQ72" s="223">
        <v>0.144155513213784</v>
      </c>
      <c r="DR72" s="225">
        <v>0.13923113546308599</v>
      </c>
      <c r="DS72" s="223">
        <v>3.0160178660635402</v>
      </c>
      <c r="DT72" s="225">
        <v>0.46746796629311499</v>
      </c>
      <c r="DU72" s="223">
        <v>3.2458725058293898</v>
      </c>
      <c r="DV72" s="225">
        <v>0.207649897168971</v>
      </c>
      <c r="DW72" s="223">
        <v>-0.25832723354529402</v>
      </c>
      <c r="DX72" s="225">
        <v>0.235243763862206</v>
      </c>
      <c r="DY72" s="223">
        <v>0.14326982503341101</v>
      </c>
      <c r="DZ72" s="225">
        <v>9.3772635581369598E-2</v>
      </c>
      <c r="EA72" s="223">
        <v>-0.81459219224396195</v>
      </c>
      <c r="EB72" s="225">
        <v>0.13854432232487701</v>
      </c>
      <c r="EC72" s="223">
        <v>-0.40372294094726002</v>
      </c>
      <c r="ED72" s="225">
        <v>0.15735640413395799</v>
      </c>
      <c r="EE72" s="223">
        <v>0.22995980984324699</v>
      </c>
      <c r="EF72" s="225">
        <v>0.113547612477728</v>
      </c>
      <c r="EG72" s="223">
        <v>8.9959900390228498E-3</v>
      </c>
      <c r="EH72" s="225">
        <v>8.8945417675983907E-2</v>
      </c>
      <c r="EI72" s="223">
        <v>1.8078403835645001E-2</v>
      </c>
      <c r="EJ72" s="225">
        <v>9.8514878872915199E-2</v>
      </c>
      <c r="EK72" s="223">
        <v>0.25545423114726501</v>
      </c>
      <c r="EL72" s="225">
        <v>5.9250400832312297E-2</v>
      </c>
      <c r="EM72" s="223">
        <v>-0.40129370773241602</v>
      </c>
      <c r="EN72" s="225">
        <v>8.7348918751851606E-2</v>
      </c>
      <c r="EO72" s="223">
        <v>-2.4997342961603101E-2</v>
      </c>
      <c r="EP72" s="225">
        <v>8.9223468424338606E-2</v>
      </c>
      <c r="EQ72" s="104"/>
      <c r="ER72" s="104"/>
      <c r="ES72" s="104"/>
      <c r="ET72" s="104"/>
      <c r="EU72" s="104"/>
      <c r="EV72" s="104"/>
      <c r="EW72" s="104"/>
      <c r="EX72" s="104"/>
      <c r="EY72" s="104"/>
      <c r="EZ72" s="104"/>
      <c r="FA72" s="104"/>
      <c r="FB72" s="104"/>
      <c r="FC72" s="104"/>
      <c r="FD72" s="104"/>
      <c r="FE72" s="104"/>
      <c r="FF72" s="104"/>
      <c r="FG72" s="104"/>
      <c r="FH72" s="104"/>
      <c r="FI72" s="104"/>
      <c r="FJ72" s="104"/>
      <c r="FK72" s="104"/>
      <c r="FL72" s="104"/>
      <c r="FM72" s="104"/>
      <c r="FN72" s="255"/>
    </row>
    <row r="73" spans="1:170" ht="13" customHeight="1" x14ac:dyDescent="0.25">
      <c r="A73" s="210" t="s">
        <v>398</v>
      </c>
      <c r="B73" s="188">
        <v>1</v>
      </c>
      <c r="C73" s="223">
        <v>37.776420932504699</v>
      </c>
      <c r="D73" s="225">
        <v>0.45211163966835599</v>
      </c>
      <c r="E73" s="223">
        <v>38.057917785806701</v>
      </c>
      <c r="F73" s="225">
        <v>1.1852434824753899</v>
      </c>
      <c r="G73" s="223">
        <v>37.288085763046901</v>
      </c>
      <c r="H73" s="225">
        <v>0.97850318647744405</v>
      </c>
      <c r="I73" s="223">
        <v>37.781422644813503</v>
      </c>
      <c r="J73" s="225">
        <v>0.602098298493008</v>
      </c>
      <c r="K73" s="223">
        <v>-0.27649514099313399</v>
      </c>
      <c r="L73" s="225">
        <v>1.35551364606596</v>
      </c>
      <c r="M73" s="223">
        <v>22.937303036728299</v>
      </c>
      <c r="N73" s="225">
        <v>0.14043626274929699</v>
      </c>
      <c r="O73" s="223">
        <v>23.426542423802399</v>
      </c>
      <c r="P73" s="225">
        <v>0.40854231067687602</v>
      </c>
      <c r="Q73" s="223">
        <v>22.758366883954601</v>
      </c>
      <c r="R73" s="225">
        <v>0.25069059104424701</v>
      </c>
      <c r="S73" s="223">
        <v>22.835126258283399</v>
      </c>
      <c r="T73" s="225">
        <v>0.18839384436825701</v>
      </c>
      <c r="U73" s="223">
        <v>-0.591416165519004</v>
      </c>
      <c r="V73" s="225">
        <v>0.48139285300670098</v>
      </c>
      <c r="W73" s="223">
        <v>6.2931726400358601</v>
      </c>
      <c r="X73" s="225">
        <v>0.19212283672188599</v>
      </c>
      <c r="Y73" s="223">
        <v>7.2126050532333696</v>
      </c>
      <c r="Z73" s="225">
        <v>0.47105228582696301</v>
      </c>
      <c r="AA73" s="223">
        <v>5.2847074566415904</v>
      </c>
      <c r="AB73" s="225">
        <v>0.33384746188837</v>
      </c>
      <c r="AC73" s="223">
        <v>6.2940191574735502</v>
      </c>
      <c r="AD73" s="225">
        <v>0.23841219373896699</v>
      </c>
      <c r="AE73" s="223">
        <v>-0.91858589575982497</v>
      </c>
      <c r="AF73" s="225">
        <v>0.51122678726834703</v>
      </c>
      <c r="AG73" s="223">
        <v>2.6281945228155199</v>
      </c>
      <c r="AH73" s="225">
        <v>5.7844959100111101E-2</v>
      </c>
      <c r="AI73" s="223">
        <v>2.7714170156554299</v>
      </c>
      <c r="AJ73" s="225">
        <v>0.14394268469235399</v>
      </c>
      <c r="AK73" s="223">
        <v>2.65928052250643</v>
      </c>
      <c r="AL73" s="225">
        <v>0.13474494796605199</v>
      </c>
      <c r="AM73" s="223">
        <v>2.5589264380084602</v>
      </c>
      <c r="AN73" s="225">
        <v>7.61812252679199E-2</v>
      </c>
      <c r="AO73" s="223">
        <v>-0.21249057764696799</v>
      </c>
      <c r="AP73" s="225">
        <v>0.15785822387037499</v>
      </c>
      <c r="AQ73" s="223">
        <v>3.8794815120958899</v>
      </c>
      <c r="AR73" s="225">
        <v>0.115624366114954</v>
      </c>
      <c r="AS73" s="223">
        <v>3.5283081039744899</v>
      </c>
      <c r="AT73" s="225">
        <v>0.19717215226759699</v>
      </c>
      <c r="AU73" s="223">
        <v>3.7701665739436998</v>
      </c>
      <c r="AV73" s="225">
        <v>0.207068750970163</v>
      </c>
      <c r="AW73" s="223">
        <v>3.99936337309249</v>
      </c>
      <c r="AX73" s="225">
        <v>0.144931981786147</v>
      </c>
      <c r="AY73" s="223">
        <v>0.471055269118</v>
      </c>
      <c r="AZ73" s="225">
        <v>0.24320329105427799</v>
      </c>
      <c r="BA73" s="223">
        <v>1.0968876424990399</v>
      </c>
      <c r="BB73" s="225">
        <v>4.7329427177976002E-2</v>
      </c>
      <c r="BC73" s="223">
        <v>1.2367421029222401</v>
      </c>
      <c r="BD73" s="225">
        <v>0.102532270688386</v>
      </c>
      <c r="BE73" s="223">
        <v>1.1428982234513101</v>
      </c>
      <c r="BF73" s="225">
        <v>0.114232584459176</v>
      </c>
      <c r="BG73" s="223">
        <v>1.03242498698573</v>
      </c>
      <c r="BH73" s="225">
        <v>5.87226783240688E-2</v>
      </c>
      <c r="BI73" s="223">
        <v>-0.204317115936509</v>
      </c>
      <c r="BJ73" s="225">
        <v>0.121873370024922</v>
      </c>
      <c r="BK73" s="223">
        <v>1.3112612815632601</v>
      </c>
      <c r="BL73" s="225">
        <v>7.3365432804402497E-2</v>
      </c>
      <c r="BM73" s="223">
        <v>1.45008305770126</v>
      </c>
      <c r="BN73" s="225">
        <v>0.21970227032613901</v>
      </c>
      <c r="BO73" s="223">
        <v>1.7043363720575899</v>
      </c>
      <c r="BP73" s="225">
        <v>0.22343776202249899</v>
      </c>
      <c r="BQ73" s="223">
        <v>1.1470389628374</v>
      </c>
      <c r="BR73" s="225">
        <v>5.5191003676731201E-2</v>
      </c>
      <c r="BS73" s="223">
        <v>-0.30304409486386502</v>
      </c>
      <c r="BT73" s="225">
        <v>0.224137646947564</v>
      </c>
      <c r="BU73" s="223">
        <v>1.34049128759428</v>
      </c>
      <c r="BV73" s="225">
        <v>6.4064567864280303E-2</v>
      </c>
      <c r="BW73" s="223">
        <v>1.3629052738602201</v>
      </c>
      <c r="BX73" s="225">
        <v>0.20565408048896799</v>
      </c>
      <c r="BY73" s="223">
        <v>1.4252973561079201</v>
      </c>
      <c r="BZ73" s="225">
        <v>0.16385409442791701</v>
      </c>
      <c r="CA73" s="223">
        <v>1.30027010008986</v>
      </c>
      <c r="CB73" s="225">
        <v>5.54124248840328E-2</v>
      </c>
      <c r="CC73" s="223">
        <v>-6.2635173770359001E-2</v>
      </c>
      <c r="CD73" s="225">
        <v>0.211570684497109</v>
      </c>
      <c r="CE73" s="223">
        <v>0.74490418468763397</v>
      </c>
      <c r="CF73" s="225">
        <v>7.5725937037939395E-2</v>
      </c>
      <c r="CG73" s="223">
        <v>0.93424974214959999</v>
      </c>
      <c r="CH73" s="225">
        <v>0.15347966842430399</v>
      </c>
      <c r="CI73" s="223">
        <v>0.77997155221636905</v>
      </c>
      <c r="CJ73" s="225">
        <v>0.19803672193580099</v>
      </c>
      <c r="CK73" s="223">
        <v>0.66328389304551605</v>
      </c>
      <c r="CL73" s="225">
        <v>0.113257748901747</v>
      </c>
      <c r="CM73" s="223">
        <v>-0.270965849104084</v>
      </c>
      <c r="CN73" s="225">
        <v>0.186438294330181</v>
      </c>
      <c r="CO73" s="223">
        <v>1.02989777989688</v>
      </c>
      <c r="CP73" s="225">
        <v>4.7613847389747901E-2</v>
      </c>
      <c r="CQ73" s="223">
        <v>1.03674164043791</v>
      </c>
      <c r="CR73" s="225">
        <v>9.8002870171028503E-2</v>
      </c>
      <c r="CS73" s="223">
        <v>1.07991144845981</v>
      </c>
      <c r="CT73" s="225">
        <v>0.10566836977328301</v>
      </c>
      <c r="CU73" s="223">
        <v>0.99932849666924495</v>
      </c>
      <c r="CV73" s="225">
        <v>5.6768821284308102E-2</v>
      </c>
      <c r="CW73" s="223">
        <v>-3.7413143768666599E-2</v>
      </c>
      <c r="CX73" s="225">
        <v>0.112200291777697</v>
      </c>
      <c r="CY73" s="223">
        <v>0.63420883536789796</v>
      </c>
      <c r="CZ73" s="225">
        <v>8.3877809630502398E-2</v>
      </c>
      <c r="DA73" s="223">
        <v>0.787156718401266</v>
      </c>
      <c r="DB73" s="225">
        <v>0.16839017182840399</v>
      </c>
      <c r="DC73" s="223">
        <v>1.0096834232107901</v>
      </c>
      <c r="DD73" s="225">
        <v>0.38005016578418999</v>
      </c>
      <c r="DE73" s="223">
        <v>0.47952462465373002</v>
      </c>
      <c r="DF73" s="225">
        <v>6.3018533938979202E-2</v>
      </c>
      <c r="DG73" s="223">
        <v>-0.30763209374753703</v>
      </c>
      <c r="DH73" s="225">
        <v>0.18555254728166401</v>
      </c>
      <c r="DI73" s="223">
        <v>1.2726981931172601</v>
      </c>
      <c r="DJ73" s="225">
        <v>7.2177202667349102E-2</v>
      </c>
      <c r="DK73" s="223">
        <v>1.26986894488893</v>
      </c>
      <c r="DL73" s="225">
        <v>0.13071377176806001</v>
      </c>
      <c r="DM73" s="223">
        <v>1.4034502243225799</v>
      </c>
      <c r="DN73" s="225">
        <v>0.21406939638960101</v>
      </c>
      <c r="DO73" s="223">
        <v>1.23812289917413</v>
      </c>
      <c r="DP73" s="225">
        <v>9.13558104934169E-2</v>
      </c>
      <c r="DQ73" s="223">
        <v>-3.1746045714799297E-2</v>
      </c>
      <c r="DR73" s="225">
        <v>0.15733996173909101</v>
      </c>
      <c r="DS73" s="223">
        <v>3.6323591199352401</v>
      </c>
      <c r="DT73" s="225">
        <v>0.62297638268602396</v>
      </c>
      <c r="DU73" s="223">
        <v>2.0728189077015502</v>
      </c>
      <c r="DV73" s="225">
        <v>0.180557100949576</v>
      </c>
      <c r="DW73" s="223">
        <v>1.27324855468845</v>
      </c>
      <c r="DX73" s="225">
        <v>0.25250068660279001</v>
      </c>
      <c r="DY73" s="223">
        <v>0.246364780022723</v>
      </c>
      <c r="DZ73" s="225">
        <v>9.0126532344732196E-2</v>
      </c>
      <c r="EA73" s="223">
        <v>-0.42503799248381002</v>
      </c>
      <c r="EB73" s="225">
        <v>0.17668447072506999</v>
      </c>
      <c r="EC73" s="223">
        <v>-0.18816205530558799</v>
      </c>
      <c r="ED73" s="225">
        <v>0.105259185518044</v>
      </c>
      <c r="EE73" s="223">
        <v>0.209706463982931</v>
      </c>
      <c r="EF73" s="225">
        <v>9.0550542097363504E-2</v>
      </c>
      <c r="EG73" s="223">
        <v>-4.1312256219285103E-2</v>
      </c>
      <c r="EH73" s="225">
        <v>9.0751882468305303E-2</v>
      </c>
      <c r="EI73" s="223">
        <v>0.122286255262482</v>
      </c>
      <c r="EJ73" s="225">
        <v>0.11403152116793</v>
      </c>
      <c r="EK73" s="223">
        <v>0.22073440180600001</v>
      </c>
      <c r="EL73" s="225">
        <v>7.53020017950983E-2</v>
      </c>
      <c r="EM73" s="223">
        <v>-0.42354719565889498</v>
      </c>
      <c r="EN73" s="225">
        <v>0.15310749455405501</v>
      </c>
      <c r="EO73" s="223">
        <v>-5.8735864427614401E-2</v>
      </c>
      <c r="EP73" s="225">
        <v>0.107947557239291</v>
      </c>
      <c r="EQ73" s="104"/>
      <c r="ER73" s="104"/>
      <c r="ES73" s="104"/>
      <c r="ET73" s="104"/>
      <c r="EU73" s="104"/>
      <c r="EV73" s="104"/>
      <c r="EW73" s="104"/>
      <c r="EX73" s="104"/>
      <c r="EY73" s="104"/>
      <c r="EZ73" s="104"/>
      <c r="FA73" s="104"/>
      <c r="FB73" s="104"/>
      <c r="FC73" s="104"/>
      <c r="FD73" s="104"/>
      <c r="FE73" s="104"/>
      <c r="FF73" s="104"/>
      <c r="FG73" s="104"/>
      <c r="FH73" s="104"/>
      <c r="FI73" s="104"/>
      <c r="FJ73" s="104"/>
      <c r="FK73" s="104"/>
      <c r="FL73" s="104"/>
      <c r="FM73" s="104"/>
      <c r="FN73" s="255"/>
    </row>
    <row r="74" spans="1:170" ht="13" customHeight="1" x14ac:dyDescent="0.25">
      <c r="A74" s="26" t="s">
        <v>399</v>
      </c>
      <c r="B74" s="188">
        <v>1</v>
      </c>
      <c r="C74" s="223">
        <v>38.5783394026924</v>
      </c>
      <c r="D74" s="225">
        <v>1.0236844872164499</v>
      </c>
      <c r="E74" s="223">
        <v>35.221351471701901</v>
      </c>
      <c r="F74" s="225">
        <v>2.1100673189030501</v>
      </c>
      <c r="G74" s="223">
        <v>41.057010887668397</v>
      </c>
      <c r="H74" s="225">
        <v>2.7424688836637499</v>
      </c>
      <c r="I74" s="223">
        <v>39.109623406165198</v>
      </c>
      <c r="J74" s="225">
        <v>1.3602942434546701</v>
      </c>
      <c r="K74" s="223">
        <v>3.8882719344632499</v>
      </c>
      <c r="L74" s="225">
        <v>2.5100965167865099</v>
      </c>
      <c r="M74" s="223">
        <v>28.300583744128101</v>
      </c>
      <c r="N74" s="225">
        <v>0.75701758914758899</v>
      </c>
      <c r="O74" s="223">
        <v>28.188928327618701</v>
      </c>
      <c r="P74" s="225">
        <v>1.7435350795842199</v>
      </c>
      <c r="Q74" s="223">
        <v>28.426386681501199</v>
      </c>
      <c r="R74" s="225">
        <v>2.3643113477981501</v>
      </c>
      <c r="S74" s="223">
        <v>28.244879974308802</v>
      </c>
      <c r="T74" s="225">
        <v>0.88918525078039801</v>
      </c>
      <c r="U74" s="223">
        <v>5.5951646690083102E-2</v>
      </c>
      <c r="V74" s="225">
        <v>1.9316574238920501</v>
      </c>
      <c r="W74" s="223">
        <v>9.68369042319474</v>
      </c>
      <c r="X74" s="225">
        <v>0.64335739809149295</v>
      </c>
      <c r="Y74" s="223">
        <v>8.1270657748887398</v>
      </c>
      <c r="Z74" s="225">
        <v>0.86866862334543504</v>
      </c>
      <c r="AA74" s="223">
        <v>9.4215024550373805</v>
      </c>
      <c r="AB74" s="225">
        <v>1.45194026584691</v>
      </c>
      <c r="AC74" s="223">
        <v>10.272634626982899</v>
      </c>
      <c r="AD74" s="225">
        <v>0.96672602329913704</v>
      </c>
      <c r="AE74" s="223">
        <v>2.1455688520941498</v>
      </c>
      <c r="AF74" s="225">
        <v>1.3846527170751</v>
      </c>
      <c r="AG74" s="223">
        <v>4.63056595574069</v>
      </c>
      <c r="AH74" s="225">
        <v>0.33714142480352099</v>
      </c>
      <c r="AI74" s="223">
        <v>3.79485472774109</v>
      </c>
      <c r="AJ74" s="225">
        <v>0.73755333428576497</v>
      </c>
      <c r="AK74" s="223">
        <v>5.0256910592817601</v>
      </c>
      <c r="AL74" s="225">
        <v>0.97769111977487499</v>
      </c>
      <c r="AM74" s="223">
        <v>4.7743067170324096</v>
      </c>
      <c r="AN74" s="225">
        <v>0.40960292746670202</v>
      </c>
      <c r="AO74" s="223">
        <v>0.97945198929131805</v>
      </c>
      <c r="AP74" s="225">
        <v>0.83659932441876195</v>
      </c>
      <c r="AQ74" s="223">
        <v>6.1632416231869698</v>
      </c>
      <c r="AR74" s="225">
        <v>0.54957375554957899</v>
      </c>
      <c r="AS74" s="223">
        <v>5.9757369173656398</v>
      </c>
      <c r="AT74" s="225">
        <v>1.5541906184895999</v>
      </c>
      <c r="AU74" s="223">
        <v>6.2220203147378497</v>
      </c>
      <c r="AV74" s="225">
        <v>0.98638978384044995</v>
      </c>
      <c r="AW74" s="223">
        <v>6.1571669968710596</v>
      </c>
      <c r="AX74" s="225">
        <v>0.73060155257403103</v>
      </c>
      <c r="AY74" s="223">
        <v>0.181430079505422</v>
      </c>
      <c r="AZ74" s="225">
        <v>1.6089552210298701</v>
      </c>
      <c r="BA74" s="223">
        <v>6.6998309013478297</v>
      </c>
      <c r="BB74" s="225">
        <v>0.77184985700683195</v>
      </c>
      <c r="BC74" s="223">
        <v>7.3068441319445396</v>
      </c>
      <c r="BD74" s="225">
        <v>1.90026606469231</v>
      </c>
      <c r="BE74" s="223">
        <v>7.5653438792481804</v>
      </c>
      <c r="BF74" s="225">
        <v>1.3124621965198</v>
      </c>
      <c r="BG74" s="223">
        <v>6.4663886650234303</v>
      </c>
      <c r="BH74" s="225">
        <v>1.02622981699353</v>
      </c>
      <c r="BI74" s="223">
        <v>-0.84045546692111195</v>
      </c>
      <c r="BJ74" s="225">
        <v>2.1403918155880701</v>
      </c>
      <c r="BK74" s="223">
        <v>2.0691886872251501</v>
      </c>
      <c r="BL74" s="225">
        <v>0.46646200276783101</v>
      </c>
      <c r="BM74" s="223">
        <v>1.9294986708077699</v>
      </c>
      <c r="BN74" s="225">
        <v>0.689396074223941</v>
      </c>
      <c r="BO74" s="223">
        <v>1.11399271542753</v>
      </c>
      <c r="BP74" s="225">
        <v>0.31390455315933502</v>
      </c>
      <c r="BQ74" s="223">
        <v>2.3268321150123601</v>
      </c>
      <c r="BR74" s="225">
        <v>0.70551714710745395</v>
      </c>
      <c r="BS74" s="223">
        <v>0.39733344420458599</v>
      </c>
      <c r="BT74" s="225">
        <v>0.961240982051213</v>
      </c>
      <c r="BU74" s="223">
        <v>2.4817751080106301</v>
      </c>
      <c r="BV74" s="225">
        <v>0.35741420497340598</v>
      </c>
      <c r="BW74" s="223">
        <v>3.7785429002981301</v>
      </c>
      <c r="BX74" s="225">
        <v>1.6227189030404201</v>
      </c>
      <c r="BY74" s="223">
        <v>1.55330329393939</v>
      </c>
      <c r="BZ74" s="225">
        <v>0.26995045647446497</v>
      </c>
      <c r="CA74" s="223">
        <v>2.3144676825738402</v>
      </c>
      <c r="CB74" s="225">
        <v>0.29929404039054602</v>
      </c>
      <c r="CC74" s="223">
        <v>-1.4640752177242899</v>
      </c>
      <c r="CD74" s="225">
        <v>1.63480491946031</v>
      </c>
      <c r="CE74" s="223">
        <v>4.5212316776831196</v>
      </c>
      <c r="CF74" s="225">
        <v>0.40385060521126898</v>
      </c>
      <c r="CG74" s="223">
        <v>4.2777391739931803</v>
      </c>
      <c r="CH74" s="225">
        <v>0.91183401368680095</v>
      </c>
      <c r="CI74" s="223">
        <v>4.6904286279467504</v>
      </c>
      <c r="CJ74" s="225">
        <v>1.0093824142826</v>
      </c>
      <c r="CK74" s="223">
        <v>4.13835370947477</v>
      </c>
      <c r="CL74" s="225">
        <v>0.48762499148569999</v>
      </c>
      <c r="CM74" s="223">
        <v>-0.13938546451841299</v>
      </c>
      <c r="CN74" s="225">
        <v>0.962319314867777</v>
      </c>
      <c r="CO74" s="223">
        <v>2.6752010827020198</v>
      </c>
      <c r="CP74" s="225">
        <v>0.29685579076546598</v>
      </c>
      <c r="CQ74" s="223">
        <v>1.8923360069325099</v>
      </c>
      <c r="CR74" s="225">
        <v>0.291079612279737</v>
      </c>
      <c r="CS74" s="223">
        <v>3.0032344646321598</v>
      </c>
      <c r="CT74" s="225">
        <v>0.71671241324248702</v>
      </c>
      <c r="CU74" s="223">
        <v>2.6232342802340001</v>
      </c>
      <c r="CV74" s="225">
        <v>0.36360979859665599</v>
      </c>
      <c r="CW74" s="223">
        <v>0.73089827330149004</v>
      </c>
      <c r="CX74" s="225">
        <v>0.446836485431509</v>
      </c>
      <c r="CY74" s="223">
        <v>2.2022231035553101</v>
      </c>
      <c r="CZ74" s="225">
        <v>0.21261762118623301</v>
      </c>
      <c r="DA74" s="223">
        <v>1.7051123470626299</v>
      </c>
      <c r="DB74" s="225">
        <v>0.31903868136741897</v>
      </c>
      <c r="DC74" s="223">
        <v>2.6710953266909301</v>
      </c>
      <c r="DD74" s="225">
        <v>0.63811148062008005</v>
      </c>
      <c r="DE74" s="223">
        <v>2.2031430575312601</v>
      </c>
      <c r="DF74" s="225">
        <v>0.28788918371331501</v>
      </c>
      <c r="DG74" s="223">
        <v>0.49803071046862502</v>
      </c>
      <c r="DH74" s="225">
        <v>0.40688550215134001</v>
      </c>
      <c r="DI74" s="223">
        <v>2.8612349859665498</v>
      </c>
      <c r="DJ74" s="225">
        <v>0.237570962846338</v>
      </c>
      <c r="DK74" s="223">
        <v>2.74155791182613</v>
      </c>
      <c r="DL74" s="225">
        <v>0.49509022508136202</v>
      </c>
      <c r="DM74" s="223">
        <v>3.4452471410265</v>
      </c>
      <c r="DN74" s="225">
        <v>0.52575395006893899</v>
      </c>
      <c r="DO74" s="223">
        <v>2.7310046446945901</v>
      </c>
      <c r="DP74" s="225">
        <v>0.28724651806023199</v>
      </c>
      <c r="DQ74" s="223">
        <v>-1.0553267131539401E-2</v>
      </c>
      <c r="DR74" s="225">
        <v>0.53365780028198695</v>
      </c>
      <c r="DS74" s="223">
        <v>-1.7500630795355601</v>
      </c>
      <c r="DT74" s="225">
        <v>1.4398043336713799</v>
      </c>
      <c r="DU74" s="223">
        <v>-0.90675352038800805</v>
      </c>
      <c r="DV74" s="225">
        <v>1.12563063757722</v>
      </c>
      <c r="DW74" s="223">
        <v>0.42754916426472001</v>
      </c>
      <c r="DX74" s="225">
        <v>0.82114060225163399</v>
      </c>
      <c r="DY74" s="223">
        <v>-0.40045838260962402</v>
      </c>
      <c r="DZ74" s="225">
        <v>0.54447412264459305</v>
      </c>
      <c r="EA74" s="223">
        <v>4.54572152167287E-2</v>
      </c>
      <c r="EB74" s="225">
        <v>0.69076531019963905</v>
      </c>
      <c r="EC74" s="223">
        <v>1.07336514309746</v>
      </c>
      <c r="ED74" s="225">
        <v>0.937950358174792</v>
      </c>
      <c r="EE74" s="223">
        <v>-0.67233850058976397</v>
      </c>
      <c r="EF74" s="225">
        <v>0.57047459798435396</v>
      </c>
      <c r="EG74" s="223">
        <v>-0.136266934954931</v>
      </c>
      <c r="EH74" s="225">
        <v>0.45073015525781901</v>
      </c>
      <c r="EI74" s="223">
        <v>-0.56082801277093797</v>
      </c>
      <c r="EJ74" s="225">
        <v>0.63092620723717696</v>
      </c>
      <c r="EK74" s="223">
        <v>0.16667946156541599</v>
      </c>
      <c r="EL74" s="225">
        <v>0.44557261288962802</v>
      </c>
      <c r="EM74" s="223">
        <v>-0.69249883593310102</v>
      </c>
      <c r="EN74" s="225">
        <v>0.407781982448644</v>
      </c>
      <c r="EO74" s="223">
        <v>-0.31384345716480899</v>
      </c>
      <c r="EP74" s="225">
        <v>0.352999837083947</v>
      </c>
      <c r="EQ74" s="104"/>
      <c r="ER74" s="104"/>
      <c r="ES74" s="104"/>
      <c r="ET74" s="104"/>
      <c r="EU74" s="104"/>
      <c r="EV74" s="104"/>
      <c r="EW74" s="104"/>
      <c r="EX74" s="104"/>
      <c r="EY74" s="104"/>
      <c r="EZ74" s="104"/>
      <c r="FA74" s="104"/>
      <c r="FB74" s="104"/>
      <c r="FC74" s="104"/>
      <c r="FD74" s="104"/>
      <c r="FE74" s="104"/>
      <c r="FF74" s="104"/>
      <c r="FG74" s="104"/>
      <c r="FH74" s="104"/>
      <c r="FI74" s="104"/>
      <c r="FJ74" s="104"/>
      <c r="FK74" s="104"/>
      <c r="FL74" s="104"/>
      <c r="FM74" s="104"/>
      <c r="FN74" s="255"/>
    </row>
    <row r="75" spans="1:170" ht="13" customHeight="1" x14ac:dyDescent="0.25">
      <c r="A75" s="26" t="s">
        <v>410</v>
      </c>
      <c r="B75" s="188">
        <v>1</v>
      </c>
      <c r="C75" s="223">
        <v>42.851308956711101</v>
      </c>
      <c r="D75" s="225">
        <v>0.28708198290505499</v>
      </c>
      <c r="E75" s="223">
        <v>43.759504373330699</v>
      </c>
      <c r="F75" s="225">
        <v>0.97024577989759098</v>
      </c>
      <c r="G75" s="223">
        <v>42.763306520253998</v>
      </c>
      <c r="H75" s="225">
        <v>0.85181338758615899</v>
      </c>
      <c r="I75" s="223">
        <v>42.776951320864598</v>
      </c>
      <c r="J75" s="225">
        <v>0.31965774304793299</v>
      </c>
      <c r="K75" s="223">
        <v>-0.98255305246606595</v>
      </c>
      <c r="L75" s="225">
        <v>1.0220156447648401</v>
      </c>
      <c r="M75" s="223">
        <v>24.9525069327888</v>
      </c>
      <c r="N75" s="225">
        <v>0.10825443165578599</v>
      </c>
      <c r="O75" s="223">
        <v>25.187883386002198</v>
      </c>
      <c r="P75" s="225">
        <v>0.59474177863765598</v>
      </c>
      <c r="Q75" s="223">
        <v>25.025748429148599</v>
      </c>
      <c r="R75" s="225">
        <v>0.24662655972876199</v>
      </c>
      <c r="S75" s="223">
        <v>24.8945458911641</v>
      </c>
      <c r="T75" s="225">
        <v>9.7603751652899098E-2</v>
      </c>
      <c r="U75" s="223">
        <v>-0.29333749483813798</v>
      </c>
      <c r="V75" s="225">
        <v>0.597270065175322</v>
      </c>
      <c r="W75" s="223">
        <v>7.4073532965371101</v>
      </c>
      <c r="X75" s="225">
        <v>0.20668385623525701</v>
      </c>
      <c r="Y75" s="223">
        <v>9.4869898671225403</v>
      </c>
      <c r="Z75" s="225">
        <v>0.72279307194421505</v>
      </c>
      <c r="AA75" s="223">
        <v>7.4312707013993897</v>
      </c>
      <c r="AB75" s="225">
        <v>0.34785586745112801</v>
      </c>
      <c r="AC75" s="223">
        <v>7.0643800571374697</v>
      </c>
      <c r="AD75" s="225">
        <v>0.17326760393465199</v>
      </c>
      <c r="AE75" s="223">
        <v>-2.4226098099850701</v>
      </c>
      <c r="AF75" s="225">
        <v>0.67274813772273001</v>
      </c>
      <c r="AG75" s="223">
        <v>2.2541336446017799</v>
      </c>
      <c r="AH75" s="225">
        <v>6.4464161242474005E-2</v>
      </c>
      <c r="AI75" s="223">
        <v>2.60185253347617</v>
      </c>
      <c r="AJ75" s="225">
        <v>0.19839499904640701</v>
      </c>
      <c r="AK75" s="223">
        <v>2.2714691403120799</v>
      </c>
      <c r="AL75" s="225">
        <v>0.13287442318816101</v>
      </c>
      <c r="AM75" s="223">
        <v>2.2004017149008601</v>
      </c>
      <c r="AN75" s="225">
        <v>7.14511036964776E-2</v>
      </c>
      <c r="AO75" s="223">
        <v>-0.40145081857530701</v>
      </c>
      <c r="AP75" s="225">
        <v>0.207609338632638</v>
      </c>
      <c r="AQ75" s="223">
        <v>4.4882028412500903</v>
      </c>
      <c r="AR75" s="225">
        <v>0.13449347078521701</v>
      </c>
      <c r="AS75" s="223">
        <v>4.4319454545456098</v>
      </c>
      <c r="AT75" s="225">
        <v>0.44839913081329602</v>
      </c>
      <c r="AU75" s="223">
        <v>3.8877316993614799</v>
      </c>
      <c r="AV75" s="225">
        <v>0.26103626920288597</v>
      </c>
      <c r="AW75" s="223">
        <v>4.6447942521871699</v>
      </c>
      <c r="AX75" s="225">
        <v>0.15340939955802099</v>
      </c>
      <c r="AY75" s="223">
        <v>0.21284879764155801</v>
      </c>
      <c r="AZ75" s="225">
        <v>0.47087813536760398</v>
      </c>
      <c r="BA75" s="223">
        <v>1.0304754986582101</v>
      </c>
      <c r="BB75" s="225">
        <v>5.9905911916819099E-2</v>
      </c>
      <c r="BC75" s="223">
        <v>1.4100358055662801</v>
      </c>
      <c r="BD75" s="225">
        <v>0.34845767404516098</v>
      </c>
      <c r="BE75" s="223">
        <v>1.04668965928514</v>
      </c>
      <c r="BF75" s="225">
        <v>7.8131558984481098E-2</v>
      </c>
      <c r="BG75" s="223">
        <v>0.96882916701861099</v>
      </c>
      <c r="BH75" s="225">
        <v>5.2989482137253602E-2</v>
      </c>
      <c r="BI75" s="223">
        <v>-0.44120663854766401</v>
      </c>
      <c r="BJ75" s="225">
        <v>0.35034300876817398</v>
      </c>
      <c r="BK75" s="223">
        <v>0.98104580006693298</v>
      </c>
      <c r="BL75" s="225">
        <v>6.8863723182918904E-2</v>
      </c>
      <c r="BM75" s="223">
        <v>1.1433829463070599</v>
      </c>
      <c r="BN75" s="225">
        <v>0.39227529931984101</v>
      </c>
      <c r="BO75" s="223">
        <v>1.0193652556080901</v>
      </c>
      <c r="BP75" s="225">
        <v>8.9933171143573007E-2</v>
      </c>
      <c r="BQ75" s="223">
        <v>0.94797746328416999</v>
      </c>
      <c r="BR75" s="225">
        <v>6.7876958940446097E-2</v>
      </c>
      <c r="BS75" s="223">
        <v>-0.19540548302288699</v>
      </c>
      <c r="BT75" s="225">
        <v>0.39843131017573202</v>
      </c>
      <c r="BU75" s="223">
        <v>1.27228361041821</v>
      </c>
      <c r="BV75" s="225">
        <v>8.0998778405579605E-2</v>
      </c>
      <c r="BW75" s="223">
        <v>1.77792066534599</v>
      </c>
      <c r="BX75" s="225">
        <v>0.481402039311221</v>
      </c>
      <c r="BY75" s="223">
        <v>1.46208867880621</v>
      </c>
      <c r="BZ75" s="225">
        <v>0.111592123496627</v>
      </c>
      <c r="CA75" s="223">
        <v>1.1643123374243101</v>
      </c>
      <c r="CB75" s="225">
        <v>7.9569354180524202E-2</v>
      </c>
      <c r="CC75" s="223">
        <v>-0.61360832792167797</v>
      </c>
      <c r="CD75" s="225">
        <v>0.49612687737272598</v>
      </c>
      <c r="CE75" s="223">
        <v>1.00054649094547</v>
      </c>
      <c r="CF75" s="225">
        <v>8.8078689904582494E-2</v>
      </c>
      <c r="CG75" s="223">
        <v>1.29612666256481</v>
      </c>
      <c r="CH75" s="225">
        <v>0.40386712427684701</v>
      </c>
      <c r="CI75" s="223">
        <v>0.87649765601961604</v>
      </c>
      <c r="CJ75" s="225">
        <v>0.172225012419637</v>
      </c>
      <c r="CK75" s="223">
        <v>0.98403321737609795</v>
      </c>
      <c r="CL75" s="225">
        <v>9.0481884196984594E-2</v>
      </c>
      <c r="CM75" s="223">
        <v>-0.31209344518871601</v>
      </c>
      <c r="CN75" s="225">
        <v>0.41180967857001199</v>
      </c>
      <c r="CO75" s="223">
        <v>1.7954555425312899</v>
      </c>
      <c r="CP75" s="225">
        <v>0.123673717423971</v>
      </c>
      <c r="CQ75" s="223">
        <v>2.4304024316337198</v>
      </c>
      <c r="CR75" s="225">
        <v>0.82501674148685999</v>
      </c>
      <c r="CS75" s="223">
        <v>1.88920768207709</v>
      </c>
      <c r="CT75" s="225">
        <v>0.21599495265334101</v>
      </c>
      <c r="CU75" s="223">
        <v>1.6815095934906801</v>
      </c>
      <c r="CV75" s="225">
        <v>8.6661587182846098E-2</v>
      </c>
      <c r="CW75" s="223">
        <v>-0.74889283814303997</v>
      </c>
      <c r="CX75" s="225">
        <v>0.82620708928629105</v>
      </c>
      <c r="CY75" s="223">
        <v>0.50545736172446498</v>
      </c>
      <c r="CZ75" s="225">
        <v>0.113932515429103</v>
      </c>
      <c r="DA75" s="223">
        <v>1.43573012816046</v>
      </c>
      <c r="DB75" s="225">
        <v>0.84523649027852898</v>
      </c>
      <c r="DC75" s="223">
        <v>0.33723457016007102</v>
      </c>
      <c r="DD75" s="225">
        <v>7.8828643155337996E-2</v>
      </c>
      <c r="DE75" s="223">
        <v>0.38611431160917498</v>
      </c>
      <c r="DF75" s="225">
        <v>5.8344553812474602E-2</v>
      </c>
      <c r="DG75" s="223">
        <v>-1.0496158165512799</v>
      </c>
      <c r="DH75" s="225">
        <v>0.84973458869575502</v>
      </c>
      <c r="DI75" s="223">
        <v>1.00816064861204</v>
      </c>
      <c r="DJ75" s="225">
        <v>0.106162013210193</v>
      </c>
      <c r="DK75" s="223">
        <v>1.6285725046153099</v>
      </c>
      <c r="DL75" s="225">
        <v>0.61718504380568895</v>
      </c>
      <c r="DM75" s="223">
        <v>0.77279944514435095</v>
      </c>
      <c r="DN75" s="225">
        <v>8.1653278583775996E-2</v>
      </c>
      <c r="DO75" s="223">
        <v>0.96638434552103603</v>
      </c>
      <c r="DP75" s="225">
        <v>9.2114913614209898E-2</v>
      </c>
      <c r="DQ75" s="223">
        <v>-0.66218815909427697</v>
      </c>
      <c r="DR75" s="225">
        <v>0.61887580238302697</v>
      </c>
      <c r="DS75" s="223">
        <v>4.1628914970585598</v>
      </c>
      <c r="DT75" s="225">
        <v>0.38864248759869402</v>
      </c>
      <c r="DU75" s="223">
        <v>4.8601169696181898</v>
      </c>
      <c r="DV75" s="225">
        <v>0.150459639499926</v>
      </c>
      <c r="DW75" s="223">
        <v>0.25633542525501501</v>
      </c>
      <c r="DX75" s="225">
        <v>0.25333599653036198</v>
      </c>
      <c r="DY75" s="223">
        <v>0.23762320137444801</v>
      </c>
      <c r="DZ75" s="225">
        <v>8.4332511876873406E-2</v>
      </c>
      <c r="EA75" s="223">
        <v>-0.85549164341413897</v>
      </c>
      <c r="EB75" s="225">
        <v>0.19806526927300699</v>
      </c>
      <c r="EC75" s="223">
        <v>-0.44461564255973801</v>
      </c>
      <c r="ED75" s="225">
        <v>8.3151117443966402E-2</v>
      </c>
      <c r="EE75" s="223">
        <v>-6.7391027044654299E-3</v>
      </c>
      <c r="EF75" s="225">
        <v>9.0642755758141499E-2</v>
      </c>
      <c r="EG75" s="223">
        <v>-0.23325059109176199</v>
      </c>
      <c r="EH75" s="225">
        <v>9.2803627653759296E-2</v>
      </c>
      <c r="EI75" s="223">
        <v>0.325561938380795</v>
      </c>
      <c r="EJ75" s="225">
        <v>0.109043199472438</v>
      </c>
      <c r="EK75" s="223">
        <v>0.60809608142147997</v>
      </c>
      <c r="EL75" s="225">
        <v>0.13216123242056499</v>
      </c>
      <c r="EM75" s="223">
        <v>-0.22094106020739701</v>
      </c>
      <c r="EN75" s="225">
        <v>0.12370116282315299</v>
      </c>
      <c r="EO75" s="223">
        <v>-0.343530291213128</v>
      </c>
      <c r="EP75" s="225">
        <v>0.12942042895238301</v>
      </c>
      <c r="EQ75" s="104"/>
      <c r="ER75" s="104"/>
      <c r="ES75" s="104"/>
      <c r="ET75" s="104"/>
      <c r="EU75" s="104"/>
      <c r="EV75" s="104"/>
      <c r="EW75" s="104"/>
      <c r="EX75" s="104"/>
      <c r="EY75" s="104"/>
      <c r="EZ75" s="104"/>
      <c r="FA75" s="104"/>
      <c r="FB75" s="104"/>
      <c r="FC75" s="104"/>
      <c r="FD75" s="104"/>
      <c r="FE75" s="104"/>
      <c r="FF75" s="104"/>
      <c r="FG75" s="104"/>
      <c r="FH75" s="104"/>
      <c r="FI75" s="104"/>
      <c r="FJ75" s="104"/>
      <c r="FK75" s="104"/>
      <c r="FL75" s="104"/>
      <c r="FM75" s="104"/>
      <c r="FN75" s="255"/>
    </row>
    <row r="76" spans="1:170" ht="13" customHeight="1" x14ac:dyDescent="0.25">
      <c r="A76" s="26" t="s">
        <v>415</v>
      </c>
      <c r="B76" s="188">
        <v>1</v>
      </c>
      <c r="C76" s="223">
        <v>52.108587235210599</v>
      </c>
      <c r="D76" s="225">
        <v>0.32935761129220698</v>
      </c>
      <c r="E76" s="223">
        <v>52.885009558818801</v>
      </c>
      <c r="F76" s="225">
        <v>0.63911882793252595</v>
      </c>
      <c r="G76" s="223">
        <v>51.522100140017898</v>
      </c>
      <c r="H76" s="225">
        <v>0.77250759484568998</v>
      </c>
      <c r="I76" s="223">
        <v>52.027759491676399</v>
      </c>
      <c r="J76" s="225">
        <v>0.398352406646102</v>
      </c>
      <c r="K76" s="223">
        <v>-0.85725006714239504</v>
      </c>
      <c r="L76" s="225">
        <v>0.71506738321994201</v>
      </c>
      <c r="M76" s="223">
        <v>23.214648261425602</v>
      </c>
      <c r="N76" s="225">
        <v>0.220517342587115</v>
      </c>
      <c r="O76" s="223">
        <v>23.8094152564694</v>
      </c>
      <c r="P76" s="225">
        <v>0.413405396433908</v>
      </c>
      <c r="Q76" s="223">
        <v>24.038275054357101</v>
      </c>
      <c r="R76" s="225">
        <v>0.45358808038357701</v>
      </c>
      <c r="S76" s="223">
        <v>22.7536895490624</v>
      </c>
      <c r="T76" s="225">
        <v>0.28046175898090903</v>
      </c>
      <c r="U76" s="223">
        <v>-1.05572570740691</v>
      </c>
      <c r="V76" s="225">
        <v>0.50346956902036999</v>
      </c>
      <c r="W76" s="223">
        <v>7.82847714123894</v>
      </c>
      <c r="X76" s="225">
        <v>0.163056987532857</v>
      </c>
      <c r="Y76" s="223">
        <v>8.2713844141383905</v>
      </c>
      <c r="Z76" s="225">
        <v>0.38108391401813702</v>
      </c>
      <c r="AA76" s="223">
        <v>7.0686614323523997</v>
      </c>
      <c r="AB76" s="225">
        <v>0.33195426588792398</v>
      </c>
      <c r="AC76" s="223">
        <v>7.9289852020760101</v>
      </c>
      <c r="AD76" s="225">
        <v>0.223769935545993</v>
      </c>
      <c r="AE76" s="223">
        <v>-0.342399212062376</v>
      </c>
      <c r="AF76" s="225">
        <v>0.45550061774251899</v>
      </c>
      <c r="AG76" s="223">
        <v>4.0071797838110301</v>
      </c>
      <c r="AH76" s="225">
        <v>8.6980138084055303E-2</v>
      </c>
      <c r="AI76" s="223">
        <v>4.1292041225721601</v>
      </c>
      <c r="AJ76" s="225">
        <v>0.16184594092468399</v>
      </c>
      <c r="AK76" s="223">
        <v>3.7933827967753002</v>
      </c>
      <c r="AL76" s="225">
        <v>0.214523427928626</v>
      </c>
      <c r="AM76" s="223">
        <v>4.0249100467350596</v>
      </c>
      <c r="AN76" s="225">
        <v>0.113524550437443</v>
      </c>
      <c r="AO76" s="223">
        <v>-0.104294075837101</v>
      </c>
      <c r="AP76" s="225">
        <v>0.21158147334818</v>
      </c>
      <c r="AQ76" s="223">
        <v>4.0695158410621897</v>
      </c>
      <c r="AR76" s="225">
        <v>0.100464025779581</v>
      </c>
      <c r="AS76" s="223">
        <v>4.0712024587017996</v>
      </c>
      <c r="AT76" s="225">
        <v>0.164290624748792</v>
      </c>
      <c r="AU76" s="223">
        <v>3.80974951780949</v>
      </c>
      <c r="AV76" s="225">
        <v>0.166972974838421</v>
      </c>
      <c r="AW76" s="223">
        <v>4.1449680325764797</v>
      </c>
      <c r="AX76" s="225">
        <v>0.13499350184775599</v>
      </c>
      <c r="AY76" s="223">
        <v>7.3765573874676499E-2</v>
      </c>
      <c r="AZ76" s="225">
        <v>0.20149864977655399</v>
      </c>
      <c r="BA76" s="223">
        <v>1.55057304498497</v>
      </c>
      <c r="BB76" s="225">
        <v>7.17864097065289E-2</v>
      </c>
      <c r="BC76" s="223">
        <v>1.3823928398248999</v>
      </c>
      <c r="BD76" s="225">
        <v>9.3312452172608099E-2</v>
      </c>
      <c r="BE76" s="223">
        <v>1.57199559504131</v>
      </c>
      <c r="BF76" s="225">
        <v>0.130107905044166</v>
      </c>
      <c r="BG76" s="223">
        <v>1.6080365807971999</v>
      </c>
      <c r="BH76" s="225">
        <v>0.107919031082473</v>
      </c>
      <c r="BI76" s="223">
        <v>0.225643740972296</v>
      </c>
      <c r="BJ76" s="225">
        <v>0.13457506613568501</v>
      </c>
      <c r="BK76" s="223">
        <v>2.7662435173208002</v>
      </c>
      <c r="BL76" s="225">
        <v>9.7501629444392807E-2</v>
      </c>
      <c r="BM76" s="223">
        <v>2.1595884541794899</v>
      </c>
      <c r="BN76" s="225">
        <v>0.122915944151715</v>
      </c>
      <c r="BO76" s="223">
        <v>2.2120932380982601</v>
      </c>
      <c r="BP76" s="225">
        <v>0.146235125194316</v>
      </c>
      <c r="BQ76" s="223">
        <v>3.1520500313525401</v>
      </c>
      <c r="BR76" s="225">
        <v>0.160795170197231</v>
      </c>
      <c r="BS76" s="223">
        <v>0.99246157717305195</v>
      </c>
      <c r="BT76" s="225">
        <v>0.206584163035746</v>
      </c>
      <c r="BU76" s="223">
        <v>4.5077578366453297</v>
      </c>
      <c r="BV76" s="225">
        <v>0.13931420123375801</v>
      </c>
      <c r="BW76" s="223">
        <v>4.3264482909784299</v>
      </c>
      <c r="BX76" s="225">
        <v>0.23595174266268101</v>
      </c>
      <c r="BY76" s="223">
        <v>3.76630717175227</v>
      </c>
      <c r="BZ76" s="225">
        <v>0.207004198160398</v>
      </c>
      <c r="CA76" s="223">
        <v>4.7920567805370702</v>
      </c>
      <c r="CB76" s="225">
        <v>0.19515128391651501</v>
      </c>
      <c r="CC76" s="223">
        <v>0.46560848955864498</v>
      </c>
      <c r="CD76" s="225">
        <v>0.28740109591336999</v>
      </c>
      <c r="CE76" s="223">
        <v>1.8765227925597701</v>
      </c>
      <c r="CF76" s="225">
        <v>0.10642356248650001</v>
      </c>
      <c r="CG76" s="223">
        <v>1.4804451867708199</v>
      </c>
      <c r="CH76" s="225">
        <v>0.187426131008221</v>
      </c>
      <c r="CI76" s="223">
        <v>1.72088574433757</v>
      </c>
      <c r="CJ76" s="225">
        <v>0.221370956032093</v>
      </c>
      <c r="CK76" s="223">
        <v>2.04376204397163</v>
      </c>
      <c r="CL76" s="225">
        <v>0.148834324720994</v>
      </c>
      <c r="CM76" s="223">
        <v>0.56331685720081504</v>
      </c>
      <c r="CN76" s="225">
        <v>0.238262274075421</v>
      </c>
      <c r="CO76" s="223">
        <v>1.3670169718331799</v>
      </c>
      <c r="CP76" s="225">
        <v>4.5547234183153401E-2</v>
      </c>
      <c r="CQ76" s="223">
        <v>1.3835826236117099</v>
      </c>
      <c r="CR76" s="225">
        <v>6.4215184654459606E-2</v>
      </c>
      <c r="CS76" s="223">
        <v>1.2543070681511901</v>
      </c>
      <c r="CT76" s="225">
        <v>7.8307623909270499E-2</v>
      </c>
      <c r="CU76" s="223">
        <v>1.3968409285246699</v>
      </c>
      <c r="CV76" s="225">
        <v>7.5341967322555894E-2</v>
      </c>
      <c r="CW76" s="223">
        <v>1.3258304912952899E-2</v>
      </c>
      <c r="CX76" s="225">
        <v>0.103650506695282</v>
      </c>
      <c r="CY76" s="223">
        <v>0.247127935980686</v>
      </c>
      <c r="CZ76" s="225">
        <v>3.4395723492291301E-2</v>
      </c>
      <c r="DA76" s="223">
        <v>0.39587365850987699</v>
      </c>
      <c r="DB76" s="225">
        <v>0.113446227610801</v>
      </c>
      <c r="DC76" s="223">
        <v>0.37545256441382702</v>
      </c>
      <c r="DD76" s="225">
        <v>7.8930946871690305E-2</v>
      </c>
      <c r="DE76" s="223">
        <v>0.152054161209766</v>
      </c>
      <c r="DF76" s="225">
        <v>2.8577050582126801E-2</v>
      </c>
      <c r="DG76" s="223">
        <v>-0.24381949730011099</v>
      </c>
      <c r="DH76" s="225">
        <v>0.11803587629519401</v>
      </c>
      <c r="DI76" s="223">
        <v>1.8547057280232</v>
      </c>
      <c r="DJ76" s="225">
        <v>9.6520790570853193E-2</v>
      </c>
      <c r="DK76" s="223">
        <v>1.6298512368933</v>
      </c>
      <c r="DL76" s="225">
        <v>0.15817565419247201</v>
      </c>
      <c r="DM76" s="223">
        <v>1.9380017351983601</v>
      </c>
      <c r="DN76" s="225">
        <v>0.221267275510874</v>
      </c>
      <c r="DO76" s="223">
        <v>1.91329443408025</v>
      </c>
      <c r="DP76" s="225">
        <v>0.13594882346679901</v>
      </c>
      <c r="DQ76" s="223">
        <v>0.28344319718694799</v>
      </c>
      <c r="DR76" s="225">
        <v>0.19127616201504799</v>
      </c>
      <c r="DS76" s="223">
        <v>-3.0414018679007202</v>
      </c>
      <c r="DT76" s="225">
        <v>0.50026248420431496</v>
      </c>
      <c r="DU76" s="223">
        <v>5.4054644035921902</v>
      </c>
      <c r="DV76" s="225">
        <v>0.291112764705381</v>
      </c>
      <c r="DW76" s="223">
        <v>-0.32902444709433398</v>
      </c>
      <c r="DX76" s="225">
        <v>0.24195223746323199</v>
      </c>
      <c r="DY76" s="223">
        <v>0.20211360450694199</v>
      </c>
      <c r="DZ76" s="225">
        <v>0.12941131183462101</v>
      </c>
      <c r="EA76" s="223">
        <v>-0.20202810114268999</v>
      </c>
      <c r="EB76" s="225">
        <v>0.14481853584464199</v>
      </c>
      <c r="EC76" s="223">
        <v>-0.78488987002471</v>
      </c>
      <c r="ED76" s="225">
        <v>0.11149428446627099</v>
      </c>
      <c r="EE76" s="223">
        <v>-0.33582007835864403</v>
      </c>
      <c r="EF76" s="225">
        <v>0.15016324365541101</v>
      </c>
      <c r="EG76" s="223">
        <v>-0.70672908350883801</v>
      </c>
      <c r="EH76" s="225">
        <v>0.19024394752023099</v>
      </c>
      <c r="EI76" s="223">
        <v>-0.70386397010636603</v>
      </c>
      <c r="EJ76" s="225">
        <v>0.15543888763788499</v>
      </c>
      <c r="EK76" s="223">
        <v>-5.2142057929350998E-2</v>
      </c>
      <c r="EL76" s="225">
        <v>6.6193740405660298E-2</v>
      </c>
      <c r="EM76" s="223">
        <v>-5.3045368733778799</v>
      </c>
      <c r="EN76" s="225">
        <v>0.167848811866948</v>
      </c>
      <c r="EO76" s="223">
        <v>-0.89266888967757196</v>
      </c>
      <c r="EP76" s="225">
        <v>0.160132294012133</v>
      </c>
      <c r="EQ76" s="104"/>
      <c r="ER76" s="104"/>
      <c r="ES76" s="104"/>
      <c r="ET76" s="104"/>
      <c r="EU76" s="104"/>
      <c r="EV76" s="104"/>
      <c r="EW76" s="104"/>
      <c r="EX76" s="104"/>
      <c r="EY76" s="104"/>
      <c r="EZ76" s="104"/>
      <c r="FA76" s="104"/>
      <c r="FB76" s="104"/>
      <c r="FC76" s="104"/>
      <c r="FD76" s="104"/>
      <c r="FE76" s="104"/>
      <c r="FF76" s="104"/>
      <c r="FG76" s="104"/>
      <c r="FH76" s="104"/>
      <c r="FI76" s="104"/>
      <c r="FJ76" s="104"/>
      <c r="FK76" s="104"/>
      <c r="FL76" s="104"/>
      <c r="FM76" s="104"/>
      <c r="FN76" s="255"/>
    </row>
    <row r="77" spans="1:170" ht="13" customHeight="1" x14ac:dyDescent="0.25">
      <c r="A77" s="26" t="s">
        <v>417</v>
      </c>
      <c r="B77" s="188">
        <v>1</v>
      </c>
      <c r="C77" s="223">
        <v>41.120387887604302</v>
      </c>
      <c r="D77" s="225">
        <v>0.28191920440096802</v>
      </c>
      <c r="E77" s="223">
        <v>41.790317950780903</v>
      </c>
      <c r="F77" s="225">
        <v>0.61116217820040797</v>
      </c>
      <c r="G77" s="223">
        <v>41.715127106165397</v>
      </c>
      <c r="H77" s="225">
        <v>0.49447138538055802</v>
      </c>
      <c r="I77" s="223">
        <v>40.824380885124903</v>
      </c>
      <c r="J77" s="225">
        <v>0.38562518040691501</v>
      </c>
      <c r="K77" s="223">
        <v>-0.96593706565598603</v>
      </c>
      <c r="L77" s="225">
        <v>0.70633548618837805</v>
      </c>
      <c r="M77" s="223">
        <v>20.469554581162399</v>
      </c>
      <c r="N77" s="225">
        <v>0.219576874252189</v>
      </c>
      <c r="O77" s="223">
        <v>20.1909108157394</v>
      </c>
      <c r="P77" s="225">
        <v>0.55073984460125602</v>
      </c>
      <c r="Q77" s="223">
        <v>21.0726396045957</v>
      </c>
      <c r="R77" s="225">
        <v>0.55523264449701404</v>
      </c>
      <c r="S77" s="223">
        <v>20.386015685912199</v>
      </c>
      <c r="T77" s="225">
        <v>0.249585100342882</v>
      </c>
      <c r="U77" s="223">
        <v>0.195104870172813</v>
      </c>
      <c r="V77" s="225">
        <v>0.58243980204898504</v>
      </c>
      <c r="W77" s="223">
        <v>7.2803933952593303</v>
      </c>
      <c r="X77" s="225">
        <v>0.12720912626056599</v>
      </c>
      <c r="Y77" s="223">
        <v>7.1809806720440701</v>
      </c>
      <c r="Z77" s="225">
        <v>0.37907727815873699</v>
      </c>
      <c r="AA77" s="223">
        <v>6.7501215433739299</v>
      </c>
      <c r="AB77" s="225">
        <v>0.350629657915146</v>
      </c>
      <c r="AC77" s="223">
        <v>7.4510435083067899</v>
      </c>
      <c r="AD77" s="225">
        <v>0.149494828588604</v>
      </c>
      <c r="AE77" s="223">
        <v>0.27006283626271099</v>
      </c>
      <c r="AF77" s="225">
        <v>0.40086617147084302</v>
      </c>
      <c r="AG77" s="223">
        <v>2.7780032774732502</v>
      </c>
      <c r="AH77" s="225">
        <v>6.4022542935651197E-2</v>
      </c>
      <c r="AI77" s="223">
        <v>2.76360897042384</v>
      </c>
      <c r="AJ77" s="225">
        <v>0.12495455007619601</v>
      </c>
      <c r="AK77" s="223">
        <v>2.7754614827356101</v>
      </c>
      <c r="AL77" s="225">
        <v>0.20251544896158999</v>
      </c>
      <c r="AM77" s="223">
        <v>2.7852176683828498</v>
      </c>
      <c r="AN77" s="225">
        <v>7.6263430070395502E-2</v>
      </c>
      <c r="AO77" s="223">
        <v>2.16086979590044E-2</v>
      </c>
      <c r="AP77" s="225">
        <v>0.14199082816415601</v>
      </c>
      <c r="AQ77" s="223">
        <v>2.7765819501495401</v>
      </c>
      <c r="AR77" s="225">
        <v>6.2031631358670999E-2</v>
      </c>
      <c r="AS77" s="223">
        <v>2.4628587117604099</v>
      </c>
      <c r="AT77" s="225">
        <v>0.14177655389875399</v>
      </c>
      <c r="AU77" s="223">
        <v>2.4646362884986801</v>
      </c>
      <c r="AV77" s="225">
        <v>0.138387048683212</v>
      </c>
      <c r="AW77" s="223">
        <v>2.9119496387002699</v>
      </c>
      <c r="AX77" s="225">
        <v>7.3679788196405194E-2</v>
      </c>
      <c r="AY77" s="223">
        <v>0.44909092693985603</v>
      </c>
      <c r="AZ77" s="225">
        <v>0.15438529344202701</v>
      </c>
      <c r="BA77" s="223">
        <v>2.87713469033207</v>
      </c>
      <c r="BB77" s="225">
        <v>7.3684104761299704E-2</v>
      </c>
      <c r="BC77" s="223">
        <v>2.4899788683128401</v>
      </c>
      <c r="BD77" s="225">
        <v>0.184452780592646</v>
      </c>
      <c r="BE77" s="223">
        <v>2.84048783623992</v>
      </c>
      <c r="BF77" s="225">
        <v>0.218882908314248</v>
      </c>
      <c r="BG77" s="223">
        <v>2.9625711922195399</v>
      </c>
      <c r="BH77" s="225">
        <v>9.0372327396633298E-2</v>
      </c>
      <c r="BI77" s="223">
        <v>0.47259232390670403</v>
      </c>
      <c r="BJ77" s="225">
        <v>0.217514850319832</v>
      </c>
      <c r="BK77" s="223">
        <v>1.7159131720974301</v>
      </c>
      <c r="BL77" s="225">
        <v>7.3513754906251602E-2</v>
      </c>
      <c r="BM77" s="223">
        <v>1.2484716743150699</v>
      </c>
      <c r="BN77" s="225">
        <v>0.13000022976941</v>
      </c>
      <c r="BO77" s="223">
        <v>1.55418070681082</v>
      </c>
      <c r="BP77" s="225">
        <v>0.140687531798</v>
      </c>
      <c r="BQ77" s="223">
        <v>1.83052300128081</v>
      </c>
      <c r="BR77" s="225">
        <v>9.5913732931810394E-2</v>
      </c>
      <c r="BS77" s="223">
        <v>0.58205132696573703</v>
      </c>
      <c r="BT77" s="225">
        <v>0.153817401432192</v>
      </c>
      <c r="BU77" s="223">
        <v>4.4832695848589097</v>
      </c>
      <c r="BV77" s="225">
        <v>0.119322713243794</v>
      </c>
      <c r="BW77" s="223">
        <v>4.07970479232252</v>
      </c>
      <c r="BX77" s="225">
        <v>0.32722670927146402</v>
      </c>
      <c r="BY77" s="223">
        <v>4.4070583609564498</v>
      </c>
      <c r="BZ77" s="225">
        <v>0.255972255594833</v>
      </c>
      <c r="CA77" s="223">
        <v>4.6003333974478497</v>
      </c>
      <c r="CB77" s="225">
        <v>0.142199278974142</v>
      </c>
      <c r="CC77" s="223">
        <v>0.52062860512532505</v>
      </c>
      <c r="CD77" s="225">
        <v>0.32871828919460699</v>
      </c>
      <c r="CE77" s="223">
        <v>2.1973973852198201</v>
      </c>
      <c r="CF77" s="225">
        <v>7.8469186269033597E-2</v>
      </c>
      <c r="CG77" s="223">
        <v>1.6909506061522399</v>
      </c>
      <c r="CH77" s="225">
        <v>0.13128297254916799</v>
      </c>
      <c r="CI77" s="223">
        <v>2.4988300542925299</v>
      </c>
      <c r="CJ77" s="225">
        <v>0.36507095552444402</v>
      </c>
      <c r="CK77" s="223">
        <v>2.2241703362365999</v>
      </c>
      <c r="CL77" s="225">
        <v>7.2844629571144501E-2</v>
      </c>
      <c r="CM77" s="223">
        <v>0.53321973008435697</v>
      </c>
      <c r="CN77" s="225">
        <v>0.13635225228141201</v>
      </c>
      <c r="CO77" s="223">
        <v>1.5555826860853501</v>
      </c>
      <c r="CP77" s="225">
        <v>5.52921448708803E-2</v>
      </c>
      <c r="CQ77" s="223">
        <v>1.49545142810103</v>
      </c>
      <c r="CR77" s="225">
        <v>0.15153530321695999</v>
      </c>
      <c r="CS77" s="223">
        <v>1.6479066141646801</v>
      </c>
      <c r="CT77" s="225">
        <v>0.12516563393775099</v>
      </c>
      <c r="CU77" s="223">
        <v>1.54845742879901</v>
      </c>
      <c r="CV77" s="225">
        <v>6.4607880577695995E-2</v>
      </c>
      <c r="CW77" s="223">
        <v>5.3006000697985098E-2</v>
      </c>
      <c r="CX77" s="225">
        <v>0.16417875638148499</v>
      </c>
      <c r="CY77" s="223">
        <v>1.1042204558636399</v>
      </c>
      <c r="CZ77" s="225">
        <v>4.2910147481058002E-2</v>
      </c>
      <c r="DA77" s="223">
        <v>1.47138892696227</v>
      </c>
      <c r="DB77" s="225">
        <v>0.17740524932690499</v>
      </c>
      <c r="DC77" s="223">
        <v>1.17694179095444</v>
      </c>
      <c r="DD77" s="225">
        <v>0.109467190886193</v>
      </c>
      <c r="DE77" s="223">
        <v>1.01901197390759</v>
      </c>
      <c r="DF77" s="225">
        <v>4.80273812757211E-2</v>
      </c>
      <c r="DG77" s="223">
        <v>-0.45237695305468301</v>
      </c>
      <c r="DH77" s="225">
        <v>0.18644069074622399</v>
      </c>
      <c r="DI77" s="223">
        <v>1.3967309998670501</v>
      </c>
      <c r="DJ77" s="225">
        <v>5.67814989447568E-2</v>
      </c>
      <c r="DK77" s="223">
        <v>0.86761979244531995</v>
      </c>
      <c r="DL77" s="225">
        <v>0.11554818163337501</v>
      </c>
      <c r="DM77" s="223">
        <v>1.42385791700536</v>
      </c>
      <c r="DN77" s="225">
        <v>0.17283533301663001</v>
      </c>
      <c r="DO77" s="223">
        <v>1.4948883493532601</v>
      </c>
      <c r="DP77" s="225">
        <v>6.9130264686271106E-2</v>
      </c>
      <c r="DQ77" s="223">
        <v>0.62726855690793903</v>
      </c>
      <c r="DR77" s="225">
        <v>0.131135637261551</v>
      </c>
      <c r="DS77" s="223">
        <v>-2.0012640670540902</v>
      </c>
      <c r="DT77" s="225">
        <v>0.44126376980844301</v>
      </c>
      <c r="DU77" s="223">
        <v>1.79683667059207</v>
      </c>
      <c r="DV77" s="225">
        <v>0.30934221957508301</v>
      </c>
      <c r="DW77" s="223">
        <v>0.50713290204005501</v>
      </c>
      <c r="DX77" s="225">
        <v>0.186626805108738</v>
      </c>
      <c r="DY77" s="223">
        <v>-0.17747923047762801</v>
      </c>
      <c r="DZ77" s="225">
        <v>0.102293397100137</v>
      </c>
      <c r="EA77" s="223">
        <v>-0.96217608605030402</v>
      </c>
      <c r="EB77" s="225">
        <v>0.116048952488516</v>
      </c>
      <c r="EC77" s="223">
        <v>-0.96995478390553502</v>
      </c>
      <c r="ED77" s="225">
        <v>0.135834112956318</v>
      </c>
      <c r="EE77" s="223">
        <v>-0.21695422336207201</v>
      </c>
      <c r="EF77" s="225">
        <v>0.109046606145666</v>
      </c>
      <c r="EG77" s="223">
        <v>-1.5596908654681401</v>
      </c>
      <c r="EH77" s="225">
        <v>0.16974399159123599</v>
      </c>
      <c r="EI77" s="223">
        <v>-0.33536681161801901</v>
      </c>
      <c r="EJ77" s="225">
        <v>0.120945933719685</v>
      </c>
      <c r="EK77" s="223">
        <v>-0.222715299211031</v>
      </c>
      <c r="EL77" s="225">
        <v>8.9806472880854804E-2</v>
      </c>
      <c r="EM77" s="223">
        <v>-0.83207657048539596</v>
      </c>
      <c r="EN77" s="225">
        <v>7.42066750622353E-2</v>
      </c>
      <c r="EO77" s="223">
        <v>-0.33683809866890901</v>
      </c>
      <c r="EP77" s="225">
        <v>9.2052532536794004E-2</v>
      </c>
      <c r="EQ77" s="104"/>
      <c r="ER77" s="104"/>
      <c r="ES77" s="104"/>
      <c r="ET77" s="104"/>
      <c r="EU77" s="104"/>
      <c r="EV77" s="104"/>
      <c r="EW77" s="104"/>
      <c r="EX77" s="104"/>
      <c r="EY77" s="104"/>
      <c r="EZ77" s="104"/>
      <c r="FA77" s="104"/>
      <c r="FB77" s="104"/>
      <c r="FC77" s="104"/>
      <c r="FD77" s="104"/>
      <c r="FE77" s="104"/>
      <c r="FF77" s="104"/>
      <c r="FG77" s="104"/>
      <c r="FH77" s="104"/>
      <c r="FI77" s="104"/>
      <c r="FJ77" s="104"/>
      <c r="FK77" s="104"/>
      <c r="FL77" s="104"/>
      <c r="FM77" s="104"/>
      <c r="FN77" s="255"/>
    </row>
    <row r="78" spans="1:170" ht="13" customHeight="1" x14ac:dyDescent="0.25">
      <c r="A78" s="26" t="s">
        <v>423</v>
      </c>
      <c r="B78" s="188">
        <v>1</v>
      </c>
      <c r="C78" s="223">
        <v>38.066222591929503</v>
      </c>
      <c r="D78" s="225">
        <v>0.43628299934860698</v>
      </c>
      <c r="E78" s="223">
        <v>38.901809416515803</v>
      </c>
      <c r="F78" s="225">
        <v>0.73023951481332905</v>
      </c>
      <c r="G78" s="223">
        <v>39.363277017845299</v>
      </c>
      <c r="H78" s="225">
        <v>0.80990544138732201</v>
      </c>
      <c r="I78" s="223">
        <v>36.976783966843797</v>
      </c>
      <c r="J78" s="225">
        <v>0.505760885846821</v>
      </c>
      <c r="K78" s="223">
        <v>-1.9250254496719901</v>
      </c>
      <c r="L78" s="225">
        <v>0.81496175436645701</v>
      </c>
      <c r="M78" s="223">
        <v>28.9529032875068</v>
      </c>
      <c r="N78" s="225">
        <v>0.17031432631174501</v>
      </c>
      <c r="O78" s="223">
        <v>29.1824885266062</v>
      </c>
      <c r="P78" s="225">
        <v>0.26015478126651598</v>
      </c>
      <c r="Q78" s="223">
        <v>29.1788271308031</v>
      </c>
      <c r="R78" s="225">
        <v>0.27324512178660998</v>
      </c>
      <c r="S78" s="223">
        <v>28.719322755899</v>
      </c>
      <c r="T78" s="225">
        <v>0.22893872032482401</v>
      </c>
      <c r="U78" s="223">
        <v>-0.46316577070718501</v>
      </c>
      <c r="V78" s="225">
        <v>0.34022614112981697</v>
      </c>
      <c r="W78" s="223">
        <v>7.5144377586273103</v>
      </c>
      <c r="X78" s="225">
        <v>0.19392188829588899</v>
      </c>
      <c r="Y78" s="223">
        <v>7.8672181388174396</v>
      </c>
      <c r="Z78" s="225">
        <v>0.403695397546388</v>
      </c>
      <c r="AA78" s="223">
        <v>7.6732733717026704</v>
      </c>
      <c r="AB78" s="225">
        <v>0.32015716507595299</v>
      </c>
      <c r="AC78" s="223">
        <v>7.1696524957386298</v>
      </c>
      <c r="AD78" s="225">
        <v>0.23304621183293101</v>
      </c>
      <c r="AE78" s="223">
        <v>-0.69756564307881797</v>
      </c>
      <c r="AF78" s="225">
        <v>0.43061225803069397</v>
      </c>
      <c r="AG78" s="223">
        <v>1.7680992526505701</v>
      </c>
      <c r="AH78" s="225">
        <v>0.12511457717022201</v>
      </c>
      <c r="AI78" s="223">
        <v>1.6707003127178901</v>
      </c>
      <c r="AJ78" s="225">
        <v>0.15525350913118</v>
      </c>
      <c r="AK78" s="223">
        <v>1.5651168052490101</v>
      </c>
      <c r="AL78" s="225">
        <v>0.13378355773881401</v>
      </c>
      <c r="AM78" s="223">
        <v>1.87641466463908</v>
      </c>
      <c r="AN78" s="225">
        <v>0.22737854489425699</v>
      </c>
      <c r="AO78" s="223">
        <v>0.205714351921188</v>
      </c>
      <c r="AP78" s="225">
        <v>0.26880500003443902</v>
      </c>
      <c r="AQ78" s="223">
        <v>4.2385429814116398</v>
      </c>
      <c r="AR78" s="225">
        <v>0.13403053617001801</v>
      </c>
      <c r="AS78" s="223">
        <v>4.3111512077935696</v>
      </c>
      <c r="AT78" s="225">
        <v>0.26062904311156798</v>
      </c>
      <c r="AU78" s="223">
        <v>3.94825224855524</v>
      </c>
      <c r="AV78" s="225">
        <v>0.20605826665061</v>
      </c>
      <c r="AW78" s="223">
        <v>4.3607346618657097</v>
      </c>
      <c r="AX78" s="225">
        <v>0.22216837109293699</v>
      </c>
      <c r="AY78" s="223">
        <v>4.9583454072140903E-2</v>
      </c>
      <c r="AZ78" s="225">
        <v>0.34962008782871801</v>
      </c>
      <c r="BA78" s="223">
        <v>2.1631379260581598</v>
      </c>
      <c r="BB78" s="225">
        <v>0.102946666214921</v>
      </c>
      <c r="BC78" s="223">
        <v>2.2222999120275202</v>
      </c>
      <c r="BD78" s="225">
        <v>0.24850536108337101</v>
      </c>
      <c r="BE78" s="223">
        <v>1.9684727671446101</v>
      </c>
      <c r="BF78" s="225">
        <v>0.19753132145348301</v>
      </c>
      <c r="BG78" s="223">
        <v>2.2260145598926</v>
      </c>
      <c r="BH78" s="225">
        <v>0.15359501900618699</v>
      </c>
      <c r="BI78" s="223">
        <v>3.7146478650789102E-3</v>
      </c>
      <c r="BJ78" s="225">
        <v>0.31558893058359599</v>
      </c>
      <c r="BK78" s="223">
        <v>0.60415941158741804</v>
      </c>
      <c r="BL78" s="225">
        <v>7.15834615861866E-2</v>
      </c>
      <c r="BM78" s="223">
        <v>0.59502691860060197</v>
      </c>
      <c r="BN78" s="225">
        <v>9.5097818456112898E-2</v>
      </c>
      <c r="BO78" s="223">
        <v>0.49542405231113701</v>
      </c>
      <c r="BP78" s="225">
        <v>9.9605767208939294E-2</v>
      </c>
      <c r="BQ78" s="223">
        <v>0.67187288493436703</v>
      </c>
      <c r="BR78" s="225">
        <v>0.12579080053188399</v>
      </c>
      <c r="BS78" s="223">
        <v>7.6845966333765794E-2</v>
      </c>
      <c r="BT78" s="225">
        <v>0.15502121676615499</v>
      </c>
      <c r="BU78" s="223">
        <v>0.55325118921071603</v>
      </c>
      <c r="BV78" s="225">
        <v>4.1363996911825802E-2</v>
      </c>
      <c r="BW78" s="223">
        <v>0.54748042972369804</v>
      </c>
      <c r="BX78" s="225">
        <v>6.7993720573505501E-2</v>
      </c>
      <c r="BY78" s="223">
        <v>0.443746029349469</v>
      </c>
      <c r="BZ78" s="225">
        <v>5.8639065347706E-2</v>
      </c>
      <c r="CA78" s="223">
        <v>0.60114051518992795</v>
      </c>
      <c r="CB78" s="225">
        <v>6.2780841716370397E-2</v>
      </c>
      <c r="CC78" s="223">
        <v>5.3660085466229801E-2</v>
      </c>
      <c r="CD78" s="225">
        <v>9.1169784456464398E-2</v>
      </c>
      <c r="CE78" s="223">
        <v>1.74160623069886</v>
      </c>
      <c r="CF78" s="225">
        <v>0.13833182530927099</v>
      </c>
      <c r="CG78" s="223">
        <v>1.7432162613593001</v>
      </c>
      <c r="CH78" s="225">
        <v>0.219121871568458</v>
      </c>
      <c r="CI78" s="223">
        <v>2.0648922272139298</v>
      </c>
      <c r="CJ78" s="225">
        <v>0.31257983505995601</v>
      </c>
      <c r="CK78" s="223">
        <v>1.5456679053520099</v>
      </c>
      <c r="CL78" s="225">
        <v>0.16439094769875601</v>
      </c>
      <c r="CM78" s="223">
        <v>-0.19754835600728801</v>
      </c>
      <c r="CN78" s="225">
        <v>0.26664414106197498</v>
      </c>
      <c r="CO78" s="223">
        <v>1.2796521086335599</v>
      </c>
      <c r="CP78" s="225">
        <v>5.61459655475905E-2</v>
      </c>
      <c r="CQ78" s="223">
        <v>1.17186666807616</v>
      </c>
      <c r="CR78" s="225">
        <v>9.5759007952504901E-2</v>
      </c>
      <c r="CS78" s="223">
        <v>1.16852154235626</v>
      </c>
      <c r="CT78" s="225">
        <v>0.105803878603554</v>
      </c>
      <c r="CU78" s="223">
        <v>1.3879475098513401</v>
      </c>
      <c r="CV78" s="225">
        <v>8.4537795442132496E-2</v>
      </c>
      <c r="CW78" s="223">
        <v>0.216080841775179</v>
      </c>
      <c r="CX78" s="225">
        <v>0.130492410624996</v>
      </c>
      <c r="CY78" s="223">
        <v>0.97866333513794701</v>
      </c>
      <c r="CZ78" s="225">
        <v>7.0275620757215801E-2</v>
      </c>
      <c r="DA78" s="223">
        <v>1.20097192470262</v>
      </c>
      <c r="DB78" s="225">
        <v>0.13737515526435401</v>
      </c>
      <c r="DC78" s="223">
        <v>0.90688063549530695</v>
      </c>
      <c r="DD78" s="225">
        <v>7.8559177892450704E-2</v>
      </c>
      <c r="DE78" s="223">
        <v>0.89028613694305303</v>
      </c>
      <c r="DF78" s="225">
        <v>8.3215972362840201E-2</v>
      </c>
      <c r="DG78" s="223">
        <v>-0.31068578775956301</v>
      </c>
      <c r="DH78" s="225">
        <v>0.135957768826868</v>
      </c>
      <c r="DI78" s="223">
        <v>0.90037854606712597</v>
      </c>
      <c r="DJ78" s="225">
        <v>8.9735170647063406E-2</v>
      </c>
      <c r="DK78" s="223">
        <v>1.07795988134133</v>
      </c>
      <c r="DL78" s="225">
        <v>0.15587624961826799</v>
      </c>
      <c r="DM78" s="223">
        <v>0.824946262161388</v>
      </c>
      <c r="DN78" s="225">
        <v>9.5597408125908695E-2</v>
      </c>
      <c r="DO78" s="223">
        <v>0.82647841713862003</v>
      </c>
      <c r="DP78" s="225">
        <v>0.131931986299447</v>
      </c>
      <c r="DQ78" s="223">
        <v>-0.251481464202711</v>
      </c>
      <c r="DR78" s="225">
        <v>0.199547683229408</v>
      </c>
      <c r="DS78" s="223">
        <v>6.0268937301089904</v>
      </c>
      <c r="DT78" s="225">
        <v>0.54398706208435899</v>
      </c>
      <c r="DU78" s="223">
        <v>6.3172634311329396</v>
      </c>
      <c r="DV78" s="225">
        <v>0.29298885402955599</v>
      </c>
      <c r="DW78" s="223">
        <v>-0.23459749658113299</v>
      </c>
      <c r="DX78" s="225">
        <v>0.25352364687691997</v>
      </c>
      <c r="DY78" s="223">
        <v>-6.92155504204581E-2</v>
      </c>
      <c r="DZ78" s="225">
        <v>0.146785579960788</v>
      </c>
      <c r="EA78" s="223">
        <v>-1.9356946041129499</v>
      </c>
      <c r="EB78" s="225">
        <v>0.204015683204227</v>
      </c>
      <c r="EC78" s="223">
        <v>-0.12102889340831401</v>
      </c>
      <c r="ED78" s="225">
        <v>0.13831783861285399</v>
      </c>
      <c r="EE78" s="223">
        <v>4.1887870738288903E-2</v>
      </c>
      <c r="EF78" s="225">
        <v>0.120381711131592</v>
      </c>
      <c r="EG78" s="223">
        <v>-2.4831594707792899E-2</v>
      </c>
      <c r="EH78" s="225">
        <v>7.6837347465652905E-2</v>
      </c>
      <c r="EI78" s="223">
        <v>0.395180907334021</v>
      </c>
      <c r="EJ78" s="225">
        <v>0.156397875030546</v>
      </c>
      <c r="EK78" s="223">
        <v>0.150419898493518</v>
      </c>
      <c r="EL78" s="225">
        <v>0.10786979941515</v>
      </c>
      <c r="EM78" s="223">
        <v>-0.44304319162008299</v>
      </c>
      <c r="EN78" s="225">
        <v>0.103224278112596</v>
      </c>
      <c r="EO78" s="223">
        <v>-0.156094800024485</v>
      </c>
      <c r="EP78" s="225">
        <v>0.11732344582366901</v>
      </c>
      <c r="EQ78" s="104"/>
      <c r="ER78" s="104"/>
      <c r="ES78" s="104"/>
      <c r="ET78" s="104"/>
      <c r="EU78" s="104"/>
      <c r="EV78" s="104"/>
      <c r="EW78" s="104"/>
      <c r="EX78" s="104"/>
      <c r="EY78" s="104"/>
      <c r="EZ78" s="104"/>
      <c r="FA78" s="104"/>
      <c r="FB78" s="104"/>
      <c r="FC78" s="104"/>
      <c r="FD78" s="104"/>
      <c r="FE78" s="104"/>
      <c r="FF78" s="104"/>
      <c r="FG78" s="104"/>
      <c r="FH78" s="104"/>
      <c r="FI78" s="104"/>
      <c r="FJ78" s="104"/>
      <c r="FK78" s="104"/>
      <c r="FL78" s="104"/>
      <c r="FM78" s="104"/>
      <c r="FN78" s="255"/>
    </row>
    <row r="79" spans="1:170" ht="13" customHeight="1" x14ac:dyDescent="0.25">
      <c r="A79" s="26" t="s">
        <v>428</v>
      </c>
      <c r="B79" s="188">
        <v>1</v>
      </c>
      <c r="C79" s="223">
        <v>31.198744855996999</v>
      </c>
      <c r="D79" s="225">
        <v>0.70497929397500503</v>
      </c>
      <c r="E79" s="223">
        <v>31.448098858839799</v>
      </c>
      <c r="F79" s="225">
        <v>1.99516343376797</v>
      </c>
      <c r="G79" s="223">
        <v>30.647705910613698</v>
      </c>
      <c r="H79" s="225">
        <v>1.651758970188</v>
      </c>
      <c r="I79" s="223">
        <v>31.695612605946302</v>
      </c>
      <c r="J79" s="225">
        <v>0.82678239966435796</v>
      </c>
      <c r="K79" s="223">
        <v>0.24751374710648799</v>
      </c>
      <c r="L79" s="225">
        <v>2.1211362390763902</v>
      </c>
      <c r="M79" s="223">
        <v>22.823635304045801</v>
      </c>
      <c r="N79" s="225">
        <v>0.58634912765992997</v>
      </c>
      <c r="O79" s="223">
        <v>23.334211729258001</v>
      </c>
      <c r="P79" s="225">
        <v>1.60092183277351</v>
      </c>
      <c r="Q79" s="223">
        <v>21.333546895520701</v>
      </c>
      <c r="R79" s="225">
        <v>1.63344494425153</v>
      </c>
      <c r="S79" s="223">
        <v>22.949376437863201</v>
      </c>
      <c r="T79" s="225">
        <v>0.71318641372131097</v>
      </c>
      <c r="U79" s="223">
        <v>-0.38483529139488198</v>
      </c>
      <c r="V79" s="225">
        <v>1.6744325931871</v>
      </c>
      <c r="W79" s="223">
        <v>6.1267930507972199</v>
      </c>
      <c r="X79" s="225">
        <v>0.33895058594342098</v>
      </c>
      <c r="Y79" s="223">
        <v>7.1205168327994404</v>
      </c>
      <c r="Z79" s="225">
        <v>0.859269560421553</v>
      </c>
      <c r="AA79" s="223">
        <v>6.0752077031526497</v>
      </c>
      <c r="AB79" s="225">
        <v>0.70530877429260597</v>
      </c>
      <c r="AC79" s="223">
        <v>5.9337261069884804</v>
      </c>
      <c r="AD79" s="225">
        <v>0.41909602135902402</v>
      </c>
      <c r="AE79" s="223">
        <v>-1.18679072581097</v>
      </c>
      <c r="AF79" s="225">
        <v>0.90572977178101299</v>
      </c>
      <c r="AG79" s="223">
        <v>4.00735147577352</v>
      </c>
      <c r="AH79" s="225">
        <v>0.22024755805746299</v>
      </c>
      <c r="AI79" s="223">
        <v>4.6855295978809801</v>
      </c>
      <c r="AJ79" s="225">
        <v>0.68108495865812801</v>
      </c>
      <c r="AK79" s="223">
        <v>3.4357578302077298</v>
      </c>
      <c r="AL79" s="225">
        <v>0.35182485127497998</v>
      </c>
      <c r="AM79" s="223">
        <v>4.06456002119908</v>
      </c>
      <c r="AN79" s="225">
        <v>0.28944369511630202</v>
      </c>
      <c r="AO79" s="223">
        <v>-0.620969576681907</v>
      </c>
      <c r="AP79" s="225">
        <v>0.72500840089927299</v>
      </c>
      <c r="AQ79" s="223">
        <v>4.5500402989505702</v>
      </c>
      <c r="AR79" s="225">
        <v>0.26016637710110202</v>
      </c>
      <c r="AS79" s="223">
        <v>5.2681644588584096</v>
      </c>
      <c r="AT79" s="225">
        <v>0.76309931148223298</v>
      </c>
      <c r="AU79" s="223">
        <v>3.9132237625344799</v>
      </c>
      <c r="AV79" s="225">
        <v>0.41492838168259799</v>
      </c>
      <c r="AW79" s="223">
        <v>4.5329955759231497</v>
      </c>
      <c r="AX79" s="225">
        <v>0.29898167949912802</v>
      </c>
      <c r="AY79" s="223">
        <v>-0.73516888293525795</v>
      </c>
      <c r="AZ79" s="225">
        <v>0.79062497689206002</v>
      </c>
      <c r="BA79" s="223">
        <v>3.76200125368426</v>
      </c>
      <c r="BB79" s="225">
        <v>0.235052741675115</v>
      </c>
      <c r="BC79" s="223">
        <v>4.2101103055431501</v>
      </c>
      <c r="BD79" s="225">
        <v>0.64712481984009296</v>
      </c>
      <c r="BE79" s="223">
        <v>2.88314314242831</v>
      </c>
      <c r="BF79" s="225">
        <v>0.43858567615923799</v>
      </c>
      <c r="BG79" s="223">
        <v>3.8764330922063701</v>
      </c>
      <c r="BH79" s="225">
        <v>0.29619182001439398</v>
      </c>
      <c r="BI79" s="223">
        <v>-0.33367721333678402</v>
      </c>
      <c r="BJ79" s="225">
        <v>0.70381112224188902</v>
      </c>
      <c r="BK79" s="223">
        <v>3.2903609422795901</v>
      </c>
      <c r="BL79" s="225">
        <v>0.21245050072879901</v>
      </c>
      <c r="BM79" s="223">
        <v>3.7514499988362502</v>
      </c>
      <c r="BN79" s="225">
        <v>0.615800661777824</v>
      </c>
      <c r="BO79" s="223">
        <v>2.8354564366903299</v>
      </c>
      <c r="BP79" s="225">
        <v>0.381951771369342</v>
      </c>
      <c r="BQ79" s="223">
        <v>3.2835792486328801</v>
      </c>
      <c r="BR79" s="225">
        <v>0.248317570632068</v>
      </c>
      <c r="BS79" s="223">
        <v>-0.46787075020337099</v>
      </c>
      <c r="BT79" s="225">
        <v>0.62975656988861595</v>
      </c>
      <c r="BU79" s="223">
        <v>2.7026530024744102</v>
      </c>
      <c r="BV79" s="225">
        <v>0.171401085086137</v>
      </c>
      <c r="BW79" s="223">
        <v>3.5607210226739299</v>
      </c>
      <c r="BX79" s="225">
        <v>0.701114865985483</v>
      </c>
      <c r="BY79" s="223">
        <v>2.6604805265986502</v>
      </c>
      <c r="BZ79" s="225">
        <v>0.37913391503121002</v>
      </c>
      <c r="CA79" s="223">
        <v>2.5666948477007101</v>
      </c>
      <c r="CB79" s="225">
        <v>0.199242656091945</v>
      </c>
      <c r="CC79" s="223">
        <v>-0.99402617497321499</v>
      </c>
      <c r="CD79" s="225">
        <v>0.71078264739137198</v>
      </c>
      <c r="CE79" s="223">
        <v>4.2368134866649401</v>
      </c>
      <c r="CF79" s="225">
        <v>0.271916704198499</v>
      </c>
      <c r="CG79" s="223">
        <v>4.2051403673560301</v>
      </c>
      <c r="CH79" s="225">
        <v>0.57858332485519903</v>
      </c>
      <c r="CI79" s="223">
        <v>4.6210924011197001</v>
      </c>
      <c r="CJ79" s="225">
        <v>1.1501012938139801</v>
      </c>
      <c r="CK79" s="223">
        <v>4.0545870967349904</v>
      </c>
      <c r="CL79" s="225">
        <v>0.29050611475097898</v>
      </c>
      <c r="CM79" s="223">
        <v>-0.15055327062104801</v>
      </c>
      <c r="CN79" s="225">
        <v>0.648634365065062</v>
      </c>
      <c r="CO79" s="223">
        <v>3.4896039948560702</v>
      </c>
      <c r="CP79" s="225">
        <v>0.25307762483415902</v>
      </c>
      <c r="CQ79" s="223">
        <v>5.1099884983211199</v>
      </c>
      <c r="CR79" s="225">
        <v>0.71570118336608601</v>
      </c>
      <c r="CS79" s="223">
        <v>3.1172364944684898</v>
      </c>
      <c r="CT79" s="225">
        <v>0.67445750398133897</v>
      </c>
      <c r="CU79" s="223">
        <v>3.30152861970199</v>
      </c>
      <c r="CV79" s="225">
        <v>0.28442926191602602</v>
      </c>
      <c r="CW79" s="223">
        <v>-1.8084598786191299</v>
      </c>
      <c r="CX79" s="225">
        <v>0.75934012030939202</v>
      </c>
      <c r="CY79" s="223">
        <v>2.2763244981156801</v>
      </c>
      <c r="CZ79" s="225">
        <v>0.16012251128126001</v>
      </c>
      <c r="DA79" s="223">
        <v>2.3544433033900201</v>
      </c>
      <c r="DB79" s="225">
        <v>0.34315512848199498</v>
      </c>
      <c r="DC79" s="223">
        <v>1.9646991649486201</v>
      </c>
      <c r="DD79" s="225">
        <v>0.297903456984628</v>
      </c>
      <c r="DE79" s="223">
        <v>2.3641120145843</v>
      </c>
      <c r="DF79" s="225">
        <v>0.21141535068894801</v>
      </c>
      <c r="DG79" s="223">
        <v>9.6687111942808102E-3</v>
      </c>
      <c r="DH79" s="225">
        <v>0.40027152792346099</v>
      </c>
      <c r="DI79" s="223">
        <v>2.0865730902297401</v>
      </c>
      <c r="DJ79" s="225">
        <v>0.15457432560706899</v>
      </c>
      <c r="DK79" s="223">
        <v>2.2183351837252898</v>
      </c>
      <c r="DL79" s="225">
        <v>0.33079353538591899</v>
      </c>
      <c r="DM79" s="223">
        <v>1.8391964786641599</v>
      </c>
      <c r="DN79" s="225">
        <v>0.30731061699378998</v>
      </c>
      <c r="DO79" s="223">
        <v>2.0758404716130499</v>
      </c>
      <c r="DP79" s="225">
        <v>0.207815653768331</v>
      </c>
      <c r="DQ79" s="223">
        <v>-0.14249471211224199</v>
      </c>
      <c r="DR79" s="225">
        <v>0.389000277061402</v>
      </c>
      <c r="DS79" s="223">
        <v>0.87300511662324398</v>
      </c>
      <c r="DT79" s="225">
        <v>0.94026421152930095</v>
      </c>
      <c r="DU79" s="223">
        <v>0.53087227918664204</v>
      </c>
      <c r="DV79" s="225">
        <v>0.84132356174833101</v>
      </c>
      <c r="DW79" s="223">
        <v>-0.48754878088187198</v>
      </c>
      <c r="DX79" s="225">
        <v>0.53166385899999202</v>
      </c>
      <c r="DY79" s="223">
        <v>-8.8893223230660304E-2</v>
      </c>
      <c r="DZ79" s="225">
        <v>0.34998986766115298</v>
      </c>
      <c r="EA79" s="223">
        <v>-0.25557888784050098</v>
      </c>
      <c r="EB79" s="225">
        <v>0.40274178341280698</v>
      </c>
      <c r="EC79" s="223">
        <v>-0.14826678228784501</v>
      </c>
      <c r="ED79" s="225">
        <v>0.40005539519995797</v>
      </c>
      <c r="EE79" s="223">
        <v>-0.15069784933691099</v>
      </c>
      <c r="EF79" s="225">
        <v>0.33193673593219097</v>
      </c>
      <c r="EG79" s="223">
        <v>-0.21906038346867401</v>
      </c>
      <c r="EH79" s="225">
        <v>0.30482804196689101</v>
      </c>
      <c r="EI79" s="223">
        <v>0.20403296798533699</v>
      </c>
      <c r="EJ79" s="225">
        <v>0.40938627291376101</v>
      </c>
      <c r="EK79" s="223">
        <v>1.0015207292372801</v>
      </c>
      <c r="EL79" s="225">
        <v>0.33497140444235302</v>
      </c>
      <c r="EM79" s="223">
        <v>-0.31398202798459401</v>
      </c>
      <c r="EN79" s="225">
        <v>0.32385752104780002</v>
      </c>
      <c r="EO79" s="223">
        <v>-0.21504326985870501</v>
      </c>
      <c r="EP79" s="225">
        <v>0.27102378968228502</v>
      </c>
      <c r="EQ79" s="104"/>
      <c r="ER79" s="104"/>
      <c r="ES79" s="104"/>
      <c r="ET79" s="104"/>
      <c r="EU79" s="104"/>
      <c r="EV79" s="104"/>
      <c r="EW79" s="104"/>
      <c r="EX79" s="104"/>
      <c r="EY79" s="104"/>
      <c r="EZ79" s="104"/>
      <c r="FA79" s="104"/>
      <c r="FB79" s="104"/>
      <c r="FC79" s="104"/>
      <c r="FD79" s="104"/>
      <c r="FE79" s="104"/>
      <c r="FF79" s="104"/>
      <c r="FG79" s="104"/>
      <c r="FH79" s="104"/>
      <c r="FI79" s="104"/>
      <c r="FJ79" s="104"/>
      <c r="FK79" s="104"/>
      <c r="FL79" s="104"/>
      <c r="FM79" s="104"/>
      <c r="FN79" s="255"/>
    </row>
    <row r="80" spans="1:170" ht="13" customHeight="1" x14ac:dyDescent="0.25">
      <c r="A80" s="26" t="s">
        <v>433</v>
      </c>
      <c r="B80" s="188">
        <v>1</v>
      </c>
      <c r="C80" s="223">
        <v>41.1498764089853</v>
      </c>
      <c r="D80" s="225">
        <v>0.45390743276051498</v>
      </c>
      <c r="E80" s="223">
        <v>41.214062669550998</v>
      </c>
      <c r="F80" s="225">
        <v>0.90502907135807098</v>
      </c>
      <c r="G80" s="223">
        <v>39.025714697473298</v>
      </c>
      <c r="H80" s="225">
        <v>1.21615101923365</v>
      </c>
      <c r="I80" s="223">
        <v>41.658533874267</v>
      </c>
      <c r="J80" s="225">
        <v>0.51778105043804901</v>
      </c>
      <c r="K80" s="223">
        <v>0.444471204715988</v>
      </c>
      <c r="L80" s="225">
        <v>0.96776142449791402</v>
      </c>
      <c r="M80" s="223">
        <v>23.773875517076299</v>
      </c>
      <c r="N80" s="225">
        <v>0.25127092630457198</v>
      </c>
      <c r="O80" s="223">
        <v>23.963982694949198</v>
      </c>
      <c r="P80" s="225">
        <v>0.67470825427467496</v>
      </c>
      <c r="Q80" s="223">
        <v>23.520417967016101</v>
      </c>
      <c r="R80" s="225">
        <v>0.62470465308335099</v>
      </c>
      <c r="S80" s="223">
        <v>23.660305551279301</v>
      </c>
      <c r="T80" s="225">
        <v>0.27587497492143698</v>
      </c>
      <c r="U80" s="223">
        <v>-0.30367714366996201</v>
      </c>
      <c r="V80" s="225">
        <v>0.69989605680165401</v>
      </c>
      <c r="W80" s="223">
        <v>9.9883967860154392</v>
      </c>
      <c r="X80" s="225">
        <v>0.29190911971692302</v>
      </c>
      <c r="Y80" s="223">
        <v>11.230824596377101</v>
      </c>
      <c r="Z80" s="225">
        <v>0.73426697899040205</v>
      </c>
      <c r="AA80" s="223">
        <v>10.404778674472</v>
      </c>
      <c r="AB80" s="225">
        <v>0.93854380196909304</v>
      </c>
      <c r="AC80" s="223">
        <v>9.40499904758782</v>
      </c>
      <c r="AD80" s="225">
        <v>0.31941400996727898</v>
      </c>
      <c r="AE80" s="223">
        <v>-1.8258255487892301</v>
      </c>
      <c r="AF80" s="225">
        <v>0.76961658894933904</v>
      </c>
      <c r="AG80" s="223">
        <v>3.8484750957833498</v>
      </c>
      <c r="AH80" s="225">
        <v>0.170946612785907</v>
      </c>
      <c r="AI80" s="223">
        <v>4.2804031309378603</v>
      </c>
      <c r="AJ80" s="225">
        <v>0.43255074459080201</v>
      </c>
      <c r="AK80" s="223">
        <v>3.8263164018524298</v>
      </c>
      <c r="AL80" s="225">
        <v>0.41057542443103101</v>
      </c>
      <c r="AM80" s="223">
        <v>3.6271897947939098</v>
      </c>
      <c r="AN80" s="225">
        <v>0.19374999589598099</v>
      </c>
      <c r="AO80" s="223">
        <v>-0.65321333614394805</v>
      </c>
      <c r="AP80" s="225">
        <v>0.46159100338040099</v>
      </c>
      <c r="AQ80" s="223">
        <v>4.3536761271494999</v>
      </c>
      <c r="AR80" s="225">
        <v>0.17510518683378001</v>
      </c>
      <c r="AS80" s="223">
        <v>4.1696292351920397</v>
      </c>
      <c r="AT80" s="225">
        <v>0.408451607819596</v>
      </c>
      <c r="AU80" s="223">
        <v>4.4344194892791098</v>
      </c>
      <c r="AV80" s="225">
        <v>0.52272997848330804</v>
      </c>
      <c r="AW80" s="223">
        <v>4.2863312505252003</v>
      </c>
      <c r="AX80" s="225">
        <v>0.21529873575300701</v>
      </c>
      <c r="AY80" s="223">
        <v>0.11670201533315901</v>
      </c>
      <c r="AZ80" s="225">
        <v>0.4549078378534</v>
      </c>
      <c r="BA80" s="223">
        <v>2.7875262439339501</v>
      </c>
      <c r="BB80" s="225">
        <v>0.15758128477597899</v>
      </c>
      <c r="BC80" s="223">
        <v>2.9962310524226998</v>
      </c>
      <c r="BD80" s="225">
        <v>0.44206893651229001</v>
      </c>
      <c r="BE80" s="223">
        <v>2.6289937759216899</v>
      </c>
      <c r="BF80" s="225">
        <v>0.35297945253666002</v>
      </c>
      <c r="BG80" s="223">
        <v>2.6916414529815298</v>
      </c>
      <c r="BH80" s="225">
        <v>0.174628774198061</v>
      </c>
      <c r="BI80" s="223">
        <v>-0.30458959944116798</v>
      </c>
      <c r="BJ80" s="225">
        <v>0.46627921538752098</v>
      </c>
      <c r="BK80" s="223">
        <v>0.896643195753273</v>
      </c>
      <c r="BL80" s="225">
        <v>8.7909287656366797E-2</v>
      </c>
      <c r="BM80" s="223">
        <v>0.89576382493173001</v>
      </c>
      <c r="BN80" s="225">
        <v>0.23452317552757401</v>
      </c>
      <c r="BO80" s="223">
        <v>0.72891554555251403</v>
      </c>
      <c r="BP80" s="225">
        <v>9.4950026039264293E-2</v>
      </c>
      <c r="BQ80" s="223">
        <v>0.83352837295289595</v>
      </c>
      <c r="BR80" s="225">
        <v>0.10679540962182101</v>
      </c>
      <c r="BS80" s="223">
        <v>-6.2235451978834198E-2</v>
      </c>
      <c r="BT80" s="225">
        <v>0.27226101716533702</v>
      </c>
      <c r="BU80" s="223">
        <v>3.9108863806934502</v>
      </c>
      <c r="BV80" s="225">
        <v>0.17330669730283499</v>
      </c>
      <c r="BW80" s="223">
        <v>4.2251131311012804</v>
      </c>
      <c r="BX80" s="225">
        <v>0.49543771499869199</v>
      </c>
      <c r="BY80" s="223">
        <v>3.8964191509627302</v>
      </c>
      <c r="BZ80" s="225">
        <v>0.54082224284015001</v>
      </c>
      <c r="CA80" s="223">
        <v>3.68473969580866</v>
      </c>
      <c r="CB80" s="225">
        <v>0.17810921688220699</v>
      </c>
      <c r="CC80" s="223">
        <v>-0.54037343529261594</v>
      </c>
      <c r="CD80" s="225">
        <v>0.52650241707791601</v>
      </c>
      <c r="CE80" s="223">
        <v>3.4206511059148998</v>
      </c>
      <c r="CF80" s="225">
        <v>0.178369215466711</v>
      </c>
      <c r="CG80" s="223">
        <v>4.0471248799832402</v>
      </c>
      <c r="CH80" s="225">
        <v>0.53165013239382297</v>
      </c>
      <c r="CI80" s="223">
        <v>3.3493055133495799</v>
      </c>
      <c r="CJ80" s="225">
        <v>0.55829428401396797</v>
      </c>
      <c r="CK80" s="223">
        <v>3.1802688670210801</v>
      </c>
      <c r="CL80" s="225">
        <v>0.19637755096249901</v>
      </c>
      <c r="CM80" s="223">
        <v>-0.86685601296216097</v>
      </c>
      <c r="CN80" s="225">
        <v>0.56300308981334102</v>
      </c>
      <c r="CO80" s="223">
        <v>2.8269910775690401</v>
      </c>
      <c r="CP80" s="225">
        <v>0.153769681377395</v>
      </c>
      <c r="CQ80" s="223">
        <v>3.00562558328014</v>
      </c>
      <c r="CR80" s="225">
        <v>0.37718129644798898</v>
      </c>
      <c r="CS80" s="223">
        <v>2.79040363015219</v>
      </c>
      <c r="CT80" s="225">
        <v>0.40907148496788198</v>
      </c>
      <c r="CU80" s="223">
        <v>2.7155112347741102</v>
      </c>
      <c r="CV80" s="225">
        <v>0.172394707962095</v>
      </c>
      <c r="CW80" s="223">
        <v>-0.29011434850603302</v>
      </c>
      <c r="CX80" s="225">
        <v>0.40438547784178103</v>
      </c>
      <c r="CY80" s="223">
        <v>2.3850124245507902</v>
      </c>
      <c r="CZ80" s="225">
        <v>0.19005283421559799</v>
      </c>
      <c r="DA80" s="223">
        <v>2.8809864075918701</v>
      </c>
      <c r="DB80" s="225">
        <v>0.45483007040936302</v>
      </c>
      <c r="DC80" s="223">
        <v>2.5933526084577201</v>
      </c>
      <c r="DD80" s="225">
        <v>0.48303965068246801</v>
      </c>
      <c r="DE80" s="223">
        <v>2.1097001168049898</v>
      </c>
      <c r="DF80" s="225">
        <v>0.20698885642246001</v>
      </c>
      <c r="DG80" s="223">
        <v>-0.77128629078688404</v>
      </c>
      <c r="DH80" s="225">
        <v>0.45933608460071201</v>
      </c>
      <c r="DI80" s="223">
        <v>2.9061666251770202</v>
      </c>
      <c r="DJ80" s="225">
        <v>0.193477518329602</v>
      </c>
      <c r="DK80" s="223">
        <v>2.9928066686375301</v>
      </c>
      <c r="DL80" s="225">
        <v>0.39205011581850502</v>
      </c>
      <c r="DM80" s="223">
        <v>3.5440756359257901</v>
      </c>
      <c r="DN80" s="225">
        <v>0.811357030181726</v>
      </c>
      <c r="DO80" s="223">
        <v>2.6917242808192201</v>
      </c>
      <c r="DP80" s="225">
        <v>0.201104152346128</v>
      </c>
      <c r="DQ80" s="223">
        <v>-0.30108238781831598</v>
      </c>
      <c r="DR80" s="225">
        <v>0.42270138790966499</v>
      </c>
      <c r="DS80" s="223">
        <v>0.67224337824574598</v>
      </c>
      <c r="DT80" s="225">
        <v>0.65727692796070003</v>
      </c>
      <c r="DU80" s="223">
        <v>0.75993453169115799</v>
      </c>
      <c r="DV80" s="225">
        <v>0.39815140518557601</v>
      </c>
      <c r="DW80" s="223">
        <v>0.72590621961364798</v>
      </c>
      <c r="DX80" s="225">
        <v>0.39036829021962299</v>
      </c>
      <c r="DY80" s="223">
        <v>-0.27266294321726697</v>
      </c>
      <c r="DZ80" s="225">
        <v>0.28127989136336301</v>
      </c>
      <c r="EA80" s="223">
        <v>-0.40077723644552998</v>
      </c>
      <c r="EB80" s="225">
        <v>0.27948285734836997</v>
      </c>
      <c r="EC80" s="223">
        <v>-0.63097813668879299</v>
      </c>
      <c r="ED80" s="225">
        <v>0.24913704610166201</v>
      </c>
      <c r="EE80" s="223">
        <v>-0.35028710587704798</v>
      </c>
      <c r="EF80" s="225">
        <v>0.16226086841658699</v>
      </c>
      <c r="EG80" s="223">
        <v>-0.59214438565583005</v>
      </c>
      <c r="EH80" s="225">
        <v>0.32251438090916501</v>
      </c>
      <c r="EI80" s="223">
        <v>-6.8007369993816194E-2</v>
      </c>
      <c r="EJ80" s="225">
        <v>0.28863688773187401</v>
      </c>
      <c r="EK80" s="223">
        <v>-0.13503895730389301</v>
      </c>
      <c r="EL80" s="225">
        <v>0.26564449262880702</v>
      </c>
      <c r="EM80" s="223">
        <v>-0.61313617073992099</v>
      </c>
      <c r="EN80" s="225">
        <v>0.29966089318125599</v>
      </c>
      <c r="EO80" s="223">
        <v>-0.44262508004335199</v>
      </c>
      <c r="EP80" s="225">
        <v>0.30007437427012101</v>
      </c>
      <c r="EQ80" s="104"/>
      <c r="ER80" s="104"/>
      <c r="ES80" s="104"/>
      <c r="ET80" s="104"/>
      <c r="EU80" s="104"/>
      <c r="EV80" s="104"/>
      <c r="EW80" s="104"/>
      <c r="EX80" s="104"/>
      <c r="EY80" s="104"/>
      <c r="EZ80" s="104"/>
      <c r="FA80" s="104"/>
      <c r="FB80" s="104"/>
      <c r="FC80" s="104"/>
      <c r="FD80" s="104"/>
      <c r="FE80" s="104"/>
      <c r="FF80" s="104"/>
      <c r="FG80" s="104"/>
      <c r="FH80" s="104"/>
      <c r="FI80" s="104"/>
      <c r="FJ80" s="104"/>
      <c r="FK80" s="104"/>
      <c r="FL80" s="104"/>
      <c r="FM80" s="104"/>
      <c r="FN80" s="255"/>
    </row>
    <row r="81" spans="1:170" ht="13" customHeight="1" x14ac:dyDescent="0.25">
      <c r="A81" s="26" t="s">
        <v>435</v>
      </c>
      <c r="B81" s="188">
        <v>1</v>
      </c>
      <c r="C81" s="223">
        <v>37.690788221141197</v>
      </c>
      <c r="D81" s="225">
        <v>0.389995474277608</v>
      </c>
      <c r="E81" s="223">
        <v>36.911751715868697</v>
      </c>
      <c r="F81" s="225">
        <v>0.92384618514814199</v>
      </c>
      <c r="G81" s="223">
        <v>37.315361805806603</v>
      </c>
      <c r="H81" s="225">
        <v>0.91109953462648796</v>
      </c>
      <c r="I81" s="223">
        <v>37.945601925704402</v>
      </c>
      <c r="J81" s="225">
        <v>0.38489196815028598</v>
      </c>
      <c r="K81" s="223">
        <v>1.0338502098356299</v>
      </c>
      <c r="L81" s="225">
        <v>0.94421290521860501</v>
      </c>
      <c r="M81" s="223">
        <v>25.375370159562198</v>
      </c>
      <c r="N81" s="225">
        <v>0.25701912072222599</v>
      </c>
      <c r="O81" s="223">
        <v>25.8819373988396</v>
      </c>
      <c r="P81" s="225">
        <v>0.69830171307614997</v>
      </c>
      <c r="Q81" s="223">
        <v>25.862126222228099</v>
      </c>
      <c r="R81" s="225">
        <v>0.68973455958883001</v>
      </c>
      <c r="S81" s="223">
        <v>25.127420777963</v>
      </c>
      <c r="T81" s="225">
        <v>0.26138936861446899</v>
      </c>
      <c r="U81" s="223">
        <v>-0.75451662087662497</v>
      </c>
      <c r="V81" s="225">
        <v>0.69516384761998296</v>
      </c>
      <c r="W81" s="223">
        <v>6.4595615794815204</v>
      </c>
      <c r="X81" s="225">
        <v>0.12377457179885901</v>
      </c>
      <c r="Y81" s="223">
        <v>6.4056986603916997</v>
      </c>
      <c r="Z81" s="225">
        <v>0.29585593950932898</v>
      </c>
      <c r="AA81" s="223">
        <v>6.2366186034939304</v>
      </c>
      <c r="AB81" s="225">
        <v>0.29139471388474297</v>
      </c>
      <c r="AC81" s="223">
        <v>6.4776902916218102</v>
      </c>
      <c r="AD81" s="225">
        <v>0.150392911916572</v>
      </c>
      <c r="AE81" s="223">
        <v>7.19916312301105E-2</v>
      </c>
      <c r="AF81" s="225">
        <v>0.34074645243873702</v>
      </c>
      <c r="AG81" s="223">
        <v>3.3031388057999602</v>
      </c>
      <c r="AH81" s="225">
        <v>6.19381100977901E-2</v>
      </c>
      <c r="AI81" s="223">
        <v>3.42357683808698</v>
      </c>
      <c r="AJ81" s="225">
        <v>0.20016389009998101</v>
      </c>
      <c r="AK81" s="223">
        <v>3.10511358434742</v>
      </c>
      <c r="AL81" s="225">
        <v>0.10334689881567199</v>
      </c>
      <c r="AM81" s="223">
        <v>3.3333736440675001</v>
      </c>
      <c r="AN81" s="225">
        <v>6.9610039781120694E-2</v>
      </c>
      <c r="AO81" s="223">
        <v>-9.0203194019477198E-2</v>
      </c>
      <c r="AP81" s="225">
        <v>0.20779914215742701</v>
      </c>
      <c r="AQ81" s="223">
        <v>3.3225167636997002</v>
      </c>
      <c r="AR81" s="225">
        <v>7.5701844875458502E-2</v>
      </c>
      <c r="AS81" s="223">
        <v>2.9568233317824899</v>
      </c>
      <c r="AT81" s="225">
        <v>0.134547222964362</v>
      </c>
      <c r="AU81" s="223">
        <v>2.9638784329685501</v>
      </c>
      <c r="AV81" s="225">
        <v>0.127422898985394</v>
      </c>
      <c r="AW81" s="223">
        <v>3.4217590359803598</v>
      </c>
      <c r="AX81" s="225">
        <v>9.3659524954012502E-2</v>
      </c>
      <c r="AY81" s="223">
        <v>0.46493570419787</v>
      </c>
      <c r="AZ81" s="225">
        <v>0.144185500446389</v>
      </c>
      <c r="BA81" s="223">
        <v>2.37291644389102</v>
      </c>
      <c r="BB81" s="225">
        <v>0.100261547593695</v>
      </c>
      <c r="BC81" s="223">
        <v>2.4353990418318801</v>
      </c>
      <c r="BD81" s="225">
        <v>0.175857971927532</v>
      </c>
      <c r="BE81" s="223">
        <v>2.5844990631315898</v>
      </c>
      <c r="BF81" s="225">
        <v>0.24861067737839601</v>
      </c>
      <c r="BG81" s="223">
        <v>2.24591903298534</v>
      </c>
      <c r="BH81" s="225">
        <v>0.112603004204825</v>
      </c>
      <c r="BI81" s="223">
        <v>-0.18948000884653701</v>
      </c>
      <c r="BJ81" s="225">
        <v>0.19702163495556099</v>
      </c>
      <c r="BK81" s="223">
        <v>2.2383134461835299</v>
      </c>
      <c r="BL81" s="225">
        <v>8.3943477234593902E-2</v>
      </c>
      <c r="BM81" s="223">
        <v>1.9994984520833301</v>
      </c>
      <c r="BN81" s="225">
        <v>0.13207691581832101</v>
      </c>
      <c r="BO81" s="223">
        <v>1.8970011184315401</v>
      </c>
      <c r="BP81" s="225">
        <v>0.308326606377334</v>
      </c>
      <c r="BQ81" s="223">
        <v>2.4009060924747598</v>
      </c>
      <c r="BR81" s="225">
        <v>9.8529532437693093E-2</v>
      </c>
      <c r="BS81" s="223">
        <v>0.40140764039143201</v>
      </c>
      <c r="BT81" s="225">
        <v>0.17106445591371799</v>
      </c>
      <c r="BU81" s="223">
        <v>2.3682753552757001</v>
      </c>
      <c r="BV81" s="225">
        <v>0.10251838515280599</v>
      </c>
      <c r="BW81" s="223">
        <v>2.0751072427278099</v>
      </c>
      <c r="BX81" s="225">
        <v>0.18496536747922199</v>
      </c>
      <c r="BY81" s="223">
        <v>2.0536031653436102</v>
      </c>
      <c r="BZ81" s="225">
        <v>0.18697992691377999</v>
      </c>
      <c r="CA81" s="223">
        <v>2.5258560172306601</v>
      </c>
      <c r="CB81" s="225">
        <v>0.150443227163848</v>
      </c>
      <c r="CC81" s="223">
        <v>0.450748774502852</v>
      </c>
      <c r="CD81" s="225">
        <v>0.238545617892819</v>
      </c>
      <c r="CE81" s="223">
        <v>2.2492966186963201</v>
      </c>
      <c r="CF81" s="225">
        <v>0.114052461602573</v>
      </c>
      <c r="CG81" s="223">
        <v>2.38468494044234</v>
      </c>
      <c r="CH81" s="225">
        <v>0.245834188255734</v>
      </c>
      <c r="CI81" s="223">
        <v>2.28971005942299</v>
      </c>
      <c r="CJ81" s="225">
        <v>0.185019656448073</v>
      </c>
      <c r="CK81" s="223">
        <v>2.21223533648867</v>
      </c>
      <c r="CL81" s="225">
        <v>0.135021810749272</v>
      </c>
      <c r="CM81" s="223">
        <v>-0.17244960395366099</v>
      </c>
      <c r="CN81" s="225">
        <v>0.268818404011954</v>
      </c>
      <c r="CO81" s="223">
        <v>1.56017089273827</v>
      </c>
      <c r="CP81" s="225">
        <v>4.3454722846054401E-2</v>
      </c>
      <c r="CQ81" s="223">
        <v>1.4971772915010599</v>
      </c>
      <c r="CR81" s="225">
        <v>0.115652785336383</v>
      </c>
      <c r="CS81" s="223">
        <v>1.44962311515455</v>
      </c>
      <c r="CT81" s="225">
        <v>8.8298295019465706E-2</v>
      </c>
      <c r="CU81" s="223">
        <v>1.5954728766261499</v>
      </c>
      <c r="CV81" s="225">
        <v>5.2939424665223597E-2</v>
      </c>
      <c r="CW81" s="223">
        <v>9.8295585125091706E-2</v>
      </c>
      <c r="CX81" s="225">
        <v>0.12807330418714</v>
      </c>
      <c r="CY81" s="223">
        <v>0.66141589405960399</v>
      </c>
      <c r="CZ81" s="225">
        <v>3.7581184967279697E-2</v>
      </c>
      <c r="DA81" s="223">
        <v>0.76918240960044004</v>
      </c>
      <c r="DB81" s="225">
        <v>0.107645873730828</v>
      </c>
      <c r="DC81" s="223">
        <v>0.71007205406344398</v>
      </c>
      <c r="DD81" s="225">
        <v>9.2255688469943101E-2</v>
      </c>
      <c r="DE81" s="223">
        <v>0.61333844863878695</v>
      </c>
      <c r="DF81" s="225">
        <v>4.7509610228505E-2</v>
      </c>
      <c r="DG81" s="223">
        <v>-0.15584396096165301</v>
      </c>
      <c r="DH81" s="225">
        <v>0.118525346789272</v>
      </c>
      <c r="DI81" s="223">
        <v>1.57827312663899</v>
      </c>
      <c r="DJ81" s="225">
        <v>9.0059790954839999E-2</v>
      </c>
      <c r="DK81" s="223">
        <v>1.65729541640969</v>
      </c>
      <c r="DL81" s="225">
        <v>0.25186880302876402</v>
      </c>
      <c r="DM81" s="223">
        <v>1.44732254987606</v>
      </c>
      <c r="DN81" s="225">
        <v>0.207244053164236</v>
      </c>
      <c r="DO81" s="223">
        <v>1.58202394076931</v>
      </c>
      <c r="DP81" s="225">
        <v>0.10326547230222299</v>
      </c>
      <c r="DQ81" s="223">
        <v>-7.5271475640381405E-2</v>
      </c>
      <c r="DR81" s="225">
        <v>0.26340584498083902</v>
      </c>
      <c r="DS81" s="223">
        <v>-2.3417815810534299</v>
      </c>
      <c r="DT81" s="225">
        <v>0.51679650809649602</v>
      </c>
      <c r="DU81" s="223">
        <v>3.8182735635486802</v>
      </c>
      <c r="DV81" s="225">
        <v>0.33627155720403701</v>
      </c>
      <c r="DW81" s="223">
        <v>-1.2413874648722301</v>
      </c>
      <c r="DX81" s="225">
        <v>0.18268550980225401</v>
      </c>
      <c r="DY81" s="223">
        <v>0.31188256813439003</v>
      </c>
      <c r="DZ81" s="225">
        <v>9.1696749342337305E-2</v>
      </c>
      <c r="EA81" s="223">
        <v>-2.7409886251617701</v>
      </c>
      <c r="EB81" s="225">
        <v>0.155547751730477</v>
      </c>
      <c r="EC81" s="223">
        <v>-8.8566580413791798E-2</v>
      </c>
      <c r="ED81" s="225">
        <v>0.123459477689508</v>
      </c>
      <c r="EE81" s="223">
        <v>0.15472002711961499</v>
      </c>
      <c r="EF81" s="225">
        <v>0.109538404493804</v>
      </c>
      <c r="EG81" s="223">
        <v>-0.21867606954596699</v>
      </c>
      <c r="EH81" s="225">
        <v>0.133936569897494</v>
      </c>
      <c r="EI81" s="223">
        <v>5.3683154606463099E-2</v>
      </c>
      <c r="EJ81" s="225">
        <v>0.140802259269908</v>
      </c>
      <c r="EK81" s="223">
        <v>-0.11753572972132099</v>
      </c>
      <c r="EL81" s="225">
        <v>7.9692181173668303E-2</v>
      </c>
      <c r="EM81" s="223">
        <v>-0.23202561628200399</v>
      </c>
      <c r="EN81" s="225">
        <v>9.6745566062932498E-2</v>
      </c>
      <c r="EO81" s="223">
        <v>-8.2613305935611295E-2</v>
      </c>
      <c r="EP81" s="225">
        <v>0.125063020374024</v>
      </c>
      <c r="EQ81" s="104"/>
      <c r="ER81" s="104"/>
      <c r="ES81" s="104"/>
      <c r="ET81" s="104"/>
      <c r="EU81" s="104"/>
      <c r="EV81" s="104"/>
      <c r="EW81" s="104"/>
      <c r="EX81" s="104"/>
      <c r="EY81" s="104"/>
      <c r="EZ81" s="104"/>
      <c r="FA81" s="104"/>
      <c r="FB81" s="104"/>
      <c r="FC81" s="104"/>
      <c r="FD81" s="104"/>
      <c r="FE81" s="104"/>
      <c r="FF81" s="104"/>
      <c r="FG81" s="104"/>
      <c r="FH81" s="104"/>
      <c r="FI81" s="104"/>
      <c r="FJ81" s="104"/>
      <c r="FK81" s="104"/>
      <c r="FL81" s="104"/>
      <c r="FM81" s="104"/>
      <c r="FN81" s="255"/>
    </row>
    <row r="82" spans="1:170" ht="13" customHeight="1" x14ac:dyDescent="0.25">
      <c r="A82" s="26" t="s">
        <v>437</v>
      </c>
      <c r="B82" s="188">
        <v>1</v>
      </c>
      <c r="C82" s="223">
        <v>33.055943625377097</v>
      </c>
      <c r="D82" s="225">
        <v>0.33802455847035501</v>
      </c>
      <c r="E82" s="223">
        <v>35.702306955360797</v>
      </c>
      <c r="F82" s="225">
        <v>1.50560388128686</v>
      </c>
      <c r="G82" s="223">
        <v>32.731197214899801</v>
      </c>
      <c r="H82" s="225">
        <v>0.79532324050560799</v>
      </c>
      <c r="I82" s="223">
        <v>32.405079944600097</v>
      </c>
      <c r="J82" s="225">
        <v>0.33486546542714402</v>
      </c>
      <c r="K82" s="223">
        <v>-3.2972270107607198</v>
      </c>
      <c r="L82" s="225">
        <v>1.57083678521421</v>
      </c>
      <c r="M82" s="223">
        <v>26.7881548420849</v>
      </c>
      <c r="N82" s="225">
        <v>0.26803513068919599</v>
      </c>
      <c r="O82" s="223">
        <v>27.533481264974601</v>
      </c>
      <c r="P82" s="225">
        <v>1.69248155906908</v>
      </c>
      <c r="Q82" s="223">
        <v>26.661266385104401</v>
      </c>
      <c r="R82" s="225">
        <v>0.74705470454273304</v>
      </c>
      <c r="S82" s="223">
        <v>26.6851808793148</v>
      </c>
      <c r="T82" s="225">
        <v>0.27958690561322302</v>
      </c>
      <c r="U82" s="223">
        <v>-0.84830038565978705</v>
      </c>
      <c r="V82" s="225">
        <v>1.7114544882683</v>
      </c>
      <c r="W82" s="223">
        <v>4.1337901797096199</v>
      </c>
      <c r="X82" s="225">
        <v>0.15291412354084899</v>
      </c>
      <c r="Y82" s="223">
        <v>4.9891203079178901</v>
      </c>
      <c r="Z82" s="225">
        <v>0.83984250232183399</v>
      </c>
      <c r="AA82" s="223">
        <v>4.0642928059383401</v>
      </c>
      <c r="AB82" s="225">
        <v>0.25348734750065799</v>
      </c>
      <c r="AC82" s="223">
        <v>4.0086644337634398</v>
      </c>
      <c r="AD82" s="225">
        <v>0.15154376754902801</v>
      </c>
      <c r="AE82" s="223">
        <v>-0.98045587415445301</v>
      </c>
      <c r="AF82" s="225">
        <v>0.85099764386143095</v>
      </c>
      <c r="AG82" s="223">
        <v>2.09720338390746</v>
      </c>
      <c r="AH82" s="225">
        <v>9.4525333835869599E-2</v>
      </c>
      <c r="AI82" s="223">
        <v>2.23152916064421</v>
      </c>
      <c r="AJ82" s="225">
        <v>0.38493861993568901</v>
      </c>
      <c r="AK82" s="223">
        <v>2.08661192921724</v>
      </c>
      <c r="AL82" s="225">
        <v>0.245049105173578</v>
      </c>
      <c r="AM82" s="223">
        <v>2.0810949899588</v>
      </c>
      <c r="AN82" s="225">
        <v>8.9453240996403893E-2</v>
      </c>
      <c r="AO82" s="223">
        <v>-0.15043417068540901</v>
      </c>
      <c r="AP82" s="225">
        <v>0.39054125835234599</v>
      </c>
      <c r="AQ82" s="223">
        <v>3.07477446938127</v>
      </c>
      <c r="AR82" s="225">
        <v>0.100740808711521</v>
      </c>
      <c r="AS82" s="223">
        <v>2.7563475426687201</v>
      </c>
      <c r="AT82" s="225">
        <v>0.20819340004614401</v>
      </c>
      <c r="AU82" s="223">
        <v>3.12853650211138</v>
      </c>
      <c r="AV82" s="225">
        <v>0.27535289703274402</v>
      </c>
      <c r="AW82" s="223">
        <v>3.12619062006726</v>
      </c>
      <c r="AX82" s="225">
        <v>0.122368551963446</v>
      </c>
      <c r="AY82" s="223">
        <v>0.36984307739853201</v>
      </c>
      <c r="AZ82" s="225">
        <v>0.23865090926496399</v>
      </c>
      <c r="BA82" s="223">
        <v>2.0601749784246799</v>
      </c>
      <c r="BB82" s="225">
        <v>9.6724404347217199E-2</v>
      </c>
      <c r="BC82" s="223">
        <v>1.68835340496883</v>
      </c>
      <c r="BD82" s="225">
        <v>0.214429289789765</v>
      </c>
      <c r="BE82" s="223">
        <v>2.00240524984644</v>
      </c>
      <c r="BF82" s="225">
        <v>0.24221832072239199</v>
      </c>
      <c r="BG82" s="223">
        <v>2.1372832286374099</v>
      </c>
      <c r="BH82" s="225">
        <v>9.9437416228462999E-2</v>
      </c>
      <c r="BI82" s="223">
        <v>0.44892982366858097</v>
      </c>
      <c r="BJ82" s="225">
        <v>0.23582425806591001</v>
      </c>
      <c r="BK82" s="223">
        <v>0.68489435480999294</v>
      </c>
      <c r="BL82" s="225">
        <v>6.4134773700486203E-2</v>
      </c>
      <c r="BM82" s="223">
        <v>0.61658179117815604</v>
      </c>
      <c r="BN82" s="225">
        <v>0.119098407442548</v>
      </c>
      <c r="BO82" s="223">
        <v>0.91393645265615597</v>
      </c>
      <c r="BP82" s="225">
        <v>0.26039718469998502</v>
      </c>
      <c r="BQ82" s="223">
        <v>0.64815271440514999</v>
      </c>
      <c r="BR82" s="225">
        <v>7.3545069227438406E-2</v>
      </c>
      <c r="BS82" s="223">
        <v>3.1570923226994001E-2</v>
      </c>
      <c r="BT82" s="225">
        <v>0.141992155963029</v>
      </c>
      <c r="BU82" s="223">
        <v>1.3671060117749301</v>
      </c>
      <c r="BV82" s="225">
        <v>7.7229131556688493E-2</v>
      </c>
      <c r="BW82" s="223">
        <v>1.79292002375338</v>
      </c>
      <c r="BX82" s="225">
        <v>0.28461802566668698</v>
      </c>
      <c r="BY82" s="223">
        <v>1.60299842294117</v>
      </c>
      <c r="BZ82" s="225">
        <v>0.247710212835414</v>
      </c>
      <c r="CA82" s="223">
        <v>1.2415102102882201</v>
      </c>
      <c r="CB82" s="225">
        <v>8.4967003560512205E-2</v>
      </c>
      <c r="CC82" s="223">
        <v>-0.55140981346515405</v>
      </c>
      <c r="CD82" s="225">
        <v>0.30304976580675103</v>
      </c>
      <c r="CE82" s="223">
        <v>1.61288316542892</v>
      </c>
      <c r="CF82" s="225">
        <v>8.7020701458678004E-2</v>
      </c>
      <c r="CG82" s="223">
        <v>1.4490081052193899</v>
      </c>
      <c r="CH82" s="225">
        <v>0.219062450263945</v>
      </c>
      <c r="CI82" s="223">
        <v>1.34007929163438</v>
      </c>
      <c r="CJ82" s="225">
        <v>0.197281611704755</v>
      </c>
      <c r="CK82" s="223">
        <v>1.7069311332541399</v>
      </c>
      <c r="CL82" s="225">
        <v>0.101117773334165</v>
      </c>
      <c r="CM82" s="223">
        <v>0.25792302803474798</v>
      </c>
      <c r="CN82" s="225">
        <v>0.22916922225112599</v>
      </c>
      <c r="CO82" s="223">
        <v>2.2547112653969901</v>
      </c>
      <c r="CP82" s="225">
        <v>0.102595322496412</v>
      </c>
      <c r="CQ82" s="223">
        <v>1.9566094965801599</v>
      </c>
      <c r="CR82" s="225">
        <v>0.158703881460246</v>
      </c>
      <c r="CS82" s="223">
        <v>2.9894145357475899</v>
      </c>
      <c r="CT82" s="225">
        <v>0.50708142194910799</v>
      </c>
      <c r="CU82" s="223">
        <v>2.1505455203379502</v>
      </c>
      <c r="CV82" s="225">
        <v>9.3832146798408095E-2</v>
      </c>
      <c r="CW82" s="223">
        <v>0.19393602375778801</v>
      </c>
      <c r="CX82" s="225">
        <v>0.18328355767969001</v>
      </c>
      <c r="CY82" s="223">
        <v>1.2298794341603101</v>
      </c>
      <c r="CZ82" s="225">
        <v>8.1157849308087199E-2</v>
      </c>
      <c r="DA82" s="223">
        <v>1.53422100430279</v>
      </c>
      <c r="DB82" s="225">
        <v>0.56831280083417601</v>
      </c>
      <c r="DC82" s="223">
        <v>1.1836305233981601</v>
      </c>
      <c r="DD82" s="225">
        <v>0.13458995279485</v>
      </c>
      <c r="DE82" s="223">
        <v>1.1893063348967601</v>
      </c>
      <c r="DF82" s="225">
        <v>6.8134465177014797E-2</v>
      </c>
      <c r="DG82" s="223">
        <v>-0.34491466940603099</v>
      </c>
      <c r="DH82" s="225">
        <v>0.56825357447870295</v>
      </c>
      <c r="DI82" s="223">
        <v>1.3801786913584699</v>
      </c>
      <c r="DJ82" s="225">
        <v>8.2037462618427898E-2</v>
      </c>
      <c r="DK82" s="223">
        <v>1.2547368135913901</v>
      </c>
      <c r="DL82" s="225">
        <v>0.22546996172560901</v>
      </c>
      <c r="DM82" s="223">
        <v>1.61191340698426</v>
      </c>
      <c r="DN82" s="225">
        <v>0.24741688017572799</v>
      </c>
      <c r="DO82" s="223">
        <v>1.35673524383362</v>
      </c>
      <c r="DP82" s="225">
        <v>9.8217918000291698E-2</v>
      </c>
      <c r="DQ82" s="223">
        <v>0.10199843024222401</v>
      </c>
      <c r="DR82" s="225">
        <v>0.237345438538175</v>
      </c>
      <c r="DS82" s="223">
        <v>1.9566918015908501</v>
      </c>
      <c r="DT82" s="225">
        <v>0.51557291954528905</v>
      </c>
      <c r="DU82" s="223">
        <v>4.5000708974498798</v>
      </c>
      <c r="DV82" s="225">
        <v>0.37742629373091202</v>
      </c>
      <c r="DW82" s="223">
        <v>-0.34524608129118201</v>
      </c>
      <c r="DX82" s="225">
        <v>0.208579572168063</v>
      </c>
      <c r="DY82" s="223">
        <v>-0.41970102719110303</v>
      </c>
      <c r="DZ82" s="225">
        <v>0.130045755137185</v>
      </c>
      <c r="EA82" s="223">
        <v>0.34445059480538898</v>
      </c>
      <c r="EB82" s="225">
        <v>0.126992002628943</v>
      </c>
      <c r="EC82" s="223">
        <v>-0.35384671226727799</v>
      </c>
      <c r="ED82" s="225">
        <v>0.142350615965502</v>
      </c>
      <c r="EE82" s="223">
        <v>-1.53910740564509</v>
      </c>
      <c r="EF82" s="225">
        <v>0.20168071071726801</v>
      </c>
      <c r="EG82" s="223">
        <v>-1.1052870209568799</v>
      </c>
      <c r="EH82" s="225">
        <v>0.18795401141918</v>
      </c>
      <c r="EI82" s="223">
        <v>-0.23116717838162501</v>
      </c>
      <c r="EJ82" s="225">
        <v>0.14088607748783799</v>
      </c>
      <c r="EK82" s="223">
        <v>0.21932056763892999</v>
      </c>
      <c r="EL82" s="225">
        <v>0.13973188417825799</v>
      </c>
      <c r="EM82" s="223">
        <v>-0.308834000923082</v>
      </c>
      <c r="EN82" s="225">
        <v>0.109156319451332</v>
      </c>
      <c r="EO82" s="223">
        <v>-0.13364051378181199</v>
      </c>
      <c r="EP82" s="225">
        <v>0.114851218963175</v>
      </c>
      <c r="EQ82" s="104"/>
      <c r="ER82" s="104"/>
      <c r="ES82" s="104"/>
      <c r="ET82" s="104"/>
      <c r="EU82" s="104"/>
      <c r="EV82" s="104"/>
      <c r="EW82" s="104"/>
      <c r="EX82" s="104"/>
      <c r="EY82" s="104"/>
      <c r="EZ82" s="104"/>
      <c r="FA82" s="104"/>
      <c r="FB82" s="104"/>
      <c r="FC82" s="104"/>
      <c r="FD82" s="104"/>
      <c r="FE82" s="104"/>
      <c r="FF82" s="104"/>
      <c r="FG82" s="104"/>
      <c r="FH82" s="104"/>
      <c r="FI82" s="104"/>
      <c r="FJ82" s="104"/>
      <c r="FK82" s="104"/>
      <c r="FL82" s="104"/>
      <c r="FM82" s="104"/>
      <c r="FN82" s="255"/>
    </row>
    <row r="83" spans="1:170" ht="13" customHeight="1" x14ac:dyDescent="0.25">
      <c r="A83" s="26" t="s">
        <v>438</v>
      </c>
      <c r="B83" s="188">
        <v>1</v>
      </c>
      <c r="C83" s="223">
        <v>41.258240418795999</v>
      </c>
      <c r="D83" s="225">
        <v>0.82730253810919296</v>
      </c>
      <c r="E83" s="223">
        <v>39.080994361079703</v>
      </c>
      <c r="F83" s="225">
        <v>1.10675160759019</v>
      </c>
      <c r="G83" s="223">
        <v>40.953062719468903</v>
      </c>
      <c r="H83" s="225">
        <v>1.2949631125771599</v>
      </c>
      <c r="I83" s="223">
        <v>42.721534528432201</v>
      </c>
      <c r="J83" s="225">
        <v>0.95101263535379599</v>
      </c>
      <c r="K83" s="223">
        <v>3.6405401673525599</v>
      </c>
      <c r="L83" s="225">
        <v>1.5126448012935401</v>
      </c>
      <c r="M83" s="223">
        <v>24.560625778092898</v>
      </c>
      <c r="N83" s="225">
        <v>0.36080006409841098</v>
      </c>
      <c r="O83" s="223">
        <v>24.675685873617901</v>
      </c>
      <c r="P83" s="225">
        <v>0.69673535149640697</v>
      </c>
      <c r="Q83" s="223">
        <v>24.345144250567699</v>
      </c>
      <c r="R83" s="225">
        <v>0.47514041252286598</v>
      </c>
      <c r="S83" s="223">
        <v>24.623797305620499</v>
      </c>
      <c r="T83" s="225">
        <v>0.54928981313987302</v>
      </c>
      <c r="U83" s="223">
        <v>-5.1888567997430399E-2</v>
      </c>
      <c r="V83" s="225">
        <v>0.82905510519862702</v>
      </c>
      <c r="W83" s="223">
        <v>7.6009918191329202</v>
      </c>
      <c r="X83" s="225">
        <v>0.22757534493194101</v>
      </c>
      <c r="Y83" s="223">
        <v>7.1169262183399997</v>
      </c>
      <c r="Z83" s="225">
        <v>0.46302605998670299</v>
      </c>
      <c r="AA83" s="223">
        <v>7.3356387914263301</v>
      </c>
      <c r="AB83" s="225">
        <v>0.35700996754804698</v>
      </c>
      <c r="AC83" s="223">
        <v>8.0227142529353994</v>
      </c>
      <c r="AD83" s="225">
        <v>0.26247524336591699</v>
      </c>
      <c r="AE83" s="223">
        <v>0.90578803459540003</v>
      </c>
      <c r="AF83" s="225">
        <v>0.534343478908059</v>
      </c>
      <c r="AG83" s="223">
        <v>3.74530963440117</v>
      </c>
      <c r="AH83" s="225">
        <v>0.12044313011211701</v>
      </c>
      <c r="AI83" s="223">
        <v>3.37573256085413</v>
      </c>
      <c r="AJ83" s="225">
        <v>0.17807441739882801</v>
      </c>
      <c r="AK83" s="223">
        <v>3.4590882140376502</v>
      </c>
      <c r="AL83" s="225">
        <v>0.150960918467829</v>
      </c>
      <c r="AM83" s="223">
        <v>4.08446481556848</v>
      </c>
      <c r="AN83" s="225">
        <v>0.19287522700189499</v>
      </c>
      <c r="AO83" s="223">
        <v>0.70873225471434698</v>
      </c>
      <c r="AP83" s="225">
        <v>0.26772033345359297</v>
      </c>
      <c r="AQ83" s="223">
        <v>5.1832959389359203</v>
      </c>
      <c r="AR83" s="225">
        <v>0.21354029938581301</v>
      </c>
      <c r="AS83" s="223">
        <v>4.8652919616016996</v>
      </c>
      <c r="AT83" s="225">
        <v>0.27517099358889502</v>
      </c>
      <c r="AU83" s="223">
        <v>5.1036530274245502</v>
      </c>
      <c r="AV83" s="225">
        <v>0.42771524374973502</v>
      </c>
      <c r="AW83" s="223">
        <v>5.3920783928612499</v>
      </c>
      <c r="AX83" s="225">
        <v>0.215725811784378</v>
      </c>
      <c r="AY83" s="223">
        <v>0.52678643125954705</v>
      </c>
      <c r="AZ83" s="225">
        <v>0.32564705922384601</v>
      </c>
      <c r="BA83" s="223">
        <v>3.3237385076226</v>
      </c>
      <c r="BB83" s="225">
        <v>0.13607308113566599</v>
      </c>
      <c r="BC83" s="223">
        <v>2.93683629754551</v>
      </c>
      <c r="BD83" s="225">
        <v>0.22726330759236801</v>
      </c>
      <c r="BE83" s="223">
        <v>3.0408401716240898</v>
      </c>
      <c r="BF83" s="225">
        <v>0.208716113425651</v>
      </c>
      <c r="BG83" s="223">
        <v>3.6385052096934101</v>
      </c>
      <c r="BH83" s="225">
        <v>0.21813384736327901</v>
      </c>
      <c r="BI83" s="223">
        <v>0.70166891214789895</v>
      </c>
      <c r="BJ83" s="225">
        <v>0.33077628120508701</v>
      </c>
      <c r="BK83" s="223">
        <v>2.3522762867826201</v>
      </c>
      <c r="BL83" s="225">
        <v>0.12522926238378301</v>
      </c>
      <c r="BM83" s="223">
        <v>2.1073285079218498</v>
      </c>
      <c r="BN83" s="225">
        <v>0.203244073920474</v>
      </c>
      <c r="BO83" s="223">
        <v>2.2695862387724599</v>
      </c>
      <c r="BP83" s="225">
        <v>0.192407917876603</v>
      </c>
      <c r="BQ83" s="223">
        <v>2.4659403766112402</v>
      </c>
      <c r="BR83" s="225">
        <v>0.180789249591881</v>
      </c>
      <c r="BS83" s="223">
        <v>0.35861186868939499</v>
      </c>
      <c r="BT83" s="225">
        <v>0.269572283949578</v>
      </c>
      <c r="BU83" s="223">
        <v>2.7154159697437898</v>
      </c>
      <c r="BV83" s="225">
        <v>0.103503811414716</v>
      </c>
      <c r="BW83" s="223">
        <v>2.3093738386062501</v>
      </c>
      <c r="BX83" s="225">
        <v>0.17677416808056201</v>
      </c>
      <c r="BY83" s="223">
        <v>2.71254937535058</v>
      </c>
      <c r="BZ83" s="225">
        <v>0.126700041423395</v>
      </c>
      <c r="CA83" s="223">
        <v>2.8494071251032</v>
      </c>
      <c r="CB83" s="225">
        <v>0.134202081114947</v>
      </c>
      <c r="CC83" s="223">
        <v>0.54003328649695304</v>
      </c>
      <c r="CD83" s="225">
        <v>0.20417560128703899</v>
      </c>
      <c r="CE83" s="223">
        <v>2.8611044613875598</v>
      </c>
      <c r="CF83" s="225">
        <v>0.134097589438395</v>
      </c>
      <c r="CG83" s="223">
        <v>2.7115406904898798</v>
      </c>
      <c r="CH83" s="225">
        <v>0.24550867532191101</v>
      </c>
      <c r="CI83" s="223">
        <v>2.3359253679563601</v>
      </c>
      <c r="CJ83" s="225">
        <v>0.14570745918450501</v>
      </c>
      <c r="CK83" s="223">
        <v>3.21026710698102</v>
      </c>
      <c r="CL83" s="225">
        <v>0.19371185637253799</v>
      </c>
      <c r="CM83" s="223">
        <v>0.49872641649114502</v>
      </c>
      <c r="CN83" s="225">
        <v>0.27574564081462899</v>
      </c>
      <c r="CO83" s="223">
        <v>2.64289480696692</v>
      </c>
      <c r="CP83" s="225">
        <v>0.13468732452825899</v>
      </c>
      <c r="CQ83" s="223">
        <v>2.7485719558100801</v>
      </c>
      <c r="CR83" s="225">
        <v>0.20212096494766199</v>
      </c>
      <c r="CS83" s="223">
        <v>2.47971277528704</v>
      </c>
      <c r="CT83" s="225">
        <v>0.27787326543045199</v>
      </c>
      <c r="CU83" s="223">
        <v>2.6555114248337301</v>
      </c>
      <c r="CV83" s="225">
        <v>0.17104734994155699</v>
      </c>
      <c r="CW83" s="223">
        <v>-9.3060530976353001E-2</v>
      </c>
      <c r="CX83" s="225">
        <v>0.237162384002469</v>
      </c>
      <c r="CY83" s="223">
        <v>1.9059461067349299</v>
      </c>
      <c r="CZ83" s="225">
        <v>9.8596670687677399E-2</v>
      </c>
      <c r="DA83" s="223">
        <v>1.8483190692171401</v>
      </c>
      <c r="DB83" s="225">
        <v>0.20864769889210899</v>
      </c>
      <c r="DC83" s="223">
        <v>1.5398505314947499</v>
      </c>
      <c r="DD83" s="225">
        <v>0.110389189497008</v>
      </c>
      <c r="DE83" s="223">
        <v>2.1708578800397298</v>
      </c>
      <c r="DF83" s="225">
        <v>0.17007810661871001</v>
      </c>
      <c r="DG83" s="223">
        <v>0.32253881082258101</v>
      </c>
      <c r="DH83" s="225">
        <v>0.28592116007332202</v>
      </c>
      <c r="DI83" s="223">
        <v>2.1188267043967302</v>
      </c>
      <c r="DJ83" s="225">
        <v>9.8314442612736905E-2</v>
      </c>
      <c r="DK83" s="223">
        <v>2.1130533399871898</v>
      </c>
      <c r="DL83" s="225">
        <v>0.17236120314867601</v>
      </c>
      <c r="DM83" s="223">
        <v>2.11983241876101</v>
      </c>
      <c r="DN83" s="225">
        <v>0.15223672730886201</v>
      </c>
      <c r="DO83" s="223">
        <v>2.0935682340651902</v>
      </c>
      <c r="DP83" s="225">
        <v>0.13740724247125899</v>
      </c>
      <c r="DQ83" s="223">
        <v>-1.94851059220063E-2</v>
      </c>
      <c r="DR83" s="225">
        <v>0.21405625325771499</v>
      </c>
      <c r="DS83" s="223">
        <v>0.85429063989682397</v>
      </c>
      <c r="DT83" s="225">
        <v>1.0708287674355299</v>
      </c>
      <c r="DU83" s="223">
        <v>0.90377712999239901</v>
      </c>
      <c r="DV83" s="225">
        <v>0.55031754916604603</v>
      </c>
      <c r="DW83" s="223">
        <v>-3.4578505995075802E-2</v>
      </c>
      <c r="DX83" s="225">
        <v>0.35650085411078503</v>
      </c>
      <c r="DY83" s="223">
        <v>0.15459286241640099</v>
      </c>
      <c r="DZ83" s="225">
        <v>0.149454461307093</v>
      </c>
      <c r="EA83" s="223">
        <v>-0.19023959309666399</v>
      </c>
      <c r="EB83" s="225">
        <v>0.31262268033698298</v>
      </c>
      <c r="EC83" s="223">
        <v>4.7989068226552698E-3</v>
      </c>
      <c r="ED83" s="225">
        <v>0.17869891773515001</v>
      </c>
      <c r="EE83" s="223">
        <v>-0.18904120867447499</v>
      </c>
      <c r="EF83" s="225">
        <v>0.17963498658277499</v>
      </c>
      <c r="EG83" s="223">
        <v>-0.292772365462936</v>
      </c>
      <c r="EH83" s="225">
        <v>0.13765297656352801</v>
      </c>
      <c r="EI83" s="223">
        <v>-5.7269735553643598E-2</v>
      </c>
      <c r="EJ83" s="225">
        <v>0.20123418545049901</v>
      </c>
      <c r="EK83" s="223">
        <v>0.35060133342016397</v>
      </c>
      <c r="EL83" s="225">
        <v>0.16023367023688001</v>
      </c>
      <c r="EM83" s="223">
        <v>-0.38236740059531898</v>
      </c>
      <c r="EN83" s="225">
        <v>0.16677783763615101</v>
      </c>
      <c r="EO83" s="223">
        <v>4.8215944063159502E-2</v>
      </c>
      <c r="EP83" s="225">
        <v>0.13305503416088399</v>
      </c>
      <c r="EQ83" s="104"/>
      <c r="ER83" s="104"/>
      <c r="ES83" s="104"/>
      <c r="ET83" s="104"/>
      <c r="EU83" s="104"/>
      <c r="EV83" s="104"/>
      <c r="EW83" s="104"/>
      <c r="EX83" s="104"/>
      <c r="EY83" s="104"/>
      <c r="EZ83" s="104"/>
      <c r="FA83" s="104"/>
      <c r="FB83" s="104"/>
      <c r="FC83" s="104"/>
      <c r="FD83" s="104"/>
      <c r="FE83" s="104"/>
      <c r="FF83" s="104"/>
      <c r="FG83" s="104"/>
      <c r="FH83" s="104"/>
      <c r="FI83" s="104"/>
      <c r="FJ83" s="104"/>
      <c r="FK83" s="104"/>
      <c r="FL83" s="104"/>
      <c r="FM83" s="104"/>
      <c r="FN83" s="255"/>
    </row>
    <row r="84" spans="1:170" ht="13" customHeight="1" x14ac:dyDescent="0.25">
      <c r="A84" s="62" t="s">
        <v>449</v>
      </c>
      <c r="B84" s="189">
        <v>1</v>
      </c>
      <c r="C84" s="247">
        <v>40.351095489874901</v>
      </c>
      <c r="D84" s="250">
        <v>0.15666015881524201</v>
      </c>
      <c r="E84" s="247">
        <v>40.113553674545201</v>
      </c>
      <c r="F84" s="250">
        <v>0.34817917205841098</v>
      </c>
      <c r="G84" s="247">
        <v>40.319684861753998</v>
      </c>
      <c r="H84" s="250">
        <v>0.35514140405960498</v>
      </c>
      <c r="I84" s="247">
        <v>40.554604756008999</v>
      </c>
      <c r="J84" s="250">
        <v>0.19254917455013301</v>
      </c>
      <c r="K84" s="247">
        <v>0.44105108146383198</v>
      </c>
      <c r="L84" s="250">
        <v>0.39351633274529302</v>
      </c>
      <c r="M84" s="247">
        <v>24.858970284292599</v>
      </c>
      <c r="N84" s="250">
        <v>0.102605967756479</v>
      </c>
      <c r="O84" s="247">
        <v>25.165030925157001</v>
      </c>
      <c r="P84" s="250">
        <v>0.27966557645104001</v>
      </c>
      <c r="Q84" s="247">
        <v>24.964223966484699</v>
      </c>
      <c r="R84" s="250">
        <v>0.27575265444796299</v>
      </c>
      <c r="S84" s="247">
        <v>24.688369522973002</v>
      </c>
      <c r="T84" s="250">
        <v>0.125876693620736</v>
      </c>
      <c r="U84" s="247">
        <v>-0.47666140218397701</v>
      </c>
      <c r="V84" s="250">
        <v>0.29818713629813898</v>
      </c>
      <c r="W84" s="247">
        <v>7.3839024574342096</v>
      </c>
      <c r="X84" s="250">
        <v>7.9176016925706694E-2</v>
      </c>
      <c r="Y84" s="247">
        <v>7.7008997285384204</v>
      </c>
      <c r="Z84" s="250">
        <v>0.17189019769916999</v>
      </c>
      <c r="AA84" s="247">
        <v>7.1498329317592004</v>
      </c>
      <c r="AB84" s="250">
        <v>0.17589904406297199</v>
      </c>
      <c r="AC84" s="247">
        <v>7.39019297935896</v>
      </c>
      <c r="AD84" s="250">
        <v>0.10610210112323</v>
      </c>
      <c r="AE84" s="247">
        <v>-0.31070674917945901</v>
      </c>
      <c r="AF84" s="250">
        <v>0.20052455584387599</v>
      </c>
      <c r="AG84" s="247">
        <v>3.2440322020249002</v>
      </c>
      <c r="AH84" s="250">
        <v>4.3247221443353003E-2</v>
      </c>
      <c r="AI84" s="247">
        <v>3.2349008932068402</v>
      </c>
      <c r="AJ84" s="250">
        <v>0.10377770223627</v>
      </c>
      <c r="AK84" s="247">
        <v>3.1405564506970398</v>
      </c>
      <c r="AL84" s="250">
        <v>0.10247854548999299</v>
      </c>
      <c r="AM84" s="247">
        <v>3.3100612977570498</v>
      </c>
      <c r="AN84" s="250">
        <v>5.6925300205572398E-2</v>
      </c>
      <c r="AO84" s="247">
        <v>7.5160404550204604E-2</v>
      </c>
      <c r="AP84" s="250">
        <v>0.11681931907245</v>
      </c>
      <c r="AQ84" s="247">
        <v>4.1146629657465104</v>
      </c>
      <c r="AR84" s="250">
        <v>6.10201305523944E-2</v>
      </c>
      <c r="AS84" s="247">
        <v>3.9989626882841001</v>
      </c>
      <c r="AT84" s="250">
        <v>0.159573002834203</v>
      </c>
      <c r="AU84" s="247">
        <v>3.91466887987839</v>
      </c>
      <c r="AV84" s="250">
        <v>0.118173918942722</v>
      </c>
      <c r="AW84" s="247">
        <v>4.1920529350522298</v>
      </c>
      <c r="AX84" s="250">
        <v>7.8113040222809599E-2</v>
      </c>
      <c r="AY84" s="247">
        <v>0.193090246768129</v>
      </c>
      <c r="AZ84" s="250">
        <v>0.16860456130927201</v>
      </c>
      <c r="BA84" s="247">
        <v>2.7332519780701401</v>
      </c>
      <c r="BB84" s="250">
        <v>7.2914195783272601E-2</v>
      </c>
      <c r="BC84" s="247">
        <v>2.7458343577475399</v>
      </c>
      <c r="BD84" s="250">
        <v>0.180512357442208</v>
      </c>
      <c r="BE84" s="247">
        <v>2.6909872963822798</v>
      </c>
      <c r="BF84" s="250">
        <v>0.13177311963244701</v>
      </c>
      <c r="BG84" s="247">
        <v>2.7589658700288502</v>
      </c>
      <c r="BH84" s="250">
        <v>9.6697046381778701E-2</v>
      </c>
      <c r="BI84" s="247">
        <v>1.31315122813008E-2</v>
      </c>
      <c r="BJ84" s="250">
        <v>0.20343770793249299</v>
      </c>
      <c r="BK84" s="247">
        <v>1.77809546495677</v>
      </c>
      <c r="BL84" s="250">
        <v>4.9179688225973697E-2</v>
      </c>
      <c r="BM84" s="247">
        <v>1.59559344991081</v>
      </c>
      <c r="BN84" s="250">
        <v>9.3264584559012001E-2</v>
      </c>
      <c r="BO84" s="247">
        <v>1.5517380324080801</v>
      </c>
      <c r="BP84" s="250">
        <v>7.22203942521423E-2</v>
      </c>
      <c r="BQ84" s="247">
        <v>1.90812936187025</v>
      </c>
      <c r="BR84" s="250">
        <v>7.2356885035980298E-2</v>
      </c>
      <c r="BS84" s="247">
        <v>0.31253591195944402</v>
      </c>
      <c r="BT84" s="250">
        <v>0.11565502442019</v>
      </c>
      <c r="BU84" s="247">
        <v>2.7376320103279901</v>
      </c>
      <c r="BV84" s="250">
        <v>4.4774501345971898E-2</v>
      </c>
      <c r="BW84" s="247">
        <v>2.81646444472117</v>
      </c>
      <c r="BX84" s="250">
        <v>0.16625607208641899</v>
      </c>
      <c r="BY84" s="247">
        <v>2.54573504503337</v>
      </c>
      <c r="BZ84" s="250">
        <v>7.5574260473030105E-2</v>
      </c>
      <c r="CA84" s="247">
        <v>2.7994830462229801</v>
      </c>
      <c r="CB84" s="250">
        <v>4.98276330736954E-2</v>
      </c>
      <c r="CC84" s="247">
        <v>-1.6981398498185599E-2</v>
      </c>
      <c r="CD84" s="250">
        <v>0.171245878329747</v>
      </c>
      <c r="CE84" s="247">
        <v>2.37021413918358</v>
      </c>
      <c r="CF84" s="250">
        <v>5.0323186974686997E-2</v>
      </c>
      <c r="CG84" s="247">
        <v>2.3022459455835</v>
      </c>
      <c r="CH84" s="250">
        <v>0.115013766304083</v>
      </c>
      <c r="CI84" s="247">
        <v>2.35396657759678</v>
      </c>
      <c r="CJ84" s="250">
        <v>0.146345746548393</v>
      </c>
      <c r="CK84" s="247">
        <v>2.36086728504544</v>
      </c>
      <c r="CL84" s="250">
        <v>6.0116059576349502E-2</v>
      </c>
      <c r="CM84" s="247">
        <v>5.8621339461938697E-2</v>
      </c>
      <c r="CN84" s="250">
        <v>0.124482121295917</v>
      </c>
      <c r="CO84" s="247">
        <v>2.0321454642693899</v>
      </c>
      <c r="CP84" s="250">
        <v>4.0366442614188001E-2</v>
      </c>
      <c r="CQ84" s="247">
        <v>2.1106900381593099</v>
      </c>
      <c r="CR84" s="250">
        <v>0.10366175289945601</v>
      </c>
      <c r="CS84" s="247">
        <v>2.03867308111003</v>
      </c>
      <c r="CT84" s="250">
        <v>0.104403738941347</v>
      </c>
      <c r="CU84" s="247">
        <v>2.0177831375920299</v>
      </c>
      <c r="CV84" s="250">
        <v>4.7281307884933801E-2</v>
      </c>
      <c r="CW84" s="247">
        <v>-9.2906900567276796E-2</v>
      </c>
      <c r="CX84" s="250">
        <v>0.112015552730114</v>
      </c>
      <c r="CY84" s="247">
        <v>1.2685021458575501</v>
      </c>
      <c r="CZ84" s="250">
        <v>3.2865048375194501E-2</v>
      </c>
      <c r="DA84" s="247">
        <v>1.4362620941980599</v>
      </c>
      <c r="DB84" s="250">
        <v>0.10580901896170899</v>
      </c>
      <c r="DC84" s="247">
        <v>1.27077907093586</v>
      </c>
      <c r="DD84" s="250">
        <v>7.6224089230619199E-2</v>
      </c>
      <c r="DE84" s="247">
        <v>1.23703929042949</v>
      </c>
      <c r="DF84" s="250">
        <v>4.10817815884435E-2</v>
      </c>
      <c r="DG84" s="247">
        <v>-0.19922280376857099</v>
      </c>
      <c r="DH84" s="250">
        <v>0.111660299272799</v>
      </c>
      <c r="DI84" s="247">
        <v>1.8102494451219699</v>
      </c>
      <c r="DJ84" s="250">
        <v>3.67764653531307E-2</v>
      </c>
      <c r="DK84" s="247">
        <v>1.7909816562040599</v>
      </c>
      <c r="DL84" s="250">
        <v>8.9722837580453296E-2</v>
      </c>
      <c r="DM84" s="247">
        <v>1.85840762986979</v>
      </c>
      <c r="DN84" s="250">
        <v>9.6416958501424302E-2</v>
      </c>
      <c r="DO84" s="247">
        <v>1.8036289779655199</v>
      </c>
      <c r="DP84" s="250">
        <v>4.5404865895651299E-2</v>
      </c>
      <c r="DQ84" s="247">
        <v>1.2647321761465199E-2</v>
      </c>
      <c r="DR84" s="250">
        <v>9.7456814077783602E-2</v>
      </c>
      <c r="DS84" s="247">
        <v>1.31558374123559</v>
      </c>
      <c r="DT84" s="250">
        <v>0.185928166996401</v>
      </c>
      <c r="DU84" s="247">
        <v>3.3961283226971002</v>
      </c>
      <c r="DV84" s="250">
        <v>0.12893269708112501</v>
      </c>
      <c r="DW84" s="247">
        <v>-7.1123290569825998E-2</v>
      </c>
      <c r="DX84" s="250">
        <v>9.2345664548034695E-2</v>
      </c>
      <c r="DY84" s="247">
        <v>-5.7946127385940398E-2</v>
      </c>
      <c r="DZ84" s="250">
        <v>5.37370690851003E-2</v>
      </c>
      <c r="EA84" s="247">
        <v>-0.893891089868321</v>
      </c>
      <c r="EB84" s="250">
        <v>7.0681514918041394E-2</v>
      </c>
      <c r="EC84" s="247">
        <v>-0.34615931812553202</v>
      </c>
      <c r="ED84" s="250">
        <v>7.6596562867461193E-2</v>
      </c>
      <c r="EE84" s="247">
        <v>-0.175917298559123</v>
      </c>
      <c r="EF84" s="250">
        <v>5.7207308966058398E-2</v>
      </c>
      <c r="EG84" s="247">
        <v>-0.29875491940187598</v>
      </c>
      <c r="EH84" s="250">
        <v>5.4643046956038201E-2</v>
      </c>
      <c r="EI84" s="247">
        <v>1.0555835790786901E-2</v>
      </c>
      <c r="EJ84" s="250">
        <v>6.4463735236398895E-2</v>
      </c>
      <c r="EK84" s="247">
        <v>0.18645339791719401</v>
      </c>
      <c r="EL84" s="250">
        <v>4.6600896068768799E-2</v>
      </c>
      <c r="EM84" s="247">
        <v>-0.85100433323629299</v>
      </c>
      <c r="EN84" s="250">
        <v>5.4119743450612497E-2</v>
      </c>
      <c r="EO84" s="247">
        <v>-0.17949949130593701</v>
      </c>
      <c r="EP84" s="250">
        <v>4.9541773321035099E-2</v>
      </c>
      <c r="EQ84" s="104"/>
      <c r="ER84" s="104"/>
      <c r="ES84" s="104"/>
      <c r="ET84" s="104"/>
      <c r="EU84" s="104"/>
      <c r="EV84" s="104"/>
      <c r="EW84" s="104"/>
      <c r="EX84" s="104"/>
      <c r="EY84" s="104"/>
      <c r="EZ84" s="104"/>
      <c r="FA84" s="104"/>
      <c r="FB84" s="104"/>
      <c r="FC84" s="104"/>
      <c r="FD84" s="104"/>
      <c r="FE84" s="104"/>
      <c r="FF84" s="104"/>
      <c r="FG84" s="104"/>
      <c r="FH84" s="104"/>
      <c r="FI84" s="104"/>
      <c r="FJ84" s="104"/>
      <c r="FK84" s="104"/>
      <c r="FL84" s="104"/>
      <c r="FM84" s="104"/>
      <c r="FN84" s="255"/>
    </row>
    <row r="85" spans="1:170" ht="13" customHeight="1" x14ac:dyDescent="0.25">
      <c r="A85" s="26" t="s">
        <v>121</v>
      </c>
      <c r="B85" s="188">
        <v>1</v>
      </c>
      <c r="C85" s="223">
        <v>42.906213950269198</v>
      </c>
      <c r="D85" s="225">
        <v>0.47918787518877198</v>
      </c>
      <c r="E85" s="223">
        <v>42.3294575640125</v>
      </c>
      <c r="F85" s="225">
        <v>0.98741044173176495</v>
      </c>
      <c r="G85" s="223">
        <v>42.773536786381399</v>
      </c>
      <c r="H85" s="225">
        <v>0.76107753641056397</v>
      </c>
      <c r="I85" s="223">
        <v>43.206099657910499</v>
      </c>
      <c r="J85" s="225">
        <v>0.647578541408661</v>
      </c>
      <c r="K85" s="223">
        <v>0.87664209389794201</v>
      </c>
      <c r="L85" s="225">
        <v>1.09874718592464</v>
      </c>
      <c r="M85" s="223">
        <v>24.721418561156199</v>
      </c>
      <c r="N85" s="225">
        <v>0.246582847394517</v>
      </c>
      <c r="O85" s="223">
        <v>24.668918767161198</v>
      </c>
      <c r="P85" s="225">
        <v>0.38825766365220399</v>
      </c>
      <c r="Q85" s="223">
        <v>25.406549320817199</v>
      </c>
      <c r="R85" s="225">
        <v>0.56639610545317898</v>
      </c>
      <c r="S85" s="223">
        <v>24.438507683159699</v>
      </c>
      <c r="T85" s="225">
        <v>0.31941756320224801</v>
      </c>
      <c r="U85" s="223">
        <v>-0.23041108400146701</v>
      </c>
      <c r="V85" s="225">
        <v>0.51122777947174902</v>
      </c>
      <c r="W85" s="223">
        <v>5.8564997509780596</v>
      </c>
      <c r="X85" s="225">
        <v>0.21411011262721999</v>
      </c>
      <c r="Y85" s="223">
        <v>6.1566099065504103</v>
      </c>
      <c r="Z85" s="225">
        <v>0.37781772231662503</v>
      </c>
      <c r="AA85" s="223">
        <v>5.3757419303388199</v>
      </c>
      <c r="AB85" s="225">
        <v>0.27666705443074902</v>
      </c>
      <c r="AC85" s="223">
        <v>5.9265692813178497</v>
      </c>
      <c r="AD85" s="225">
        <v>0.337801005905913</v>
      </c>
      <c r="AE85" s="223">
        <v>-0.230040625232562</v>
      </c>
      <c r="AF85" s="225">
        <v>0.48182246156410202</v>
      </c>
      <c r="AG85" s="223">
        <v>2.6910711419436901</v>
      </c>
      <c r="AH85" s="225">
        <v>8.4290070266671499E-2</v>
      </c>
      <c r="AI85" s="223">
        <v>2.59435206764149</v>
      </c>
      <c r="AJ85" s="225">
        <v>0.14897894298561101</v>
      </c>
      <c r="AK85" s="223">
        <v>2.5219243168042298</v>
      </c>
      <c r="AL85" s="225">
        <v>0.13617709066333</v>
      </c>
      <c r="AM85" s="223">
        <v>2.81182719654706</v>
      </c>
      <c r="AN85" s="225">
        <v>0.12941263690566199</v>
      </c>
      <c r="AO85" s="223">
        <v>0.217475128905566</v>
      </c>
      <c r="AP85" s="225">
        <v>0.197097596136728</v>
      </c>
      <c r="AQ85" s="223">
        <v>3.76641111456123</v>
      </c>
      <c r="AR85" s="225">
        <v>0.11639023150903099</v>
      </c>
      <c r="AS85" s="223">
        <v>3.6291312236095798</v>
      </c>
      <c r="AT85" s="225">
        <v>0.22235719942350601</v>
      </c>
      <c r="AU85" s="223">
        <v>3.6972495264288798</v>
      </c>
      <c r="AV85" s="225">
        <v>0.22030750280264999</v>
      </c>
      <c r="AW85" s="223">
        <v>3.8294099033543501</v>
      </c>
      <c r="AX85" s="225">
        <v>0.17013093869121901</v>
      </c>
      <c r="AY85" s="223">
        <v>0.20027867974476801</v>
      </c>
      <c r="AZ85" s="225">
        <v>0.28836766954026999</v>
      </c>
      <c r="BA85" s="223">
        <v>1.3793338653664799</v>
      </c>
      <c r="BB85" s="225">
        <v>0.13669422004718701</v>
      </c>
      <c r="BC85" s="223">
        <v>1.1302650053099601</v>
      </c>
      <c r="BD85" s="225">
        <v>9.8381380091411993E-2</v>
      </c>
      <c r="BE85" s="223">
        <v>1.7387343730057201</v>
      </c>
      <c r="BF85" s="225">
        <v>0.49381820276027799</v>
      </c>
      <c r="BG85" s="223">
        <v>1.34709235962694</v>
      </c>
      <c r="BH85" s="225">
        <v>0.119025703461298</v>
      </c>
      <c r="BI85" s="223">
        <v>0.216827354316973</v>
      </c>
      <c r="BJ85" s="225">
        <v>0.13589544552419899</v>
      </c>
      <c r="BK85" s="223">
        <v>1.4462402211324601</v>
      </c>
      <c r="BL85" s="225">
        <v>8.9977406105904795E-2</v>
      </c>
      <c r="BM85" s="223">
        <v>1.44339905880067</v>
      </c>
      <c r="BN85" s="225">
        <v>0.13685876663093699</v>
      </c>
      <c r="BO85" s="223">
        <v>1.0308270869087599</v>
      </c>
      <c r="BP85" s="225">
        <v>7.6138803619658899E-2</v>
      </c>
      <c r="BQ85" s="223">
        <v>1.6219677080214101</v>
      </c>
      <c r="BR85" s="225">
        <v>0.153153797685147</v>
      </c>
      <c r="BS85" s="223">
        <v>0.178568649220742</v>
      </c>
      <c r="BT85" s="225">
        <v>0.20303310926686099</v>
      </c>
      <c r="BU85" s="223">
        <v>2.8272851713182399</v>
      </c>
      <c r="BV85" s="225">
        <v>0.11129120872446099</v>
      </c>
      <c r="BW85" s="223">
        <v>2.53959071089781</v>
      </c>
      <c r="BX85" s="225">
        <v>0.14579540942753499</v>
      </c>
      <c r="BY85" s="223">
        <v>2.41109533038557</v>
      </c>
      <c r="BZ85" s="225">
        <v>0.12586696052822</v>
      </c>
      <c r="CA85" s="223">
        <v>3.1407304359979298</v>
      </c>
      <c r="CB85" s="225">
        <v>0.18187155333255101</v>
      </c>
      <c r="CC85" s="223">
        <v>0.60113972510012004</v>
      </c>
      <c r="CD85" s="225">
        <v>0.22365444138439999</v>
      </c>
      <c r="CE85" s="223">
        <v>0.91296657167039996</v>
      </c>
      <c r="CF85" s="225">
        <v>8.2057453233062794E-2</v>
      </c>
      <c r="CG85" s="223">
        <v>0.83181551062387304</v>
      </c>
      <c r="CH85" s="225">
        <v>0.15177419816613</v>
      </c>
      <c r="CI85" s="223">
        <v>0.70357967288159795</v>
      </c>
      <c r="CJ85" s="225">
        <v>0.12843778992406199</v>
      </c>
      <c r="CK85" s="223">
        <v>1.0409644354471901</v>
      </c>
      <c r="CL85" s="225">
        <v>0.11579829757327401</v>
      </c>
      <c r="CM85" s="223">
        <v>0.20914892482331299</v>
      </c>
      <c r="CN85" s="225">
        <v>0.183978864150007</v>
      </c>
      <c r="CO85" s="223">
        <v>1.3369861882887499</v>
      </c>
      <c r="CP85" s="225">
        <v>5.0268803846225799E-2</v>
      </c>
      <c r="CQ85" s="223">
        <v>1.20770178708442</v>
      </c>
      <c r="CR85" s="225">
        <v>9.7185493057984601E-2</v>
      </c>
      <c r="CS85" s="223">
        <v>1.1616442658638899</v>
      </c>
      <c r="CT85" s="225">
        <v>7.2987931902539993E-2</v>
      </c>
      <c r="CU85" s="223">
        <v>1.4348661655005499</v>
      </c>
      <c r="CV85" s="225">
        <v>6.3015872221842795E-2</v>
      </c>
      <c r="CW85" s="223">
        <v>0.22716437841612799</v>
      </c>
      <c r="CX85" s="225">
        <v>9.9765391601850301E-2</v>
      </c>
      <c r="CY85" s="223">
        <v>0.71733176282189504</v>
      </c>
      <c r="CZ85" s="225">
        <v>5.7787952636428101E-2</v>
      </c>
      <c r="DA85" s="223">
        <v>0.55694759058800802</v>
      </c>
      <c r="DB85" s="225">
        <v>8.63649811015475E-2</v>
      </c>
      <c r="DC85" s="223">
        <v>0.76539327068673502</v>
      </c>
      <c r="DD85" s="225">
        <v>0.13553728738977</v>
      </c>
      <c r="DE85" s="223">
        <v>0.774085763687127</v>
      </c>
      <c r="DF85" s="225">
        <v>8.9869804129699804E-2</v>
      </c>
      <c r="DG85" s="223">
        <v>0.21713817309911901</v>
      </c>
      <c r="DH85" s="225">
        <v>0.133295800565045</v>
      </c>
      <c r="DI85" s="223">
        <v>1.44162156684289</v>
      </c>
      <c r="DJ85" s="225">
        <v>9.1688551242099306E-2</v>
      </c>
      <c r="DK85" s="223">
        <v>1.26128978959441</v>
      </c>
      <c r="DL85" s="225">
        <v>0.15340642845444399</v>
      </c>
      <c r="DM85" s="223">
        <v>1.4127325462462399</v>
      </c>
      <c r="DN85" s="225">
        <v>0.224887985491112</v>
      </c>
      <c r="DO85" s="223">
        <v>1.5436214488203299</v>
      </c>
      <c r="DP85" s="225">
        <v>0.12512138844617601</v>
      </c>
      <c r="DQ85" s="223">
        <v>0.28233165922591402</v>
      </c>
      <c r="DR85" s="225">
        <v>0.21252357784780601</v>
      </c>
      <c r="DS85" s="223">
        <v>2.5001194412671102</v>
      </c>
      <c r="DT85" s="225">
        <v>0.62291695895626298</v>
      </c>
      <c r="DU85" s="223">
        <v>4.0685326720213402</v>
      </c>
      <c r="DV85" s="225">
        <v>0.33136896635365198</v>
      </c>
      <c r="DW85" s="223">
        <v>-1.3586033630525001</v>
      </c>
      <c r="DX85" s="225">
        <v>0.33304647156091899</v>
      </c>
      <c r="DY85" s="223">
        <v>6.7818141794310394E-2</v>
      </c>
      <c r="DZ85" s="225">
        <v>0.141453401476001</v>
      </c>
      <c r="EA85" s="223">
        <v>-1.09494457058146</v>
      </c>
      <c r="EB85" s="225">
        <v>0.19635251697011899</v>
      </c>
      <c r="EC85" s="223">
        <v>-0.55959353579297</v>
      </c>
      <c r="ED85" s="225">
        <v>0.25278839947225401</v>
      </c>
      <c r="EE85" s="223">
        <v>0.24180307835436701</v>
      </c>
      <c r="EF85" s="225">
        <v>0.17959528211506001</v>
      </c>
      <c r="EG85" s="223">
        <v>2.45762772738671E-2</v>
      </c>
      <c r="EH85" s="225">
        <v>0.143645288452004</v>
      </c>
      <c r="EI85" s="223">
        <v>-5.8419165686734602E-2</v>
      </c>
      <c r="EJ85" s="225">
        <v>0.14017243365889001</v>
      </c>
      <c r="EK85" s="223">
        <v>0.27408552277786402</v>
      </c>
      <c r="EL85" s="225">
        <v>8.2850337195144494E-2</v>
      </c>
      <c r="EM85" s="223">
        <v>-0.38761675753367802</v>
      </c>
      <c r="EN85" s="225">
        <v>0.10691713722021801</v>
      </c>
      <c r="EO85" s="223">
        <v>-5.2845466824671403E-3</v>
      </c>
      <c r="EP85" s="225">
        <v>0.13634944481172101</v>
      </c>
      <c r="EQ85" s="104"/>
      <c r="ER85" s="104"/>
      <c r="ES85" s="104"/>
      <c r="ET85" s="104"/>
      <c r="EU85" s="104"/>
      <c r="EV85" s="104"/>
      <c r="EW85" s="104"/>
      <c r="EX85" s="104"/>
      <c r="EY85" s="104"/>
      <c r="EZ85" s="104"/>
      <c r="FA85" s="104"/>
      <c r="FB85" s="104"/>
      <c r="FC85" s="104"/>
      <c r="FD85" s="104"/>
      <c r="FE85" s="104"/>
      <c r="FF85" s="104"/>
      <c r="FG85" s="104"/>
      <c r="FH85" s="104"/>
      <c r="FI85" s="104"/>
      <c r="FJ85" s="104"/>
      <c r="FK85" s="104"/>
      <c r="FL85" s="104"/>
      <c r="FM85" s="104"/>
      <c r="FN85" s="255"/>
    </row>
    <row r="86" spans="1:170" ht="13" customHeight="1" x14ac:dyDescent="0.25">
      <c r="A86" s="26" t="s">
        <v>446</v>
      </c>
      <c r="B86" s="188">
        <v>1</v>
      </c>
      <c r="C86" s="223">
        <v>44.498625395306803</v>
      </c>
      <c r="D86" s="225">
        <v>0.51454215603345699</v>
      </c>
      <c r="E86" s="223">
        <v>44.063181954476399</v>
      </c>
      <c r="F86" s="225">
        <v>1.0376572548676</v>
      </c>
      <c r="G86" s="223">
        <v>45.427374077068599</v>
      </c>
      <c r="H86" s="225">
        <v>1.32465559876326</v>
      </c>
      <c r="I86" s="223">
        <v>44.306672370166297</v>
      </c>
      <c r="J86" s="225">
        <v>0.78419041938172895</v>
      </c>
      <c r="K86" s="223">
        <v>0.24349041568989099</v>
      </c>
      <c r="L86" s="225">
        <v>1.35504385484239</v>
      </c>
      <c r="M86" s="223">
        <v>26.978885676667701</v>
      </c>
      <c r="N86" s="225">
        <v>0.56861764469673004</v>
      </c>
      <c r="O86" s="223">
        <v>28.274874326339202</v>
      </c>
      <c r="P86" s="225">
        <v>1.07495282528088</v>
      </c>
      <c r="Q86" s="223">
        <v>24.918942596581299</v>
      </c>
      <c r="R86" s="225">
        <v>0.66073026395243695</v>
      </c>
      <c r="S86" s="223">
        <v>26.950452554909699</v>
      </c>
      <c r="T86" s="225">
        <v>0.87317127938779304</v>
      </c>
      <c r="U86" s="223">
        <v>-1.3244217714295199</v>
      </c>
      <c r="V86" s="225">
        <v>1.37567642787615</v>
      </c>
      <c r="W86" s="223">
        <v>4.5119246149459702</v>
      </c>
      <c r="X86" s="225">
        <v>0.196127409049347</v>
      </c>
      <c r="Y86" s="223">
        <v>4.2004960894553598</v>
      </c>
      <c r="Z86" s="225">
        <v>0.31014584753450503</v>
      </c>
      <c r="AA86" s="223">
        <v>4.5546869226541702</v>
      </c>
      <c r="AB86" s="225">
        <v>0.35659780807282498</v>
      </c>
      <c r="AC86" s="223">
        <v>4.7949681992329802</v>
      </c>
      <c r="AD86" s="225">
        <v>0.28086073462217598</v>
      </c>
      <c r="AE86" s="223">
        <v>0.59447210977762299</v>
      </c>
      <c r="AF86" s="225">
        <v>0.38930314226733798</v>
      </c>
      <c r="AG86" s="223">
        <v>3.0781126406244401</v>
      </c>
      <c r="AH86" s="225">
        <v>0.12012991257811099</v>
      </c>
      <c r="AI86" s="223">
        <v>3.09582457356536</v>
      </c>
      <c r="AJ86" s="225">
        <v>0.214608834212523</v>
      </c>
      <c r="AK86" s="223">
        <v>2.9194007185386299</v>
      </c>
      <c r="AL86" s="225">
        <v>0.21405012841177101</v>
      </c>
      <c r="AM86" s="223">
        <v>3.1154201064618601</v>
      </c>
      <c r="AN86" s="225">
        <v>0.173681700322592</v>
      </c>
      <c r="AO86" s="223">
        <v>1.9595532896507201E-2</v>
      </c>
      <c r="AP86" s="225">
        <v>0.29077992070276698</v>
      </c>
      <c r="AQ86" s="223">
        <v>2.6932414568770602</v>
      </c>
      <c r="AR86" s="225">
        <v>0.17387003084781399</v>
      </c>
      <c r="AS86" s="223">
        <v>2.5135791124842601</v>
      </c>
      <c r="AT86" s="225">
        <v>0.24684049631920599</v>
      </c>
      <c r="AU86" s="223">
        <v>2.68002607122486</v>
      </c>
      <c r="AV86" s="225">
        <v>0.30741188514860301</v>
      </c>
      <c r="AW86" s="223">
        <v>2.6988869414181802</v>
      </c>
      <c r="AX86" s="225">
        <v>0.18088793220291999</v>
      </c>
      <c r="AY86" s="223">
        <v>0.185307828933923</v>
      </c>
      <c r="AZ86" s="225">
        <v>0.30059333017057299</v>
      </c>
      <c r="BA86" s="223">
        <v>1.3142576322494599</v>
      </c>
      <c r="BB86" s="225">
        <v>0.124981402017565</v>
      </c>
      <c r="BC86" s="223">
        <v>1.19571453292153</v>
      </c>
      <c r="BD86" s="225">
        <v>0.15809181006025899</v>
      </c>
      <c r="BE86" s="223">
        <v>0.99559608622630502</v>
      </c>
      <c r="BF86" s="225">
        <v>0.23778972941430801</v>
      </c>
      <c r="BG86" s="223">
        <v>1.4990996274859001</v>
      </c>
      <c r="BH86" s="225">
        <v>0.21150690996177299</v>
      </c>
      <c r="BI86" s="223">
        <v>0.30338509456436202</v>
      </c>
      <c r="BJ86" s="225">
        <v>0.27484564375385001</v>
      </c>
      <c r="BK86" s="223">
        <v>1.19030408529858</v>
      </c>
      <c r="BL86" s="225">
        <v>0.15458137336514199</v>
      </c>
      <c r="BM86" s="223">
        <v>0.89841266069521597</v>
      </c>
      <c r="BN86" s="225">
        <v>0.19617948039451999</v>
      </c>
      <c r="BO86" s="223">
        <v>0.921658906274331</v>
      </c>
      <c r="BP86" s="225">
        <v>0.25709313204999701</v>
      </c>
      <c r="BQ86" s="223">
        <v>1.5680262849322799</v>
      </c>
      <c r="BR86" s="225">
        <v>0.31410208697419001</v>
      </c>
      <c r="BS86" s="223">
        <v>0.66961362423706905</v>
      </c>
      <c r="BT86" s="225">
        <v>0.37984118496590702</v>
      </c>
      <c r="BU86" s="223">
        <v>3.5091136094185802</v>
      </c>
      <c r="BV86" s="225">
        <v>0.15806716048293601</v>
      </c>
      <c r="BW86" s="223">
        <v>3.3815998639225899</v>
      </c>
      <c r="BX86" s="225">
        <v>0.29588455359115501</v>
      </c>
      <c r="BY86" s="223">
        <v>3.43153473243308</v>
      </c>
      <c r="BZ86" s="225">
        <v>0.34739108604894797</v>
      </c>
      <c r="CA86" s="223">
        <v>3.61577735620022</v>
      </c>
      <c r="CB86" s="225">
        <v>0.23367089395148899</v>
      </c>
      <c r="CC86" s="223">
        <v>0.23417749227762899</v>
      </c>
      <c r="CD86" s="225">
        <v>0.38336795911949201</v>
      </c>
      <c r="CE86" s="223">
        <v>1.53788632304656</v>
      </c>
      <c r="CF86" s="225">
        <v>0.241425985027792</v>
      </c>
      <c r="CG86" s="223">
        <v>1.3785535440405901</v>
      </c>
      <c r="CH86" s="225">
        <v>0.228006680710541</v>
      </c>
      <c r="CI86" s="223">
        <v>1.1737560867549299</v>
      </c>
      <c r="CJ86" s="225">
        <v>0.39176937752780899</v>
      </c>
      <c r="CK86" s="223">
        <v>1.78284529011254</v>
      </c>
      <c r="CL86" s="225">
        <v>0.49838234546040899</v>
      </c>
      <c r="CM86" s="223">
        <v>0.40429174607195301</v>
      </c>
      <c r="CN86" s="225">
        <v>0.52875010848203496</v>
      </c>
      <c r="CO86" s="223">
        <v>1.63509324267082</v>
      </c>
      <c r="CP86" s="225">
        <v>7.5918167585698096E-2</v>
      </c>
      <c r="CQ86" s="223">
        <v>1.5477948075711201</v>
      </c>
      <c r="CR86" s="225">
        <v>9.6110494436468602E-2</v>
      </c>
      <c r="CS86" s="223">
        <v>1.64660051493031</v>
      </c>
      <c r="CT86" s="225">
        <v>0.109066344685448</v>
      </c>
      <c r="CU86" s="223">
        <v>1.70604743165372</v>
      </c>
      <c r="CV86" s="225">
        <v>0.14803273133811801</v>
      </c>
      <c r="CW86" s="223">
        <v>0.15825262408260801</v>
      </c>
      <c r="CX86" s="225">
        <v>0.178712281212353</v>
      </c>
      <c r="CY86" s="223">
        <v>0.44521018894534298</v>
      </c>
      <c r="CZ86" s="225">
        <v>8.3647405089190496E-2</v>
      </c>
      <c r="DA86" s="223">
        <v>0.41078554402904899</v>
      </c>
      <c r="DB86" s="225">
        <v>0.15250389611863299</v>
      </c>
      <c r="DC86" s="223">
        <v>0.451944517180563</v>
      </c>
      <c r="DD86" s="225">
        <v>0.14416107789525701</v>
      </c>
      <c r="DE86" s="223">
        <v>0.45220963373836498</v>
      </c>
      <c r="DF86" s="225">
        <v>0.13560008814496</v>
      </c>
      <c r="DG86" s="223">
        <v>4.1424089709315402E-2</v>
      </c>
      <c r="DH86" s="225">
        <v>0.21219222987103001</v>
      </c>
      <c r="DI86" s="223">
        <v>2.3207960154338099</v>
      </c>
      <c r="DJ86" s="225">
        <v>0.274835151142789</v>
      </c>
      <c r="DK86" s="223">
        <v>1.86259352264042</v>
      </c>
      <c r="DL86" s="225">
        <v>0.26029112853875802</v>
      </c>
      <c r="DM86" s="223">
        <v>3.9131884305098201</v>
      </c>
      <c r="DN86" s="225">
        <v>1.08022537300188</v>
      </c>
      <c r="DO86" s="223">
        <v>1.8651427695167599</v>
      </c>
      <c r="DP86" s="225">
        <v>0.27856428532487298</v>
      </c>
      <c r="DQ86" s="223">
        <v>2.54924687633706E-3</v>
      </c>
      <c r="DR86" s="225">
        <v>0.382423391615483</v>
      </c>
      <c r="DS86" s="223">
        <v>3.51840616294758</v>
      </c>
      <c r="DT86" s="225">
        <v>0.96145011288702797</v>
      </c>
      <c r="DU86" s="223">
        <v>7.5421931558063298</v>
      </c>
      <c r="DV86" s="225">
        <v>0.72980403092115098</v>
      </c>
      <c r="DW86" s="223">
        <v>-0.84640107741924497</v>
      </c>
      <c r="DX86" s="225">
        <v>0.36244760700304501</v>
      </c>
      <c r="DY86" s="223">
        <v>-0.78005271571266599</v>
      </c>
      <c r="DZ86" s="225">
        <v>0.20665111027275901</v>
      </c>
      <c r="EA86" s="223">
        <v>-1.0851882952454801</v>
      </c>
      <c r="EB86" s="225">
        <v>0.32218161553364599</v>
      </c>
      <c r="EC86" s="223">
        <v>-1.50784576567629</v>
      </c>
      <c r="ED86" s="225">
        <v>0.25581048355334202</v>
      </c>
      <c r="EE86" s="223">
        <v>0.187355522535052</v>
      </c>
      <c r="EF86" s="225">
        <v>0.241406378709009</v>
      </c>
      <c r="EG86" s="223">
        <v>0.96329752594864404</v>
      </c>
      <c r="EH86" s="225">
        <v>0.22402341055778299</v>
      </c>
      <c r="EI86" s="223">
        <v>5.28376948518769E-2</v>
      </c>
      <c r="EJ86" s="225">
        <v>0.32830808901702802</v>
      </c>
      <c r="EK86" s="223">
        <v>0.14468988887477599</v>
      </c>
      <c r="EL86" s="225">
        <v>0.12966112311862499</v>
      </c>
      <c r="EM86" s="223">
        <v>-0.89387449040848099</v>
      </c>
      <c r="EN86" s="225">
        <v>0.40710240910721301</v>
      </c>
      <c r="EO86" s="223">
        <v>-0.15266902272338001</v>
      </c>
      <c r="EP86" s="225">
        <v>0.36078009071099199</v>
      </c>
      <c r="EQ86" s="104"/>
      <c r="ER86" s="104"/>
      <c r="ES86" s="104"/>
      <c r="ET86" s="104"/>
      <c r="EU86" s="104"/>
      <c r="EV86" s="104"/>
      <c r="EW86" s="104"/>
      <c r="EX86" s="104"/>
      <c r="EY86" s="104"/>
      <c r="EZ86" s="104"/>
      <c r="FA86" s="104"/>
      <c r="FB86" s="104"/>
      <c r="FC86" s="104"/>
      <c r="FD86" s="104"/>
      <c r="FE86" s="104"/>
      <c r="FF86" s="104"/>
      <c r="FG86" s="104"/>
      <c r="FH86" s="104"/>
      <c r="FI86" s="104"/>
      <c r="FJ86" s="104"/>
      <c r="FK86" s="104"/>
      <c r="FL86" s="104"/>
      <c r="FM86" s="104"/>
      <c r="FN86" s="255"/>
    </row>
    <row r="87" spans="1:170" ht="13" customHeight="1" x14ac:dyDescent="0.25">
      <c r="A87" s="27" t="s">
        <v>447</v>
      </c>
      <c r="B87" s="203">
        <v>1</v>
      </c>
      <c r="C87" s="233">
        <v>50.598781973131601</v>
      </c>
      <c r="D87" s="234">
        <v>0.469973199132318</v>
      </c>
      <c r="E87" s="233">
        <v>48.523471729568399</v>
      </c>
      <c r="F87" s="234">
        <v>1.02235884736533</v>
      </c>
      <c r="G87" s="233">
        <v>50.397425494876003</v>
      </c>
      <c r="H87" s="234">
        <v>1.20780357272873</v>
      </c>
      <c r="I87" s="233">
        <v>51.372942382446602</v>
      </c>
      <c r="J87" s="234">
        <v>0.61960488891420396</v>
      </c>
      <c r="K87" s="233">
        <v>2.8494706528781499</v>
      </c>
      <c r="L87" s="234">
        <v>1.24991527556259</v>
      </c>
      <c r="M87" s="233">
        <v>25.950344885550098</v>
      </c>
      <c r="N87" s="234">
        <v>0.42129844761489099</v>
      </c>
      <c r="O87" s="233">
        <v>28.187651591053299</v>
      </c>
      <c r="P87" s="234">
        <v>1.26298248079762</v>
      </c>
      <c r="Q87" s="233">
        <v>27.092740302386499</v>
      </c>
      <c r="R87" s="234">
        <v>0.97447994176029196</v>
      </c>
      <c r="S87" s="233">
        <v>25.0127839389848</v>
      </c>
      <c r="T87" s="234">
        <v>0.52635996555846798</v>
      </c>
      <c r="U87" s="233">
        <v>-3.1748676520685102</v>
      </c>
      <c r="V87" s="234">
        <v>1.4115597330052601</v>
      </c>
      <c r="W87" s="233">
        <v>8.6625459637596904</v>
      </c>
      <c r="X87" s="234">
        <v>0.37910582955864802</v>
      </c>
      <c r="Y87" s="233">
        <v>8.1495213746766808</v>
      </c>
      <c r="Z87" s="234">
        <v>0.47228789092187501</v>
      </c>
      <c r="AA87" s="233">
        <v>8.5184028854955702</v>
      </c>
      <c r="AB87" s="234">
        <v>0.69009112804175299</v>
      </c>
      <c r="AC87" s="233">
        <v>8.4592341701551508</v>
      </c>
      <c r="AD87" s="234">
        <v>0.50193036952385695</v>
      </c>
      <c r="AE87" s="233">
        <v>0.30971279547846597</v>
      </c>
      <c r="AF87" s="234">
        <v>0.58000338241437699</v>
      </c>
      <c r="AG87" s="233">
        <v>4.0872749136592903</v>
      </c>
      <c r="AH87" s="234">
        <v>0.136551757742224</v>
      </c>
      <c r="AI87" s="233">
        <v>4.2508175474681797</v>
      </c>
      <c r="AJ87" s="234">
        <v>0.34050205595803001</v>
      </c>
      <c r="AK87" s="233">
        <v>3.8101000199089898</v>
      </c>
      <c r="AL87" s="234">
        <v>0.34523635276637699</v>
      </c>
      <c r="AM87" s="233">
        <v>4.0662647622296602</v>
      </c>
      <c r="AN87" s="234">
        <v>0.129992630185462</v>
      </c>
      <c r="AO87" s="233">
        <v>-0.184552785238527</v>
      </c>
      <c r="AP87" s="234">
        <v>0.36120446566078701</v>
      </c>
      <c r="AQ87" s="233">
        <v>2.9377408175477999</v>
      </c>
      <c r="AR87" s="234">
        <v>0.18442870280429499</v>
      </c>
      <c r="AS87" s="233">
        <v>2.9868649466375201</v>
      </c>
      <c r="AT87" s="234">
        <v>0.34070104377146199</v>
      </c>
      <c r="AU87" s="233">
        <v>2.3758859536133201</v>
      </c>
      <c r="AV87" s="234">
        <v>0.16799086696721899</v>
      </c>
      <c r="AW87" s="233">
        <v>3.0105391867502198</v>
      </c>
      <c r="AX87" s="234">
        <v>0.229676784632285</v>
      </c>
      <c r="AY87" s="233">
        <v>2.3674240112709001E-2</v>
      </c>
      <c r="AZ87" s="234">
        <v>0.40548231362248</v>
      </c>
      <c r="BA87" s="233">
        <v>2.4529819511958899</v>
      </c>
      <c r="BB87" s="234">
        <v>0.193855078562993</v>
      </c>
      <c r="BC87" s="233">
        <v>2.1536914708552199</v>
      </c>
      <c r="BD87" s="234">
        <v>0.242929640212253</v>
      </c>
      <c r="BE87" s="233">
        <v>2.18633166729599</v>
      </c>
      <c r="BF87" s="234">
        <v>0.245789714883209</v>
      </c>
      <c r="BG87" s="233">
        <v>2.6166266111898899</v>
      </c>
      <c r="BH87" s="234">
        <v>0.26210769671992901</v>
      </c>
      <c r="BI87" s="233">
        <v>0.46293514033467398</v>
      </c>
      <c r="BJ87" s="234">
        <v>0.35550428898319703</v>
      </c>
      <c r="BK87" s="233">
        <v>2.3435149888279798</v>
      </c>
      <c r="BL87" s="234">
        <v>0.14277986630487399</v>
      </c>
      <c r="BM87" s="233">
        <v>1.2986040883644101</v>
      </c>
      <c r="BN87" s="234">
        <v>0.330295460980564</v>
      </c>
      <c r="BO87" s="233">
        <v>1.4641940864015399</v>
      </c>
      <c r="BP87" s="234">
        <v>0.18510219802338801</v>
      </c>
      <c r="BQ87" s="233">
        <v>2.9816140978803198</v>
      </c>
      <c r="BR87" s="234">
        <v>0.26566160008086398</v>
      </c>
      <c r="BS87" s="233">
        <v>1.6830100095159</v>
      </c>
      <c r="BT87" s="234">
        <v>0.51434321119480197</v>
      </c>
      <c r="BU87" s="233">
        <v>3.8969841795620601</v>
      </c>
      <c r="BV87" s="234">
        <v>0.17387788982163399</v>
      </c>
      <c r="BW87" s="233">
        <v>3.3393104722349101</v>
      </c>
      <c r="BX87" s="234">
        <v>0.26165155397539203</v>
      </c>
      <c r="BY87" s="233">
        <v>3.05262289020096</v>
      </c>
      <c r="BZ87" s="234">
        <v>0.23871670377137699</v>
      </c>
      <c r="CA87" s="233">
        <v>4.3561381253861198</v>
      </c>
      <c r="CB87" s="234">
        <v>0.29008648671950299</v>
      </c>
      <c r="CC87" s="233">
        <v>1.0168276531512099</v>
      </c>
      <c r="CD87" s="234">
        <v>0.41901215265536601</v>
      </c>
      <c r="CE87" s="233">
        <v>2.7965444239118198</v>
      </c>
      <c r="CF87" s="234">
        <v>0.28655540781073802</v>
      </c>
      <c r="CG87" s="233">
        <v>2.3215377538688902</v>
      </c>
      <c r="CH87" s="234">
        <v>0.19881603909936299</v>
      </c>
      <c r="CI87" s="233">
        <v>3.4791289028758001</v>
      </c>
      <c r="CJ87" s="234">
        <v>1.3979420967758101</v>
      </c>
      <c r="CK87" s="233">
        <v>2.8107549206244302</v>
      </c>
      <c r="CL87" s="234">
        <v>0.221095697236216</v>
      </c>
      <c r="CM87" s="233">
        <v>0.489217166755544</v>
      </c>
      <c r="CN87" s="234">
        <v>0.27319108393586999</v>
      </c>
      <c r="CO87" s="233">
        <v>1.94010964136488</v>
      </c>
      <c r="CP87" s="234">
        <v>0.168915267020426</v>
      </c>
      <c r="CQ87" s="233">
        <v>1.6487457109103001</v>
      </c>
      <c r="CR87" s="234">
        <v>0.114531607313393</v>
      </c>
      <c r="CS87" s="233">
        <v>1.5770492260355899</v>
      </c>
      <c r="CT87" s="234">
        <v>0.15371734377628901</v>
      </c>
      <c r="CU87" s="233">
        <v>2.1344845783561799</v>
      </c>
      <c r="CV87" s="234">
        <v>0.28227650470027199</v>
      </c>
      <c r="CW87" s="233">
        <v>0.48573886744588302</v>
      </c>
      <c r="CX87" s="234">
        <v>0.344353546677305</v>
      </c>
      <c r="CY87" s="233">
        <v>1.2152189829695399</v>
      </c>
      <c r="CZ87" s="234">
        <v>0.11747862989902499</v>
      </c>
      <c r="DA87" s="233">
        <v>1.28695584375684</v>
      </c>
      <c r="DB87" s="234">
        <v>0.26930739711302398</v>
      </c>
      <c r="DC87" s="233">
        <v>1.02003828517119</v>
      </c>
      <c r="DD87" s="234">
        <v>0.199615042009154</v>
      </c>
      <c r="DE87" s="233">
        <v>1.2301424269933301</v>
      </c>
      <c r="DF87" s="234">
        <v>0.16934264152308801</v>
      </c>
      <c r="DG87" s="233">
        <v>-5.6813416763515E-2</v>
      </c>
      <c r="DH87" s="234">
        <v>0.32105119583568498</v>
      </c>
      <c r="DI87" s="233">
        <v>1.94401577808617</v>
      </c>
      <c r="DJ87" s="234">
        <v>0.143422935134287</v>
      </c>
      <c r="DK87" s="233">
        <v>1.8350276467996101</v>
      </c>
      <c r="DL87" s="234">
        <v>0.27028151959339702</v>
      </c>
      <c r="DM87" s="233">
        <v>1.7412171036008599</v>
      </c>
      <c r="DN87" s="234">
        <v>0.18458801786946899</v>
      </c>
      <c r="DO87" s="233">
        <v>2.0464412263921901</v>
      </c>
      <c r="DP87" s="234">
        <v>0.20041407814961401</v>
      </c>
      <c r="DQ87" s="233">
        <v>0.211413579592581</v>
      </c>
      <c r="DR87" s="234">
        <v>0.34214251395378797</v>
      </c>
      <c r="DS87" s="233">
        <v>3.0809889851852299</v>
      </c>
      <c r="DT87" s="234">
        <v>0.76191991369651801</v>
      </c>
      <c r="DU87" s="233">
        <v>4.4139811817447301</v>
      </c>
      <c r="DV87" s="234">
        <v>0.62446649105587504</v>
      </c>
      <c r="DW87" s="233">
        <v>0.68171808723732896</v>
      </c>
      <c r="DX87" s="234">
        <v>0.44615611360441798</v>
      </c>
      <c r="DY87" s="233">
        <v>5.8085852680169303E-2</v>
      </c>
      <c r="DZ87" s="234">
        <v>0.18212109289845699</v>
      </c>
      <c r="EA87" s="233">
        <v>-1.39313634195508</v>
      </c>
      <c r="EB87" s="234">
        <v>0.26238157161000702</v>
      </c>
      <c r="EC87" s="233">
        <v>-0.348385522351084</v>
      </c>
      <c r="ED87" s="234">
        <v>0.277478822433671</v>
      </c>
      <c r="EE87" s="233">
        <v>-0.17305915772201999</v>
      </c>
      <c r="EF87" s="234">
        <v>0.28243012782928101</v>
      </c>
      <c r="EG87" s="233">
        <v>-0.22595181122374799</v>
      </c>
      <c r="EH87" s="234">
        <v>0.26550597674358001</v>
      </c>
      <c r="EI87" s="233">
        <v>0.87255728728940696</v>
      </c>
      <c r="EJ87" s="234">
        <v>0.297841907037875</v>
      </c>
      <c r="EK87" s="233">
        <v>0.227825828766203</v>
      </c>
      <c r="EL87" s="234">
        <v>0.192966047855441</v>
      </c>
      <c r="EM87" s="233">
        <v>-0.99653593958747899</v>
      </c>
      <c r="EN87" s="234">
        <v>0.21457746654047499</v>
      </c>
      <c r="EO87" s="233">
        <v>1.28686699002669E-2</v>
      </c>
      <c r="EP87" s="234">
        <v>0.174979290456549</v>
      </c>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6"/>
    </row>
    <row r="88" spans="1:170" ht="13" customHeight="1" x14ac:dyDescent="0.25">
      <c r="A88" s="26"/>
      <c r="B88" s="96"/>
      <c r="C88" s="223" t="s">
        <v>1081</v>
      </c>
      <c r="D88" s="225" t="s">
        <v>1082</v>
      </c>
      <c r="E88" s="223" t="s">
        <v>1229</v>
      </c>
      <c r="F88" s="225" t="s">
        <v>1230</v>
      </c>
      <c r="G88" s="223" t="s">
        <v>1231</v>
      </c>
      <c r="H88" s="225" t="s">
        <v>1232</v>
      </c>
      <c r="I88" s="223" t="s">
        <v>1233</v>
      </c>
      <c r="J88" s="225" t="s">
        <v>1234</v>
      </c>
      <c r="K88" s="223" t="s">
        <v>1235</v>
      </c>
      <c r="L88" s="225" t="s">
        <v>1236</v>
      </c>
      <c r="M88" s="223" t="s">
        <v>1091</v>
      </c>
      <c r="N88" s="225" t="s">
        <v>1092</v>
      </c>
      <c r="O88" s="223" t="s">
        <v>1237</v>
      </c>
      <c r="P88" s="225" t="s">
        <v>1238</v>
      </c>
      <c r="Q88" s="223" t="s">
        <v>1239</v>
      </c>
      <c r="R88" s="225" t="s">
        <v>1240</v>
      </c>
      <c r="S88" s="223" t="s">
        <v>1241</v>
      </c>
      <c r="T88" s="225" t="s">
        <v>1242</v>
      </c>
      <c r="U88" s="223" t="s">
        <v>1243</v>
      </c>
      <c r="V88" s="225" t="s">
        <v>1244</v>
      </c>
      <c r="W88" s="223" t="s">
        <v>1101</v>
      </c>
      <c r="X88" s="225" t="s">
        <v>1102</v>
      </c>
      <c r="Y88" s="223" t="s">
        <v>1245</v>
      </c>
      <c r="Z88" s="225" t="s">
        <v>1246</v>
      </c>
      <c r="AA88" s="223" t="s">
        <v>1247</v>
      </c>
      <c r="AB88" s="225" t="s">
        <v>1248</v>
      </c>
      <c r="AC88" s="223" t="s">
        <v>1249</v>
      </c>
      <c r="AD88" s="225" t="s">
        <v>1250</v>
      </c>
      <c r="AE88" s="223" t="s">
        <v>1251</v>
      </c>
      <c r="AF88" s="225" t="s">
        <v>1252</v>
      </c>
      <c r="AG88" s="223" t="s">
        <v>1167</v>
      </c>
      <c r="AH88" s="225" t="s">
        <v>1168</v>
      </c>
      <c r="AI88" s="223" t="s">
        <v>1253</v>
      </c>
      <c r="AJ88" s="225" t="s">
        <v>1254</v>
      </c>
      <c r="AK88" s="223" t="s">
        <v>1255</v>
      </c>
      <c r="AL88" s="225" t="s">
        <v>1256</v>
      </c>
      <c r="AM88" s="223" t="s">
        <v>1257</v>
      </c>
      <c r="AN88" s="225" t="s">
        <v>1258</v>
      </c>
      <c r="AO88" s="223" t="s">
        <v>1259</v>
      </c>
      <c r="AP88" s="225" t="s">
        <v>1260</v>
      </c>
      <c r="AQ88" s="223" t="s">
        <v>1111</v>
      </c>
      <c r="AR88" s="225" t="s">
        <v>1112</v>
      </c>
      <c r="AS88" s="223" t="s">
        <v>1261</v>
      </c>
      <c r="AT88" s="225" t="s">
        <v>1262</v>
      </c>
      <c r="AU88" s="223" t="s">
        <v>1263</v>
      </c>
      <c r="AV88" s="225" t="s">
        <v>1264</v>
      </c>
      <c r="AW88" s="223" t="s">
        <v>1265</v>
      </c>
      <c r="AX88" s="225" t="s">
        <v>1266</v>
      </c>
      <c r="AY88" s="223" t="s">
        <v>1267</v>
      </c>
      <c r="AZ88" s="225" t="s">
        <v>1268</v>
      </c>
      <c r="BA88" s="223" t="s">
        <v>1131</v>
      </c>
      <c r="BB88" s="225" t="s">
        <v>1132</v>
      </c>
      <c r="BC88" s="223" t="s">
        <v>1269</v>
      </c>
      <c r="BD88" s="225" t="s">
        <v>1270</v>
      </c>
      <c r="BE88" s="223" t="s">
        <v>1271</v>
      </c>
      <c r="BF88" s="225" t="s">
        <v>1272</v>
      </c>
      <c r="BG88" s="223" t="s">
        <v>1273</v>
      </c>
      <c r="BH88" s="225" t="s">
        <v>1274</v>
      </c>
      <c r="BI88" s="223" t="s">
        <v>1275</v>
      </c>
      <c r="BJ88" s="225" t="s">
        <v>1276</v>
      </c>
      <c r="BK88" s="223" t="s">
        <v>1141</v>
      </c>
      <c r="BL88" s="225" t="s">
        <v>1142</v>
      </c>
      <c r="BM88" s="223" t="s">
        <v>1277</v>
      </c>
      <c r="BN88" s="225" t="s">
        <v>1278</v>
      </c>
      <c r="BO88" s="223" t="s">
        <v>1279</v>
      </c>
      <c r="BP88" s="225" t="s">
        <v>1280</v>
      </c>
      <c r="BQ88" s="223" t="s">
        <v>1281</v>
      </c>
      <c r="BR88" s="225" t="s">
        <v>1282</v>
      </c>
      <c r="BS88" s="223" t="s">
        <v>1283</v>
      </c>
      <c r="BT88" s="225" t="s">
        <v>1284</v>
      </c>
      <c r="BU88" s="223" t="s">
        <v>1121</v>
      </c>
      <c r="BV88" s="225" t="s">
        <v>1122</v>
      </c>
      <c r="BW88" s="223" t="s">
        <v>1285</v>
      </c>
      <c r="BX88" s="225" t="s">
        <v>1286</v>
      </c>
      <c r="BY88" s="223" t="s">
        <v>1287</v>
      </c>
      <c r="BZ88" s="225" t="s">
        <v>1288</v>
      </c>
      <c r="CA88" s="223" t="s">
        <v>1289</v>
      </c>
      <c r="CB88" s="225" t="s">
        <v>1290</v>
      </c>
      <c r="CC88" s="223" t="s">
        <v>1291</v>
      </c>
      <c r="CD88" s="225" t="s">
        <v>1292</v>
      </c>
      <c r="CE88" s="223" t="s">
        <v>1177</v>
      </c>
      <c r="CF88" s="225" t="s">
        <v>1178</v>
      </c>
      <c r="CG88" s="223" t="s">
        <v>1293</v>
      </c>
      <c r="CH88" s="225" t="s">
        <v>1294</v>
      </c>
      <c r="CI88" s="223" t="s">
        <v>1295</v>
      </c>
      <c r="CJ88" s="225" t="s">
        <v>1296</v>
      </c>
      <c r="CK88" s="223" t="s">
        <v>1297</v>
      </c>
      <c r="CL88" s="225" t="s">
        <v>1298</v>
      </c>
      <c r="CM88" s="223" t="s">
        <v>1299</v>
      </c>
      <c r="CN88" s="225" t="s">
        <v>1300</v>
      </c>
      <c r="CO88" s="223" t="s">
        <v>1151</v>
      </c>
      <c r="CP88" s="225" t="s">
        <v>1152</v>
      </c>
      <c r="CQ88" s="223" t="s">
        <v>1301</v>
      </c>
      <c r="CR88" s="225" t="s">
        <v>1302</v>
      </c>
      <c r="CS88" s="223" t="s">
        <v>1303</v>
      </c>
      <c r="CT88" s="225" t="s">
        <v>1304</v>
      </c>
      <c r="CU88" s="223" t="s">
        <v>1305</v>
      </c>
      <c r="CV88" s="225" t="s">
        <v>1306</v>
      </c>
      <c r="CW88" s="223" t="s">
        <v>1307</v>
      </c>
      <c r="CX88" s="225" t="s">
        <v>1308</v>
      </c>
      <c r="CY88" s="223" t="s">
        <v>1161</v>
      </c>
      <c r="CZ88" s="225" t="s">
        <v>1162</v>
      </c>
      <c r="DA88" s="223" t="s">
        <v>1309</v>
      </c>
      <c r="DB88" s="225" t="s">
        <v>1310</v>
      </c>
      <c r="DC88" s="223" t="s">
        <v>1311</v>
      </c>
      <c r="DD88" s="225" t="s">
        <v>1312</v>
      </c>
      <c r="DE88" s="223" t="s">
        <v>1313</v>
      </c>
      <c r="DF88" s="225" t="s">
        <v>1314</v>
      </c>
      <c r="DG88" s="223" t="s">
        <v>1315</v>
      </c>
      <c r="DH88" s="225" t="s">
        <v>1316</v>
      </c>
      <c r="DI88" s="223" t="s">
        <v>1179</v>
      </c>
      <c r="DJ88" s="225" t="s">
        <v>1180</v>
      </c>
      <c r="DK88" s="223" t="s">
        <v>1317</v>
      </c>
      <c r="DL88" s="225" t="s">
        <v>1318</v>
      </c>
      <c r="DM88" s="223" t="s">
        <v>1319</v>
      </c>
      <c r="DN88" s="225" t="s">
        <v>1320</v>
      </c>
      <c r="DO88" s="223" t="s">
        <v>1321</v>
      </c>
      <c r="DP88" s="225" t="s">
        <v>1322</v>
      </c>
      <c r="DQ88" s="223" t="s">
        <v>1323</v>
      </c>
      <c r="DR88" s="225" t="s">
        <v>1324</v>
      </c>
      <c r="DS88" s="104" t="s">
        <v>1181</v>
      </c>
      <c r="DT88" s="104" t="s">
        <v>1182</v>
      </c>
      <c r="DU88" s="104" t="s">
        <v>1183</v>
      </c>
      <c r="DV88" s="104" t="s">
        <v>1184</v>
      </c>
      <c r="DW88" s="104" t="s">
        <v>1185</v>
      </c>
      <c r="DX88" s="104" t="s">
        <v>1186</v>
      </c>
      <c r="DY88" s="104" t="s">
        <v>1187</v>
      </c>
      <c r="DZ88" s="104" t="s">
        <v>1188</v>
      </c>
      <c r="EA88" s="104" t="s">
        <v>1189</v>
      </c>
      <c r="EB88" s="104" t="s">
        <v>1190</v>
      </c>
      <c r="EC88" s="104" t="s">
        <v>1191</v>
      </c>
      <c r="ED88" s="104" t="s">
        <v>1192</v>
      </c>
      <c r="EE88" s="104" t="s">
        <v>1193</v>
      </c>
      <c r="EF88" s="104" t="s">
        <v>1194</v>
      </c>
      <c r="EG88" s="104" t="s">
        <v>1195</v>
      </c>
      <c r="EH88" s="104" t="s">
        <v>1196</v>
      </c>
      <c r="EI88" s="104" t="s">
        <v>1197</v>
      </c>
      <c r="EJ88" s="104" t="s">
        <v>1198</v>
      </c>
      <c r="EK88" s="104" t="s">
        <v>1199</v>
      </c>
      <c r="EL88" s="104" t="s">
        <v>1200</v>
      </c>
      <c r="EM88" s="104" t="s">
        <v>1201</v>
      </c>
      <c r="EN88" s="104" t="s">
        <v>1202</v>
      </c>
      <c r="EO88" s="104" t="s">
        <v>1203</v>
      </c>
      <c r="EP88" s="104" t="s">
        <v>1204</v>
      </c>
      <c r="EQ88" s="223" t="s">
        <v>1205</v>
      </c>
      <c r="ER88" s="225" t="s">
        <v>1206</v>
      </c>
      <c r="ES88" s="223" t="s">
        <v>1207</v>
      </c>
      <c r="ET88" s="225" t="s">
        <v>1208</v>
      </c>
      <c r="EU88" s="223" t="s">
        <v>1209</v>
      </c>
      <c r="EV88" s="225" t="s">
        <v>1210</v>
      </c>
      <c r="EW88" s="223" t="s">
        <v>1211</v>
      </c>
      <c r="EX88" s="225" t="s">
        <v>1212</v>
      </c>
      <c r="EY88" s="223" t="s">
        <v>1213</v>
      </c>
      <c r="EZ88" s="225" t="s">
        <v>1214</v>
      </c>
      <c r="FA88" s="223" t="s">
        <v>1215</v>
      </c>
      <c r="FB88" s="225" t="s">
        <v>1216</v>
      </c>
      <c r="FC88" s="223" t="s">
        <v>1217</v>
      </c>
      <c r="FD88" s="225" t="s">
        <v>1218</v>
      </c>
      <c r="FE88" s="223" t="s">
        <v>1219</v>
      </c>
      <c r="FF88" s="225" t="s">
        <v>1220</v>
      </c>
      <c r="FG88" s="223" t="s">
        <v>1221</v>
      </c>
      <c r="FH88" s="225" t="s">
        <v>1222</v>
      </c>
      <c r="FI88" s="223" t="s">
        <v>1223</v>
      </c>
      <c r="FJ88" s="225" t="s">
        <v>1224</v>
      </c>
      <c r="FK88" s="223" t="s">
        <v>1225</v>
      </c>
      <c r="FL88" s="225" t="s">
        <v>1226</v>
      </c>
      <c r="FM88" s="223" t="s">
        <v>1227</v>
      </c>
      <c r="FN88" s="239" t="s">
        <v>1228</v>
      </c>
    </row>
    <row r="89" spans="1:170" ht="13" customHeight="1" x14ac:dyDescent="0.25">
      <c r="A89" s="26" t="s">
        <v>404</v>
      </c>
      <c r="B89" s="96">
        <v>3</v>
      </c>
      <c r="C89" s="223">
        <v>40.373391596940102</v>
      </c>
      <c r="D89" s="225">
        <v>0.46388977716665403</v>
      </c>
      <c r="E89" s="223">
        <v>40.021906159519702</v>
      </c>
      <c r="F89" s="225">
        <v>1.08960898067391</v>
      </c>
      <c r="G89" s="223">
        <v>39.363803982390998</v>
      </c>
      <c r="H89" s="225">
        <v>0.86639069964698101</v>
      </c>
      <c r="I89" s="223">
        <v>40.955730190421903</v>
      </c>
      <c r="J89" s="225">
        <v>0.51126145215763996</v>
      </c>
      <c r="K89" s="223">
        <v>0.93382403090216604</v>
      </c>
      <c r="L89" s="225">
        <v>1.1335277051411099</v>
      </c>
      <c r="M89" s="223">
        <v>20.649424155435799</v>
      </c>
      <c r="N89" s="225">
        <v>0.20067020362697399</v>
      </c>
      <c r="O89" s="223">
        <v>19.9553759548232</v>
      </c>
      <c r="P89" s="225">
        <v>0.52747367066721196</v>
      </c>
      <c r="Q89" s="223">
        <v>21.863898480529102</v>
      </c>
      <c r="R89" s="225">
        <v>0.62017056775901702</v>
      </c>
      <c r="S89" s="223">
        <v>20.4419833007934</v>
      </c>
      <c r="T89" s="225">
        <v>0.21624364314480399</v>
      </c>
      <c r="U89" s="223">
        <v>0.48660734597021699</v>
      </c>
      <c r="V89" s="225">
        <v>0.58842947969332704</v>
      </c>
      <c r="W89" s="223">
        <v>8.4686133997926305</v>
      </c>
      <c r="X89" s="225">
        <v>0.185762193722706</v>
      </c>
      <c r="Y89" s="223">
        <v>10.068145026178099</v>
      </c>
      <c r="Z89" s="225">
        <v>0.55897631203847697</v>
      </c>
      <c r="AA89" s="223">
        <v>8.0040709527459502</v>
      </c>
      <c r="AB89" s="225">
        <v>0.32813964677214302</v>
      </c>
      <c r="AC89" s="223">
        <v>8.3061775519480996</v>
      </c>
      <c r="AD89" s="225">
        <v>0.20252800965441101</v>
      </c>
      <c r="AE89" s="223">
        <v>-1.76196747423001</v>
      </c>
      <c r="AF89" s="225">
        <v>0.57768433868210001</v>
      </c>
      <c r="AG89" s="223">
        <v>2.8737352147899302</v>
      </c>
      <c r="AH89" s="225">
        <v>0.1220283378264</v>
      </c>
      <c r="AI89" s="223">
        <v>3.33793041871346</v>
      </c>
      <c r="AJ89" s="225">
        <v>0.41852157184823202</v>
      </c>
      <c r="AK89" s="223">
        <v>2.7119825412992098</v>
      </c>
      <c r="AL89" s="225">
        <v>0.218121066853874</v>
      </c>
      <c r="AM89" s="223">
        <v>2.7325226502581401</v>
      </c>
      <c r="AN89" s="225">
        <v>0.100136935619889</v>
      </c>
      <c r="AO89" s="223">
        <v>-0.60540776845531996</v>
      </c>
      <c r="AP89" s="225">
        <v>0.42513074314103699</v>
      </c>
      <c r="AQ89" s="223">
        <v>4.2706250812192801</v>
      </c>
      <c r="AR89" s="225">
        <v>0.11270146643788</v>
      </c>
      <c r="AS89" s="223">
        <v>4.4324289491694104</v>
      </c>
      <c r="AT89" s="225">
        <v>0.41359497360006803</v>
      </c>
      <c r="AU89" s="223">
        <v>3.9215250529835401</v>
      </c>
      <c r="AV89" s="225">
        <v>0.28308732542716197</v>
      </c>
      <c r="AW89" s="223">
        <v>4.3097477093507797</v>
      </c>
      <c r="AX89" s="225">
        <v>0.12425934598452899</v>
      </c>
      <c r="AY89" s="223">
        <v>-0.122681239818635</v>
      </c>
      <c r="AZ89" s="225">
        <v>0.43840954762186402</v>
      </c>
      <c r="BA89" s="223">
        <v>2.2063029029180798</v>
      </c>
      <c r="BB89" s="225">
        <v>0.107654986398021</v>
      </c>
      <c r="BC89" s="223">
        <v>2.7355805411684102</v>
      </c>
      <c r="BD89" s="225">
        <v>0.51335054510193701</v>
      </c>
      <c r="BE89" s="223">
        <v>2.0946461126466001</v>
      </c>
      <c r="BF89" s="225">
        <v>0.22851235200241801</v>
      </c>
      <c r="BG89" s="223">
        <v>2.10717258302377</v>
      </c>
      <c r="BH89" s="225">
        <v>0.104622969600091</v>
      </c>
      <c r="BI89" s="223">
        <v>-0.62840795814464001</v>
      </c>
      <c r="BJ89" s="225">
        <v>0.52121452788786105</v>
      </c>
      <c r="BK89" s="223">
        <v>0.82845783755682101</v>
      </c>
      <c r="BL89" s="225">
        <v>8.8458455720236306E-2</v>
      </c>
      <c r="BM89" s="223">
        <v>1.1430373973893599</v>
      </c>
      <c r="BN89" s="225">
        <v>0.41160742705075698</v>
      </c>
      <c r="BO89" s="223">
        <v>0.67248543307406705</v>
      </c>
      <c r="BP89" s="225">
        <v>8.4824642807376602E-2</v>
      </c>
      <c r="BQ89" s="223">
        <v>0.721967471736219</v>
      </c>
      <c r="BR89" s="225">
        <v>5.8235676995969397E-2</v>
      </c>
      <c r="BS89" s="223">
        <v>-0.421069925653137</v>
      </c>
      <c r="BT89" s="225">
        <v>0.412794797214172</v>
      </c>
      <c r="BU89" s="223">
        <v>2.6002164696991099</v>
      </c>
      <c r="BV89" s="225">
        <v>0.12743200864875701</v>
      </c>
      <c r="BW89" s="223">
        <v>2.7521534790367199</v>
      </c>
      <c r="BX89" s="225">
        <v>0.34096243116520603</v>
      </c>
      <c r="BY89" s="223">
        <v>2.4744478367036802</v>
      </c>
      <c r="BZ89" s="225">
        <v>0.171523035872271</v>
      </c>
      <c r="CA89" s="223">
        <v>2.5729263434844598</v>
      </c>
      <c r="CB89" s="225">
        <v>0.15494137872333899</v>
      </c>
      <c r="CC89" s="223">
        <v>-0.179227135552258</v>
      </c>
      <c r="CD89" s="225">
        <v>0.356012399642815</v>
      </c>
      <c r="CE89" s="223">
        <v>2.59595941324518</v>
      </c>
      <c r="CF89" s="225">
        <v>0.109878592891735</v>
      </c>
      <c r="CG89" s="223">
        <v>2.8250468024751298</v>
      </c>
      <c r="CH89" s="225">
        <v>0.39267402000113899</v>
      </c>
      <c r="CI89" s="223">
        <v>2.1154188655452901</v>
      </c>
      <c r="CJ89" s="225">
        <v>0.23756183692407201</v>
      </c>
      <c r="CK89" s="223">
        <v>2.61612300485627</v>
      </c>
      <c r="CL89" s="225">
        <v>0.11393538082608901</v>
      </c>
      <c r="CM89" s="223">
        <v>-0.20892379761886101</v>
      </c>
      <c r="CN89" s="225">
        <v>0.41409641165085498</v>
      </c>
      <c r="CO89" s="223">
        <v>1.2926867825373001</v>
      </c>
      <c r="CP89" s="225">
        <v>7.8432540163364206E-2</v>
      </c>
      <c r="CQ89" s="223">
        <v>1.4726904615665199</v>
      </c>
      <c r="CR89" s="225">
        <v>0.23572571507106399</v>
      </c>
      <c r="CS89" s="223">
        <v>1.11566964483762</v>
      </c>
      <c r="CT89" s="225">
        <v>0.120299684704315</v>
      </c>
      <c r="CU89" s="223">
        <v>1.2737172232201099</v>
      </c>
      <c r="CV89" s="225">
        <v>9.2596011654567004E-2</v>
      </c>
      <c r="CW89" s="223">
        <v>-0.198973238346416</v>
      </c>
      <c r="CX89" s="225">
        <v>0.248270208334958</v>
      </c>
      <c r="CY89" s="223">
        <v>1.25487362918173</v>
      </c>
      <c r="CZ89" s="225">
        <v>6.8572368646914697E-2</v>
      </c>
      <c r="DA89" s="223">
        <v>0.93203879273908397</v>
      </c>
      <c r="DB89" s="225">
        <v>0.16687105890936399</v>
      </c>
      <c r="DC89" s="223">
        <v>1.1198777335744401</v>
      </c>
      <c r="DD89" s="225">
        <v>0.118607877483207</v>
      </c>
      <c r="DE89" s="223">
        <v>1.2973112828770901</v>
      </c>
      <c r="DF89" s="225">
        <v>8.2390182888262706E-2</v>
      </c>
      <c r="DG89" s="223">
        <v>0.365272490138005</v>
      </c>
      <c r="DH89" s="225">
        <v>0.18325914038253799</v>
      </c>
      <c r="DI89" s="223">
        <v>1.49881619385194</v>
      </c>
      <c r="DJ89" s="225">
        <v>7.2168337759329806E-2</v>
      </c>
      <c r="DK89" s="223">
        <v>1.6421549625273499</v>
      </c>
      <c r="DL89" s="225">
        <v>0.182911820575901</v>
      </c>
      <c r="DM89" s="223">
        <v>1.3581574150250899</v>
      </c>
      <c r="DN89" s="225">
        <v>0.19603865224240399</v>
      </c>
      <c r="DO89" s="223">
        <v>1.45594977054495</v>
      </c>
      <c r="DP89" s="225">
        <v>7.5971399490563002E-2</v>
      </c>
      <c r="DQ89" s="223">
        <v>-0.18620519198239999</v>
      </c>
      <c r="DR89" s="225">
        <v>0.197708094700528</v>
      </c>
      <c r="DS89" s="104"/>
      <c r="DT89" s="104"/>
      <c r="DU89" s="104"/>
      <c r="DV89" s="104"/>
      <c r="DW89" s="104"/>
      <c r="DX89" s="104"/>
      <c r="DY89" s="104"/>
      <c r="DZ89" s="104"/>
      <c r="EA89" s="104"/>
      <c r="EB89" s="104"/>
      <c r="EC89" s="104"/>
      <c r="ED89" s="104"/>
      <c r="EE89" s="104"/>
      <c r="EF89" s="104"/>
      <c r="EG89" s="104"/>
      <c r="EH89" s="104"/>
      <c r="EI89" s="104"/>
      <c r="EJ89" s="104"/>
      <c r="EK89" s="104"/>
      <c r="EL89" s="104"/>
      <c r="EM89" s="104"/>
      <c r="EN89" s="104"/>
      <c r="EO89" s="104"/>
      <c r="EP89" s="104"/>
      <c r="EQ89" s="223">
        <v>-3.11876217131447</v>
      </c>
      <c r="ER89" s="225">
        <v>0.70796296392204106</v>
      </c>
      <c r="ES89" s="223">
        <v>-1.98228793804897</v>
      </c>
      <c r="ET89" s="225">
        <v>0.42381438896997398</v>
      </c>
      <c r="EU89" s="223">
        <v>2.3683700174526499E-2</v>
      </c>
      <c r="EV89" s="225">
        <v>0.34171738973316701</v>
      </c>
      <c r="EW89" s="223">
        <v>0.277532842367749</v>
      </c>
      <c r="EX89" s="225">
        <v>0.22050273889921401</v>
      </c>
      <c r="EY89" s="223">
        <v>0.10035829518594699</v>
      </c>
      <c r="EZ89" s="225">
        <v>0.20980645381692101</v>
      </c>
      <c r="FA89" s="223">
        <v>-7.0786083666338796E-3</v>
      </c>
      <c r="FB89" s="225">
        <v>0.192281258277467</v>
      </c>
      <c r="FC89" s="223">
        <v>4.7070095698591101E-2</v>
      </c>
      <c r="FD89" s="225">
        <v>0.13859118719393601</v>
      </c>
      <c r="FE89" s="223">
        <v>-0.40657236311981498</v>
      </c>
      <c r="FF89" s="225">
        <v>0.23402970499659201</v>
      </c>
      <c r="FG89" s="223">
        <v>0.15756616744892399</v>
      </c>
      <c r="FH89" s="225">
        <v>0.17451113899075499</v>
      </c>
      <c r="FI89" s="223">
        <v>-0.28836700168339502</v>
      </c>
      <c r="FJ89" s="225">
        <v>0.181801654903024</v>
      </c>
      <c r="FK89" s="223">
        <v>-0.52115007302360095</v>
      </c>
      <c r="FL89" s="225">
        <v>0.14274454583057</v>
      </c>
      <c r="FM89" s="223">
        <v>-0.28936827312904501</v>
      </c>
      <c r="FN89" s="239">
        <v>0.139785108605294</v>
      </c>
    </row>
    <row r="90" spans="1:170" ht="13" customHeight="1" x14ac:dyDescent="0.25">
      <c r="A90" s="26" t="s">
        <v>407</v>
      </c>
      <c r="B90" s="96">
        <v>3</v>
      </c>
      <c r="C90" s="223">
        <v>40.139150028291297</v>
      </c>
      <c r="D90" s="225">
        <v>0.22695317166780099</v>
      </c>
      <c r="E90" s="223">
        <v>38.882911901035797</v>
      </c>
      <c r="F90" s="225">
        <v>0.45590728154049498</v>
      </c>
      <c r="G90" s="223">
        <v>39.3057460799686</v>
      </c>
      <c r="H90" s="225">
        <v>0.61011952904590705</v>
      </c>
      <c r="I90" s="223">
        <v>40.7083378446466</v>
      </c>
      <c r="J90" s="225">
        <v>0.27988308980631099</v>
      </c>
      <c r="K90" s="223">
        <v>1.82542594361078</v>
      </c>
      <c r="L90" s="225">
        <v>0.53022358348334897</v>
      </c>
      <c r="M90" s="223">
        <v>17.7618066879817</v>
      </c>
      <c r="N90" s="225">
        <v>0.42113596521405</v>
      </c>
      <c r="O90" s="223">
        <v>18.378007353926499</v>
      </c>
      <c r="P90" s="225">
        <v>0.58569085078287797</v>
      </c>
      <c r="Q90" s="223">
        <v>17.2683328467416</v>
      </c>
      <c r="R90" s="225">
        <v>0.76438194716984298</v>
      </c>
      <c r="S90" s="223">
        <v>17.6279125067941</v>
      </c>
      <c r="T90" s="225">
        <v>0.51179366901361101</v>
      </c>
      <c r="U90" s="223">
        <v>-0.75009484713236696</v>
      </c>
      <c r="V90" s="225">
        <v>0.71131173329365804</v>
      </c>
      <c r="W90" s="223">
        <v>9.4927592609221794</v>
      </c>
      <c r="X90" s="225">
        <v>0.21901190080594701</v>
      </c>
      <c r="Y90" s="223">
        <v>9.6846880381014806</v>
      </c>
      <c r="Z90" s="225">
        <v>0.42383978283596402</v>
      </c>
      <c r="AA90" s="223">
        <v>9.3193622000766396</v>
      </c>
      <c r="AB90" s="225">
        <v>0.46945738891106797</v>
      </c>
      <c r="AC90" s="223">
        <v>9.53918250347966</v>
      </c>
      <c r="AD90" s="225">
        <v>0.23837332345093401</v>
      </c>
      <c r="AE90" s="223">
        <v>-0.14550553462181201</v>
      </c>
      <c r="AF90" s="225">
        <v>0.44356890042445601</v>
      </c>
      <c r="AG90" s="223">
        <v>2.9666624375053399</v>
      </c>
      <c r="AH90" s="225">
        <v>9.8867475783002007E-2</v>
      </c>
      <c r="AI90" s="223">
        <v>2.9496468971224798</v>
      </c>
      <c r="AJ90" s="225">
        <v>0.168909755522966</v>
      </c>
      <c r="AK90" s="223">
        <v>3.3353003299870001</v>
      </c>
      <c r="AL90" s="225">
        <v>0.41357291451902201</v>
      </c>
      <c r="AM90" s="223">
        <v>2.8604257796205799</v>
      </c>
      <c r="AN90" s="225">
        <v>9.4515843511812997E-2</v>
      </c>
      <c r="AO90" s="223">
        <v>-8.9221117501893293E-2</v>
      </c>
      <c r="AP90" s="225">
        <v>0.17894733212650701</v>
      </c>
      <c r="AQ90" s="223">
        <v>4.9556309859999601</v>
      </c>
      <c r="AR90" s="225">
        <v>0.23007795825036201</v>
      </c>
      <c r="AS90" s="223">
        <v>2.9157840044680499</v>
      </c>
      <c r="AT90" s="225">
        <v>0.24720307261708199</v>
      </c>
      <c r="AU90" s="223">
        <v>5.4115228341503396</v>
      </c>
      <c r="AV90" s="225">
        <v>0.81766041600425998</v>
      </c>
      <c r="AW90" s="223">
        <v>5.3347441317436601</v>
      </c>
      <c r="AX90" s="225">
        <v>0.27764894250217897</v>
      </c>
      <c r="AY90" s="223">
        <v>2.4189601272756098</v>
      </c>
      <c r="AZ90" s="225">
        <v>0.35507175024959298</v>
      </c>
      <c r="BA90" s="223">
        <v>2.8969035540551702</v>
      </c>
      <c r="BB90" s="225">
        <v>0.199458470417441</v>
      </c>
      <c r="BC90" s="223">
        <v>1.9056794372865</v>
      </c>
      <c r="BD90" s="225">
        <v>0.20348534754869299</v>
      </c>
      <c r="BE90" s="223">
        <v>3.3584697646206001</v>
      </c>
      <c r="BF90" s="225">
        <v>0.74014640559131695</v>
      </c>
      <c r="BG90" s="223">
        <v>2.9971360884440599</v>
      </c>
      <c r="BH90" s="225">
        <v>0.228737903481259</v>
      </c>
      <c r="BI90" s="223">
        <v>1.0914566511575601</v>
      </c>
      <c r="BJ90" s="225">
        <v>0.28945340859018598</v>
      </c>
      <c r="BK90" s="223">
        <v>1.01541304542454</v>
      </c>
      <c r="BL90" s="225">
        <v>0.165158302660461</v>
      </c>
      <c r="BM90" s="223">
        <v>0.44122444612717099</v>
      </c>
      <c r="BN90" s="225">
        <v>9.7283382641058902E-2</v>
      </c>
      <c r="BO90" s="223">
        <v>0.54685257670371201</v>
      </c>
      <c r="BP90" s="225">
        <v>0.16433849596162101</v>
      </c>
      <c r="BQ90" s="223">
        <v>1.3027328112919001</v>
      </c>
      <c r="BR90" s="225">
        <v>0.25670445534091901</v>
      </c>
      <c r="BS90" s="223">
        <v>0.86150836516473295</v>
      </c>
      <c r="BT90" s="225">
        <v>0.26727703647350998</v>
      </c>
      <c r="BU90" s="223">
        <v>2.2405828675338402</v>
      </c>
      <c r="BV90" s="225">
        <v>0.11472330988172399</v>
      </c>
      <c r="BW90" s="223">
        <v>1.79700572187351</v>
      </c>
      <c r="BX90" s="225">
        <v>0.20235576110853101</v>
      </c>
      <c r="BY90" s="223">
        <v>1.7898220461944001</v>
      </c>
      <c r="BZ90" s="225">
        <v>0.384874654160068</v>
      </c>
      <c r="CA90" s="223">
        <v>2.4797688675437701</v>
      </c>
      <c r="CB90" s="225">
        <v>0.135842434370534</v>
      </c>
      <c r="CC90" s="223">
        <v>0.68276314567026497</v>
      </c>
      <c r="CD90" s="225">
        <v>0.23198909746781299</v>
      </c>
      <c r="CE90" s="223">
        <v>1.03911697501303</v>
      </c>
      <c r="CF90" s="225">
        <v>0.134695708114177</v>
      </c>
      <c r="CG90" s="223">
        <v>1.4848019701515101</v>
      </c>
      <c r="CH90" s="225">
        <v>0.36523278461525599</v>
      </c>
      <c r="CI90" s="223">
        <v>0.73999375687073699</v>
      </c>
      <c r="CJ90" s="225">
        <v>0.20983989919118701</v>
      </c>
      <c r="CK90" s="223">
        <v>0.99096308455433901</v>
      </c>
      <c r="CL90" s="225">
        <v>0.191063788889314</v>
      </c>
      <c r="CM90" s="223">
        <v>-0.49383888559716999</v>
      </c>
      <c r="CN90" s="225">
        <v>0.43760094102136698</v>
      </c>
      <c r="CO90" s="223">
        <v>0.307215442652649</v>
      </c>
      <c r="CP90" s="225">
        <v>0.112273893219297</v>
      </c>
      <c r="CQ90" s="223">
        <v>8.6280704596469193E-2</v>
      </c>
      <c r="CR90" s="225">
        <v>3.24727560802043E-2</v>
      </c>
      <c r="CS90" s="223">
        <v>0.186557123668078</v>
      </c>
      <c r="CT90" s="225">
        <v>5.8976048924088198E-2</v>
      </c>
      <c r="CU90" s="223">
        <v>0.39969579700209001</v>
      </c>
      <c r="CV90" s="225">
        <v>0.17762733448357201</v>
      </c>
      <c r="CW90" s="223">
        <v>0.31341509240562099</v>
      </c>
      <c r="CX90" s="225">
        <v>0.17893536235768601</v>
      </c>
      <c r="CY90" s="223">
        <v>0.64136435550377002</v>
      </c>
      <c r="CZ90" s="225">
        <v>0.111447600729239</v>
      </c>
      <c r="DA90" s="223">
        <v>0.40560642874520098</v>
      </c>
      <c r="DB90" s="225">
        <v>9.3154929780228296E-2</v>
      </c>
      <c r="DC90" s="223">
        <v>0.58578416841621095</v>
      </c>
      <c r="DD90" s="225">
        <v>0.20286841744631101</v>
      </c>
      <c r="DE90" s="223">
        <v>0.72583380342087001</v>
      </c>
      <c r="DF90" s="225">
        <v>0.16159673914999301</v>
      </c>
      <c r="DG90" s="223">
        <v>0.32022737467566897</v>
      </c>
      <c r="DH90" s="225">
        <v>0.182667569078202</v>
      </c>
      <c r="DI90" s="223">
        <v>1.74555058689543</v>
      </c>
      <c r="DJ90" s="225">
        <v>0.17114002459715599</v>
      </c>
      <c r="DK90" s="223">
        <v>1.8604971973445601</v>
      </c>
      <c r="DL90" s="225">
        <v>0.31722033250221199</v>
      </c>
      <c r="DM90" s="223">
        <v>2.0731742397970798</v>
      </c>
      <c r="DN90" s="225">
        <v>0.48850442321861298</v>
      </c>
      <c r="DO90" s="223">
        <v>1.57186027664033</v>
      </c>
      <c r="DP90" s="225">
        <v>0.16477928253527199</v>
      </c>
      <c r="DQ90" s="223">
        <v>-0.28863692070423003</v>
      </c>
      <c r="DR90" s="225">
        <v>0.362804156869177</v>
      </c>
      <c r="DS90" s="104"/>
      <c r="DT90" s="104"/>
      <c r="DU90" s="104"/>
      <c r="DV90" s="104"/>
      <c r="DW90" s="104"/>
      <c r="DX90" s="104"/>
      <c r="DY90" s="104"/>
      <c r="DZ90" s="104"/>
      <c r="EA90" s="104"/>
      <c r="EB90" s="104"/>
      <c r="EC90" s="104"/>
      <c r="ED90" s="104"/>
      <c r="EE90" s="104"/>
      <c r="EF90" s="104"/>
      <c r="EG90" s="104"/>
      <c r="EH90" s="104"/>
      <c r="EI90" s="104"/>
      <c r="EJ90" s="104"/>
      <c r="EK90" s="104"/>
      <c r="EL90" s="104"/>
      <c r="EM90" s="104"/>
      <c r="EN90" s="104"/>
      <c r="EO90" s="104"/>
      <c r="EP90" s="104"/>
      <c r="EQ90" s="223">
        <v>-0.130068764881656</v>
      </c>
      <c r="ER90" s="225">
        <v>0.345977563441075</v>
      </c>
      <c r="ES90" s="223">
        <v>-2.25998412064807</v>
      </c>
      <c r="ET90" s="225">
        <v>0.45641874381165898</v>
      </c>
      <c r="EU90" s="223">
        <v>2.6098640430116999</v>
      </c>
      <c r="EV90" s="225">
        <v>0.25014935651734399</v>
      </c>
      <c r="EW90" s="223">
        <v>-0.68173844256234695</v>
      </c>
      <c r="EX90" s="225">
        <v>0.122172747416808</v>
      </c>
      <c r="EY90" s="223">
        <v>2.3369081818937198</v>
      </c>
      <c r="EZ90" s="225">
        <v>0.25064498469340302</v>
      </c>
      <c r="FA90" s="223">
        <v>0.99512815369105601</v>
      </c>
      <c r="FB90" s="225">
        <v>0.21243391864356201</v>
      </c>
      <c r="FC90" s="223">
        <v>0.31873596826900602</v>
      </c>
      <c r="FD90" s="225">
        <v>0.175522005103628</v>
      </c>
      <c r="FE90" s="223">
        <v>0.44744130152526801</v>
      </c>
      <c r="FF90" s="225">
        <v>0.13594948475711499</v>
      </c>
      <c r="FG90" s="223">
        <v>0.43423445169359898</v>
      </c>
      <c r="FH90" s="225">
        <v>0.14791984380350201</v>
      </c>
      <c r="FI90" s="223">
        <v>-1.4399854747903</v>
      </c>
      <c r="FJ90" s="225">
        <v>0.12988228974904001</v>
      </c>
      <c r="FK90" s="223">
        <v>-0.13825217660265199</v>
      </c>
      <c r="FL90" s="225">
        <v>0.14624310482115699</v>
      </c>
      <c r="FM90" s="223">
        <v>-0.376114848986348</v>
      </c>
      <c r="FN90" s="239">
        <v>0.20336341125392199</v>
      </c>
    </row>
    <row r="91" spans="1:170" ht="13" customHeight="1" x14ac:dyDescent="0.25">
      <c r="A91" s="26" t="s">
        <v>124</v>
      </c>
      <c r="B91" s="96">
        <v>3</v>
      </c>
      <c r="C91" s="223">
        <v>41.077853095687303</v>
      </c>
      <c r="D91" s="225">
        <v>0.44399548225781099</v>
      </c>
      <c r="E91" s="223">
        <v>40.4454115075037</v>
      </c>
      <c r="F91" s="225">
        <v>0.80967911874863996</v>
      </c>
      <c r="G91" s="223">
        <v>41.308064298113202</v>
      </c>
      <c r="H91" s="225">
        <v>0.730776196028739</v>
      </c>
      <c r="I91" s="223">
        <v>41.302443406714502</v>
      </c>
      <c r="J91" s="225">
        <v>0.49980042974797101</v>
      </c>
      <c r="K91" s="223">
        <v>0.85703189921078904</v>
      </c>
      <c r="L91" s="225">
        <v>0.88856617825357598</v>
      </c>
      <c r="M91" s="223">
        <v>20.097288448374599</v>
      </c>
      <c r="N91" s="225">
        <v>0.19020287705903799</v>
      </c>
      <c r="O91" s="223">
        <v>20.634541292264299</v>
      </c>
      <c r="P91" s="225">
        <v>0.36414225766983999</v>
      </c>
      <c r="Q91" s="223">
        <v>20.930902124761499</v>
      </c>
      <c r="R91" s="225">
        <v>0.37271431764825702</v>
      </c>
      <c r="S91" s="223">
        <v>19.520267288231899</v>
      </c>
      <c r="T91" s="225">
        <v>0.22748736024851701</v>
      </c>
      <c r="U91" s="223">
        <v>-1.1142740040324299</v>
      </c>
      <c r="V91" s="225">
        <v>0.42856973253789599</v>
      </c>
      <c r="W91" s="223">
        <v>8.0346621579207707</v>
      </c>
      <c r="X91" s="225">
        <v>0.18394013622529201</v>
      </c>
      <c r="Y91" s="223">
        <v>8.6061881946157701</v>
      </c>
      <c r="Z91" s="225">
        <v>0.39924973789784701</v>
      </c>
      <c r="AA91" s="223">
        <v>7.8659911586420597</v>
      </c>
      <c r="AB91" s="225">
        <v>0.44147079508313802</v>
      </c>
      <c r="AC91" s="223">
        <v>7.8313266528909704</v>
      </c>
      <c r="AD91" s="225">
        <v>0.238354002062452</v>
      </c>
      <c r="AE91" s="223">
        <v>-0.77486154172480404</v>
      </c>
      <c r="AF91" s="225">
        <v>0.46735743077040698</v>
      </c>
      <c r="AG91" s="223">
        <v>2.5064144890103699</v>
      </c>
      <c r="AH91" s="225">
        <v>9.6883193341596799E-2</v>
      </c>
      <c r="AI91" s="223">
        <v>2.4494328466686799</v>
      </c>
      <c r="AJ91" s="225">
        <v>0.12910319884027899</v>
      </c>
      <c r="AK91" s="223">
        <v>2.4553182833693898</v>
      </c>
      <c r="AL91" s="225">
        <v>0.23720758960921801</v>
      </c>
      <c r="AM91" s="223">
        <v>2.5400451969600302</v>
      </c>
      <c r="AN91" s="225">
        <v>0.13073267060445901</v>
      </c>
      <c r="AO91" s="223">
        <v>9.0612350291351201E-2</v>
      </c>
      <c r="AP91" s="225">
        <v>0.189613341865877</v>
      </c>
      <c r="AQ91" s="223">
        <v>4.8316918318024697</v>
      </c>
      <c r="AR91" s="225">
        <v>0.13872846449845999</v>
      </c>
      <c r="AS91" s="223">
        <v>4.4131854132620099</v>
      </c>
      <c r="AT91" s="225">
        <v>0.18367815678816099</v>
      </c>
      <c r="AU91" s="223">
        <v>5.3772953582701604</v>
      </c>
      <c r="AV91" s="225">
        <v>0.48298735717324698</v>
      </c>
      <c r="AW91" s="223">
        <v>4.8461116184474697</v>
      </c>
      <c r="AX91" s="225">
        <v>0.166911401711866</v>
      </c>
      <c r="AY91" s="223">
        <v>0.43292620518546199</v>
      </c>
      <c r="AZ91" s="225">
        <v>0.243791382454111</v>
      </c>
      <c r="BA91" s="223">
        <v>1.5136318131064901</v>
      </c>
      <c r="BB91" s="225">
        <v>9.63097240160629E-2</v>
      </c>
      <c r="BC91" s="223">
        <v>1.21128379556356</v>
      </c>
      <c r="BD91" s="225">
        <v>0.109074340372997</v>
      </c>
      <c r="BE91" s="223">
        <v>1.4637381634115501</v>
      </c>
      <c r="BF91" s="225">
        <v>0.18325127601241301</v>
      </c>
      <c r="BG91" s="223">
        <v>1.67748500176223</v>
      </c>
      <c r="BH91" s="225">
        <v>0.146039508892717</v>
      </c>
      <c r="BI91" s="223">
        <v>0.46620120619866401</v>
      </c>
      <c r="BJ91" s="225">
        <v>0.18532131494464399</v>
      </c>
      <c r="BK91" s="223">
        <v>1.05487853905628</v>
      </c>
      <c r="BL91" s="225">
        <v>7.7309606549147702E-2</v>
      </c>
      <c r="BM91" s="223">
        <v>0.82579776802740501</v>
      </c>
      <c r="BN91" s="225">
        <v>0.102699735412303</v>
      </c>
      <c r="BO91" s="223">
        <v>0.88695003536129302</v>
      </c>
      <c r="BP91" s="225">
        <v>0.16597990191663101</v>
      </c>
      <c r="BQ91" s="223">
        <v>1.2211595129563</v>
      </c>
      <c r="BR91" s="225">
        <v>0.121873066298876</v>
      </c>
      <c r="BS91" s="223">
        <v>0.39536174492889598</v>
      </c>
      <c r="BT91" s="225">
        <v>0.157866681966324</v>
      </c>
      <c r="BU91" s="223">
        <v>2.6197736993658398</v>
      </c>
      <c r="BV91" s="225">
        <v>7.5324857146440299E-2</v>
      </c>
      <c r="BW91" s="223">
        <v>2.38256083807368</v>
      </c>
      <c r="BX91" s="225">
        <v>0.12740597536002399</v>
      </c>
      <c r="BY91" s="223">
        <v>2.6744199753908302</v>
      </c>
      <c r="BZ91" s="225">
        <v>0.144670368661418</v>
      </c>
      <c r="CA91" s="223">
        <v>2.7170673536188401</v>
      </c>
      <c r="CB91" s="225">
        <v>9.6237821099949494E-2</v>
      </c>
      <c r="CC91" s="223">
        <v>0.33450651554516703</v>
      </c>
      <c r="CD91" s="225">
        <v>0.12795422509473101</v>
      </c>
      <c r="CE91" s="223">
        <v>0.95849991301603599</v>
      </c>
      <c r="CF91" s="225">
        <v>8.4948233336602993E-2</v>
      </c>
      <c r="CG91" s="223">
        <v>0.762561988944088</v>
      </c>
      <c r="CH91" s="225">
        <v>0.105803903194944</v>
      </c>
      <c r="CI91" s="223">
        <v>0.83526718698091296</v>
      </c>
      <c r="CJ91" s="225">
        <v>0.167158541993814</v>
      </c>
      <c r="CK91" s="223">
        <v>1.0969628996494101</v>
      </c>
      <c r="CL91" s="225">
        <v>0.14373999055411801</v>
      </c>
      <c r="CM91" s="223">
        <v>0.33440091070531802</v>
      </c>
      <c r="CN91" s="225">
        <v>0.20024262674493801</v>
      </c>
      <c r="CO91" s="223">
        <v>0.74931473086625</v>
      </c>
      <c r="CP91" s="225">
        <v>4.0248845321475997E-2</v>
      </c>
      <c r="CQ91" s="223">
        <v>0.52712364406974899</v>
      </c>
      <c r="CR91" s="225">
        <v>5.1003022344760202E-2</v>
      </c>
      <c r="CS91" s="223">
        <v>0.91161169731452996</v>
      </c>
      <c r="CT91" s="225">
        <v>0.137783824184325</v>
      </c>
      <c r="CU91" s="223">
        <v>0.79578964804860197</v>
      </c>
      <c r="CV91" s="225">
        <v>4.4661199059022598E-2</v>
      </c>
      <c r="CW91" s="223">
        <v>0.26866600397885398</v>
      </c>
      <c r="CX91" s="225">
        <v>7.1381550506339195E-2</v>
      </c>
      <c r="CY91" s="223">
        <v>1.67915505143997</v>
      </c>
      <c r="CZ91" s="225">
        <v>0.22103872454868301</v>
      </c>
      <c r="DA91" s="223">
        <v>1.1599399410368201</v>
      </c>
      <c r="DB91" s="225">
        <v>0.130434288838157</v>
      </c>
      <c r="DC91" s="223">
        <v>1.8063491778196299</v>
      </c>
      <c r="DD91" s="225">
        <v>0.297036243594267</v>
      </c>
      <c r="DE91" s="223">
        <v>1.8630021141902899</v>
      </c>
      <c r="DF91" s="225">
        <v>0.36403683486799099</v>
      </c>
      <c r="DG91" s="223">
        <v>0.70306217315347297</v>
      </c>
      <c r="DH91" s="225">
        <v>0.38490232080793702</v>
      </c>
      <c r="DI91" s="223">
        <v>1.4369111411694899</v>
      </c>
      <c r="DJ91" s="225">
        <v>0.12511615749421601</v>
      </c>
      <c r="DK91" s="223">
        <v>1.07869991626435</v>
      </c>
      <c r="DL91" s="225">
        <v>0.125402102461486</v>
      </c>
      <c r="DM91" s="223">
        <v>1.8674003784089701</v>
      </c>
      <c r="DN91" s="225">
        <v>0.50130758423316502</v>
      </c>
      <c r="DO91" s="223">
        <v>1.43862760570063</v>
      </c>
      <c r="DP91" s="225">
        <v>0.116290967249531</v>
      </c>
      <c r="DQ91" s="223">
        <v>0.35992768943627901</v>
      </c>
      <c r="DR91" s="225">
        <v>0.169618454138354</v>
      </c>
      <c r="DS91" s="104"/>
      <c r="DT91" s="104"/>
      <c r="DU91" s="104"/>
      <c r="DV91" s="104"/>
      <c r="DW91" s="104"/>
      <c r="DX91" s="104"/>
      <c r="DY91" s="104"/>
      <c r="DZ91" s="104"/>
      <c r="EA91" s="104"/>
      <c r="EB91" s="104"/>
      <c r="EC91" s="104"/>
      <c r="ED91" s="104"/>
      <c r="EE91" s="104"/>
      <c r="EF91" s="104"/>
      <c r="EG91" s="104"/>
      <c r="EH91" s="104"/>
      <c r="EI91" s="104"/>
      <c r="EJ91" s="104"/>
      <c r="EK91" s="104"/>
      <c r="EL91" s="104"/>
      <c r="EM91" s="104"/>
      <c r="EN91" s="104"/>
      <c r="EO91" s="104"/>
      <c r="EP91" s="104"/>
      <c r="EQ91" s="223">
        <v>0.67175858668519295</v>
      </c>
      <c r="ER91" s="225">
        <v>0.59626882049352103</v>
      </c>
      <c r="ES91" s="223">
        <v>-0.55559744076030204</v>
      </c>
      <c r="ET91" s="225">
        <v>0.291855145019983</v>
      </c>
      <c r="EU91" s="223">
        <v>0.81955904389021095</v>
      </c>
      <c r="EV91" s="225">
        <v>0.31450085151636098</v>
      </c>
      <c r="EW91" s="223">
        <v>-0.11683851113900499</v>
      </c>
      <c r="EX91" s="225">
        <v>0.149300375068636</v>
      </c>
      <c r="EY91" s="223">
        <v>-2.9663853340215599E-2</v>
      </c>
      <c r="EZ91" s="225">
        <v>0.210364473692389</v>
      </c>
      <c r="FA91" s="223">
        <v>-0.42529558805296303</v>
      </c>
      <c r="FB91" s="225">
        <v>0.23343570432452099</v>
      </c>
      <c r="FC91" s="223">
        <v>-0.14955860372181201</v>
      </c>
      <c r="FD91" s="225">
        <v>0.173595239028105</v>
      </c>
      <c r="FE91" s="223">
        <v>-0.182935194678534</v>
      </c>
      <c r="FF91" s="225">
        <v>0.117991821154009</v>
      </c>
      <c r="FG91" s="223">
        <v>-1.2885824341098201E-2</v>
      </c>
      <c r="FH91" s="225">
        <v>0.14188406490430699</v>
      </c>
      <c r="FI91" s="223">
        <v>-0.31358593464463902</v>
      </c>
      <c r="FJ91" s="225">
        <v>7.71828691027414E-2</v>
      </c>
      <c r="FK91" s="223">
        <v>0.57420653108439701</v>
      </c>
      <c r="FL91" s="225">
        <v>0.23864187501686601</v>
      </c>
      <c r="FM91" s="223">
        <v>-9.9949723558585592E-3</v>
      </c>
      <c r="FN91" s="239">
        <v>0.16074337789690499</v>
      </c>
    </row>
    <row r="92" spans="1:170" ht="13" customHeight="1" x14ac:dyDescent="0.25">
      <c r="A92" s="26" t="s">
        <v>426</v>
      </c>
      <c r="B92" s="96">
        <v>3</v>
      </c>
      <c r="C92" s="223">
        <v>40.565702552422202</v>
      </c>
      <c r="D92" s="225">
        <v>0.34748449536947601</v>
      </c>
      <c r="E92" s="223">
        <v>36.687509392184097</v>
      </c>
      <c r="F92" s="225">
        <v>1.63975403306782</v>
      </c>
      <c r="G92" s="223">
        <v>37.600442944050499</v>
      </c>
      <c r="H92" s="225">
        <v>2.0827087999009302</v>
      </c>
      <c r="I92" s="223">
        <v>40.957724576265498</v>
      </c>
      <c r="J92" s="225">
        <v>0.34667058084836899</v>
      </c>
      <c r="K92" s="223">
        <v>4.2702151840814198</v>
      </c>
      <c r="L92" s="225">
        <v>1.66658052924996</v>
      </c>
      <c r="M92" s="223">
        <v>19.4052324776214</v>
      </c>
      <c r="N92" s="225">
        <v>0.15833830335528301</v>
      </c>
      <c r="O92" s="223">
        <v>21.841427406372599</v>
      </c>
      <c r="P92" s="225">
        <v>0.86429236117838604</v>
      </c>
      <c r="Q92" s="223">
        <v>22.663395249665399</v>
      </c>
      <c r="R92" s="225">
        <v>0.70956529930260004</v>
      </c>
      <c r="S92" s="223">
        <v>19.1366329056777</v>
      </c>
      <c r="T92" s="225">
        <v>0.16159023982071899</v>
      </c>
      <c r="U92" s="223">
        <v>-2.7047945006948599</v>
      </c>
      <c r="V92" s="225">
        <v>0.86967880968206601</v>
      </c>
      <c r="W92" s="223">
        <v>7.8026071431212802</v>
      </c>
      <c r="X92" s="225">
        <v>0.13666710052414499</v>
      </c>
      <c r="Y92" s="223">
        <v>6.8349381230666202</v>
      </c>
      <c r="Z92" s="225">
        <v>0.55954801510543095</v>
      </c>
      <c r="AA92" s="223">
        <v>7.3127379753819399</v>
      </c>
      <c r="AB92" s="225">
        <v>0.58576654034891296</v>
      </c>
      <c r="AC92" s="223">
        <v>7.8718755475743496</v>
      </c>
      <c r="AD92" s="225">
        <v>0.149914805586433</v>
      </c>
      <c r="AE92" s="223">
        <v>1.0369374245077301</v>
      </c>
      <c r="AF92" s="225">
        <v>0.59918578089183205</v>
      </c>
      <c r="AG92" s="223">
        <v>2.6208535072508199</v>
      </c>
      <c r="AH92" s="225">
        <v>5.2524857610594403E-2</v>
      </c>
      <c r="AI92" s="223">
        <v>2.0054422517213002</v>
      </c>
      <c r="AJ92" s="225">
        <v>0.19341549677856801</v>
      </c>
      <c r="AK92" s="223">
        <v>2.06557239981109</v>
      </c>
      <c r="AL92" s="225">
        <v>0.23838902031084599</v>
      </c>
      <c r="AM92" s="223">
        <v>2.6707289062520401</v>
      </c>
      <c r="AN92" s="225">
        <v>5.5590482557119403E-2</v>
      </c>
      <c r="AO92" s="223">
        <v>0.66528665453073699</v>
      </c>
      <c r="AP92" s="225">
        <v>0.2022955222334</v>
      </c>
      <c r="AQ92" s="223">
        <v>7.0744268210271404</v>
      </c>
      <c r="AR92" s="225">
        <v>0.169454902937378</v>
      </c>
      <c r="AS92" s="223">
        <v>5.4275207361787903</v>
      </c>
      <c r="AT92" s="225">
        <v>0.52708961077863703</v>
      </c>
      <c r="AU92" s="223">
        <v>4.90880051343877</v>
      </c>
      <c r="AV92" s="225">
        <v>0.40872021812508302</v>
      </c>
      <c r="AW92" s="223">
        <v>7.2633022991971101</v>
      </c>
      <c r="AX92" s="225">
        <v>0.181202654546262</v>
      </c>
      <c r="AY92" s="223">
        <v>1.8357815630183301</v>
      </c>
      <c r="AZ92" s="225">
        <v>0.55678193571784196</v>
      </c>
      <c r="BA92" s="223">
        <v>1.6730720503410199</v>
      </c>
      <c r="BB92" s="225">
        <v>5.9518267514066803E-2</v>
      </c>
      <c r="BC92" s="223">
        <v>1.43232058357153</v>
      </c>
      <c r="BD92" s="225">
        <v>0.15665205401748</v>
      </c>
      <c r="BE92" s="223">
        <v>1.62925734658525</v>
      </c>
      <c r="BF92" s="225">
        <v>0.45927606549264899</v>
      </c>
      <c r="BG92" s="223">
        <v>1.68813232580003</v>
      </c>
      <c r="BH92" s="225">
        <v>6.24751216365107E-2</v>
      </c>
      <c r="BI92" s="223">
        <v>0.25581174222850001</v>
      </c>
      <c r="BJ92" s="225">
        <v>0.16080332663402999</v>
      </c>
      <c r="BK92" s="223">
        <v>1.71322711747636</v>
      </c>
      <c r="BL92" s="225">
        <v>0.106336359621393</v>
      </c>
      <c r="BM92" s="223">
        <v>1.22658195530905</v>
      </c>
      <c r="BN92" s="225">
        <v>0.42944593002317999</v>
      </c>
      <c r="BO92" s="223">
        <v>0.94944856931694499</v>
      </c>
      <c r="BP92" s="225">
        <v>0.37436451980391899</v>
      </c>
      <c r="BQ92" s="223">
        <v>1.76082132869948</v>
      </c>
      <c r="BR92" s="225">
        <v>0.116199883793527</v>
      </c>
      <c r="BS92" s="223">
        <v>0.53423937339042304</v>
      </c>
      <c r="BT92" s="225">
        <v>0.45120555803967799</v>
      </c>
      <c r="BU92" s="223">
        <v>2.85083748026873</v>
      </c>
      <c r="BV92" s="225">
        <v>8.2793457734531006E-2</v>
      </c>
      <c r="BW92" s="223">
        <v>2.6540005537048401</v>
      </c>
      <c r="BX92" s="225">
        <v>0.287832779310985</v>
      </c>
      <c r="BY92" s="223">
        <v>2.0933515632629498</v>
      </c>
      <c r="BZ92" s="225">
        <v>0.25156530206991801</v>
      </c>
      <c r="CA92" s="223">
        <v>2.8905697525323801</v>
      </c>
      <c r="CB92" s="225">
        <v>8.74484848547053E-2</v>
      </c>
      <c r="CC92" s="223">
        <v>0.23656919882754099</v>
      </c>
      <c r="CD92" s="225">
        <v>0.28462839238677501</v>
      </c>
      <c r="CE92" s="223">
        <v>1.25560720076434</v>
      </c>
      <c r="CF92" s="225">
        <v>8.3198771754314907E-2</v>
      </c>
      <c r="CG92" s="223">
        <v>0.73870316671806502</v>
      </c>
      <c r="CH92" s="225">
        <v>0.197238859731275</v>
      </c>
      <c r="CI92" s="223">
        <v>0.937083195010737</v>
      </c>
      <c r="CJ92" s="225">
        <v>0.27916906647668899</v>
      </c>
      <c r="CK92" s="223">
        <v>1.3002878668908999</v>
      </c>
      <c r="CL92" s="225">
        <v>9.1792636806493494E-2</v>
      </c>
      <c r="CM92" s="223">
        <v>0.56158470017283801</v>
      </c>
      <c r="CN92" s="225">
        <v>0.22475802804071901</v>
      </c>
      <c r="CO92" s="223">
        <v>1.07465031726541</v>
      </c>
      <c r="CP92" s="225">
        <v>6.9425952159124699E-2</v>
      </c>
      <c r="CQ92" s="223">
        <v>1.10544416706904</v>
      </c>
      <c r="CR92" s="225">
        <v>0.11673306258711499</v>
      </c>
      <c r="CS92" s="223">
        <v>0.64157994383101002</v>
      </c>
      <c r="CT92" s="225">
        <v>0.102076527572855</v>
      </c>
      <c r="CU92" s="223">
        <v>1.08840074499355</v>
      </c>
      <c r="CV92" s="225">
        <v>7.4388437010328004E-2</v>
      </c>
      <c r="CW92" s="223">
        <v>-1.70434220754907E-2</v>
      </c>
      <c r="CX92" s="225">
        <v>0.13814154797925801</v>
      </c>
      <c r="CY92" s="223">
        <v>1.4352741003371201</v>
      </c>
      <c r="CZ92" s="225">
        <v>7.9921902927233293E-2</v>
      </c>
      <c r="DA92" s="223">
        <v>1.01424873181747</v>
      </c>
      <c r="DB92" s="225">
        <v>0.23544169393745201</v>
      </c>
      <c r="DC92" s="223">
        <v>1.7742134688323501</v>
      </c>
      <c r="DD92" s="225">
        <v>0.92274268243204605</v>
      </c>
      <c r="DE92" s="223">
        <v>1.4518584343115399</v>
      </c>
      <c r="DF92" s="225">
        <v>7.8403248694860206E-2</v>
      </c>
      <c r="DG92" s="223">
        <v>0.43760970249407</v>
      </c>
      <c r="DH92" s="225">
        <v>0.24715627259947201</v>
      </c>
      <c r="DI92" s="223">
        <v>1.4020382716983499</v>
      </c>
      <c r="DJ92" s="225">
        <v>7.9986030084288298E-2</v>
      </c>
      <c r="DK92" s="223">
        <v>1.21751812502496</v>
      </c>
      <c r="DL92" s="225">
        <v>0.28394477415827302</v>
      </c>
      <c r="DM92" s="223">
        <v>0.81151019826981197</v>
      </c>
      <c r="DN92" s="225">
        <v>0.18085159046444299</v>
      </c>
      <c r="DO92" s="223">
        <v>1.4449994415696701</v>
      </c>
      <c r="DP92" s="225">
        <v>8.5615615523120303E-2</v>
      </c>
      <c r="DQ92" s="223">
        <v>0.22748131654471501</v>
      </c>
      <c r="DR92" s="225">
        <v>0.29399962873020702</v>
      </c>
      <c r="DS92" s="104"/>
      <c r="DT92" s="104"/>
      <c r="DU92" s="104"/>
      <c r="DV92" s="104"/>
      <c r="DW92" s="104"/>
      <c r="DX92" s="104"/>
      <c r="DY92" s="104"/>
      <c r="DZ92" s="104"/>
      <c r="EA92" s="104"/>
      <c r="EB92" s="104"/>
      <c r="EC92" s="104"/>
      <c r="ED92" s="104"/>
      <c r="EE92" s="104"/>
      <c r="EF92" s="104"/>
      <c r="EG92" s="104"/>
      <c r="EH92" s="104"/>
      <c r="EI92" s="104"/>
      <c r="EJ92" s="104"/>
      <c r="EK92" s="104"/>
      <c r="EL92" s="104"/>
      <c r="EM92" s="104"/>
      <c r="EN92" s="104"/>
      <c r="EO92" s="104"/>
      <c r="EP92" s="104"/>
      <c r="EQ92" s="223">
        <v>0.11219869831065001</v>
      </c>
      <c r="ER92" s="225">
        <v>0.51658808561275804</v>
      </c>
      <c r="ES92" s="223">
        <v>-0.432560159540191</v>
      </c>
      <c r="ET92" s="225">
        <v>0.25192723458399002</v>
      </c>
      <c r="EU92" s="223">
        <v>0.38649978869343599</v>
      </c>
      <c r="EV92" s="225">
        <v>0.198417776014509</v>
      </c>
      <c r="EW92" s="223">
        <v>-0.139959879536844</v>
      </c>
      <c r="EX92" s="225">
        <v>8.8234502335771001E-2</v>
      </c>
      <c r="EY92" s="223">
        <v>0.1428806714501</v>
      </c>
      <c r="EZ92" s="225">
        <v>0.25269853266318398</v>
      </c>
      <c r="FA92" s="223">
        <v>-9.1265041799709401E-2</v>
      </c>
      <c r="FB92" s="225">
        <v>8.9894343254331002E-2</v>
      </c>
      <c r="FC92" s="223">
        <v>4.2085234040162102E-2</v>
      </c>
      <c r="FD92" s="225">
        <v>0.15416643912851799</v>
      </c>
      <c r="FE92" s="223">
        <v>6.4649108516682902E-2</v>
      </c>
      <c r="FF92" s="225">
        <v>0.12791743900424299</v>
      </c>
      <c r="FG92" s="223">
        <v>-0.30778553305841999</v>
      </c>
      <c r="FH92" s="225">
        <v>0.16096614852133501</v>
      </c>
      <c r="FI92" s="223">
        <v>-0.11809239768249601</v>
      </c>
      <c r="FJ92" s="225">
        <v>9.1234969810132696E-2</v>
      </c>
      <c r="FK92" s="223">
        <v>0.13288113402616</v>
      </c>
      <c r="FL92" s="225">
        <v>0.11336074029398201</v>
      </c>
      <c r="FM92" s="223">
        <v>-2.3943271987321602E-2</v>
      </c>
      <c r="FN92" s="239">
        <v>0.11537158666873901</v>
      </c>
    </row>
    <row r="93" spans="1:170" ht="13" customHeight="1" x14ac:dyDescent="0.25">
      <c r="A93" s="26" t="s">
        <v>428</v>
      </c>
      <c r="B93" s="96">
        <v>3</v>
      </c>
      <c r="C93" s="223">
        <v>32.295467636934497</v>
      </c>
      <c r="D93" s="225">
        <v>0.79801100937803504</v>
      </c>
      <c r="E93" s="223">
        <v>36.5466736804959</v>
      </c>
      <c r="F93" s="225">
        <v>2.2425419676201002</v>
      </c>
      <c r="G93" s="223">
        <v>32.420709831018698</v>
      </c>
      <c r="H93" s="225">
        <v>2.1874277031425802</v>
      </c>
      <c r="I93" s="223">
        <v>31.859313277100501</v>
      </c>
      <c r="J93" s="225">
        <v>0.85188972058803303</v>
      </c>
      <c r="K93" s="223">
        <v>-4.6873604033954104</v>
      </c>
      <c r="L93" s="225">
        <v>2.28111725226475</v>
      </c>
      <c r="M93" s="223">
        <v>20.817945340010901</v>
      </c>
      <c r="N93" s="225">
        <v>0.61436452623348603</v>
      </c>
      <c r="O93" s="223">
        <v>22.450839655974601</v>
      </c>
      <c r="P93" s="225">
        <v>2.0167131207126299</v>
      </c>
      <c r="Q93" s="223">
        <v>20.0883964672384</v>
      </c>
      <c r="R93" s="225">
        <v>1.6443112818526899</v>
      </c>
      <c r="S93" s="223">
        <v>20.2582082474662</v>
      </c>
      <c r="T93" s="225">
        <v>0.75953206792474903</v>
      </c>
      <c r="U93" s="223">
        <v>-2.1926314085083298</v>
      </c>
      <c r="V93" s="225">
        <v>2.1449068128467799</v>
      </c>
      <c r="W93" s="223">
        <v>7.7722243638047797</v>
      </c>
      <c r="X93" s="225">
        <v>0.35365884763192101</v>
      </c>
      <c r="Y93" s="223">
        <v>10.1458537277259</v>
      </c>
      <c r="Z93" s="225">
        <v>1.04425872960959</v>
      </c>
      <c r="AA93" s="223">
        <v>6.2306918033759802</v>
      </c>
      <c r="AB93" s="225">
        <v>0.63061558985824095</v>
      </c>
      <c r="AC93" s="223">
        <v>7.3897791187716599</v>
      </c>
      <c r="AD93" s="225">
        <v>0.43372197009776198</v>
      </c>
      <c r="AE93" s="223">
        <v>-2.7560746089542199</v>
      </c>
      <c r="AF93" s="225">
        <v>1.15062086717833</v>
      </c>
      <c r="AG93" s="223">
        <v>4.5427801521819804</v>
      </c>
      <c r="AH93" s="225">
        <v>0.29208056151303502</v>
      </c>
      <c r="AI93" s="223">
        <v>5.0743332760628999</v>
      </c>
      <c r="AJ93" s="225">
        <v>0.68286795041151405</v>
      </c>
      <c r="AK93" s="223">
        <v>4.0135479804724499</v>
      </c>
      <c r="AL93" s="225">
        <v>0.58104751217192596</v>
      </c>
      <c r="AM93" s="223">
        <v>4.4524869133719696</v>
      </c>
      <c r="AN93" s="225">
        <v>0.37993454145049699</v>
      </c>
      <c r="AO93" s="223">
        <v>-0.62184636269092597</v>
      </c>
      <c r="AP93" s="225">
        <v>0.76950558904716904</v>
      </c>
      <c r="AQ93" s="223">
        <v>5.1494024127718196</v>
      </c>
      <c r="AR93" s="225">
        <v>0.27899595725605503</v>
      </c>
      <c r="AS93" s="223">
        <v>5.75448133655095</v>
      </c>
      <c r="AT93" s="225">
        <v>0.671735169170251</v>
      </c>
      <c r="AU93" s="223">
        <v>5.1174544339972101</v>
      </c>
      <c r="AV93" s="225">
        <v>0.71167735930887899</v>
      </c>
      <c r="AW93" s="223">
        <v>4.9257601655350598</v>
      </c>
      <c r="AX93" s="225">
        <v>0.33527503497063799</v>
      </c>
      <c r="AY93" s="223">
        <v>-0.82872117101588705</v>
      </c>
      <c r="AZ93" s="225">
        <v>0.73231701024608198</v>
      </c>
      <c r="BA93" s="223">
        <v>3.7991509572295801</v>
      </c>
      <c r="BB93" s="225">
        <v>0.23251530665202799</v>
      </c>
      <c r="BC93" s="223">
        <v>3.7129441819845699</v>
      </c>
      <c r="BD93" s="225">
        <v>0.680387615817445</v>
      </c>
      <c r="BE93" s="223">
        <v>3.2927883926037902</v>
      </c>
      <c r="BF93" s="225">
        <v>0.50328270587380397</v>
      </c>
      <c r="BG93" s="223">
        <v>3.7660029664736601</v>
      </c>
      <c r="BH93" s="225">
        <v>0.28212268351654202</v>
      </c>
      <c r="BI93" s="223">
        <v>5.3058784489085298E-2</v>
      </c>
      <c r="BJ93" s="225">
        <v>0.73490034475794996</v>
      </c>
      <c r="BK93" s="223">
        <v>3.8301247824528799</v>
      </c>
      <c r="BL93" s="225">
        <v>0.251469335200524</v>
      </c>
      <c r="BM93" s="223">
        <v>3.7006341757019499</v>
      </c>
      <c r="BN93" s="225">
        <v>0.66737049625099498</v>
      </c>
      <c r="BO93" s="223">
        <v>3.3970365067650099</v>
      </c>
      <c r="BP93" s="225">
        <v>0.57873605819916196</v>
      </c>
      <c r="BQ93" s="223">
        <v>3.8860799356626599</v>
      </c>
      <c r="BR93" s="225">
        <v>0.31325240443857799</v>
      </c>
      <c r="BS93" s="223">
        <v>0.185445759960709</v>
      </c>
      <c r="BT93" s="225">
        <v>0.73237853785650497</v>
      </c>
      <c r="BU93" s="223">
        <v>3.09141933640305</v>
      </c>
      <c r="BV93" s="225">
        <v>0.23717421332036201</v>
      </c>
      <c r="BW93" s="223">
        <v>3.67754071146206</v>
      </c>
      <c r="BX93" s="225">
        <v>0.78390814645920603</v>
      </c>
      <c r="BY93" s="223">
        <v>2.6906910493108298</v>
      </c>
      <c r="BZ93" s="225">
        <v>0.52601604321399298</v>
      </c>
      <c r="CA93" s="223">
        <v>2.9945547849406302</v>
      </c>
      <c r="CB93" s="225">
        <v>0.29043517986098699</v>
      </c>
      <c r="CC93" s="223">
        <v>-0.68298592652142698</v>
      </c>
      <c r="CD93" s="225">
        <v>0.83248641053715999</v>
      </c>
      <c r="CE93" s="223">
        <v>4.6380809477907201</v>
      </c>
      <c r="CF93" s="225">
        <v>0.33152409676977501</v>
      </c>
      <c r="CG93" s="223">
        <v>4.4997006748772703</v>
      </c>
      <c r="CH93" s="225">
        <v>0.76147528495306005</v>
      </c>
      <c r="CI93" s="223">
        <v>3.61985980360733</v>
      </c>
      <c r="CJ93" s="225">
        <v>0.571481637354748</v>
      </c>
      <c r="CK93" s="223">
        <v>4.66000381120306</v>
      </c>
      <c r="CL93" s="225">
        <v>0.41422059725092802</v>
      </c>
      <c r="CM93" s="223">
        <v>0.16030313632578699</v>
      </c>
      <c r="CN93" s="225">
        <v>0.85312019980660903</v>
      </c>
      <c r="CO93" s="223">
        <v>2.2173703385546002</v>
      </c>
      <c r="CP93" s="225">
        <v>0.19565452394053201</v>
      </c>
      <c r="CQ93" s="223">
        <v>2.7051577908281201</v>
      </c>
      <c r="CR93" s="225">
        <v>0.70491465223253802</v>
      </c>
      <c r="CS93" s="223">
        <v>2.28382083645544</v>
      </c>
      <c r="CT93" s="225">
        <v>0.57288198384269595</v>
      </c>
      <c r="CU93" s="223">
        <v>1.97734937071195</v>
      </c>
      <c r="CV93" s="225">
        <v>0.19497207843290401</v>
      </c>
      <c r="CW93" s="223">
        <v>-0.72780842011617097</v>
      </c>
      <c r="CX93" s="225">
        <v>0.731797832449115</v>
      </c>
      <c r="CY93" s="223">
        <v>2.6614038267098201</v>
      </c>
      <c r="CZ93" s="225">
        <v>0.246256245913022</v>
      </c>
      <c r="DA93" s="223">
        <v>2.68336347791936</v>
      </c>
      <c r="DB93" s="225">
        <v>0.70184229361300199</v>
      </c>
      <c r="DC93" s="223">
        <v>2.29815719494799</v>
      </c>
      <c r="DD93" s="225">
        <v>0.57305582213287298</v>
      </c>
      <c r="DE93" s="223">
        <v>2.5596344841971499</v>
      </c>
      <c r="DF93" s="225">
        <v>0.302999784809315</v>
      </c>
      <c r="DG93" s="223">
        <v>-0.12372899372221099</v>
      </c>
      <c r="DH93" s="225">
        <v>0.76362528383182804</v>
      </c>
      <c r="DI93" s="223">
        <v>2.46849183757198</v>
      </c>
      <c r="DJ93" s="225">
        <v>0.22342065515558801</v>
      </c>
      <c r="DK93" s="223">
        <v>2.5910812834394701</v>
      </c>
      <c r="DL93" s="225">
        <v>0.63408641253476605</v>
      </c>
      <c r="DM93" s="223">
        <v>1.9225028478957999</v>
      </c>
      <c r="DN93" s="225">
        <v>0.54945544633593701</v>
      </c>
      <c r="DO93" s="223">
        <v>2.31612789189407</v>
      </c>
      <c r="DP93" s="225">
        <v>0.244130401293944</v>
      </c>
      <c r="DQ93" s="223">
        <v>-0.274953391545394</v>
      </c>
      <c r="DR93" s="225">
        <v>0.67232959142676296</v>
      </c>
      <c r="DS93" s="104"/>
      <c r="DT93" s="104"/>
      <c r="DU93" s="104"/>
      <c r="DV93" s="104"/>
      <c r="DW93" s="104"/>
      <c r="DX93" s="104"/>
      <c r="DY93" s="104"/>
      <c r="DZ93" s="104"/>
      <c r="EA93" s="104"/>
      <c r="EB93" s="104"/>
      <c r="EC93" s="104"/>
      <c r="ED93" s="104"/>
      <c r="EE93" s="104"/>
      <c r="EF93" s="104"/>
      <c r="EG93" s="104"/>
      <c r="EH93" s="104"/>
      <c r="EI93" s="104"/>
      <c r="EJ93" s="104"/>
      <c r="EK93" s="104"/>
      <c r="EL93" s="104"/>
      <c r="EM93" s="104"/>
      <c r="EN93" s="104"/>
      <c r="EO93" s="104"/>
      <c r="EP93" s="104"/>
      <c r="EQ93" s="223">
        <v>1.9697278975607899</v>
      </c>
      <c r="ER93" s="225">
        <v>1.01189058382706</v>
      </c>
      <c r="ES93" s="223">
        <v>-1.4748176848482799</v>
      </c>
      <c r="ET93" s="225">
        <v>0.86108292698173605</v>
      </c>
      <c r="EU93" s="223">
        <v>1.15788253212569</v>
      </c>
      <c r="EV93" s="225">
        <v>0.54115944024262597</v>
      </c>
      <c r="EW93" s="223">
        <v>0.44653545317779902</v>
      </c>
      <c r="EX93" s="225">
        <v>0.39911774584571602</v>
      </c>
      <c r="EY93" s="223">
        <v>0.343783225980753</v>
      </c>
      <c r="EZ93" s="225">
        <v>0.41515436225317298</v>
      </c>
      <c r="FA93" s="223">
        <v>-0.111117078742519</v>
      </c>
      <c r="FB93" s="225">
        <v>0.39856981281463499</v>
      </c>
      <c r="FC93" s="223">
        <v>0.389065990836378</v>
      </c>
      <c r="FD93" s="225">
        <v>0.35816701124977102</v>
      </c>
      <c r="FE93" s="223">
        <v>0.16970595045995801</v>
      </c>
      <c r="FF93" s="225">
        <v>0.34611184704484699</v>
      </c>
      <c r="FG93" s="223">
        <v>0.60530042911112103</v>
      </c>
      <c r="FH93" s="225">
        <v>0.45118361358438203</v>
      </c>
      <c r="FI93" s="223">
        <v>-0.27071292706418598</v>
      </c>
      <c r="FJ93" s="225">
        <v>0.29400382708525902</v>
      </c>
      <c r="FK93" s="223">
        <v>7.1097300609540795E-2</v>
      </c>
      <c r="FL93" s="225">
        <v>0.37401418953214099</v>
      </c>
      <c r="FM93" s="223">
        <v>0.16687547748352699</v>
      </c>
      <c r="FN93" s="239">
        <v>0.315400478102078</v>
      </c>
    </row>
    <row r="94" spans="1:170" ht="13" customHeight="1" x14ac:dyDescent="0.25">
      <c r="A94" s="26" t="s">
        <v>433</v>
      </c>
      <c r="B94" s="96">
        <v>3</v>
      </c>
      <c r="C94" s="223">
        <v>41.106911903428099</v>
      </c>
      <c r="D94" s="225">
        <v>0.55476058677177797</v>
      </c>
      <c r="E94" s="223">
        <v>42.257843389295303</v>
      </c>
      <c r="F94" s="225">
        <v>1.5827503195917501</v>
      </c>
      <c r="G94" s="223">
        <v>41.062955861901997</v>
      </c>
      <c r="H94" s="225">
        <v>1.54872150681632</v>
      </c>
      <c r="I94" s="223">
        <v>40.8329225557573</v>
      </c>
      <c r="J94" s="225">
        <v>0.67699729544482001</v>
      </c>
      <c r="K94" s="223">
        <v>-1.4249208335379999</v>
      </c>
      <c r="L94" s="225">
        <v>1.7194574245935701</v>
      </c>
      <c r="M94" s="223">
        <v>21.1786035356578</v>
      </c>
      <c r="N94" s="225">
        <v>0.36839465059302101</v>
      </c>
      <c r="O94" s="223">
        <v>20.8377799025698</v>
      </c>
      <c r="P94" s="225">
        <v>0.57032750153816303</v>
      </c>
      <c r="Q94" s="223">
        <v>21.9244685584659</v>
      </c>
      <c r="R94" s="225">
        <v>0.76027813376056796</v>
      </c>
      <c r="S94" s="223">
        <v>20.989568290076601</v>
      </c>
      <c r="T94" s="225">
        <v>0.45135654990951501</v>
      </c>
      <c r="U94" s="223">
        <v>0.15178838750673401</v>
      </c>
      <c r="V94" s="225">
        <v>0.67143986752187101</v>
      </c>
      <c r="W94" s="223">
        <v>9.6297219671059295</v>
      </c>
      <c r="X94" s="225">
        <v>0.31610425094685102</v>
      </c>
      <c r="Y94" s="223">
        <v>10.8039518544117</v>
      </c>
      <c r="Z94" s="225">
        <v>0.94000575274921905</v>
      </c>
      <c r="AA94" s="223">
        <v>8.6392144652618192</v>
      </c>
      <c r="AB94" s="225">
        <v>0.779643520081434</v>
      </c>
      <c r="AC94" s="223">
        <v>9.5048735018727193</v>
      </c>
      <c r="AD94" s="225">
        <v>0.40208140450818702</v>
      </c>
      <c r="AE94" s="223">
        <v>-1.29907835253898</v>
      </c>
      <c r="AF94" s="225">
        <v>1.0188255539753499</v>
      </c>
      <c r="AG94" s="223">
        <v>3.9881479593832498</v>
      </c>
      <c r="AH94" s="225">
        <v>0.223210429875323</v>
      </c>
      <c r="AI94" s="223">
        <v>3.8342554715958701</v>
      </c>
      <c r="AJ94" s="225">
        <v>0.452352040917054</v>
      </c>
      <c r="AK94" s="223">
        <v>3.8991186013721402</v>
      </c>
      <c r="AL94" s="225">
        <v>0.55489506414575096</v>
      </c>
      <c r="AM94" s="223">
        <v>3.9714817733449301</v>
      </c>
      <c r="AN94" s="225">
        <v>0.30392450594685899</v>
      </c>
      <c r="AO94" s="223">
        <v>0.13722630174906</v>
      </c>
      <c r="AP94" s="225">
        <v>0.55958367985574797</v>
      </c>
      <c r="AQ94" s="223">
        <v>6.8709882077253503</v>
      </c>
      <c r="AR94" s="225">
        <v>0.31051203134736799</v>
      </c>
      <c r="AS94" s="223">
        <v>6.4908369342210399</v>
      </c>
      <c r="AT94" s="225">
        <v>0.83217712015085199</v>
      </c>
      <c r="AU94" s="223">
        <v>5.1867119825345203</v>
      </c>
      <c r="AV94" s="225">
        <v>0.42713785047520803</v>
      </c>
      <c r="AW94" s="223">
        <v>7.1672479625778198</v>
      </c>
      <c r="AX94" s="225">
        <v>0.40959766077308701</v>
      </c>
      <c r="AY94" s="223">
        <v>0.67641102835678302</v>
      </c>
      <c r="AZ94" s="225">
        <v>0.89461446872802697</v>
      </c>
      <c r="BA94" s="223">
        <v>3.6561955229006502</v>
      </c>
      <c r="BB94" s="225">
        <v>0.21010325597575699</v>
      </c>
      <c r="BC94" s="223">
        <v>3.6003113031106002</v>
      </c>
      <c r="BD94" s="225">
        <v>0.48490935089589299</v>
      </c>
      <c r="BE94" s="223">
        <v>3.3376622553587301</v>
      </c>
      <c r="BF94" s="225">
        <v>0.45058047080335301</v>
      </c>
      <c r="BG94" s="223">
        <v>3.6656695895176798</v>
      </c>
      <c r="BH94" s="225">
        <v>0.27912785507952997</v>
      </c>
      <c r="BI94" s="223">
        <v>6.5358286407085894E-2</v>
      </c>
      <c r="BJ94" s="225">
        <v>0.55599993822724403</v>
      </c>
      <c r="BK94" s="223">
        <v>1.52305017013539</v>
      </c>
      <c r="BL94" s="225">
        <v>0.15565828947851301</v>
      </c>
      <c r="BM94" s="223">
        <v>1.0956746718149799</v>
      </c>
      <c r="BN94" s="225">
        <v>0.322643034916683</v>
      </c>
      <c r="BO94" s="223">
        <v>1.27831891197473</v>
      </c>
      <c r="BP94" s="225">
        <v>0.368168777938779</v>
      </c>
      <c r="BQ94" s="223">
        <v>1.6127598817458499</v>
      </c>
      <c r="BR94" s="225">
        <v>0.198060011133777</v>
      </c>
      <c r="BS94" s="223">
        <v>0.51708520993086704</v>
      </c>
      <c r="BT94" s="225">
        <v>0.378010551707675</v>
      </c>
      <c r="BU94" s="223">
        <v>4.4717201175743604</v>
      </c>
      <c r="BV94" s="225">
        <v>0.21022375596026699</v>
      </c>
      <c r="BW94" s="223">
        <v>3.6476432662439899</v>
      </c>
      <c r="BX94" s="225">
        <v>0.38643471499229198</v>
      </c>
      <c r="BY94" s="223">
        <v>4.3560929224493501</v>
      </c>
      <c r="BZ94" s="225">
        <v>0.53024790915629105</v>
      </c>
      <c r="CA94" s="223">
        <v>4.6720578060805904</v>
      </c>
      <c r="CB94" s="225">
        <v>0.29841950152353602</v>
      </c>
      <c r="CC94" s="223">
        <v>1.0244145398366</v>
      </c>
      <c r="CD94" s="225">
        <v>0.50924911542867002</v>
      </c>
      <c r="CE94" s="223">
        <v>4.2911986360067296</v>
      </c>
      <c r="CF94" s="225">
        <v>0.27623431074014099</v>
      </c>
      <c r="CG94" s="223">
        <v>4.0651307298120303</v>
      </c>
      <c r="CH94" s="225">
        <v>0.55518212583461102</v>
      </c>
      <c r="CI94" s="223">
        <v>3.8113195853766402</v>
      </c>
      <c r="CJ94" s="225">
        <v>0.80786404769726805</v>
      </c>
      <c r="CK94" s="223">
        <v>4.3720141058011803</v>
      </c>
      <c r="CL94" s="225">
        <v>0.37916154659116502</v>
      </c>
      <c r="CM94" s="223">
        <v>0.30688337598915</v>
      </c>
      <c r="CN94" s="225">
        <v>0.68281375592706195</v>
      </c>
      <c r="CO94" s="223">
        <v>2.5933813030967401</v>
      </c>
      <c r="CP94" s="225">
        <v>0.17365975506888801</v>
      </c>
      <c r="CQ94" s="223">
        <v>2.6340977964558601</v>
      </c>
      <c r="CR94" s="225">
        <v>0.50649136262360905</v>
      </c>
      <c r="CS94" s="223">
        <v>2.7048130543726399</v>
      </c>
      <c r="CT94" s="225">
        <v>0.45391532226697601</v>
      </c>
      <c r="CU94" s="223">
        <v>2.5387465316292701</v>
      </c>
      <c r="CV94" s="225">
        <v>0.215161347133591</v>
      </c>
      <c r="CW94" s="223">
        <v>-9.53512648265957E-2</v>
      </c>
      <c r="CX94" s="225">
        <v>0.54140338500061302</v>
      </c>
      <c r="CY94" s="223">
        <v>3.5534924523428999</v>
      </c>
      <c r="CZ94" s="225">
        <v>0.28534899290198501</v>
      </c>
      <c r="DA94" s="223">
        <v>3.0537401023198099</v>
      </c>
      <c r="DB94" s="225">
        <v>0.51739901167246605</v>
      </c>
      <c r="DC94" s="223">
        <v>2.8223901444852202</v>
      </c>
      <c r="DD94" s="225">
        <v>0.56369116529839502</v>
      </c>
      <c r="DE94" s="223">
        <v>3.6780082914037102</v>
      </c>
      <c r="DF94" s="225">
        <v>0.40805140720347199</v>
      </c>
      <c r="DG94" s="223">
        <v>0.62426818908389703</v>
      </c>
      <c r="DH94" s="225">
        <v>0.67118854815830298</v>
      </c>
      <c r="DI94" s="223">
        <v>3.06049936983118</v>
      </c>
      <c r="DJ94" s="225">
        <v>0.198880526890056</v>
      </c>
      <c r="DK94" s="223">
        <v>2.4097662710260401</v>
      </c>
      <c r="DL94" s="225">
        <v>0.48371089414879997</v>
      </c>
      <c r="DM94" s="223">
        <v>3.0906432698597599</v>
      </c>
      <c r="DN94" s="225">
        <v>0.48806055061358999</v>
      </c>
      <c r="DO94" s="223">
        <v>3.15013928181583</v>
      </c>
      <c r="DP94" s="225">
        <v>0.26766159511172999</v>
      </c>
      <c r="DQ94" s="223">
        <v>0.74037301078979001</v>
      </c>
      <c r="DR94" s="225">
        <v>0.56899787928942902</v>
      </c>
      <c r="DS94" s="104"/>
      <c r="DT94" s="104"/>
      <c r="DU94" s="104"/>
      <c r="DV94" s="104"/>
      <c r="DW94" s="104"/>
      <c r="DX94" s="104"/>
      <c r="DY94" s="104"/>
      <c r="DZ94" s="104"/>
      <c r="EA94" s="104"/>
      <c r="EB94" s="104"/>
      <c r="EC94" s="104"/>
      <c r="ED94" s="104"/>
      <c r="EE94" s="104"/>
      <c r="EF94" s="104"/>
      <c r="EG94" s="104"/>
      <c r="EH94" s="104"/>
      <c r="EI94" s="104"/>
      <c r="EJ94" s="104"/>
      <c r="EK94" s="104"/>
      <c r="EL94" s="104"/>
      <c r="EM94" s="104"/>
      <c r="EN94" s="104"/>
      <c r="EO94" s="104"/>
      <c r="EP94" s="104"/>
      <c r="EQ94" s="223">
        <v>0.62927887268848803</v>
      </c>
      <c r="ER94" s="225">
        <v>0.73057532886731102</v>
      </c>
      <c r="ES94" s="223">
        <v>-1.83533744972732</v>
      </c>
      <c r="ET94" s="225">
        <v>0.48073077874299402</v>
      </c>
      <c r="EU94" s="223">
        <v>0.36723140070413202</v>
      </c>
      <c r="EV94" s="225">
        <v>0.40877666922386002</v>
      </c>
      <c r="EW94" s="223">
        <v>-0.132990079617366</v>
      </c>
      <c r="EX94" s="225">
        <v>0.31578240746998099</v>
      </c>
      <c r="EY94" s="223">
        <v>2.11653484413032</v>
      </c>
      <c r="EZ94" s="225">
        <v>0.37929745939959197</v>
      </c>
      <c r="FA94" s="223">
        <v>0.23769114227791199</v>
      </c>
      <c r="FB94" s="225">
        <v>0.28527317539549402</v>
      </c>
      <c r="FC94" s="223">
        <v>0.27611986850506998</v>
      </c>
      <c r="FD94" s="225">
        <v>0.206954221137023</v>
      </c>
      <c r="FE94" s="223">
        <v>-3.1310648774925703E-2</v>
      </c>
      <c r="FF94" s="225">
        <v>0.34376495186863898</v>
      </c>
      <c r="FG94" s="223">
        <v>0.80254016009801799</v>
      </c>
      <c r="FH94" s="225">
        <v>0.35749275567962702</v>
      </c>
      <c r="FI94" s="223">
        <v>-0.368648731776197</v>
      </c>
      <c r="FJ94" s="225">
        <v>0.27763211644854202</v>
      </c>
      <c r="FK94" s="223">
        <v>0.55534385705219103</v>
      </c>
      <c r="FL94" s="225">
        <v>0.367560360837487</v>
      </c>
      <c r="FM94" s="223">
        <v>-0.28829233538919102</v>
      </c>
      <c r="FN94" s="239">
        <v>0.30358613929277101</v>
      </c>
    </row>
    <row r="95" spans="1:170" ht="13" customHeight="1" x14ac:dyDescent="0.25">
      <c r="A95" s="26" t="s">
        <v>437</v>
      </c>
      <c r="B95" s="96">
        <v>3</v>
      </c>
      <c r="C95" s="223">
        <v>33.016027354080499</v>
      </c>
      <c r="D95" s="225">
        <v>0.39803406351661802</v>
      </c>
      <c r="E95" s="223">
        <v>35.301421663310002</v>
      </c>
      <c r="F95" s="225">
        <v>0.95083209412879799</v>
      </c>
      <c r="G95" s="223">
        <v>34.575336901305398</v>
      </c>
      <c r="H95" s="225">
        <v>0.81514953500253096</v>
      </c>
      <c r="I95" s="223">
        <v>31.901072931200702</v>
      </c>
      <c r="J95" s="225">
        <v>0.397351514632172</v>
      </c>
      <c r="K95" s="223">
        <v>-3.4003487321092898</v>
      </c>
      <c r="L95" s="225">
        <v>1.0117822073711999</v>
      </c>
      <c r="M95" s="223">
        <v>22.892635776344701</v>
      </c>
      <c r="N95" s="225">
        <v>0.270810170950264</v>
      </c>
      <c r="O95" s="223">
        <v>24.9823421016517</v>
      </c>
      <c r="P95" s="225">
        <v>0.62978806178968405</v>
      </c>
      <c r="Q95" s="223">
        <v>24.432355277242799</v>
      </c>
      <c r="R95" s="225">
        <v>0.56145226909934898</v>
      </c>
      <c r="S95" s="223">
        <v>21.756987683855201</v>
      </c>
      <c r="T95" s="225">
        <v>0.29519657818886502</v>
      </c>
      <c r="U95" s="223">
        <v>-3.2253544177964901</v>
      </c>
      <c r="V95" s="225">
        <v>0.68086079455871795</v>
      </c>
      <c r="W95" s="223">
        <v>5.0763640404490902</v>
      </c>
      <c r="X95" s="225">
        <v>0.144007927751621</v>
      </c>
      <c r="Y95" s="223">
        <v>5.3920726788182503</v>
      </c>
      <c r="Z95" s="225">
        <v>0.406126985897167</v>
      </c>
      <c r="AA95" s="223">
        <v>5.2159595527891502</v>
      </c>
      <c r="AB95" s="225">
        <v>0.38899392843511499</v>
      </c>
      <c r="AC95" s="223">
        <v>4.9265613857134802</v>
      </c>
      <c r="AD95" s="225">
        <v>0.19900950731134101</v>
      </c>
      <c r="AE95" s="223">
        <v>-0.46551129310476902</v>
      </c>
      <c r="AF95" s="225">
        <v>0.47484039895420599</v>
      </c>
      <c r="AG95" s="223">
        <v>2.66065661426879</v>
      </c>
      <c r="AH95" s="225">
        <v>9.2740812470940098E-2</v>
      </c>
      <c r="AI95" s="223">
        <v>2.82943365800678</v>
      </c>
      <c r="AJ95" s="225">
        <v>0.25375237825195901</v>
      </c>
      <c r="AK95" s="223">
        <v>2.7069830853771601</v>
      </c>
      <c r="AL95" s="225">
        <v>0.19229371543266299</v>
      </c>
      <c r="AM95" s="223">
        <v>2.6008704257447599</v>
      </c>
      <c r="AN95" s="225">
        <v>0.10924520555654001</v>
      </c>
      <c r="AO95" s="223">
        <v>-0.22856323226202099</v>
      </c>
      <c r="AP95" s="225">
        <v>0.26793383822227901</v>
      </c>
      <c r="AQ95" s="223">
        <v>2.6610384683601298</v>
      </c>
      <c r="AR95" s="225">
        <v>7.8155379789074705E-2</v>
      </c>
      <c r="AS95" s="223">
        <v>3.0098113168430598</v>
      </c>
      <c r="AT95" s="225">
        <v>0.35169857740089699</v>
      </c>
      <c r="AU95" s="223">
        <v>2.83949031970679</v>
      </c>
      <c r="AV95" s="225">
        <v>0.194429730375346</v>
      </c>
      <c r="AW95" s="223">
        <v>2.47681007066977</v>
      </c>
      <c r="AX95" s="225">
        <v>7.2433532233260101E-2</v>
      </c>
      <c r="AY95" s="223">
        <v>-0.53300124617329303</v>
      </c>
      <c r="AZ95" s="225">
        <v>0.34720496968117998</v>
      </c>
      <c r="BA95" s="223">
        <v>2.5105487605768402</v>
      </c>
      <c r="BB95" s="225">
        <v>9.2229227988282106E-2</v>
      </c>
      <c r="BC95" s="223">
        <v>2.44094307423752</v>
      </c>
      <c r="BD95" s="225">
        <v>0.21311285114409001</v>
      </c>
      <c r="BE95" s="223">
        <v>2.7709845348952999</v>
      </c>
      <c r="BF95" s="225">
        <v>0.29247293553593501</v>
      </c>
      <c r="BG95" s="223">
        <v>2.3884611708848098</v>
      </c>
      <c r="BH95" s="225">
        <v>8.7090879252643097E-2</v>
      </c>
      <c r="BI95" s="223">
        <v>-5.24819033527106E-2</v>
      </c>
      <c r="BJ95" s="225">
        <v>0.21548232538322201</v>
      </c>
      <c r="BK95" s="223">
        <v>2.8487323982194099</v>
      </c>
      <c r="BL95" s="225">
        <v>0.16780087884237899</v>
      </c>
      <c r="BM95" s="223">
        <v>1.95503102939105</v>
      </c>
      <c r="BN95" s="225">
        <v>0.29557181259510801</v>
      </c>
      <c r="BO95" s="223">
        <v>2.9152232652808201</v>
      </c>
      <c r="BP95" s="225">
        <v>0.41481874914845002</v>
      </c>
      <c r="BQ95" s="223">
        <v>3.0288573510830998</v>
      </c>
      <c r="BR95" s="225">
        <v>0.21032256530221799</v>
      </c>
      <c r="BS95" s="223">
        <v>1.0738263216920501</v>
      </c>
      <c r="BT95" s="225">
        <v>0.37725190943644499</v>
      </c>
      <c r="BU95" s="223">
        <v>2.9978133672327099</v>
      </c>
      <c r="BV95" s="225">
        <v>0.13721753627868</v>
      </c>
      <c r="BW95" s="223">
        <v>2.6756447266490002</v>
      </c>
      <c r="BX95" s="225">
        <v>0.27572463658969498</v>
      </c>
      <c r="BY95" s="223">
        <v>3.3055988825715601</v>
      </c>
      <c r="BZ95" s="225">
        <v>0.32165985734442298</v>
      </c>
      <c r="CA95" s="223">
        <v>2.9331851818272501</v>
      </c>
      <c r="CB95" s="225">
        <v>0.17601196620179099</v>
      </c>
      <c r="CC95" s="223">
        <v>0.25754045517825003</v>
      </c>
      <c r="CD95" s="225">
        <v>0.33696389944079502</v>
      </c>
      <c r="CE95" s="223">
        <v>2.0379360164843798</v>
      </c>
      <c r="CF95" s="225">
        <v>8.8931149249507804E-2</v>
      </c>
      <c r="CG95" s="223">
        <v>1.9784040919304</v>
      </c>
      <c r="CH95" s="225">
        <v>0.19006083590092199</v>
      </c>
      <c r="CI95" s="223">
        <v>2.18901622186883</v>
      </c>
      <c r="CJ95" s="225">
        <v>0.24294118381670801</v>
      </c>
      <c r="CK95" s="223">
        <v>1.9755657915048499</v>
      </c>
      <c r="CL95" s="225">
        <v>0.101450497394091</v>
      </c>
      <c r="CM95" s="223">
        <v>-2.8383004255574402E-3</v>
      </c>
      <c r="CN95" s="225">
        <v>0.21883129536817</v>
      </c>
      <c r="CO95" s="223">
        <v>1.81868209099872</v>
      </c>
      <c r="CP95" s="225">
        <v>8.7201661204559799E-2</v>
      </c>
      <c r="CQ95" s="223">
        <v>1.9126375263762601</v>
      </c>
      <c r="CR95" s="225">
        <v>0.243368879171317</v>
      </c>
      <c r="CS95" s="223">
        <v>2.1851947656809401</v>
      </c>
      <c r="CT95" s="225">
        <v>0.299733178241753</v>
      </c>
      <c r="CU95" s="223">
        <v>1.6332856653504999</v>
      </c>
      <c r="CV95" s="225">
        <v>8.80609988079811E-2</v>
      </c>
      <c r="CW95" s="223">
        <v>-0.27935186102575299</v>
      </c>
      <c r="CX95" s="225">
        <v>0.22240795815864101</v>
      </c>
      <c r="CY95" s="223">
        <v>1.8966621403429</v>
      </c>
      <c r="CZ95" s="225">
        <v>0.103183529330017</v>
      </c>
      <c r="DA95" s="223">
        <v>2.13450522620216</v>
      </c>
      <c r="DB95" s="225">
        <v>0.20604384392560901</v>
      </c>
      <c r="DC95" s="223">
        <v>1.74402371555529</v>
      </c>
      <c r="DD95" s="225">
        <v>0.228372766111792</v>
      </c>
      <c r="DE95" s="223">
        <v>1.8762386368956601</v>
      </c>
      <c r="DF95" s="225">
        <v>0.13320813632615</v>
      </c>
      <c r="DG95" s="223">
        <v>-0.25826658930649399</v>
      </c>
      <c r="DH95" s="225">
        <v>0.25135862041415102</v>
      </c>
      <c r="DI95" s="223">
        <v>1.8617627287624099</v>
      </c>
      <c r="DJ95" s="225">
        <v>8.7197909643401197E-2</v>
      </c>
      <c r="DK95" s="223">
        <v>2.1555978484265701</v>
      </c>
      <c r="DL95" s="225">
        <v>0.21855275815675901</v>
      </c>
      <c r="DM95" s="223">
        <v>1.8108649731191899</v>
      </c>
      <c r="DN95" s="225">
        <v>0.19209804209709899</v>
      </c>
      <c r="DO95" s="223">
        <v>1.79564956646701</v>
      </c>
      <c r="DP95" s="225">
        <v>0.117270016747473</v>
      </c>
      <c r="DQ95" s="223">
        <v>-0.35994828195956002</v>
      </c>
      <c r="DR95" s="225">
        <v>0.252844757625656</v>
      </c>
      <c r="DS95" s="104"/>
      <c r="DT95" s="104"/>
      <c r="DU95" s="104"/>
      <c r="DV95" s="104"/>
      <c r="DW95" s="104"/>
      <c r="DX95" s="104"/>
      <c r="DY95" s="104"/>
      <c r="DZ95" s="104"/>
      <c r="EA95" s="104"/>
      <c r="EB95" s="104"/>
      <c r="EC95" s="104"/>
      <c r="ED95" s="104"/>
      <c r="EE95" s="104"/>
      <c r="EF95" s="104"/>
      <c r="EG95" s="104"/>
      <c r="EH95" s="104"/>
      <c r="EI95" s="104"/>
      <c r="EJ95" s="104"/>
      <c r="EK95" s="104"/>
      <c r="EL95" s="104"/>
      <c r="EM95" s="104"/>
      <c r="EN95" s="104"/>
      <c r="EO95" s="104"/>
      <c r="EP95" s="104"/>
      <c r="EQ95" s="223">
        <v>1.9167755302943099</v>
      </c>
      <c r="ER95" s="225">
        <v>0.55676381793263696</v>
      </c>
      <c r="ES95" s="223">
        <v>0.60455183170968496</v>
      </c>
      <c r="ET95" s="225">
        <v>0.379402061942196</v>
      </c>
      <c r="EU95" s="223">
        <v>0.59732777944828397</v>
      </c>
      <c r="EV95" s="225">
        <v>0.202141020089596</v>
      </c>
      <c r="EW95" s="223">
        <v>0.14375220317022699</v>
      </c>
      <c r="EX95" s="225">
        <v>0.12875448726234101</v>
      </c>
      <c r="EY95" s="223">
        <v>-6.9285406215756906E-2</v>
      </c>
      <c r="EZ95" s="225">
        <v>0.10993871739215701</v>
      </c>
      <c r="FA95" s="223">
        <v>9.6527069884880107E-2</v>
      </c>
      <c r="FB95" s="225">
        <v>0.13933527178983901</v>
      </c>
      <c r="FC95" s="223">
        <v>0.62473063776432403</v>
      </c>
      <c r="FD95" s="225">
        <v>0.254399242958945</v>
      </c>
      <c r="FE95" s="223">
        <v>0.52542033450089498</v>
      </c>
      <c r="FF95" s="225">
        <v>0.21952454056426501</v>
      </c>
      <c r="FG95" s="223">
        <v>0.19388567267384099</v>
      </c>
      <c r="FH95" s="225">
        <v>0.142074042859303</v>
      </c>
      <c r="FI95" s="223">
        <v>-0.21670860675933401</v>
      </c>
      <c r="FJ95" s="225">
        <v>0.12885390554693399</v>
      </c>
      <c r="FK95" s="223">
        <v>0.357948705259511</v>
      </c>
      <c r="FL95" s="225">
        <v>0.12639361651937001</v>
      </c>
      <c r="FM95" s="223">
        <v>0.34794352362212699</v>
      </c>
      <c r="FN95" s="239">
        <v>0.11859229600035499</v>
      </c>
    </row>
    <row r="96" spans="1:170" ht="13" customHeight="1" x14ac:dyDescent="0.25">
      <c r="A96" s="26" t="s">
        <v>438</v>
      </c>
      <c r="B96" s="96">
        <v>3</v>
      </c>
      <c r="C96" s="223">
        <v>41.235820229612699</v>
      </c>
      <c r="D96" s="225">
        <v>0.76444428764938699</v>
      </c>
      <c r="E96" s="223">
        <v>38.797722704718197</v>
      </c>
      <c r="F96" s="225">
        <v>1.3389980016393801</v>
      </c>
      <c r="G96" s="223">
        <v>42.246957045188502</v>
      </c>
      <c r="H96" s="225">
        <v>1.2883627235053501</v>
      </c>
      <c r="I96" s="223">
        <v>41.707458266730299</v>
      </c>
      <c r="J96" s="225">
        <v>0.81917335719925399</v>
      </c>
      <c r="K96" s="223">
        <v>2.9097355620121199</v>
      </c>
      <c r="L96" s="225">
        <v>1.33540423970958</v>
      </c>
      <c r="M96" s="223">
        <v>23.998833782359601</v>
      </c>
      <c r="N96" s="225">
        <v>0.46859738560404601</v>
      </c>
      <c r="O96" s="223">
        <v>24.6613817893132</v>
      </c>
      <c r="P96" s="225">
        <v>0.70280931820933201</v>
      </c>
      <c r="Q96" s="223">
        <v>24.349447076356601</v>
      </c>
      <c r="R96" s="225">
        <v>0.87512836297478702</v>
      </c>
      <c r="S96" s="223">
        <v>23.580160445450598</v>
      </c>
      <c r="T96" s="225">
        <v>0.39506304289269001</v>
      </c>
      <c r="U96" s="223">
        <v>-1.08122134386256</v>
      </c>
      <c r="V96" s="225">
        <v>0.83681198117549904</v>
      </c>
      <c r="W96" s="223">
        <v>8.1382179841594198</v>
      </c>
      <c r="X96" s="225">
        <v>0.27286748459951399</v>
      </c>
      <c r="Y96" s="223">
        <v>7.7631174270387602</v>
      </c>
      <c r="Z96" s="225">
        <v>0.522683318612709</v>
      </c>
      <c r="AA96" s="223">
        <v>8.7710329558147198</v>
      </c>
      <c r="AB96" s="225">
        <v>0.55642338798256397</v>
      </c>
      <c r="AC96" s="223">
        <v>8.0369583836863292</v>
      </c>
      <c r="AD96" s="225">
        <v>0.28945052194226101</v>
      </c>
      <c r="AE96" s="223">
        <v>0.27384095664757202</v>
      </c>
      <c r="AF96" s="225">
        <v>0.55313266446207199</v>
      </c>
      <c r="AG96" s="223">
        <v>4.13406172962054</v>
      </c>
      <c r="AH96" s="225">
        <v>0.184889865920942</v>
      </c>
      <c r="AI96" s="223">
        <v>3.6704233250029898</v>
      </c>
      <c r="AJ96" s="225">
        <v>0.34600876124526497</v>
      </c>
      <c r="AK96" s="223">
        <v>4.44933722358076</v>
      </c>
      <c r="AL96" s="225">
        <v>0.347652891454097</v>
      </c>
      <c r="AM96" s="223">
        <v>4.1278962421919303</v>
      </c>
      <c r="AN96" s="225">
        <v>0.21052448824542</v>
      </c>
      <c r="AO96" s="223">
        <v>0.45747291718894301</v>
      </c>
      <c r="AP96" s="225">
        <v>0.38076796607304703</v>
      </c>
      <c r="AQ96" s="223">
        <v>5.8325527091406197</v>
      </c>
      <c r="AR96" s="225">
        <v>0.23872797997459599</v>
      </c>
      <c r="AS96" s="223">
        <v>5.3206266748352</v>
      </c>
      <c r="AT96" s="225">
        <v>0.48602868174842101</v>
      </c>
      <c r="AU96" s="223">
        <v>5.90240559081942</v>
      </c>
      <c r="AV96" s="225">
        <v>0.40864816561690198</v>
      </c>
      <c r="AW96" s="223">
        <v>5.9293528523571801</v>
      </c>
      <c r="AX96" s="225">
        <v>0.26479271301396101</v>
      </c>
      <c r="AY96" s="223">
        <v>0.608726177521977</v>
      </c>
      <c r="AZ96" s="225">
        <v>0.468205933418118</v>
      </c>
      <c r="BA96" s="223">
        <v>3.5572317394960198</v>
      </c>
      <c r="BB96" s="225">
        <v>0.163390541867387</v>
      </c>
      <c r="BC96" s="223">
        <v>3.4568740132336102</v>
      </c>
      <c r="BD96" s="225">
        <v>0.41801078808210701</v>
      </c>
      <c r="BE96" s="223">
        <v>3.9839659855134602</v>
      </c>
      <c r="BF96" s="225">
        <v>0.317481983136576</v>
      </c>
      <c r="BG96" s="223">
        <v>3.4163659522774199</v>
      </c>
      <c r="BH96" s="225">
        <v>0.179591255919784</v>
      </c>
      <c r="BI96" s="223">
        <v>-4.0508060956189001E-2</v>
      </c>
      <c r="BJ96" s="225">
        <v>0.44638407765127103</v>
      </c>
      <c r="BK96" s="223">
        <v>3.1931569490890999</v>
      </c>
      <c r="BL96" s="225">
        <v>0.15586198231659601</v>
      </c>
      <c r="BM96" s="223">
        <v>3.1342875045626601</v>
      </c>
      <c r="BN96" s="225">
        <v>0.43604742494405901</v>
      </c>
      <c r="BO96" s="223">
        <v>3.5883373901362901</v>
      </c>
      <c r="BP96" s="225">
        <v>0.47369431216557101</v>
      </c>
      <c r="BQ96" s="223">
        <v>3.0583148551680002</v>
      </c>
      <c r="BR96" s="225">
        <v>0.13296384860170199</v>
      </c>
      <c r="BS96" s="223">
        <v>-7.5972649394658601E-2</v>
      </c>
      <c r="BT96" s="225">
        <v>0.45300316873550101</v>
      </c>
      <c r="BU96" s="223">
        <v>3.3776881263919498</v>
      </c>
      <c r="BV96" s="225">
        <v>0.13338400331820199</v>
      </c>
      <c r="BW96" s="223">
        <v>2.86891186554426</v>
      </c>
      <c r="BX96" s="225">
        <v>0.309226430011661</v>
      </c>
      <c r="BY96" s="223">
        <v>3.7550149648434599</v>
      </c>
      <c r="BZ96" s="225">
        <v>0.28751157925591497</v>
      </c>
      <c r="CA96" s="223">
        <v>3.3726286007458901</v>
      </c>
      <c r="CB96" s="225">
        <v>0.14273693680090899</v>
      </c>
      <c r="CC96" s="223">
        <v>0.50371673520162397</v>
      </c>
      <c r="CD96" s="225">
        <v>0.32113048987819198</v>
      </c>
      <c r="CE96" s="223">
        <v>3.2215521586933198</v>
      </c>
      <c r="CF96" s="225">
        <v>0.154676122888317</v>
      </c>
      <c r="CG96" s="223">
        <v>3.1729358493015201</v>
      </c>
      <c r="CH96" s="225">
        <v>0.37891910075225299</v>
      </c>
      <c r="CI96" s="223">
        <v>3.3130194070293801</v>
      </c>
      <c r="CJ96" s="225">
        <v>0.28723947103060199</v>
      </c>
      <c r="CK96" s="223">
        <v>3.2373827461157698</v>
      </c>
      <c r="CL96" s="225">
        <v>0.20190444104189401</v>
      </c>
      <c r="CM96" s="223">
        <v>6.4446896814248006E-2</v>
      </c>
      <c r="CN96" s="225">
        <v>0.412426848938656</v>
      </c>
      <c r="CO96" s="223">
        <v>2.3641956208426098</v>
      </c>
      <c r="CP96" s="225">
        <v>0.124698810584544</v>
      </c>
      <c r="CQ96" s="223">
        <v>2.3444035261587501</v>
      </c>
      <c r="CR96" s="225">
        <v>0.307956021262493</v>
      </c>
      <c r="CS96" s="223">
        <v>2.79024655691317</v>
      </c>
      <c r="CT96" s="225">
        <v>0.28701369384523101</v>
      </c>
      <c r="CU96" s="223">
        <v>2.2107680447505502</v>
      </c>
      <c r="CV96" s="225">
        <v>0.121914502648687</v>
      </c>
      <c r="CW96" s="223">
        <v>-0.13363548140819501</v>
      </c>
      <c r="CX96" s="225">
        <v>0.32156595338114902</v>
      </c>
      <c r="CY96" s="223">
        <v>2.4462984354289299</v>
      </c>
      <c r="CZ96" s="225">
        <v>0.13589003175439901</v>
      </c>
      <c r="DA96" s="223">
        <v>2.5333793854658802</v>
      </c>
      <c r="DB96" s="225">
        <v>0.30876047402311702</v>
      </c>
      <c r="DC96" s="223">
        <v>2.6091285470600201</v>
      </c>
      <c r="DD96" s="225">
        <v>0.26778260669840898</v>
      </c>
      <c r="DE96" s="223">
        <v>2.3544382995020201</v>
      </c>
      <c r="DF96" s="225">
        <v>0.15077056963646299</v>
      </c>
      <c r="DG96" s="223">
        <v>-0.17894108596385899</v>
      </c>
      <c r="DH96" s="225">
        <v>0.33628968573173901</v>
      </c>
      <c r="DI96" s="223">
        <v>2.42062428430014</v>
      </c>
      <c r="DJ96" s="225">
        <v>0.141114386163155</v>
      </c>
      <c r="DK96" s="223">
        <v>2.36645865889257</v>
      </c>
      <c r="DL96" s="225">
        <v>0.28807409866335398</v>
      </c>
      <c r="DM96" s="223">
        <v>2.7851605370496499</v>
      </c>
      <c r="DN96" s="225">
        <v>0.31435589898244798</v>
      </c>
      <c r="DO96" s="223">
        <v>2.2971696848019301</v>
      </c>
      <c r="DP96" s="225">
        <v>0.15525287169562901</v>
      </c>
      <c r="DQ96" s="223">
        <v>-6.9288974090636807E-2</v>
      </c>
      <c r="DR96" s="225">
        <v>0.30932988831316399</v>
      </c>
      <c r="DS96" s="104"/>
      <c r="DT96" s="104"/>
      <c r="DU96" s="104"/>
      <c r="DV96" s="104"/>
      <c r="DW96" s="104"/>
      <c r="DX96" s="104"/>
      <c r="DY96" s="104"/>
      <c r="DZ96" s="104"/>
      <c r="EA96" s="104"/>
      <c r="EB96" s="104"/>
      <c r="EC96" s="104"/>
      <c r="ED96" s="104"/>
      <c r="EE96" s="104"/>
      <c r="EF96" s="104"/>
      <c r="EG96" s="104"/>
      <c r="EH96" s="104"/>
      <c r="EI96" s="104"/>
      <c r="EJ96" s="104"/>
      <c r="EK96" s="104"/>
      <c r="EL96" s="104"/>
      <c r="EM96" s="104"/>
      <c r="EN96" s="104"/>
      <c r="EO96" s="104"/>
      <c r="EP96" s="104"/>
      <c r="EQ96" s="223">
        <v>0.83187045071353105</v>
      </c>
      <c r="ER96" s="225">
        <v>1.0230443922554699</v>
      </c>
      <c r="ES96" s="223">
        <v>0.34198513425916099</v>
      </c>
      <c r="ET96" s="225">
        <v>0.62630362322251698</v>
      </c>
      <c r="EU96" s="223">
        <v>0.50264765903141895</v>
      </c>
      <c r="EV96" s="225">
        <v>0.386987061169354</v>
      </c>
      <c r="EW96" s="223">
        <v>0.54334495763577895</v>
      </c>
      <c r="EX96" s="225">
        <v>0.20497402502183801</v>
      </c>
      <c r="EY96" s="223">
        <v>0.45901717710802897</v>
      </c>
      <c r="EZ96" s="225">
        <v>0.33034002061822199</v>
      </c>
      <c r="FA96" s="223">
        <v>0.23829213869608001</v>
      </c>
      <c r="FB96" s="225">
        <v>0.20028452002508501</v>
      </c>
      <c r="FC96" s="223">
        <v>0.65183945363200202</v>
      </c>
      <c r="FD96" s="225">
        <v>0.202186344195315</v>
      </c>
      <c r="FE96" s="223">
        <v>0.36949979118522402</v>
      </c>
      <c r="FF96" s="225">
        <v>0.16132760247588199</v>
      </c>
      <c r="FG96" s="223">
        <v>0.30317796175212097</v>
      </c>
      <c r="FH96" s="225">
        <v>0.21549416904524199</v>
      </c>
      <c r="FI96" s="223">
        <v>7.1902147295848998E-2</v>
      </c>
      <c r="FJ96" s="225">
        <v>0.15193402202996001</v>
      </c>
      <c r="FK96" s="223">
        <v>0.157984928098684</v>
      </c>
      <c r="FL96" s="225">
        <v>0.19120576452112401</v>
      </c>
      <c r="FM96" s="223">
        <v>0.35001352396656299</v>
      </c>
      <c r="FN96" s="239">
        <v>0.16718607140400399</v>
      </c>
    </row>
    <row r="97" spans="1:170" ht="13" customHeight="1" x14ac:dyDescent="0.25">
      <c r="A97" s="63" t="s">
        <v>450</v>
      </c>
      <c r="B97" s="207">
        <v>3</v>
      </c>
      <c r="C97" s="253">
        <v>38.726290549674601</v>
      </c>
      <c r="D97" s="254">
        <v>0.188413026795546</v>
      </c>
      <c r="E97" s="253">
        <v>38.6176750497578</v>
      </c>
      <c r="F97" s="254">
        <v>0.48364764929439202</v>
      </c>
      <c r="G97" s="253">
        <v>38.485502117992198</v>
      </c>
      <c r="H97" s="254">
        <v>0.49216222573057999</v>
      </c>
      <c r="I97" s="253">
        <v>38.778125381104701</v>
      </c>
      <c r="J97" s="254">
        <v>0.206256758488987</v>
      </c>
      <c r="K97" s="253">
        <v>0.16045033134682199</v>
      </c>
      <c r="L97" s="254">
        <v>0.501561625272956</v>
      </c>
      <c r="M97" s="253">
        <v>20.850221275473299</v>
      </c>
      <c r="N97" s="254">
        <v>0.130201300440902</v>
      </c>
      <c r="O97" s="253">
        <v>21.717711932112</v>
      </c>
      <c r="P97" s="254">
        <v>0.32557262837360001</v>
      </c>
      <c r="Q97" s="253">
        <v>21.690149510125199</v>
      </c>
      <c r="R97" s="254">
        <v>0.305525952899522</v>
      </c>
      <c r="S97" s="253">
        <v>20.4139650835432</v>
      </c>
      <c r="T97" s="254">
        <v>0.148449460176447</v>
      </c>
      <c r="U97" s="253">
        <v>-1.30374684856876</v>
      </c>
      <c r="V97" s="254">
        <v>0.35371928592483798</v>
      </c>
      <c r="W97" s="253">
        <v>8.0518962896595099</v>
      </c>
      <c r="X97" s="254">
        <v>8.4333517652157394E-2</v>
      </c>
      <c r="Y97" s="253">
        <v>8.6623693837445703</v>
      </c>
      <c r="Z97" s="254">
        <v>0.22970133812572399</v>
      </c>
      <c r="AA97" s="253">
        <v>7.6698826330110403</v>
      </c>
      <c r="AB97" s="254">
        <v>0.19090770324464201</v>
      </c>
      <c r="AC97" s="253">
        <v>7.9258418307421596</v>
      </c>
      <c r="AD97" s="254">
        <v>0.100801251473393</v>
      </c>
      <c r="AE97" s="253">
        <v>-0.73652755300241202</v>
      </c>
      <c r="AF97" s="254">
        <v>0.25004006463636502</v>
      </c>
      <c r="AG97" s="253">
        <v>3.28666401300138</v>
      </c>
      <c r="AH97" s="254">
        <v>5.79237076431664E-2</v>
      </c>
      <c r="AI97" s="253">
        <v>3.26886226811181</v>
      </c>
      <c r="AJ97" s="254">
        <v>0.131862341863239</v>
      </c>
      <c r="AK97" s="253">
        <v>3.2046450556586499</v>
      </c>
      <c r="AL97" s="254">
        <v>0.13317518247523699</v>
      </c>
      <c r="AM97" s="253">
        <v>3.2445572359680499</v>
      </c>
      <c r="AN97" s="254">
        <v>7.2037036877602906E-2</v>
      </c>
      <c r="AO97" s="253">
        <v>-2.43050321437587E-2</v>
      </c>
      <c r="AP97" s="254">
        <v>0.14851770339317599</v>
      </c>
      <c r="AQ97" s="253">
        <v>5.2057945647558403</v>
      </c>
      <c r="AR97" s="254">
        <v>7.4051693936454902E-2</v>
      </c>
      <c r="AS97" s="253">
        <v>4.7205844206910603</v>
      </c>
      <c r="AT97" s="254">
        <v>0.17885896809712201</v>
      </c>
      <c r="AU97" s="253">
        <v>4.8331507607375901</v>
      </c>
      <c r="AV97" s="254">
        <v>0.178656603396909</v>
      </c>
      <c r="AW97" s="253">
        <v>5.2816346012348596</v>
      </c>
      <c r="AX97" s="254">
        <v>8.91596644207336E-2</v>
      </c>
      <c r="AY97" s="253">
        <v>0.56105018054379296</v>
      </c>
      <c r="AZ97" s="254">
        <v>0.19219580590118701</v>
      </c>
      <c r="BA97" s="253">
        <v>2.72662966257798</v>
      </c>
      <c r="BB97" s="254">
        <v>5.5565376794435198E-2</v>
      </c>
      <c r="BC97" s="253">
        <v>2.5619921162695398</v>
      </c>
      <c r="BD97" s="254">
        <v>0.14028913442417401</v>
      </c>
      <c r="BE97" s="253">
        <v>2.74143906945441</v>
      </c>
      <c r="BF97" s="254">
        <v>0.152438594274485</v>
      </c>
      <c r="BG97" s="253">
        <v>2.7133032097729601</v>
      </c>
      <c r="BH97" s="254">
        <v>6.6830134684626896E-2</v>
      </c>
      <c r="BI97" s="253">
        <v>0.15131109350342001</v>
      </c>
      <c r="BJ97" s="254">
        <v>0.153630816856027</v>
      </c>
      <c r="BK97" s="253">
        <v>2.0008801049263498</v>
      </c>
      <c r="BL97" s="254">
        <v>5.4815426385666E-2</v>
      </c>
      <c r="BM97" s="253">
        <v>1.69028361854045</v>
      </c>
      <c r="BN97" s="254">
        <v>0.136978427444817</v>
      </c>
      <c r="BO97" s="253">
        <v>1.7793315860766099</v>
      </c>
      <c r="BP97" s="254">
        <v>0.12923120347743799</v>
      </c>
      <c r="BQ97" s="253">
        <v>2.0740866435429401</v>
      </c>
      <c r="BR97" s="254">
        <v>6.8112250201060598E-2</v>
      </c>
      <c r="BS97" s="253">
        <v>0.38380302500248498</v>
      </c>
      <c r="BT97" s="254">
        <v>0.15294740097125301</v>
      </c>
      <c r="BU97" s="253">
        <v>3.0312564330587</v>
      </c>
      <c r="BV97" s="254">
        <v>5.2884680710131103E-2</v>
      </c>
      <c r="BW97" s="253">
        <v>2.8069326453235099</v>
      </c>
      <c r="BX97" s="254">
        <v>0.13646039124274001</v>
      </c>
      <c r="BY97" s="253">
        <v>2.8924299050908799</v>
      </c>
      <c r="BZ97" s="254">
        <v>0.12535867060533901</v>
      </c>
      <c r="CA97" s="253">
        <v>3.0790948363467301</v>
      </c>
      <c r="CB97" s="254">
        <v>6.6629783071017898E-2</v>
      </c>
      <c r="CC97" s="253">
        <v>0.27216219102321998</v>
      </c>
      <c r="CD97" s="254">
        <v>0.150363472223628</v>
      </c>
      <c r="CE97" s="253">
        <v>2.5047439076267199</v>
      </c>
      <c r="CF97" s="254">
        <v>6.4031431539076394E-2</v>
      </c>
      <c r="CG97" s="253">
        <v>2.4409106592762502</v>
      </c>
      <c r="CH97" s="254">
        <v>0.14819012889696201</v>
      </c>
      <c r="CI97" s="253">
        <v>2.1951222527862302</v>
      </c>
      <c r="CJ97" s="254">
        <v>0.144000231629694</v>
      </c>
      <c r="CK97" s="253">
        <v>2.5311629138219698</v>
      </c>
      <c r="CL97" s="254">
        <v>8.3382917897959305E-2</v>
      </c>
      <c r="CM97" s="253">
        <v>9.0252254545719002E-2</v>
      </c>
      <c r="CN97" s="254">
        <v>0.170734417509084</v>
      </c>
      <c r="CO97" s="253">
        <v>1.5521870783517899</v>
      </c>
      <c r="CP97" s="254">
        <v>4.2718070895301899E-2</v>
      </c>
      <c r="CQ97" s="253">
        <v>1.5984794521401</v>
      </c>
      <c r="CR97" s="254">
        <v>0.123765939538348</v>
      </c>
      <c r="CS97" s="253">
        <v>1.6024367028841799</v>
      </c>
      <c r="CT97" s="254">
        <v>0.108527352108863</v>
      </c>
      <c r="CU97" s="253">
        <v>1.48971912821333</v>
      </c>
      <c r="CV97" s="254">
        <v>4.9145853673056697E-2</v>
      </c>
      <c r="CW97" s="253">
        <v>-0.108760323926768</v>
      </c>
      <c r="CX97" s="254">
        <v>0.13106236757105399</v>
      </c>
      <c r="CY97" s="253">
        <v>1.9460654989108901</v>
      </c>
      <c r="CZ97" s="254">
        <v>6.1688164082587198E-2</v>
      </c>
      <c r="DA97" s="253">
        <v>1.7396027607807201</v>
      </c>
      <c r="DB97" s="254">
        <v>0.12543929835002399</v>
      </c>
      <c r="DC97" s="253">
        <v>1.84499051883639</v>
      </c>
      <c r="DD97" s="254">
        <v>0.16606241114301001</v>
      </c>
      <c r="DE97" s="253">
        <v>1.9757906683497899</v>
      </c>
      <c r="DF97" s="254">
        <v>8.5728726192539004E-2</v>
      </c>
      <c r="DG97" s="253">
        <v>0.23618790756906899</v>
      </c>
      <c r="DH97" s="254">
        <v>0.15238094343656</v>
      </c>
      <c r="DI97" s="253">
        <v>1.9868368017601099</v>
      </c>
      <c r="DJ97" s="254">
        <v>5.2072064461100298E-2</v>
      </c>
      <c r="DK97" s="253">
        <v>1.9152217828682301</v>
      </c>
      <c r="DL97" s="254">
        <v>0.124826729761625</v>
      </c>
      <c r="DM97" s="253">
        <v>1.9649267324281701</v>
      </c>
      <c r="DN97" s="254">
        <v>0.139020569186072</v>
      </c>
      <c r="DO97" s="253">
        <v>1.9338154399292999</v>
      </c>
      <c r="DP97" s="254">
        <v>5.90121255429258E-2</v>
      </c>
      <c r="DQ97" s="253">
        <v>1.8593657061070201E-2</v>
      </c>
      <c r="DR97" s="254">
        <v>0.13814183528827401</v>
      </c>
      <c r="DS97" s="251"/>
      <c r="DT97" s="251"/>
      <c r="DU97" s="251"/>
      <c r="DV97" s="251"/>
      <c r="DW97" s="251"/>
      <c r="DX97" s="251"/>
      <c r="DY97" s="251"/>
      <c r="DZ97" s="251"/>
      <c r="EA97" s="251"/>
      <c r="EB97" s="251"/>
      <c r="EC97" s="251"/>
      <c r="ED97" s="251"/>
      <c r="EE97" s="251"/>
      <c r="EF97" s="251"/>
      <c r="EG97" s="251"/>
      <c r="EH97" s="251"/>
      <c r="EI97" s="251"/>
      <c r="EJ97" s="251"/>
      <c r="EK97" s="251"/>
      <c r="EL97" s="251"/>
      <c r="EM97" s="251"/>
      <c r="EN97" s="251"/>
      <c r="EO97" s="251"/>
      <c r="EP97" s="251"/>
      <c r="EQ97" s="253">
        <v>0.36034738750710499</v>
      </c>
      <c r="ER97" s="254">
        <v>0.25487682170301101</v>
      </c>
      <c r="ES97" s="253">
        <v>-0.949255978450535</v>
      </c>
      <c r="ET97" s="254">
        <v>0.17876973252266001</v>
      </c>
      <c r="EU97" s="253">
        <v>0.80808699338492496</v>
      </c>
      <c r="EV97" s="254">
        <v>0.122996300569111</v>
      </c>
      <c r="EW97" s="253">
        <v>4.2454817936999199E-2</v>
      </c>
      <c r="EX97" s="254">
        <v>8.0158937850826104E-2</v>
      </c>
      <c r="EY97" s="253">
        <v>0.67506664202411304</v>
      </c>
      <c r="EZ97" s="254">
        <v>0.10096272321272599</v>
      </c>
      <c r="FA97" s="253">
        <v>0.116610273448513</v>
      </c>
      <c r="FB97" s="254">
        <v>8.33329504431045E-2</v>
      </c>
      <c r="FC97" s="253">
        <v>0.27501108062796498</v>
      </c>
      <c r="FD97" s="254">
        <v>7.7119027281026598E-2</v>
      </c>
      <c r="FE97" s="253">
        <v>0.11948728495184401</v>
      </c>
      <c r="FF97" s="254">
        <v>8.05956805522723E-2</v>
      </c>
      <c r="FG97" s="253">
        <v>0.27200418567226298</v>
      </c>
      <c r="FH97" s="254">
        <v>8.8066567573166804E-2</v>
      </c>
      <c r="FI97" s="253">
        <v>-0.36802486588808703</v>
      </c>
      <c r="FJ97" s="254">
        <v>6.4639309871742906E-2</v>
      </c>
      <c r="FK97" s="253">
        <v>0.14875752581302901</v>
      </c>
      <c r="FL97" s="254">
        <v>8.2829444166253693E-2</v>
      </c>
      <c r="FM97" s="253">
        <v>-1.5360147096943401E-2</v>
      </c>
      <c r="FN97" s="258">
        <v>7.2208780507533002E-2</v>
      </c>
    </row>
    <row r="99" spans="1:170" x14ac:dyDescent="0.25">
      <c r="A99" s="178" t="s">
        <v>485</v>
      </c>
    </row>
    <row r="100" spans="1:170" x14ac:dyDescent="0.25">
      <c r="A100" s="178" t="s">
        <v>486</v>
      </c>
    </row>
    <row r="101" spans="1:170" x14ac:dyDescent="0.25">
      <c r="A101" s="178" t="s">
        <v>487</v>
      </c>
    </row>
    <row r="102" spans="1:170" x14ac:dyDescent="0.25">
      <c r="A102" s="178" t="s">
        <v>506</v>
      </c>
    </row>
    <row r="103" spans="1:170" x14ac:dyDescent="0.25">
      <c r="A103" s="178" t="s">
        <v>489</v>
      </c>
    </row>
    <row r="104" spans="1:170" x14ac:dyDescent="0.25">
      <c r="A104" s="178" t="s">
        <v>507</v>
      </c>
    </row>
    <row r="105" spans="1:170" x14ac:dyDescent="0.25">
      <c r="A105" s="178" t="s">
        <v>508</v>
      </c>
    </row>
    <row r="106" spans="1:170" x14ac:dyDescent="0.25">
      <c r="A106" s="178" t="s">
        <v>459</v>
      </c>
    </row>
    <row r="107" spans="1:170" x14ac:dyDescent="0.25">
      <c r="A107" s="178" t="s">
        <v>460</v>
      </c>
    </row>
    <row r="108" spans="1:170" x14ac:dyDescent="0.25">
      <c r="A108" s="178" t="s">
        <v>461</v>
      </c>
    </row>
    <row r="109" spans="1:170" x14ac:dyDescent="0.25">
      <c r="A109" s="178" t="s">
        <v>462</v>
      </c>
    </row>
    <row r="110" spans="1:170" x14ac:dyDescent="0.25">
      <c r="A110" s="181" t="str">
        <f>HYPERLINK("https://oecdcode.org/disclaimers/cyprus.html", "Information on data for Cyprus: https://oecdcode.org/disclaimers/cyprus.html")</f>
        <v>Information on data for Cyprus: https://oecdcode.org/disclaimers/cyprus.html</v>
      </c>
    </row>
    <row r="111" spans="1:170" x14ac:dyDescent="0.25">
      <c r="A111" s="178" t="s">
        <v>463</v>
      </c>
    </row>
  </sheetData>
  <mergeCells count="114">
    <mergeCell ref="EQ7:FN7"/>
    <mergeCell ref="EQ8:FN8"/>
    <mergeCell ref="EQ9:ER9"/>
    <mergeCell ref="ES9:ET9"/>
    <mergeCell ref="EU9:EV9"/>
    <mergeCell ref="EW9:EX9"/>
    <mergeCell ref="EY9:EZ9"/>
    <mergeCell ref="FA9:FB9"/>
    <mergeCell ref="FC9:FD9"/>
    <mergeCell ref="FE9:FF9"/>
    <mergeCell ref="FG9:FH9"/>
    <mergeCell ref="FI9:FJ9"/>
    <mergeCell ref="FK9:FL9"/>
    <mergeCell ref="FM9:FN9"/>
    <mergeCell ref="DI7:DR7"/>
    <mergeCell ref="DI8:DJ9"/>
    <mergeCell ref="DK8:DR8"/>
    <mergeCell ref="DK9:DL9"/>
    <mergeCell ref="DM9:DN9"/>
    <mergeCell ref="DO9:DP9"/>
    <mergeCell ref="DQ9:DR9"/>
    <mergeCell ref="DS7:EP7"/>
    <mergeCell ref="DS8:EP8"/>
    <mergeCell ref="DS9:DT9"/>
    <mergeCell ref="DU9:DV9"/>
    <mergeCell ref="DW9:DX9"/>
    <mergeCell ref="DY9:DZ9"/>
    <mergeCell ref="EA9:EB9"/>
    <mergeCell ref="EC9:ED9"/>
    <mergeCell ref="EE9:EF9"/>
    <mergeCell ref="EG9:EH9"/>
    <mergeCell ref="EI9:EJ9"/>
    <mergeCell ref="EK9:EL9"/>
    <mergeCell ref="EM9:EN9"/>
    <mergeCell ref="EO9:EP9"/>
    <mergeCell ref="CO7:CX7"/>
    <mergeCell ref="CO8:CP9"/>
    <mergeCell ref="CQ8:CX8"/>
    <mergeCell ref="CQ9:CR9"/>
    <mergeCell ref="CS9:CT9"/>
    <mergeCell ref="CU9:CV9"/>
    <mergeCell ref="CW9:CX9"/>
    <mergeCell ref="CY7:DH7"/>
    <mergeCell ref="CY8:CZ9"/>
    <mergeCell ref="DA8:DH8"/>
    <mergeCell ref="DA9:DB9"/>
    <mergeCell ref="DC9:DD9"/>
    <mergeCell ref="DE9:DF9"/>
    <mergeCell ref="DG9:DH9"/>
    <mergeCell ref="BU7:CD7"/>
    <mergeCell ref="BU8:BV9"/>
    <mergeCell ref="BW8:CD8"/>
    <mergeCell ref="BW9:BX9"/>
    <mergeCell ref="BY9:BZ9"/>
    <mergeCell ref="CA9:CB9"/>
    <mergeCell ref="CC9:CD9"/>
    <mergeCell ref="CE7:CN7"/>
    <mergeCell ref="CE8:CF9"/>
    <mergeCell ref="CG8:CN8"/>
    <mergeCell ref="CG9:CH9"/>
    <mergeCell ref="CI9:CJ9"/>
    <mergeCell ref="CK9:CL9"/>
    <mergeCell ref="CM9:CN9"/>
    <mergeCell ref="BA7:BJ7"/>
    <mergeCell ref="BA8:BB9"/>
    <mergeCell ref="BC8:BJ8"/>
    <mergeCell ref="BC9:BD9"/>
    <mergeCell ref="BE9:BF9"/>
    <mergeCell ref="BG9:BH9"/>
    <mergeCell ref="BI9:BJ9"/>
    <mergeCell ref="BK7:BT7"/>
    <mergeCell ref="BK8:BL9"/>
    <mergeCell ref="BM8:BT8"/>
    <mergeCell ref="BM9:BN9"/>
    <mergeCell ref="BO9:BP9"/>
    <mergeCell ref="BQ9:BR9"/>
    <mergeCell ref="BS9:BT9"/>
    <mergeCell ref="AG8:AH9"/>
    <mergeCell ref="AI8:AP8"/>
    <mergeCell ref="AI9:AJ9"/>
    <mergeCell ref="AK9:AL9"/>
    <mergeCell ref="AM9:AN9"/>
    <mergeCell ref="AO9:AP9"/>
    <mergeCell ref="AQ7:AZ7"/>
    <mergeCell ref="AQ8:AR9"/>
    <mergeCell ref="AS8:AZ8"/>
    <mergeCell ref="AS9:AT9"/>
    <mergeCell ref="AU9:AV9"/>
    <mergeCell ref="AW9:AX9"/>
    <mergeCell ref="AY9:AZ9"/>
    <mergeCell ref="B6:B10"/>
    <mergeCell ref="C6:FN6"/>
    <mergeCell ref="C7:L7"/>
    <mergeCell ref="C8:D9"/>
    <mergeCell ref="E8:L8"/>
    <mergeCell ref="E9:F9"/>
    <mergeCell ref="G9:H9"/>
    <mergeCell ref="I9:J9"/>
    <mergeCell ref="K9:L9"/>
    <mergeCell ref="M7:V7"/>
    <mergeCell ref="M8:N9"/>
    <mergeCell ref="O8:V8"/>
    <mergeCell ref="O9:P9"/>
    <mergeCell ref="Q9:R9"/>
    <mergeCell ref="S9:T9"/>
    <mergeCell ref="U9:V9"/>
    <mergeCell ref="W7:AF7"/>
    <mergeCell ref="W8:X9"/>
    <mergeCell ref="Y8:AF8"/>
    <mergeCell ref="Y9:Z9"/>
    <mergeCell ref="AA9:AB9"/>
    <mergeCell ref="AC9:AD9"/>
    <mergeCell ref="AE9:AF9"/>
    <mergeCell ref="AG7:AP7"/>
  </mergeCells>
  <conditionalFormatting sqref="K1:K200">
    <cfRule type="expression" dxfId="493" priority="36">
      <formula>ABS(K1/L1)&gt;1.95996398454005</formula>
    </cfRule>
  </conditionalFormatting>
  <conditionalFormatting sqref="U1:U200">
    <cfRule type="expression" dxfId="492" priority="35">
      <formula>ABS(U1/V1)&gt;1.95996398454005</formula>
    </cfRule>
  </conditionalFormatting>
  <conditionalFormatting sqref="AE1:AE200">
    <cfRule type="expression" dxfId="491" priority="34">
      <formula>ABS(AE1/AF1)&gt;1.95996398454005</formula>
    </cfRule>
  </conditionalFormatting>
  <conditionalFormatting sqref="AO1:AO200">
    <cfRule type="expression" dxfId="490" priority="33">
      <formula>ABS(AO1/AP1)&gt;1.95996398454005</formula>
    </cfRule>
  </conditionalFormatting>
  <conditionalFormatting sqref="AY1:AY200">
    <cfRule type="expression" dxfId="489" priority="32">
      <formula>ABS(AY1/AZ1)&gt;1.95996398454005</formula>
    </cfRule>
  </conditionalFormatting>
  <conditionalFormatting sqref="BI1:BI200">
    <cfRule type="expression" dxfId="488" priority="31">
      <formula>ABS(BI1/BJ1)&gt;1.95996398454005</formula>
    </cfRule>
  </conditionalFormatting>
  <conditionalFormatting sqref="BS1:BS200">
    <cfRule type="expression" dxfId="487" priority="30">
      <formula>ABS(BS1/BT1)&gt;1.95996398454005</formula>
    </cfRule>
  </conditionalFormatting>
  <conditionalFormatting sqref="CC1:CC200">
    <cfRule type="expression" dxfId="486" priority="29">
      <formula>ABS(CC1/CD1)&gt;1.95996398454005</formula>
    </cfRule>
  </conditionalFormatting>
  <conditionalFormatting sqref="CM1:CM200">
    <cfRule type="expression" dxfId="485" priority="28">
      <formula>ABS(CM1/CN1)&gt;1.95996398454005</formula>
    </cfRule>
  </conditionalFormatting>
  <conditionalFormatting sqref="CW1:CW200">
    <cfRule type="expression" dxfId="484" priority="27">
      <formula>ABS(CW1/CX1)&gt;1.95996398454005</formula>
    </cfRule>
  </conditionalFormatting>
  <conditionalFormatting sqref="DG1:DG200">
    <cfRule type="expression" dxfId="483" priority="26">
      <formula>ABS(DG1/DH1)&gt;1.95996398454005</formula>
    </cfRule>
  </conditionalFormatting>
  <conditionalFormatting sqref="DQ1:DQ200">
    <cfRule type="expression" dxfId="482" priority="25">
      <formula>ABS(DQ1/DR1)&gt;1.95996398454005</formula>
    </cfRule>
  </conditionalFormatting>
  <conditionalFormatting sqref="DS1:DS200">
    <cfRule type="expression" dxfId="481" priority="24">
      <formula>ABS(DS1/DT1)&gt;1.95996398454005</formula>
    </cfRule>
  </conditionalFormatting>
  <conditionalFormatting sqref="DU1:DU200">
    <cfRule type="expression" dxfId="480" priority="23">
      <formula>ABS(DU1/DV1)&gt;1.95996398454005</formula>
    </cfRule>
  </conditionalFormatting>
  <conditionalFormatting sqref="DW1:DW200">
    <cfRule type="expression" dxfId="479" priority="22">
      <formula>ABS(DW1/DX1)&gt;1.95996398454005</formula>
    </cfRule>
  </conditionalFormatting>
  <conditionalFormatting sqref="DY1:DY200">
    <cfRule type="expression" dxfId="478" priority="21">
      <formula>ABS(DY1/DZ1)&gt;1.95996398454005</formula>
    </cfRule>
  </conditionalFormatting>
  <conditionalFormatting sqref="EA1:EA200">
    <cfRule type="expression" dxfId="477" priority="20">
      <formula>ABS(EA1/EB1)&gt;1.95996398454005</formula>
    </cfRule>
  </conditionalFormatting>
  <conditionalFormatting sqref="EC1:EC200">
    <cfRule type="expression" dxfId="476" priority="19">
      <formula>ABS(EC1/ED1)&gt;1.95996398454005</formula>
    </cfRule>
  </conditionalFormatting>
  <conditionalFormatting sqref="EE1:EE200">
    <cfRule type="expression" dxfId="475" priority="18">
      <formula>ABS(EE1/EF1)&gt;1.95996398454005</formula>
    </cfRule>
  </conditionalFormatting>
  <conditionalFormatting sqref="EG1:EG200">
    <cfRule type="expression" dxfId="474" priority="17">
      <formula>ABS(EG1/EH1)&gt;1.95996398454005</formula>
    </cfRule>
  </conditionalFormatting>
  <conditionalFormatting sqref="EI1:EI200">
    <cfRule type="expression" dxfId="473" priority="16">
      <formula>ABS(EI1/EJ1)&gt;1.95996398454005</formula>
    </cfRule>
  </conditionalFormatting>
  <conditionalFormatting sqref="EK1:EK200">
    <cfRule type="expression" dxfId="472" priority="15">
      <formula>ABS(EK1/EL1)&gt;1.95996398454005</formula>
    </cfRule>
  </conditionalFormatting>
  <conditionalFormatting sqref="EM1:EM200">
    <cfRule type="expression" dxfId="471" priority="14">
      <formula>ABS(EM1/EN1)&gt;1.95996398454005</formula>
    </cfRule>
  </conditionalFormatting>
  <conditionalFormatting sqref="EO1:EO200">
    <cfRule type="expression" dxfId="470" priority="13">
      <formula>ABS(EO1/EP1)&gt;1.95996398454005</formula>
    </cfRule>
  </conditionalFormatting>
  <conditionalFormatting sqref="EQ1:EQ200">
    <cfRule type="expression" dxfId="469" priority="12">
      <formula>ABS(EQ1/ER1)&gt;1.95996398454005</formula>
    </cfRule>
  </conditionalFormatting>
  <conditionalFormatting sqref="ES1:ES200">
    <cfRule type="expression" dxfId="468" priority="11">
      <formula>ABS(ES1/ET1)&gt;1.95996398454005</formula>
    </cfRule>
  </conditionalFormatting>
  <conditionalFormatting sqref="EU1:EU200">
    <cfRule type="expression" dxfId="467" priority="10">
      <formula>ABS(EU1/EV1)&gt;1.95996398454005</formula>
    </cfRule>
  </conditionalFormatting>
  <conditionalFormatting sqref="EW1:EW200">
    <cfRule type="expression" dxfId="466" priority="9">
      <formula>ABS(EW1/EX1)&gt;1.95996398454005</formula>
    </cfRule>
  </conditionalFormatting>
  <conditionalFormatting sqref="EY1:EY200">
    <cfRule type="expression" dxfId="465" priority="8">
      <formula>ABS(EY1/EZ1)&gt;1.95996398454005</formula>
    </cfRule>
  </conditionalFormatting>
  <conditionalFormatting sqref="FA1:FA200">
    <cfRule type="expression" dxfId="464" priority="7">
      <formula>ABS(FA1/FB1)&gt;1.95996398454005</formula>
    </cfRule>
  </conditionalFormatting>
  <conditionalFormatting sqref="FC1:FC200">
    <cfRule type="expression" dxfId="463" priority="6">
      <formula>ABS(FC1/FD1)&gt;1.95996398454005</formula>
    </cfRule>
  </conditionalFormatting>
  <conditionalFormatting sqref="FE1:FE200">
    <cfRule type="expression" dxfId="462" priority="5">
      <formula>ABS(FE1/FF1)&gt;1.95996398454005</formula>
    </cfRule>
  </conditionalFormatting>
  <conditionalFormatting sqref="FG1:FG200">
    <cfRule type="expression" dxfId="461" priority="4">
      <formula>ABS(FG1/FH1)&gt;1.95996398454005</formula>
    </cfRule>
  </conditionalFormatting>
  <conditionalFormatting sqref="FI1:FI200">
    <cfRule type="expression" dxfId="460" priority="3">
      <formula>ABS(FI1/FJ1)&gt;1.95996398454005</formula>
    </cfRule>
  </conditionalFormatting>
  <conditionalFormatting sqref="FK1:FK200">
    <cfRule type="expression" dxfId="459" priority="2">
      <formula>ABS(FK1/FL1)&gt;1.95996398454005</formula>
    </cfRule>
  </conditionalFormatting>
  <conditionalFormatting sqref="FM1:FM200">
    <cfRule type="expression" dxfId="458" priority="1">
      <formula>ABS(FM1/FN1)&gt;1.95996398454005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49"/>
  <sheetViews>
    <sheetView showGridLines="0" zoomScale="80" zoomScaleNormal="80" workbookViewId="0"/>
  </sheetViews>
  <sheetFormatPr defaultColWidth="10.90625" defaultRowHeight="12.5" x14ac:dyDescent="0.25"/>
  <cols>
    <col min="1" max="1" width="27.1796875" customWidth="1"/>
  </cols>
  <sheetData>
    <row r="1" spans="1:7" ht="13" x14ac:dyDescent="0.3">
      <c r="A1" s="41" t="s">
        <v>186</v>
      </c>
      <c r="B1" s="42"/>
      <c r="E1" s="85"/>
      <c r="G1" s="85"/>
    </row>
    <row r="2" spans="1:7" ht="13" x14ac:dyDescent="0.3">
      <c r="A2" s="42" t="s">
        <v>191</v>
      </c>
    </row>
    <row r="3" spans="1:7" ht="13" x14ac:dyDescent="0.3">
      <c r="A3" s="43" t="s">
        <v>193</v>
      </c>
    </row>
    <row r="4" spans="1:7" x14ac:dyDescent="0.25">
      <c r="A4" s="160" t="str">
        <f>HYPERLINK("#'TOC'!A1", "Back to TOC")</f>
        <v>Back to TOC</v>
      </c>
    </row>
    <row r="5" spans="1:7" ht="13.5" customHeight="1" x14ac:dyDescent="0.25"/>
    <row r="6" spans="1:7" ht="30.75" customHeight="1" x14ac:dyDescent="0.25">
      <c r="A6" s="159"/>
      <c r="B6" s="671" t="s">
        <v>184</v>
      </c>
      <c r="C6" s="672"/>
      <c r="D6" s="672"/>
      <c r="E6" s="672"/>
      <c r="F6" s="672"/>
      <c r="G6" s="665"/>
    </row>
    <row r="7" spans="1:7" ht="23.25" customHeight="1" x14ac:dyDescent="0.25">
      <c r="A7" s="159"/>
      <c r="B7" s="673" t="s">
        <v>170</v>
      </c>
      <c r="C7" s="674"/>
      <c r="D7" s="674"/>
      <c r="E7" s="674"/>
      <c r="F7" s="674"/>
      <c r="G7" s="675"/>
    </row>
    <row r="8" spans="1:7" ht="82.5" customHeight="1" x14ac:dyDescent="0.25">
      <c r="A8" s="41"/>
      <c r="B8" s="676" t="s">
        <v>171</v>
      </c>
      <c r="C8" s="651"/>
      <c r="D8" s="651" t="s">
        <v>185</v>
      </c>
      <c r="E8" s="651"/>
      <c r="F8" s="651" t="s">
        <v>173</v>
      </c>
      <c r="G8" s="652"/>
    </row>
    <row r="9" spans="1:7" ht="15" customHeight="1" x14ac:dyDescent="0.25">
      <c r="A9" s="167"/>
      <c r="B9" s="168" t="s">
        <v>12</v>
      </c>
      <c r="C9" s="67" t="s">
        <v>11</v>
      </c>
      <c r="D9" s="162" t="s">
        <v>12</v>
      </c>
      <c r="E9" s="67" t="s">
        <v>11</v>
      </c>
      <c r="F9" s="162" t="s">
        <v>13</v>
      </c>
      <c r="G9" s="74" t="s">
        <v>11</v>
      </c>
    </row>
    <row r="10" spans="1:7" x14ac:dyDescent="0.25">
      <c r="A10" s="2"/>
      <c r="B10" s="163"/>
      <c r="C10" s="169"/>
      <c r="D10" s="163"/>
      <c r="E10" s="170"/>
      <c r="F10" s="169"/>
      <c r="G10" s="171"/>
    </row>
    <row r="11" spans="1:7" x14ac:dyDescent="0.25">
      <c r="A11" s="10" t="s">
        <v>16</v>
      </c>
      <c r="B11" s="7">
        <v>35.557025880475798</v>
      </c>
      <c r="C11" s="165">
        <v>1.31226735877497</v>
      </c>
      <c r="D11" s="7">
        <v>35.513856785671301</v>
      </c>
      <c r="E11" s="165">
        <v>0.46533865919751799</v>
      </c>
      <c r="F11" s="7">
        <v>-4.3169094804532897E-2</v>
      </c>
      <c r="G11" s="172">
        <v>1.3754618925011499</v>
      </c>
    </row>
    <row r="12" spans="1:7" x14ac:dyDescent="0.25">
      <c r="A12" t="s">
        <v>174</v>
      </c>
      <c r="B12" s="7">
        <v>39.936405688109197</v>
      </c>
      <c r="C12" s="165">
        <v>1.4534460415047199</v>
      </c>
      <c r="D12" s="7">
        <v>38.253411695121997</v>
      </c>
      <c r="E12" s="165">
        <v>0.34636378033493698</v>
      </c>
      <c r="F12" s="7">
        <v>-1.68299399298721</v>
      </c>
      <c r="G12" s="172">
        <v>1.5057473137000701</v>
      </c>
    </row>
    <row r="13" spans="1:7" x14ac:dyDescent="0.25">
      <c r="A13" s="10" t="s">
        <v>24</v>
      </c>
      <c r="B13" s="7">
        <v>40.953619805564301</v>
      </c>
      <c r="C13" s="165">
        <v>2.4560109620094699</v>
      </c>
      <c r="D13" s="7">
        <v>40.306932557427402</v>
      </c>
      <c r="E13" s="165">
        <v>0.52022148946381797</v>
      </c>
      <c r="F13" s="7">
        <v>-0.64668724813694201</v>
      </c>
      <c r="G13" s="172">
        <v>2.37235325565999</v>
      </c>
    </row>
    <row r="14" spans="1:7" x14ac:dyDescent="0.25">
      <c r="A14" s="10" t="s">
        <v>27</v>
      </c>
      <c r="B14" s="7">
        <v>39.014262165925302</v>
      </c>
      <c r="C14" s="165">
        <v>0.38876675920675402</v>
      </c>
      <c r="D14" s="7">
        <v>40.034589828203202</v>
      </c>
      <c r="E14" s="165">
        <v>0.32228620434255201</v>
      </c>
      <c r="F14" s="7">
        <v>1.0203276622778099</v>
      </c>
      <c r="G14" s="172">
        <v>0.51898476699754803</v>
      </c>
    </row>
    <row r="15" spans="1:7" x14ac:dyDescent="0.25">
      <c r="A15" s="10" t="s">
        <v>28</v>
      </c>
      <c r="B15" s="7">
        <v>37.2725726443065</v>
      </c>
      <c r="C15" s="165">
        <v>1.30788193940868</v>
      </c>
      <c r="D15" s="7">
        <v>38.578376658270599</v>
      </c>
      <c r="E15" s="165">
        <v>0.30611393873987203</v>
      </c>
      <c r="F15" s="7">
        <v>1.3058040139641101</v>
      </c>
      <c r="G15" s="172">
        <v>1.3894241812763299</v>
      </c>
    </row>
    <row r="16" spans="1:7" x14ac:dyDescent="0.25">
      <c r="A16" s="10" t="s">
        <v>30</v>
      </c>
      <c r="B16" s="7">
        <v>34.370373176452297</v>
      </c>
      <c r="C16" s="165">
        <v>0.77604595967060896</v>
      </c>
      <c r="D16" s="7">
        <v>36.724045913456202</v>
      </c>
      <c r="E16" s="165">
        <v>0.33859103748838498</v>
      </c>
      <c r="F16" s="7">
        <v>2.3536727370038699</v>
      </c>
      <c r="G16" s="172">
        <v>0.79782829434541702</v>
      </c>
    </row>
    <row r="17" spans="1:7" x14ac:dyDescent="0.25">
      <c r="A17" s="166" t="s">
        <v>175</v>
      </c>
      <c r="B17" s="7">
        <v>37.563628433062497</v>
      </c>
      <c r="C17" s="165">
        <v>1.84326337683194</v>
      </c>
      <c r="D17" s="7">
        <v>36.638854070189701</v>
      </c>
      <c r="E17" s="165">
        <v>0.30836256978659199</v>
      </c>
      <c r="F17" s="7">
        <v>-0.92477436287281001</v>
      </c>
      <c r="G17" s="172">
        <v>1.8732445416711401</v>
      </c>
    </row>
    <row r="18" spans="1:7" x14ac:dyDescent="0.25">
      <c r="A18" s="10" t="s">
        <v>31</v>
      </c>
      <c r="B18" s="7">
        <v>36.617048450207498</v>
      </c>
      <c r="C18" s="165">
        <v>0.90364826548412303</v>
      </c>
      <c r="D18" s="7">
        <v>37.942907328350898</v>
      </c>
      <c r="E18" s="165">
        <v>0.208370793004718</v>
      </c>
      <c r="F18" s="7">
        <v>1.32585887814341</v>
      </c>
      <c r="G18" s="172">
        <v>0.89956829811505401</v>
      </c>
    </row>
    <row r="19" spans="1:7" x14ac:dyDescent="0.25">
      <c r="A19" s="10" t="s">
        <v>32</v>
      </c>
      <c r="B19" s="7">
        <v>37.351923857019699</v>
      </c>
      <c r="C19" s="165">
        <v>1.1460043848121699</v>
      </c>
      <c r="D19" s="7">
        <v>37.015505787791199</v>
      </c>
      <c r="E19" s="165">
        <v>0.26631947611513901</v>
      </c>
      <c r="F19" s="7">
        <v>-0.33641806922851503</v>
      </c>
      <c r="G19" s="172">
        <v>1.1644997432872599</v>
      </c>
    </row>
    <row r="20" spans="1:7" x14ac:dyDescent="0.25">
      <c r="A20" s="10" t="s">
        <v>176</v>
      </c>
      <c r="B20" s="7">
        <v>35.593369881826</v>
      </c>
      <c r="C20" s="165">
        <v>1.08732510338249</v>
      </c>
      <c r="D20" s="7">
        <v>39.460211848165201</v>
      </c>
      <c r="E20" s="165">
        <v>0.32521885619928298</v>
      </c>
      <c r="F20" s="7">
        <v>3.8668419663392299</v>
      </c>
      <c r="G20" s="172">
        <v>1.19811031060664</v>
      </c>
    </row>
    <row r="21" spans="1:7" x14ac:dyDescent="0.25">
      <c r="A21" s="10" t="s">
        <v>33</v>
      </c>
      <c r="B21" s="7">
        <v>34.691716251958198</v>
      </c>
      <c r="C21" s="165">
        <v>0.87322070085342995</v>
      </c>
      <c r="D21" s="7">
        <v>39.198112216090202</v>
      </c>
      <c r="E21" s="165">
        <v>0.22762234231136899</v>
      </c>
      <c r="F21" s="7">
        <v>4.5063959641320404</v>
      </c>
      <c r="G21" s="172">
        <v>0.88784234771565695</v>
      </c>
    </row>
    <row r="22" spans="1:7" x14ac:dyDescent="0.25">
      <c r="A22" s="166" t="s">
        <v>177</v>
      </c>
      <c r="B22" s="7">
        <v>37.3152249694486</v>
      </c>
      <c r="C22" s="165">
        <v>1.70293621870292</v>
      </c>
      <c r="D22" s="7">
        <v>37.584580272302901</v>
      </c>
      <c r="E22" s="165">
        <v>0.25338110014068699</v>
      </c>
      <c r="F22" s="7">
        <v>0.26935530285425102</v>
      </c>
      <c r="G22" s="172">
        <v>1.75503963456345</v>
      </c>
    </row>
    <row r="23" spans="1:7" x14ac:dyDescent="0.25">
      <c r="A23" s="10" t="s">
        <v>34</v>
      </c>
      <c r="B23" s="7">
        <v>38.1438668928621</v>
      </c>
      <c r="C23" s="165">
        <v>0.65378632555938598</v>
      </c>
      <c r="D23" s="7">
        <v>40.114172622819602</v>
      </c>
      <c r="E23" s="165">
        <v>0.26477860462339198</v>
      </c>
      <c r="F23" s="7">
        <v>1.9703057299575399</v>
      </c>
      <c r="G23" s="172">
        <v>0.71707271018510699</v>
      </c>
    </row>
    <row r="24" spans="1:7" x14ac:dyDescent="0.25">
      <c r="A24" s="166" t="s">
        <v>178</v>
      </c>
      <c r="B24" s="7">
        <v>29.282357610738298</v>
      </c>
      <c r="C24" s="165">
        <v>0.70145106189291395</v>
      </c>
      <c r="D24" s="7">
        <v>37.878353346635599</v>
      </c>
      <c r="E24" s="165">
        <v>0.35167925364897801</v>
      </c>
      <c r="F24" s="7">
        <v>8.5959957358973291</v>
      </c>
      <c r="G24" s="172">
        <v>0.81185007654295505</v>
      </c>
    </row>
    <row r="25" spans="1:7" x14ac:dyDescent="0.25">
      <c r="A25" s="10" t="s">
        <v>36</v>
      </c>
      <c r="B25" s="7">
        <v>31.775947716570599</v>
      </c>
      <c r="C25" s="165">
        <v>0.88437841583085697</v>
      </c>
      <c r="D25" s="7">
        <v>40.98490701851</v>
      </c>
      <c r="E25" s="165">
        <v>0.38626319402388798</v>
      </c>
      <c r="F25" s="7">
        <v>9.2089593019393998</v>
      </c>
      <c r="G25" s="172">
        <v>1.0011379330830401</v>
      </c>
    </row>
    <row r="26" spans="1:7" x14ac:dyDescent="0.25">
      <c r="A26" s="10" t="s">
        <v>37</v>
      </c>
      <c r="B26" s="7">
        <v>25.5297404927285</v>
      </c>
      <c r="C26" s="165">
        <v>1.34331634758813</v>
      </c>
      <c r="D26" s="7">
        <v>37.075761753687303</v>
      </c>
      <c r="E26" s="165">
        <v>0.486508648947022</v>
      </c>
      <c r="F26" s="7">
        <v>11.546021260958801</v>
      </c>
      <c r="G26" s="172">
        <v>1.4402722315241201</v>
      </c>
    </row>
    <row r="27" spans="1:7" x14ac:dyDescent="0.25">
      <c r="A27" s="10" t="s">
        <v>38</v>
      </c>
      <c r="B27" s="7">
        <v>47.380327192546197</v>
      </c>
      <c r="C27" s="165">
        <v>1.5271473319464499</v>
      </c>
      <c r="D27" s="7">
        <v>40.877163641409602</v>
      </c>
      <c r="E27" s="165">
        <v>0.30647085886747999</v>
      </c>
      <c r="F27" s="7">
        <v>-6.5031635511365904</v>
      </c>
      <c r="G27" s="172">
        <v>1.5448508575568201</v>
      </c>
    </row>
    <row r="28" spans="1:7" x14ac:dyDescent="0.25">
      <c r="A28" s="10" t="s">
        <v>40</v>
      </c>
      <c r="B28" s="7">
        <v>37.770485414799801</v>
      </c>
      <c r="C28" s="165">
        <v>1.3299058279859499</v>
      </c>
      <c r="D28" s="7">
        <v>39.564201634306002</v>
      </c>
      <c r="E28" s="165">
        <v>0.275198195296804</v>
      </c>
      <c r="F28" s="7">
        <v>1.7937162195062399</v>
      </c>
      <c r="G28" s="172">
        <v>1.26679299113884</v>
      </c>
    </row>
    <row r="29" spans="1:7" x14ac:dyDescent="0.25">
      <c r="A29" s="10" t="s">
        <v>42</v>
      </c>
      <c r="B29" s="7">
        <v>38.132971223096703</v>
      </c>
      <c r="C29" s="165">
        <v>0.640655868311657</v>
      </c>
      <c r="D29" s="7">
        <v>39.102621970914498</v>
      </c>
      <c r="E29" s="165">
        <v>0.247582819749254</v>
      </c>
      <c r="F29" s="7">
        <v>0.96965074781783001</v>
      </c>
      <c r="G29" s="172">
        <v>0.68755588338903695</v>
      </c>
    </row>
    <row r="30" spans="1:7" x14ac:dyDescent="0.25">
      <c r="A30" s="10" t="s">
        <v>43</v>
      </c>
      <c r="B30" s="7">
        <v>35.529435288826903</v>
      </c>
      <c r="C30" s="165">
        <v>0.77677741146061097</v>
      </c>
      <c r="D30" s="7">
        <v>39.5132177638692</v>
      </c>
      <c r="E30" s="165">
        <v>0.27879912497109199</v>
      </c>
      <c r="F30" s="7">
        <v>3.9837824750422599</v>
      </c>
      <c r="G30" s="172">
        <v>0.84250599414793004</v>
      </c>
    </row>
    <row r="31" spans="1:7" x14ac:dyDescent="0.25">
      <c r="A31" s="166" t="s">
        <v>179</v>
      </c>
      <c r="B31" s="7">
        <v>31.308759435012501</v>
      </c>
      <c r="C31" s="165">
        <v>1.1631156973035399</v>
      </c>
      <c r="D31" s="7">
        <v>34.154941776543403</v>
      </c>
      <c r="E31" s="165">
        <v>0.363223685392837</v>
      </c>
      <c r="F31" s="7">
        <v>2.8461823415308798</v>
      </c>
      <c r="G31" s="172">
        <v>1.17043546414906</v>
      </c>
    </row>
    <row r="32" spans="1:7" x14ac:dyDescent="0.25">
      <c r="A32" s="166" t="s">
        <v>180</v>
      </c>
      <c r="B32" s="7">
        <v>38.296737791446702</v>
      </c>
      <c r="C32" s="165">
        <v>3.0466330619407</v>
      </c>
      <c r="D32" s="7">
        <v>37.896562813934104</v>
      </c>
      <c r="E32" s="165">
        <v>0.46854207969540801</v>
      </c>
      <c r="F32" s="7">
        <v>-0.40017497751267</v>
      </c>
      <c r="G32" s="172">
        <v>3.09901361150754</v>
      </c>
    </row>
    <row r="33" spans="1:7" x14ac:dyDescent="0.25">
      <c r="A33" s="166" t="s">
        <v>181</v>
      </c>
      <c r="B33" s="7">
        <v>36.351707359518002</v>
      </c>
      <c r="C33" s="165">
        <v>0.93004047093291398</v>
      </c>
      <c r="D33" s="7">
        <v>37.731167391724497</v>
      </c>
      <c r="E33" s="165">
        <v>0.262119572528275</v>
      </c>
      <c r="F33" s="7">
        <v>1.37946003220652</v>
      </c>
      <c r="G33" s="172">
        <v>0.94247293477572103</v>
      </c>
    </row>
    <row r="34" spans="1:7" x14ac:dyDescent="0.25">
      <c r="A34" s="6" t="s">
        <v>47</v>
      </c>
      <c r="B34" s="7">
        <v>32.247164464898802</v>
      </c>
      <c r="C34" s="165">
        <v>0.98728676229804302</v>
      </c>
      <c r="D34" s="7">
        <v>39.667987630173698</v>
      </c>
      <c r="E34" s="165">
        <v>0.264134181433475</v>
      </c>
      <c r="F34" s="7">
        <v>7.4208231652749701</v>
      </c>
      <c r="G34" s="172">
        <v>0.98052857616108502</v>
      </c>
    </row>
    <row r="35" spans="1:7" x14ac:dyDescent="0.25">
      <c r="A35" s="10" t="s">
        <v>48</v>
      </c>
      <c r="B35" s="7">
        <v>36.683748389347997</v>
      </c>
      <c r="C35" s="165">
        <v>1.3386156236617299</v>
      </c>
      <c r="D35" s="7">
        <v>40.002999266050999</v>
      </c>
      <c r="E35" s="165">
        <v>0.38563478654537597</v>
      </c>
      <c r="F35" s="7">
        <v>3.3192508767029998</v>
      </c>
      <c r="G35" s="172">
        <v>1.3816605338364301</v>
      </c>
    </row>
    <row r="36" spans="1:7" x14ac:dyDescent="0.25">
      <c r="A36" s="10" t="s">
        <v>53</v>
      </c>
      <c r="B36" s="7">
        <v>47.5289597515088</v>
      </c>
      <c r="C36" s="165">
        <v>0.82899717285392505</v>
      </c>
      <c r="D36" s="7">
        <v>43.675959417533001</v>
      </c>
      <c r="E36" s="165">
        <v>0.25301153464682702</v>
      </c>
      <c r="F36" s="7">
        <v>-3.8530003339758401</v>
      </c>
      <c r="G36" s="172">
        <v>0.87739189987364097</v>
      </c>
    </row>
    <row r="37" spans="1:7" x14ac:dyDescent="0.25">
      <c r="A37" s="10" t="s">
        <v>54</v>
      </c>
      <c r="B37" s="7">
        <v>37.096229942533398</v>
      </c>
      <c r="C37" s="165">
        <v>0.67210964634682002</v>
      </c>
      <c r="D37" s="7">
        <v>39.113675293725102</v>
      </c>
      <c r="E37" s="165">
        <v>0.44544217066500802</v>
      </c>
      <c r="F37" s="7">
        <v>2.0174453511917001</v>
      </c>
      <c r="G37" s="172">
        <v>0.80184844102061503</v>
      </c>
    </row>
    <row r="38" spans="1:7" x14ac:dyDescent="0.25">
      <c r="A38" s="10" t="s">
        <v>57</v>
      </c>
      <c r="B38" s="7">
        <v>32.171970823916801</v>
      </c>
      <c r="C38" s="165">
        <v>1.0432882374502199</v>
      </c>
      <c r="D38" s="7">
        <v>37.831709460056899</v>
      </c>
      <c r="E38" s="165">
        <v>0.302899821567086</v>
      </c>
      <c r="F38" s="7">
        <v>5.6597386361400996</v>
      </c>
      <c r="G38" s="172">
        <v>1.06174457931667</v>
      </c>
    </row>
    <row r="39" spans="1:7" x14ac:dyDescent="0.25">
      <c r="A39" s="10" t="s">
        <v>58</v>
      </c>
      <c r="B39" s="7">
        <v>40.031840451531998</v>
      </c>
      <c r="C39" s="165">
        <v>1.0719366637921199</v>
      </c>
      <c r="D39" s="7">
        <v>38.270063739491697</v>
      </c>
      <c r="E39" s="165">
        <v>0.26626397134100599</v>
      </c>
      <c r="F39" s="7">
        <v>-1.76177671204035</v>
      </c>
      <c r="G39" s="172">
        <v>1.0829504374468299</v>
      </c>
    </row>
    <row r="40" spans="1:7" x14ac:dyDescent="0.25">
      <c r="A40" s="166" t="s">
        <v>182</v>
      </c>
      <c r="B40" s="7">
        <v>28.968788692979899</v>
      </c>
      <c r="C40" s="165">
        <v>1.109041341488</v>
      </c>
      <c r="D40" s="7">
        <v>37.608103772742702</v>
      </c>
      <c r="E40" s="165">
        <v>0.257968495994714</v>
      </c>
      <c r="F40" s="7">
        <v>8.6393150797627793</v>
      </c>
      <c r="G40" s="172">
        <v>1.08383502963956</v>
      </c>
    </row>
    <row r="41" spans="1:7" x14ac:dyDescent="0.25">
      <c r="A41" s="10" t="s">
        <v>61</v>
      </c>
      <c r="B41" s="7">
        <v>42.388160724182299</v>
      </c>
      <c r="C41" s="165">
        <v>1.77644978789478</v>
      </c>
      <c r="D41" s="7">
        <v>39.2749895409613</v>
      </c>
      <c r="E41" s="165">
        <v>0.438482236122477</v>
      </c>
      <c r="F41" s="7">
        <v>-3.1131711832209801</v>
      </c>
      <c r="G41" s="172">
        <v>1.74766107910725</v>
      </c>
    </row>
    <row r="42" spans="1:7" ht="13.5" customHeight="1" x14ac:dyDescent="0.25">
      <c r="A42" s="177" t="s">
        <v>218</v>
      </c>
      <c r="B42" s="173">
        <v>36.288175252589802</v>
      </c>
      <c r="C42" s="174">
        <v>0.256295746340504</v>
      </c>
      <c r="D42" s="173">
        <v>38.504905101017101</v>
      </c>
      <c r="E42" s="174">
        <v>6.65838503742988E-2</v>
      </c>
      <c r="F42" s="175">
        <v>2.2167298484272502</v>
      </c>
      <c r="G42" s="176">
        <v>0.26183146651547201</v>
      </c>
    </row>
    <row r="43" spans="1:7" ht="13" x14ac:dyDescent="0.3">
      <c r="A43" s="42"/>
      <c r="B43" s="72"/>
      <c r="C43" s="72"/>
      <c r="D43" s="72"/>
      <c r="E43" s="72"/>
      <c r="F43" s="72"/>
      <c r="G43" s="72"/>
    </row>
    <row r="44" spans="1:7" x14ac:dyDescent="0.25">
      <c r="A44" t="s">
        <v>234</v>
      </c>
      <c r="B44" s="72"/>
      <c r="C44" s="72"/>
      <c r="D44" s="72"/>
      <c r="E44" s="72"/>
      <c r="F44" s="72"/>
      <c r="G44" s="72"/>
    </row>
    <row r="45" spans="1:7" x14ac:dyDescent="0.25">
      <c r="A45" t="s">
        <v>235</v>
      </c>
      <c r="B45" s="72"/>
      <c r="C45" s="72"/>
      <c r="D45" s="72"/>
      <c r="E45" s="72"/>
      <c r="F45" s="72"/>
      <c r="G45" s="72"/>
    </row>
    <row r="46" spans="1:7" x14ac:dyDescent="0.25">
      <c r="A46" s="64" t="s">
        <v>80</v>
      </c>
      <c r="B46" s="164"/>
      <c r="C46" s="164"/>
      <c r="D46" s="164"/>
      <c r="E46" s="164"/>
      <c r="F46" s="164"/>
      <c r="G46" s="164"/>
    </row>
    <row r="47" spans="1:7" x14ac:dyDescent="0.25">
      <c r="A47" s="64" t="s">
        <v>195</v>
      </c>
    </row>
    <row r="48" spans="1:7" x14ac:dyDescent="0.25">
      <c r="A48" s="64" t="s">
        <v>64</v>
      </c>
      <c r="B48" s="164"/>
      <c r="C48" s="164"/>
      <c r="D48" s="164"/>
      <c r="E48" s="164"/>
      <c r="F48" s="164"/>
      <c r="G48" s="164"/>
    </row>
    <row r="49" spans="1:7" x14ac:dyDescent="0.25">
      <c r="A49" s="64" t="s">
        <v>183</v>
      </c>
      <c r="B49" s="164"/>
      <c r="C49" s="164"/>
      <c r="D49" s="164"/>
      <c r="E49" s="164"/>
      <c r="F49" s="164"/>
      <c r="G49" s="164"/>
    </row>
  </sheetData>
  <mergeCells count="5">
    <mergeCell ref="B6:G6"/>
    <mergeCell ref="B7:G7"/>
    <mergeCell ref="B8:C8"/>
    <mergeCell ref="D8:E8"/>
    <mergeCell ref="F8:G8"/>
  </mergeCells>
  <conditionalFormatting sqref="F11:F42">
    <cfRule type="expression" dxfId="457" priority="1">
      <formula>ABS(F11/G11)&gt;1.95996398454005</formula>
    </cfRule>
  </conditionalFormatting>
  <pageMargins left="0.7" right="0.7" top="0.75" bottom="0.75" header="0.3" footer="0.3"/>
  <pageSetup paperSize="9" orientation="portrait"/>
  <headerFooter scaleWithDoc="0" alignWithMargins="0">
    <oddFooter>&amp;C_x000D_&amp;1#&amp;"Calibri"&amp;10&amp;K0000FF Restricted Use - À usage restreint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50"/>
  <sheetViews>
    <sheetView showGridLines="0" zoomScale="80" zoomScaleNormal="80" workbookViewId="0"/>
  </sheetViews>
  <sheetFormatPr defaultColWidth="10.90625" defaultRowHeight="12.5" x14ac:dyDescent="0.25"/>
  <cols>
    <col min="1" max="1" width="27.1796875" customWidth="1"/>
  </cols>
  <sheetData>
    <row r="1" spans="1:7" ht="13" x14ac:dyDescent="0.3">
      <c r="A1" s="41" t="s">
        <v>186</v>
      </c>
      <c r="B1" s="42"/>
      <c r="E1" s="85"/>
      <c r="G1" s="85"/>
    </row>
    <row r="2" spans="1:7" ht="13" x14ac:dyDescent="0.3">
      <c r="A2" s="42" t="s">
        <v>217</v>
      </c>
    </row>
    <row r="3" spans="1:7" ht="13" x14ac:dyDescent="0.3">
      <c r="A3" s="43" t="s">
        <v>193</v>
      </c>
    </row>
    <row r="4" spans="1:7" x14ac:dyDescent="0.25">
      <c r="A4" s="160" t="str">
        <f>HYPERLINK("#'TOC'!A1", "Back to TOC")</f>
        <v>Back to TOC</v>
      </c>
    </row>
    <row r="5" spans="1:7" ht="13.5" customHeight="1" x14ac:dyDescent="0.25"/>
    <row r="6" spans="1:7" ht="30.75" customHeight="1" x14ac:dyDescent="0.25">
      <c r="A6" s="159"/>
      <c r="B6" s="671" t="s">
        <v>216</v>
      </c>
      <c r="C6" s="672"/>
      <c r="D6" s="672"/>
      <c r="E6" s="672"/>
      <c r="F6" s="672"/>
      <c r="G6" s="665"/>
    </row>
    <row r="7" spans="1:7" ht="23.25" customHeight="1" x14ac:dyDescent="0.25">
      <c r="A7" s="159"/>
      <c r="B7" s="673" t="s">
        <v>170</v>
      </c>
      <c r="C7" s="674"/>
      <c r="D7" s="674"/>
      <c r="E7" s="674"/>
      <c r="F7" s="674"/>
      <c r="G7" s="675"/>
    </row>
    <row r="8" spans="1:7" ht="82.5" customHeight="1" x14ac:dyDescent="0.25">
      <c r="A8" s="41"/>
      <c r="B8" s="676" t="s">
        <v>171</v>
      </c>
      <c r="C8" s="651"/>
      <c r="D8" s="651" t="s">
        <v>187</v>
      </c>
      <c r="E8" s="651"/>
      <c r="F8" s="651" t="s">
        <v>173</v>
      </c>
      <c r="G8" s="652"/>
    </row>
    <row r="9" spans="1:7" ht="15" customHeight="1" x14ac:dyDescent="0.25">
      <c r="A9" s="167"/>
      <c r="B9" s="168" t="s">
        <v>12</v>
      </c>
      <c r="C9" s="67" t="s">
        <v>11</v>
      </c>
      <c r="D9" s="162" t="s">
        <v>12</v>
      </c>
      <c r="E9" s="67" t="s">
        <v>11</v>
      </c>
      <c r="F9" s="162" t="s">
        <v>13</v>
      </c>
      <c r="G9" s="74" t="s">
        <v>11</v>
      </c>
    </row>
    <row r="10" spans="1:7" x14ac:dyDescent="0.25">
      <c r="A10" s="2"/>
      <c r="B10" s="163"/>
      <c r="C10" s="169"/>
      <c r="D10" s="163"/>
      <c r="E10" s="170"/>
      <c r="F10" s="169"/>
      <c r="G10" s="171"/>
    </row>
    <row r="11" spans="1:7" x14ac:dyDescent="0.25">
      <c r="A11" s="10" t="s">
        <v>16</v>
      </c>
      <c r="B11" s="7">
        <v>41.539985430165899</v>
      </c>
      <c r="C11" s="165">
        <v>1.0989930933475001</v>
      </c>
      <c r="D11" s="7">
        <v>41.020270770498399</v>
      </c>
      <c r="E11" s="165">
        <v>0.34876617211802802</v>
      </c>
      <c r="F11" s="7">
        <v>-0.51971465966749297</v>
      </c>
      <c r="G11" s="172">
        <v>1.1316967077509099</v>
      </c>
    </row>
    <row r="12" spans="1:7" x14ac:dyDescent="0.25">
      <c r="A12" s="178" t="s">
        <v>174</v>
      </c>
      <c r="B12" s="7">
        <v>42.959231047612803</v>
      </c>
      <c r="C12" s="165">
        <v>1.0556254495137101</v>
      </c>
      <c r="D12" s="7">
        <v>41.153508967680402</v>
      </c>
      <c r="E12" s="165">
        <v>0.24508501019902501</v>
      </c>
      <c r="F12" s="7">
        <v>-1.8057220799324101</v>
      </c>
      <c r="G12" s="172">
        <v>1.03148301439284</v>
      </c>
    </row>
    <row r="13" spans="1:7" x14ac:dyDescent="0.25">
      <c r="A13" s="10" t="s">
        <v>24</v>
      </c>
      <c r="B13" s="7">
        <v>44.320399024906699</v>
      </c>
      <c r="C13" s="165">
        <v>1.71666902006685</v>
      </c>
      <c r="D13" s="7">
        <v>45.804322117858497</v>
      </c>
      <c r="E13" s="165">
        <v>0.369033995483245</v>
      </c>
      <c r="F13" s="7">
        <v>1.4839230929518601</v>
      </c>
      <c r="G13" s="172">
        <v>1.7336151371333699</v>
      </c>
    </row>
    <row r="14" spans="1:7" x14ac:dyDescent="0.25">
      <c r="A14" s="10" t="s">
        <v>27</v>
      </c>
      <c r="B14" s="7">
        <v>39.902413784881702</v>
      </c>
      <c r="C14" s="165">
        <v>0.105917368748406</v>
      </c>
      <c r="D14" s="7">
        <v>40.983067449171799</v>
      </c>
      <c r="E14" s="165">
        <v>0.18751756411603299</v>
      </c>
      <c r="F14" s="7">
        <v>1.0806536642900799</v>
      </c>
      <c r="G14" s="172">
        <v>0.20209215305388001</v>
      </c>
    </row>
    <row r="15" spans="1:7" x14ac:dyDescent="0.25">
      <c r="A15" s="10" t="s">
        <v>28</v>
      </c>
      <c r="B15" s="7">
        <v>42.184258771628997</v>
      </c>
      <c r="C15" s="165">
        <v>0.74878120841178097</v>
      </c>
      <c r="D15" s="7">
        <v>41.869261482241001</v>
      </c>
      <c r="E15" s="165">
        <v>0.203410796762174</v>
      </c>
      <c r="F15" s="7">
        <v>-0.31499728938806698</v>
      </c>
      <c r="G15" s="172">
        <v>0.78998713835148204</v>
      </c>
    </row>
    <row r="16" spans="1:7" x14ac:dyDescent="0.25">
      <c r="A16" s="10" t="s">
        <v>30</v>
      </c>
      <c r="B16" s="7">
        <v>37.897409982138299</v>
      </c>
      <c r="C16" s="165">
        <v>0.36035628934279301</v>
      </c>
      <c r="D16" s="7">
        <v>39.5312198595878</v>
      </c>
      <c r="E16" s="165">
        <v>0.209575569896085</v>
      </c>
      <c r="F16" s="7">
        <v>1.63380987744948</v>
      </c>
      <c r="G16" s="172">
        <v>0.41002263644881798</v>
      </c>
    </row>
    <row r="17" spans="1:7" x14ac:dyDescent="0.25">
      <c r="A17" s="166" t="s">
        <v>175</v>
      </c>
      <c r="B17" s="7">
        <v>43.879852863650697</v>
      </c>
      <c r="C17" s="165">
        <v>0.87067841959101899</v>
      </c>
      <c r="D17" s="7">
        <v>40.218552780198202</v>
      </c>
      <c r="E17" s="165">
        <v>0.185343555614919</v>
      </c>
      <c r="F17" s="7">
        <v>-3.6613000834524998</v>
      </c>
      <c r="G17" s="172">
        <v>0.87720690283067104</v>
      </c>
    </row>
    <row r="18" spans="1:7" x14ac:dyDescent="0.25">
      <c r="A18" s="10" t="s">
        <v>31</v>
      </c>
      <c r="B18" s="7">
        <v>40.544913813830398</v>
      </c>
      <c r="C18" s="165">
        <v>0.51359870532959295</v>
      </c>
      <c r="D18" s="7">
        <v>40.926012346034703</v>
      </c>
      <c r="E18" s="165">
        <v>0.14430249829797001</v>
      </c>
      <c r="F18" s="7">
        <v>0.38109853220437601</v>
      </c>
      <c r="G18" s="172">
        <v>0.54245679280276204</v>
      </c>
    </row>
    <row r="19" spans="1:7" x14ac:dyDescent="0.25">
      <c r="A19" s="10" t="s">
        <v>32</v>
      </c>
      <c r="B19" s="7">
        <v>39.0919321083813</v>
      </c>
      <c r="C19" s="165">
        <v>0.72120334390505603</v>
      </c>
      <c r="D19" s="7">
        <v>39.357760409657601</v>
      </c>
      <c r="E19" s="165">
        <v>0.16384685590923601</v>
      </c>
      <c r="F19" s="7">
        <v>0.26582830127634299</v>
      </c>
      <c r="G19" s="172">
        <v>0.73607465910591696</v>
      </c>
    </row>
    <row r="20" spans="1:7" x14ac:dyDescent="0.25">
      <c r="A20" s="10" t="s">
        <v>176</v>
      </c>
      <c r="B20" s="7">
        <v>40.816485701282502</v>
      </c>
      <c r="C20" s="165">
        <v>0.91375193504104701</v>
      </c>
      <c r="D20" s="7">
        <v>41.801481623933199</v>
      </c>
      <c r="E20" s="165">
        <v>0.26527389210924901</v>
      </c>
      <c r="F20" s="7">
        <v>0.98499592265066804</v>
      </c>
      <c r="G20" s="172">
        <v>0.96405391273735896</v>
      </c>
    </row>
    <row r="21" spans="1:7" x14ac:dyDescent="0.25">
      <c r="A21" s="10" t="s">
        <v>33</v>
      </c>
      <c r="B21" s="7">
        <v>39.759670247633899</v>
      </c>
      <c r="C21" s="165">
        <v>0.49117518060619703</v>
      </c>
      <c r="D21" s="7">
        <v>41.071109300315499</v>
      </c>
      <c r="E21" s="165">
        <v>0.17856459397000399</v>
      </c>
      <c r="F21" s="7">
        <v>1.3114390526816</v>
      </c>
      <c r="G21" s="172">
        <v>0.51572338415112795</v>
      </c>
    </row>
    <row r="22" spans="1:7" x14ac:dyDescent="0.25">
      <c r="A22" s="166" t="s">
        <v>177</v>
      </c>
      <c r="B22" s="7">
        <v>42.370168457436399</v>
      </c>
      <c r="C22" s="165">
        <v>1.1528467677585299</v>
      </c>
      <c r="D22" s="7">
        <v>41.473478874526499</v>
      </c>
      <c r="E22" s="165">
        <v>0.20611392903824899</v>
      </c>
      <c r="F22" s="7">
        <v>-0.89668958290983602</v>
      </c>
      <c r="G22" s="172">
        <v>1.18006083966038</v>
      </c>
    </row>
    <row r="23" spans="1:7" x14ac:dyDescent="0.25">
      <c r="A23" s="10" t="s">
        <v>34</v>
      </c>
      <c r="B23" s="7">
        <v>40.311469767710499</v>
      </c>
      <c r="C23" s="165">
        <v>0.48213395324584202</v>
      </c>
      <c r="D23" s="7">
        <v>41.4316083333945</v>
      </c>
      <c r="E23" s="165">
        <v>0.17951616900468501</v>
      </c>
      <c r="F23" s="7">
        <v>1.12013856568398</v>
      </c>
      <c r="G23" s="172">
        <v>0.54885092670532798</v>
      </c>
    </row>
    <row r="24" spans="1:7" x14ac:dyDescent="0.25">
      <c r="A24" s="166" t="s">
        <v>178</v>
      </c>
      <c r="B24" s="7">
        <v>35.452773993384199</v>
      </c>
      <c r="C24" s="165">
        <v>0.67179360887471695</v>
      </c>
      <c r="D24" s="7">
        <v>40.704469623897303</v>
      </c>
      <c r="E24" s="165">
        <v>0.30293402616680298</v>
      </c>
      <c r="F24" s="7">
        <v>5.2516956305131597</v>
      </c>
      <c r="G24" s="172">
        <v>0.68445579661300004</v>
      </c>
    </row>
    <row r="25" spans="1:7" x14ac:dyDescent="0.25">
      <c r="A25" s="10" t="s">
        <v>36</v>
      </c>
      <c r="B25" s="7">
        <v>38.763834824459899</v>
      </c>
      <c r="C25" s="165">
        <v>0.80215294043577101</v>
      </c>
      <c r="D25" s="7">
        <v>44.9715929397845</v>
      </c>
      <c r="E25" s="165">
        <v>0.28666660148871898</v>
      </c>
      <c r="F25" s="7">
        <v>6.2077581153245998</v>
      </c>
      <c r="G25" s="172">
        <v>0.83198515634381698</v>
      </c>
    </row>
    <row r="26" spans="1:7" x14ac:dyDescent="0.25">
      <c r="A26" s="10" t="s">
        <v>37</v>
      </c>
      <c r="B26" s="7" t="s">
        <v>1058</v>
      </c>
      <c r="C26" s="165" t="s">
        <v>1058</v>
      </c>
      <c r="D26" s="7">
        <v>40.523744985640803</v>
      </c>
      <c r="E26" s="165">
        <v>0.26951152389716698</v>
      </c>
      <c r="F26" s="7" t="s">
        <v>1058</v>
      </c>
      <c r="G26" s="172" t="s">
        <v>1058</v>
      </c>
    </row>
    <row r="27" spans="1:7" x14ac:dyDescent="0.25">
      <c r="A27" s="10" t="s">
        <v>38</v>
      </c>
      <c r="B27" s="7">
        <v>50.423554762152797</v>
      </c>
      <c r="C27" s="165">
        <v>1.0228703511816799</v>
      </c>
      <c r="D27" s="7">
        <v>44.1063660801696</v>
      </c>
      <c r="E27" s="165">
        <v>0.214331395796173</v>
      </c>
      <c r="F27" s="7">
        <v>-6.31718868198318</v>
      </c>
      <c r="G27" s="172">
        <v>1.0432485646898799</v>
      </c>
    </row>
    <row r="28" spans="1:7" x14ac:dyDescent="0.25">
      <c r="A28" s="10" t="s">
        <v>40</v>
      </c>
      <c r="B28" s="7">
        <v>41.297596437740197</v>
      </c>
      <c r="C28" s="165">
        <v>0.49879707669699702</v>
      </c>
      <c r="D28" s="7">
        <v>42.930348400760103</v>
      </c>
      <c r="E28" s="165">
        <v>0.18893392318464</v>
      </c>
      <c r="F28" s="7">
        <v>1.6327519630199701</v>
      </c>
      <c r="G28" s="172">
        <v>0.52899779983928497</v>
      </c>
    </row>
    <row r="29" spans="1:7" x14ac:dyDescent="0.25">
      <c r="A29" s="10" t="s">
        <v>42</v>
      </c>
      <c r="B29" s="7">
        <v>40.346460648272704</v>
      </c>
      <c r="C29" s="165">
        <v>0.49381354530855998</v>
      </c>
      <c r="D29" s="7">
        <v>40.861591226269901</v>
      </c>
      <c r="E29" s="165">
        <v>0.16538706702964501</v>
      </c>
      <c r="F29" s="7">
        <v>0.51513057799722595</v>
      </c>
      <c r="G29" s="172">
        <v>0.51657647123439399</v>
      </c>
    </row>
    <row r="30" spans="1:7" x14ac:dyDescent="0.25">
      <c r="A30" s="10" t="s">
        <v>43</v>
      </c>
      <c r="B30" s="7">
        <v>39.263491734878102</v>
      </c>
      <c r="C30" s="165">
        <v>0.46074915598437399</v>
      </c>
      <c r="D30" s="7">
        <v>41.366259338799303</v>
      </c>
      <c r="E30" s="165">
        <v>0.17062675814417</v>
      </c>
      <c r="F30" s="7">
        <v>2.1027676039212202</v>
      </c>
      <c r="G30" s="172">
        <v>0.49000647913643802</v>
      </c>
    </row>
    <row r="31" spans="1:7" x14ac:dyDescent="0.25">
      <c r="A31" s="166" t="s">
        <v>179</v>
      </c>
      <c r="B31" s="7">
        <v>37.0670714175318</v>
      </c>
      <c r="C31" s="165">
        <v>0.85555793112219103</v>
      </c>
      <c r="D31" s="7">
        <v>38.910076593615699</v>
      </c>
      <c r="E31" s="165">
        <v>0.22972973044418499</v>
      </c>
      <c r="F31" s="7">
        <v>1.8430051760839601</v>
      </c>
      <c r="G31" s="172">
        <v>0.88721485978325798</v>
      </c>
    </row>
    <row r="32" spans="1:7" x14ac:dyDescent="0.25">
      <c r="A32" s="166" t="s">
        <v>180</v>
      </c>
      <c r="B32" s="7">
        <v>45.608512883397502</v>
      </c>
      <c r="C32" s="165">
        <v>1.20962629791787</v>
      </c>
      <c r="D32" s="7">
        <v>41.865416852678003</v>
      </c>
      <c r="E32" s="165">
        <v>0.31156779651946698</v>
      </c>
      <c r="F32" s="7">
        <v>-3.7430960307194501</v>
      </c>
      <c r="G32" s="172">
        <v>1.24933164479944</v>
      </c>
    </row>
    <row r="33" spans="1:7" x14ac:dyDescent="0.25">
      <c r="A33" s="166" t="s">
        <v>181</v>
      </c>
      <c r="B33" s="7">
        <v>40.4245062188565</v>
      </c>
      <c r="C33" s="165">
        <v>0.49824426059089499</v>
      </c>
      <c r="D33" s="7">
        <v>40.04568419001</v>
      </c>
      <c r="E33" s="165">
        <v>0.165600013194343</v>
      </c>
      <c r="F33" s="7">
        <v>-0.37882202884650701</v>
      </c>
      <c r="G33" s="172">
        <v>0.54534024149160298</v>
      </c>
    </row>
    <row r="34" spans="1:7" x14ac:dyDescent="0.25">
      <c r="A34" s="6" t="s">
        <v>47</v>
      </c>
      <c r="B34" s="7">
        <v>38.6443283647017</v>
      </c>
      <c r="C34" s="165">
        <v>0.80034177251472405</v>
      </c>
      <c r="D34" s="7">
        <v>40.821487178122602</v>
      </c>
      <c r="E34" s="165">
        <v>0.19050735501506599</v>
      </c>
      <c r="F34" s="7">
        <v>2.1771588134209199</v>
      </c>
      <c r="G34" s="172">
        <v>0.79315811087798604</v>
      </c>
    </row>
    <row r="35" spans="1:7" x14ac:dyDescent="0.25">
      <c r="A35" s="10" t="s">
        <v>48</v>
      </c>
      <c r="B35" s="7">
        <v>38.449078968256799</v>
      </c>
      <c r="C35" s="165">
        <v>0.84874754071080505</v>
      </c>
      <c r="D35" s="7">
        <v>42.379178828754704</v>
      </c>
      <c r="E35" s="165">
        <v>0.28036283362574199</v>
      </c>
      <c r="F35" s="7">
        <v>3.9300998604978501</v>
      </c>
      <c r="G35" s="172">
        <v>0.91499938904920797</v>
      </c>
    </row>
    <row r="36" spans="1:7" x14ac:dyDescent="0.25">
      <c r="A36" s="10" t="s">
        <v>53</v>
      </c>
      <c r="B36" s="7">
        <v>47.785073626515597</v>
      </c>
      <c r="C36" s="165">
        <v>0.85339754278692803</v>
      </c>
      <c r="D36" s="7">
        <v>45.329470490980803</v>
      </c>
      <c r="E36" s="165">
        <v>0.16161766382784701</v>
      </c>
      <c r="F36" s="7">
        <v>-2.4556031355347998</v>
      </c>
      <c r="G36" s="172">
        <v>0.88497586813338602</v>
      </c>
    </row>
    <row r="37" spans="1:7" x14ac:dyDescent="0.25">
      <c r="A37" s="10" t="s">
        <v>54</v>
      </c>
      <c r="B37" s="7">
        <v>39.0083559131863</v>
      </c>
      <c r="C37" s="165">
        <v>0.54362285811726696</v>
      </c>
      <c r="D37" s="7">
        <v>41.185363273374001</v>
      </c>
      <c r="E37" s="165">
        <v>0.31230463303044498</v>
      </c>
      <c r="F37" s="7">
        <v>2.17700736018777</v>
      </c>
      <c r="G37" s="172">
        <v>0.59777482184828701</v>
      </c>
    </row>
    <row r="38" spans="1:7" x14ac:dyDescent="0.25">
      <c r="A38" s="10" t="s">
        <v>57</v>
      </c>
      <c r="B38" s="7">
        <v>37.985094147602602</v>
      </c>
      <c r="C38" s="165">
        <v>0.60738592445357698</v>
      </c>
      <c r="D38" s="7">
        <v>40.378381569726301</v>
      </c>
      <c r="E38" s="165">
        <v>0.202547456386164</v>
      </c>
      <c r="F38" s="7">
        <v>2.3932874221236902</v>
      </c>
      <c r="G38" s="172">
        <v>0.65693798411089899</v>
      </c>
    </row>
    <row r="39" spans="1:7" x14ac:dyDescent="0.25">
      <c r="A39" s="10" t="s">
        <v>58</v>
      </c>
      <c r="B39" s="7">
        <v>42.7298363241961</v>
      </c>
      <c r="C39" s="165">
        <v>0.63582048483448805</v>
      </c>
      <c r="D39" s="7">
        <v>40.108763133783803</v>
      </c>
      <c r="E39" s="165">
        <v>0.17023820428842601</v>
      </c>
      <c r="F39" s="7">
        <v>-2.6210731904123699</v>
      </c>
      <c r="G39" s="172">
        <v>0.66370810635861599</v>
      </c>
    </row>
    <row r="40" spans="1:7" x14ac:dyDescent="0.25">
      <c r="A40" s="166" t="s">
        <v>182</v>
      </c>
      <c r="B40" s="7">
        <v>40.1395766212447</v>
      </c>
      <c r="C40" s="165">
        <v>0.65914247374435997</v>
      </c>
      <c r="D40" s="7">
        <v>42.310019736221101</v>
      </c>
      <c r="E40" s="165">
        <v>0.177754155925235</v>
      </c>
      <c r="F40" s="7">
        <v>2.1704431149763499</v>
      </c>
      <c r="G40" s="172">
        <v>0.69016544324562601</v>
      </c>
    </row>
    <row r="41" spans="1:7" x14ac:dyDescent="0.25">
      <c r="A41" s="10" t="s">
        <v>61</v>
      </c>
      <c r="B41" s="7">
        <v>44.289585561189497</v>
      </c>
      <c r="C41" s="165">
        <v>1.31267588568789</v>
      </c>
      <c r="D41" s="7">
        <v>43.169902823717301</v>
      </c>
      <c r="E41" s="165">
        <v>0.28789339054133101</v>
      </c>
      <c r="F41" s="7">
        <v>-1.11968273747225</v>
      </c>
      <c r="G41" s="172">
        <v>1.24878458377113</v>
      </c>
    </row>
    <row r="42" spans="1:7" ht="13.5" customHeight="1" x14ac:dyDescent="0.25">
      <c r="A42" s="177" t="s">
        <v>218</v>
      </c>
      <c r="B42" s="173">
        <v>40.828846405866699</v>
      </c>
      <c r="C42" s="174">
        <v>0.16686886132454701</v>
      </c>
      <c r="D42" s="173">
        <v>41.472913374993801</v>
      </c>
      <c r="E42" s="174">
        <v>4.6186519987483701E-2</v>
      </c>
      <c r="F42" s="175">
        <v>0.68057344564065902</v>
      </c>
      <c r="G42" s="176">
        <v>0.171160099377547</v>
      </c>
    </row>
    <row r="43" spans="1:7" ht="13" x14ac:dyDescent="0.3">
      <c r="A43" s="42"/>
      <c r="B43" s="72"/>
      <c r="C43" s="72"/>
      <c r="D43" s="72"/>
      <c r="E43" s="72"/>
      <c r="F43" s="72"/>
      <c r="G43" s="72"/>
    </row>
    <row r="44" spans="1:7" x14ac:dyDescent="0.25">
      <c r="A44" t="s">
        <v>236</v>
      </c>
      <c r="B44" s="72"/>
      <c r="C44" s="72"/>
      <c r="D44" s="72"/>
      <c r="E44" s="72"/>
      <c r="F44" s="72"/>
      <c r="G44" s="72"/>
    </row>
    <row r="45" spans="1:7" x14ac:dyDescent="0.25">
      <c r="A45" t="s">
        <v>237</v>
      </c>
      <c r="B45" s="72"/>
      <c r="C45" s="72"/>
      <c r="D45" s="72"/>
      <c r="E45" s="72"/>
      <c r="F45" s="72"/>
      <c r="G45" s="72"/>
    </row>
    <row r="46" spans="1:7" x14ac:dyDescent="0.25">
      <c r="A46" t="s">
        <v>238</v>
      </c>
      <c r="B46" s="72"/>
      <c r="C46" s="72"/>
      <c r="D46" s="72"/>
      <c r="E46" s="72"/>
      <c r="F46" s="72"/>
      <c r="G46" s="72"/>
    </row>
    <row r="47" spans="1:7" x14ac:dyDescent="0.25">
      <c r="A47" s="64" t="s">
        <v>80</v>
      </c>
      <c r="B47" s="164"/>
      <c r="C47" s="164"/>
      <c r="D47" s="164"/>
      <c r="E47" s="164"/>
      <c r="F47" s="164"/>
      <c r="G47" s="164"/>
    </row>
    <row r="48" spans="1:7" x14ac:dyDescent="0.25">
      <c r="A48" s="64" t="s">
        <v>195</v>
      </c>
    </row>
    <row r="49" spans="1:7" x14ac:dyDescent="0.25">
      <c r="A49" s="64" t="s">
        <v>64</v>
      </c>
      <c r="B49" s="164"/>
      <c r="C49" s="164"/>
      <c r="D49" s="164"/>
      <c r="E49" s="164"/>
      <c r="F49" s="164"/>
      <c r="G49" s="164"/>
    </row>
    <row r="50" spans="1:7" x14ac:dyDescent="0.25">
      <c r="A50" s="64" t="s">
        <v>183</v>
      </c>
      <c r="B50" s="164"/>
      <c r="C50" s="164"/>
      <c r="D50" s="164"/>
      <c r="E50" s="164"/>
      <c r="F50" s="164"/>
      <c r="G50" s="164"/>
    </row>
  </sheetData>
  <mergeCells count="5">
    <mergeCell ref="B6:G6"/>
    <mergeCell ref="B7:G7"/>
    <mergeCell ref="B8:C8"/>
    <mergeCell ref="D8:E8"/>
    <mergeCell ref="F8:G8"/>
  </mergeCells>
  <conditionalFormatting sqref="F11:F42">
    <cfRule type="expression" dxfId="456" priority="1">
      <formula>ABS(F11/G11)&gt;1.95996398454005</formula>
    </cfRule>
  </conditionalFormatting>
  <pageMargins left="0.7" right="0.7" top="0.75" bottom="0.75" header="0.3" footer="0.3"/>
  <pageSetup paperSize="9" orientation="portrait"/>
  <headerFooter scaleWithDoc="0" alignWithMargins="0">
    <oddFooter>&amp;C_x000D_&amp;1#&amp;"Calibri"&amp;10&amp;K0000FF Restricted Use - À usage restreint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48"/>
  <sheetViews>
    <sheetView showGridLines="0" zoomScale="80" zoomScaleNormal="80" workbookViewId="0"/>
  </sheetViews>
  <sheetFormatPr defaultColWidth="10.90625" defaultRowHeight="12.5" x14ac:dyDescent="0.25"/>
  <cols>
    <col min="1" max="1" width="27.1796875" customWidth="1"/>
  </cols>
  <sheetData>
    <row r="1" spans="1:13" ht="13" x14ac:dyDescent="0.3">
      <c r="A1" s="41" t="str">
        <f ca="1">RIGHT(CELL("Filename",A1),LEN(CELL("Filename",A1))-FIND("]",CELL("Filename",A1)))</f>
        <v>CON.UND.PIAAC_H2Q12</v>
      </c>
      <c r="B1" s="42"/>
      <c r="E1" s="85"/>
      <c r="G1" s="85"/>
    </row>
    <row r="2" spans="1:13" ht="13" x14ac:dyDescent="0.3">
      <c r="A2" s="42" t="s">
        <v>192</v>
      </c>
    </row>
    <row r="3" spans="1:13" ht="13" x14ac:dyDescent="0.3">
      <c r="A3" s="43" t="s">
        <v>193</v>
      </c>
    </row>
    <row r="4" spans="1:13" x14ac:dyDescent="0.25">
      <c r="A4" s="160" t="str">
        <f>HYPERLINK("#'TOC'!A1", "Back to TOC")</f>
        <v>Back to TOC</v>
      </c>
    </row>
    <row r="5" spans="1:13" ht="13.5" customHeight="1" x14ac:dyDescent="0.25"/>
    <row r="6" spans="1:13" ht="46" customHeight="1" x14ac:dyDescent="0.25">
      <c r="A6" s="159"/>
      <c r="B6" s="677" t="s">
        <v>188</v>
      </c>
      <c r="C6" s="654"/>
      <c r="D6" s="654"/>
      <c r="E6" s="654"/>
      <c r="F6" s="654"/>
      <c r="G6" s="655"/>
    </row>
    <row r="7" spans="1:13" ht="23.25" customHeight="1" x14ac:dyDescent="0.25">
      <c r="A7" s="159"/>
      <c r="B7" s="673" t="s">
        <v>170</v>
      </c>
      <c r="C7" s="674"/>
      <c r="D7" s="674"/>
      <c r="E7" s="674"/>
      <c r="F7" s="674"/>
      <c r="G7" s="675"/>
    </row>
    <row r="8" spans="1:13" ht="82.5" customHeight="1" x14ac:dyDescent="0.25">
      <c r="A8" s="41"/>
      <c r="B8" s="676" t="s">
        <v>171</v>
      </c>
      <c r="C8" s="651"/>
      <c r="D8" s="651" t="s">
        <v>172</v>
      </c>
      <c r="E8" s="651"/>
      <c r="F8" s="651" t="s">
        <v>173</v>
      </c>
      <c r="G8" s="652"/>
    </row>
    <row r="9" spans="1:13" ht="15" customHeight="1" x14ac:dyDescent="0.25">
      <c r="A9" s="167"/>
      <c r="B9" s="168" t="s">
        <v>12</v>
      </c>
      <c r="C9" s="67" t="s">
        <v>11</v>
      </c>
      <c r="D9" s="162" t="s">
        <v>12</v>
      </c>
      <c r="E9" s="67" t="s">
        <v>11</v>
      </c>
      <c r="F9" s="162" t="s">
        <v>13</v>
      </c>
      <c r="G9" s="74" t="s">
        <v>11</v>
      </c>
    </row>
    <row r="10" spans="1:13" x14ac:dyDescent="0.25">
      <c r="A10" s="179"/>
      <c r="B10" s="163"/>
      <c r="C10" s="169"/>
      <c r="D10" s="163"/>
      <c r="E10" s="170"/>
      <c r="F10" s="169"/>
      <c r="G10" s="171"/>
    </row>
    <row r="11" spans="1:13" x14ac:dyDescent="0.25">
      <c r="A11" s="159" t="s">
        <v>16</v>
      </c>
      <c r="B11" s="7">
        <v>71.367603537899996</v>
      </c>
      <c r="C11" s="165">
        <v>4.4425440976842498</v>
      </c>
      <c r="D11" s="7">
        <v>28.632396462100001</v>
      </c>
      <c r="E11" s="165">
        <v>4.4425440976842498</v>
      </c>
      <c r="F11" s="7">
        <v>68.368847874332005</v>
      </c>
      <c r="G11" s="172">
        <v>2.2565153312349202</v>
      </c>
      <c r="H11">
        <v>31.631152125667999</v>
      </c>
      <c r="I11">
        <v>2.2565153312349202</v>
      </c>
      <c r="J11">
        <v>-2.9987556635680099</v>
      </c>
      <c r="K11">
        <v>4.8701266157600198</v>
      </c>
      <c r="L11">
        <v>2.9987556635679899</v>
      </c>
      <c r="M11">
        <v>4.8701266157600198</v>
      </c>
    </row>
    <row r="12" spans="1:13" x14ac:dyDescent="0.25">
      <c r="A12" s="178" t="s">
        <v>174</v>
      </c>
      <c r="B12" s="7">
        <v>58.722981281458999</v>
      </c>
      <c r="C12" s="165">
        <v>6.28574041559569</v>
      </c>
      <c r="D12" s="7">
        <v>41.277018718541001</v>
      </c>
      <c r="E12" s="165">
        <v>6.28574041559569</v>
      </c>
      <c r="F12" s="7">
        <v>45.750512460601499</v>
      </c>
      <c r="G12" s="172">
        <v>1.7240722625564999</v>
      </c>
      <c r="H12">
        <v>54.249487539398501</v>
      </c>
      <c r="I12">
        <v>1.7240722625564999</v>
      </c>
      <c r="J12">
        <v>-12.9724688208575</v>
      </c>
      <c r="K12">
        <v>6.4431855538982896</v>
      </c>
      <c r="L12">
        <v>12.9724688208575</v>
      </c>
      <c r="M12">
        <v>6.4431855538983003</v>
      </c>
    </row>
    <row r="13" spans="1:13" x14ac:dyDescent="0.25">
      <c r="A13" s="159" t="s">
        <v>24</v>
      </c>
      <c r="B13" s="7">
        <v>24.023197849649101</v>
      </c>
      <c r="C13" s="165">
        <v>5.6022507763382299</v>
      </c>
      <c r="D13" s="7">
        <v>75.976802150350906</v>
      </c>
      <c r="E13" s="165">
        <v>5.6022507763382396</v>
      </c>
      <c r="F13" s="7">
        <v>44.576245261023601</v>
      </c>
      <c r="G13" s="172">
        <v>1.7657943704119801</v>
      </c>
      <c r="H13">
        <v>55.423754738976399</v>
      </c>
      <c r="I13">
        <v>1.7657943704119801</v>
      </c>
      <c r="J13">
        <v>20.5530474113745</v>
      </c>
      <c r="K13">
        <v>5.6137043106973001</v>
      </c>
      <c r="L13">
        <v>-20.5530474113745</v>
      </c>
      <c r="M13">
        <v>5.6137043106973099</v>
      </c>
    </row>
    <row r="14" spans="1:13" x14ac:dyDescent="0.25">
      <c r="A14" s="159" t="s">
        <v>27</v>
      </c>
      <c r="B14" s="7">
        <v>87.023176218873999</v>
      </c>
      <c r="C14" s="165">
        <v>4.7133398431058904</v>
      </c>
      <c r="D14" s="7">
        <v>12.976823781126001</v>
      </c>
      <c r="E14" s="165">
        <v>4.7133398431058904</v>
      </c>
      <c r="F14" s="7">
        <v>77.111524641093993</v>
      </c>
      <c r="G14" s="172">
        <v>1.95620343867063</v>
      </c>
      <c r="H14">
        <v>22.888475358906</v>
      </c>
      <c r="I14">
        <v>1.95620343867063</v>
      </c>
      <c r="J14">
        <v>-9.9116515777800096</v>
      </c>
      <c r="K14">
        <v>4.89177383417573</v>
      </c>
      <c r="L14">
        <v>9.9116515777799901</v>
      </c>
      <c r="M14">
        <v>4.89177383417573</v>
      </c>
    </row>
    <row r="15" spans="1:13" x14ac:dyDescent="0.25">
      <c r="A15" s="159" t="s">
        <v>28</v>
      </c>
      <c r="B15" s="7">
        <v>67.658211681279695</v>
      </c>
      <c r="C15" s="165">
        <v>7.8750112448069203</v>
      </c>
      <c r="D15" s="7">
        <v>32.341788318720297</v>
      </c>
      <c r="E15" s="165">
        <v>7.8750112448069096</v>
      </c>
      <c r="F15" s="7">
        <v>75.3194790776963</v>
      </c>
      <c r="G15" s="172">
        <v>1.74308790706645</v>
      </c>
      <c r="H15">
        <v>24.6805209223037</v>
      </c>
      <c r="I15">
        <v>1.74308790706645</v>
      </c>
      <c r="J15">
        <v>7.6612673964166502</v>
      </c>
      <c r="K15">
        <v>7.8666773993147103</v>
      </c>
      <c r="L15">
        <v>-7.6612673964166396</v>
      </c>
      <c r="M15">
        <v>7.8666773993146997</v>
      </c>
    </row>
    <row r="16" spans="1:13" x14ac:dyDescent="0.25">
      <c r="A16" s="159" t="s">
        <v>30</v>
      </c>
      <c r="B16" s="7">
        <v>77.219687133164399</v>
      </c>
      <c r="C16" s="165">
        <v>3.62648113356423</v>
      </c>
      <c r="D16" s="7">
        <v>22.780312866835601</v>
      </c>
      <c r="E16" s="165">
        <v>3.6264811335642402</v>
      </c>
      <c r="F16" s="7">
        <v>53.899048647744401</v>
      </c>
      <c r="G16" s="172">
        <v>1.51771054169289</v>
      </c>
      <c r="H16">
        <v>46.100951352255599</v>
      </c>
      <c r="I16">
        <v>1.51771054169289</v>
      </c>
      <c r="J16">
        <v>-23.320638485420002</v>
      </c>
      <c r="K16">
        <v>4.0010042551465004</v>
      </c>
      <c r="L16">
        <v>23.320638485420002</v>
      </c>
      <c r="M16">
        <v>4.0010042551465101</v>
      </c>
    </row>
    <row r="17" spans="1:13" x14ac:dyDescent="0.25">
      <c r="A17" s="180" t="s">
        <v>175</v>
      </c>
      <c r="B17" s="7">
        <v>31.383278235707699</v>
      </c>
      <c r="C17" s="165">
        <v>5.6400530597205103</v>
      </c>
      <c r="D17" s="7">
        <v>68.616721764292294</v>
      </c>
      <c r="E17" s="165">
        <v>5.6400530597205103</v>
      </c>
      <c r="F17" s="7">
        <v>43.377178111337798</v>
      </c>
      <c r="G17" s="172">
        <v>1.3641301286677401</v>
      </c>
      <c r="H17">
        <v>56.622821888662202</v>
      </c>
      <c r="I17">
        <v>1.3641301286677401</v>
      </c>
      <c r="J17">
        <v>11.993899875630101</v>
      </c>
      <c r="K17">
        <v>5.8819406732252304</v>
      </c>
      <c r="L17">
        <v>-11.993899875630101</v>
      </c>
      <c r="M17">
        <v>5.8819406732252304</v>
      </c>
    </row>
    <row r="18" spans="1:13" x14ac:dyDescent="0.25">
      <c r="A18" s="159" t="s">
        <v>31</v>
      </c>
      <c r="B18" s="7">
        <v>81.585747375906905</v>
      </c>
      <c r="C18" s="165">
        <v>3.15427470562559</v>
      </c>
      <c r="D18" s="7">
        <v>18.414252624093098</v>
      </c>
      <c r="E18" s="165">
        <v>3.15427470562559</v>
      </c>
      <c r="F18" s="7">
        <v>73.1780662320716</v>
      </c>
      <c r="G18" s="172">
        <v>1.0868182067596699</v>
      </c>
      <c r="H18">
        <v>26.8219337679284</v>
      </c>
      <c r="I18">
        <v>1.0868182067596699</v>
      </c>
      <c r="J18">
        <v>-8.4076811438353207</v>
      </c>
      <c r="K18">
        <v>3.2716612862852599</v>
      </c>
      <c r="L18">
        <v>8.4076811438353207</v>
      </c>
      <c r="M18">
        <v>3.2716612862852501</v>
      </c>
    </row>
    <row r="19" spans="1:13" x14ac:dyDescent="0.25">
      <c r="A19" s="159" t="s">
        <v>32</v>
      </c>
      <c r="B19" s="7">
        <v>60.935931051687703</v>
      </c>
      <c r="C19" s="165">
        <v>7.4738081386773496</v>
      </c>
      <c r="D19" s="7">
        <v>39.064068948312297</v>
      </c>
      <c r="E19" s="165">
        <v>7.4738081386773496</v>
      </c>
      <c r="F19" s="7">
        <v>57.565744881640597</v>
      </c>
      <c r="G19" s="172">
        <v>1.23674821413904</v>
      </c>
      <c r="H19">
        <v>42.434255118359403</v>
      </c>
      <c r="I19">
        <v>1.23674821413904</v>
      </c>
      <c r="J19">
        <v>-3.3701861700471598</v>
      </c>
      <c r="K19">
        <v>7.6548441158179701</v>
      </c>
      <c r="L19">
        <v>3.3701861700471598</v>
      </c>
      <c r="M19">
        <v>7.6548441158179701</v>
      </c>
    </row>
    <row r="20" spans="1:13" x14ac:dyDescent="0.25">
      <c r="A20" s="159" t="s">
        <v>176</v>
      </c>
      <c r="B20" s="7">
        <v>66.189641843659601</v>
      </c>
      <c r="C20" s="165">
        <v>4.9486044184556901</v>
      </c>
      <c r="D20" s="7">
        <v>33.810358156340499</v>
      </c>
      <c r="E20" s="165">
        <v>4.9486044184556901</v>
      </c>
      <c r="F20" s="7">
        <v>57.882763429120899</v>
      </c>
      <c r="G20" s="172">
        <v>1.4114844371113899</v>
      </c>
      <c r="H20">
        <v>42.117236570879101</v>
      </c>
      <c r="I20">
        <v>1.4114844371113899</v>
      </c>
      <c r="J20">
        <v>-8.3068784145386196</v>
      </c>
      <c r="K20">
        <v>5.1999076511507196</v>
      </c>
      <c r="L20">
        <v>8.3068784145386108</v>
      </c>
      <c r="M20">
        <v>5.1999076511507099</v>
      </c>
    </row>
    <row r="21" spans="1:13" x14ac:dyDescent="0.25">
      <c r="A21" s="159" t="s">
        <v>33</v>
      </c>
      <c r="B21" s="7">
        <v>65.806568931484094</v>
      </c>
      <c r="C21" s="165">
        <v>3.2585007597798299</v>
      </c>
      <c r="D21" s="7">
        <v>34.193431068515899</v>
      </c>
      <c r="E21" s="165">
        <v>3.2585007597798201</v>
      </c>
      <c r="F21" s="7">
        <v>47.656501827323197</v>
      </c>
      <c r="G21" s="172">
        <v>1.4731336143817799</v>
      </c>
      <c r="H21">
        <v>52.343498172676803</v>
      </c>
      <c r="I21">
        <v>1.4731336143817699</v>
      </c>
      <c r="J21">
        <v>-18.1500671041609</v>
      </c>
      <c r="K21">
        <v>3.4703473751674001</v>
      </c>
      <c r="L21">
        <v>18.1500671041609</v>
      </c>
      <c r="M21">
        <v>3.4703473751673899</v>
      </c>
    </row>
    <row r="22" spans="1:13" x14ac:dyDescent="0.25">
      <c r="A22" s="180" t="s">
        <v>177</v>
      </c>
      <c r="B22" s="7">
        <v>80.738967135387796</v>
      </c>
      <c r="C22" s="165">
        <v>5.0602833788678803</v>
      </c>
      <c r="D22" s="7">
        <v>19.261032864612201</v>
      </c>
      <c r="E22" s="165">
        <v>5.0602833788678803</v>
      </c>
      <c r="F22" s="7">
        <v>62.822231190810903</v>
      </c>
      <c r="G22" s="172">
        <v>1.4601437608099499</v>
      </c>
      <c r="H22">
        <v>37.177768809189203</v>
      </c>
      <c r="I22">
        <v>1.4601437608099499</v>
      </c>
      <c r="J22">
        <v>-17.916735944576899</v>
      </c>
      <c r="K22">
        <v>5.2780799378515999</v>
      </c>
      <c r="L22">
        <v>17.916735944576899</v>
      </c>
      <c r="M22">
        <v>5.2780799378515999</v>
      </c>
    </row>
    <row r="23" spans="1:13" x14ac:dyDescent="0.25">
      <c r="A23" s="159" t="s">
        <v>34</v>
      </c>
      <c r="B23" s="7">
        <v>57.827864723869801</v>
      </c>
      <c r="C23" s="165">
        <v>5.1639839583924703</v>
      </c>
      <c r="D23" s="7">
        <v>42.172135276130199</v>
      </c>
      <c r="E23" s="165">
        <v>5.1639839583924703</v>
      </c>
      <c r="F23" s="7">
        <v>50.712939090906502</v>
      </c>
      <c r="G23" s="172">
        <v>1.6835806124405099</v>
      </c>
      <c r="H23">
        <v>49.287060909093498</v>
      </c>
      <c r="I23">
        <v>1.6835806124405099</v>
      </c>
      <c r="J23">
        <v>-7.1149256329633399</v>
      </c>
      <c r="K23">
        <v>5.6090138669368201</v>
      </c>
      <c r="L23">
        <v>7.1149256329633603</v>
      </c>
      <c r="M23">
        <v>5.6090138669368201</v>
      </c>
    </row>
    <row r="24" spans="1:13" x14ac:dyDescent="0.25">
      <c r="A24" s="180" t="s">
        <v>178</v>
      </c>
      <c r="B24" s="7">
        <v>52.878060884240703</v>
      </c>
      <c r="C24" s="165">
        <v>5.1340282842590304</v>
      </c>
      <c r="D24" s="7">
        <v>47.121939115759297</v>
      </c>
      <c r="E24" s="165">
        <v>5.1340282842590304</v>
      </c>
      <c r="F24" s="7">
        <v>43.218995668183503</v>
      </c>
      <c r="G24" s="172">
        <v>1.5658559992803101</v>
      </c>
      <c r="H24">
        <v>56.781004331816497</v>
      </c>
      <c r="I24">
        <v>1.5658559992803101</v>
      </c>
      <c r="J24">
        <v>-9.6590652160571793</v>
      </c>
      <c r="K24">
        <v>5.1818406529440404</v>
      </c>
      <c r="L24">
        <v>9.6590652160571793</v>
      </c>
      <c r="M24">
        <v>5.1818406529440404</v>
      </c>
    </row>
    <row r="25" spans="1:13" x14ac:dyDescent="0.25">
      <c r="A25" s="159" t="s">
        <v>36</v>
      </c>
      <c r="B25" s="7">
        <v>47.583883000634998</v>
      </c>
      <c r="C25" s="165">
        <v>4.4467804473501902</v>
      </c>
      <c r="D25" s="7">
        <v>52.416116999365002</v>
      </c>
      <c r="E25" s="165">
        <v>4.4467804473501902</v>
      </c>
      <c r="F25" s="7">
        <v>45.569882769636898</v>
      </c>
      <c r="G25" s="172">
        <v>1.6935045800027599</v>
      </c>
      <c r="H25">
        <v>54.430117230363102</v>
      </c>
      <c r="I25">
        <v>1.6935045800027599</v>
      </c>
      <c r="J25">
        <v>-2.01400023099806</v>
      </c>
      <c r="K25">
        <v>5.0615918030012104</v>
      </c>
      <c r="L25">
        <v>2.01400023099806</v>
      </c>
      <c r="M25">
        <v>5.0615918030012104</v>
      </c>
    </row>
    <row r="26" spans="1:13" x14ac:dyDescent="0.25">
      <c r="A26" s="159" t="s">
        <v>37</v>
      </c>
      <c r="B26" s="7">
        <v>63.4529883358992</v>
      </c>
      <c r="C26" s="165">
        <v>7.5692755487146499</v>
      </c>
      <c r="D26" s="7">
        <v>36.5470116641008</v>
      </c>
      <c r="E26" s="165">
        <v>7.5692755487146499</v>
      </c>
      <c r="F26" s="7">
        <v>56.673287984212301</v>
      </c>
      <c r="G26" s="172">
        <v>2.9541503059159502</v>
      </c>
      <c r="H26">
        <v>43.326712015787699</v>
      </c>
      <c r="I26">
        <v>2.9541503059159502</v>
      </c>
      <c r="J26">
        <v>-6.7797003516869099</v>
      </c>
      <c r="K26">
        <v>7.4083336591448496</v>
      </c>
      <c r="L26">
        <v>6.7797003516869196</v>
      </c>
      <c r="M26">
        <v>7.4083336591448496</v>
      </c>
    </row>
    <row r="27" spans="1:13" x14ac:dyDescent="0.25">
      <c r="A27" s="159" t="s">
        <v>38</v>
      </c>
      <c r="B27" s="7">
        <v>75.865150876236996</v>
      </c>
      <c r="C27" s="165">
        <v>4.7999083940137899</v>
      </c>
      <c r="D27" s="7">
        <v>24.134849123763001</v>
      </c>
      <c r="E27" s="165">
        <v>4.7999083940137899</v>
      </c>
      <c r="F27" s="7">
        <v>79.875764860674494</v>
      </c>
      <c r="G27" s="172">
        <v>1.20977528427081</v>
      </c>
      <c r="H27">
        <v>20.124235139325499</v>
      </c>
      <c r="I27">
        <v>1.20977528427081</v>
      </c>
      <c r="J27">
        <v>4.0106139844375299</v>
      </c>
      <c r="K27">
        <v>5.2451841671078103</v>
      </c>
      <c r="L27">
        <v>-4.0106139844375299</v>
      </c>
      <c r="M27">
        <v>5.2451841671078103</v>
      </c>
    </row>
    <row r="28" spans="1:13" x14ac:dyDescent="0.25">
      <c r="A28" s="159" t="s">
        <v>40</v>
      </c>
      <c r="B28" s="7">
        <v>92.981829989073901</v>
      </c>
      <c r="C28" s="165">
        <v>2.6205340143659299</v>
      </c>
      <c r="D28" s="7">
        <v>7.0181700109260703</v>
      </c>
      <c r="E28" s="165">
        <v>2.6205340143659299</v>
      </c>
      <c r="F28" s="7">
        <v>80.710740274123694</v>
      </c>
      <c r="G28" s="172">
        <v>1.08293092701757</v>
      </c>
      <c r="H28">
        <v>19.289259725876299</v>
      </c>
      <c r="I28">
        <v>1.08293092701757</v>
      </c>
      <c r="J28">
        <v>-12.2710897149502</v>
      </c>
      <c r="K28">
        <v>3.2011166853542701</v>
      </c>
      <c r="L28">
        <v>12.2710897149502</v>
      </c>
      <c r="M28">
        <v>3.2011166853542701</v>
      </c>
    </row>
    <row r="29" spans="1:13" x14ac:dyDescent="0.25">
      <c r="A29" s="159" t="s">
        <v>42</v>
      </c>
      <c r="B29" s="7">
        <v>85.493060971551898</v>
      </c>
      <c r="C29" s="165">
        <v>2.9564524335720099</v>
      </c>
      <c r="D29" s="7">
        <v>14.5069390284481</v>
      </c>
      <c r="E29" s="165">
        <v>2.9564524335720099</v>
      </c>
      <c r="F29" s="7">
        <v>74.841156170764705</v>
      </c>
      <c r="G29" s="172">
        <v>1.4327043162815201</v>
      </c>
      <c r="H29">
        <v>25.158843829235298</v>
      </c>
      <c r="I29">
        <v>1.4327043162815101</v>
      </c>
      <c r="J29">
        <v>-10.6519048007872</v>
      </c>
      <c r="K29">
        <v>3.3079163679851402</v>
      </c>
      <c r="L29">
        <v>10.6519048007872</v>
      </c>
      <c r="M29">
        <v>3.3079163679851402</v>
      </c>
    </row>
    <row r="30" spans="1:13" x14ac:dyDescent="0.25">
      <c r="A30" s="159" t="s">
        <v>43</v>
      </c>
      <c r="B30" s="7">
        <v>46.408017174110498</v>
      </c>
      <c r="C30" s="165">
        <v>4.9624175414013703</v>
      </c>
      <c r="D30" s="7">
        <v>53.591982825889502</v>
      </c>
      <c r="E30" s="165">
        <v>4.9624175414013703</v>
      </c>
      <c r="F30" s="7">
        <v>47.618799230821203</v>
      </c>
      <c r="G30" s="172">
        <v>2.11293908937298</v>
      </c>
      <c r="H30">
        <v>52.381200769178797</v>
      </c>
      <c r="I30">
        <v>2.11293908937298</v>
      </c>
      <c r="J30">
        <v>1.21078205671065</v>
      </c>
      <c r="K30">
        <v>5.1311990424257603</v>
      </c>
      <c r="L30">
        <v>-1.21078205671065</v>
      </c>
      <c r="M30">
        <v>5.1311990424257603</v>
      </c>
    </row>
    <row r="31" spans="1:13" x14ac:dyDescent="0.25">
      <c r="A31" s="180" t="s">
        <v>179</v>
      </c>
      <c r="B31" s="7">
        <v>74.112212650696407</v>
      </c>
      <c r="C31" s="165">
        <v>4.7443448499225802</v>
      </c>
      <c r="D31" s="7">
        <v>25.887787349303601</v>
      </c>
      <c r="E31" s="165">
        <v>4.7443448499225802</v>
      </c>
      <c r="F31" s="7">
        <v>62.644240079391402</v>
      </c>
      <c r="G31" s="172">
        <v>1.5796515538079401</v>
      </c>
      <c r="H31">
        <v>37.355759920608598</v>
      </c>
      <c r="I31">
        <v>1.5796515538079401</v>
      </c>
      <c r="J31">
        <v>-11.467972571304999</v>
      </c>
      <c r="K31">
        <v>4.7981475762523802</v>
      </c>
      <c r="L31">
        <v>11.467972571304999</v>
      </c>
      <c r="M31">
        <v>4.7981475762523704</v>
      </c>
    </row>
    <row r="32" spans="1:13" x14ac:dyDescent="0.25">
      <c r="A32" s="180" t="s">
        <v>180</v>
      </c>
      <c r="B32" s="7">
        <v>44.559340772687598</v>
      </c>
      <c r="C32" s="165">
        <v>7.0077652035391003</v>
      </c>
      <c r="D32" s="7">
        <v>55.440659227312402</v>
      </c>
      <c r="E32" s="165">
        <v>7.0077652035391003</v>
      </c>
      <c r="F32" s="7">
        <v>46.5399416776742</v>
      </c>
      <c r="G32" s="172">
        <v>2.2826211308722999</v>
      </c>
      <c r="H32">
        <v>53.4600583223258</v>
      </c>
      <c r="I32">
        <v>2.2826211308722999</v>
      </c>
      <c r="J32">
        <v>1.98060090498664</v>
      </c>
      <c r="K32">
        <v>7.5599850385723402</v>
      </c>
      <c r="L32">
        <v>-1.98060090498664</v>
      </c>
      <c r="M32">
        <v>7.5599850385723402</v>
      </c>
    </row>
    <row r="33" spans="1:13" x14ac:dyDescent="0.25">
      <c r="A33" s="180" t="s">
        <v>181</v>
      </c>
      <c r="B33" s="7">
        <v>57.062808322200198</v>
      </c>
      <c r="C33" s="165">
        <v>4.3994827159435097</v>
      </c>
      <c r="D33" s="7">
        <v>42.937191677799802</v>
      </c>
      <c r="E33" s="165">
        <v>4.3994827159435097</v>
      </c>
      <c r="F33" s="7">
        <v>56.598382187781198</v>
      </c>
      <c r="G33" s="172">
        <v>1.4284246291863201</v>
      </c>
      <c r="H33">
        <v>43.401617812218802</v>
      </c>
      <c r="I33">
        <v>1.4284246291863201</v>
      </c>
      <c r="J33">
        <v>-0.46442613441901398</v>
      </c>
      <c r="K33">
        <v>4.7236719481869303</v>
      </c>
      <c r="L33">
        <v>0.46442613441900699</v>
      </c>
      <c r="M33">
        <v>4.7236719481869303</v>
      </c>
    </row>
    <row r="34" spans="1:13" x14ac:dyDescent="0.25">
      <c r="A34" s="41" t="s">
        <v>47</v>
      </c>
      <c r="B34" s="7">
        <v>81.802339893945501</v>
      </c>
      <c r="C34" s="165">
        <v>5.30394268246161</v>
      </c>
      <c r="D34" s="7">
        <v>18.197660106054499</v>
      </c>
      <c r="E34" s="165">
        <v>5.30394268246161</v>
      </c>
      <c r="F34" s="7">
        <v>71.896504715845495</v>
      </c>
      <c r="G34" s="172">
        <v>1.61979046389952</v>
      </c>
      <c r="H34">
        <v>28.103495284154501</v>
      </c>
      <c r="I34">
        <v>1.61979046389952</v>
      </c>
      <c r="J34">
        <v>-9.9058351780999292</v>
      </c>
      <c r="K34">
        <v>5.5666030663497201</v>
      </c>
      <c r="L34">
        <v>9.9058351780999203</v>
      </c>
      <c r="M34">
        <v>5.5666030663497201</v>
      </c>
    </row>
    <row r="35" spans="1:13" x14ac:dyDescent="0.25">
      <c r="A35" s="159" t="s">
        <v>48</v>
      </c>
      <c r="B35" s="7">
        <v>58.221169329575901</v>
      </c>
      <c r="C35" s="165">
        <v>8.6611876640160403</v>
      </c>
      <c r="D35" s="7">
        <v>41.778830670424099</v>
      </c>
      <c r="E35" s="165">
        <v>8.6611876640160403</v>
      </c>
      <c r="F35" s="7">
        <v>45.202721730236902</v>
      </c>
      <c r="G35" s="172">
        <v>1.8611974118233501</v>
      </c>
      <c r="H35">
        <v>54.797278269763098</v>
      </c>
      <c r="I35">
        <v>1.8611974118233501</v>
      </c>
      <c r="J35">
        <v>-13.018447599339</v>
      </c>
      <c r="K35">
        <v>9.24742602487364</v>
      </c>
      <c r="L35">
        <v>13.018447599339</v>
      </c>
      <c r="M35">
        <v>9.24742602487364</v>
      </c>
    </row>
    <row r="36" spans="1:13" x14ac:dyDescent="0.25">
      <c r="A36" s="159" t="s">
        <v>53</v>
      </c>
      <c r="B36" s="7">
        <v>57.554914306120303</v>
      </c>
      <c r="C36" s="165">
        <v>5.4836021437950002</v>
      </c>
      <c r="D36" s="7">
        <v>42.445085693879697</v>
      </c>
      <c r="E36" s="165">
        <v>5.4836021437950002</v>
      </c>
      <c r="F36" s="7">
        <v>48.526100753085601</v>
      </c>
      <c r="G36" s="172">
        <v>1.15866766686494</v>
      </c>
      <c r="H36">
        <v>51.473899246914399</v>
      </c>
      <c r="I36">
        <v>1.15866766686495</v>
      </c>
      <c r="J36">
        <v>-9.0288135530347198</v>
      </c>
      <c r="K36">
        <v>5.5991972454645298</v>
      </c>
      <c r="L36">
        <v>9.0288135530347091</v>
      </c>
      <c r="M36">
        <v>5.5991972454645396</v>
      </c>
    </row>
    <row r="37" spans="1:13" x14ac:dyDescent="0.25">
      <c r="A37" s="159" t="s">
        <v>54</v>
      </c>
      <c r="B37" s="7">
        <v>75.453256783579107</v>
      </c>
      <c r="C37" s="165">
        <v>4.6448958675384899</v>
      </c>
      <c r="D37" s="7">
        <v>24.5467432164209</v>
      </c>
      <c r="E37" s="165">
        <v>4.6448958675384899</v>
      </c>
      <c r="F37" s="7">
        <v>73.715870920977494</v>
      </c>
      <c r="G37" s="172">
        <v>2.04764290403081</v>
      </c>
      <c r="H37">
        <v>26.284129079022499</v>
      </c>
      <c r="I37">
        <v>2.04764290403081</v>
      </c>
      <c r="J37">
        <v>-1.7373858626016401</v>
      </c>
      <c r="K37">
        <v>4.5510618150278699</v>
      </c>
      <c r="L37">
        <v>1.7373858626016201</v>
      </c>
      <c r="M37">
        <v>4.5510618150278797</v>
      </c>
    </row>
    <row r="38" spans="1:13" x14ac:dyDescent="0.25">
      <c r="A38" s="159" t="s">
        <v>57</v>
      </c>
      <c r="B38" s="7">
        <v>66.214989234375395</v>
      </c>
      <c r="C38" s="165">
        <v>4.7719613921535702</v>
      </c>
      <c r="D38" s="7">
        <v>33.785010765624598</v>
      </c>
      <c r="E38" s="165">
        <v>4.7719613921535702</v>
      </c>
      <c r="F38" s="7">
        <v>44.916018719199997</v>
      </c>
      <c r="G38" s="172">
        <v>1.7667411735352301</v>
      </c>
      <c r="H38">
        <v>55.083981280800003</v>
      </c>
      <c r="I38">
        <v>1.7667411735352301</v>
      </c>
      <c r="J38">
        <v>-21.298970515175501</v>
      </c>
      <c r="K38">
        <v>4.7210763326459899</v>
      </c>
      <c r="L38">
        <v>21.298970515175501</v>
      </c>
      <c r="M38">
        <v>4.7210763326459899</v>
      </c>
    </row>
    <row r="39" spans="1:13" x14ac:dyDescent="0.25">
      <c r="A39" s="159" t="s">
        <v>58</v>
      </c>
      <c r="B39" s="7">
        <v>59.383604401183803</v>
      </c>
      <c r="C39" s="165">
        <v>5.8529012057215901</v>
      </c>
      <c r="D39" s="7">
        <v>40.616395598816197</v>
      </c>
      <c r="E39" s="165">
        <v>5.8529012057215901</v>
      </c>
      <c r="F39" s="7">
        <v>58.028242228029498</v>
      </c>
      <c r="G39" s="172">
        <v>1.94640978272244</v>
      </c>
      <c r="H39">
        <v>41.971757771970502</v>
      </c>
      <c r="I39">
        <v>1.94640978272244</v>
      </c>
      <c r="J39">
        <v>-1.35536217315429</v>
      </c>
      <c r="K39">
        <v>6.1956615310957899</v>
      </c>
      <c r="L39">
        <v>1.3553621731543</v>
      </c>
      <c r="M39">
        <v>6.1956615310957899</v>
      </c>
    </row>
    <row r="40" spans="1:13" x14ac:dyDescent="0.25">
      <c r="A40" s="180" t="s">
        <v>182</v>
      </c>
      <c r="B40" s="7">
        <v>70.380897684572005</v>
      </c>
      <c r="C40" s="165">
        <v>3.9015843147684102</v>
      </c>
      <c r="D40" s="7">
        <v>29.619102315428002</v>
      </c>
      <c r="E40" s="165">
        <v>3.9015843147684102</v>
      </c>
      <c r="F40" s="7">
        <v>59.248068535112701</v>
      </c>
      <c r="G40" s="172">
        <v>1.16793356957635</v>
      </c>
      <c r="H40">
        <v>40.751931464887299</v>
      </c>
      <c r="I40">
        <v>1.16793356957635</v>
      </c>
      <c r="J40">
        <v>-11.1328291494594</v>
      </c>
      <c r="K40">
        <v>4.1985200534684104</v>
      </c>
      <c r="L40">
        <v>11.1328291494594</v>
      </c>
      <c r="M40">
        <v>4.1985200534684104</v>
      </c>
    </row>
    <row r="41" spans="1:13" x14ac:dyDescent="0.25">
      <c r="A41" s="159" t="s">
        <v>61</v>
      </c>
      <c r="B41" s="7">
        <v>54.976133351499101</v>
      </c>
      <c r="C41" s="165">
        <v>9.2435832266685196</v>
      </c>
      <c r="D41" s="7">
        <v>45.023866648500899</v>
      </c>
      <c r="E41" s="165">
        <v>9.2435832266685196</v>
      </c>
      <c r="F41" s="7">
        <v>51.1869679097234</v>
      </c>
      <c r="G41" s="172">
        <v>2.4445791364687999</v>
      </c>
      <c r="H41">
        <v>48.8130320902766</v>
      </c>
      <c r="I41">
        <v>2.4445791364687999</v>
      </c>
      <c r="J41">
        <v>-3.7891654417757099</v>
      </c>
      <c r="K41">
        <v>9.1863414364628593</v>
      </c>
      <c r="L41">
        <v>3.7891654417757201</v>
      </c>
      <c r="M41">
        <v>9.1863414364628593</v>
      </c>
    </row>
    <row r="42" spans="1:13" ht="13.5" customHeight="1" x14ac:dyDescent="0.25">
      <c r="A42" s="177" t="s">
        <v>218</v>
      </c>
      <c r="B42" s="173">
        <v>64.7601943895163</v>
      </c>
      <c r="C42" s="174">
        <v>1.07589411485791</v>
      </c>
      <c r="D42" s="173">
        <v>35.2398056104837</v>
      </c>
      <c r="E42" s="174">
        <v>1.07589411485791</v>
      </c>
      <c r="F42" s="175">
        <v>58.406292485205498</v>
      </c>
      <c r="G42" s="176">
        <v>0.340411582885984</v>
      </c>
      <c r="H42">
        <v>41.593707514794502</v>
      </c>
      <c r="I42">
        <v>0.340411582885984</v>
      </c>
      <c r="J42">
        <v>-6.3539019043107903</v>
      </c>
      <c r="K42">
        <v>1.1169554164316999</v>
      </c>
      <c r="L42">
        <v>6.3539019043107903</v>
      </c>
      <c r="M42">
        <v>1.1169554164316999</v>
      </c>
    </row>
    <row r="43" spans="1:13" ht="13" x14ac:dyDescent="0.3">
      <c r="A43" s="42"/>
      <c r="B43" s="72"/>
      <c r="C43" s="72"/>
      <c r="D43" s="72"/>
      <c r="E43" s="72"/>
      <c r="F43" s="72"/>
      <c r="G43" s="72"/>
    </row>
    <row r="44" spans="1:13" x14ac:dyDescent="0.25">
      <c r="A44" s="64" t="s">
        <v>194</v>
      </c>
      <c r="B44" s="72"/>
      <c r="C44" s="72"/>
      <c r="D44" s="72"/>
      <c r="E44" s="72"/>
      <c r="F44" s="72"/>
      <c r="G44" s="72"/>
    </row>
    <row r="45" spans="1:13" x14ac:dyDescent="0.25">
      <c r="A45" s="64" t="s">
        <v>80</v>
      </c>
      <c r="B45" s="164"/>
      <c r="C45" s="164"/>
      <c r="D45" s="164"/>
      <c r="E45" s="164"/>
      <c r="F45" s="164"/>
      <c r="G45" s="164"/>
    </row>
    <row r="46" spans="1:13" x14ac:dyDescent="0.25">
      <c r="A46" s="64" t="s">
        <v>195</v>
      </c>
    </row>
    <row r="47" spans="1:13" x14ac:dyDescent="0.25">
      <c r="A47" s="64" t="s">
        <v>64</v>
      </c>
      <c r="B47" s="164"/>
      <c r="C47" s="164"/>
      <c r="D47" s="164"/>
      <c r="E47" s="164"/>
      <c r="F47" s="164"/>
      <c r="G47" s="164"/>
    </row>
    <row r="48" spans="1:13" x14ac:dyDescent="0.25">
      <c r="A48" s="64" t="s">
        <v>183</v>
      </c>
      <c r="B48" s="164"/>
      <c r="C48" s="164"/>
      <c r="D48" s="164"/>
      <c r="E48" s="164"/>
      <c r="F48" s="164"/>
      <c r="G48" s="164"/>
    </row>
  </sheetData>
  <mergeCells count="5">
    <mergeCell ref="B6:G6"/>
    <mergeCell ref="B7:G7"/>
    <mergeCell ref="B8:C8"/>
    <mergeCell ref="D8:E8"/>
    <mergeCell ref="F8:G8"/>
  </mergeCells>
  <conditionalFormatting sqref="F11:F42">
    <cfRule type="expression" dxfId="455" priority="1">
      <formula>ABS(F11/G11)&gt;1.95996398454005</formula>
    </cfRule>
  </conditionalFormatting>
  <pageMargins left="0.7" right="0.7" top="0.75" bottom="0.75" header="0.3" footer="0.3"/>
  <pageSetup paperSize="9" orientation="portrait"/>
  <headerFooter scaleWithDoc="0" alignWithMargins="0">
    <oddFooter>&amp;C_x000D_&amp;1#&amp;"Calibri"&amp;10&amp;K0000FF Restricted Use - À usage restreint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R106"/>
  <sheetViews>
    <sheetView showGridLines="0" zoomScale="80" workbookViewId="0"/>
  </sheetViews>
  <sheetFormatPr defaultColWidth="10.90625" defaultRowHeight="12.5" x14ac:dyDescent="0.25"/>
  <cols>
    <col min="1" max="1" width="30.7265625" customWidth="1"/>
    <col min="2" max="2" width="8.7265625" customWidth="1"/>
  </cols>
  <sheetData>
    <row r="1" spans="1:226" x14ac:dyDescent="0.25">
      <c r="A1" s="41" t="s">
        <v>276</v>
      </c>
    </row>
    <row r="2" spans="1:226" ht="13" x14ac:dyDescent="0.3">
      <c r="A2" s="42" t="s">
        <v>277</v>
      </c>
    </row>
    <row r="3" spans="1:226" ht="13" x14ac:dyDescent="0.3">
      <c r="A3" s="43" t="s">
        <v>387</v>
      </c>
    </row>
    <row r="4" spans="1:226" x14ac:dyDescent="0.25">
      <c r="A4" s="160" t="str">
        <f>HYPERLINK("#'TOC'!A1", "Back to TOC")</f>
        <v>Back to TOC</v>
      </c>
    </row>
    <row r="6" spans="1:226" ht="16" customHeight="1" x14ac:dyDescent="0.25">
      <c r="B6" s="658" t="s">
        <v>388</v>
      </c>
      <c r="C6" s="662" t="s">
        <v>516</v>
      </c>
      <c r="D6" s="662"/>
      <c r="E6" s="662"/>
      <c r="F6" s="662"/>
      <c r="G6" s="662"/>
      <c r="H6" s="662"/>
      <c r="I6" s="662"/>
      <c r="J6" s="662"/>
      <c r="K6" s="662"/>
      <c r="L6" s="662"/>
      <c r="M6" s="662"/>
      <c r="N6" s="662"/>
      <c r="O6" s="662"/>
      <c r="P6" s="662"/>
      <c r="Q6" s="662"/>
      <c r="R6" s="662"/>
      <c r="S6" s="662"/>
      <c r="T6" s="662"/>
      <c r="U6" s="662"/>
      <c r="V6" s="662"/>
      <c r="W6" s="662"/>
      <c r="X6" s="662"/>
      <c r="Y6" s="662"/>
      <c r="Z6" s="662"/>
      <c r="AA6" s="662"/>
      <c r="AB6" s="662"/>
      <c r="AC6" s="662"/>
      <c r="AD6" s="662"/>
      <c r="AE6" s="662"/>
      <c r="AF6" s="662"/>
      <c r="AG6" s="662"/>
      <c r="AH6" s="662"/>
      <c r="AI6" s="662"/>
      <c r="AJ6" s="662"/>
      <c r="AK6" s="662"/>
      <c r="AL6" s="662"/>
      <c r="AM6" s="662"/>
      <c r="AN6" s="662"/>
      <c r="AO6" s="662"/>
      <c r="AP6" s="662"/>
      <c r="AQ6" s="662"/>
      <c r="AR6" s="662"/>
      <c r="AS6" s="662"/>
      <c r="AT6" s="662"/>
      <c r="AU6" s="662"/>
      <c r="AV6" s="662"/>
      <c r="AW6" s="662"/>
      <c r="AX6" s="662"/>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2"/>
      <c r="DD6" s="662"/>
      <c r="DE6" s="662"/>
      <c r="DF6" s="662"/>
      <c r="DG6" s="662"/>
      <c r="DH6" s="662"/>
      <c r="DI6" s="662"/>
      <c r="DJ6" s="662"/>
      <c r="DK6" s="662"/>
      <c r="DL6" s="662"/>
      <c r="DM6" s="662"/>
      <c r="DN6" s="662"/>
      <c r="DO6" s="662"/>
      <c r="DP6" s="662"/>
      <c r="DQ6" s="662"/>
      <c r="DR6" s="662"/>
      <c r="DS6" s="662"/>
      <c r="DT6" s="662"/>
      <c r="DU6" s="662"/>
      <c r="DV6" s="662"/>
      <c r="DW6" s="662"/>
      <c r="DX6" s="662"/>
      <c r="DY6" s="662"/>
      <c r="DZ6" s="662"/>
      <c r="EA6" s="662"/>
      <c r="EB6" s="662"/>
      <c r="EC6" s="662"/>
      <c r="ED6" s="662"/>
      <c r="EE6" s="662"/>
      <c r="EF6" s="662"/>
      <c r="EG6" s="662"/>
      <c r="EH6" s="662"/>
      <c r="EI6" s="662"/>
      <c r="EJ6" s="662"/>
      <c r="EK6" s="662"/>
      <c r="EL6" s="662"/>
      <c r="EM6" s="662"/>
      <c r="EN6" s="662"/>
      <c r="EO6" s="662"/>
      <c r="EP6" s="662"/>
      <c r="EQ6" s="662"/>
      <c r="ER6" s="662"/>
      <c r="ES6" s="662"/>
      <c r="ET6" s="662"/>
      <c r="EU6" s="662"/>
      <c r="EV6" s="662"/>
      <c r="EW6" s="662"/>
      <c r="EX6" s="662"/>
      <c r="EY6" s="662"/>
      <c r="EZ6" s="662"/>
      <c r="FA6" s="662"/>
      <c r="FB6" s="662"/>
      <c r="FC6" s="662"/>
      <c r="FD6" s="662"/>
      <c r="FE6" s="662"/>
      <c r="FF6" s="662"/>
      <c r="FG6" s="662"/>
      <c r="FH6" s="662"/>
      <c r="FI6" s="662"/>
      <c r="FJ6" s="662"/>
      <c r="FK6" s="662"/>
      <c r="FL6" s="662"/>
      <c r="FM6" s="662"/>
      <c r="FN6" s="662"/>
      <c r="FO6" s="662"/>
      <c r="FP6" s="662"/>
      <c r="FQ6" s="662"/>
      <c r="FR6" s="662"/>
      <c r="FS6" s="662"/>
      <c r="FT6" s="662"/>
      <c r="FU6" s="662"/>
      <c r="FV6" s="662"/>
      <c r="FW6" s="662"/>
      <c r="FX6" s="662"/>
      <c r="FY6" s="662"/>
      <c r="FZ6" s="662"/>
      <c r="GA6" s="662"/>
      <c r="GB6" s="662"/>
      <c r="GC6" s="662"/>
      <c r="GD6" s="662"/>
      <c r="GE6" s="662"/>
      <c r="GF6" s="662"/>
      <c r="GG6" s="662"/>
      <c r="GH6" s="662"/>
      <c r="GI6" s="662"/>
      <c r="GJ6" s="662"/>
      <c r="GK6" s="662"/>
      <c r="GL6" s="662"/>
      <c r="GM6" s="662"/>
      <c r="GN6" s="662"/>
      <c r="GO6" s="662"/>
      <c r="GP6" s="662"/>
      <c r="GQ6" s="662"/>
      <c r="GR6" s="662"/>
      <c r="GS6" s="662"/>
      <c r="GT6" s="662"/>
      <c r="GU6" s="662"/>
      <c r="GV6" s="662"/>
      <c r="GW6" s="662"/>
      <c r="GX6" s="662"/>
      <c r="GY6" s="662"/>
      <c r="GZ6" s="662"/>
      <c r="HA6" s="662"/>
      <c r="HB6" s="662"/>
      <c r="HC6" s="662"/>
      <c r="HD6" s="662"/>
      <c r="HE6" s="662"/>
      <c r="HF6" s="662"/>
      <c r="HG6" s="662"/>
      <c r="HH6" s="662"/>
      <c r="HI6" s="662"/>
      <c r="HJ6" s="662"/>
      <c r="HK6" s="662"/>
      <c r="HL6" s="662"/>
      <c r="HM6" s="662"/>
      <c r="HN6" s="662"/>
      <c r="HO6" s="662"/>
      <c r="HP6" s="662"/>
      <c r="HQ6" s="662"/>
      <c r="HR6" s="663"/>
    </row>
    <row r="7" spans="1:226" ht="32" customHeight="1" x14ac:dyDescent="0.25">
      <c r="B7" s="659"/>
      <c r="C7" s="647" t="s">
        <v>517</v>
      </c>
      <c r="D7" s="647"/>
      <c r="E7" s="647"/>
      <c r="F7" s="647"/>
      <c r="G7" s="647"/>
      <c r="H7" s="647"/>
      <c r="I7" s="647"/>
      <c r="J7" s="647"/>
      <c r="K7" s="647"/>
      <c r="L7" s="647"/>
      <c r="M7" s="647" t="s">
        <v>520</v>
      </c>
      <c r="N7" s="647"/>
      <c r="O7" s="647"/>
      <c r="P7" s="647"/>
      <c r="Q7" s="647"/>
      <c r="R7" s="647"/>
      <c r="S7" s="647"/>
      <c r="T7" s="647"/>
      <c r="U7" s="647"/>
      <c r="V7" s="647"/>
      <c r="W7" s="647" t="s">
        <v>521</v>
      </c>
      <c r="X7" s="647"/>
      <c r="Y7" s="647"/>
      <c r="Z7" s="647"/>
      <c r="AA7" s="647"/>
      <c r="AB7" s="647"/>
      <c r="AC7" s="647"/>
      <c r="AD7" s="647"/>
      <c r="AE7" s="647"/>
      <c r="AF7" s="647"/>
      <c r="AG7" s="647" t="s">
        <v>533</v>
      </c>
      <c r="AH7" s="647"/>
      <c r="AI7" s="647"/>
      <c r="AJ7" s="647"/>
      <c r="AK7" s="647"/>
      <c r="AL7" s="647"/>
      <c r="AM7" s="647"/>
      <c r="AN7" s="647"/>
      <c r="AO7" s="647"/>
      <c r="AP7" s="647"/>
      <c r="AQ7" s="647" t="s">
        <v>522</v>
      </c>
      <c r="AR7" s="647"/>
      <c r="AS7" s="647"/>
      <c r="AT7" s="647"/>
      <c r="AU7" s="647"/>
      <c r="AV7" s="647"/>
      <c r="AW7" s="647"/>
      <c r="AX7" s="647"/>
      <c r="AY7" s="647"/>
      <c r="AZ7" s="647"/>
      <c r="BA7" s="647" t="s">
        <v>523</v>
      </c>
      <c r="BB7" s="647"/>
      <c r="BC7" s="647"/>
      <c r="BD7" s="647"/>
      <c r="BE7" s="647"/>
      <c r="BF7" s="647"/>
      <c r="BG7" s="647"/>
      <c r="BH7" s="647"/>
      <c r="BI7" s="647"/>
      <c r="BJ7" s="647"/>
      <c r="BK7" s="647" t="s">
        <v>524</v>
      </c>
      <c r="BL7" s="647"/>
      <c r="BM7" s="647"/>
      <c r="BN7" s="647"/>
      <c r="BO7" s="647"/>
      <c r="BP7" s="647"/>
      <c r="BQ7" s="647"/>
      <c r="BR7" s="647"/>
      <c r="BS7" s="647"/>
      <c r="BT7" s="647"/>
      <c r="BU7" s="647" t="s">
        <v>525</v>
      </c>
      <c r="BV7" s="647"/>
      <c r="BW7" s="647"/>
      <c r="BX7" s="647"/>
      <c r="BY7" s="647"/>
      <c r="BZ7" s="647"/>
      <c r="CA7" s="647"/>
      <c r="CB7" s="647"/>
      <c r="CC7" s="647"/>
      <c r="CD7" s="647"/>
      <c r="CE7" s="647" t="s">
        <v>526</v>
      </c>
      <c r="CF7" s="647"/>
      <c r="CG7" s="647"/>
      <c r="CH7" s="647"/>
      <c r="CI7" s="647"/>
      <c r="CJ7" s="647"/>
      <c r="CK7" s="647"/>
      <c r="CL7" s="647"/>
      <c r="CM7" s="647"/>
      <c r="CN7" s="647"/>
      <c r="CO7" s="647" t="s">
        <v>527</v>
      </c>
      <c r="CP7" s="647"/>
      <c r="CQ7" s="647"/>
      <c r="CR7" s="647"/>
      <c r="CS7" s="647"/>
      <c r="CT7" s="647"/>
      <c r="CU7" s="647"/>
      <c r="CV7" s="647"/>
      <c r="CW7" s="647"/>
      <c r="CX7" s="647"/>
      <c r="CY7" s="647" t="s">
        <v>528</v>
      </c>
      <c r="CZ7" s="647"/>
      <c r="DA7" s="647"/>
      <c r="DB7" s="647"/>
      <c r="DC7" s="647"/>
      <c r="DD7" s="647"/>
      <c r="DE7" s="647"/>
      <c r="DF7" s="647"/>
      <c r="DG7" s="647"/>
      <c r="DH7" s="647"/>
      <c r="DI7" s="647" t="s">
        <v>529</v>
      </c>
      <c r="DJ7" s="647"/>
      <c r="DK7" s="647"/>
      <c r="DL7" s="647"/>
      <c r="DM7" s="647"/>
      <c r="DN7" s="647"/>
      <c r="DO7" s="647"/>
      <c r="DP7" s="647"/>
      <c r="DQ7" s="647"/>
      <c r="DR7" s="647"/>
      <c r="DS7" s="647" t="s">
        <v>530</v>
      </c>
      <c r="DT7" s="647"/>
      <c r="DU7" s="647"/>
      <c r="DV7" s="647"/>
      <c r="DW7" s="647"/>
      <c r="DX7" s="647"/>
      <c r="DY7" s="647"/>
      <c r="DZ7" s="647"/>
      <c r="EA7" s="647"/>
      <c r="EB7" s="647"/>
      <c r="EC7" s="647" t="s">
        <v>531</v>
      </c>
      <c r="ED7" s="647"/>
      <c r="EE7" s="647"/>
      <c r="EF7" s="647"/>
      <c r="EG7" s="647"/>
      <c r="EH7" s="647"/>
      <c r="EI7" s="647"/>
      <c r="EJ7" s="647"/>
      <c r="EK7" s="647"/>
      <c r="EL7" s="647"/>
      <c r="EM7" s="647" t="s">
        <v>534</v>
      </c>
      <c r="EN7" s="647"/>
      <c r="EO7" s="647"/>
      <c r="EP7" s="647"/>
      <c r="EQ7" s="647"/>
      <c r="ER7" s="647"/>
      <c r="ES7" s="647"/>
      <c r="ET7" s="647"/>
      <c r="EU7" s="647"/>
      <c r="EV7" s="647"/>
      <c r="EW7" s="647" t="s">
        <v>532</v>
      </c>
      <c r="EX7" s="647"/>
      <c r="EY7" s="647"/>
      <c r="EZ7" s="647"/>
      <c r="FA7" s="647"/>
      <c r="FB7" s="647"/>
      <c r="FC7" s="647"/>
      <c r="FD7" s="647"/>
      <c r="FE7" s="647"/>
      <c r="FF7" s="647"/>
      <c r="FG7" s="667" t="s">
        <v>501</v>
      </c>
      <c r="FH7" s="667"/>
      <c r="FI7" s="667"/>
      <c r="FJ7" s="667"/>
      <c r="FK7" s="667"/>
      <c r="FL7" s="667"/>
      <c r="FM7" s="667"/>
      <c r="FN7" s="667"/>
      <c r="FO7" s="667"/>
      <c r="FP7" s="667"/>
      <c r="FQ7" s="667"/>
      <c r="FR7" s="667"/>
      <c r="FS7" s="667"/>
      <c r="FT7" s="667"/>
      <c r="FU7" s="667"/>
      <c r="FV7" s="667"/>
      <c r="FW7" s="667"/>
      <c r="FX7" s="667"/>
      <c r="FY7" s="667"/>
      <c r="FZ7" s="667"/>
      <c r="GA7" s="667"/>
      <c r="GB7" s="667"/>
      <c r="GC7" s="667"/>
      <c r="GD7" s="667"/>
      <c r="GE7" s="667"/>
      <c r="GF7" s="667"/>
      <c r="GG7" s="667"/>
      <c r="GH7" s="667"/>
      <c r="GI7" s="667"/>
      <c r="GJ7" s="667"/>
      <c r="GK7" s="667"/>
      <c r="GL7" s="667"/>
      <c r="GM7" s="667" t="s">
        <v>502</v>
      </c>
      <c r="GN7" s="667"/>
      <c r="GO7" s="667"/>
      <c r="GP7" s="667"/>
      <c r="GQ7" s="667"/>
      <c r="GR7" s="667"/>
      <c r="GS7" s="667"/>
      <c r="GT7" s="667"/>
      <c r="GU7" s="667"/>
      <c r="GV7" s="667"/>
      <c r="GW7" s="667"/>
      <c r="GX7" s="667"/>
      <c r="GY7" s="667"/>
      <c r="GZ7" s="667"/>
      <c r="HA7" s="667"/>
      <c r="HB7" s="667"/>
      <c r="HC7" s="667"/>
      <c r="HD7" s="667"/>
      <c r="HE7" s="667"/>
      <c r="HF7" s="667"/>
      <c r="HG7" s="667"/>
      <c r="HH7" s="667"/>
      <c r="HI7" s="667"/>
      <c r="HJ7" s="667"/>
      <c r="HK7" s="667"/>
      <c r="HL7" s="667"/>
      <c r="HM7" s="667"/>
      <c r="HN7" s="667"/>
      <c r="HO7" s="667"/>
      <c r="HP7" s="667"/>
      <c r="HQ7" s="667"/>
      <c r="HR7" s="669"/>
    </row>
    <row r="8" spans="1:226" ht="16" customHeight="1" x14ac:dyDescent="0.25">
      <c r="B8" s="659"/>
      <c r="C8" s="649" t="s">
        <v>510</v>
      </c>
      <c r="D8" s="649"/>
      <c r="E8" s="649" t="s">
        <v>511</v>
      </c>
      <c r="F8" s="649"/>
      <c r="G8" s="649"/>
      <c r="H8" s="649"/>
      <c r="I8" s="649"/>
      <c r="J8" s="649"/>
      <c r="K8" s="649"/>
      <c r="L8" s="649"/>
      <c r="M8" s="649" t="s">
        <v>510</v>
      </c>
      <c r="N8" s="649"/>
      <c r="O8" s="649" t="s">
        <v>511</v>
      </c>
      <c r="P8" s="649"/>
      <c r="Q8" s="649"/>
      <c r="R8" s="649"/>
      <c r="S8" s="649"/>
      <c r="T8" s="649"/>
      <c r="U8" s="649"/>
      <c r="V8" s="649"/>
      <c r="W8" s="649" t="s">
        <v>510</v>
      </c>
      <c r="X8" s="649"/>
      <c r="Y8" s="649" t="s">
        <v>511</v>
      </c>
      <c r="Z8" s="649"/>
      <c r="AA8" s="649"/>
      <c r="AB8" s="649"/>
      <c r="AC8" s="649"/>
      <c r="AD8" s="649"/>
      <c r="AE8" s="649"/>
      <c r="AF8" s="649"/>
      <c r="AG8" s="649" t="s">
        <v>510</v>
      </c>
      <c r="AH8" s="649"/>
      <c r="AI8" s="649" t="s">
        <v>511</v>
      </c>
      <c r="AJ8" s="649"/>
      <c r="AK8" s="649"/>
      <c r="AL8" s="649"/>
      <c r="AM8" s="649"/>
      <c r="AN8" s="649"/>
      <c r="AO8" s="649"/>
      <c r="AP8" s="649"/>
      <c r="AQ8" s="649" t="s">
        <v>510</v>
      </c>
      <c r="AR8" s="649"/>
      <c r="AS8" s="649" t="s">
        <v>511</v>
      </c>
      <c r="AT8" s="649"/>
      <c r="AU8" s="649"/>
      <c r="AV8" s="649"/>
      <c r="AW8" s="649"/>
      <c r="AX8" s="649"/>
      <c r="AY8" s="649"/>
      <c r="AZ8" s="649"/>
      <c r="BA8" s="649" t="s">
        <v>510</v>
      </c>
      <c r="BB8" s="649"/>
      <c r="BC8" s="649" t="s">
        <v>511</v>
      </c>
      <c r="BD8" s="649"/>
      <c r="BE8" s="649"/>
      <c r="BF8" s="649"/>
      <c r="BG8" s="649"/>
      <c r="BH8" s="649"/>
      <c r="BI8" s="649"/>
      <c r="BJ8" s="649"/>
      <c r="BK8" s="649" t="s">
        <v>510</v>
      </c>
      <c r="BL8" s="649"/>
      <c r="BM8" s="649" t="s">
        <v>511</v>
      </c>
      <c r="BN8" s="649"/>
      <c r="BO8" s="649"/>
      <c r="BP8" s="649"/>
      <c r="BQ8" s="649"/>
      <c r="BR8" s="649"/>
      <c r="BS8" s="649"/>
      <c r="BT8" s="649"/>
      <c r="BU8" s="649" t="s">
        <v>510</v>
      </c>
      <c r="BV8" s="649"/>
      <c r="BW8" s="649" t="s">
        <v>511</v>
      </c>
      <c r="BX8" s="649"/>
      <c r="BY8" s="649"/>
      <c r="BZ8" s="649"/>
      <c r="CA8" s="649"/>
      <c r="CB8" s="649"/>
      <c r="CC8" s="649"/>
      <c r="CD8" s="649"/>
      <c r="CE8" s="649" t="s">
        <v>510</v>
      </c>
      <c r="CF8" s="649"/>
      <c r="CG8" s="649" t="s">
        <v>511</v>
      </c>
      <c r="CH8" s="649"/>
      <c r="CI8" s="649"/>
      <c r="CJ8" s="649"/>
      <c r="CK8" s="649"/>
      <c r="CL8" s="649"/>
      <c r="CM8" s="649"/>
      <c r="CN8" s="649"/>
      <c r="CO8" s="649" t="s">
        <v>510</v>
      </c>
      <c r="CP8" s="649"/>
      <c r="CQ8" s="649" t="s">
        <v>511</v>
      </c>
      <c r="CR8" s="649"/>
      <c r="CS8" s="649"/>
      <c r="CT8" s="649"/>
      <c r="CU8" s="649"/>
      <c r="CV8" s="649"/>
      <c r="CW8" s="649"/>
      <c r="CX8" s="649"/>
      <c r="CY8" s="649" t="s">
        <v>510</v>
      </c>
      <c r="CZ8" s="649"/>
      <c r="DA8" s="649" t="s">
        <v>511</v>
      </c>
      <c r="DB8" s="649"/>
      <c r="DC8" s="649"/>
      <c r="DD8" s="649"/>
      <c r="DE8" s="649"/>
      <c r="DF8" s="649"/>
      <c r="DG8" s="649"/>
      <c r="DH8" s="649"/>
      <c r="DI8" s="649" t="s">
        <v>510</v>
      </c>
      <c r="DJ8" s="649"/>
      <c r="DK8" s="649" t="s">
        <v>511</v>
      </c>
      <c r="DL8" s="649"/>
      <c r="DM8" s="649"/>
      <c r="DN8" s="649"/>
      <c r="DO8" s="649"/>
      <c r="DP8" s="649"/>
      <c r="DQ8" s="649"/>
      <c r="DR8" s="649"/>
      <c r="DS8" s="649" t="s">
        <v>510</v>
      </c>
      <c r="DT8" s="649"/>
      <c r="DU8" s="649" t="s">
        <v>511</v>
      </c>
      <c r="DV8" s="649"/>
      <c r="DW8" s="649"/>
      <c r="DX8" s="649"/>
      <c r="DY8" s="649"/>
      <c r="DZ8" s="649"/>
      <c r="EA8" s="649"/>
      <c r="EB8" s="649"/>
      <c r="EC8" s="649" t="s">
        <v>510</v>
      </c>
      <c r="ED8" s="649"/>
      <c r="EE8" s="649" t="s">
        <v>511</v>
      </c>
      <c r="EF8" s="649"/>
      <c r="EG8" s="649"/>
      <c r="EH8" s="649"/>
      <c r="EI8" s="649"/>
      <c r="EJ8" s="649"/>
      <c r="EK8" s="649"/>
      <c r="EL8" s="649"/>
      <c r="EM8" s="649" t="s">
        <v>510</v>
      </c>
      <c r="EN8" s="649"/>
      <c r="EO8" s="649" t="s">
        <v>511</v>
      </c>
      <c r="EP8" s="649"/>
      <c r="EQ8" s="649"/>
      <c r="ER8" s="649"/>
      <c r="ES8" s="649"/>
      <c r="ET8" s="649"/>
      <c r="EU8" s="649"/>
      <c r="EV8" s="649"/>
      <c r="EW8" s="649" t="s">
        <v>510</v>
      </c>
      <c r="EX8" s="649"/>
      <c r="EY8" s="649" t="s">
        <v>511</v>
      </c>
      <c r="EZ8" s="649"/>
      <c r="FA8" s="649"/>
      <c r="FB8" s="649"/>
      <c r="FC8" s="649"/>
      <c r="FD8" s="649"/>
      <c r="FE8" s="649"/>
      <c r="FF8" s="649"/>
      <c r="FG8" s="668" t="s">
        <v>510</v>
      </c>
      <c r="FH8" s="668"/>
      <c r="FI8" s="668"/>
      <c r="FJ8" s="668"/>
      <c r="FK8" s="668"/>
      <c r="FL8" s="668"/>
      <c r="FM8" s="668"/>
      <c r="FN8" s="668"/>
      <c r="FO8" s="668"/>
      <c r="FP8" s="668"/>
      <c r="FQ8" s="668"/>
      <c r="FR8" s="668"/>
      <c r="FS8" s="668"/>
      <c r="FT8" s="668"/>
      <c r="FU8" s="668"/>
      <c r="FV8" s="668"/>
      <c r="FW8" s="668"/>
      <c r="FX8" s="668"/>
      <c r="FY8" s="668"/>
      <c r="FZ8" s="668"/>
      <c r="GA8" s="668"/>
      <c r="GB8" s="668"/>
      <c r="GC8" s="668"/>
      <c r="GD8" s="668"/>
      <c r="GE8" s="668"/>
      <c r="GF8" s="668"/>
      <c r="GG8" s="668"/>
      <c r="GH8" s="668"/>
      <c r="GI8" s="668"/>
      <c r="GJ8" s="668"/>
      <c r="GK8" s="668"/>
      <c r="GL8" s="668"/>
      <c r="GM8" s="668" t="s">
        <v>510</v>
      </c>
      <c r="GN8" s="668"/>
      <c r="GO8" s="668"/>
      <c r="GP8" s="668"/>
      <c r="GQ8" s="668"/>
      <c r="GR8" s="668"/>
      <c r="GS8" s="668"/>
      <c r="GT8" s="668"/>
      <c r="GU8" s="668"/>
      <c r="GV8" s="668"/>
      <c r="GW8" s="668"/>
      <c r="GX8" s="668"/>
      <c r="GY8" s="668"/>
      <c r="GZ8" s="668"/>
      <c r="HA8" s="668"/>
      <c r="HB8" s="668"/>
      <c r="HC8" s="668"/>
      <c r="HD8" s="668"/>
      <c r="HE8" s="668"/>
      <c r="HF8" s="668"/>
      <c r="HG8" s="668"/>
      <c r="HH8" s="668"/>
      <c r="HI8" s="668"/>
      <c r="HJ8" s="668"/>
      <c r="HK8" s="668"/>
      <c r="HL8" s="668"/>
      <c r="HM8" s="668"/>
      <c r="HN8" s="668"/>
      <c r="HO8" s="668"/>
      <c r="HP8" s="668"/>
      <c r="HQ8" s="668"/>
      <c r="HR8" s="670"/>
    </row>
    <row r="9" spans="1:226" ht="115" customHeight="1" x14ac:dyDescent="0.25">
      <c r="B9" s="659"/>
      <c r="C9" s="649"/>
      <c r="D9" s="649"/>
      <c r="E9" s="651" t="s">
        <v>512</v>
      </c>
      <c r="F9" s="651"/>
      <c r="G9" s="651" t="s">
        <v>513</v>
      </c>
      <c r="H9" s="651"/>
      <c r="I9" s="651" t="s">
        <v>514</v>
      </c>
      <c r="J9" s="651"/>
      <c r="K9" s="651" t="s">
        <v>515</v>
      </c>
      <c r="L9" s="651"/>
      <c r="M9" s="649"/>
      <c r="N9" s="649"/>
      <c r="O9" s="651" t="s">
        <v>512</v>
      </c>
      <c r="P9" s="651"/>
      <c r="Q9" s="651" t="s">
        <v>513</v>
      </c>
      <c r="R9" s="651"/>
      <c r="S9" s="651" t="s">
        <v>514</v>
      </c>
      <c r="T9" s="651"/>
      <c r="U9" s="651" t="s">
        <v>515</v>
      </c>
      <c r="V9" s="651"/>
      <c r="W9" s="649"/>
      <c r="X9" s="649"/>
      <c r="Y9" s="651" t="s">
        <v>512</v>
      </c>
      <c r="Z9" s="651"/>
      <c r="AA9" s="651" t="s">
        <v>513</v>
      </c>
      <c r="AB9" s="651"/>
      <c r="AC9" s="651" t="s">
        <v>514</v>
      </c>
      <c r="AD9" s="651"/>
      <c r="AE9" s="651" t="s">
        <v>515</v>
      </c>
      <c r="AF9" s="651"/>
      <c r="AG9" s="649"/>
      <c r="AH9" s="649"/>
      <c r="AI9" s="651" t="s">
        <v>512</v>
      </c>
      <c r="AJ9" s="651"/>
      <c r="AK9" s="651" t="s">
        <v>513</v>
      </c>
      <c r="AL9" s="651"/>
      <c r="AM9" s="651" t="s">
        <v>514</v>
      </c>
      <c r="AN9" s="651"/>
      <c r="AO9" s="651" t="s">
        <v>515</v>
      </c>
      <c r="AP9" s="651"/>
      <c r="AQ9" s="649"/>
      <c r="AR9" s="649"/>
      <c r="AS9" s="651" t="s">
        <v>512</v>
      </c>
      <c r="AT9" s="651"/>
      <c r="AU9" s="651" t="s">
        <v>513</v>
      </c>
      <c r="AV9" s="651"/>
      <c r="AW9" s="651" t="s">
        <v>514</v>
      </c>
      <c r="AX9" s="651"/>
      <c r="AY9" s="651" t="s">
        <v>515</v>
      </c>
      <c r="AZ9" s="651"/>
      <c r="BA9" s="649"/>
      <c r="BB9" s="649"/>
      <c r="BC9" s="651" t="s">
        <v>512</v>
      </c>
      <c r="BD9" s="651"/>
      <c r="BE9" s="651" t="s">
        <v>513</v>
      </c>
      <c r="BF9" s="651"/>
      <c r="BG9" s="651" t="s">
        <v>514</v>
      </c>
      <c r="BH9" s="651"/>
      <c r="BI9" s="651" t="s">
        <v>515</v>
      </c>
      <c r="BJ9" s="651"/>
      <c r="BK9" s="649"/>
      <c r="BL9" s="649"/>
      <c r="BM9" s="651" t="s">
        <v>512</v>
      </c>
      <c r="BN9" s="651"/>
      <c r="BO9" s="651" t="s">
        <v>513</v>
      </c>
      <c r="BP9" s="651"/>
      <c r="BQ9" s="651" t="s">
        <v>514</v>
      </c>
      <c r="BR9" s="651"/>
      <c r="BS9" s="651" t="s">
        <v>515</v>
      </c>
      <c r="BT9" s="651"/>
      <c r="BU9" s="649"/>
      <c r="BV9" s="649"/>
      <c r="BW9" s="651" t="s">
        <v>512</v>
      </c>
      <c r="BX9" s="651"/>
      <c r="BY9" s="651" t="s">
        <v>513</v>
      </c>
      <c r="BZ9" s="651"/>
      <c r="CA9" s="651" t="s">
        <v>514</v>
      </c>
      <c r="CB9" s="651"/>
      <c r="CC9" s="651" t="s">
        <v>515</v>
      </c>
      <c r="CD9" s="651"/>
      <c r="CE9" s="649"/>
      <c r="CF9" s="649"/>
      <c r="CG9" s="651" t="s">
        <v>512</v>
      </c>
      <c r="CH9" s="651"/>
      <c r="CI9" s="651" t="s">
        <v>513</v>
      </c>
      <c r="CJ9" s="651"/>
      <c r="CK9" s="651" t="s">
        <v>514</v>
      </c>
      <c r="CL9" s="651"/>
      <c r="CM9" s="651" t="s">
        <v>515</v>
      </c>
      <c r="CN9" s="651"/>
      <c r="CO9" s="649"/>
      <c r="CP9" s="649"/>
      <c r="CQ9" s="651" t="s">
        <v>512</v>
      </c>
      <c r="CR9" s="651"/>
      <c r="CS9" s="651" t="s">
        <v>513</v>
      </c>
      <c r="CT9" s="651"/>
      <c r="CU9" s="651" t="s">
        <v>514</v>
      </c>
      <c r="CV9" s="651"/>
      <c r="CW9" s="651" t="s">
        <v>515</v>
      </c>
      <c r="CX9" s="651"/>
      <c r="CY9" s="649"/>
      <c r="CZ9" s="649"/>
      <c r="DA9" s="651" t="s">
        <v>512</v>
      </c>
      <c r="DB9" s="651"/>
      <c r="DC9" s="651" t="s">
        <v>513</v>
      </c>
      <c r="DD9" s="651"/>
      <c r="DE9" s="651" t="s">
        <v>514</v>
      </c>
      <c r="DF9" s="651"/>
      <c r="DG9" s="651" t="s">
        <v>515</v>
      </c>
      <c r="DH9" s="651"/>
      <c r="DI9" s="649"/>
      <c r="DJ9" s="649"/>
      <c r="DK9" s="651" t="s">
        <v>512</v>
      </c>
      <c r="DL9" s="651"/>
      <c r="DM9" s="651" t="s">
        <v>513</v>
      </c>
      <c r="DN9" s="651"/>
      <c r="DO9" s="651" t="s">
        <v>514</v>
      </c>
      <c r="DP9" s="651"/>
      <c r="DQ9" s="651" t="s">
        <v>515</v>
      </c>
      <c r="DR9" s="651"/>
      <c r="DS9" s="649"/>
      <c r="DT9" s="649"/>
      <c r="DU9" s="651" t="s">
        <v>512</v>
      </c>
      <c r="DV9" s="651"/>
      <c r="DW9" s="651" t="s">
        <v>513</v>
      </c>
      <c r="DX9" s="651"/>
      <c r="DY9" s="651" t="s">
        <v>514</v>
      </c>
      <c r="DZ9" s="651"/>
      <c r="EA9" s="651" t="s">
        <v>515</v>
      </c>
      <c r="EB9" s="651"/>
      <c r="EC9" s="649"/>
      <c r="ED9" s="649"/>
      <c r="EE9" s="651" t="s">
        <v>512</v>
      </c>
      <c r="EF9" s="651"/>
      <c r="EG9" s="651" t="s">
        <v>513</v>
      </c>
      <c r="EH9" s="651"/>
      <c r="EI9" s="651" t="s">
        <v>514</v>
      </c>
      <c r="EJ9" s="651"/>
      <c r="EK9" s="651" t="s">
        <v>515</v>
      </c>
      <c r="EL9" s="651"/>
      <c r="EM9" s="649"/>
      <c r="EN9" s="649"/>
      <c r="EO9" s="651" t="s">
        <v>512</v>
      </c>
      <c r="EP9" s="651"/>
      <c r="EQ9" s="651" t="s">
        <v>513</v>
      </c>
      <c r="ER9" s="651"/>
      <c r="ES9" s="651" t="s">
        <v>514</v>
      </c>
      <c r="ET9" s="651"/>
      <c r="EU9" s="651" t="s">
        <v>515</v>
      </c>
      <c r="EV9" s="651"/>
      <c r="EW9" s="649"/>
      <c r="EX9" s="649"/>
      <c r="EY9" s="651" t="s">
        <v>512</v>
      </c>
      <c r="EZ9" s="651"/>
      <c r="FA9" s="651" t="s">
        <v>513</v>
      </c>
      <c r="FB9" s="651"/>
      <c r="FC9" s="651" t="s">
        <v>514</v>
      </c>
      <c r="FD9" s="651"/>
      <c r="FE9" s="651" t="s">
        <v>515</v>
      </c>
      <c r="FF9" s="651"/>
      <c r="FG9" s="668" t="s">
        <v>517</v>
      </c>
      <c r="FH9" s="668"/>
      <c r="FI9" s="668" t="s">
        <v>520</v>
      </c>
      <c r="FJ9" s="668"/>
      <c r="FK9" s="668" t="s">
        <v>521</v>
      </c>
      <c r="FL9" s="668"/>
      <c r="FM9" s="668" t="s">
        <v>533</v>
      </c>
      <c r="FN9" s="668"/>
      <c r="FO9" s="668" t="s">
        <v>522</v>
      </c>
      <c r="FP9" s="668"/>
      <c r="FQ9" s="668" t="s">
        <v>523</v>
      </c>
      <c r="FR9" s="668"/>
      <c r="FS9" s="668" t="s">
        <v>524</v>
      </c>
      <c r="FT9" s="668"/>
      <c r="FU9" s="668" t="s">
        <v>525</v>
      </c>
      <c r="FV9" s="668"/>
      <c r="FW9" s="668" t="s">
        <v>526</v>
      </c>
      <c r="FX9" s="668"/>
      <c r="FY9" s="668" t="s">
        <v>527</v>
      </c>
      <c r="FZ9" s="668"/>
      <c r="GA9" s="668" t="s">
        <v>528</v>
      </c>
      <c r="GB9" s="668"/>
      <c r="GC9" s="668" t="s">
        <v>529</v>
      </c>
      <c r="GD9" s="668"/>
      <c r="GE9" s="668" t="s">
        <v>530</v>
      </c>
      <c r="GF9" s="668"/>
      <c r="GG9" s="668" t="s">
        <v>531</v>
      </c>
      <c r="GH9" s="668"/>
      <c r="GI9" s="668" t="s">
        <v>534</v>
      </c>
      <c r="GJ9" s="668"/>
      <c r="GK9" s="668" t="s">
        <v>532</v>
      </c>
      <c r="GL9" s="668"/>
      <c r="GM9" s="668" t="s">
        <v>517</v>
      </c>
      <c r="GN9" s="668"/>
      <c r="GO9" s="668" t="s">
        <v>520</v>
      </c>
      <c r="GP9" s="668"/>
      <c r="GQ9" s="668" t="s">
        <v>521</v>
      </c>
      <c r="GR9" s="668"/>
      <c r="GS9" s="668" t="s">
        <v>533</v>
      </c>
      <c r="GT9" s="668"/>
      <c r="GU9" s="668" t="s">
        <v>522</v>
      </c>
      <c r="GV9" s="668"/>
      <c r="GW9" s="668" t="s">
        <v>523</v>
      </c>
      <c r="GX9" s="668"/>
      <c r="GY9" s="668" t="s">
        <v>524</v>
      </c>
      <c r="GZ9" s="668"/>
      <c r="HA9" s="668" t="s">
        <v>525</v>
      </c>
      <c r="HB9" s="668"/>
      <c r="HC9" s="668" t="s">
        <v>526</v>
      </c>
      <c r="HD9" s="668"/>
      <c r="HE9" s="668" t="s">
        <v>527</v>
      </c>
      <c r="HF9" s="668"/>
      <c r="HG9" s="668" t="s">
        <v>528</v>
      </c>
      <c r="HH9" s="668"/>
      <c r="HI9" s="668" t="s">
        <v>529</v>
      </c>
      <c r="HJ9" s="668"/>
      <c r="HK9" s="668" t="s">
        <v>530</v>
      </c>
      <c r="HL9" s="668"/>
      <c r="HM9" s="668" t="s">
        <v>531</v>
      </c>
      <c r="HN9" s="668"/>
      <c r="HO9" s="668" t="s">
        <v>534</v>
      </c>
      <c r="HP9" s="668"/>
      <c r="HQ9" s="668" t="s">
        <v>532</v>
      </c>
      <c r="HR9" s="670"/>
    </row>
    <row r="10" spans="1:226" ht="16" customHeight="1" x14ac:dyDescent="0.25">
      <c r="B10" s="660"/>
      <c r="C10" s="144" t="s">
        <v>518</v>
      </c>
      <c r="D10" s="144" t="s">
        <v>389</v>
      </c>
      <c r="E10" s="144" t="s">
        <v>518</v>
      </c>
      <c r="F10" s="144" t="s">
        <v>389</v>
      </c>
      <c r="G10" s="144" t="s">
        <v>518</v>
      </c>
      <c r="H10" s="144" t="s">
        <v>389</v>
      </c>
      <c r="I10" s="144" t="s">
        <v>518</v>
      </c>
      <c r="J10" s="144" t="s">
        <v>389</v>
      </c>
      <c r="K10" s="144" t="s">
        <v>519</v>
      </c>
      <c r="L10" s="144" t="s">
        <v>389</v>
      </c>
      <c r="M10" s="144" t="s">
        <v>518</v>
      </c>
      <c r="N10" s="144" t="s">
        <v>389</v>
      </c>
      <c r="O10" s="144" t="s">
        <v>518</v>
      </c>
      <c r="P10" s="144" t="s">
        <v>389</v>
      </c>
      <c r="Q10" s="144" t="s">
        <v>518</v>
      </c>
      <c r="R10" s="144" t="s">
        <v>389</v>
      </c>
      <c r="S10" s="144" t="s">
        <v>518</v>
      </c>
      <c r="T10" s="144" t="s">
        <v>389</v>
      </c>
      <c r="U10" s="144" t="s">
        <v>519</v>
      </c>
      <c r="V10" s="144" t="s">
        <v>389</v>
      </c>
      <c r="W10" s="144" t="s">
        <v>518</v>
      </c>
      <c r="X10" s="144" t="s">
        <v>389</v>
      </c>
      <c r="Y10" s="144" t="s">
        <v>518</v>
      </c>
      <c r="Z10" s="144" t="s">
        <v>389</v>
      </c>
      <c r="AA10" s="144" t="s">
        <v>518</v>
      </c>
      <c r="AB10" s="144" t="s">
        <v>389</v>
      </c>
      <c r="AC10" s="144" t="s">
        <v>518</v>
      </c>
      <c r="AD10" s="144" t="s">
        <v>389</v>
      </c>
      <c r="AE10" s="144" t="s">
        <v>519</v>
      </c>
      <c r="AF10" s="144" t="s">
        <v>389</v>
      </c>
      <c r="AG10" s="144" t="s">
        <v>518</v>
      </c>
      <c r="AH10" s="144" t="s">
        <v>389</v>
      </c>
      <c r="AI10" s="144" t="s">
        <v>518</v>
      </c>
      <c r="AJ10" s="144" t="s">
        <v>389</v>
      </c>
      <c r="AK10" s="144" t="s">
        <v>518</v>
      </c>
      <c r="AL10" s="144" t="s">
        <v>389</v>
      </c>
      <c r="AM10" s="144" t="s">
        <v>518</v>
      </c>
      <c r="AN10" s="144" t="s">
        <v>389</v>
      </c>
      <c r="AO10" s="144" t="s">
        <v>519</v>
      </c>
      <c r="AP10" s="144" t="s">
        <v>389</v>
      </c>
      <c r="AQ10" s="144" t="s">
        <v>518</v>
      </c>
      <c r="AR10" s="144" t="s">
        <v>389</v>
      </c>
      <c r="AS10" s="144" t="s">
        <v>518</v>
      </c>
      <c r="AT10" s="144" t="s">
        <v>389</v>
      </c>
      <c r="AU10" s="144" t="s">
        <v>518</v>
      </c>
      <c r="AV10" s="144" t="s">
        <v>389</v>
      </c>
      <c r="AW10" s="144" t="s">
        <v>518</v>
      </c>
      <c r="AX10" s="144" t="s">
        <v>389</v>
      </c>
      <c r="AY10" s="144" t="s">
        <v>519</v>
      </c>
      <c r="AZ10" s="144" t="s">
        <v>389</v>
      </c>
      <c r="BA10" s="144" t="s">
        <v>518</v>
      </c>
      <c r="BB10" s="144" t="s">
        <v>389</v>
      </c>
      <c r="BC10" s="144" t="s">
        <v>518</v>
      </c>
      <c r="BD10" s="144" t="s">
        <v>389</v>
      </c>
      <c r="BE10" s="144" t="s">
        <v>518</v>
      </c>
      <c r="BF10" s="144" t="s">
        <v>389</v>
      </c>
      <c r="BG10" s="144" t="s">
        <v>518</v>
      </c>
      <c r="BH10" s="144" t="s">
        <v>389</v>
      </c>
      <c r="BI10" s="144" t="s">
        <v>519</v>
      </c>
      <c r="BJ10" s="144" t="s">
        <v>389</v>
      </c>
      <c r="BK10" s="144" t="s">
        <v>518</v>
      </c>
      <c r="BL10" s="144" t="s">
        <v>389</v>
      </c>
      <c r="BM10" s="144" t="s">
        <v>518</v>
      </c>
      <c r="BN10" s="144" t="s">
        <v>389</v>
      </c>
      <c r="BO10" s="144" t="s">
        <v>518</v>
      </c>
      <c r="BP10" s="144" t="s">
        <v>389</v>
      </c>
      <c r="BQ10" s="144" t="s">
        <v>518</v>
      </c>
      <c r="BR10" s="144" t="s">
        <v>389</v>
      </c>
      <c r="BS10" s="144" t="s">
        <v>519</v>
      </c>
      <c r="BT10" s="144" t="s">
        <v>389</v>
      </c>
      <c r="BU10" s="144" t="s">
        <v>518</v>
      </c>
      <c r="BV10" s="144" t="s">
        <v>389</v>
      </c>
      <c r="BW10" s="144" t="s">
        <v>518</v>
      </c>
      <c r="BX10" s="144" t="s">
        <v>389</v>
      </c>
      <c r="BY10" s="144" t="s">
        <v>518</v>
      </c>
      <c r="BZ10" s="144" t="s">
        <v>389</v>
      </c>
      <c r="CA10" s="144" t="s">
        <v>518</v>
      </c>
      <c r="CB10" s="144" t="s">
        <v>389</v>
      </c>
      <c r="CC10" s="144" t="s">
        <v>519</v>
      </c>
      <c r="CD10" s="144" t="s">
        <v>389</v>
      </c>
      <c r="CE10" s="144" t="s">
        <v>518</v>
      </c>
      <c r="CF10" s="144" t="s">
        <v>389</v>
      </c>
      <c r="CG10" s="144" t="s">
        <v>518</v>
      </c>
      <c r="CH10" s="144" t="s">
        <v>389</v>
      </c>
      <c r="CI10" s="144" t="s">
        <v>518</v>
      </c>
      <c r="CJ10" s="144" t="s">
        <v>389</v>
      </c>
      <c r="CK10" s="144" t="s">
        <v>518</v>
      </c>
      <c r="CL10" s="144" t="s">
        <v>389</v>
      </c>
      <c r="CM10" s="144" t="s">
        <v>519</v>
      </c>
      <c r="CN10" s="144" t="s">
        <v>389</v>
      </c>
      <c r="CO10" s="144" t="s">
        <v>518</v>
      </c>
      <c r="CP10" s="144" t="s">
        <v>389</v>
      </c>
      <c r="CQ10" s="144" t="s">
        <v>518</v>
      </c>
      <c r="CR10" s="144" t="s">
        <v>389</v>
      </c>
      <c r="CS10" s="144" t="s">
        <v>518</v>
      </c>
      <c r="CT10" s="144" t="s">
        <v>389</v>
      </c>
      <c r="CU10" s="144" t="s">
        <v>518</v>
      </c>
      <c r="CV10" s="144" t="s">
        <v>389</v>
      </c>
      <c r="CW10" s="144" t="s">
        <v>519</v>
      </c>
      <c r="CX10" s="144" t="s">
        <v>389</v>
      </c>
      <c r="CY10" s="144" t="s">
        <v>518</v>
      </c>
      <c r="CZ10" s="144" t="s">
        <v>389</v>
      </c>
      <c r="DA10" s="144" t="s">
        <v>518</v>
      </c>
      <c r="DB10" s="144" t="s">
        <v>389</v>
      </c>
      <c r="DC10" s="144" t="s">
        <v>518</v>
      </c>
      <c r="DD10" s="144" t="s">
        <v>389</v>
      </c>
      <c r="DE10" s="144" t="s">
        <v>518</v>
      </c>
      <c r="DF10" s="144" t="s">
        <v>389</v>
      </c>
      <c r="DG10" s="144" t="s">
        <v>519</v>
      </c>
      <c r="DH10" s="144" t="s">
        <v>389</v>
      </c>
      <c r="DI10" s="144" t="s">
        <v>518</v>
      </c>
      <c r="DJ10" s="144" t="s">
        <v>389</v>
      </c>
      <c r="DK10" s="144" t="s">
        <v>518</v>
      </c>
      <c r="DL10" s="144" t="s">
        <v>389</v>
      </c>
      <c r="DM10" s="144" t="s">
        <v>518</v>
      </c>
      <c r="DN10" s="144" t="s">
        <v>389</v>
      </c>
      <c r="DO10" s="144" t="s">
        <v>518</v>
      </c>
      <c r="DP10" s="144" t="s">
        <v>389</v>
      </c>
      <c r="DQ10" s="144" t="s">
        <v>519</v>
      </c>
      <c r="DR10" s="144" t="s">
        <v>389</v>
      </c>
      <c r="DS10" s="144" t="s">
        <v>518</v>
      </c>
      <c r="DT10" s="144" t="s">
        <v>389</v>
      </c>
      <c r="DU10" s="144" t="s">
        <v>518</v>
      </c>
      <c r="DV10" s="144" t="s">
        <v>389</v>
      </c>
      <c r="DW10" s="144" t="s">
        <v>518</v>
      </c>
      <c r="DX10" s="144" t="s">
        <v>389</v>
      </c>
      <c r="DY10" s="144" t="s">
        <v>518</v>
      </c>
      <c r="DZ10" s="144" t="s">
        <v>389</v>
      </c>
      <c r="EA10" s="144" t="s">
        <v>519</v>
      </c>
      <c r="EB10" s="144" t="s">
        <v>389</v>
      </c>
      <c r="EC10" s="144" t="s">
        <v>518</v>
      </c>
      <c r="ED10" s="144" t="s">
        <v>389</v>
      </c>
      <c r="EE10" s="144" t="s">
        <v>518</v>
      </c>
      <c r="EF10" s="144" t="s">
        <v>389</v>
      </c>
      <c r="EG10" s="144" t="s">
        <v>518</v>
      </c>
      <c r="EH10" s="144" t="s">
        <v>389</v>
      </c>
      <c r="EI10" s="144" t="s">
        <v>518</v>
      </c>
      <c r="EJ10" s="144" t="s">
        <v>389</v>
      </c>
      <c r="EK10" s="144" t="s">
        <v>519</v>
      </c>
      <c r="EL10" s="144" t="s">
        <v>389</v>
      </c>
      <c r="EM10" s="144" t="s">
        <v>518</v>
      </c>
      <c r="EN10" s="144" t="s">
        <v>389</v>
      </c>
      <c r="EO10" s="144" t="s">
        <v>518</v>
      </c>
      <c r="EP10" s="144" t="s">
        <v>389</v>
      </c>
      <c r="EQ10" s="144" t="s">
        <v>518</v>
      </c>
      <c r="ER10" s="144" t="s">
        <v>389</v>
      </c>
      <c r="ES10" s="144" t="s">
        <v>518</v>
      </c>
      <c r="ET10" s="144" t="s">
        <v>389</v>
      </c>
      <c r="EU10" s="144" t="s">
        <v>519</v>
      </c>
      <c r="EV10" s="144" t="s">
        <v>389</v>
      </c>
      <c r="EW10" s="144" t="s">
        <v>518</v>
      </c>
      <c r="EX10" s="144" t="s">
        <v>389</v>
      </c>
      <c r="EY10" s="144" t="s">
        <v>518</v>
      </c>
      <c r="EZ10" s="144" t="s">
        <v>389</v>
      </c>
      <c r="FA10" s="144" t="s">
        <v>518</v>
      </c>
      <c r="FB10" s="144" t="s">
        <v>389</v>
      </c>
      <c r="FC10" s="144" t="s">
        <v>518</v>
      </c>
      <c r="FD10" s="144" t="s">
        <v>389</v>
      </c>
      <c r="FE10" s="144" t="s">
        <v>519</v>
      </c>
      <c r="FF10" s="144" t="s">
        <v>389</v>
      </c>
      <c r="FG10" s="144" t="s">
        <v>519</v>
      </c>
      <c r="FH10" s="144" t="s">
        <v>389</v>
      </c>
      <c r="FI10" s="144" t="s">
        <v>519</v>
      </c>
      <c r="FJ10" s="144" t="s">
        <v>389</v>
      </c>
      <c r="FK10" s="144" t="s">
        <v>519</v>
      </c>
      <c r="FL10" s="144" t="s">
        <v>389</v>
      </c>
      <c r="FM10" s="144" t="s">
        <v>519</v>
      </c>
      <c r="FN10" s="144" t="s">
        <v>389</v>
      </c>
      <c r="FO10" s="144" t="s">
        <v>519</v>
      </c>
      <c r="FP10" s="144" t="s">
        <v>389</v>
      </c>
      <c r="FQ10" s="144" t="s">
        <v>519</v>
      </c>
      <c r="FR10" s="144" t="s">
        <v>389</v>
      </c>
      <c r="FS10" s="144" t="s">
        <v>519</v>
      </c>
      <c r="FT10" s="144" t="s">
        <v>389</v>
      </c>
      <c r="FU10" s="144" t="s">
        <v>519</v>
      </c>
      <c r="FV10" s="144" t="s">
        <v>389</v>
      </c>
      <c r="FW10" s="144" t="s">
        <v>519</v>
      </c>
      <c r="FX10" s="144" t="s">
        <v>389</v>
      </c>
      <c r="FY10" s="144" t="s">
        <v>519</v>
      </c>
      <c r="FZ10" s="144" t="s">
        <v>389</v>
      </c>
      <c r="GA10" s="144" t="s">
        <v>519</v>
      </c>
      <c r="GB10" s="144" t="s">
        <v>389</v>
      </c>
      <c r="GC10" s="144" t="s">
        <v>519</v>
      </c>
      <c r="GD10" s="144" t="s">
        <v>389</v>
      </c>
      <c r="GE10" s="144" t="s">
        <v>519</v>
      </c>
      <c r="GF10" s="144" t="s">
        <v>389</v>
      </c>
      <c r="GG10" s="144" t="s">
        <v>519</v>
      </c>
      <c r="GH10" s="144" t="s">
        <v>389</v>
      </c>
      <c r="GI10" s="144" t="s">
        <v>519</v>
      </c>
      <c r="GJ10" s="144" t="s">
        <v>389</v>
      </c>
      <c r="GK10" s="144" t="s">
        <v>519</v>
      </c>
      <c r="GL10" s="144" t="s">
        <v>389</v>
      </c>
      <c r="GM10" s="144" t="s">
        <v>519</v>
      </c>
      <c r="GN10" s="144" t="s">
        <v>389</v>
      </c>
      <c r="GO10" s="144" t="s">
        <v>519</v>
      </c>
      <c r="GP10" s="144" t="s">
        <v>389</v>
      </c>
      <c r="GQ10" s="144" t="s">
        <v>519</v>
      </c>
      <c r="GR10" s="144" t="s">
        <v>389</v>
      </c>
      <c r="GS10" s="144" t="s">
        <v>519</v>
      </c>
      <c r="GT10" s="144" t="s">
        <v>389</v>
      </c>
      <c r="GU10" s="144" t="s">
        <v>519</v>
      </c>
      <c r="GV10" s="144" t="s">
        <v>389</v>
      </c>
      <c r="GW10" s="144" t="s">
        <v>519</v>
      </c>
      <c r="GX10" s="144" t="s">
        <v>389</v>
      </c>
      <c r="GY10" s="144" t="s">
        <v>519</v>
      </c>
      <c r="GZ10" s="144" t="s">
        <v>389</v>
      </c>
      <c r="HA10" s="144" t="s">
        <v>519</v>
      </c>
      <c r="HB10" s="144" t="s">
        <v>389</v>
      </c>
      <c r="HC10" s="144" t="s">
        <v>519</v>
      </c>
      <c r="HD10" s="144" t="s">
        <v>389</v>
      </c>
      <c r="HE10" s="144" t="s">
        <v>519</v>
      </c>
      <c r="HF10" s="144" t="s">
        <v>389</v>
      </c>
      <c r="HG10" s="144" t="s">
        <v>519</v>
      </c>
      <c r="HH10" s="144" t="s">
        <v>389</v>
      </c>
      <c r="HI10" s="144" t="s">
        <v>519</v>
      </c>
      <c r="HJ10" s="144" t="s">
        <v>389</v>
      </c>
      <c r="HK10" s="144" t="s">
        <v>519</v>
      </c>
      <c r="HL10" s="144" t="s">
        <v>389</v>
      </c>
      <c r="HM10" s="144" t="s">
        <v>519</v>
      </c>
      <c r="HN10" s="144" t="s">
        <v>389</v>
      </c>
      <c r="HO10" s="144" t="s">
        <v>519</v>
      </c>
      <c r="HP10" s="144" t="s">
        <v>389</v>
      </c>
      <c r="HQ10" s="144" t="s">
        <v>519</v>
      </c>
      <c r="HR10" s="183" t="s">
        <v>389</v>
      </c>
    </row>
    <row r="11" spans="1:226" ht="13" customHeight="1" x14ac:dyDescent="0.25">
      <c r="A11" s="214"/>
      <c r="B11" s="204"/>
      <c r="C11" s="235" t="s">
        <v>736</v>
      </c>
      <c r="D11" s="236" t="s">
        <v>737</v>
      </c>
      <c r="E11" s="235" t="s">
        <v>1325</v>
      </c>
      <c r="F11" s="236" t="s">
        <v>1326</v>
      </c>
      <c r="G11" s="235" t="s">
        <v>1327</v>
      </c>
      <c r="H11" s="236" t="s">
        <v>1328</v>
      </c>
      <c r="I11" s="235" t="s">
        <v>1329</v>
      </c>
      <c r="J11" s="236" t="s">
        <v>1330</v>
      </c>
      <c r="K11" s="235" t="s">
        <v>1331</v>
      </c>
      <c r="L11" s="236" t="s">
        <v>1332</v>
      </c>
      <c r="M11" s="235" t="s">
        <v>744</v>
      </c>
      <c r="N11" s="236" t="s">
        <v>745</v>
      </c>
      <c r="O11" s="235" t="s">
        <v>1333</v>
      </c>
      <c r="P11" s="236" t="s">
        <v>1334</v>
      </c>
      <c r="Q11" s="235" t="s">
        <v>1335</v>
      </c>
      <c r="R11" s="236" t="s">
        <v>1336</v>
      </c>
      <c r="S11" s="235" t="s">
        <v>1337</v>
      </c>
      <c r="T11" s="236" t="s">
        <v>1338</v>
      </c>
      <c r="U11" s="235" t="s">
        <v>1339</v>
      </c>
      <c r="V11" s="236" t="s">
        <v>1340</v>
      </c>
      <c r="W11" s="235" t="s">
        <v>752</v>
      </c>
      <c r="X11" s="236" t="s">
        <v>753</v>
      </c>
      <c r="Y11" s="235" t="s">
        <v>1341</v>
      </c>
      <c r="Z11" s="236" t="s">
        <v>1342</v>
      </c>
      <c r="AA11" s="235" t="s">
        <v>1343</v>
      </c>
      <c r="AB11" s="236" t="s">
        <v>1344</v>
      </c>
      <c r="AC11" s="235" t="s">
        <v>1345</v>
      </c>
      <c r="AD11" s="236" t="s">
        <v>1346</v>
      </c>
      <c r="AE11" s="235" t="s">
        <v>1347</v>
      </c>
      <c r="AF11" s="236" t="s">
        <v>1348</v>
      </c>
      <c r="AG11" s="235" t="s">
        <v>760</v>
      </c>
      <c r="AH11" s="236" t="s">
        <v>761</v>
      </c>
      <c r="AI11" s="235" t="s">
        <v>1349</v>
      </c>
      <c r="AJ11" s="236" t="s">
        <v>1350</v>
      </c>
      <c r="AK11" s="235" t="s">
        <v>1351</v>
      </c>
      <c r="AL11" s="236" t="s">
        <v>1352</v>
      </c>
      <c r="AM11" s="235" t="s">
        <v>1353</v>
      </c>
      <c r="AN11" s="236" t="s">
        <v>1354</v>
      </c>
      <c r="AO11" s="235" t="s">
        <v>1355</v>
      </c>
      <c r="AP11" s="236" t="s">
        <v>1356</v>
      </c>
      <c r="AQ11" s="235" t="s">
        <v>1357</v>
      </c>
      <c r="AR11" s="236" t="s">
        <v>1358</v>
      </c>
      <c r="AS11" s="235" t="s">
        <v>1359</v>
      </c>
      <c r="AT11" s="236" t="s">
        <v>1360</v>
      </c>
      <c r="AU11" s="235" t="s">
        <v>1361</v>
      </c>
      <c r="AV11" s="236" t="s">
        <v>1362</v>
      </c>
      <c r="AW11" s="235" t="s">
        <v>1363</v>
      </c>
      <c r="AX11" s="236" t="s">
        <v>1364</v>
      </c>
      <c r="AY11" s="235" t="s">
        <v>1365</v>
      </c>
      <c r="AZ11" s="236" t="s">
        <v>1366</v>
      </c>
      <c r="BA11" s="235" t="s">
        <v>768</v>
      </c>
      <c r="BB11" s="236" t="s">
        <v>769</v>
      </c>
      <c r="BC11" s="235" t="s">
        <v>1367</v>
      </c>
      <c r="BD11" s="236" t="s">
        <v>1368</v>
      </c>
      <c r="BE11" s="235" t="s">
        <v>1369</v>
      </c>
      <c r="BF11" s="236" t="s">
        <v>1370</v>
      </c>
      <c r="BG11" s="235" t="s">
        <v>1371</v>
      </c>
      <c r="BH11" s="236" t="s">
        <v>1372</v>
      </c>
      <c r="BI11" s="235" t="s">
        <v>1373</v>
      </c>
      <c r="BJ11" s="236" t="s">
        <v>1374</v>
      </c>
      <c r="BK11" s="235" t="s">
        <v>776</v>
      </c>
      <c r="BL11" s="236" t="s">
        <v>777</v>
      </c>
      <c r="BM11" s="235" t="s">
        <v>1375</v>
      </c>
      <c r="BN11" s="236" t="s">
        <v>1376</v>
      </c>
      <c r="BO11" s="235" t="s">
        <v>1377</v>
      </c>
      <c r="BP11" s="236" t="s">
        <v>1378</v>
      </c>
      <c r="BQ11" s="235" t="s">
        <v>1379</v>
      </c>
      <c r="BR11" s="236" t="s">
        <v>1380</v>
      </c>
      <c r="BS11" s="235" t="s">
        <v>1381</v>
      </c>
      <c r="BT11" s="236" t="s">
        <v>1382</v>
      </c>
      <c r="BU11" s="235" t="s">
        <v>784</v>
      </c>
      <c r="BV11" s="236" t="s">
        <v>785</v>
      </c>
      <c r="BW11" s="235" t="s">
        <v>1383</v>
      </c>
      <c r="BX11" s="236" t="s">
        <v>1384</v>
      </c>
      <c r="BY11" s="235" t="s">
        <v>1385</v>
      </c>
      <c r="BZ11" s="236" t="s">
        <v>1386</v>
      </c>
      <c r="CA11" s="235" t="s">
        <v>1387</v>
      </c>
      <c r="CB11" s="236" t="s">
        <v>1388</v>
      </c>
      <c r="CC11" s="235" t="s">
        <v>1389</v>
      </c>
      <c r="CD11" s="236" t="s">
        <v>1390</v>
      </c>
      <c r="CE11" s="235" t="s">
        <v>792</v>
      </c>
      <c r="CF11" s="236" t="s">
        <v>793</v>
      </c>
      <c r="CG11" s="235" t="s">
        <v>1391</v>
      </c>
      <c r="CH11" s="236" t="s">
        <v>1392</v>
      </c>
      <c r="CI11" s="235" t="s">
        <v>1393</v>
      </c>
      <c r="CJ11" s="236" t="s">
        <v>1394</v>
      </c>
      <c r="CK11" s="235" t="s">
        <v>1395</v>
      </c>
      <c r="CL11" s="236" t="s">
        <v>1396</v>
      </c>
      <c r="CM11" s="235" t="s">
        <v>1397</v>
      </c>
      <c r="CN11" s="236" t="s">
        <v>1398</v>
      </c>
      <c r="CO11" s="235" t="s">
        <v>800</v>
      </c>
      <c r="CP11" s="236" t="s">
        <v>801</v>
      </c>
      <c r="CQ11" s="235" t="s">
        <v>1399</v>
      </c>
      <c r="CR11" s="236" t="s">
        <v>1400</v>
      </c>
      <c r="CS11" s="235" t="s">
        <v>1401</v>
      </c>
      <c r="CT11" s="236" t="s">
        <v>1402</v>
      </c>
      <c r="CU11" s="235" t="s">
        <v>1403</v>
      </c>
      <c r="CV11" s="236" t="s">
        <v>1404</v>
      </c>
      <c r="CW11" s="235" t="s">
        <v>1405</v>
      </c>
      <c r="CX11" s="236" t="s">
        <v>1406</v>
      </c>
      <c r="CY11" s="235" t="s">
        <v>808</v>
      </c>
      <c r="CZ11" s="236" t="s">
        <v>809</v>
      </c>
      <c r="DA11" s="235" t="s">
        <v>1407</v>
      </c>
      <c r="DB11" s="236" t="s">
        <v>1408</v>
      </c>
      <c r="DC11" s="235" t="s">
        <v>1409</v>
      </c>
      <c r="DD11" s="236" t="s">
        <v>1410</v>
      </c>
      <c r="DE11" s="235" t="s">
        <v>1411</v>
      </c>
      <c r="DF11" s="236" t="s">
        <v>1412</v>
      </c>
      <c r="DG11" s="235" t="s">
        <v>1413</v>
      </c>
      <c r="DH11" s="236" t="s">
        <v>1414</v>
      </c>
      <c r="DI11" s="235" t="s">
        <v>816</v>
      </c>
      <c r="DJ11" s="236" t="s">
        <v>817</v>
      </c>
      <c r="DK11" s="235" t="s">
        <v>1415</v>
      </c>
      <c r="DL11" s="236" t="s">
        <v>1416</v>
      </c>
      <c r="DM11" s="235" t="s">
        <v>1417</v>
      </c>
      <c r="DN11" s="236" t="s">
        <v>1418</v>
      </c>
      <c r="DO11" s="235" t="s">
        <v>1419</v>
      </c>
      <c r="DP11" s="236" t="s">
        <v>1420</v>
      </c>
      <c r="DQ11" s="235" t="s">
        <v>1421</v>
      </c>
      <c r="DR11" s="236" t="s">
        <v>1422</v>
      </c>
      <c r="DS11" s="235" t="s">
        <v>824</v>
      </c>
      <c r="DT11" s="236" t="s">
        <v>825</v>
      </c>
      <c r="DU11" s="235" t="s">
        <v>1423</v>
      </c>
      <c r="DV11" s="236" t="s">
        <v>1424</v>
      </c>
      <c r="DW11" s="235" t="s">
        <v>1425</v>
      </c>
      <c r="DX11" s="236" t="s">
        <v>1426</v>
      </c>
      <c r="DY11" s="235" t="s">
        <v>1427</v>
      </c>
      <c r="DZ11" s="236" t="s">
        <v>1428</v>
      </c>
      <c r="EA11" s="235" t="s">
        <v>1429</v>
      </c>
      <c r="EB11" s="236" t="s">
        <v>1430</v>
      </c>
      <c r="EC11" s="235" t="s">
        <v>832</v>
      </c>
      <c r="ED11" s="236" t="s">
        <v>833</v>
      </c>
      <c r="EE11" s="235" t="s">
        <v>1431</v>
      </c>
      <c r="EF11" s="236" t="s">
        <v>1432</v>
      </c>
      <c r="EG11" s="235" t="s">
        <v>1433</v>
      </c>
      <c r="EH11" s="236" t="s">
        <v>1434</v>
      </c>
      <c r="EI11" s="235" t="s">
        <v>1435</v>
      </c>
      <c r="EJ11" s="236" t="s">
        <v>1436</v>
      </c>
      <c r="EK11" s="235" t="s">
        <v>1437</v>
      </c>
      <c r="EL11" s="236" t="s">
        <v>1438</v>
      </c>
      <c r="EM11" s="235" t="s">
        <v>1439</v>
      </c>
      <c r="EN11" s="236" t="s">
        <v>1440</v>
      </c>
      <c r="EO11" s="235" t="s">
        <v>1441</v>
      </c>
      <c r="EP11" s="236" t="s">
        <v>1442</v>
      </c>
      <c r="EQ11" s="235" t="s">
        <v>1443</v>
      </c>
      <c r="ER11" s="236" t="s">
        <v>1444</v>
      </c>
      <c r="ES11" s="235" t="s">
        <v>1445</v>
      </c>
      <c r="ET11" s="236" t="s">
        <v>1446</v>
      </c>
      <c r="EU11" s="235" t="s">
        <v>1447</v>
      </c>
      <c r="EV11" s="236" t="s">
        <v>1448</v>
      </c>
      <c r="EW11" s="235" t="s">
        <v>1449</v>
      </c>
      <c r="EX11" s="236" t="s">
        <v>1450</v>
      </c>
      <c r="EY11" s="235" t="s">
        <v>1451</v>
      </c>
      <c r="EZ11" s="236" t="s">
        <v>1452</v>
      </c>
      <c r="FA11" s="235" t="s">
        <v>1453</v>
      </c>
      <c r="FB11" s="236" t="s">
        <v>1454</v>
      </c>
      <c r="FC11" s="235" t="s">
        <v>1455</v>
      </c>
      <c r="FD11" s="236" t="s">
        <v>1456</v>
      </c>
      <c r="FE11" s="235" t="s">
        <v>1457</v>
      </c>
      <c r="FF11" s="236" t="s">
        <v>1458</v>
      </c>
      <c r="FG11" s="252" t="s">
        <v>1459</v>
      </c>
      <c r="FH11" s="252" t="s">
        <v>1460</v>
      </c>
      <c r="FI11" s="252" t="s">
        <v>1461</v>
      </c>
      <c r="FJ11" s="252" t="s">
        <v>1462</v>
      </c>
      <c r="FK11" s="252" t="s">
        <v>1463</v>
      </c>
      <c r="FL11" s="252" t="s">
        <v>1464</v>
      </c>
      <c r="FM11" s="252" t="s">
        <v>1465</v>
      </c>
      <c r="FN11" s="252" t="s">
        <v>1466</v>
      </c>
      <c r="FO11" s="252" t="s">
        <v>1467</v>
      </c>
      <c r="FP11" s="252" t="s">
        <v>1468</v>
      </c>
      <c r="FQ11" s="252" t="s">
        <v>1469</v>
      </c>
      <c r="FR11" s="252" t="s">
        <v>1470</v>
      </c>
      <c r="FS11" s="252" t="s">
        <v>1471</v>
      </c>
      <c r="FT11" s="252" t="s">
        <v>1472</v>
      </c>
      <c r="FU11" s="252" t="s">
        <v>1473</v>
      </c>
      <c r="FV11" s="252" t="s">
        <v>1474</v>
      </c>
      <c r="FW11" s="252" t="s">
        <v>1475</v>
      </c>
      <c r="FX11" s="252" t="s">
        <v>1476</v>
      </c>
      <c r="FY11" s="252" t="s">
        <v>1477</v>
      </c>
      <c r="FZ11" s="252" t="s">
        <v>1478</v>
      </c>
      <c r="GA11" s="252" t="s">
        <v>1479</v>
      </c>
      <c r="GB11" s="252" t="s">
        <v>1480</v>
      </c>
      <c r="GC11" s="252" t="s">
        <v>1481</v>
      </c>
      <c r="GD11" s="252" t="s">
        <v>1482</v>
      </c>
      <c r="GE11" s="252" t="s">
        <v>1483</v>
      </c>
      <c r="GF11" s="252" t="s">
        <v>1484</v>
      </c>
      <c r="GG11" s="252" t="s">
        <v>1485</v>
      </c>
      <c r="GH11" s="252" t="s">
        <v>1486</v>
      </c>
      <c r="GI11" s="252" t="s">
        <v>1487</v>
      </c>
      <c r="GJ11" s="252" t="s">
        <v>1488</v>
      </c>
      <c r="GK11" s="252" t="s">
        <v>1489</v>
      </c>
      <c r="GL11" s="252" t="s">
        <v>1490</v>
      </c>
      <c r="GM11" s="252" t="s">
        <v>1491</v>
      </c>
      <c r="GN11" s="252" t="s">
        <v>1492</v>
      </c>
      <c r="GO11" s="252" t="s">
        <v>1493</v>
      </c>
      <c r="GP11" s="252" t="s">
        <v>1494</v>
      </c>
      <c r="GQ11" s="252" t="s">
        <v>1495</v>
      </c>
      <c r="GR11" s="252" t="s">
        <v>1496</v>
      </c>
      <c r="GS11" s="252" t="s">
        <v>1497</v>
      </c>
      <c r="GT11" s="252" t="s">
        <v>1498</v>
      </c>
      <c r="GU11" s="252" t="s">
        <v>1499</v>
      </c>
      <c r="GV11" s="252" t="s">
        <v>1500</v>
      </c>
      <c r="GW11" s="252" t="s">
        <v>1501</v>
      </c>
      <c r="GX11" s="252" t="s">
        <v>1502</v>
      </c>
      <c r="GY11" s="252" t="s">
        <v>1503</v>
      </c>
      <c r="GZ11" s="252" t="s">
        <v>1504</v>
      </c>
      <c r="HA11" s="252" t="s">
        <v>1505</v>
      </c>
      <c r="HB11" s="252" t="s">
        <v>1506</v>
      </c>
      <c r="HC11" s="252" t="s">
        <v>1507</v>
      </c>
      <c r="HD11" s="252" t="s">
        <v>1508</v>
      </c>
      <c r="HE11" s="252" t="s">
        <v>1509</v>
      </c>
      <c r="HF11" s="252" t="s">
        <v>1510</v>
      </c>
      <c r="HG11" s="252" t="s">
        <v>1511</v>
      </c>
      <c r="HH11" s="252" t="s">
        <v>1512</v>
      </c>
      <c r="HI11" s="252" t="s">
        <v>1513</v>
      </c>
      <c r="HJ11" s="252" t="s">
        <v>1514</v>
      </c>
      <c r="HK11" s="252" t="s">
        <v>1515</v>
      </c>
      <c r="HL11" s="252" t="s">
        <v>1516</v>
      </c>
      <c r="HM11" s="252" t="s">
        <v>1517</v>
      </c>
      <c r="HN11" s="252" t="s">
        <v>1518</v>
      </c>
      <c r="HO11" s="252" t="s">
        <v>1519</v>
      </c>
      <c r="HP11" s="252" t="s">
        <v>1520</v>
      </c>
      <c r="HQ11" s="252" t="s">
        <v>1521</v>
      </c>
      <c r="HR11" s="257" t="s">
        <v>1522</v>
      </c>
    </row>
    <row r="12" spans="1:226" ht="13" customHeight="1" x14ac:dyDescent="0.25">
      <c r="A12" s="26" t="s">
        <v>391</v>
      </c>
      <c r="B12" s="184">
        <v>2</v>
      </c>
      <c r="C12" s="223">
        <v>29.414167145235499</v>
      </c>
      <c r="D12" s="225">
        <v>1.25891010104354</v>
      </c>
      <c r="E12" s="223">
        <v>22.1476263415917</v>
      </c>
      <c r="F12" s="225">
        <v>2.2727760387926899</v>
      </c>
      <c r="G12" s="223">
        <v>29.920338399175801</v>
      </c>
      <c r="H12" s="225">
        <v>2.64956498144105</v>
      </c>
      <c r="I12" s="223">
        <v>31.158371181158099</v>
      </c>
      <c r="J12" s="225">
        <v>1.3746824115452401</v>
      </c>
      <c r="K12" s="223">
        <v>9.01074483956641</v>
      </c>
      <c r="L12" s="225">
        <v>2.5686235030039501</v>
      </c>
      <c r="M12" s="223">
        <v>16.904163730153002</v>
      </c>
      <c r="N12" s="225">
        <v>0.84714939911592801</v>
      </c>
      <c r="O12" s="223">
        <v>14.898874432319399</v>
      </c>
      <c r="P12" s="225">
        <v>1.91415226997279</v>
      </c>
      <c r="Q12" s="223">
        <v>16.363550302242501</v>
      </c>
      <c r="R12" s="225">
        <v>2.1019429644822401</v>
      </c>
      <c r="S12" s="223">
        <v>17.554110993374401</v>
      </c>
      <c r="T12" s="225">
        <v>0.82952083132159204</v>
      </c>
      <c r="U12" s="223">
        <v>2.6552365610550002</v>
      </c>
      <c r="V12" s="225">
        <v>1.85815559985481</v>
      </c>
      <c r="W12" s="223">
        <v>32.4691843555091</v>
      </c>
      <c r="X12" s="225">
        <v>1.1243056937195199</v>
      </c>
      <c r="Y12" s="223">
        <v>20.270996796100899</v>
      </c>
      <c r="Z12" s="225">
        <v>1.87923638789034</v>
      </c>
      <c r="AA12" s="223">
        <v>27.560454147310701</v>
      </c>
      <c r="AB12" s="225">
        <v>2.59061215584379</v>
      </c>
      <c r="AC12" s="223">
        <v>36.658707950149498</v>
      </c>
      <c r="AD12" s="225">
        <v>1.3662109281082799</v>
      </c>
      <c r="AE12" s="223">
        <v>16.387711154048699</v>
      </c>
      <c r="AF12" s="225">
        <v>2.2482162119976499</v>
      </c>
      <c r="AG12" s="223">
        <v>31.240387309038599</v>
      </c>
      <c r="AH12" s="225">
        <v>1.44182774456672</v>
      </c>
      <c r="AI12" s="223">
        <v>17.497450842564302</v>
      </c>
      <c r="AJ12" s="225">
        <v>2.0012994677502198</v>
      </c>
      <c r="AK12" s="223">
        <v>29.5442210833905</v>
      </c>
      <c r="AL12" s="225">
        <v>2.8072431525057699</v>
      </c>
      <c r="AM12" s="223">
        <v>35.171170095545101</v>
      </c>
      <c r="AN12" s="225">
        <v>1.75870784893627</v>
      </c>
      <c r="AO12" s="223">
        <v>17.673719252980799</v>
      </c>
      <c r="AP12" s="225">
        <v>2.5525841433111802</v>
      </c>
      <c r="AQ12" s="223">
        <v>14.3749853835824</v>
      </c>
      <c r="AR12" s="225">
        <v>0.92875847994431804</v>
      </c>
      <c r="AS12" s="223">
        <v>10.6284200926106</v>
      </c>
      <c r="AT12" s="225">
        <v>1.90960424640507</v>
      </c>
      <c r="AU12" s="223">
        <v>14.514360405359101</v>
      </c>
      <c r="AV12" s="225">
        <v>1.6466885456371401</v>
      </c>
      <c r="AW12" s="223">
        <v>15.1680468263755</v>
      </c>
      <c r="AX12" s="225">
        <v>1.1234359270134999</v>
      </c>
      <c r="AY12" s="223">
        <v>4.5396267337649103</v>
      </c>
      <c r="AZ12" s="225">
        <v>2.02919137180767</v>
      </c>
      <c r="BA12" s="223">
        <v>49.383678420445399</v>
      </c>
      <c r="BB12" s="225">
        <v>1.30836648980587</v>
      </c>
      <c r="BC12" s="223">
        <v>44.966191699921701</v>
      </c>
      <c r="BD12" s="225">
        <v>2.67988054376355</v>
      </c>
      <c r="BE12" s="223">
        <v>50.241696627877197</v>
      </c>
      <c r="BF12" s="225">
        <v>2.5029098536190899</v>
      </c>
      <c r="BG12" s="223">
        <v>50.268414622425603</v>
      </c>
      <c r="BH12" s="225">
        <v>1.5256408749553101</v>
      </c>
      <c r="BI12" s="223">
        <v>5.3022229225038799</v>
      </c>
      <c r="BJ12" s="225">
        <v>3.0289147613793701</v>
      </c>
      <c r="BK12" s="223">
        <v>33.019297880315598</v>
      </c>
      <c r="BL12" s="225">
        <v>1.2890936356362801</v>
      </c>
      <c r="BM12" s="223">
        <v>33.865322914600803</v>
      </c>
      <c r="BN12" s="225">
        <v>2.4143454927341801</v>
      </c>
      <c r="BO12" s="223">
        <v>33.675320344535002</v>
      </c>
      <c r="BP12" s="225">
        <v>2.6784459297640399</v>
      </c>
      <c r="BQ12" s="223">
        <v>32.585982545551097</v>
      </c>
      <c r="BR12" s="225">
        <v>1.4900810527033601</v>
      </c>
      <c r="BS12" s="223">
        <v>-1.27934036904971</v>
      </c>
      <c r="BT12" s="225">
        <v>2.6375565235977501</v>
      </c>
      <c r="BU12" s="223">
        <v>14.911700683959101</v>
      </c>
      <c r="BV12" s="225">
        <v>0.89267261360438499</v>
      </c>
      <c r="BW12" s="223">
        <v>14.5296314441426</v>
      </c>
      <c r="BX12" s="225">
        <v>1.9281433919881299</v>
      </c>
      <c r="BY12" s="223">
        <v>15.4218766033351</v>
      </c>
      <c r="BZ12" s="225">
        <v>1.9240775024291701</v>
      </c>
      <c r="CA12" s="223">
        <v>14.956884779532199</v>
      </c>
      <c r="CB12" s="225">
        <v>1.0121318507186201</v>
      </c>
      <c r="CC12" s="223">
        <v>0.42725333538968302</v>
      </c>
      <c r="CD12" s="225">
        <v>2.0969522361833102</v>
      </c>
      <c r="CE12" s="223">
        <v>23.622427385449001</v>
      </c>
      <c r="CF12" s="225">
        <v>1.1590614181652299</v>
      </c>
      <c r="CG12" s="223">
        <v>17.403491177831199</v>
      </c>
      <c r="CH12" s="225">
        <v>1.7951990872004899</v>
      </c>
      <c r="CI12" s="223">
        <v>22.072994107088501</v>
      </c>
      <c r="CJ12" s="225">
        <v>2.3600406472679101</v>
      </c>
      <c r="CK12" s="223">
        <v>25.5321682464226</v>
      </c>
      <c r="CL12" s="225">
        <v>1.4082364287690501</v>
      </c>
      <c r="CM12" s="223">
        <v>8.1286770685913599</v>
      </c>
      <c r="CN12" s="225">
        <v>2.1231301640657199</v>
      </c>
      <c r="CO12" s="223">
        <v>25.2807663354962</v>
      </c>
      <c r="CP12" s="225">
        <v>1.0539775480228699</v>
      </c>
      <c r="CQ12" s="223">
        <v>23.438920895511298</v>
      </c>
      <c r="CR12" s="225">
        <v>2.35208530571472</v>
      </c>
      <c r="CS12" s="223">
        <v>25.9425558281036</v>
      </c>
      <c r="CT12" s="225">
        <v>2.33691813770126</v>
      </c>
      <c r="CU12" s="223">
        <v>25.596696529818601</v>
      </c>
      <c r="CV12" s="225">
        <v>1.25363158179124</v>
      </c>
      <c r="CW12" s="223">
        <v>2.1577756343072898</v>
      </c>
      <c r="CX12" s="225">
        <v>2.6724577491775898</v>
      </c>
      <c r="CY12" s="223">
        <v>25.153406870803799</v>
      </c>
      <c r="CZ12" s="225">
        <v>1.0507384910905599</v>
      </c>
      <c r="DA12" s="223">
        <v>22.747567083028201</v>
      </c>
      <c r="DB12" s="225">
        <v>2.1737088242559701</v>
      </c>
      <c r="DC12" s="223">
        <v>24.449506450260198</v>
      </c>
      <c r="DD12" s="225">
        <v>2.4534057774000102</v>
      </c>
      <c r="DE12" s="223">
        <v>25.8679806583431</v>
      </c>
      <c r="DF12" s="225">
        <v>1.2083294171927901</v>
      </c>
      <c r="DG12" s="223">
        <v>3.1204135753148301</v>
      </c>
      <c r="DH12" s="225">
        <v>2.6032803005664999</v>
      </c>
      <c r="DI12" s="223">
        <v>34.999325764242897</v>
      </c>
      <c r="DJ12" s="225">
        <v>1.25764877042102</v>
      </c>
      <c r="DK12" s="223">
        <v>31.143166212242502</v>
      </c>
      <c r="DL12" s="225">
        <v>2.3538024745392399</v>
      </c>
      <c r="DM12" s="223">
        <v>34.578549470404802</v>
      </c>
      <c r="DN12" s="225">
        <v>2.4806709408361698</v>
      </c>
      <c r="DO12" s="223">
        <v>36.181550276097298</v>
      </c>
      <c r="DP12" s="225">
        <v>1.4445878549854201</v>
      </c>
      <c r="DQ12" s="223">
        <v>5.0383840638547097</v>
      </c>
      <c r="DR12" s="225">
        <v>2.6466348951652701</v>
      </c>
      <c r="DS12" s="223">
        <v>30.5402385560885</v>
      </c>
      <c r="DT12" s="225">
        <v>1.13480225060027</v>
      </c>
      <c r="DU12" s="223">
        <v>25.225741331086901</v>
      </c>
      <c r="DV12" s="225">
        <v>1.98540294464319</v>
      </c>
      <c r="DW12" s="223">
        <v>29.8470304095278</v>
      </c>
      <c r="DX12" s="225">
        <v>2.4222928137594</v>
      </c>
      <c r="DY12" s="223">
        <v>32.244830001144898</v>
      </c>
      <c r="DZ12" s="225">
        <v>1.2805680936744199</v>
      </c>
      <c r="EA12" s="223">
        <v>7.0190886700579096</v>
      </c>
      <c r="EB12" s="225">
        <v>2.2191923845067598</v>
      </c>
      <c r="EC12" s="223">
        <v>20.087091614771101</v>
      </c>
      <c r="ED12" s="225">
        <v>1.04216737427551</v>
      </c>
      <c r="EE12" s="223">
        <v>18.451020095192899</v>
      </c>
      <c r="EF12" s="225">
        <v>1.8998377153541199</v>
      </c>
      <c r="EG12" s="223">
        <v>20.345366958157101</v>
      </c>
      <c r="EH12" s="225">
        <v>2.1265279579046199</v>
      </c>
      <c r="EI12" s="223">
        <v>20.417213591218601</v>
      </c>
      <c r="EJ12" s="225">
        <v>1.21922018077645</v>
      </c>
      <c r="EK12" s="223">
        <v>1.96619349602567</v>
      </c>
      <c r="EL12" s="225">
        <v>2.05774956652927</v>
      </c>
      <c r="EM12" s="223">
        <v>22.297929215536399</v>
      </c>
      <c r="EN12" s="225">
        <v>1.0452969869748301</v>
      </c>
      <c r="EO12" s="223">
        <v>18.558787626629201</v>
      </c>
      <c r="EP12" s="225">
        <v>1.8184780205767299</v>
      </c>
      <c r="EQ12" s="223">
        <v>21.013701921621699</v>
      </c>
      <c r="ER12" s="225">
        <v>2.1799309797029198</v>
      </c>
      <c r="ES12" s="223">
        <v>23.5884086520837</v>
      </c>
      <c r="ET12" s="225">
        <v>1.2820438685914699</v>
      </c>
      <c r="EU12" s="223">
        <v>5.0296210254545004</v>
      </c>
      <c r="EV12" s="225">
        <v>2.2179475590710398</v>
      </c>
      <c r="EW12" s="223">
        <v>22.2926448515374</v>
      </c>
      <c r="EX12" s="225">
        <v>1.00606523424093</v>
      </c>
      <c r="EY12" s="223">
        <v>22.200287089819199</v>
      </c>
      <c r="EZ12" s="225">
        <v>2.13627785096423</v>
      </c>
      <c r="FA12" s="223">
        <v>26.288608196235799</v>
      </c>
      <c r="FB12" s="225">
        <v>2.2757243217865102</v>
      </c>
      <c r="FC12" s="223">
        <v>21.3657568230823</v>
      </c>
      <c r="FD12" s="225">
        <v>1.1810471588826801</v>
      </c>
      <c r="FE12" s="223">
        <v>-0.83453026673689501</v>
      </c>
      <c r="FF12" s="225">
        <v>2.4285086974812602</v>
      </c>
      <c r="FG12" s="104"/>
      <c r="FH12" s="104"/>
      <c r="FI12" s="104"/>
      <c r="FJ12" s="104"/>
      <c r="FK12" s="104"/>
      <c r="FL12" s="104"/>
      <c r="FM12" s="104"/>
      <c r="FN12" s="104"/>
      <c r="FO12" s="104"/>
      <c r="FP12" s="104"/>
      <c r="FQ12" s="104"/>
      <c r="FR12" s="104"/>
      <c r="FS12" s="104"/>
      <c r="FT12" s="104"/>
      <c r="FU12" s="104"/>
      <c r="FV12" s="104"/>
      <c r="FW12" s="104"/>
      <c r="FX12" s="104"/>
      <c r="FY12" s="104"/>
      <c r="FZ12" s="104"/>
      <c r="GA12" s="104"/>
      <c r="GB12" s="104"/>
      <c r="GC12" s="104"/>
      <c r="GD12" s="104"/>
      <c r="GE12" s="104"/>
      <c r="GF12" s="104"/>
      <c r="GG12" s="104"/>
      <c r="GH12" s="104"/>
      <c r="GI12" s="104"/>
      <c r="GJ12" s="104"/>
      <c r="GK12" s="104"/>
      <c r="GL12" s="104"/>
      <c r="GM12" s="104"/>
      <c r="GN12" s="104"/>
      <c r="GO12" s="104"/>
      <c r="GP12" s="104"/>
      <c r="GQ12" s="104"/>
      <c r="GR12" s="104"/>
      <c r="GS12" s="104"/>
      <c r="GT12" s="104"/>
      <c r="GU12" s="104"/>
      <c r="GV12" s="104"/>
      <c r="GW12" s="104"/>
      <c r="GX12" s="104"/>
      <c r="GY12" s="104"/>
      <c r="GZ12" s="104"/>
      <c r="HA12" s="104"/>
      <c r="HB12" s="104"/>
      <c r="HC12" s="104"/>
      <c r="HD12" s="104"/>
      <c r="HE12" s="104"/>
      <c r="HF12" s="104"/>
      <c r="HG12" s="104"/>
      <c r="HH12" s="104"/>
      <c r="HI12" s="104"/>
      <c r="HJ12" s="104"/>
      <c r="HK12" s="104"/>
      <c r="HL12" s="104"/>
      <c r="HM12" s="104"/>
      <c r="HN12" s="104"/>
      <c r="HO12" s="104"/>
      <c r="HP12" s="104"/>
      <c r="HQ12" s="104"/>
      <c r="HR12" s="255"/>
    </row>
    <row r="13" spans="1:226" ht="13" customHeight="1" x14ac:dyDescent="0.25">
      <c r="A13" s="26" t="s">
        <v>392</v>
      </c>
      <c r="B13" s="184">
        <v>2</v>
      </c>
      <c r="C13" s="223">
        <v>37.5549062761269</v>
      </c>
      <c r="D13" s="225">
        <v>1.48754540166039</v>
      </c>
      <c r="E13" s="223">
        <v>38.912774999608502</v>
      </c>
      <c r="F13" s="225">
        <v>2.87095800478866</v>
      </c>
      <c r="G13" s="223">
        <v>41.501596925005302</v>
      </c>
      <c r="H13" s="225">
        <v>2.9130618121239902</v>
      </c>
      <c r="I13" s="223">
        <v>35.0545498609806</v>
      </c>
      <c r="J13" s="225">
        <v>1.68080122589926</v>
      </c>
      <c r="K13" s="223">
        <v>-3.8582251386278199</v>
      </c>
      <c r="L13" s="225">
        <v>3.0674049791053402</v>
      </c>
      <c r="M13" s="223">
        <v>34.259658770831798</v>
      </c>
      <c r="N13" s="225">
        <v>1.5625797994322701</v>
      </c>
      <c r="O13" s="223">
        <v>30.310363693711199</v>
      </c>
      <c r="P13" s="225">
        <v>2.7554681883169199</v>
      </c>
      <c r="Q13" s="223">
        <v>36.549462459062902</v>
      </c>
      <c r="R13" s="225">
        <v>3.0359723343781302</v>
      </c>
      <c r="S13" s="223">
        <v>34.306187753406498</v>
      </c>
      <c r="T13" s="225">
        <v>2.0223074343880101</v>
      </c>
      <c r="U13" s="223">
        <v>3.9958240596953498</v>
      </c>
      <c r="V13" s="225">
        <v>3.0502712839483599</v>
      </c>
      <c r="W13" s="223">
        <v>49.7060358452676</v>
      </c>
      <c r="X13" s="225">
        <v>1.7512055643709299</v>
      </c>
      <c r="Y13" s="223">
        <v>48.823808001545999</v>
      </c>
      <c r="Z13" s="225">
        <v>2.8419380800873801</v>
      </c>
      <c r="AA13" s="223">
        <v>54.265296863987203</v>
      </c>
      <c r="AB13" s="225">
        <v>3.45213881070302</v>
      </c>
      <c r="AC13" s="223">
        <v>48.484834148237901</v>
      </c>
      <c r="AD13" s="225">
        <v>2.0946039258545901</v>
      </c>
      <c r="AE13" s="223">
        <v>-0.33897385330810398</v>
      </c>
      <c r="AF13" s="225">
        <v>3.1458334321951602</v>
      </c>
      <c r="AG13" s="223">
        <v>69.016178566628298</v>
      </c>
      <c r="AH13" s="225">
        <v>1.46105331539038</v>
      </c>
      <c r="AI13" s="223">
        <v>64.854144609550502</v>
      </c>
      <c r="AJ13" s="225">
        <v>3.3375617553094701</v>
      </c>
      <c r="AK13" s="223">
        <v>74.228653867771399</v>
      </c>
      <c r="AL13" s="225">
        <v>2.75776623357353</v>
      </c>
      <c r="AM13" s="223">
        <v>68.512895745435202</v>
      </c>
      <c r="AN13" s="225">
        <v>1.55799818595589</v>
      </c>
      <c r="AO13" s="223">
        <v>3.6587511358847302</v>
      </c>
      <c r="AP13" s="225">
        <v>3.3873359095435398</v>
      </c>
      <c r="AQ13" s="223">
        <v>42.768641399184602</v>
      </c>
      <c r="AR13" s="225">
        <v>1.7692889117914901</v>
      </c>
      <c r="AS13" s="223">
        <v>41.552633323041903</v>
      </c>
      <c r="AT13" s="225">
        <v>2.8436218267886102</v>
      </c>
      <c r="AU13" s="223">
        <v>46.266705664045297</v>
      </c>
      <c r="AV13" s="225">
        <v>3.6967593287742302</v>
      </c>
      <c r="AW13" s="223">
        <v>41.535105963808697</v>
      </c>
      <c r="AX13" s="225">
        <v>1.9292657324142199</v>
      </c>
      <c r="AY13" s="223">
        <v>-1.75273592332559E-2</v>
      </c>
      <c r="AZ13" s="225">
        <v>2.9900922638059702</v>
      </c>
      <c r="BA13" s="223">
        <v>41.904500559143798</v>
      </c>
      <c r="BB13" s="225">
        <v>1.4339364431542201</v>
      </c>
      <c r="BC13" s="223">
        <v>41.653112528614699</v>
      </c>
      <c r="BD13" s="225">
        <v>2.9163569813895802</v>
      </c>
      <c r="BE13" s="223">
        <v>42.5034171405959</v>
      </c>
      <c r="BF13" s="225">
        <v>3.2772386710271602</v>
      </c>
      <c r="BG13" s="223">
        <v>41.154105782677398</v>
      </c>
      <c r="BH13" s="225">
        <v>1.84861592893216</v>
      </c>
      <c r="BI13" s="223">
        <v>-0.49900674593731498</v>
      </c>
      <c r="BJ13" s="225">
        <v>3.3985281930633602</v>
      </c>
      <c r="BK13" s="223">
        <v>43.129475670978898</v>
      </c>
      <c r="BL13" s="225">
        <v>1.60393373174779</v>
      </c>
      <c r="BM13" s="223">
        <v>55.223594842986103</v>
      </c>
      <c r="BN13" s="225">
        <v>2.9045098008390799</v>
      </c>
      <c r="BO13" s="223">
        <v>44.7981150881023</v>
      </c>
      <c r="BP13" s="225">
        <v>2.70715239263225</v>
      </c>
      <c r="BQ13" s="223">
        <v>37.968054723516801</v>
      </c>
      <c r="BR13" s="225">
        <v>2.1847140635329501</v>
      </c>
      <c r="BS13" s="223">
        <v>-17.255540119469298</v>
      </c>
      <c r="BT13" s="225">
        <v>3.40285423540309</v>
      </c>
      <c r="BU13" s="223">
        <v>22.432096437658</v>
      </c>
      <c r="BV13" s="225">
        <v>1.3529871197114101</v>
      </c>
      <c r="BW13" s="223">
        <v>27.4463449176253</v>
      </c>
      <c r="BX13" s="225">
        <v>2.5040613929939202</v>
      </c>
      <c r="BY13" s="223">
        <v>23.187481104951601</v>
      </c>
      <c r="BZ13" s="225">
        <v>2.6998216643837698</v>
      </c>
      <c r="CA13" s="223">
        <v>20.121256314087699</v>
      </c>
      <c r="CB13" s="225">
        <v>1.7723979742432701</v>
      </c>
      <c r="CC13" s="223">
        <v>-7.3250886035375897</v>
      </c>
      <c r="CD13" s="225">
        <v>2.8108347781039398</v>
      </c>
      <c r="CE13" s="223">
        <v>36.009275575000402</v>
      </c>
      <c r="CF13" s="225">
        <v>1.5847539738821299</v>
      </c>
      <c r="CG13" s="223">
        <v>27.848970042666799</v>
      </c>
      <c r="CH13" s="225">
        <v>3.1549639142893402</v>
      </c>
      <c r="CI13" s="223">
        <v>33.932810490951098</v>
      </c>
      <c r="CJ13" s="225">
        <v>3.4634020801899101</v>
      </c>
      <c r="CK13" s="223">
        <v>37.8881002472137</v>
      </c>
      <c r="CL13" s="225">
        <v>2.1139022635728</v>
      </c>
      <c r="CM13" s="223">
        <v>10.0391302045469</v>
      </c>
      <c r="CN13" s="225">
        <v>3.5278797742758901</v>
      </c>
      <c r="CO13" s="223">
        <v>35.092495634277498</v>
      </c>
      <c r="CP13" s="225">
        <v>1.42227617505653</v>
      </c>
      <c r="CQ13" s="223">
        <v>34.117455472087499</v>
      </c>
      <c r="CR13" s="225">
        <v>2.6629239121790298</v>
      </c>
      <c r="CS13" s="223">
        <v>38.124220450819799</v>
      </c>
      <c r="CT13" s="225">
        <v>3.0479268824370598</v>
      </c>
      <c r="CU13" s="223">
        <v>34.323799502543601</v>
      </c>
      <c r="CV13" s="225">
        <v>1.8069887637138899</v>
      </c>
      <c r="CW13" s="223">
        <v>0.206344030456101</v>
      </c>
      <c r="CX13" s="225">
        <v>2.8135851558480098</v>
      </c>
      <c r="CY13" s="223">
        <v>38.256613793367201</v>
      </c>
      <c r="CZ13" s="225">
        <v>1.5043454648568899</v>
      </c>
      <c r="DA13" s="223">
        <v>40.146434390520199</v>
      </c>
      <c r="DB13" s="225">
        <v>3.1443961176388999</v>
      </c>
      <c r="DC13" s="223">
        <v>39.693006283156002</v>
      </c>
      <c r="DD13" s="225">
        <v>2.9559754218234802</v>
      </c>
      <c r="DE13" s="223">
        <v>36.734099350530101</v>
      </c>
      <c r="DF13" s="225">
        <v>1.8372446160875999</v>
      </c>
      <c r="DG13" s="223">
        <v>-3.41233503999007</v>
      </c>
      <c r="DH13" s="225">
        <v>3.2989739523319299</v>
      </c>
      <c r="DI13" s="223">
        <v>40.575194369111799</v>
      </c>
      <c r="DJ13" s="225">
        <v>1.4787966592799</v>
      </c>
      <c r="DK13" s="223">
        <v>40.721241527848399</v>
      </c>
      <c r="DL13" s="225">
        <v>2.8516278455489501</v>
      </c>
      <c r="DM13" s="223">
        <v>43.6008383836867</v>
      </c>
      <c r="DN13" s="225">
        <v>2.9604396334342402</v>
      </c>
      <c r="DO13" s="223">
        <v>39.059702812635699</v>
      </c>
      <c r="DP13" s="225">
        <v>1.9793152533574301</v>
      </c>
      <c r="DQ13" s="223">
        <v>-1.6615387152126899</v>
      </c>
      <c r="DR13" s="225">
        <v>3.3403626689274701</v>
      </c>
      <c r="DS13" s="223">
        <v>46.1098364399042</v>
      </c>
      <c r="DT13" s="225">
        <v>1.69365982114889</v>
      </c>
      <c r="DU13" s="223">
        <v>37.152405145231</v>
      </c>
      <c r="DV13" s="225">
        <v>2.7120910257350102</v>
      </c>
      <c r="DW13" s="223">
        <v>54.086121154772599</v>
      </c>
      <c r="DX13" s="225">
        <v>3.5841221233560199</v>
      </c>
      <c r="DY13" s="223">
        <v>45.169264405754703</v>
      </c>
      <c r="DZ13" s="225">
        <v>2.2110814871234901</v>
      </c>
      <c r="EA13" s="223">
        <v>8.0168592605236295</v>
      </c>
      <c r="EB13" s="225">
        <v>3.3915239875187702</v>
      </c>
      <c r="EC13" s="223">
        <v>22.870191775492501</v>
      </c>
      <c r="ED13" s="225">
        <v>1.0656790652732999</v>
      </c>
      <c r="EE13" s="223">
        <v>21.261225882051399</v>
      </c>
      <c r="EF13" s="225">
        <v>2.1612884850369598</v>
      </c>
      <c r="EG13" s="223">
        <v>21.435794731499399</v>
      </c>
      <c r="EH13" s="225">
        <v>2.2015344260199901</v>
      </c>
      <c r="EI13" s="223">
        <v>23.0081017064464</v>
      </c>
      <c r="EJ13" s="225">
        <v>1.55587291000157</v>
      </c>
      <c r="EK13" s="223">
        <v>1.74687582439504</v>
      </c>
      <c r="EL13" s="225">
        <v>2.4683092739957799</v>
      </c>
      <c r="EM13" s="223">
        <v>16.646339616924699</v>
      </c>
      <c r="EN13" s="225">
        <v>1.0220345726301301</v>
      </c>
      <c r="EO13" s="223">
        <v>14.1494575960883</v>
      </c>
      <c r="EP13" s="225">
        <v>1.90557755636985</v>
      </c>
      <c r="EQ13" s="223">
        <v>18.6854740809381</v>
      </c>
      <c r="ER13" s="225">
        <v>2.59307718805348</v>
      </c>
      <c r="ES13" s="223">
        <v>16.272721430122701</v>
      </c>
      <c r="ET13" s="225">
        <v>1.32425175177704</v>
      </c>
      <c r="EU13" s="223">
        <v>2.1232638340343901</v>
      </c>
      <c r="EV13" s="225">
        <v>2.32480154496792</v>
      </c>
      <c r="EW13" s="223">
        <v>24.8298921615423</v>
      </c>
      <c r="EX13" s="225">
        <v>1.25712125270575</v>
      </c>
      <c r="EY13" s="223">
        <v>23.967455545089699</v>
      </c>
      <c r="EZ13" s="225">
        <v>2.2268679574192598</v>
      </c>
      <c r="FA13" s="223">
        <v>24.71437223173</v>
      </c>
      <c r="FB13" s="225">
        <v>2.4756735225673401</v>
      </c>
      <c r="FC13" s="223">
        <v>24.346504374667301</v>
      </c>
      <c r="FD13" s="225">
        <v>1.6812608450351401</v>
      </c>
      <c r="FE13" s="223">
        <v>0.37904882957761599</v>
      </c>
      <c r="FF13" s="225">
        <v>2.7153037182265001</v>
      </c>
      <c r="FG13" s="104"/>
      <c r="FH13" s="104"/>
      <c r="FI13" s="104"/>
      <c r="FJ13" s="104"/>
      <c r="FK13" s="104"/>
      <c r="FL13" s="104"/>
      <c r="FM13" s="104"/>
      <c r="FN13" s="104"/>
      <c r="FO13" s="104"/>
      <c r="FP13" s="104"/>
      <c r="FQ13" s="104"/>
      <c r="FR13" s="104"/>
      <c r="FS13" s="104"/>
      <c r="FT13" s="104"/>
      <c r="FU13" s="104"/>
      <c r="FV13" s="104"/>
      <c r="FW13" s="104"/>
      <c r="FX13" s="104"/>
      <c r="FY13" s="104"/>
      <c r="FZ13" s="104"/>
      <c r="GA13" s="104"/>
      <c r="GB13" s="104"/>
      <c r="GC13" s="104"/>
      <c r="GD13" s="104"/>
      <c r="GE13" s="104"/>
      <c r="GF13" s="104"/>
      <c r="GG13" s="104"/>
      <c r="GH13" s="104"/>
      <c r="GI13" s="104"/>
      <c r="GJ13" s="104"/>
      <c r="GK13" s="104"/>
      <c r="GL13" s="104"/>
      <c r="GM13" s="104"/>
      <c r="GN13" s="104"/>
      <c r="GO13" s="104"/>
      <c r="GP13" s="104"/>
      <c r="GQ13" s="104"/>
      <c r="GR13" s="104"/>
      <c r="GS13" s="104"/>
      <c r="GT13" s="104"/>
      <c r="GU13" s="104"/>
      <c r="GV13" s="104"/>
      <c r="GW13" s="104"/>
      <c r="GX13" s="104"/>
      <c r="GY13" s="104"/>
      <c r="GZ13" s="104"/>
      <c r="HA13" s="104"/>
      <c r="HB13" s="104"/>
      <c r="HC13" s="104"/>
      <c r="HD13" s="104"/>
      <c r="HE13" s="104"/>
      <c r="HF13" s="104"/>
      <c r="HG13" s="104"/>
      <c r="HH13" s="104"/>
      <c r="HI13" s="104"/>
      <c r="HJ13" s="104"/>
      <c r="HK13" s="104"/>
      <c r="HL13" s="104"/>
      <c r="HM13" s="104"/>
      <c r="HN13" s="104"/>
      <c r="HO13" s="104"/>
      <c r="HP13" s="104"/>
      <c r="HQ13" s="104"/>
      <c r="HR13" s="255"/>
    </row>
    <row r="14" spans="1:226" ht="13" customHeight="1" x14ac:dyDescent="0.25">
      <c r="A14" s="26" t="s">
        <v>393</v>
      </c>
      <c r="B14" s="184">
        <v>2</v>
      </c>
      <c r="C14" s="223">
        <v>28.930854733231701</v>
      </c>
      <c r="D14" s="225">
        <v>0.91627729916878597</v>
      </c>
      <c r="E14" s="223">
        <v>39.848442033341399</v>
      </c>
      <c r="F14" s="225">
        <v>2.0385311563294501</v>
      </c>
      <c r="G14" s="223">
        <v>30.406237564562499</v>
      </c>
      <c r="H14" s="225">
        <v>2.00024706201377</v>
      </c>
      <c r="I14" s="223">
        <v>22.3361732729051</v>
      </c>
      <c r="J14" s="225">
        <v>1.3613411986130799</v>
      </c>
      <c r="K14" s="223">
        <v>-17.512268760436399</v>
      </c>
      <c r="L14" s="225">
        <v>2.40563694882196</v>
      </c>
      <c r="M14" s="223">
        <v>24.6239463350324</v>
      </c>
      <c r="N14" s="225">
        <v>1.0082638774372601</v>
      </c>
      <c r="O14" s="223">
        <v>26.830112391730101</v>
      </c>
      <c r="P14" s="225">
        <v>1.9285062934085899</v>
      </c>
      <c r="Q14" s="223">
        <v>24.478917717504601</v>
      </c>
      <c r="R14" s="225">
        <v>1.96265931250449</v>
      </c>
      <c r="S14" s="223">
        <v>23.446718275337499</v>
      </c>
      <c r="T14" s="225">
        <v>1.4590942656553401</v>
      </c>
      <c r="U14" s="223">
        <v>-3.3833941163926</v>
      </c>
      <c r="V14" s="225">
        <v>2.4770835041509298</v>
      </c>
      <c r="W14" s="223">
        <v>37.827619358245002</v>
      </c>
      <c r="X14" s="225">
        <v>1.11524795502563</v>
      </c>
      <c r="Y14" s="223">
        <v>35.828107414417602</v>
      </c>
      <c r="Z14" s="225">
        <v>1.82551467534451</v>
      </c>
      <c r="AA14" s="223">
        <v>39.7220003916606</v>
      </c>
      <c r="AB14" s="225">
        <v>2.4782784365997399</v>
      </c>
      <c r="AC14" s="223">
        <v>38.044617275820698</v>
      </c>
      <c r="AD14" s="225">
        <v>1.48051065135219</v>
      </c>
      <c r="AE14" s="223">
        <v>2.2165098614030501</v>
      </c>
      <c r="AF14" s="225">
        <v>2.2005335883084798</v>
      </c>
      <c r="AG14" s="223">
        <v>56.567912834237703</v>
      </c>
      <c r="AH14" s="225">
        <v>1.0818432858381</v>
      </c>
      <c r="AI14" s="223">
        <v>49.156579368969901</v>
      </c>
      <c r="AJ14" s="225">
        <v>2.2904624137896699</v>
      </c>
      <c r="AK14" s="223">
        <v>64.650017013040994</v>
      </c>
      <c r="AL14" s="225">
        <v>2.10341849496877</v>
      </c>
      <c r="AM14" s="223">
        <v>57.842760808067901</v>
      </c>
      <c r="AN14" s="225">
        <v>1.42169951637658</v>
      </c>
      <c r="AO14" s="223">
        <v>8.6861814390980392</v>
      </c>
      <c r="AP14" s="225">
        <v>2.6633595364621701</v>
      </c>
      <c r="AQ14" s="223">
        <v>47.016386589268699</v>
      </c>
      <c r="AR14" s="225">
        <v>1.2957549463293301</v>
      </c>
      <c r="AS14" s="223">
        <v>40.543632078218103</v>
      </c>
      <c r="AT14" s="225">
        <v>2.2792631041785998</v>
      </c>
      <c r="AU14" s="223">
        <v>46.181255357233098</v>
      </c>
      <c r="AV14" s="225">
        <v>2.3159982431004198</v>
      </c>
      <c r="AW14" s="223">
        <v>50.890670246334203</v>
      </c>
      <c r="AX14" s="225">
        <v>1.68455535542012</v>
      </c>
      <c r="AY14" s="223">
        <v>10.3470381681161</v>
      </c>
      <c r="AZ14" s="225">
        <v>2.5894648706499601</v>
      </c>
      <c r="BA14" s="223">
        <v>38.788225136548299</v>
      </c>
      <c r="BB14" s="225">
        <v>1.12157668157011</v>
      </c>
      <c r="BC14" s="223">
        <v>38.126475864886302</v>
      </c>
      <c r="BD14" s="225">
        <v>1.94942178162548</v>
      </c>
      <c r="BE14" s="223">
        <v>38.168265171035301</v>
      </c>
      <c r="BF14" s="225">
        <v>2.1974136412470302</v>
      </c>
      <c r="BG14" s="223">
        <v>39.269296003025801</v>
      </c>
      <c r="BH14" s="225">
        <v>1.6088642996985001</v>
      </c>
      <c r="BI14" s="223">
        <v>1.1428201381395</v>
      </c>
      <c r="BJ14" s="225">
        <v>2.4876576925848801</v>
      </c>
      <c r="BK14" s="223">
        <v>49.690231286052999</v>
      </c>
      <c r="BL14" s="225">
        <v>1.15427081500586</v>
      </c>
      <c r="BM14" s="223">
        <v>62.444770054768398</v>
      </c>
      <c r="BN14" s="225">
        <v>2.1194495995971501</v>
      </c>
      <c r="BO14" s="223">
        <v>51.356690598213</v>
      </c>
      <c r="BP14" s="225">
        <v>2.0068891306915901</v>
      </c>
      <c r="BQ14" s="223">
        <v>42.135783934326199</v>
      </c>
      <c r="BR14" s="225">
        <v>1.3721644816796601</v>
      </c>
      <c r="BS14" s="223">
        <v>-20.308986120442199</v>
      </c>
      <c r="BT14" s="225">
        <v>2.2135474399441799</v>
      </c>
      <c r="BU14" s="223">
        <v>11.318981428056899</v>
      </c>
      <c r="BV14" s="225">
        <v>0.77798141458470904</v>
      </c>
      <c r="BW14" s="223">
        <v>15.916157333206</v>
      </c>
      <c r="BX14" s="225">
        <v>1.6198272182387199</v>
      </c>
      <c r="BY14" s="223">
        <v>10.579500786943701</v>
      </c>
      <c r="BZ14" s="225">
        <v>1.3798045441303799</v>
      </c>
      <c r="CA14" s="223">
        <v>9.1160064772977503</v>
      </c>
      <c r="CB14" s="225">
        <v>0.80971990173546704</v>
      </c>
      <c r="CC14" s="223">
        <v>-6.8001508559082504</v>
      </c>
      <c r="CD14" s="225">
        <v>1.62424298124897</v>
      </c>
      <c r="CE14" s="223">
        <v>30.441509880625901</v>
      </c>
      <c r="CF14" s="225">
        <v>1.0461343738889299</v>
      </c>
      <c r="CG14" s="223">
        <v>26.591523624866099</v>
      </c>
      <c r="CH14" s="225">
        <v>2.44539423951437</v>
      </c>
      <c r="CI14" s="223">
        <v>33.898677710566602</v>
      </c>
      <c r="CJ14" s="225">
        <v>2.1573694706737299</v>
      </c>
      <c r="CK14" s="223">
        <v>31.441877419153499</v>
      </c>
      <c r="CL14" s="225">
        <v>1.3310931898779099</v>
      </c>
      <c r="CM14" s="223">
        <v>4.8503537942874502</v>
      </c>
      <c r="CN14" s="225">
        <v>2.7356505553157202</v>
      </c>
      <c r="CO14" s="223">
        <v>36.178215822028903</v>
      </c>
      <c r="CP14" s="225">
        <v>1.0798089889816</v>
      </c>
      <c r="CQ14" s="223">
        <v>34.232302628415603</v>
      </c>
      <c r="CR14" s="225">
        <v>2.0997879062943201</v>
      </c>
      <c r="CS14" s="223">
        <v>43.933732712593397</v>
      </c>
      <c r="CT14" s="225">
        <v>2.34470076338039</v>
      </c>
      <c r="CU14" s="223">
        <v>34.404144961968697</v>
      </c>
      <c r="CV14" s="225">
        <v>1.2944878283689101</v>
      </c>
      <c r="CW14" s="223">
        <v>0.17184233355303699</v>
      </c>
      <c r="CX14" s="225">
        <v>2.2038405614160501</v>
      </c>
      <c r="CY14" s="223">
        <v>28.314900719788302</v>
      </c>
      <c r="CZ14" s="225">
        <v>1.08349711749096</v>
      </c>
      <c r="DA14" s="223">
        <v>30.773872018118801</v>
      </c>
      <c r="DB14" s="225">
        <v>2.24645945082169</v>
      </c>
      <c r="DC14" s="223">
        <v>30.672919768637101</v>
      </c>
      <c r="DD14" s="225">
        <v>2.02956870508224</v>
      </c>
      <c r="DE14" s="223">
        <v>25.783915465509001</v>
      </c>
      <c r="DF14" s="225">
        <v>1.3825128438134</v>
      </c>
      <c r="DG14" s="223">
        <v>-4.9899565526097698</v>
      </c>
      <c r="DH14" s="225">
        <v>2.3664120756963301</v>
      </c>
      <c r="DI14" s="223">
        <v>36.202469769634902</v>
      </c>
      <c r="DJ14" s="225">
        <v>1.01204114171541</v>
      </c>
      <c r="DK14" s="223">
        <v>36.888235961907</v>
      </c>
      <c r="DL14" s="225">
        <v>2.0466180144089199</v>
      </c>
      <c r="DM14" s="223">
        <v>39.680665184717903</v>
      </c>
      <c r="DN14" s="225">
        <v>2.1642861221986802</v>
      </c>
      <c r="DO14" s="223">
        <v>34.591550856685799</v>
      </c>
      <c r="DP14" s="225">
        <v>1.4256872210421101</v>
      </c>
      <c r="DQ14" s="223">
        <v>-2.2966851052211701</v>
      </c>
      <c r="DR14" s="225">
        <v>2.5642727264720699</v>
      </c>
      <c r="DS14" s="223">
        <v>24.268082246477</v>
      </c>
      <c r="DT14" s="225">
        <v>1.00686625602493</v>
      </c>
      <c r="DU14" s="223">
        <v>20.677053227259801</v>
      </c>
      <c r="DV14" s="225">
        <v>1.81855669533821</v>
      </c>
      <c r="DW14" s="223">
        <v>23.962133849854599</v>
      </c>
      <c r="DX14" s="225">
        <v>1.7970824436960799</v>
      </c>
      <c r="DY14" s="223">
        <v>26.4055138658407</v>
      </c>
      <c r="DZ14" s="225">
        <v>1.3656512925658699</v>
      </c>
      <c r="EA14" s="223">
        <v>5.72846063858091</v>
      </c>
      <c r="EB14" s="225">
        <v>2.1105603676673699</v>
      </c>
      <c r="EC14" s="223">
        <v>14.306180064445201</v>
      </c>
      <c r="ED14" s="225">
        <v>0.69801789118050905</v>
      </c>
      <c r="EE14" s="223">
        <v>14.005838514131</v>
      </c>
      <c r="EF14" s="225">
        <v>1.2672053405633299</v>
      </c>
      <c r="EG14" s="223">
        <v>14.653022985858</v>
      </c>
      <c r="EH14" s="225">
        <v>1.6344070832758499</v>
      </c>
      <c r="EI14" s="223">
        <v>14.2241773187187</v>
      </c>
      <c r="EJ14" s="225">
        <v>1.1110796719821601</v>
      </c>
      <c r="EK14" s="223">
        <v>0.218338804587692</v>
      </c>
      <c r="EL14" s="225">
        <v>1.7606234580415101</v>
      </c>
      <c r="EM14" s="223">
        <v>18.098353370778899</v>
      </c>
      <c r="EN14" s="225">
        <v>0.81534879272079297</v>
      </c>
      <c r="EO14" s="223">
        <v>8.7084895481797702</v>
      </c>
      <c r="EP14" s="225">
        <v>1.1058353417547899</v>
      </c>
      <c r="EQ14" s="223">
        <v>18.933169189921699</v>
      </c>
      <c r="ER14" s="225">
        <v>1.98300768872898</v>
      </c>
      <c r="ES14" s="223">
        <v>22.715960361913901</v>
      </c>
      <c r="ET14" s="225">
        <v>1.25243433690633</v>
      </c>
      <c r="EU14" s="223">
        <v>14.0074708137341</v>
      </c>
      <c r="EV14" s="225">
        <v>1.7148333982281601</v>
      </c>
      <c r="EW14" s="223">
        <v>14.6311725754116</v>
      </c>
      <c r="EX14" s="225">
        <v>0.86606412903852104</v>
      </c>
      <c r="EY14" s="223">
        <v>16.816498804956201</v>
      </c>
      <c r="EZ14" s="225">
        <v>1.38202054741112</v>
      </c>
      <c r="FA14" s="223">
        <v>14.9054530038186</v>
      </c>
      <c r="FB14" s="225">
        <v>1.46412058398747</v>
      </c>
      <c r="FC14" s="223">
        <v>13.249494057230599</v>
      </c>
      <c r="FD14" s="225">
        <v>1.14275677800258</v>
      </c>
      <c r="FE14" s="223">
        <v>-3.5670047477255702</v>
      </c>
      <c r="FF14" s="225">
        <v>1.55185843932318</v>
      </c>
      <c r="FG14" s="104"/>
      <c r="FH14" s="104"/>
      <c r="FI14" s="104"/>
      <c r="FJ14" s="104"/>
      <c r="FK14" s="104"/>
      <c r="FL14" s="104"/>
      <c r="FM14" s="104"/>
      <c r="FN14" s="104"/>
      <c r="FO14" s="104"/>
      <c r="FP14" s="104"/>
      <c r="FQ14" s="104"/>
      <c r="FR14" s="104"/>
      <c r="FS14" s="104"/>
      <c r="FT14" s="104"/>
      <c r="FU14" s="104"/>
      <c r="FV14" s="104"/>
      <c r="FW14" s="104"/>
      <c r="FX14" s="104"/>
      <c r="FY14" s="104"/>
      <c r="FZ14" s="104"/>
      <c r="GA14" s="104"/>
      <c r="GB14" s="104"/>
      <c r="GC14" s="104"/>
      <c r="GD14" s="104"/>
      <c r="GE14" s="104"/>
      <c r="GF14" s="104"/>
      <c r="GG14" s="104"/>
      <c r="GH14" s="104"/>
      <c r="GI14" s="104"/>
      <c r="GJ14" s="104"/>
      <c r="GK14" s="104"/>
      <c r="GL14" s="104"/>
      <c r="GM14" s="104"/>
      <c r="GN14" s="104"/>
      <c r="GO14" s="104"/>
      <c r="GP14" s="104"/>
      <c r="GQ14" s="104"/>
      <c r="GR14" s="104"/>
      <c r="GS14" s="104"/>
      <c r="GT14" s="104"/>
      <c r="GU14" s="104"/>
      <c r="GV14" s="104"/>
      <c r="GW14" s="104"/>
      <c r="GX14" s="104"/>
      <c r="GY14" s="104"/>
      <c r="GZ14" s="104"/>
      <c r="HA14" s="104"/>
      <c r="HB14" s="104"/>
      <c r="HC14" s="104"/>
      <c r="HD14" s="104"/>
      <c r="HE14" s="104"/>
      <c r="HF14" s="104"/>
      <c r="HG14" s="104"/>
      <c r="HH14" s="104"/>
      <c r="HI14" s="104"/>
      <c r="HJ14" s="104"/>
      <c r="HK14" s="104"/>
      <c r="HL14" s="104"/>
      <c r="HM14" s="104"/>
      <c r="HN14" s="104"/>
      <c r="HO14" s="104"/>
      <c r="HP14" s="104"/>
      <c r="HQ14" s="104"/>
      <c r="HR14" s="255"/>
    </row>
    <row r="15" spans="1:226" ht="13" customHeight="1" x14ac:dyDescent="0.25">
      <c r="A15" s="26" t="s">
        <v>394</v>
      </c>
      <c r="B15" s="184">
        <v>2</v>
      </c>
      <c r="C15" s="223">
        <v>17.5170313854669</v>
      </c>
      <c r="D15" s="225">
        <v>0.93382606899203002</v>
      </c>
      <c r="E15" s="223">
        <v>11.197917827773701</v>
      </c>
      <c r="F15" s="225">
        <v>1.6733040665836301</v>
      </c>
      <c r="G15" s="223">
        <v>12.9090421928663</v>
      </c>
      <c r="H15" s="225">
        <v>2.1559926853530098</v>
      </c>
      <c r="I15" s="223">
        <v>20.059279491065499</v>
      </c>
      <c r="J15" s="225">
        <v>1.12012063440956</v>
      </c>
      <c r="K15" s="223">
        <v>8.8613616632917598</v>
      </c>
      <c r="L15" s="225">
        <v>2.0214017259957902</v>
      </c>
      <c r="M15" s="223">
        <v>13.5840364161491</v>
      </c>
      <c r="N15" s="225">
        <v>0.83772848281006995</v>
      </c>
      <c r="O15" s="223">
        <v>9.2496000876801805</v>
      </c>
      <c r="P15" s="225">
        <v>1.4644687342837199</v>
      </c>
      <c r="Q15" s="223">
        <v>9.4079503242801206</v>
      </c>
      <c r="R15" s="225">
        <v>1.7683598210355</v>
      </c>
      <c r="S15" s="223">
        <v>14.994112841092299</v>
      </c>
      <c r="T15" s="225">
        <v>0.97434785035851401</v>
      </c>
      <c r="U15" s="223">
        <v>5.7445127534121498</v>
      </c>
      <c r="V15" s="225">
        <v>1.6483535996577201</v>
      </c>
      <c r="W15" s="223">
        <v>29.295465089811401</v>
      </c>
      <c r="X15" s="225">
        <v>1.1104143198402101</v>
      </c>
      <c r="Y15" s="223">
        <v>23.388583663180299</v>
      </c>
      <c r="Z15" s="225">
        <v>2.33028133279706</v>
      </c>
      <c r="AA15" s="223">
        <v>28.6577391779526</v>
      </c>
      <c r="AB15" s="225">
        <v>3.1153212935607302</v>
      </c>
      <c r="AC15" s="223">
        <v>30.825062009879399</v>
      </c>
      <c r="AD15" s="225">
        <v>1.1904928648995501</v>
      </c>
      <c r="AE15" s="223">
        <v>7.4364783466990998</v>
      </c>
      <c r="AF15" s="225">
        <v>2.52166680180071</v>
      </c>
      <c r="AG15" s="223">
        <v>30.1925661526417</v>
      </c>
      <c r="AH15" s="225">
        <v>1.00544341973933</v>
      </c>
      <c r="AI15" s="223">
        <v>25.9782172830542</v>
      </c>
      <c r="AJ15" s="225">
        <v>2.3302884809790401</v>
      </c>
      <c r="AK15" s="223">
        <v>33.210649768480302</v>
      </c>
      <c r="AL15" s="225">
        <v>2.7167861901002901</v>
      </c>
      <c r="AM15" s="223">
        <v>30.5244245684198</v>
      </c>
      <c r="AN15" s="225">
        <v>1.24947630162454</v>
      </c>
      <c r="AO15" s="223">
        <v>4.5462072853656199</v>
      </c>
      <c r="AP15" s="225">
        <v>2.58299166204158</v>
      </c>
      <c r="AQ15" s="223">
        <v>11.993354240321301</v>
      </c>
      <c r="AR15" s="225">
        <v>0.81026503655026705</v>
      </c>
      <c r="AS15" s="223">
        <v>8.5003246306430391</v>
      </c>
      <c r="AT15" s="225">
        <v>1.5649179591942</v>
      </c>
      <c r="AU15" s="223">
        <v>8.2458609614162093</v>
      </c>
      <c r="AV15" s="225">
        <v>1.86062731742287</v>
      </c>
      <c r="AW15" s="223">
        <v>12.7672922208044</v>
      </c>
      <c r="AX15" s="225">
        <v>0.96552577675052598</v>
      </c>
      <c r="AY15" s="223">
        <v>4.26696759016132</v>
      </c>
      <c r="AZ15" s="225">
        <v>1.7210839153264399</v>
      </c>
      <c r="BA15" s="223">
        <v>38.367747418007298</v>
      </c>
      <c r="BB15" s="225">
        <v>0.99886738824576204</v>
      </c>
      <c r="BC15" s="223">
        <v>32.375193970892198</v>
      </c>
      <c r="BD15" s="225">
        <v>2.4286036773010502</v>
      </c>
      <c r="BE15" s="223">
        <v>37.763989376890699</v>
      </c>
      <c r="BF15" s="225">
        <v>3.3392047227659898</v>
      </c>
      <c r="BG15" s="223">
        <v>40.164821017510199</v>
      </c>
      <c r="BH15" s="225">
        <v>1.2879720207177101</v>
      </c>
      <c r="BI15" s="223">
        <v>7.7896270466179898</v>
      </c>
      <c r="BJ15" s="225">
        <v>2.8991617930800202</v>
      </c>
      <c r="BK15" s="223">
        <v>37.704160857282801</v>
      </c>
      <c r="BL15" s="225">
        <v>1.1803370572226799</v>
      </c>
      <c r="BM15" s="223">
        <v>32.615583980722697</v>
      </c>
      <c r="BN15" s="225">
        <v>2.5572679464933499</v>
      </c>
      <c r="BO15" s="223">
        <v>35.467242333824899</v>
      </c>
      <c r="BP15" s="225">
        <v>3.26813293649225</v>
      </c>
      <c r="BQ15" s="223">
        <v>39.242351355797801</v>
      </c>
      <c r="BR15" s="225">
        <v>1.3978689574983401</v>
      </c>
      <c r="BS15" s="223">
        <v>6.6267673750750697</v>
      </c>
      <c r="BT15" s="225">
        <v>2.7436767196368002</v>
      </c>
      <c r="BU15" s="223">
        <v>10.839468452858901</v>
      </c>
      <c r="BV15" s="225">
        <v>0.79442345415026105</v>
      </c>
      <c r="BW15" s="223">
        <v>9.7600449551100006</v>
      </c>
      <c r="BX15" s="225">
        <v>1.79646140853521</v>
      </c>
      <c r="BY15" s="223">
        <v>7.02962631039376</v>
      </c>
      <c r="BZ15" s="225">
        <v>1.7637647435703101</v>
      </c>
      <c r="CA15" s="223">
        <v>11.566239905772299</v>
      </c>
      <c r="CB15" s="225">
        <v>0.84857678158772598</v>
      </c>
      <c r="CC15" s="223">
        <v>1.8061949506623101</v>
      </c>
      <c r="CD15" s="225">
        <v>1.88153749347693</v>
      </c>
      <c r="CE15" s="223">
        <v>15.1807057399014</v>
      </c>
      <c r="CF15" s="225">
        <v>0.94180592054919099</v>
      </c>
      <c r="CG15" s="223">
        <v>17.335065780286101</v>
      </c>
      <c r="CH15" s="225">
        <v>2.1854447194165898</v>
      </c>
      <c r="CI15" s="223">
        <v>10.3260821638652</v>
      </c>
      <c r="CJ15" s="225">
        <v>2.2210112172041598</v>
      </c>
      <c r="CK15" s="223">
        <v>14.882116347573699</v>
      </c>
      <c r="CL15" s="225">
        <v>0.984290515074004</v>
      </c>
      <c r="CM15" s="223">
        <v>-2.4529494327124</v>
      </c>
      <c r="CN15" s="225">
        <v>2.2740994093164599</v>
      </c>
      <c r="CO15" s="223">
        <v>20.4309151292858</v>
      </c>
      <c r="CP15" s="225">
        <v>1.05216480539122</v>
      </c>
      <c r="CQ15" s="223">
        <v>18.031542679848801</v>
      </c>
      <c r="CR15" s="225">
        <v>1.95974452853299</v>
      </c>
      <c r="CS15" s="223">
        <v>20.433405843960401</v>
      </c>
      <c r="CT15" s="225">
        <v>2.8374923735233599</v>
      </c>
      <c r="CU15" s="223">
        <v>20.747740252570502</v>
      </c>
      <c r="CV15" s="225">
        <v>1.2103973738699301</v>
      </c>
      <c r="CW15" s="223">
        <v>2.7161975727217</v>
      </c>
      <c r="CX15" s="225">
        <v>2.2822171405679801</v>
      </c>
      <c r="CY15" s="223">
        <v>19.1690317701105</v>
      </c>
      <c r="CZ15" s="225">
        <v>1.0520036487217901</v>
      </c>
      <c r="DA15" s="223">
        <v>15.243801063436999</v>
      </c>
      <c r="DB15" s="225">
        <v>1.9380718675700399</v>
      </c>
      <c r="DC15" s="223">
        <v>16.811086215244099</v>
      </c>
      <c r="DD15" s="225">
        <v>2.5895546615838501</v>
      </c>
      <c r="DE15" s="223">
        <v>20.079898458550002</v>
      </c>
      <c r="DF15" s="225">
        <v>1.15501662717352</v>
      </c>
      <c r="DG15" s="223">
        <v>4.83609739511291</v>
      </c>
      <c r="DH15" s="225">
        <v>2.0296992499636</v>
      </c>
      <c r="DI15" s="223">
        <v>29.489863700096901</v>
      </c>
      <c r="DJ15" s="225">
        <v>1.05488286320728</v>
      </c>
      <c r="DK15" s="223">
        <v>23.926198480412001</v>
      </c>
      <c r="DL15" s="225">
        <v>2.5098211709121099</v>
      </c>
      <c r="DM15" s="223">
        <v>28.762188331150501</v>
      </c>
      <c r="DN15" s="225">
        <v>3.1585864230887499</v>
      </c>
      <c r="DO15" s="223">
        <v>30.864763693715101</v>
      </c>
      <c r="DP15" s="225">
        <v>1.1847694852475099</v>
      </c>
      <c r="DQ15" s="223">
        <v>6.9385652133030504</v>
      </c>
      <c r="DR15" s="225">
        <v>2.7774717455662099</v>
      </c>
      <c r="DS15" s="223">
        <v>32.103841455393201</v>
      </c>
      <c r="DT15" s="225">
        <v>1.0072664853125</v>
      </c>
      <c r="DU15" s="223">
        <v>23.575122699216902</v>
      </c>
      <c r="DV15" s="225">
        <v>2.0992400590417399</v>
      </c>
      <c r="DW15" s="223">
        <v>32.253560227863296</v>
      </c>
      <c r="DX15" s="225">
        <v>3.4284447234958702</v>
      </c>
      <c r="DY15" s="223">
        <v>34.470178385724203</v>
      </c>
      <c r="DZ15" s="225">
        <v>1.15938989389029</v>
      </c>
      <c r="EA15" s="223">
        <v>10.895055686507201</v>
      </c>
      <c r="EB15" s="225">
        <v>2.3644491145825302</v>
      </c>
      <c r="EC15" s="223">
        <v>23.327296487028999</v>
      </c>
      <c r="ED15" s="225">
        <v>1.0575571273488</v>
      </c>
      <c r="EE15" s="223">
        <v>17.716262230331601</v>
      </c>
      <c r="EF15" s="225">
        <v>1.8282545076992101</v>
      </c>
      <c r="EG15" s="223">
        <v>22.0217319442411</v>
      </c>
      <c r="EH15" s="225">
        <v>2.8512605945207499</v>
      </c>
      <c r="EI15" s="223">
        <v>24.8058977112318</v>
      </c>
      <c r="EJ15" s="225">
        <v>1.2099570149569301</v>
      </c>
      <c r="EK15" s="223">
        <v>7.0896354809002702</v>
      </c>
      <c r="EL15" s="225">
        <v>1.91390219321782</v>
      </c>
      <c r="EM15" s="223">
        <v>20.810584088085399</v>
      </c>
      <c r="EN15" s="225">
        <v>0.93999036344338205</v>
      </c>
      <c r="EO15" s="223">
        <v>17.212557599585899</v>
      </c>
      <c r="EP15" s="225">
        <v>1.9712830609260401</v>
      </c>
      <c r="EQ15" s="223">
        <v>18.6124775245829</v>
      </c>
      <c r="ER15" s="225">
        <v>2.5098846178190701</v>
      </c>
      <c r="ES15" s="223">
        <v>21.682984277220399</v>
      </c>
      <c r="ET15" s="225">
        <v>1.07421291545857</v>
      </c>
      <c r="EU15" s="223">
        <v>4.4704266776344896</v>
      </c>
      <c r="EV15" s="225">
        <v>2.27494824515761</v>
      </c>
      <c r="EW15" s="223">
        <v>31.391671640571399</v>
      </c>
      <c r="EX15" s="225">
        <v>1.0769534553075</v>
      </c>
      <c r="EY15" s="223">
        <v>22.470743458629901</v>
      </c>
      <c r="EZ15" s="225">
        <v>2.4972825272972301</v>
      </c>
      <c r="FA15" s="223">
        <v>26.336114564387302</v>
      </c>
      <c r="FB15" s="225">
        <v>2.9530735814867799</v>
      </c>
      <c r="FC15" s="223">
        <v>34.391581219182299</v>
      </c>
      <c r="FD15" s="225">
        <v>1.29427009933256</v>
      </c>
      <c r="FE15" s="223">
        <v>11.9208377605525</v>
      </c>
      <c r="FF15" s="225">
        <v>2.7846259481359898</v>
      </c>
      <c r="FG15" s="104"/>
      <c r="FH15" s="104"/>
      <c r="FI15" s="104"/>
      <c r="FJ15" s="104"/>
      <c r="FK15" s="104"/>
      <c r="FL15" s="104"/>
      <c r="FM15" s="104"/>
      <c r="FN15" s="104"/>
      <c r="FO15" s="104"/>
      <c r="FP15" s="104"/>
      <c r="FQ15" s="104"/>
      <c r="FR15" s="104"/>
      <c r="FS15" s="104"/>
      <c r="FT15" s="104"/>
      <c r="FU15" s="104"/>
      <c r="FV15" s="104"/>
      <c r="FW15" s="104"/>
      <c r="FX15" s="104"/>
      <c r="FY15" s="104"/>
      <c r="FZ15" s="104"/>
      <c r="GA15" s="104"/>
      <c r="GB15" s="104"/>
      <c r="GC15" s="104"/>
      <c r="GD15" s="104"/>
      <c r="GE15" s="104"/>
      <c r="GF15" s="104"/>
      <c r="GG15" s="104"/>
      <c r="GH15" s="104"/>
      <c r="GI15" s="104"/>
      <c r="GJ15" s="104"/>
      <c r="GK15" s="104"/>
      <c r="GL15" s="104"/>
      <c r="GM15" s="104"/>
      <c r="GN15" s="104"/>
      <c r="GO15" s="104"/>
      <c r="GP15" s="104"/>
      <c r="GQ15" s="104"/>
      <c r="GR15" s="104"/>
      <c r="GS15" s="104"/>
      <c r="GT15" s="104"/>
      <c r="GU15" s="104"/>
      <c r="GV15" s="104"/>
      <c r="GW15" s="104"/>
      <c r="GX15" s="104"/>
      <c r="GY15" s="104"/>
      <c r="GZ15" s="104"/>
      <c r="HA15" s="104"/>
      <c r="HB15" s="104"/>
      <c r="HC15" s="104"/>
      <c r="HD15" s="104"/>
      <c r="HE15" s="104"/>
      <c r="HF15" s="104"/>
      <c r="HG15" s="104"/>
      <c r="HH15" s="104"/>
      <c r="HI15" s="104"/>
      <c r="HJ15" s="104"/>
      <c r="HK15" s="104"/>
      <c r="HL15" s="104"/>
      <c r="HM15" s="104"/>
      <c r="HN15" s="104"/>
      <c r="HO15" s="104"/>
      <c r="HP15" s="104"/>
      <c r="HQ15" s="104"/>
      <c r="HR15" s="255"/>
    </row>
    <row r="16" spans="1:226" ht="13" customHeight="1" x14ac:dyDescent="0.25">
      <c r="A16" s="26" t="s">
        <v>395</v>
      </c>
      <c r="B16" s="184">
        <v>2</v>
      </c>
      <c r="C16" s="223">
        <v>49.667871429658902</v>
      </c>
      <c r="D16" s="225">
        <v>1.1525767728248</v>
      </c>
      <c r="E16" s="223">
        <v>57.764873657107302</v>
      </c>
      <c r="F16" s="225">
        <v>2.6981033590452199</v>
      </c>
      <c r="G16" s="223">
        <v>55.822143727757002</v>
      </c>
      <c r="H16" s="225">
        <v>2.98325629917443</v>
      </c>
      <c r="I16" s="223">
        <v>44.059406238406702</v>
      </c>
      <c r="J16" s="225">
        <v>1.6195038136475399</v>
      </c>
      <c r="K16" s="223">
        <v>-13.7054674187006</v>
      </c>
      <c r="L16" s="225">
        <v>3.2100306337575</v>
      </c>
      <c r="M16" s="223">
        <v>48.826626380963503</v>
      </c>
      <c r="N16" s="225">
        <v>1.2390635701089401</v>
      </c>
      <c r="O16" s="223">
        <v>55.946560843681901</v>
      </c>
      <c r="P16" s="225">
        <v>2.49703863917241</v>
      </c>
      <c r="Q16" s="223">
        <v>52.0002084177613</v>
      </c>
      <c r="R16" s="225">
        <v>2.6390329101468599</v>
      </c>
      <c r="S16" s="223">
        <v>44.724933725196998</v>
      </c>
      <c r="T16" s="225">
        <v>1.8031203417584201</v>
      </c>
      <c r="U16" s="223">
        <v>-11.2216271184849</v>
      </c>
      <c r="V16" s="225">
        <v>3.02640187250329</v>
      </c>
      <c r="W16" s="223">
        <v>49.578982347902397</v>
      </c>
      <c r="X16" s="225">
        <v>1.01523662696543</v>
      </c>
      <c r="Y16" s="223">
        <v>53.906572194295897</v>
      </c>
      <c r="Z16" s="225">
        <v>2.5333787119735001</v>
      </c>
      <c r="AA16" s="223">
        <v>52.3597624587144</v>
      </c>
      <c r="AB16" s="225">
        <v>2.6000082613113098</v>
      </c>
      <c r="AC16" s="223">
        <v>46.991877449105402</v>
      </c>
      <c r="AD16" s="225">
        <v>1.5638015835027199</v>
      </c>
      <c r="AE16" s="223">
        <v>-6.9146947451905696</v>
      </c>
      <c r="AF16" s="225">
        <v>3.0610564190797902</v>
      </c>
      <c r="AG16" s="223">
        <v>44.733131226232601</v>
      </c>
      <c r="AH16" s="225">
        <v>1.1612727094931401</v>
      </c>
      <c r="AI16" s="223">
        <v>46.565188351593797</v>
      </c>
      <c r="AJ16" s="225">
        <v>2.7419671524683902</v>
      </c>
      <c r="AK16" s="223">
        <v>47.615686809042899</v>
      </c>
      <c r="AL16" s="225">
        <v>2.7429047781030098</v>
      </c>
      <c r="AM16" s="223">
        <v>42.859111078272001</v>
      </c>
      <c r="AN16" s="225">
        <v>1.5213551068763</v>
      </c>
      <c r="AO16" s="223">
        <v>-3.70607727332174</v>
      </c>
      <c r="AP16" s="225">
        <v>3.2076042911818701</v>
      </c>
      <c r="AQ16" s="223">
        <v>47.098295826567899</v>
      </c>
      <c r="AR16" s="225">
        <v>1.11973803503743</v>
      </c>
      <c r="AS16" s="223">
        <v>51.729430504667398</v>
      </c>
      <c r="AT16" s="225">
        <v>2.4230326872111401</v>
      </c>
      <c r="AU16" s="223">
        <v>46.663817573945103</v>
      </c>
      <c r="AV16" s="225">
        <v>2.5238256545359801</v>
      </c>
      <c r="AW16" s="223">
        <v>44.9808627344106</v>
      </c>
      <c r="AX16" s="225">
        <v>1.53690505396724</v>
      </c>
      <c r="AY16" s="223">
        <v>-6.7485677702568001</v>
      </c>
      <c r="AZ16" s="225">
        <v>2.8937904608877898</v>
      </c>
      <c r="BA16" s="223">
        <v>63.194228047265803</v>
      </c>
      <c r="BB16" s="225">
        <v>1.02300881777843</v>
      </c>
      <c r="BC16" s="223">
        <v>70.839966825301403</v>
      </c>
      <c r="BD16" s="225">
        <v>2.0810466403240699</v>
      </c>
      <c r="BE16" s="223">
        <v>63.614370433349997</v>
      </c>
      <c r="BF16" s="225">
        <v>2.4801163656966501</v>
      </c>
      <c r="BG16" s="223">
        <v>60.268765638841899</v>
      </c>
      <c r="BH16" s="225">
        <v>1.44361829268592</v>
      </c>
      <c r="BI16" s="223">
        <v>-10.571201186459501</v>
      </c>
      <c r="BJ16" s="225">
        <v>2.56381615695103</v>
      </c>
      <c r="BK16" s="223">
        <v>58.6965285840405</v>
      </c>
      <c r="BL16" s="225">
        <v>1.11792095172277</v>
      </c>
      <c r="BM16" s="223">
        <v>64.364382081236101</v>
      </c>
      <c r="BN16" s="225">
        <v>2.5426765898580599</v>
      </c>
      <c r="BO16" s="223">
        <v>59.417682281334898</v>
      </c>
      <c r="BP16" s="225">
        <v>2.69292767502801</v>
      </c>
      <c r="BQ16" s="223">
        <v>56.4351844631367</v>
      </c>
      <c r="BR16" s="225">
        <v>1.5316001140669999</v>
      </c>
      <c r="BS16" s="223">
        <v>-7.9291976180993604</v>
      </c>
      <c r="BT16" s="225">
        <v>3.00853447299373</v>
      </c>
      <c r="BU16" s="223">
        <v>14.9153430853216</v>
      </c>
      <c r="BV16" s="225">
        <v>0.77372150208033996</v>
      </c>
      <c r="BW16" s="223">
        <v>22.023602054771001</v>
      </c>
      <c r="BX16" s="225">
        <v>1.9457358864436001</v>
      </c>
      <c r="BY16" s="223">
        <v>12.550225944001699</v>
      </c>
      <c r="BZ16" s="225">
        <v>1.7175469661499301</v>
      </c>
      <c r="CA16" s="223">
        <v>13.0360539721664</v>
      </c>
      <c r="CB16" s="225">
        <v>1.0938151887707599</v>
      </c>
      <c r="CC16" s="223">
        <v>-8.9875480826046008</v>
      </c>
      <c r="CD16" s="225">
        <v>2.2991185143289301</v>
      </c>
      <c r="CE16" s="223">
        <v>50.335611756977897</v>
      </c>
      <c r="CF16" s="225">
        <v>1.1457928531156101</v>
      </c>
      <c r="CG16" s="223">
        <v>56.184334490095601</v>
      </c>
      <c r="CH16" s="225">
        <v>2.1201146441839001</v>
      </c>
      <c r="CI16" s="223">
        <v>53.636348923576101</v>
      </c>
      <c r="CJ16" s="225">
        <v>2.7531184418335899</v>
      </c>
      <c r="CK16" s="223">
        <v>46.703163387364803</v>
      </c>
      <c r="CL16" s="225">
        <v>1.5984320531896301</v>
      </c>
      <c r="CM16" s="223">
        <v>-9.4811711027308192</v>
      </c>
      <c r="CN16" s="225">
        <v>2.7347014667405798</v>
      </c>
      <c r="CO16" s="223">
        <v>42.837133608143397</v>
      </c>
      <c r="CP16" s="225">
        <v>1.1896403390108199</v>
      </c>
      <c r="CQ16" s="223">
        <v>50.516883914887799</v>
      </c>
      <c r="CR16" s="225">
        <v>2.6138893109348702</v>
      </c>
      <c r="CS16" s="223">
        <v>41.378597867893497</v>
      </c>
      <c r="CT16" s="225">
        <v>2.46524787508418</v>
      </c>
      <c r="CU16" s="223">
        <v>40.244592343132197</v>
      </c>
      <c r="CV16" s="225">
        <v>1.5976341106463301</v>
      </c>
      <c r="CW16" s="223">
        <v>-10.2722915717557</v>
      </c>
      <c r="CX16" s="225">
        <v>3.2143994430977698</v>
      </c>
      <c r="CY16" s="223">
        <v>44.992935890604002</v>
      </c>
      <c r="CZ16" s="225">
        <v>1.1552600555888599</v>
      </c>
      <c r="DA16" s="223">
        <v>50.065653042301797</v>
      </c>
      <c r="DB16" s="225">
        <v>2.7943471011067</v>
      </c>
      <c r="DC16" s="223">
        <v>44.8515057833418</v>
      </c>
      <c r="DD16" s="225">
        <v>2.5988451902105298</v>
      </c>
      <c r="DE16" s="223">
        <v>42.754426737756397</v>
      </c>
      <c r="DF16" s="225">
        <v>1.4098753849154799</v>
      </c>
      <c r="DG16" s="223">
        <v>-7.3112263045454604</v>
      </c>
      <c r="DH16" s="225">
        <v>3.2586790033527202</v>
      </c>
      <c r="DI16" s="223">
        <v>53.641252943665002</v>
      </c>
      <c r="DJ16" s="225">
        <v>1.13620479138693</v>
      </c>
      <c r="DK16" s="223">
        <v>60.202545687769799</v>
      </c>
      <c r="DL16" s="225">
        <v>2.5778020878936201</v>
      </c>
      <c r="DM16" s="223">
        <v>55.268224942883101</v>
      </c>
      <c r="DN16" s="225">
        <v>2.6304128693964901</v>
      </c>
      <c r="DO16" s="223">
        <v>50.3147536823747</v>
      </c>
      <c r="DP16" s="225">
        <v>1.49909432507102</v>
      </c>
      <c r="DQ16" s="223">
        <v>-9.8877920053950703</v>
      </c>
      <c r="DR16" s="225">
        <v>3.1350982567454202</v>
      </c>
      <c r="DS16" s="223">
        <v>53.220680562287299</v>
      </c>
      <c r="DT16" s="225">
        <v>1.2122827017611999</v>
      </c>
      <c r="DU16" s="223">
        <v>58.628281166015803</v>
      </c>
      <c r="DV16" s="225">
        <v>2.6369088140902299</v>
      </c>
      <c r="DW16" s="223">
        <v>55.7062368759564</v>
      </c>
      <c r="DX16" s="225">
        <v>2.6921900549541302</v>
      </c>
      <c r="DY16" s="223">
        <v>50.107531205449497</v>
      </c>
      <c r="DZ16" s="225">
        <v>1.52997500202028</v>
      </c>
      <c r="EA16" s="223">
        <v>-8.5207499605662296</v>
      </c>
      <c r="EB16" s="225">
        <v>3.05244165120238</v>
      </c>
      <c r="EC16" s="223">
        <v>35.647803536489498</v>
      </c>
      <c r="ED16" s="225">
        <v>1.13046183645263</v>
      </c>
      <c r="EE16" s="223">
        <v>44.090669972821097</v>
      </c>
      <c r="EF16" s="225">
        <v>2.6795079297561801</v>
      </c>
      <c r="EG16" s="223">
        <v>36.847317730061398</v>
      </c>
      <c r="EH16" s="225">
        <v>2.71344217346063</v>
      </c>
      <c r="EI16" s="223">
        <v>31.924147060568799</v>
      </c>
      <c r="EJ16" s="225">
        <v>1.4649993499731599</v>
      </c>
      <c r="EK16" s="223">
        <v>-12.166522912252301</v>
      </c>
      <c r="EL16" s="225">
        <v>3.07081797936149</v>
      </c>
      <c r="EM16" s="223">
        <v>35.418500338195997</v>
      </c>
      <c r="EN16" s="225">
        <v>1.04684766185615</v>
      </c>
      <c r="EO16" s="223">
        <v>39.518976107251099</v>
      </c>
      <c r="EP16" s="225">
        <v>2.4150783666947402</v>
      </c>
      <c r="EQ16" s="223">
        <v>36.649373725727997</v>
      </c>
      <c r="ER16" s="225">
        <v>2.6312228233633399</v>
      </c>
      <c r="ES16" s="223">
        <v>32.600172548448498</v>
      </c>
      <c r="ET16" s="225">
        <v>1.4757117323240601</v>
      </c>
      <c r="EU16" s="223">
        <v>-6.91880355880265</v>
      </c>
      <c r="EV16" s="225">
        <v>2.95973973767655</v>
      </c>
      <c r="EW16" s="223">
        <v>47.8678700689319</v>
      </c>
      <c r="EX16" s="225">
        <v>1.25556342765983</v>
      </c>
      <c r="EY16" s="223">
        <v>55.554834736925201</v>
      </c>
      <c r="EZ16" s="225">
        <v>2.8487935978108401</v>
      </c>
      <c r="FA16" s="223">
        <v>49.04798276735</v>
      </c>
      <c r="FB16" s="225">
        <v>2.7811438065267402</v>
      </c>
      <c r="FC16" s="223">
        <v>44.220601031767202</v>
      </c>
      <c r="FD16" s="225">
        <v>1.6142511343702599</v>
      </c>
      <c r="FE16" s="223">
        <v>-11.334233705158001</v>
      </c>
      <c r="FF16" s="225">
        <v>3.2441330589432398</v>
      </c>
      <c r="FG16" s="104"/>
      <c r="FH16" s="104"/>
      <c r="FI16" s="104"/>
      <c r="FJ16" s="104"/>
      <c r="FK16" s="104"/>
      <c r="FL16" s="104"/>
      <c r="FM16" s="104"/>
      <c r="FN16" s="104"/>
      <c r="FO16" s="104"/>
      <c r="FP16" s="104"/>
      <c r="FQ16" s="104"/>
      <c r="FR16" s="104"/>
      <c r="FS16" s="104"/>
      <c r="FT16" s="104"/>
      <c r="FU16" s="104"/>
      <c r="FV16" s="104"/>
      <c r="FW16" s="104"/>
      <c r="FX16" s="104"/>
      <c r="FY16" s="104"/>
      <c r="FZ16" s="104"/>
      <c r="GA16" s="104"/>
      <c r="GB16" s="104"/>
      <c r="GC16" s="104"/>
      <c r="GD16" s="104"/>
      <c r="GE16" s="104"/>
      <c r="GF16" s="104"/>
      <c r="GG16" s="104"/>
      <c r="GH16" s="104"/>
      <c r="GI16" s="104"/>
      <c r="GJ16" s="104"/>
      <c r="GK16" s="104"/>
      <c r="GL16" s="104"/>
      <c r="GM16" s="104"/>
      <c r="GN16" s="104"/>
      <c r="GO16" s="104"/>
      <c r="GP16" s="104"/>
      <c r="GQ16" s="104"/>
      <c r="GR16" s="104"/>
      <c r="GS16" s="104"/>
      <c r="GT16" s="104"/>
      <c r="GU16" s="104"/>
      <c r="GV16" s="104"/>
      <c r="GW16" s="104"/>
      <c r="GX16" s="104"/>
      <c r="GY16" s="104"/>
      <c r="GZ16" s="104"/>
      <c r="HA16" s="104"/>
      <c r="HB16" s="104"/>
      <c r="HC16" s="104"/>
      <c r="HD16" s="104"/>
      <c r="HE16" s="104"/>
      <c r="HF16" s="104"/>
      <c r="HG16" s="104"/>
      <c r="HH16" s="104"/>
      <c r="HI16" s="104"/>
      <c r="HJ16" s="104"/>
      <c r="HK16" s="104"/>
      <c r="HL16" s="104"/>
      <c r="HM16" s="104"/>
      <c r="HN16" s="104"/>
      <c r="HO16" s="104"/>
      <c r="HP16" s="104"/>
      <c r="HQ16" s="104"/>
      <c r="HR16" s="255"/>
    </row>
    <row r="17" spans="1:226" ht="13" customHeight="1" x14ac:dyDescent="0.25">
      <c r="A17" s="26" t="s">
        <v>396</v>
      </c>
      <c r="B17" s="184">
        <v>2</v>
      </c>
      <c r="C17" s="223">
        <v>33.8194975427717</v>
      </c>
      <c r="D17" s="225">
        <v>0.980337146112643</v>
      </c>
      <c r="E17" s="223">
        <v>40.703700079933</v>
      </c>
      <c r="F17" s="225">
        <v>2.3468427945967001</v>
      </c>
      <c r="G17" s="223">
        <v>34.430174185856302</v>
      </c>
      <c r="H17" s="225">
        <v>2.2110876458881701</v>
      </c>
      <c r="I17" s="223">
        <v>31.221456152263698</v>
      </c>
      <c r="J17" s="225">
        <v>1.1134687530420999</v>
      </c>
      <c r="K17" s="223">
        <v>-9.48224392766938</v>
      </c>
      <c r="L17" s="225">
        <v>2.52354653244267</v>
      </c>
      <c r="M17" s="223">
        <v>13.8246853930606</v>
      </c>
      <c r="N17" s="225">
        <v>0.71039951013139102</v>
      </c>
      <c r="O17" s="223">
        <v>15.2151095788804</v>
      </c>
      <c r="P17" s="225">
        <v>1.4264946907698199</v>
      </c>
      <c r="Q17" s="223">
        <v>12.0647596169421</v>
      </c>
      <c r="R17" s="225">
        <v>1.43223641503277</v>
      </c>
      <c r="S17" s="223">
        <v>13.840540068113301</v>
      </c>
      <c r="T17" s="225">
        <v>0.81466890796946401</v>
      </c>
      <c r="U17" s="223">
        <v>-1.3745695107671201</v>
      </c>
      <c r="V17" s="225">
        <v>1.4239346677706399</v>
      </c>
      <c r="W17" s="223">
        <v>46.531249750177103</v>
      </c>
      <c r="X17" s="225">
        <v>0.96094251826728105</v>
      </c>
      <c r="Y17" s="223">
        <v>45.649373387852897</v>
      </c>
      <c r="Z17" s="225">
        <v>2.15425978914825</v>
      </c>
      <c r="AA17" s="223">
        <v>44.9789567424653</v>
      </c>
      <c r="AB17" s="225">
        <v>2.4738234528964398</v>
      </c>
      <c r="AC17" s="223">
        <v>47.3332494467072</v>
      </c>
      <c r="AD17" s="225">
        <v>1.03879662529448</v>
      </c>
      <c r="AE17" s="223">
        <v>1.68387605885436</v>
      </c>
      <c r="AF17" s="225">
        <v>2.2312566270348499</v>
      </c>
      <c r="AG17" s="223">
        <v>70.322481671030602</v>
      </c>
      <c r="AH17" s="225">
        <v>0.98263545133288399</v>
      </c>
      <c r="AI17" s="223">
        <v>60.983152452324099</v>
      </c>
      <c r="AJ17" s="225">
        <v>2.0752885384923299</v>
      </c>
      <c r="AK17" s="223">
        <v>68.047877041529901</v>
      </c>
      <c r="AL17" s="225">
        <v>2.04820505249354</v>
      </c>
      <c r="AM17" s="223">
        <v>74.441666432489797</v>
      </c>
      <c r="AN17" s="225">
        <v>1.18451528539197</v>
      </c>
      <c r="AO17" s="223">
        <v>13.4585139801657</v>
      </c>
      <c r="AP17" s="225">
        <v>2.23179857220972</v>
      </c>
      <c r="AQ17" s="223">
        <v>32.968305692174603</v>
      </c>
      <c r="AR17" s="225">
        <v>0.96161210436244304</v>
      </c>
      <c r="AS17" s="223">
        <v>24.750440367010501</v>
      </c>
      <c r="AT17" s="225">
        <v>2.05206758148306</v>
      </c>
      <c r="AU17" s="223">
        <v>31.469217043701001</v>
      </c>
      <c r="AV17" s="225">
        <v>2.3072918341482098</v>
      </c>
      <c r="AW17" s="223">
        <v>36.327409839172603</v>
      </c>
      <c r="AX17" s="225">
        <v>1.2907205513293301</v>
      </c>
      <c r="AY17" s="223">
        <v>11.5769694721621</v>
      </c>
      <c r="AZ17" s="225">
        <v>2.4557658921579999</v>
      </c>
      <c r="BA17" s="223">
        <v>49.378650426152603</v>
      </c>
      <c r="BB17" s="225">
        <v>0.88085099787702603</v>
      </c>
      <c r="BC17" s="223">
        <v>45.348394206693598</v>
      </c>
      <c r="BD17" s="225">
        <v>1.80317152734129</v>
      </c>
      <c r="BE17" s="223">
        <v>48.116897159714497</v>
      </c>
      <c r="BF17" s="225">
        <v>2.5964094362784</v>
      </c>
      <c r="BG17" s="223">
        <v>51.217190053126899</v>
      </c>
      <c r="BH17" s="225">
        <v>1.32042542097486</v>
      </c>
      <c r="BI17" s="223">
        <v>5.8687958464333096</v>
      </c>
      <c r="BJ17" s="225">
        <v>2.22108437283064</v>
      </c>
      <c r="BK17" s="223">
        <v>43.271724007603503</v>
      </c>
      <c r="BL17" s="225">
        <v>1.2395640179557701</v>
      </c>
      <c r="BM17" s="223">
        <v>52.020588120144403</v>
      </c>
      <c r="BN17" s="225">
        <v>2.8126424522737099</v>
      </c>
      <c r="BO17" s="223">
        <v>47.858650584707902</v>
      </c>
      <c r="BP17" s="225">
        <v>2.49137809298922</v>
      </c>
      <c r="BQ17" s="223">
        <v>38.622709398402399</v>
      </c>
      <c r="BR17" s="225">
        <v>1.3972612358799399</v>
      </c>
      <c r="BS17" s="223">
        <v>-13.397878721742</v>
      </c>
      <c r="BT17" s="225">
        <v>3.0007905596594902</v>
      </c>
      <c r="BU17" s="223">
        <v>21.141588956920401</v>
      </c>
      <c r="BV17" s="225">
        <v>1.2713420372808899</v>
      </c>
      <c r="BW17" s="223">
        <v>23.6170522355747</v>
      </c>
      <c r="BX17" s="225">
        <v>2.1220067266213198</v>
      </c>
      <c r="BY17" s="223">
        <v>25.4228465167946</v>
      </c>
      <c r="BZ17" s="225">
        <v>2.2989639868882099</v>
      </c>
      <c r="CA17" s="223">
        <v>18.9248924065936</v>
      </c>
      <c r="CB17" s="225">
        <v>1.39497724136902</v>
      </c>
      <c r="CC17" s="223">
        <v>-4.6921598289811399</v>
      </c>
      <c r="CD17" s="225">
        <v>2.1106290224357598</v>
      </c>
      <c r="CE17" s="223">
        <v>59.058047205443998</v>
      </c>
      <c r="CF17" s="225">
        <v>1.1226599611275301</v>
      </c>
      <c r="CG17" s="223">
        <v>44.695596739882802</v>
      </c>
      <c r="CH17" s="225">
        <v>2.4862129424410302</v>
      </c>
      <c r="CI17" s="223">
        <v>57.557569604864902</v>
      </c>
      <c r="CJ17" s="225">
        <v>2.6439194930356802</v>
      </c>
      <c r="CK17" s="223">
        <v>64.774133215262594</v>
      </c>
      <c r="CL17" s="225">
        <v>1.3169160437934599</v>
      </c>
      <c r="CM17" s="223">
        <v>20.0785364753797</v>
      </c>
      <c r="CN17" s="225">
        <v>2.65614816991729</v>
      </c>
      <c r="CO17" s="223">
        <v>44.175240098159698</v>
      </c>
      <c r="CP17" s="225">
        <v>1.03462388900932</v>
      </c>
      <c r="CQ17" s="223">
        <v>37.859466919385802</v>
      </c>
      <c r="CR17" s="225">
        <v>2.0427732817461801</v>
      </c>
      <c r="CS17" s="223">
        <v>43.751276300684097</v>
      </c>
      <c r="CT17" s="225">
        <v>2.5524639499897002</v>
      </c>
      <c r="CU17" s="223">
        <v>46.493749979438903</v>
      </c>
      <c r="CV17" s="225">
        <v>1.1831878883811999</v>
      </c>
      <c r="CW17" s="223">
        <v>8.6342830600530398</v>
      </c>
      <c r="CX17" s="225">
        <v>2.2037792125134801</v>
      </c>
      <c r="CY17" s="223">
        <v>43.629424626425397</v>
      </c>
      <c r="CZ17" s="225">
        <v>1.0575633641352999</v>
      </c>
      <c r="DA17" s="223">
        <v>38.941415642615702</v>
      </c>
      <c r="DB17" s="225">
        <v>1.9766485652994099</v>
      </c>
      <c r="DC17" s="223">
        <v>41.144435326976698</v>
      </c>
      <c r="DD17" s="225">
        <v>2.3935040456267802</v>
      </c>
      <c r="DE17" s="223">
        <v>45.920480425447302</v>
      </c>
      <c r="DF17" s="225">
        <v>1.4083917219053801</v>
      </c>
      <c r="DG17" s="223">
        <v>6.9790647828316201</v>
      </c>
      <c r="DH17" s="225">
        <v>2.4598365839188001</v>
      </c>
      <c r="DI17" s="223">
        <v>40.098893050281902</v>
      </c>
      <c r="DJ17" s="225">
        <v>0.93713314943616199</v>
      </c>
      <c r="DK17" s="223">
        <v>34.030138239025398</v>
      </c>
      <c r="DL17" s="225">
        <v>2.29660275124552</v>
      </c>
      <c r="DM17" s="223">
        <v>40.568561657616897</v>
      </c>
      <c r="DN17" s="225">
        <v>2.4675946015733001</v>
      </c>
      <c r="DO17" s="223">
        <v>42.051710887610803</v>
      </c>
      <c r="DP17" s="225">
        <v>1.25808071513882</v>
      </c>
      <c r="DQ17" s="223">
        <v>8.0215726485854297</v>
      </c>
      <c r="DR17" s="225">
        <v>2.66785545545478</v>
      </c>
      <c r="DS17" s="223">
        <v>50.550217619350903</v>
      </c>
      <c r="DT17" s="225">
        <v>0.88877430849729</v>
      </c>
      <c r="DU17" s="223">
        <v>44.559933287842597</v>
      </c>
      <c r="DV17" s="225">
        <v>2.1892973163837999</v>
      </c>
      <c r="DW17" s="223">
        <v>46.655018481450398</v>
      </c>
      <c r="DX17" s="225">
        <v>2.62510349867717</v>
      </c>
      <c r="DY17" s="223">
        <v>53.861236041865297</v>
      </c>
      <c r="DZ17" s="225">
        <v>1.0833045278850499</v>
      </c>
      <c r="EA17" s="223">
        <v>9.3013027540226592</v>
      </c>
      <c r="EB17" s="225">
        <v>2.4757083963066702</v>
      </c>
      <c r="EC17" s="223">
        <v>32.294236257449001</v>
      </c>
      <c r="ED17" s="225">
        <v>0.931984987910917</v>
      </c>
      <c r="EE17" s="223">
        <v>24.769687169658798</v>
      </c>
      <c r="EF17" s="225">
        <v>1.9664023762029701</v>
      </c>
      <c r="EG17" s="223">
        <v>29.6952728448288</v>
      </c>
      <c r="EH17" s="225">
        <v>2.8421085131767301</v>
      </c>
      <c r="EI17" s="223">
        <v>35.492704860700499</v>
      </c>
      <c r="EJ17" s="225">
        <v>1.19247410849901</v>
      </c>
      <c r="EK17" s="223">
        <v>10.723017691041701</v>
      </c>
      <c r="EL17" s="225">
        <v>2.2352620763852702</v>
      </c>
      <c r="EM17" s="223">
        <v>14.315443577700499</v>
      </c>
      <c r="EN17" s="225">
        <v>0.74837126813699295</v>
      </c>
      <c r="EO17" s="223">
        <v>10.529595524918101</v>
      </c>
      <c r="EP17" s="225">
        <v>1.2079665952573699</v>
      </c>
      <c r="EQ17" s="223">
        <v>15.301428338420701</v>
      </c>
      <c r="ER17" s="225">
        <v>1.77070697221573</v>
      </c>
      <c r="ES17" s="223">
        <v>15.469220005030101</v>
      </c>
      <c r="ET17" s="225">
        <v>0.92739700264041403</v>
      </c>
      <c r="EU17" s="223">
        <v>4.9396244801119202</v>
      </c>
      <c r="EV17" s="225">
        <v>1.5853887460833</v>
      </c>
      <c r="EW17" s="223">
        <v>22.459542893552499</v>
      </c>
      <c r="EX17" s="225">
        <v>0.89530935498793596</v>
      </c>
      <c r="EY17" s="223">
        <v>19.8874189931385</v>
      </c>
      <c r="EZ17" s="225">
        <v>1.77619715677377</v>
      </c>
      <c r="FA17" s="223">
        <v>18.646882848327898</v>
      </c>
      <c r="FB17" s="225">
        <v>1.6525570799699401</v>
      </c>
      <c r="FC17" s="223">
        <v>24.466337920547598</v>
      </c>
      <c r="FD17" s="225">
        <v>1.1986878417519</v>
      </c>
      <c r="FE17" s="223">
        <v>4.57891892740908</v>
      </c>
      <c r="FF17" s="225">
        <v>1.9087904666250799</v>
      </c>
      <c r="FG17" s="104"/>
      <c r="FH17" s="104"/>
      <c r="FI17" s="104"/>
      <c r="FJ17" s="104"/>
      <c r="FK17" s="104"/>
      <c r="FL17" s="104"/>
      <c r="FM17" s="104"/>
      <c r="FN17" s="104"/>
      <c r="FO17" s="104"/>
      <c r="FP17" s="104"/>
      <c r="FQ17" s="104"/>
      <c r="FR17" s="104"/>
      <c r="FS17" s="104"/>
      <c r="FT17" s="104"/>
      <c r="FU17" s="104"/>
      <c r="FV17" s="104"/>
      <c r="FW17" s="104"/>
      <c r="FX17" s="104"/>
      <c r="FY17" s="104"/>
      <c r="FZ17" s="104"/>
      <c r="GA17" s="104"/>
      <c r="GB17" s="104"/>
      <c r="GC17" s="104"/>
      <c r="GD17" s="104"/>
      <c r="GE17" s="104"/>
      <c r="GF17" s="104"/>
      <c r="GG17" s="104"/>
      <c r="GH17" s="104"/>
      <c r="GI17" s="104"/>
      <c r="GJ17" s="104"/>
      <c r="GK17" s="104"/>
      <c r="GL17" s="104"/>
      <c r="GM17" s="104"/>
      <c r="GN17" s="104"/>
      <c r="GO17" s="104"/>
      <c r="GP17" s="104"/>
      <c r="GQ17" s="104"/>
      <c r="GR17" s="104"/>
      <c r="GS17" s="104"/>
      <c r="GT17" s="104"/>
      <c r="GU17" s="104"/>
      <c r="GV17" s="104"/>
      <c r="GW17" s="104"/>
      <c r="GX17" s="104"/>
      <c r="GY17" s="104"/>
      <c r="GZ17" s="104"/>
      <c r="HA17" s="104"/>
      <c r="HB17" s="104"/>
      <c r="HC17" s="104"/>
      <c r="HD17" s="104"/>
      <c r="HE17" s="104"/>
      <c r="HF17" s="104"/>
      <c r="HG17" s="104"/>
      <c r="HH17" s="104"/>
      <c r="HI17" s="104"/>
      <c r="HJ17" s="104"/>
      <c r="HK17" s="104"/>
      <c r="HL17" s="104"/>
      <c r="HM17" s="104"/>
      <c r="HN17" s="104"/>
      <c r="HO17" s="104"/>
      <c r="HP17" s="104"/>
      <c r="HQ17" s="104"/>
      <c r="HR17" s="255"/>
    </row>
    <row r="18" spans="1:226" ht="13" customHeight="1" x14ac:dyDescent="0.25">
      <c r="A18" s="210" t="s">
        <v>397</v>
      </c>
      <c r="B18" s="184">
        <v>2</v>
      </c>
      <c r="C18" s="223">
        <v>35.662784955962998</v>
      </c>
      <c r="D18" s="225">
        <v>1.2919745599149399</v>
      </c>
      <c r="E18" s="223">
        <v>39.966005070111102</v>
      </c>
      <c r="F18" s="225">
        <v>2.9562594343163702</v>
      </c>
      <c r="G18" s="223">
        <v>32.729883238688203</v>
      </c>
      <c r="H18" s="225">
        <v>2.5698872632840102</v>
      </c>
      <c r="I18" s="223">
        <v>34.940282555379198</v>
      </c>
      <c r="J18" s="225">
        <v>1.6627722224049799</v>
      </c>
      <c r="K18" s="223">
        <v>-5.0257225147318998</v>
      </c>
      <c r="L18" s="225">
        <v>3.44528075744998</v>
      </c>
      <c r="M18" s="223">
        <v>12.1551676896744</v>
      </c>
      <c r="N18" s="225">
        <v>0.95172967778855899</v>
      </c>
      <c r="O18" s="223">
        <v>13.318718346590201</v>
      </c>
      <c r="P18" s="225">
        <v>1.8848194425890701</v>
      </c>
      <c r="Q18" s="223">
        <v>9.0933631869526295</v>
      </c>
      <c r="R18" s="225">
        <v>1.81402447671084</v>
      </c>
      <c r="S18" s="223">
        <v>12.564637593920001</v>
      </c>
      <c r="T18" s="225">
        <v>1.1576659697820999</v>
      </c>
      <c r="U18" s="223">
        <v>-0.75408075267025299</v>
      </c>
      <c r="V18" s="225">
        <v>1.9180210114335801</v>
      </c>
      <c r="W18" s="223">
        <v>49.592576149150801</v>
      </c>
      <c r="X18" s="225">
        <v>1.3580654412095601</v>
      </c>
      <c r="Y18" s="223">
        <v>49.697034162500699</v>
      </c>
      <c r="Z18" s="225">
        <v>2.852237339652</v>
      </c>
      <c r="AA18" s="223">
        <v>48.6062768941689</v>
      </c>
      <c r="AB18" s="225">
        <v>3.7384786452100198</v>
      </c>
      <c r="AC18" s="223">
        <v>49.808045480550597</v>
      </c>
      <c r="AD18" s="225">
        <v>1.4649335799666501</v>
      </c>
      <c r="AE18" s="223">
        <v>0.111011318049876</v>
      </c>
      <c r="AF18" s="225">
        <v>2.9861997751287102</v>
      </c>
      <c r="AG18" s="223">
        <v>75.480490235187006</v>
      </c>
      <c r="AH18" s="225">
        <v>1.2842540546152901</v>
      </c>
      <c r="AI18" s="223">
        <v>68.662118789685493</v>
      </c>
      <c r="AJ18" s="225">
        <v>2.5803266814174202</v>
      </c>
      <c r="AK18" s="223">
        <v>73.672864055456699</v>
      </c>
      <c r="AL18" s="225">
        <v>2.7401843318966002</v>
      </c>
      <c r="AM18" s="223">
        <v>78.934700791837997</v>
      </c>
      <c r="AN18" s="225">
        <v>1.6082159028519101</v>
      </c>
      <c r="AO18" s="223">
        <v>10.2725820021526</v>
      </c>
      <c r="AP18" s="225">
        <v>2.9832331965988201</v>
      </c>
      <c r="AQ18" s="223">
        <v>39.175827645930198</v>
      </c>
      <c r="AR18" s="225">
        <v>1.3862302994117901</v>
      </c>
      <c r="AS18" s="223">
        <v>26.930238968820898</v>
      </c>
      <c r="AT18" s="225">
        <v>2.88291912159682</v>
      </c>
      <c r="AU18" s="223">
        <v>34.753475239312202</v>
      </c>
      <c r="AV18" s="225">
        <v>3.5819978241588499</v>
      </c>
      <c r="AW18" s="223">
        <v>45.120196855839403</v>
      </c>
      <c r="AX18" s="225">
        <v>1.8684971343244301</v>
      </c>
      <c r="AY18" s="223">
        <v>18.189957887018402</v>
      </c>
      <c r="AZ18" s="225">
        <v>3.5814389526451902</v>
      </c>
      <c r="BA18" s="223">
        <v>51.646836906441898</v>
      </c>
      <c r="BB18" s="225">
        <v>1.2499524921977601</v>
      </c>
      <c r="BC18" s="223">
        <v>48.483399116357802</v>
      </c>
      <c r="BD18" s="225">
        <v>2.3690448279827301</v>
      </c>
      <c r="BE18" s="223">
        <v>49.968536876909802</v>
      </c>
      <c r="BF18" s="225">
        <v>3.42602768924788</v>
      </c>
      <c r="BG18" s="223">
        <v>53.385062583975802</v>
      </c>
      <c r="BH18" s="225">
        <v>1.7553893931267699</v>
      </c>
      <c r="BI18" s="223">
        <v>4.9016634676180804</v>
      </c>
      <c r="BJ18" s="225">
        <v>2.9531232297541399</v>
      </c>
      <c r="BK18" s="223">
        <v>44.605535075435</v>
      </c>
      <c r="BL18" s="225">
        <v>1.7928261113877999</v>
      </c>
      <c r="BM18" s="223">
        <v>55.633615121504803</v>
      </c>
      <c r="BN18" s="225">
        <v>3.8277453538548998</v>
      </c>
      <c r="BO18" s="223">
        <v>48.833270594411402</v>
      </c>
      <c r="BP18" s="225">
        <v>3.2065202664938202</v>
      </c>
      <c r="BQ18" s="223">
        <v>39.080102484876903</v>
      </c>
      <c r="BR18" s="225">
        <v>1.9797042451140701</v>
      </c>
      <c r="BS18" s="223">
        <v>-16.5535126366279</v>
      </c>
      <c r="BT18" s="225">
        <v>4.05310752003611</v>
      </c>
      <c r="BU18" s="223">
        <v>23.111341642744499</v>
      </c>
      <c r="BV18" s="225">
        <v>1.83334537098533</v>
      </c>
      <c r="BW18" s="223">
        <v>25.9093091757323</v>
      </c>
      <c r="BX18" s="225">
        <v>2.93835794558606</v>
      </c>
      <c r="BY18" s="223">
        <v>29.014263622670601</v>
      </c>
      <c r="BZ18" s="225">
        <v>3.0196008622603201</v>
      </c>
      <c r="CA18" s="223">
        <v>20.3770170776125</v>
      </c>
      <c r="CB18" s="225">
        <v>1.9779468245359</v>
      </c>
      <c r="CC18" s="223">
        <v>-5.5322920981197701</v>
      </c>
      <c r="CD18" s="225">
        <v>2.7267009645382001</v>
      </c>
      <c r="CE18" s="223">
        <v>64.2423090793867</v>
      </c>
      <c r="CF18" s="225">
        <v>1.56406559535366</v>
      </c>
      <c r="CG18" s="223">
        <v>47.7915782573047</v>
      </c>
      <c r="CH18" s="225">
        <v>3.3118759563705198</v>
      </c>
      <c r="CI18" s="223">
        <v>65.035621741672699</v>
      </c>
      <c r="CJ18" s="225">
        <v>4.1348504546380003</v>
      </c>
      <c r="CK18" s="223">
        <v>70.522168367650096</v>
      </c>
      <c r="CL18" s="225">
        <v>1.8363142298125801</v>
      </c>
      <c r="CM18" s="223">
        <v>22.7305901103454</v>
      </c>
      <c r="CN18" s="225">
        <v>3.7279898935589602</v>
      </c>
      <c r="CO18" s="223">
        <v>48.8716400830073</v>
      </c>
      <c r="CP18" s="225">
        <v>1.28308907757292</v>
      </c>
      <c r="CQ18" s="223">
        <v>41.446367822750098</v>
      </c>
      <c r="CR18" s="225">
        <v>2.5479706351907798</v>
      </c>
      <c r="CS18" s="223">
        <v>50.703730420320298</v>
      </c>
      <c r="CT18" s="225">
        <v>3.6446932386911701</v>
      </c>
      <c r="CU18" s="223">
        <v>51.2464285299395</v>
      </c>
      <c r="CV18" s="225">
        <v>1.4058511476425499</v>
      </c>
      <c r="CW18" s="223">
        <v>9.8000607071893402</v>
      </c>
      <c r="CX18" s="225">
        <v>2.7478435195664401</v>
      </c>
      <c r="CY18" s="223">
        <v>46.744948072048103</v>
      </c>
      <c r="CZ18" s="225">
        <v>1.4474583784294099</v>
      </c>
      <c r="DA18" s="223">
        <v>42.347497579323303</v>
      </c>
      <c r="DB18" s="225">
        <v>2.5974942049826302</v>
      </c>
      <c r="DC18" s="223">
        <v>42.4929844239185</v>
      </c>
      <c r="DD18" s="225">
        <v>3.4623888405263799</v>
      </c>
      <c r="DE18" s="223">
        <v>49.447991269354503</v>
      </c>
      <c r="DF18" s="225">
        <v>1.8374540844101599</v>
      </c>
      <c r="DG18" s="223">
        <v>7.1004936900311897</v>
      </c>
      <c r="DH18" s="225">
        <v>3.0243743102538301</v>
      </c>
      <c r="DI18" s="223">
        <v>44.272980391452201</v>
      </c>
      <c r="DJ18" s="225">
        <v>1.26476471097965</v>
      </c>
      <c r="DK18" s="223">
        <v>38.908112232582198</v>
      </c>
      <c r="DL18" s="225">
        <v>2.8423128448745998</v>
      </c>
      <c r="DM18" s="223">
        <v>46.796873361939298</v>
      </c>
      <c r="DN18" s="225">
        <v>3.54652347489532</v>
      </c>
      <c r="DO18" s="223">
        <v>45.555868660103201</v>
      </c>
      <c r="DP18" s="225">
        <v>1.5940558502679401</v>
      </c>
      <c r="DQ18" s="223">
        <v>6.6477564275210401</v>
      </c>
      <c r="DR18" s="225">
        <v>3.2761426027146401</v>
      </c>
      <c r="DS18" s="223">
        <v>52.561481710327101</v>
      </c>
      <c r="DT18" s="225">
        <v>1.22466203722152</v>
      </c>
      <c r="DU18" s="223">
        <v>46.112708751492498</v>
      </c>
      <c r="DV18" s="225">
        <v>2.80874600729075</v>
      </c>
      <c r="DW18" s="223">
        <v>46.9681322493011</v>
      </c>
      <c r="DX18" s="225">
        <v>3.85368843636184</v>
      </c>
      <c r="DY18" s="223">
        <v>56.715780373777598</v>
      </c>
      <c r="DZ18" s="225">
        <v>1.4433922653984199</v>
      </c>
      <c r="EA18" s="223">
        <v>10.6030716222851</v>
      </c>
      <c r="EB18" s="225">
        <v>3.2499768804190299</v>
      </c>
      <c r="EC18" s="223">
        <v>34.078488343053202</v>
      </c>
      <c r="ED18" s="225">
        <v>1.32219283307153</v>
      </c>
      <c r="EE18" s="223">
        <v>27.6833094857387</v>
      </c>
      <c r="EF18" s="225">
        <v>2.6653663429081602</v>
      </c>
      <c r="EG18" s="223">
        <v>28.035823405822399</v>
      </c>
      <c r="EH18" s="225">
        <v>3.8163700130838301</v>
      </c>
      <c r="EI18" s="223">
        <v>37.863045843830399</v>
      </c>
      <c r="EJ18" s="225">
        <v>1.77927447744833</v>
      </c>
      <c r="EK18" s="223">
        <v>10.1797363580917</v>
      </c>
      <c r="EL18" s="225">
        <v>3.19999542417681</v>
      </c>
      <c r="EM18" s="223">
        <v>9.24809640372556</v>
      </c>
      <c r="EN18" s="225">
        <v>0.93791582089228598</v>
      </c>
      <c r="EO18" s="223">
        <v>7.4597820473179004</v>
      </c>
      <c r="EP18" s="225">
        <v>1.3382071432061799</v>
      </c>
      <c r="EQ18" s="223">
        <v>8.9008953235304205</v>
      </c>
      <c r="ER18" s="225">
        <v>2.04906439702475</v>
      </c>
      <c r="ES18" s="223">
        <v>10.079126955467199</v>
      </c>
      <c r="ET18" s="225">
        <v>1.1621406441942099</v>
      </c>
      <c r="EU18" s="223">
        <v>2.6193449081493299</v>
      </c>
      <c r="EV18" s="225">
        <v>1.71857787699325</v>
      </c>
      <c r="EW18" s="223">
        <v>26.606893900140001</v>
      </c>
      <c r="EX18" s="225">
        <v>1.2730707238847201</v>
      </c>
      <c r="EY18" s="223">
        <v>21.963311349499001</v>
      </c>
      <c r="EZ18" s="225">
        <v>2.69913132158629</v>
      </c>
      <c r="FA18" s="223">
        <v>21.621276170958801</v>
      </c>
      <c r="FB18" s="225">
        <v>2.6863350513800399</v>
      </c>
      <c r="FC18" s="223">
        <v>29.680863875962199</v>
      </c>
      <c r="FD18" s="225">
        <v>1.7050542761184899</v>
      </c>
      <c r="FE18" s="223">
        <v>7.7175525264631704</v>
      </c>
      <c r="FF18" s="225">
        <v>2.8623575469056801</v>
      </c>
      <c r="FG18" s="104"/>
      <c r="FH18" s="104"/>
      <c r="FI18" s="104"/>
      <c r="FJ18" s="104"/>
      <c r="FK18" s="104"/>
      <c r="FL18" s="104"/>
      <c r="FM18" s="104"/>
      <c r="FN18" s="104"/>
      <c r="FO18" s="104"/>
      <c r="FP18" s="104"/>
      <c r="FQ18" s="104"/>
      <c r="FR18" s="104"/>
      <c r="FS18" s="104"/>
      <c r="FT18" s="104"/>
      <c r="FU18" s="104"/>
      <c r="FV18" s="104"/>
      <c r="FW18" s="104"/>
      <c r="FX18" s="104"/>
      <c r="FY18" s="104"/>
      <c r="FZ18" s="104"/>
      <c r="GA18" s="104"/>
      <c r="GB18" s="104"/>
      <c r="GC18" s="104"/>
      <c r="GD18" s="104"/>
      <c r="GE18" s="104"/>
      <c r="GF18" s="104"/>
      <c r="GG18" s="104"/>
      <c r="GH18" s="104"/>
      <c r="GI18" s="104"/>
      <c r="GJ18" s="104"/>
      <c r="GK18" s="104"/>
      <c r="GL18" s="104"/>
      <c r="GM18" s="104"/>
      <c r="GN18" s="104"/>
      <c r="GO18" s="104"/>
      <c r="GP18" s="104"/>
      <c r="GQ18" s="104"/>
      <c r="GR18" s="104"/>
      <c r="GS18" s="104"/>
      <c r="GT18" s="104"/>
      <c r="GU18" s="104"/>
      <c r="GV18" s="104"/>
      <c r="GW18" s="104"/>
      <c r="GX18" s="104"/>
      <c r="GY18" s="104"/>
      <c r="GZ18" s="104"/>
      <c r="HA18" s="104"/>
      <c r="HB18" s="104"/>
      <c r="HC18" s="104"/>
      <c r="HD18" s="104"/>
      <c r="HE18" s="104"/>
      <c r="HF18" s="104"/>
      <c r="HG18" s="104"/>
      <c r="HH18" s="104"/>
      <c r="HI18" s="104"/>
      <c r="HJ18" s="104"/>
      <c r="HK18" s="104"/>
      <c r="HL18" s="104"/>
      <c r="HM18" s="104"/>
      <c r="HN18" s="104"/>
      <c r="HO18" s="104"/>
      <c r="HP18" s="104"/>
      <c r="HQ18" s="104"/>
      <c r="HR18" s="255"/>
    </row>
    <row r="19" spans="1:226" ht="13" customHeight="1" x14ac:dyDescent="0.25">
      <c r="A19" s="210" t="s">
        <v>398</v>
      </c>
      <c r="B19" s="184">
        <v>2</v>
      </c>
      <c r="C19" s="223">
        <v>30.8622552445973</v>
      </c>
      <c r="D19" s="225">
        <v>1.33243493383684</v>
      </c>
      <c r="E19" s="223">
        <v>42.077191444877002</v>
      </c>
      <c r="F19" s="225">
        <v>3.3233154849342199</v>
      </c>
      <c r="G19" s="223">
        <v>36.771740258168002</v>
      </c>
      <c r="H19" s="225">
        <v>3.24272890888383</v>
      </c>
      <c r="I19" s="223">
        <v>25.339646067847902</v>
      </c>
      <c r="J19" s="225">
        <v>1.43043360444289</v>
      </c>
      <c r="K19" s="223">
        <v>-16.7375453770291</v>
      </c>
      <c r="L19" s="225">
        <v>3.5767427603250002</v>
      </c>
      <c r="M19" s="223">
        <v>16.506652916846502</v>
      </c>
      <c r="N19" s="225">
        <v>0.91438460668735899</v>
      </c>
      <c r="O19" s="223">
        <v>18.759275058293898</v>
      </c>
      <c r="P19" s="225">
        <v>2.21229671590338</v>
      </c>
      <c r="Q19" s="223">
        <v>16.1395104153119</v>
      </c>
      <c r="R19" s="225">
        <v>2.28522898597799</v>
      </c>
      <c r="S19" s="223">
        <v>15.862630583362501</v>
      </c>
      <c r="T19" s="225">
        <v>1.10214168809683</v>
      </c>
      <c r="U19" s="223">
        <v>-2.8966444749314602</v>
      </c>
      <c r="V19" s="225">
        <v>2.3155040365042199</v>
      </c>
      <c r="W19" s="223">
        <v>41.633998203969298</v>
      </c>
      <c r="X19" s="225">
        <v>1.3415599743883699</v>
      </c>
      <c r="Y19" s="223">
        <v>38.129392331782398</v>
      </c>
      <c r="Z19" s="225">
        <v>3.0922079979284902</v>
      </c>
      <c r="AA19" s="223">
        <v>39.956000092223299</v>
      </c>
      <c r="AB19" s="225">
        <v>2.9434286816103201</v>
      </c>
      <c r="AC19" s="223">
        <v>43.447117432690803</v>
      </c>
      <c r="AD19" s="225">
        <v>1.6339739055487801</v>
      </c>
      <c r="AE19" s="223">
        <v>5.3177251009083797</v>
      </c>
      <c r="AF19" s="225">
        <v>3.14200929067374</v>
      </c>
      <c r="AG19" s="223">
        <v>62.071216759667301</v>
      </c>
      <c r="AH19" s="225">
        <v>1.4156442793632</v>
      </c>
      <c r="AI19" s="223">
        <v>46.686125545144201</v>
      </c>
      <c r="AJ19" s="225">
        <v>3.24095967089182</v>
      </c>
      <c r="AK19" s="223">
        <v>60.374545758821597</v>
      </c>
      <c r="AL19" s="225">
        <v>2.9769392846580298</v>
      </c>
      <c r="AM19" s="223">
        <v>67.349629167530196</v>
      </c>
      <c r="AN19" s="225">
        <v>1.93850235476808</v>
      </c>
      <c r="AO19" s="223">
        <v>20.663503622385999</v>
      </c>
      <c r="AP19" s="225">
        <v>3.7634648351619999</v>
      </c>
      <c r="AQ19" s="223">
        <v>22.952698851804101</v>
      </c>
      <c r="AR19" s="225">
        <v>1.12669799158886</v>
      </c>
      <c r="AS19" s="223">
        <v>20.6887558688327</v>
      </c>
      <c r="AT19" s="225">
        <v>2.4785161756099101</v>
      </c>
      <c r="AU19" s="223">
        <v>26.9236684693666</v>
      </c>
      <c r="AV19" s="225">
        <v>2.7843329001709098</v>
      </c>
      <c r="AW19" s="223">
        <v>22.3137688519286</v>
      </c>
      <c r="AX19" s="225">
        <v>1.5536790560534099</v>
      </c>
      <c r="AY19" s="223">
        <v>1.6250129830959199</v>
      </c>
      <c r="AZ19" s="225">
        <v>2.9852595090118901</v>
      </c>
      <c r="BA19" s="223">
        <v>45.737697535745802</v>
      </c>
      <c r="BB19" s="225">
        <v>1.5558089667383199</v>
      </c>
      <c r="BC19" s="223">
        <v>39.536931077218</v>
      </c>
      <c r="BD19" s="225">
        <v>3.1119805051050902</v>
      </c>
      <c r="BE19" s="223">
        <v>45.576669657215099</v>
      </c>
      <c r="BF19" s="225">
        <v>3.2966542425087799</v>
      </c>
      <c r="BG19" s="223">
        <v>47.776595519369003</v>
      </c>
      <c r="BH19" s="225">
        <v>2.0896110085650901</v>
      </c>
      <c r="BI19" s="223">
        <v>8.2396644421509695</v>
      </c>
      <c r="BJ19" s="225">
        <v>3.5200336820458298</v>
      </c>
      <c r="BK19" s="223">
        <v>41.124468195188797</v>
      </c>
      <c r="BL19" s="225">
        <v>1.4281738284102501</v>
      </c>
      <c r="BM19" s="223">
        <v>45.297117389907598</v>
      </c>
      <c r="BN19" s="225">
        <v>2.8825093866676399</v>
      </c>
      <c r="BO19" s="223">
        <v>46.510147079327702</v>
      </c>
      <c r="BP19" s="225">
        <v>3.56060691515109</v>
      </c>
      <c r="BQ19" s="223">
        <v>37.896058633674699</v>
      </c>
      <c r="BR19" s="225">
        <v>1.6433760088365399</v>
      </c>
      <c r="BS19" s="223">
        <v>-7.4010587562329002</v>
      </c>
      <c r="BT19" s="225">
        <v>3.2255750174238398</v>
      </c>
      <c r="BU19" s="223">
        <v>17.981357159579002</v>
      </c>
      <c r="BV19" s="225">
        <v>1.1603627915210799</v>
      </c>
      <c r="BW19" s="223">
        <v>19.355352874995202</v>
      </c>
      <c r="BX19" s="225">
        <v>2.4036241015627202</v>
      </c>
      <c r="BY19" s="223">
        <v>20.466919844685499</v>
      </c>
      <c r="BZ19" s="225">
        <v>3.08732248625599</v>
      </c>
      <c r="CA19" s="223">
        <v>16.628286196081401</v>
      </c>
      <c r="CB19" s="225">
        <v>1.34056983696456</v>
      </c>
      <c r="CC19" s="223">
        <v>-2.7270666789138001</v>
      </c>
      <c r="CD19" s="225">
        <v>2.78650986653851</v>
      </c>
      <c r="CE19" s="223">
        <v>50.738414428126603</v>
      </c>
      <c r="CF19" s="225">
        <v>1.48458064818066</v>
      </c>
      <c r="CG19" s="223">
        <v>38.948611571230103</v>
      </c>
      <c r="CH19" s="225">
        <v>2.6815013448248499</v>
      </c>
      <c r="CI19" s="223">
        <v>47.256269151356904</v>
      </c>
      <c r="CJ19" s="225">
        <v>2.9175901052589901</v>
      </c>
      <c r="CK19" s="223">
        <v>55.669824461163202</v>
      </c>
      <c r="CL19" s="225">
        <v>1.7981212016695001</v>
      </c>
      <c r="CM19" s="223">
        <v>16.721212889933</v>
      </c>
      <c r="CN19" s="225">
        <v>2.9556994487473598</v>
      </c>
      <c r="CO19" s="223">
        <v>36.627291644076401</v>
      </c>
      <c r="CP19" s="225">
        <v>1.57441868042107</v>
      </c>
      <c r="CQ19" s="223">
        <v>31.152092343920401</v>
      </c>
      <c r="CR19" s="225">
        <v>2.6520555286490599</v>
      </c>
      <c r="CS19" s="223">
        <v>34.199611773184799</v>
      </c>
      <c r="CT19" s="225">
        <v>2.8070756571178102</v>
      </c>
      <c r="CU19" s="223">
        <v>38.961269628701501</v>
      </c>
      <c r="CV19" s="225">
        <v>2.0274059638036901</v>
      </c>
      <c r="CW19" s="223">
        <v>7.8091772847810796</v>
      </c>
      <c r="CX19" s="225">
        <v>3.1547336173520399</v>
      </c>
      <c r="CY19" s="223">
        <v>38.624048046335403</v>
      </c>
      <c r="CZ19" s="225">
        <v>1.4154718182013799</v>
      </c>
      <c r="DA19" s="223">
        <v>32.601691372795699</v>
      </c>
      <c r="DB19" s="225">
        <v>2.9658137452496902</v>
      </c>
      <c r="DC19" s="223">
        <v>39.283523536127397</v>
      </c>
      <c r="DD19" s="225">
        <v>3.2630684710611702</v>
      </c>
      <c r="DE19" s="223">
        <v>40.330655044799499</v>
      </c>
      <c r="DF19" s="225">
        <v>2.0840515298101501</v>
      </c>
      <c r="DG19" s="223">
        <v>7.7289636720038697</v>
      </c>
      <c r="DH19" s="225">
        <v>3.9953983926770902</v>
      </c>
      <c r="DI19" s="223">
        <v>33.3874890871909</v>
      </c>
      <c r="DJ19" s="225">
        <v>1.3504579550673801</v>
      </c>
      <c r="DK19" s="223">
        <v>25.0223593429311</v>
      </c>
      <c r="DL19" s="225">
        <v>3.1433632286603999</v>
      </c>
      <c r="DM19" s="223">
        <v>31.9688359981436</v>
      </c>
      <c r="DN19" s="225">
        <v>2.7463162909410799</v>
      </c>
      <c r="DO19" s="223">
        <v>36.477079147506501</v>
      </c>
      <c r="DP19" s="225">
        <v>1.72944921596457</v>
      </c>
      <c r="DQ19" s="223">
        <v>11.454719804575401</v>
      </c>
      <c r="DR19" s="225">
        <v>3.5316885753807701</v>
      </c>
      <c r="DS19" s="223">
        <v>47.332208200469601</v>
      </c>
      <c r="DT19" s="225">
        <v>1.48213929467253</v>
      </c>
      <c r="DU19" s="223">
        <v>41.683598512514699</v>
      </c>
      <c r="DV19" s="225">
        <v>2.9290095845967401</v>
      </c>
      <c r="DW19" s="223">
        <v>46.224583598547397</v>
      </c>
      <c r="DX19" s="225">
        <v>3.09264867229663</v>
      </c>
      <c r="DY19" s="223">
        <v>49.357486348714197</v>
      </c>
      <c r="DZ19" s="225">
        <v>1.6777895771075799</v>
      </c>
      <c r="EA19" s="223">
        <v>7.6738878361994196</v>
      </c>
      <c r="EB19" s="225">
        <v>3.28847530516193</v>
      </c>
      <c r="EC19" s="223">
        <v>29.421207949033199</v>
      </c>
      <c r="ED19" s="225">
        <v>1.2073428817621801</v>
      </c>
      <c r="EE19" s="223">
        <v>19.3527628520234</v>
      </c>
      <c r="EF19" s="225">
        <v>2.1580748506511598</v>
      </c>
      <c r="EG19" s="223">
        <v>31.9999986851148</v>
      </c>
      <c r="EH19" s="225">
        <v>3.5340212068008099</v>
      </c>
      <c r="EI19" s="223">
        <v>31.730973819888199</v>
      </c>
      <c r="EJ19" s="225">
        <v>1.4900911298998101</v>
      </c>
      <c r="EK19" s="223">
        <v>12.378210967864799</v>
      </c>
      <c r="EL19" s="225">
        <v>2.4802113544542199</v>
      </c>
      <c r="EM19" s="223">
        <v>22.432200270737098</v>
      </c>
      <c r="EN19" s="225">
        <v>1.1660135608705</v>
      </c>
      <c r="EO19" s="223">
        <v>16.2219515886595</v>
      </c>
      <c r="EP19" s="225">
        <v>2.0219928857933702</v>
      </c>
      <c r="EQ19" s="223">
        <v>24.1687794708163</v>
      </c>
      <c r="ER19" s="225">
        <v>2.4828863853396101</v>
      </c>
      <c r="ES19" s="223">
        <v>23.976982865099899</v>
      </c>
      <c r="ET19" s="225">
        <v>1.6076313131447399</v>
      </c>
      <c r="EU19" s="223">
        <v>7.7550312764404099</v>
      </c>
      <c r="EV19" s="225">
        <v>2.9153958523419501</v>
      </c>
      <c r="EW19" s="223">
        <v>15.7795329442786</v>
      </c>
      <c r="EX19" s="225">
        <v>0.84162347440455398</v>
      </c>
      <c r="EY19" s="223">
        <v>16.024318245290999</v>
      </c>
      <c r="EZ19" s="225">
        <v>2.3517567217251401</v>
      </c>
      <c r="FA19" s="223">
        <v>14.530167317901499</v>
      </c>
      <c r="FB19" s="225">
        <v>2.1038004869476898</v>
      </c>
      <c r="FC19" s="223">
        <v>16.173255915449701</v>
      </c>
      <c r="FD19" s="225">
        <v>1.18571418200067</v>
      </c>
      <c r="FE19" s="223">
        <v>0.148937670158691</v>
      </c>
      <c r="FF19" s="225">
        <v>2.6748253168169902</v>
      </c>
      <c r="FG19" s="104"/>
      <c r="FH19" s="104"/>
      <c r="FI19" s="104"/>
      <c r="FJ19" s="104"/>
      <c r="FK19" s="104"/>
      <c r="FL19" s="104"/>
      <c r="FM19" s="104"/>
      <c r="FN19" s="104"/>
      <c r="FO19" s="104"/>
      <c r="FP19" s="104"/>
      <c r="FQ19" s="104"/>
      <c r="FR19" s="104"/>
      <c r="FS19" s="104"/>
      <c r="FT19" s="104"/>
      <c r="FU19" s="104"/>
      <c r="FV19" s="104"/>
      <c r="FW19" s="104"/>
      <c r="FX19" s="104"/>
      <c r="FY19" s="104"/>
      <c r="FZ19" s="104"/>
      <c r="GA19" s="104"/>
      <c r="GB19" s="104"/>
      <c r="GC19" s="104"/>
      <c r="GD19" s="104"/>
      <c r="GE19" s="104"/>
      <c r="GF19" s="104"/>
      <c r="GG19" s="104"/>
      <c r="GH19" s="104"/>
      <c r="GI19" s="104"/>
      <c r="GJ19" s="104"/>
      <c r="GK19" s="104"/>
      <c r="GL19" s="104"/>
      <c r="GM19" s="104"/>
      <c r="GN19" s="104"/>
      <c r="GO19" s="104"/>
      <c r="GP19" s="104"/>
      <c r="GQ19" s="104"/>
      <c r="GR19" s="104"/>
      <c r="GS19" s="104"/>
      <c r="GT19" s="104"/>
      <c r="GU19" s="104"/>
      <c r="GV19" s="104"/>
      <c r="GW19" s="104"/>
      <c r="GX19" s="104"/>
      <c r="GY19" s="104"/>
      <c r="GZ19" s="104"/>
      <c r="HA19" s="104"/>
      <c r="HB19" s="104"/>
      <c r="HC19" s="104"/>
      <c r="HD19" s="104"/>
      <c r="HE19" s="104"/>
      <c r="HF19" s="104"/>
      <c r="HG19" s="104"/>
      <c r="HH19" s="104"/>
      <c r="HI19" s="104"/>
      <c r="HJ19" s="104"/>
      <c r="HK19" s="104"/>
      <c r="HL19" s="104"/>
      <c r="HM19" s="104"/>
      <c r="HN19" s="104"/>
      <c r="HO19" s="104"/>
      <c r="HP19" s="104"/>
      <c r="HQ19" s="104"/>
      <c r="HR19" s="255"/>
    </row>
    <row r="20" spans="1:226" ht="13" customHeight="1" x14ac:dyDescent="0.25">
      <c r="A20" s="26" t="s">
        <v>399</v>
      </c>
      <c r="B20" s="184">
        <v>2</v>
      </c>
      <c r="C20" s="223">
        <v>51.6132764499391</v>
      </c>
      <c r="D20" s="225">
        <v>1.5684554783498399</v>
      </c>
      <c r="E20" s="223">
        <v>47.831674935134401</v>
      </c>
      <c r="F20" s="225">
        <v>3.1144642871608501</v>
      </c>
      <c r="G20" s="223">
        <v>52.909548722117997</v>
      </c>
      <c r="H20" s="225">
        <v>3.6632686027587602</v>
      </c>
      <c r="I20" s="223">
        <v>52.530498221889999</v>
      </c>
      <c r="J20" s="225">
        <v>1.87132386345728</v>
      </c>
      <c r="K20" s="223">
        <v>4.6988232867555997</v>
      </c>
      <c r="L20" s="225">
        <v>3.4421166565130501</v>
      </c>
      <c r="M20" s="223">
        <v>51.429146733611901</v>
      </c>
      <c r="N20" s="225">
        <v>1.53748520071249</v>
      </c>
      <c r="O20" s="223">
        <v>44.834840405017601</v>
      </c>
      <c r="P20" s="225">
        <v>3.04086726071229</v>
      </c>
      <c r="Q20" s="223">
        <v>49.069758872551603</v>
      </c>
      <c r="R20" s="225">
        <v>3.91731710268057</v>
      </c>
      <c r="S20" s="223">
        <v>54.214616073976302</v>
      </c>
      <c r="T20" s="225">
        <v>1.8518088079239501</v>
      </c>
      <c r="U20" s="223">
        <v>9.3797756689586897</v>
      </c>
      <c r="V20" s="225">
        <v>3.3727089189594399</v>
      </c>
      <c r="W20" s="223">
        <v>59.8040820021779</v>
      </c>
      <c r="X20" s="225">
        <v>1.71942850513193</v>
      </c>
      <c r="Y20" s="223">
        <v>49.8580701409293</v>
      </c>
      <c r="Z20" s="225">
        <v>3.1927492336183199</v>
      </c>
      <c r="AA20" s="223">
        <v>57.6871906684053</v>
      </c>
      <c r="AB20" s="225">
        <v>4.1770302680146401</v>
      </c>
      <c r="AC20" s="223">
        <v>63.402553103855503</v>
      </c>
      <c r="AD20" s="225">
        <v>2.16875331392552</v>
      </c>
      <c r="AE20" s="223">
        <v>13.5444829629262</v>
      </c>
      <c r="AF20" s="225">
        <v>3.6101434079280099</v>
      </c>
      <c r="AG20" s="223">
        <v>54.350390540733997</v>
      </c>
      <c r="AH20" s="225">
        <v>1.9721795737033201</v>
      </c>
      <c r="AI20" s="223">
        <v>46.489063927580602</v>
      </c>
      <c r="AJ20" s="225">
        <v>3.55302042993068</v>
      </c>
      <c r="AK20" s="223">
        <v>56.865693735433098</v>
      </c>
      <c r="AL20" s="225">
        <v>4.0289394820622997</v>
      </c>
      <c r="AM20" s="223">
        <v>56.461411055377198</v>
      </c>
      <c r="AN20" s="225">
        <v>2.1647956825121701</v>
      </c>
      <c r="AO20" s="223">
        <v>9.9723471277965903</v>
      </c>
      <c r="AP20" s="225">
        <v>3.6516907274207302</v>
      </c>
      <c r="AQ20" s="223">
        <v>31.324911531088699</v>
      </c>
      <c r="AR20" s="225">
        <v>1.65838749982519</v>
      </c>
      <c r="AS20" s="223">
        <v>30.047270232563601</v>
      </c>
      <c r="AT20" s="225">
        <v>2.9811663149950398</v>
      </c>
      <c r="AU20" s="223">
        <v>29.627108309028699</v>
      </c>
      <c r="AV20" s="225">
        <v>3.6287569903046202</v>
      </c>
      <c r="AW20" s="223">
        <v>32.292018155568201</v>
      </c>
      <c r="AX20" s="225">
        <v>2.0777264615114701</v>
      </c>
      <c r="AY20" s="223">
        <v>2.2447479230046299</v>
      </c>
      <c r="AZ20" s="225">
        <v>3.4840708454603302</v>
      </c>
      <c r="BA20" s="223">
        <v>66.297563702290702</v>
      </c>
      <c r="BB20" s="225">
        <v>1.5977074805491001</v>
      </c>
      <c r="BC20" s="223">
        <v>61.340066702650503</v>
      </c>
      <c r="BD20" s="225">
        <v>3.4366139271104301</v>
      </c>
      <c r="BE20" s="223">
        <v>65.5945225529005</v>
      </c>
      <c r="BF20" s="225">
        <v>3.4566776355212099</v>
      </c>
      <c r="BG20" s="223">
        <v>68.309480860353403</v>
      </c>
      <c r="BH20" s="225">
        <v>2.1934431208003602</v>
      </c>
      <c r="BI20" s="223">
        <v>6.9694141577028903</v>
      </c>
      <c r="BJ20" s="225">
        <v>3.96514717395852</v>
      </c>
      <c r="BK20" s="223">
        <v>63.7878310764712</v>
      </c>
      <c r="BL20" s="225">
        <v>1.62783612775607</v>
      </c>
      <c r="BM20" s="223">
        <v>60.299665814575398</v>
      </c>
      <c r="BN20" s="225">
        <v>3.4692917844484699</v>
      </c>
      <c r="BO20" s="223">
        <v>66.344166123602307</v>
      </c>
      <c r="BP20" s="225">
        <v>3.9423103222681801</v>
      </c>
      <c r="BQ20" s="223">
        <v>64.231524309734496</v>
      </c>
      <c r="BR20" s="225">
        <v>1.96837550874759</v>
      </c>
      <c r="BS20" s="223">
        <v>3.9318584951590299</v>
      </c>
      <c r="BT20" s="225">
        <v>3.7594827519748999</v>
      </c>
      <c r="BU20" s="223">
        <v>46.573254723256603</v>
      </c>
      <c r="BV20" s="225">
        <v>1.3900564429683699</v>
      </c>
      <c r="BW20" s="223">
        <v>47.657763335608998</v>
      </c>
      <c r="BX20" s="225">
        <v>3.2260481462507902</v>
      </c>
      <c r="BY20" s="223">
        <v>48.691129636943501</v>
      </c>
      <c r="BZ20" s="225">
        <v>3.4572710731575</v>
      </c>
      <c r="CA20" s="223">
        <v>46.014956351167797</v>
      </c>
      <c r="CB20" s="225">
        <v>1.71488133632101</v>
      </c>
      <c r="CC20" s="223">
        <v>-1.6428069844412101</v>
      </c>
      <c r="CD20" s="225">
        <v>3.5157695654068299</v>
      </c>
      <c r="CE20" s="223">
        <v>49.814655118239401</v>
      </c>
      <c r="CF20" s="225">
        <v>1.38910419795679</v>
      </c>
      <c r="CG20" s="223">
        <v>40.414060190012997</v>
      </c>
      <c r="CH20" s="225">
        <v>3.0468710755647899</v>
      </c>
      <c r="CI20" s="223">
        <v>45.223849525001199</v>
      </c>
      <c r="CJ20" s="225">
        <v>3.8770767049839798</v>
      </c>
      <c r="CK20" s="223">
        <v>54.2325857910851</v>
      </c>
      <c r="CL20" s="225">
        <v>2.0702244523927602</v>
      </c>
      <c r="CM20" s="223">
        <v>13.818525601072199</v>
      </c>
      <c r="CN20" s="225">
        <v>3.8852577863725899</v>
      </c>
      <c r="CO20" s="223">
        <v>47.157985656752302</v>
      </c>
      <c r="CP20" s="225">
        <v>1.5953617431899201</v>
      </c>
      <c r="CQ20" s="223">
        <v>44.447025591087296</v>
      </c>
      <c r="CR20" s="225">
        <v>3.15491349524991</v>
      </c>
      <c r="CS20" s="223">
        <v>52.341015265528</v>
      </c>
      <c r="CT20" s="225">
        <v>3.7769850117460799</v>
      </c>
      <c r="CU20" s="223">
        <v>46.233126684134596</v>
      </c>
      <c r="CV20" s="225">
        <v>1.97715702069027</v>
      </c>
      <c r="CW20" s="223">
        <v>1.78610109304731</v>
      </c>
      <c r="CX20" s="225">
        <v>3.35306141892706</v>
      </c>
      <c r="CY20" s="223">
        <v>43.314692662494103</v>
      </c>
      <c r="CZ20" s="225">
        <v>1.44996008342164</v>
      </c>
      <c r="DA20" s="223">
        <v>33.624798432257897</v>
      </c>
      <c r="DB20" s="225">
        <v>2.8327360412774598</v>
      </c>
      <c r="DC20" s="223">
        <v>46.053807703805198</v>
      </c>
      <c r="DD20" s="225">
        <v>3.6774652863328399</v>
      </c>
      <c r="DE20" s="223">
        <v>45.493326919966897</v>
      </c>
      <c r="DF20" s="225">
        <v>1.9030310859283199</v>
      </c>
      <c r="DG20" s="223">
        <v>11.868528487709</v>
      </c>
      <c r="DH20" s="225">
        <v>3.1940781918795902</v>
      </c>
      <c r="DI20" s="223">
        <v>53.784615449470202</v>
      </c>
      <c r="DJ20" s="225">
        <v>1.4528876132580899</v>
      </c>
      <c r="DK20" s="223">
        <v>45.849721226716802</v>
      </c>
      <c r="DL20" s="225">
        <v>3.1761787904587702</v>
      </c>
      <c r="DM20" s="223">
        <v>56.251914817730402</v>
      </c>
      <c r="DN20" s="225">
        <v>3.8530353438891201</v>
      </c>
      <c r="DO20" s="223">
        <v>56.053718267359002</v>
      </c>
      <c r="DP20" s="225">
        <v>1.71297646085361</v>
      </c>
      <c r="DQ20" s="223">
        <v>10.2039970406422</v>
      </c>
      <c r="DR20" s="225">
        <v>3.38316262932823</v>
      </c>
      <c r="DS20" s="223">
        <v>49.4534550204325</v>
      </c>
      <c r="DT20" s="225">
        <v>1.5508652755319601</v>
      </c>
      <c r="DU20" s="223">
        <v>41.398267268993003</v>
      </c>
      <c r="DV20" s="225">
        <v>3.6002694495209999</v>
      </c>
      <c r="DW20" s="223">
        <v>49.205485449702799</v>
      </c>
      <c r="DX20" s="225">
        <v>3.9860357370854098</v>
      </c>
      <c r="DY20" s="223">
        <v>51.954104292571003</v>
      </c>
      <c r="DZ20" s="225">
        <v>1.8534019994739901</v>
      </c>
      <c r="EA20" s="223">
        <v>10.5558370235781</v>
      </c>
      <c r="EB20" s="225">
        <v>3.8282182991676499</v>
      </c>
      <c r="EC20" s="223">
        <v>46.513181826631097</v>
      </c>
      <c r="ED20" s="225">
        <v>1.5089293749264601</v>
      </c>
      <c r="EE20" s="223">
        <v>36.111573738965397</v>
      </c>
      <c r="EF20" s="225">
        <v>3.2329849757290399</v>
      </c>
      <c r="EG20" s="223">
        <v>46.323435420486597</v>
      </c>
      <c r="EH20" s="225">
        <v>3.5290770472435198</v>
      </c>
      <c r="EI20" s="223">
        <v>50.227422451634098</v>
      </c>
      <c r="EJ20" s="225">
        <v>1.9058651034170599</v>
      </c>
      <c r="EK20" s="223">
        <v>14.115848712668701</v>
      </c>
      <c r="EL20" s="225">
        <v>3.6748454486646298</v>
      </c>
      <c r="EM20" s="223">
        <v>36.286606660940201</v>
      </c>
      <c r="EN20" s="225">
        <v>1.50360372666662</v>
      </c>
      <c r="EO20" s="223">
        <v>33.301319714012102</v>
      </c>
      <c r="EP20" s="225">
        <v>2.74243749715012</v>
      </c>
      <c r="EQ20" s="223">
        <v>33.236909243545199</v>
      </c>
      <c r="ER20" s="225">
        <v>3.76455621638017</v>
      </c>
      <c r="ES20" s="223">
        <v>37.612263082224203</v>
      </c>
      <c r="ET20" s="225">
        <v>1.8110964223008601</v>
      </c>
      <c r="EU20" s="223">
        <v>4.3109433682120901</v>
      </c>
      <c r="EV20" s="225">
        <v>3.0566138604300002</v>
      </c>
      <c r="EW20" s="223">
        <v>43.986752846138799</v>
      </c>
      <c r="EX20" s="225">
        <v>1.33856273361099</v>
      </c>
      <c r="EY20" s="223">
        <v>37.3767314149557</v>
      </c>
      <c r="EZ20" s="225">
        <v>2.76743869335129</v>
      </c>
      <c r="FA20" s="223">
        <v>42.886181526175697</v>
      </c>
      <c r="FB20" s="225">
        <v>3.48848246432097</v>
      </c>
      <c r="FC20" s="223">
        <v>46.224559409635198</v>
      </c>
      <c r="FD20" s="225">
        <v>1.98036705685864</v>
      </c>
      <c r="FE20" s="223">
        <v>8.8478279946794895</v>
      </c>
      <c r="FF20" s="225">
        <v>3.54217219195223</v>
      </c>
      <c r="FG20" s="104"/>
      <c r="FH20" s="104"/>
      <c r="FI20" s="104"/>
      <c r="FJ20" s="104"/>
      <c r="FK20" s="104"/>
      <c r="FL20" s="104"/>
      <c r="FM20" s="104"/>
      <c r="FN20" s="104"/>
      <c r="FO20" s="104"/>
      <c r="FP20" s="104"/>
      <c r="FQ20" s="104"/>
      <c r="FR20" s="104"/>
      <c r="FS20" s="104"/>
      <c r="FT20" s="104"/>
      <c r="FU20" s="104"/>
      <c r="FV20" s="104"/>
      <c r="FW20" s="104"/>
      <c r="FX20" s="104"/>
      <c r="FY20" s="104"/>
      <c r="FZ20" s="104"/>
      <c r="GA20" s="104"/>
      <c r="GB20" s="104"/>
      <c r="GC20" s="104"/>
      <c r="GD20" s="104"/>
      <c r="GE20" s="104"/>
      <c r="GF20" s="104"/>
      <c r="GG20" s="104"/>
      <c r="GH20" s="104"/>
      <c r="GI20" s="104"/>
      <c r="GJ20" s="104"/>
      <c r="GK20" s="104"/>
      <c r="GL20" s="104"/>
      <c r="GM20" s="104"/>
      <c r="GN20" s="104"/>
      <c r="GO20" s="104"/>
      <c r="GP20" s="104"/>
      <c r="GQ20" s="104"/>
      <c r="GR20" s="104"/>
      <c r="GS20" s="104"/>
      <c r="GT20" s="104"/>
      <c r="GU20" s="104"/>
      <c r="GV20" s="104"/>
      <c r="GW20" s="104"/>
      <c r="GX20" s="104"/>
      <c r="GY20" s="104"/>
      <c r="GZ20" s="104"/>
      <c r="HA20" s="104"/>
      <c r="HB20" s="104"/>
      <c r="HC20" s="104"/>
      <c r="HD20" s="104"/>
      <c r="HE20" s="104"/>
      <c r="HF20" s="104"/>
      <c r="HG20" s="104"/>
      <c r="HH20" s="104"/>
      <c r="HI20" s="104"/>
      <c r="HJ20" s="104"/>
      <c r="HK20" s="104"/>
      <c r="HL20" s="104"/>
      <c r="HM20" s="104"/>
      <c r="HN20" s="104"/>
      <c r="HO20" s="104"/>
      <c r="HP20" s="104"/>
      <c r="HQ20" s="104"/>
      <c r="HR20" s="255"/>
    </row>
    <row r="21" spans="1:226" ht="13" customHeight="1" x14ac:dyDescent="0.25">
      <c r="A21" s="26" t="s">
        <v>400</v>
      </c>
      <c r="B21" s="184">
        <v>2</v>
      </c>
      <c r="C21" s="223">
        <v>23.704547738817599</v>
      </c>
      <c r="D21" s="225">
        <v>1.0892589222345099</v>
      </c>
      <c r="E21" s="223">
        <v>17.934283027146801</v>
      </c>
      <c r="F21" s="225">
        <v>1.8600323551798801</v>
      </c>
      <c r="G21" s="223">
        <v>19.475541823611099</v>
      </c>
      <c r="H21" s="225">
        <v>2.56293215443202</v>
      </c>
      <c r="I21" s="223">
        <v>26.961626884011402</v>
      </c>
      <c r="J21" s="225">
        <v>1.44685013105328</v>
      </c>
      <c r="K21" s="223">
        <v>9.0273438568645794</v>
      </c>
      <c r="L21" s="225">
        <v>2.32557826276574</v>
      </c>
      <c r="M21" s="223">
        <v>23.421453386318799</v>
      </c>
      <c r="N21" s="225">
        <v>1.1303131152157899</v>
      </c>
      <c r="O21" s="223">
        <v>18.147577408423299</v>
      </c>
      <c r="P21" s="225">
        <v>1.85639592307248</v>
      </c>
      <c r="Q21" s="223">
        <v>18.856461986486501</v>
      </c>
      <c r="R21" s="225">
        <v>2.4191742437558101</v>
      </c>
      <c r="S21" s="223">
        <v>25.946078131925599</v>
      </c>
      <c r="T21" s="225">
        <v>1.4991254664447999</v>
      </c>
      <c r="U21" s="223">
        <v>7.7985007235022596</v>
      </c>
      <c r="V21" s="225">
        <v>2.2369477571398599</v>
      </c>
      <c r="W21" s="223">
        <v>22.884881128575302</v>
      </c>
      <c r="X21" s="225">
        <v>1.0779689181124701</v>
      </c>
      <c r="Y21" s="223">
        <v>13.2137209874912</v>
      </c>
      <c r="Z21" s="225">
        <v>1.65998367916224</v>
      </c>
      <c r="AA21" s="223">
        <v>19.994871440199699</v>
      </c>
      <c r="AB21" s="225">
        <v>2.0779106596234902</v>
      </c>
      <c r="AC21" s="223">
        <v>26.545956457635999</v>
      </c>
      <c r="AD21" s="225">
        <v>1.4542409106018199</v>
      </c>
      <c r="AE21" s="223">
        <v>13.3322354701448</v>
      </c>
      <c r="AF21" s="225">
        <v>2.1769113093325601</v>
      </c>
      <c r="AG21" s="223">
        <v>35.575607253580401</v>
      </c>
      <c r="AH21" s="225">
        <v>1.5326526535921801</v>
      </c>
      <c r="AI21" s="223">
        <v>29.1398934174237</v>
      </c>
      <c r="AJ21" s="225">
        <v>2.7381065506050901</v>
      </c>
      <c r="AK21" s="223">
        <v>27.0863905740371</v>
      </c>
      <c r="AL21" s="225">
        <v>2.6040562746906901</v>
      </c>
      <c r="AM21" s="223">
        <v>39.899975475964297</v>
      </c>
      <c r="AN21" s="225">
        <v>2.14182675784568</v>
      </c>
      <c r="AO21" s="223">
        <v>10.760082058540601</v>
      </c>
      <c r="AP21" s="225">
        <v>3.55568744855423</v>
      </c>
      <c r="AQ21" s="223">
        <v>20.832830737455701</v>
      </c>
      <c r="AR21" s="225">
        <v>1.1420442075843</v>
      </c>
      <c r="AS21" s="223">
        <v>16.184871844236</v>
      </c>
      <c r="AT21" s="225">
        <v>1.7829392115424101</v>
      </c>
      <c r="AU21" s="223">
        <v>16.777979513123501</v>
      </c>
      <c r="AV21" s="225">
        <v>2.2624986148750201</v>
      </c>
      <c r="AW21" s="223">
        <v>23.4662969363707</v>
      </c>
      <c r="AX21" s="225">
        <v>1.65828947648368</v>
      </c>
      <c r="AY21" s="223">
        <v>7.2814250921346897</v>
      </c>
      <c r="AZ21" s="225">
        <v>2.4325445176552698</v>
      </c>
      <c r="BA21" s="223">
        <v>51.068678067460198</v>
      </c>
      <c r="BB21" s="225">
        <v>1.2330817291418801</v>
      </c>
      <c r="BC21" s="223">
        <v>41.652744267584097</v>
      </c>
      <c r="BD21" s="225">
        <v>3.0577500837332798</v>
      </c>
      <c r="BE21" s="223">
        <v>40.281911645572301</v>
      </c>
      <c r="BF21" s="225">
        <v>3.57228636655798</v>
      </c>
      <c r="BG21" s="223">
        <v>57.131822552850203</v>
      </c>
      <c r="BH21" s="225">
        <v>1.5186429671291</v>
      </c>
      <c r="BI21" s="223">
        <v>15.4790782852661</v>
      </c>
      <c r="BJ21" s="225">
        <v>3.6778882720006001</v>
      </c>
      <c r="BK21" s="223">
        <v>53.499882322654202</v>
      </c>
      <c r="BL21" s="225">
        <v>1.3841005142198</v>
      </c>
      <c r="BM21" s="223">
        <v>50.690973185418699</v>
      </c>
      <c r="BN21" s="225">
        <v>3.0223958797330601</v>
      </c>
      <c r="BO21" s="223">
        <v>43.763453853858699</v>
      </c>
      <c r="BP21" s="225">
        <v>3.23406265480781</v>
      </c>
      <c r="BQ21" s="223">
        <v>56.941223541983497</v>
      </c>
      <c r="BR21" s="225">
        <v>1.55626572076549</v>
      </c>
      <c r="BS21" s="223">
        <v>6.2502503565647398</v>
      </c>
      <c r="BT21" s="225">
        <v>3.1306383750262601</v>
      </c>
      <c r="BU21" s="223">
        <v>18.639715092761101</v>
      </c>
      <c r="BV21" s="225">
        <v>1.25139581260633</v>
      </c>
      <c r="BW21" s="223">
        <v>15.8225151497279</v>
      </c>
      <c r="BX21" s="225">
        <v>2.0287816845964</v>
      </c>
      <c r="BY21" s="223">
        <v>14.373601070214001</v>
      </c>
      <c r="BZ21" s="225">
        <v>2.29089081582292</v>
      </c>
      <c r="CA21" s="223">
        <v>21.085506077485</v>
      </c>
      <c r="CB21" s="225">
        <v>1.7246988983158</v>
      </c>
      <c r="CC21" s="223">
        <v>5.2629909277570999</v>
      </c>
      <c r="CD21" s="225">
        <v>2.56058281442027</v>
      </c>
      <c r="CE21" s="223">
        <v>44.041808477532904</v>
      </c>
      <c r="CF21" s="225">
        <v>1.2601521828186499</v>
      </c>
      <c r="CG21" s="223">
        <v>38.436626604295697</v>
      </c>
      <c r="CH21" s="225">
        <v>3.2249751157247202</v>
      </c>
      <c r="CI21" s="223">
        <v>34.502291861059497</v>
      </c>
      <c r="CJ21" s="225">
        <v>2.7318877882947401</v>
      </c>
      <c r="CK21" s="223">
        <v>48.024422826026701</v>
      </c>
      <c r="CL21" s="225">
        <v>1.7092296804614899</v>
      </c>
      <c r="CM21" s="223">
        <v>9.5877962217309793</v>
      </c>
      <c r="CN21" s="225">
        <v>3.8233225635067201</v>
      </c>
      <c r="CO21" s="223">
        <v>41.986794711795397</v>
      </c>
      <c r="CP21" s="225">
        <v>1.3367046953649</v>
      </c>
      <c r="CQ21" s="223">
        <v>35.121679837565303</v>
      </c>
      <c r="CR21" s="225">
        <v>2.7855667298052702</v>
      </c>
      <c r="CS21" s="223">
        <v>34.537921276383898</v>
      </c>
      <c r="CT21" s="225">
        <v>2.9498802822639698</v>
      </c>
      <c r="CU21" s="223">
        <v>45.816671371555699</v>
      </c>
      <c r="CV21" s="225">
        <v>1.67651883678355</v>
      </c>
      <c r="CW21" s="223">
        <v>10.6949915339904</v>
      </c>
      <c r="CX21" s="225">
        <v>3.1225805346309001</v>
      </c>
      <c r="CY21" s="223">
        <v>28.118044634811401</v>
      </c>
      <c r="CZ21" s="225">
        <v>1.2231355489608899</v>
      </c>
      <c r="DA21" s="223">
        <v>24.6238641597498</v>
      </c>
      <c r="DB21" s="225">
        <v>2.36973668220288</v>
      </c>
      <c r="DC21" s="223">
        <v>22.190445525454699</v>
      </c>
      <c r="DD21" s="225">
        <v>2.4099213379115998</v>
      </c>
      <c r="DE21" s="223">
        <v>30.261962540179201</v>
      </c>
      <c r="DF21" s="225">
        <v>1.65481568819666</v>
      </c>
      <c r="DG21" s="223">
        <v>5.6380983804293701</v>
      </c>
      <c r="DH21" s="225">
        <v>2.8617807895391398</v>
      </c>
      <c r="DI21" s="223">
        <v>48.0706859244724</v>
      </c>
      <c r="DJ21" s="225">
        <v>1.45284219782737</v>
      </c>
      <c r="DK21" s="223">
        <v>41.080307723640097</v>
      </c>
      <c r="DL21" s="225">
        <v>2.9070728418312601</v>
      </c>
      <c r="DM21" s="223">
        <v>37.430521017029598</v>
      </c>
      <c r="DN21" s="225">
        <v>2.8513601333748402</v>
      </c>
      <c r="DO21" s="223">
        <v>53.289979251144899</v>
      </c>
      <c r="DP21" s="225">
        <v>1.7958605060670301</v>
      </c>
      <c r="DQ21" s="223">
        <v>12.2096715275049</v>
      </c>
      <c r="DR21" s="225">
        <v>3.34565759159408</v>
      </c>
      <c r="DS21" s="223">
        <v>45.715189505171899</v>
      </c>
      <c r="DT21" s="225">
        <v>1.35375032657103</v>
      </c>
      <c r="DU21" s="223">
        <v>37.1991673613663</v>
      </c>
      <c r="DV21" s="225">
        <v>3.25557042310967</v>
      </c>
      <c r="DW21" s="223">
        <v>37.420725938333298</v>
      </c>
      <c r="DX21" s="225">
        <v>3.01915152065075</v>
      </c>
      <c r="DY21" s="223">
        <v>50.217950087911497</v>
      </c>
      <c r="DZ21" s="225">
        <v>1.7106447854562301</v>
      </c>
      <c r="EA21" s="223">
        <v>13.018782726545201</v>
      </c>
      <c r="EB21" s="225">
        <v>3.7839524478086699</v>
      </c>
      <c r="EC21" s="223">
        <v>38.378403022345601</v>
      </c>
      <c r="ED21" s="225">
        <v>1.59001518465412</v>
      </c>
      <c r="EE21" s="223">
        <v>28.189898161695201</v>
      </c>
      <c r="EF21" s="225">
        <v>2.2900036173464899</v>
      </c>
      <c r="EG21" s="223">
        <v>30.337834455124899</v>
      </c>
      <c r="EH21" s="225">
        <v>3.0039447984876202</v>
      </c>
      <c r="EI21" s="223">
        <v>44.143494082261903</v>
      </c>
      <c r="EJ21" s="225">
        <v>2.0805213112245999</v>
      </c>
      <c r="EK21" s="223">
        <v>15.9535959205667</v>
      </c>
      <c r="EL21" s="225">
        <v>2.74954675520801</v>
      </c>
      <c r="EM21" s="223">
        <v>44.193435000468</v>
      </c>
      <c r="EN21" s="225">
        <v>1.3536855812894599</v>
      </c>
      <c r="EO21" s="223">
        <v>32.271939995424702</v>
      </c>
      <c r="EP21" s="225">
        <v>2.53424138812204</v>
      </c>
      <c r="EQ21" s="223">
        <v>33.900240719102896</v>
      </c>
      <c r="ER21" s="225">
        <v>3.2090596369857201</v>
      </c>
      <c r="ES21" s="223">
        <v>50.755650736701597</v>
      </c>
      <c r="ET21" s="225">
        <v>1.6526445892506001</v>
      </c>
      <c r="EU21" s="223">
        <v>18.483710741276902</v>
      </c>
      <c r="EV21" s="225">
        <v>2.98163666532803</v>
      </c>
      <c r="EW21" s="223">
        <v>44.436634134191799</v>
      </c>
      <c r="EX21" s="225">
        <v>1.37835739633501</v>
      </c>
      <c r="EY21" s="223">
        <v>37.136235583898703</v>
      </c>
      <c r="EZ21" s="225">
        <v>2.8220216634136999</v>
      </c>
      <c r="FA21" s="223">
        <v>34.169061998925997</v>
      </c>
      <c r="FB21" s="225">
        <v>3.0493561622810499</v>
      </c>
      <c r="FC21" s="223">
        <v>47.775323750617503</v>
      </c>
      <c r="FD21" s="225">
        <v>1.7967908489786599</v>
      </c>
      <c r="FE21" s="223">
        <v>10.6390881667188</v>
      </c>
      <c r="FF21" s="225">
        <v>3.2784126791551</v>
      </c>
      <c r="FG21" s="104"/>
      <c r="FH21" s="104"/>
      <c r="FI21" s="104"/>
      <c r="FJ21" s="104"/>
      <c r="FK21" s="104"/>
      <c r="FL21" s="104"/>
      <c r="FM21" s="104"/>
      <c r="FN21" s="104"/>
      <c r="FO21" s="104"/>
      <c r="FP21" s="104"/>
      <c r="FQ21" s="104"/>
      <c r="FR21" s="104"/>
      <c r="FS21" s="104"/>
      <c r="FT21" s="104"/>
      <c r="FU21" s="104"/>
      <c r="FV21" s="104"/>
      <c r="FW21" s="104"/>
      <c r="FX21" s="104"/>
      <c r="FY21" s="104"/>
      <c r="FZ21" s="104"/>
      <c r="GA21" s="104"/>
      <c r="GB21" s="104"/>
      <c r="GC21" s="104"/>
      <c r="GD21" s="104"/>
      <c r="GE21" s="104"/>
      <c r="GF21" s="104"/>
      <c r="GG21" s="104"/>
      <c r="GH21" s="104"/>
      <c r="GI21" s="104"/>
      <c r="GJ21" s="104"/>
      <c r="GK21" s="104"/>
      <c r="GL21" s="104"/>
      <c r="GM21" s="104"/>
      <c r="GN21" s="104"/>
      <c r="GO21" s="104"/>
      <c r="GP21" s="104"/>
      <c r="GQ21" s="104"/>
      <c r="GR21" s="104"/>
      <c r="GS21" s="104"/>
      <c r="GT21" s="104"/>
      <c r="GU21" s="104"/>
      <c r="GV21" s="104"/>
      <c r="GW21" s="104"/>
      <c r="GX21" s="104"/>
      <c r="GY21" s="104"/>
      <c r="GZ21" s="104"/>
      <c r="HA21" s="104"/>
      <c r="HB21" s="104"/>
      <c r="HC21" s="104"/>
      <c r="HD21" s="104"/>
      <c r="HE21" s="104"/>
      <c r="HF21" s="104"/>
      <c r="HG21" s="104"/>
      <c r="HH21" s="104"/>
      <c r="HI21" s="104"/>
      <c r="HJ21" s="104"/>
      <c r="HK21" s="104"/>
      <c r="HL21" s="104"/>
      <c r="HM21" s="104"/>
      <c r="HN21" s="104"/>
      <c r="HO21" s="104"/>
      <c r="HP21" s="104"/>
      <c r="HQ21" s="104"/>
      <c r="HR21" s="255"/>
    </row>
    <row r="22" spans="1:226" ht="13" customHeight="1" x14ac:dyDescent="0.25">
      <c r="A22" s="26" t="s">
        <v>401</v>
      </c>
      <c r="B22" s="184">
        <v>2</v>
      </c>
      <c r="C22" s="223">
        <v>46.136437422760103</v>
      </c>
      <c r="D22" s="225">
        <v>1.85405380792832</v>
      </c>
      <c r="E22" s="223">
        <v>49.220679529335598</v>
      </c>
      <c r="F22" s="225">
        <v>4.2199380024116504</v>
      </c>
      <c r="G22" s="223">
        <v>40.170349791967098</v>
      </c>
      <c r="H22" s="225">
        <v>3.7484006652869102</v>
      </c>
      <c r="I22" s="223">
        <v>47.6389276003041</v>
      </c>
      <c r="J22" s="225">
        <v>2.3968133670825198</v>
      </c>
      <c r="K22" s="223">
        <v>-1.5817519290314599</v>
      </c>
      <c r="L22" s="225">
        <v>4.8470561640033702</v>
      </c>
      <c r="M22" s="223">
        <v>47.277954085064898</v>
      </c>
      <c r="N22" s="225">
        <v>1.6595972265743599</v>
      </c>
      <c r="O22" s="223">
        <v>43.3074536992481</v>
      </c>
      <c r="P22" s="225">
        <v>3.4825171087123898</v>
      </c>
      <c r="Q22" s="223">
        <v>46.488906628016103</v>
      </c>
      <c r="R22" s="225">
        <v>4.1670345228832604</v>
      </c>
      <c r="S22" s="223">
        <v>48.965598328116798</v>
      </c>
      <c r="T22" s="225">
        <v>2.2487151178164102</v>
      </c>
      <c r="U22" s="223">
        <v>5.65814462886875</v>
      </c>
      <c r="V22" s="225">
        <v>3.5569887343242201</v>
      </c>
      <c r="W22" s="223">
        <v>48.792696470566298</v>
      </c>
      <c r="X22" s="225">
        <v>1.72064494248822</v>
      </c>
      <c r="Y22" s="223">
        <v>48.138194733257201</v>
      </c>
      <c r="Z22" s="225">
        <v>4.0387110374670598</v>
      </c>
      <c r="AA22" s="223">
        <v>41.700019017002198</v>
      </c>
      <c r="AB22" s="225">
        <v>3.7918915927609298</v>
      </c>
      <c r="AC22" s="223">
        <v>52.160265507908299</v>
      </c>
      <c r="AD22" s="225">
        <v>2.3177369613487699</v>
      </c>
      <c r="AE22" s="223">
        <v>4.0220707746510698</v>
      </c>
      <c r="AF22" s="225">
        <v>4.8003471884731503</v>
      </c>
      <c r="AG22" s="223">
        <v>56.879278325774102</v>
      </c>
      <c r="AH22" s="225">
        <v>1.9944901665530701</v>
      </c>
      <c r="AI22" s="223">
        <v>52.571987225990803</v>
      </c>
      <c r="AJ22" s="225">
        <v>4.34838563160584</v>
      </c>
      <c r="AK22" s="223">
        <v>58.248967209251397</v>
      </c>
      <c r="AL22" s="225">
        <v>3.7244071218269301</v>
      </c>
      <c r="AM22" s="223">
        <v>57.434045298764602</v>
      </c>
      <c r="AN22" s="225">
        <v>2.95413291046669</v>
      </c>
      <c r="AO22" s="223">
        <v>4.8620580727738298</v>
      </c>
      <c r="AP22" s="225">
        <v>5.5369016055153599</v>
      </c>
      <c r="AQ22" s="223">
        <v>42.785817322222897</v>
      </c>
      <c r="AR22" s="225">
        <v>2.2159213893810699</v>
      </c>
      <c r="AS22" s="223">
        <v>40.404979809406697</v>
      </c>
      <c r="AT22" s="225">
        <v>4.1985347620961599</v>
      </c>
      <c r="AU22" s="223">
        <v>45.4700498173586</v>
      </c>
      <c r="AV22" s="225">
        <v>4.2051640530651397</v>
      </c>
      <c r="AW22" s="223">
        <v>42.118120535420999</v>
      </c>
      <c r="AX22" s="225">
        <v>2.8575303978411202</v>
      </c>
      <c r="AY22" s="223">
        <v>1.7131407260142999</v>
      </c>
      <c r="AZ22" s="225">
        <v>4.6891358899955096</v>
      </c>
      <c r="BA22" s="223">
        <v>55.4612842446736</v>
      </c>
      <c r="BB22" s="225">
        <v>1.7824212641535599</v>
      </c>
      <c r="BC22" s="223">
        <v>51.817225899913304</v>
      </c>
      <c r="BD22" s="225">
        <v>3.9829522456433302</v>
      </c>
      <c r="BE22" s="223">
        <v>52.598285485725697</v>
      </c>
      <c r="BF22" s="225">
        <v>2.9356648826232301</v>
      </c>
      <c r="BG22" s="223">
        <v>58.166908810626403</v>
      </c>
      <c r="BH22" s="225">
        <v>2.6030940220991101</v>
      </c>
      <c r="BI22" s="223">
        <v>6.3496829107131401</v>
      </c>
      <c r="BJ22" s="225">
        <v>4.4904639128211299</v>
      </c>
      <c r="BK22" s="223">
        <v>54.226453552347003</v>
      </c>
      <c r="BL22" s="225">
        <v>2.1290635349256002</v>
      </c>
      <c r="BM22" s="223">
        <v>64.811557298532605</v>
      </c>
      <c r="BN22" s="225">
        <v>3.9771152225594002</v>
      </c>
      <c r="BO22" s="223">
        <v>53.778372089897204</v>
      </c>
      <c r="BP22" s="225">
        <v>3.9971851667567502</v>
      </c>
      <c r="BQ22" s="223">
        <v>50.522401307979599</v>
      </c>
      <c r="BR22" s="225">
        <v>3.0312382334992201</v>
      </c>
      <c r="BS22" s="223">
        <v>-14.289155990553001</v>
      </c>
      <c r="BT22" s="225">
        <v>4.8108669796695001</v>
      </c>
      <c r="BU22" s="223">
        <v>28.354094302304102</v>
      </c>
      <c r="BV22" s="225">
        <v>2.03512837865728</v>
      </c>
      <c r="BW22" s="223">
        <v>30.933080202189</v>
      </c>
      <c r="BX22" s="225">
        <v>3.7810079361398499</v>
      </c>
      <c r="BY22" s="223">
        <v>28.713710656197499</v>
      </c>
      <c r="BZ22" s="225">
        <v>3.5545535663632002</v>
      </c>
      <c r="CA22" s="223">
        <v>26.788670962685199</v>
      </c>
      <c r="CB22" s="225">
        <v>3.1329681200288602</v>
      </c>
      <c r="CC22" s="223">
        <v>-4.14440923950374</v>
      </c>
      <c r="CD22" s="225">
        <v>4.51811812644398</v>
      </c>
      <c r="CE22" s="223">
        <v>27.938065572800401</v>
      </c>
      <c r="CF22" s="225">
        <v>1.8724507786667099</v>
      </c>
      <c r="CG22" s="223">
        <v>22.755571053955698</v>
      </c>
      <c r="CH22" s="225">
        <v>3.8781375883671299</v>
      </c>
      <c r="CI22" s="223">
        <v>25.882147431148699</v>
      </c>
      <c r="CJ22" s="225">
        <v>3.1303029409999801</v>
      </c>
      <c r="CK22" s="223">
        <v>30.676632551089799</v>
      </c>
      <c r="CL22" s="225">
        <v>2.7932627065072002</v>
      </c>
      <c r="CM22" s="223">
        <v>7.92106149713414</v>
      </c>
      <c r="CN22" s="225">
        <v>4.0755161974873202</v>
      </c>
      <c r="CO22" s="223">
        <v>47.6408210393734</v>
      </c>
      <c r="CP22" s="225">
        <v>2.2271393639780799</v>
      </c>
      <c r="CQ22" s="223">
        <v>48.4977444474655</v>
      </c>
      <c r="CR22" s="225">
        <v>4.5228782814574098</v>
      </c>
      <c r="CS22" s="223">
        <v>45.740390256496703</v>
      </c>
      <c r="CT22" s="225">
        <v>3.6392984694456398</v>
      </c>
      <c r="CU22" s="223">
        <v>48.561962722226703</v>
      </c>
      <c r="CV22" s="225">
        <v>2.9015047574266299</v>
      </c>
      <c r="CW22" s="223">
        <v>6.4218274761195501E-2</v>
      </c>
      <c r="CX22" s="225">
        <v>4.71106450358395</v>
      </c>
      <c r="CY22" s="223">
        <v>31.488077786407398</v>
      </c>
      <c r="CZ22" s="225">
        <v>1.6426989537857599</v>
      </c>
      <c r="DA22" s="223">
        <v>25.0702012108456</v>
      </c>
      <c r="DB22" s="225">
        <v>3.64915222629172</v>
      </c>
      <c r="DC22" s="223">
        <v>32.838414128652502</v>
      </c>
      <c r="DD22" s="225">
        <v>3.4945655035118</v>
      </c>
      <c r="DE22" s="223">
        <v>32.217731900155698</v>
      </c>
      <c r="DF22" s="225">
        <v>2.4139567033585299</v>
      </c>
      <c r="DG22" s="223">
        <v>7.1475306893101402</v>
      </c>
      <c r="DH22" s="225">
        <v>4.76612670566709</v>
      </c>
      <c r="DI22" s="223">
        <v>47.4858973253437</v>
      </c>
      <c r="DJ22" s="225">
        <v>1.5509845851103601</v>
      </c>
      <c r="DK22" s="223">
        <v>40.527693735119101</v>
      </c>
      <c r="DL22" s="225">
        <v>3.8683112128851498</v>
      </c>
      <c r="DM22" s="223">
        <v>48.364272391612197</v>
      </c>
      <c r="DN22" s="225">
        <v>3.77068980587894</v>
      </c>
      <c r="DO22" s="223">
        <v>49.722429692413499</v>
      </c>
      <c r="DP22" s="225">
        <v>2.7248173870765902</v>
      </c>
      <c r="DQ22" s="223">
        <v>9.1947359572943395</v>
      </c>
      <c r="DR22" s="225">
        <v>5.0543885816100502</v>
      </c>
      <c r="DS22" s="223">
        <v>33.528581210018899</v>
      </c>
      <c r="DT22" s="225">
        <v>1.64792285482444</v>
      </c>
      <c r="DU22" s="223">
        <v>30.935045397899099</v>
      </c>
      <c r="DV22" s="225">
        <v>3.18794588906179</v>
      </c>
      <c r="DW22" s="223">
        <v>36.601410306143201</v>
      </c>
      <c r="DX22" s="225">
        <v>3.0047574899288301</v>
      </c>
      <c r="DY22" s="223">
        <v>31.8869368313465</v>
      </c>
      <c r="DZ22" s="225">
        <v>2.6311188351787198</v>
      </c>
      <c r="EA22" s="223">
        <v>0.95189143344739702</v>
      </c>
      <c r="EB22" s="225">
        <v>4.1229354025198699</v>
      </c>
      <c r="EC22" s="223">
        <v>26.425631418301101</v>
      </c>
      <c r="ED22" s="225">
        <v>2.0386462465262101</v>
      </c>
      <c r="EE22" s="223">
        <v>24.2237423736516</v>
      </c>
      <c r="EF22" s="225">
        <v>4.1156356907290199</v>
      </c>
      <c r="EG22" s="223">
        <v>28.283029223680799</v>
      </c>
      <c r="EH22" s="225">
        <v>3.4538075957575201</v>
      </c>
      <c r="EI22" s="223">
        <v>25.897282713534199</v>
      </c>
      <c r="EJ22" s="225">
        <v>2.51147328539993</v>
      </c>
      <c r="EK22" s="223">
        <v>1.67354033988268</v>
      </c>
      <c r="EL22" s="225">
        <v>4.1520278761364997</v>
      </c>
      <c r="EM22" s="223">
        <v>28.224043801501701</v>
      </c>
      <c r="EN22" s="225">
        <v>1.7756781541167901</v>
      </c>
      <c r="EO22" s="223">
        <v>32.094645411540498</v>
      </c>
      <c r="EP22" s="225">
        <v>4.42133984027297</v>
      </c>
      <c r="EQ22" s="223">
        <v>28.614189678943202</v>
      </c>
      <c r="ER22" s="225">
        <v>3.3843643644563901</v>
      </c>
      <c r="ES22" s="223">
        <v>26.157491582360802</v>
      </c>
      <c r="ET22" s="225">
        <v>2.0740846069335199</v>
      </c>
      <c r="EU22" s="223">
        <v>-5.9371538291796897</v>
      </c>
      <c r="EV22" s="225">
        <v>4.5852671470624902</v>
      </c>
      <c r="EW22" s="223">
        <v>34.323359311146298</v>
      </c>
      <c r="EX22" s="225">
        <v>1.84082340921995</v>
      </c>
      <c r="EY22" s="223">
        <v>38.815570401457997</v>
      </c>
      <c r="EZ22" s="225">
        <v>4.2891171516866704</v>
      </c>
      <c r="FA22" s="223">
        <v>28.742473013488201</v>
      </c>
      <c r="FB22" s="225">
        <v>3.0235009112312299</v>
      </c>
      <c r="FC22" s="223">
        <v>34.069118077739397</v>
      </c>
      <c r="FD22" s="225">
        <v>2.4708240116826699</v>
      </c>
      <c r="FE22" s="223">
        <v>-4.7464523237186</v>
      </c>
      <c r="FF22" s="225">
        <v>4.2271391908201998</v>
      </c>
      <c r="FG22" s="104"/>
      <c r="FH22" s="104"/>
      <c r="FI22" s="104"/>
      <c r="FJ22" s="104"/>
      <c r="FK22" s="104"/>
      <c r="FL22" s="104"/>
      <c r="FM22" s="104"/>
      <c r="FN22" s="104"/>
      <c r="FO22" s="104"/>
      <c r="FP22" s="104"/>
      <c r="FQ22" s="104"/>
      <c r="FR22" s="104"/>
      <c r="FS22" s="104"/>
      <c r="FT22" s="104"/>
      <c r="FU22" s="104"/>
      <c r="FV22" s="104"/>
      <c r="FW22" s="104"/>
      <c r="FX22" s="104"/>
      <c r="FY22" s="104"/>
      <c r="FZ22" s="104"/>
      <c r="GA22" s="104"/>
      <c r="GB22" s="104"/>
      <c r="GC22" s="104"/>
      <c r="GD22" s="104"/>
      <c r="GE22" s="104"/>
      <c r="GF22" s="104"/>
      <c r="GG22" s="104"/>
      <c r="GH22" s="104"/>
      <c r="GI22" s="104"/>
      <c r="GJ22" s="104"/>
      <c r="GK22" s="104"/>
      <c r="GL22" s="104"/>
      <c r="GM22" s="104"/>
      <c r="GN22" s="104"/>
      <c r="GO22" s="104"/>
      <c r="GP22" s="104"/>
      <c r="GQ22" s="104"/>
      <c r="GR22" s="104"/>
      <c r="GS22" s="104"/>
      <c r="GT22" s="104"/>
      <c r="GU22" s="104"/>
      <c r="GV22" s="104"/>
      <c r="GW22" s="104"/>
      <c r="GX22" s="104"/>
      <c r="GY22" s="104"/>
      <c r="GZ22" s="104"/>
      <c r="HA22" s="104"/>
      <c r="HB22" s="104"/>
      <c r="HC22" s="104"/>
      <c r="HD22" s="104"/>
      <c r="HE22" s="104"/>
      <c r="HF22" s="104"/>
      <c r="HG22" s="104"/>
      <c r="HH22" s="104"/>
      <c r="HI22" s="104"/>
      <c r="HJ22" s="104"/>
      <c r="HK22" s="104"/>
      <c r="HL22" s="104"/>
      <c r="HM22" s="104"/>
      <c r="HN22" s="104"/>
      <c r="HO22" s="104"/>
      <c r="HP22" s="104"/>
      <c r="HQ22" s="104"/>
      <c r="HR22" s="255"/>
    </row>
    <row r="23" spans="1:226" ht="13" customHeight="1" x14ac:dyDescent="0.25">
      <c r="A23" s="26" t="s">
        <v>402</v>
      </c>
      <c r="B23" s="184">
        <v>2</v>
      </c>
      <c r="C23" s="223">
        <v>26.4047660687012</v>
      </c>
      <c r="D23" s="225">
        <v>1.4100445892579101</v>
      </c>
      <c r="E23" s="223">
        <v>43.217595651753598</v>
      </c>
      <c r="F23" s="225">
        <v>3.8355284984270099</v>
      </c>
      <c r="G23" s="223">
        <v>30.143447931292901</v>
      </c>
      <c r="H23" s="225">
        <v>3.9027831048633601</v>
      </c>
      <c r="I23" s="223">
        <v>19.659572803549501</v>
      </c>
      <c r="J23" s="225">
        <v>1.58958736062658</v>
      </c>
      <c r="K23" s="223">
        <v>-23.5580228482041</v>
      </c>
      <c r="L23" s="225">
        <v>4.2530800302888396</v>
      </c>
      <c r="M23" s="223">
        <v>21.128426703041299</v>
      </c>
      <c r="N23" s="225">
        <v>1.62596816771243</v>
      </c>
      <c r="O23" s="223">
        <v>35.1460749295196</v>
      </c>
      <c r="P23" s="225">
        <v>4.3952430750413001</v>
      </c>
      <c r="Q23" s="223">
        <v>19.8299000873089</v>
      </c>
      <c r="R23" s="225">
        <v>2.8808421772102899</v>
      </c>
      <c r="S23" s="223">
        <v>16.670596497854</v>
      </c>
      <c r="T23" s="225">
        <v>1.7092265748353299</v>
      </c>
      <c r="U23" s="223">
        <v>-18.4754784316656</v>
      </c>
      <c r="V23" s="225">
        <v>4.66659381768158</v>
      </c>
      <c r="W23" s="223">
        <v>30.380143224934201</v>
      </c>
      <c r="X23" s="225">
        <v>1.63519110767343</v>
      </c>
      <c r="Y23" s="223">
        <v>45.266202318956701</v>
      </c>
      <c r="Z23" s="225">
        <v>3.8443686877154502</v>
      </c>
      <c r="AA23" s="223">
        <v>32.6856791971774</v>
      </c>
      <c r="AB23" s="225">
        <v>3.4369254205480302</v>
      </c>
      <c r="AC23" s="223">
        <v>24.565846959246102</v>
      </c>
      <c r="AD23" s="225">
        <v>1.7056128360499401</v>
      </c>
      <c r="AE23" s="223">
        <v>-20.700355359710599</v>
      </c>
      <c r="AF23" s="225">
        <v>4.1412474214397097</v>
      </c>
      <c r="AG23" s="223">
        <v>30.6503864239174</v>
      </c>
      <c r="AH23" s="225">
        <v>1.6736873761964901</v>
      </c>
      <c r="AI23" s="223">
        <v>40.573871676539497</v>
      </c>
      <c r="AJ23" s="225">
        <v>4.5448844823671797</v>
      </c>
      <c r="AK23" s="223">
        <v>32.115781006337897</v>
      </c>
      <c r="AL23" s="225">
        <v>3.2585193381448598</v>
      </c>
      <c r="AM23" s="223">
        <v>26.5156709282268</v>
      </c>
      <c r="AN23" s="225">
        <v>2.0868266996941398</v>
      </c>
      <c r="AO23" s="223">
        <v>-14.0582007483127</v>
      </c>
      <c r="AP23" s="225">
        <v>5.0405700958100104</v>
      </c>
      <c r="AQ23" s="223">
        <v>25.0838854496388</v>
      </c>
      <c r="AR23" s="225">
        <v>1.76568705720177</v>
      </c>
      <c r="AS23" s="223">
        <v>37.174464737087597</v>
      </c>
      <c r="AT23" s="225">
        <v>4.3868984873588301</v>
      </c>
      <c r="AU23" s="223">
        <v>25.509630803649799</v>
      </c>
      <c r="AV23" s="225">
        <v>3.0568116943755501</v>
      </c>
      <c r="AW23" s="223">
        <v>20.508301689431601</v>
      </c>
      <c r="AX23" s="225">
        <v>1.79055351765649</v>
      </c>
      <c r="AY23" s="223">
        <v>-16.666163047656099</v>
      </c>
      <c r="AZ23" s="225">
        <v>4.4296455935576198</v>
      </c>
      <c r="BA23" s="223">
        <v>34.420480870503702</v>
      </c>
      <c r="BB23" s="225">
        <v>1.51700781335528</v>
      </c>
      <c r="BC23" s="223">
        <v>43.545761638058501</v>
      </c>
      <c r="BD23" s="225">
        <v>4.1113293088985001</v>
      </c>
      <c r="BE23" s="223">
        <v>33.397137014358101</v>
      </c>
      <c r="BF23" s="225">
        <v>3.8087211370547598</v>
      </c>
      <c r="BG23" s="223">
        <v>31.888154695669499</v>
      </c>
      <c r="BH23" s="225">
        <v>1.47418695682789</v>
      </c>
      <c r="BI23" s="223">
        <v>-11.657606942389</v>
      </c>
      <c r="BJ23" s="225">
        <v>4.2980571406786998</v>
      </c>
      <c r="BK23" s="223">
        <v>30.968031496591401</v>
      </c>
      <c r="BL23" s="225">
        <v>1.6819862176685201</v>
      </c>
      <c r="BM23" s="223">
        <v>46.487344655411199</v>
      </c>
      <c r="BN23" s="225">
        <v>4.2763329609926801</v>
      </c>
      <c r="BO23" s="223">
        <v>31.264355025698901</v>
      </c>
      <c r="BP23" s="225">
        <v>3.92409202350923</v>
      </c>
      <c r="BQ23" s="223">
        <v>25.399801194543102</v>
      </c>
      <c r="BR23" s="225">
        <v>1.6190636237510201</v>
      </c>
      <c r="BS23" s="223">
        <v>-21.087543460868101</v>
      </c>
      <c r="BT23" s="225">
        <v>4.4908194868659796</v>
      </c>
      <c r="BU23" s="223">
        <v>19.986483802061201</v>
      </c>
      <c r="BV23" s="225">
        <v>1.5225282626154899</v>
      </c>
      <c r="BW23" s="223">
        <v>26.346906022637501</v>
      </c>
      <c r="BX23" s="225">
        <v>3.8472159306778302</v>
      </c>
      <c r="BY23" s="223">
        <v>23.425654483542001</v>
      </c>
      <c r="BZ23" s="225">
        <v>3.27180416201475</v>
      </c>
      <c r="CA23" s="223">
        <v>16.4684536889466</v>
      </c>
      <c r="CB23" s="225">
        <v>1.3010697531939299</v>
      </c>
      <c r="CC23" s="223">
        <v>-9.8784523336909693</v>
      </c>
      <c r="CD23" s="225">
        <v>3.7564666806009401</v>
      </c>
      <c r="CE23" s="223">
        <v>22.9613688156381</v>
      </c>
      <c r="CF23" s="225">
        <v>1.5966070663493901</v>
      </c>
      <c r="CG23" s="223">
        <v>31.4825252063352</v>
      </c>
      <c r="CH23" s="225">
        <v>4.8038263039871003</v>
      </c>
      <c r="CI23" s="223">
        <v>22.2299483756935</v>
      </c>
      <c r="CJ23" s="225">
        <v>3.0499561109050202</v>
      </c>
      <c r="CK23" s="223">
        <v>20.3404105566444</v>
      </c>
      <c r="CL23" s="225">
        <v>1.4812645344754201</v>
      </c>
      <c r="CM23" s="223">
        <v>-11.142114649690701</v>
      </c>
      <c r="CN23" s="225">
        <v>4.9577495424900802</v>
      </c>
      <c r="CO23" s="223">
        <v>24.481715101361999</v>
      </c>
      <c r="CP23" s="225">
        <v>1.62982489805507</v>
      </c>
      <c r="CQ23" s="223">
        <v>34.966661714823701</v>
      </c>
      <c r="CR23" s="225">
        <v>4.0166289804858897</v>
      </c>
      <c r="CS23" s="223">
        <v>24.108103603885901</v>
      </c>
      <c r="CT23" s="225">
        <v>3.2722516335238798</v>
      </c>
      <c r="CU23" s="223">
        <v>21.216029437960099</v>
      </c>
      <c r="CV23" s="225">
        <v>1.98838348537221</v>
      </c>
      <c r="CW23" s="223">
        <v>-13.7506322768636</v>
      </c>
      <c r="CX23" s="225">
        <v>4.3314585052499401</v>
      </c>
      <c r="CY23" s="223">
        <v>24.403547977626399</v>
      </c>
      <c r="CZ23" s="225">
        <v>2.2179241137891901</v>
      </c>
      <c r="DA23" s="223">
        <v>31.784980658496799</v>
      </c>
      <c r="DB23" s="225">
        <v>4.4833778163566302</v>
      </c>
      <c r="DC23" s="223">
        <v>26.1061907509145</v>
      </c>
      <c r="DD23" s="225">
        <v>3.82479962742035</v>
      </c>
      <c r="DE23" s="223">
        <v>20.970452239692602</v>
      </c>
      <c r="DF23" s="225">
        <v>2.2946025864261799</v>
      </c>
      <c r="DG23" s="223">
        <v>-10.814528418804199</v>
      </c>
      <c r="DH23" s="225">
        <v>4.5338622234339203</v>
      </c>
      <c r="DI23" s="223">
        <v>30.4758383211386</v>
      </c>
      <c r="DJ23" s="225">
        <v>1.7609439076067299</v>
      </c>
      <c r="DK23" s="223">
        <v>39.038526048454003</v>
      </c>
      <c r="DL23" s="225">
        <v>3.5880594564042401</v>
      </c>
      <c r="DM23" s="223">
        <v>30.413414791860099</v>
      </c>
      <c r="DN23" s="225">
        <v>3.8971021884324499</v>
      </c>
      <c r="DO23" s="223">
        <v>27.640077475709599</v>
      </c>
      <c r="DP23" s="225">
        <v>2.10580514729233</v>
      </c>
      <c r="DQ23" s="223">
        <v>-11.3984485727444</v>
      </c>
      <c r="DR23" s="225">
        <v>4.0811223159395604</v>
      </c>
      <c r="DS23" s="223">
        <v>23.382460428662299</v>
      </c>
      <c r="DT23" s="225">
        <v>1.6473387164548901</v>
      </c>
      <c r="DU23" s="223">
        <v>33.447860059969997</v>
      </c>
      <c r="DV23" s="225">
        <v>4.5403695623245799</v>
      </c>
      <c r="DW23" s="223">
        <v>25.589730717486301</v>
      </c>
      <c r="DX23" s="225">
        <v>3.7459785836648898</v>
      </c>
      <c r="DY23" s="223">
        <v>19.247269582358101</v>
      </c>
      <c r="DZ23" s="225">
        <v>1.4267975153521799</v>
      </c>
      <c r="EA23" s="223">
        <v>-14.2005904776119</v>
      </c>
      <c r="EB23" s="225">
        <v>4.6263919613945799</v>
      </c>
      <c r="EC23" s="223">
        <v>19.737583605321099</v>
      </c>
      <c r="ED23" s="225">
        <v>1.8992609432560701</v>
      </c>
      <c r="EE23" s="223">
        <v>28.4124669239492</v>
      </c>
      <c r="EF23" s="225">
        <v>4.6840824823090204</v>
      </c>
      <c r="EG23" s="223">
        <v>21.865526423595501</v>
      </c>
      <c r="EH23" s="225">
        <v>3.0826243588818998</v>
      </c>
      <c r="EI23" s="223">
        <v>15.8640328041465</v>
      </c>
      <c r="EJ23" s="225">
        <v>1.4383424661039701</v>
      </c>
      <c r="EK23" s="223">
        <v>-12.5484341198027</v>
      </c>
      <c r="EL23" s="225">
        <v>4.31841771921352</v>
      </c>
      <c r="EM23" s="223">
        <v>19.9982415703642</v>
      </c>
      <c r="EN23" s="225">
        <v>1.93298343544994</v>
      </c>
      <c r="EO23" s="223">
        <v>29.189527711828099</v>
      </c>
      <c r="EP23" s="225">
        <v>4.2144520592025199</v>
      </c>
      <c r="EQ23" s="223">
        <v>18.875594022800801</v>
      </c>
      <c r="ER23" s="225">
        <v>2.9359675016126801</v>
      </c>
      <c r="ES23" s="223">
        <v>16.7549299710269</v>
      </c>
      <c r="ET23" s="225">
        <v>1.58773839907977</v>
      </c>
      <c r="EU23" s="223">
        <v>-12.4345977408012</v>
      </c>
      <c r="EV23" s="225">
        <v>3.97319863247965</v>
      </c>
      <c r="EW23" s="223">
        <v>22.766939841858999</v>
      </c>
      <c r="EX23" s="225">
        <v>1.77146370228772</v>
      </c>
      <c r="EY23" s="223">
        <v>34.412904179608198</v>
      </c>
      <c r="EZ23" s="225">
        <v>4.5923279352623698</v>
      </c>
      <c r="FA23" s="223">
        <v>25.1157770309479</v>
      </c>
      <c r="FB23" s="225">
        <v>4.1099439716113997</v>
      </c>
      <c r="FC23" s="223">
        <v>17.9800164933168</v>
      </c>
      <c r="FD23" s="225">
        <v>1.48490461196117</v>
      </c>
      <c r="FE23" s="223">
        <v>-16.432887686291298</v>
      </c>
      <c r="FF23" s="225">
        <v>4.7994655212122304</v>
      </c>
      <c r="FG23" s="104"/>
      <c r="FH23" s="104"/>
      <c r="FI23" s="104"/>
      <c r="FJ23" s="104"/>
      <c r="FK23" s="104"/>
      <c r="FL23" s="104"/>
      <c r="FM23" s="104"/>
      <c r="FN23" s="104"/>
      <c r="FO23" s="104"/>
      <c r="FP23" s="104"/>
      <c r="FQ23" s="104"/>
      <c r="FR23" s="104"/>
      <c r="FS23" s="104"/>
      <c r="FT23" s="104"/>
      <c r="FU23" s="104"/>
      <c r="FV23" s="104"/>
      <c r="FW23" s="104"/>
      <c r="FX23" s="104"/>
      <c r="FY23" s="104"/>
      <c r="FZ23" s="104"/>
      <c r="GA23" s="104"/>
      <c r="GB23" s="104"/>
      <c r="GC23" s="104"/>
      <c r="GD23" s="104"/>
      <c r="GE23" s="104"/>
      <c r="GF23" s="104"/>
      <c r="GG23" s="104"/>
      <c r="GH23" s="104"/>
      <c r="GI23" s="104"/>
      <c r="GJ23" s="104"/>
      <c r="GK23" s="104"/>
      <c r="GL23" s="104"/>
      <c r="GM23" s="104"/>
      <c r="GN23" s="104"/>
      <c r="GO23" s="104"/>
      <c r="GP23" s="104"/>
      <c r="GQ23" s="104"/>
      <c r="GR23" s="104"/>
      <c r="GS23" s="104"/>
      <c r="GT23" s="104"/>
      <c r="GU23" s="104"/>
      <c r="GV23" s="104"/>
      <c r="GW23" s="104"/>
      <c r="GX23" s="104"/>
      <c r="GY23" s="104"/>
      <c r="GZ23" s="104"/>
      <c r="HA23" s="104"/>
      <c r="HB23" s="104"/>
      <c r="HC23" s="104"/>
      <c r="HD23" s="104"/>
      <c r="HE23" s="104"/>
      <c r="HF23" s="104"/>
      <c r="HG23" s="104"/>
      <c r="HH23" s="104"/>
      <c r="HI23" s="104"/>
      <c r="HJ23" s="104"/>
      <c r="HK23" s="104"/>
      <c r="HL23" s="104"/>
      <c r="HM23" s="104"/>
      <c r="HN23" s="104"/>
      <c r="HO23" s="104"/>
      <c r="HP23" s="104"/>
      <c r="HQ23" s="104"/>
      <c r="HR23" s="255"/>
    </row>
    <row r="24" spans="1:226" ht="13" customHeight="1" x14ac:dyDescent="0.25">
      <c r="A24" s="26" t="s">
        <v>403</v>
      </c>
      <c r="B24" s="184">
        <v>2</v>
      </c>
      <c r="C24" s="223">
        <v>55.268354866563001</v>
      </c>
      <c r="D24" s="225">
        <v>1.66750377087141</v>
      </c>
      <c r="E24" s="223">
        <v>48.701168768871803</v>
      </c>
      <c r="F24" s="225">
        <v>4.8222412133114796</v>
      </c>
      <c r="G24" s="223">
        <v>53.793857361659398</v>
      </c>
      <c r="H24" s="225">
        <v>3.01441873935382</v>
      </c>
      <c r="I24" s="223">
        <v>56.963346329730101</v>
      </c>
      <c r="J24" s="225">
        <v>1.98393384961951</v>
      </c>
      <c r="K24" s="223">
        <v>8.2621775608583494</v>
      </c>
      <c r="L24" s="225">
        <v>4.7401954454004303</v>
      </c>
      <c r="M24" s="223">
        <v>30.981946066441601</v>
      </c>
      <c r="N24" s="225">
        <v>1.35470810600905</v>
      </c>
      <c r="O24" s="223">
        <v>21.2552133924411</v>
      </c>
      <c r="P24" s="225">
        <v>3.4849739842122101</v>
      </c>
      <c r="Q24" s="223">
        <v>30.49937640329</v>
      </c>
      <c r="R24" s="225">
        <v>3.3103665329218099</v>
      </c>
      <c r="S24" s="223">
        <v>33.529238708455999</v>
      </c>
      <c r="T24" s="225">
        <v>1.53074087215409</v>
      </c>
      <c r="U24" s="223">
        <v>12.2740253160149</v>
      </c>
      <c r="V24" s="225">
        <v>3.7448284413208599</v>
      </c>
      <c r="W24" s="223">
        <v>53.0279419934229</v>
      </c>
      <c r="X24" s="225">
        <v>1.5415130241229</v>
      </c>
      <c r="Y24" s="223">
        <v>39.211672909564697</v>
      </c>
      <c r="Z24" s="225">
        <v>3.99200583579429</v>
      </c>
      <c r="AA24" s="223">
        <v>52.2946204823171</v>
      </c>
      <c r="AB24" s="225">
        <v>3.7546022373196499</v>
      </c>
      <c r="AC24" s="223">
        <v>55.9908272819834</v>
      </c>
      <c r="AD24" s="225">
        <v>1.6200521309234499</v>
      </c>
      <c r="AE24" s="223">
        <v>16.779154372418699</v>
      </c>
      <c r="AF24" s="225">
        <v>3.99201954439582</v>
      </c>
      <c r="AG24" s="223">
        <v>65.171930380185501</v>
      </c>
      <c r="AH24" s="225">
        <v>1.7908606784487999</v>
      </c>
      <c r="AI24" s="223">
        <v>46.104087207604699</v>
      </c>
      <c r="AJ24" s="225">
        <v>4.3568767601040204</v>
      </c>
      <c r="AK24" s="223">
        <v>67.481735880503905</v>
      </c>
      <c r="AL24" s="225">
        <v>3.2425753008527498</v>
      </c>
      <c r="AM24" s="223">
        <v>68.819399619488905</v>
      </c>
      <c r="AN24" s="225">
        <v>1.9118012905717201</v>
      </c>
      <c r="AO24" s="223">
        <v>22.715312411884199</v>
      </c>
      <c r="AP24" s="225">
        <v>4.4182136983009102</v>
      </c>
      <c r="AQ24" s="223">
        <v>22.7483731771785</v>
      </c>
      <c r="AR24" s="225">
        <v>1.1406266026359599</v>
      </c>
      <c r="AS24" s="223">
        <v>19.5087273722215</v>
      </c>
      <c r="AT24" s="225">
        <v>3.0377885893520702</v>
      </c>
      <c r="AU24" s="223">
        <v>27.715962522447299</v>
      </c>
      <c r="AV24" s="225">
        <v>3.0377872430685899</v>
      </c>
      <c r="AW24" s="223">
        <v>22.0627070605046</v>
      </c>
      <c r="AX24" s="225">
        <v>1.2445671638812701</v>
      </c>
      <c r="AY24" s="223">
        <v>2.5539796882830199</v>
      </c>
      <c r="AZ24" s="225">
        <v>3.3779379294427598</v>
      </c>
      <c r="BA24" s="223">
        <v>45.496807877466303</v>
      </c>
      <c r="BB24" s="225">
        <v>1.62141832846767</v>
      </c>
      <c r="BC24" s="223">
        <v>35.984891031198998</v>
      </c>
      <c r="BD24" s="225">
        <v>4.2972643171976497</v>
      </c>
      <c r="BE24" s="223">
        <v>49.559098545433599</v>
      </c>
      <c r="BF24" s="225">
        <v>4.3929332495330797</v>
      </c>
      <c r="BG24" s="223">
        <v>46.283721406783599</v>
      </c>
      <c r="BH24" s="225">
        <v>1.87586804423358</v>
      </c>
      <c r="BI24" s="223">
        <v>10.2988303755846</v>
      </c>
      <c r="BJ24" s="225">
        <v>4.8403992175767998</v>
      </c>
      <c r="BK24" s="223">
        <v>53.5903838358551</v>
      </c>
      <c r="BL24" s="225">
        <v>1.69130370615005</v>
      </c>
      <c r="BM24" s="223">
        <v>53.487995226182498</v>
      </c>
      <c r="BN24" s="225">
        <v>3.9262050817130998</v>
      </c>
      <c r="BO24" s="223">
        <v>52.185404119018301</v>
      </c>
      <c r="BP24" s="225">
        <v>3.9528868791337701</v>
      </c>
      <c r="BQ24" s="223">
        <v>53.973307648690898</v>
      </c>
      <c r="BR24" s="225">
        <v>1.9056251957206101</v>
      </c>
      <c r="BS24" s="223">
        <v>0.48531242250837198</v>
      </c>
      <c r="BT24" s="225">
        <v>4.5541816202187899</v>
      </c>
      <c r="BU24" s="223">
        <v>23.404563035576299</v>
      </c>
      <c r="BV24" s="225">
        <v>1.21369239305458</v>
      </c>
      <c r="BW24" s="223">
        <v>15.6845646762496</v>
      </c>
      <c r="BX24" s="225">
        <v>2.5937781788875802</v>
      </c>
      <c r="BY24" s="223">
        <v>22.8369755081231</v>
      </c>
      <c r="BZ24" s="225">
        <v>2.9730579003671598</v>
      </c>
      <c r="CA24" s="223">
        <v>25.215089053154699</v>
      </c>
      <c r="CB24" s="225">
        <v>1.3365994210204799</v>
      </c>
      <c r="CC24" s="223">
        <v>9.5305243769051202</v>
      </c>
      <c r="CD24" s="225">
        <v>2.8382110160718099</v>
      </c>
      <c r="CE24" s="223">
        <v>45.1619306339499</v>
      </c>
      <c r="CF24" s="225">
        <v>1.3077284151450499</v>
      </c>
      <c r="CG24" s="223">
        <v>27.875804886757098</v>
      </c>
      <c r="CH24" s="225">
        <v>2.7582558301680402</v>
      </c>
      <c r="CI24" s="223">
        <v>45.435889470175802</v>
      </c>
      <c r="CJ24" s="225">
        <v>3.17950732640718</v>
      </c>
      <c r="CK24" s="223">
        <v>48.856273289064703</v>
      </c>
      <c r="CL24" s="225">
        <v>1.5919207959961501</v>
      </c>
      <c r="CM24" s="223">
        <v>20.980468402307601</v>
      </c>
      <c r="CN24" s="225">
        <v>3.0782245616879398</v>
      </c>
      <c r="CO24" s="223">
        <v>39.841952754208101</v>
      </c>
      <c r="CP24" s="225">
        <v>1.55609113177493</v>
      </c>
      <c r="CQ24" s="223">
        <v>34.471402511526598</v>
      </c>
      <c r="CR24" s="225">
        <v>3.9869712482964399</v>
      </c>
      <c r="CS24" s="223">
        <v>32.510735321751397</v>
      </c>
      <c r="CT24" s="225">
        <v>3.81132321352051</v>
      </c>
      <c r="CU24" s="223">
        <v>43.065360915344499</v>
      </c>
      <c r="CV24" s="225">
        <v>1.6847879935413601</v>
      </c>
      <c r="CW24" s="223">
        <v>8.59395840381789</v>
      </c>
      <c r="CX24" s="225">
        <v>4.2768711253999303</v>
      </c>
      <c r="CY24" s="223">
        <v>43.625258968948103</v>
      </c>
      <c r="CZ24" s="225">
        <v>1.57922503077778</v>
      </c>
      <c r="DA24" s="223">
        <v>34.793657072910399</v>
      </c>
      <c r="DB24" s="225">
        <v>3.6492221666518301</v>
      </c>
      <c r="DC24" s="223">
        <v>39.172065239881597</v>
      </c>
      <c r="DD24" s="225">
        <v>3.5734638550944799</v>
      </c>
      <c r="DE24" s="223">
        <v>46.669906832199302</v>
      </c>
      <c r="DF24" s="225">
        <v>1.92809347686137</v>
      </c>
      <c r="DG24" s="223">
        <v>11.876249759288999</v>
      </c>
      <c r="DH24" s="225">
        <v>4.1716246351310096</v>
      </c>
      <c r="DI24" s="223">
        <v>41.641891799266801</v>
      </c>
      <c r="DJ24" s="225">
        <v>1.66497829223339</v>
      </c>
      <c r="DK24" s="223">
        <v>31.402862574718899</v>
      </c>
      <c r="DL24" s="225">
        <v>3.3844342361984898</v>
      </c>
      <c r="DM24" s="223">
        <v>39.113521885652602</v>
      </c>
      <c r="DN24" s="225">
        <v>4.2588218950456502</v>
      </c>
      <c r="DO24" s="223">
        <v>44.595257733052897</v>
      </c>
      <c r="DP24" s="225">
        <v>2.0742072108799001</v>
      </c>
      <c r="DQ24" s="223">
        <v>13.192395158334</v>
      </c>
      <c r="DR24" s="225">
        <v>4.2114314963106096</v>
      </c>
      <c r="DS24" s="223">
        <v>44.807761796254297</v>
      </c>
      <c r="DT24" s="225">
        <v>1.4366186064444799</v>
      </c>
      <c r="DU24" s="223">
        <v>31.584674701304699</v>
      </c>
      <c r="DV24" s="225">
        <v>2.9161296650902999</v>
      </c>
      <c r="DW24" s="223">
        <v>43.480034922147198</v>
      </c>
      <c r="DX24" s="225">
        <v>3.7578866171520802</v>
      </c>
      <c r="DY24" s="223">
        <v>48.098706575390203</v>
      </c>
      <c r="DZ24" s="225">
        <v>1.8930420085426201</v>
      </c>
      <c r="EA24" s="223">
        <v>16.5140318740855</v>
      </c>
      <c r="EB24" s="225">
        <v>3.5696677911480701</v>
      </c>
      <c r="EC24" s="223">
        <v>37.861715889514898</v>
      </c>
      <c r="ED24" s="225">
        <v>1.4901653583232899</v>
      </c>
      <c r="EE24" s="223">
        <v>30.493944215448199</v>
      </c>
      <c r="EF24" s="225">
        <v>3.3069048383533399</v>
      </c>
      <c r="EG24" s="223">
        <v>36.221408052182802</v>
      </c>
      <c r="EH24" s="225">
        <v>3.3048264390217601</v>
      </c>
      <c r="EI24" s="223">
        <v>39.953554567645</v>
      </c>
      <c r="EJ24" s="225">
        <v>1.8214389245784599</v>
      </c>
      <c r="EK24" s="223">
        <v>9.4596103521967905</v>
      </c>
      <c r="EL24" s="225">
        <v>3.7032945429020998</v>
      </c>
      <c r="EM24" s="223">
        <v>36.216718914530702</v>
      </c>
      <c r="EN24" s="225">
        <v>1.5918342962391701</v>
      </c>
      <c r="EO24" s="223">
        <v>34.668945517135498</v>
      </c>
      <c r="EP24" s="225">
        <v>3.01561968788771</v>
      </c>
      <c r="EQ24" s="223">
        <v>37.944858155431</v>
      </c>
      <c r="ER24" s="225">
        <v>2.8519850315759401</v>
      </c>
      <c r="ES24" s="223">
        <v>35.935132520804302</v>
      </c>
      <c r="ET24" s="225">
        <v>1.9977203140644999</v>
      </c>
      <c r="EU24" s="223">
        <v>1.2661870036687499</v>
      </c>
      <c r="EV24" s="225">
        <v>3.4793927303419001</v>
      </c>
      <c r="EW24" s="223">
        <v>35.095667560209598</v>
      </c>
      <c r="EX24" s="225">
        <v>1.34000750934377</v>
      </c>
      <c r="EY24" s="223">
        <v>29.696984512991801</v>
      </c>
      <c r="EZ24" s="225">
        <v>2.8206830696980401</v>
      </c>
      <c r="FA24" s="223">
        <v>38.9507584108933</v>
      </c>
      <c r="FB24" s="225">
        <v>3.5795353597088901</v>
      </c>
      <c r="FC24" s="223">
        <v>35.277559861203997</v>
      </c>
      <c r="FD24" s="225">
        <v>1.6989213530135101</v>
      </c>
      <c r="FE24" s="223">
        <v>5.5805753482122</v>
      </c>
      <c r="FF24" s="225">
        <v>3.5426029238208798</v>
      </c>
      <c r="FG24" s="104"/>
      <c r="FH24" s="104"/>
      <c r="FI24" s="104"/>
      <c r="FJ24" s="104"/>
      <c r="FK24" s="104"/>
      <c r="FL24" s="104"/>
      <c r="FM24" s="104"/>
      <c r="FN24" s="104"/>
      <c r="FO24" s="104"/>
      <c r="FP24" s="104"/>
      <c r="FQ24" s="104"/>
      <c r="FR24" s="104"/>
      <c r="FS24" s="104"/>
      <c r="FT24" s="104"/>
      <c r="FU24" s="104"/>
      <c r="FV24" s="104"/>
      <c r="FW24" s="104"/>
      <c r="FX24" s="104"/>
      <c r="FY24" s="104"/>
      <c r="FZ24" s="104"/>
      <c r="GA24" s="104"/>
      <c r="GB24" s="104"/>
      <c r="GC24" s="104"/>
      <c r="GD24" s="104"/>
      <c r="GE24" s="104"/>
      <c r="GF24" s="104"/>
      <c r="GG24" s="104"/>
      <c r="GH24" s="104"/>
      <c r="GI24" s="104"/>
      <c r="GJ24" s="104"/>
      <c r="GK24" s="104"/>
      <c r="GL24" s="104"/>
      <c r="GM24" s="104"/>
      <c r="GN24" s="104"/>
      <c r="GO24" s="104"/>
      <c r="GP24" s="104"/>
      <c r="GQ24" s="104"/>
      <c r="GR24" s="104"/>
      <c r="GS24" s="104"/>
      <c r="GT24" s="104"/>
      <c r="GU24" s="104"/>
      <c r="GV24" s="104"/>
      <c r="GW24" s="104"/>
      <c r="GX24" s="104"/>
      <c r="GY24" s="104"/>
      <c r="GZ24" s="104"/>
      <c r="HA24" s="104"/>
      <c r="HB24" s="104"/>
      <c r="HC24" s="104"/>
      <c r="HD24" s="104"/>
      <c r="HE24" s="104"/>
      <c r="HF24" s="104"/>
      <c r="HG24" s="104"/>
      <c r="HH24" s="104"/>
      <c r="HI24" s="104"/>
      <c r="HJ24" s="104"/>
      <c r="HK24" s="104"/>
      <c r="HL24" s="104"/>
      <c r="HM24" s="104"/>
      <c r="HN24" s="104"/>
      <c r="HO24" s="104"/>
      <c r="HP24" s="104"/>
      <c r="HQ24" s="104"/>
      <c r="HR24" s="255"/>
    </row>
    <row r="25" spans="1:226" ht="13" customHeight="1" x14ac:dyDescent="0.25">
      <c r="A25" s="26" t="s">
        <v>404</v>
      </c>
      <c r="B25" s="184">
        <v>2</v>
      </c>
      <c r="C25" s="223">
        <v>29.951751129769399</v>
      </c>
      <c r="D25" s="225">
        <v>1.24977785276422</v>
      </c>
      <c r="E25" s="223">
        <v>32.960368448718697</v>
      </c>
      <c r="F25" s="225">
        <v>3.4434880450721299</v>
      </c>
      <c r="G25" s="223">
        <v>32.549071675842498</v>
      </c>
      <c r="H25" s="225">
        <v>3.1357403681883498</v>
      </c>
      <c r="I25" s="223">
        <v>28.589342113651799</v>
      </c>
      <c r="J25" s="225">
        <v>1.4550924159845899</v>
      </c>
      <c r="K25" s="223">
        <v>-4.3710263350668503</v>
      </c>
      <c r="L25" s="225">
        <v>3.6405331825545901</v>
      </c>
      <c r="M25" s="223">
        <v>21.653106925588599</v>
      </c>
      <c r="N25" s="225">
        <v>1.02332394666127</v>
      </c>
      <c r="O25" s="223">
        <v>16.512735302669999</v>
      </c>
      <c r="P25" s="225">
        <v>2.2492110046935498</v>
      </c>
      <c r="Q25" s="223">
        <v>19.809417895176299</v>
      </c>
      <c r="R25" s="225">
        <v>2.7111098677966301</v>
      </c>
      <c r="S25" s="223">
        <v>23.287864995505299</v>
      </c>
      <c r="T25" s="225">
        <v>1.14815852263774</v>
      </c>
      <c r="U25" s="223">
        <v>6.7751296928353302</v>
      </c>
      <c r="V25" s="225">
        <v>2.2937684429576302</v>
      </c>
      <c r="W25" s="223">
        <v>37.321442628308098</v>
      </c>
      <c r="X25" s="225">
        <v>1.37685742329236</v>
      </c>
      <c r="Y25" s="223">
        <v>32.520742495242096</v>
      </c>
      <c r="Z25" s="225">
        <v>2.9811094341078399</v>
      </c>
      <c r="AA25" s="223">
        <v>33.974124776171699</v>
      </c>
      <c r="AB25" s="225">
        <v>3.2263047825737501</v>
      </c>
      <c r="AC25" s="223">
        <v>39.259339026811801</v>
      </c>
      <c r="AD25" s="225">
        <v>1.6472456224231</v>
      </c>
      <c r="AE25" s="223">
        <v>6.7385965315696801</v>
      </c>
      <c r="AF25" s="225">
        <v>3.0378241891076798</v>
      </c>
      <c r="AG25" s="223">
        <v>56.834593746443502</v>
      </c>
      <c r="AH25" s="225">
        <v>1.5423966650816501</v>
      </c>
      <c r="AI25" s="223">
        <v>48.665708856617599</v>
      </c>
      <c r="AJ25" s="225">
        <v>4.0792755576249498</v>
      </c>
      <c r="AK25" s="223">
        <v>57.648694607303597</v>
      </c>
      <c r="AL25" s="225">
        <v>3.29827382875634</v>
      </c>
      <c r="AM25" s="223">
        <v>58.386731534988499</v>
      </c>
      <c r="AN25" s="225">
        <v>1.6704374310699801</v>
      </c>
      <c r="AO25" s="223">
        <v>9.7210226783708897</v>
      </c>
      <c r="AP25" s="225">
        <v>4.1953702964083801</v>
      </c>
      <c r="AQ25" s="223">
        <v>26.563894494867998</v>
      </c>
      <c r="AR25" s="225">
        <v>1.38392000001587</v>
      </c>
      <c r="AS25" s="223">
        <v>26.8803093476232</v>
      </c>
      <c r="AT25" s="225">
        <v>3.45187534006778</v>
      </c>
      <c r="AU25" s="223">
        <v>29.1784255855355</v>
      </c>
      <c r="AV25" s="225">
        <v>3.0019090044266301</v>
      </c>
      <c r="AW25" s="223">
        <v>25.941712060551598</v>
      </c>
      <c r="AX25" s="225">
        <v>1.5058943331802599</v>
      </c>
      <c r="AY25" s="223">
        <v>-0.93859728707160905</v>
      </c>
      <c r="AZ25" s="225">
        <v>3.5114403095446098</v>
      </c>
      <c r="BA25" s="223">
        <v>59.871962569194899</v>
      </c>
      <c r="BB25" s="225">
        <v>1.2378850915770601</v>
      </c>
      <c r="BC25" s="223">
        <v>55.443553214359603</v>
      </c>
      <c r="BD25" s="225">
        <v>3.4161527494618098</v>
      </c>
      <c r="BE25" s="223">
        <v>58.402322335756203</v>
      </c>
      <c r="BF25" s="225">
        <v>2.7448352843645001</v>
      </c>
      <c r="BG25" s="223">
        <v>61.164983185047802</v>
      </c>
      <c r="BH25" s="225">
        <v>1.51174848470941</v>
      </c>
      <c r="BI25" s="223">
        <v>5.7214299706882104</v>
      </c>
      <c r="BJ25" s="225">
        <v>3.8356815393778199</v>
      </c>
      <c r="BK25" s="223">
        <v>43.062353195144802</v>
      </c>
      <c r="BL25" s="225">
        <v>1.4183098747894001</v>
      </c>
      <c r="BM25" s="223">
        <v>53.8747743102508</v>
      </c>
      <c r="BN25" s="225">
        <v>3.2795105321970199</v>
      </c>
      <c r="BO25" s="223">
        <v>49.854172066456798</v>
      </c>
      <c r="BP25" s="225">
        <v>3.3330536425906301</v>
      </c>
      <c r="BQ25" s="223">
        <v>39.400087952982702</v>
      </c>
      <c r="BR25" s="225">
        <v>1.61582782121184</v>
      </c>
      <c r="BS25" s="223">
        <v>-14.4746863572681</v>
      </c>
      <c r="BT25" s="225">
        <v>3.6113051909280598</v>
      </c>
      <c r="BU25" s="223">
        <v>12.8734878372337</v>
      </c>
      <c r="BV25" s="225">
        <v>0.96925774903939999</v>
      </c>
      <c r="BW25" s="223">
        <v>13.8373419708465</v>
      </c>
      <c r="BX25" s="225">
        <v>1.94196557670326</v>
      </c>
      <c r="BY25" s="223">
        <v>14.065095923246</v>
      </c>
      <c r="BZ25" s="225">
        <v>2.1806976679079599</v>
      </c>
      <c r="CA25" s="223">
        <v>12.2661259214512</v>
      </c>
      <c r="CB25" s="225">
        <v>1.1215645931560601</v>
      </c>
      <c r="CC25" s="223">
        <v>-1.5712160493952201</v>
      </c>
      <c r="CD25" s="225">
        <v>2.20949981638462</v>
      </c>
      <c r="CE25" s="223">
        <v>30.129160503666199</v>
      </c>
      <c r="CF25" s="225">
        <v>1.20314987384549</v>
      </c>
      <c r="CG25" s="223">
        <v>28.170503004446701</v>
      </c>
      <c r="CH25" s="225">
        <v>2.8350292352573998</v>
      </c>
      <c r="CI25" s="223">
        <v>30.965712529413501</v>
      </c>
      <c r="CJ25" s="225">
        <v>3.50866017196681</v>
      </c>
      <c r="CK25" s="223">
        <v>30.349670423394901</v>
      </c>
      <c r="CL25" s="225">
        <v>1.35253105554616</v>
      </c>
      <c r="CM25" s="223">
        <v>2.1791674189482002</v>
      </c>
      <c r="CN25" s="225">
        <v>3.21517642153667</v>
      </c>
      <c r="CO25" s="223">
        <v>45.106329576389697</v>
      </c>
      <c r="CP25" s="225">
        <v>1.3971302938368499</v>
      </c>
      <c r="CQ25" s="223">
        <v>45.832073956504502</v>
      </c>
      <c r="CR25" s="225">
        <v>4.1633069299784502</v>
      </c>
      <c r="CS25" s="223">
        <v>51.634761640169998</v>
      </c>
      <c r="CT25" s="225">
        <v>3.1960274084378701</v>
      </c>
      <c r="CU25" s="223">
        <v>43.593226842798003</v>
      </c>
      <c r="CV25" s="225">
        <v>1.5136931905881099</v>
      </c>
      <c r="CW25" s="223">
        <v>-2.2388471137064601</v>
      </c>
      <c r="CX25" s="225">
        <v>4.4382384160613197</v>
      </c>
      <c r="CY25" s="223">
        <v>41.156099507789897</v>
      </c>
      <c r="CZ25" s="225">
        <v>1.1382679272507299</v>
      </c>
      <c r="DA25" s="223">
        <v>39.5173880213205</v>
      </c>
      <c r="DB25" s="225">
        <v>3.7566083837677899</v>
      </c>
      <c r="DC25" s="223">
        <v>38.313282244275001</v>
      </c>
      <c r="DD25" s="225">
        <v>3.3683871705023898</v>
      </c>
      <c r="DE25" s="223">
        <v>42.3335654922532</v>
      </c>
      <c r="DF25" s="225">
        <v>1.2894736087229599</v>
      </c>
      <c r="DG25" s="223">
        <v>2.8161774709327201</v>
      </c>
      <c r="DH25" s="225">
        <v>3.9521704562218898</v>
      </c>
      <c r="DI25" s="223">
        <v>42.7050529820905</v>
      </c>
      <c r="DJ25" s="225">
        <v>1.2122400813816701</v>
      </c>
      <c r="DK25" s="223">
        <v>45.937061588518702</v>
      </c>
      <c r="DL25" s="225">
        <v>3.5346836063731799</v>
      </c>
      <c r="DM25" s="223">
        <v>40.711518826935801</v>
      </c>
      <c r="DN25" s="225">
        <v>3.3868814108502598</v>
      </c>
      <c r="DO25" s="223">
        <v>42.567172538489999</v>
      </c>
      <c r="DP25" s="225">
        <v>1.4204233938769999</v>
      </c>
      <c r="DQ25" s="223">
        <v>-3.3698890500287302</v>
      </c>
      <c r="DR25" s="225">
        <v>3.8351305870934098</v>
      </c>
      <c r="DS25" s="223">
        <v>36.435483588962299</v>
      </c>
      <c r="DT25" s="225">
        <v>1.2403071571741</v>
      </c>
      <c r="DU25" s="223">
        <v>31.066976336982599</v>
      </c>
      <c r="DV25" s="225">
        <v>3.3158620979561202</v>
      </c>
      <c r="DW25" s="223">
        <v>30.605501955616699</v>
      </c>
      <c r="DX25" s="225">
        <v>2.7505829950073499</v>
      </c>
      <c r="DY25" s="223">
        <v>38.842450616505502</v>
      </c>
      <c r="DZ25" s="225">
        <v>1.42777228470258</v>
      </c>
      <c r="EA25" s="223">
        <v>7.7754742795228697</v>
      </c>
      <c r="EB25" s="225">
        <v>3.7140157483909899</v>
      </c>
      <c r="EC25" s="223">
        <v>40.471458074878498</v>
      </c>
      <c r="ED25" s="225">
        <v>1.2953679152533899</v>
      </c>
      <c r="EE25" s="223">
        <v>36.573877976402201</v>
      </c>
      <c r="EF25" s="225">
        <v>3.2656466174888199</v>
      </c>
      <c r="EG25" s="223">
        <v>45.620698367891997</v>
      </c>
      <c r="EH25" s="225">
        <v>3.3099594919566302</v>
      </c>
      <c r="EI25" s="223">
        <v>40.203894919163297</v>
      </c>
      <c r="EJ25" s="225">
        <v>1.56183190815234</v>
      </c>
      <c r="EK25" s="223">
        <v>3.63001694276107</v>
      </c>
      <c r="EL25" s="225">
        <v>3.61006771172553</v>
      </c>
      <c r="EM25" s="223">
        <v>25.944126827272999</v>
      </c>
      <c r="EN25" s="225">
        <v>1.2205667206019699</v>
      </c>
      <c r="EO25" s="223">
        <v>17.979279726120701</v>
      </c>
      <c r="EP25" s="225">
        <v>2.99684618137753</v>
      </c>
      <c r="EQ25" s="223">
        <v>26.558026762045198</v>
      </c>
      <c r="ER25" s="225">
        <v>3.1817208098108098</v>
      </c>
      <c r="ES25" s="223">
        <v>27.539283224613701</v>
      </c>
      <c r="ET25" s="225">
        <v>1.45530972193553</v>
      </c>
      <c r="EU25" s="223">
        <v>9.5600034984929607</v>
      </c>
      <c r="EV25" s="225">
        <v>3.2835659170046001</v>
      </c>
      <c r="EW25" s="223">
        <v>16.9986200293277</v>
      </c>
      <c r="EX25" s="225">
        <v>1.0859001160750299</v>
      </c>
      <c r="EY25" s="223">
        <v>15.693534518910999</v>
      </c>
      <c r="EZ25" s="225">
        <v>2.33831768398078</v>
      </c>
      <c r="FA25" s="223">
        <v>17.7407911151044</v>
      </c>
      <c r="FB25" s="225">
        <v>2.3361284590111802</v>
      </c>
      <c r="FC25" s="223">
        <v>16.837963591889601</v>
      </c>
      <c r="FD25" s="225">
        <v>1.26943448282136</v>
      </c>
      <c r="FE25" s="223">
        <v>1.14442907297859</v>
      </c>
      <c r="FF25" s="225">
        <v>2.4705369399866002</v>
      </c>
      <c r="FG25" s="104"/>
      <c r="FH25" s="104"/>
      <c r="FI25" s="104"/>
      <c r="FJ25" s="104"/>
      <c r="FK25" s="104"/>
      <c r="FL25" s="104"/>
      <c r="FM25" s="104"/>
      <c r="FN25" s="104"/>
      <c r="FO25" s="104"/>
      <c r="FP25" s="104"/>
      <c r="FQ25" s="104"/>
      <c r="FR25" s="104"/>
      <c r="FS25" s="104"/>
      <c r="FT25" s="104"/>
      <c r="FU25" s="104"/>
      <c r="FV25" s="104"/>
      <c r="FW25" s="104"/>
      <c r="FX25" s="104"/>
      <c r="FY25" s="104"/>
      <c r="FZ25" s="104"/>
      <c r="GA25" s="104"/>
      <c r="GB25" s="104"/>
      <c r="GC25" s="104"/>
      <c r="GD25" s="104"/>
      <c r="GE25" s="104"/>
      <c r="GF25" s="104"/>
      <c r="GG25" s="104"/>
      <c r="GH25" s="104"/>
      <c r="GI25" s="104"/>
      <c r="GJ25" s="104"/>
      <c r="GK25" s="104"/>
      <c r="GL25" s="104"/>
      <c r="GM25" s="104"/>
      <c r="GN25" s="104"/>
      <c r="GO25" s="104"/>
      <c r="GP25" s="104"/>
      <c r="GQ25" s="104"/>
      <c r="GR25" s="104"/>
      <c r="GS25" s="104"/>
      <c r="GT25" s="104"/>
      <c r="GU25" s="104"/>
      <c r="GV25" s="104"/>
      <c r="GW25" s="104"/>
      <c r="GX25" s="104"/>
      <c r="GY25" s="104"/>
      <c r="GZ25" s="104"/>
      <c r="HA25" s="104"/>
      <c r="HB25" s="104"/>
      <c r="HC25" s="104"/>
      <c r="HD25" s="104"/>
      <c r="HE25" s="104"/>
      <c r="HF25" s="104"/>
      <c r="HG25" s="104"/>
      <c r="HH25" s="104"/>
      <c r="HI25" s="104"/>
      <c r="HJ25" s="104"/>
      <c r="HK25" s="104"/>
      <c r="HL25" s="104"/>
      <c r="HM25" s="104"/>
      <c r="HN25" s="104"/>
      <c r="HO25" s="104"/>
      <c r="HP25" s="104"/>
      <c r="HQ25" s="104"/>
      <c r="HR25" s="255"/>
    </row>
    <row r="26" spans="1:226" ht="13" customHeight="1" x14ac:dyDescent="0.25">
      <c r="A26" s="26" t="s">
        <v>405</v>
      </c>
      <c r="B26" s="184">
        <v>2</v>
      </c>
      <c r="C26" s="223">
        <v>32.538108261596797</v>
      </c>
      <c r="D26" s="225">
        <v>1.5897091872167399</v>
      </c>
      <c r="E26" s="223">
        <v>38.666827236059298</v>
      </c>
      <c r="F26" s="225">
        <v>3.65275795138405</v>
      </c>
      <c r="G26" s="223">
        <v>44.002707613026999</v>
      </c>
      <c r="H26" s="225">
        <v>4.6057253561895299</v>
      </c>
      <c r="I26" s="223">
        <v>28.920461562872301</v>
      </c>
      <c r="J26" s="225">
        <v>1.97346256155927</v>
      </c>
      <c r="K26" s="223">
        <v>-9.7463656731870199</v>
      </c>
      <c r="L26" s="225">
        <v>4.3218513672584997</v>
      </c>
      <c r="M26" s="223">
        <v>35.959754152821297</v>
      </c>
      <c r="N26" s="225">
        <v>1.51812818447321</v>
      </c>
      <c r="O26" s="223">
        <v>41.518532575044297</v>
      </c>
      <c r="P26" s="225">
        <v>3.4746378159540701</v>
      </c>
      <c r="Q26" s="223">
        <v>47.500687733142598</v>
      </c>
      <c r="R26" s="225">
        <v>4.5199777875693403</v>
      </c>
      <c r="S26" s="223">
        <v>32.033037996114501</v>
      </c>
      <c r="T26" s="225">
        <v>1.85559981959424</v>
      </c>
      <c r="U26" s="223">
        <v>-9.4854945789298402</v>
      </c>
      <c r="V26" s="225">
        <v>4.0343282075496001</v>
      </c>
      <c r="W26" s="223">
        <v>40.145570535088403</v>
      </c>
      <c r="X26" s="225">
        <v>1.5888343915395799</v>
      </c>
      <c r="Y26" s="223">
        <v>39.484327629983902</v>
      </c>
      <c r="Z26" s="225">
        <v>3.5085560765477002</v>
      </c>
      <c r="AA26" s="223">
        <v>55.245729796177699</v>
      </c>
      <c r="AB26" s="225">
        <v>4.6052999419569298</v>
      </c>
      <c r="AC26" s="223">
        <v>37.513655672970202</v>
      </c>
      <c r="AD26" s="225">
        <v>1.84963838835474</v>
      </c>
      <c r="AE26" s="223">
        <v>-1.9706719570136599</v>
      </c>
      <c r="AF26" s="225">
        <v>3.9567805683929902</v>
      </c>
      <c r="AG26" s="223">
        <v>29.791237689356599</v>
      </c>
      <c r="AH26" s="225">
        <v>1.40577229084091</v>
      </c>
      <c r="AI26" s="223">
        <v>20.061933801809399</v>
      </c>
      <c r="AJ26" s="225">
        <v>2.72176663527368</v>
      </c>
      <c r="AK26" s="223">
        <v>30.034468921796702</v>
      </c>
      <c r="AL26" s="225">
        <v>4.4135151132383097</v>
      </c>
      <c r="AM26" s="223">
        <v>32.3524218206027</v>
      </c>
      <c r="AN26" s="225">
        <v>1.7761616430366001</v>
      </c>
      <c r="AO26" s="223">
        <v>12.290488018793299</v>
      </c>
      <c r="AP26" s="225">
        <v>3.1178829255029701</v>
      </c>
      <c r="AQ26" s="223">
        <v>26.442934604525099</v>
      </c>
      <c r="AR26" s="225">
        <v>1.5064727708810099</v>
      </c>
      <c r="AS26" s="223">
        <v>22.416830704678699</v>
      </c>
      <c r="AT26" s="225">
        <v>2.9651913195197501</v>
      </c>
      <c r="AU26" s="223">
        <v>32.548596311925301</v>
      </c>
      <c r="AV26" s="225">
        <v>4.6405790882587796</v>
      </c>
      <c r="AW26" s="223">
        <v>26.659351620138601</v>
      </c>
      <c r="AX26" s="225">
        <v>1.8098475251058199</v>
      </c>
      <c r="AY26" s="223">
        <v>4.2425209154598598</v>
      </c>
      <c r="AZ26" s="225">
        <v>3.2908500279377102</v>
      </c>
      <c r="BA26" s="223">
        <v>48.3355781132977</v>
      </c>
      <c r="BB26" s="225">
        <v>1.6789707054215699</v>
      </c>
      <c r="BC26" s="223">
        <v>48.728434373759697</v>
      </c>
      <c r="BD26" s="225">
        <v>3.3559852115184001</v>
      </c>
      <c r="BE26" s="223">
        <v>52.746141762514199</v>
      </c>
      <c r="BF26" s="225">
        <v>4.4617889823873504</v>
      </c>
      <c r="BG26" s="223">
        <v>47.823369545062199</v>
      </c>
      <c r="BH26" s="225">
        <v>2.1403919706372698</v>
      </c>
      <c r="BI26" s="223">
        <v>-0.90506482869748295</v>
      </c>
      <c r="BJ26" s="225">
        <v>3.9715372368283002</v>
      </c>
      <c r="BK26" s="223">
        <v>43.8830721563235</v>
      </c>
      <c r="BL26" s="225">
        <v>1.5695327701259101</v>
      </c>
      <c r="BM26" s="223">
        <v>56.846900745477498</v>
      </c>
      <c r="BN26" s="225">
        <v>3.7503695617077599</v>
      </c>
      <c r="BO26" s="223">
        <v>45.407729610041102</v>
      </c>
      <c r="BP26" s="225">
        <v>4.7318195209135503</v>
      </c>
      <c r="BQ26" s="223">
        <v>39.604153791525903</v>
      </c>
      <c r="BR26" s="225">
        <v>2.0307612085668501</v>
      </c>
      <c r="BS26" s="223">
        <v>-17.242746953951599</v>
      </c>
      <c r="BT26" s="225">
        <v>4.6294996682245699</v>
      </c>
      <c r="BU26" s="223">
        <v>25.650203331937998</v>
      </c>
      <c r="BV26" s="225">
        <v>1.4726258125807601</v>
      </c>
      <c r="BW26" s="223">
        <v>28.5385129428402</v>
      </c>
      <c r="BX26" s="225">
        <v>3.3774437108398998</v>
      </c>
      <c r="BY26" s="223">
        <v>23.269259106414001</v>
      </c>
      <c r="BZ26" s="225">
        <v>4.0575186292682996</v>
      </c>
      <c r="CA26" s="223">
        <v>24.153005930756201</v>
      </c>
      <c r="CB26" s="225">
        <v>1.7437904904576</v>
      </c>
      <c r="CC26" s="223">
        <v>-4.3855070120839397</v>
      </c>
      <c r="CD26" s="225">
        <v>3.9713352731781701</v>
      </c>
      <c r="CE26" s="223">
        <v>19.991079667577502</v>
      </c>
      <c r="CF26" s="225">
        <v>1.2361754155789999</v>
      </c>
      <c r="CG26" s="223">
        <v>17.721916774163599</v>
      </c>
      <c r="CH26" s="225">
        <v>2.9119016196921099</v>
      </c>
      <c r="CI26" s="223">
        <v>23.182956542867</v>
      </c>
      <c r="CJ26" s="225">
        <v>3.89427584434226</v>
      </c>
      <c r="CK26" s="223">
        <v>19.669261526927301</v>
      </c>
      <c r="CL26" s="225">
        <v>1.53667314055455</v>
      </c>
      <c r="CM26" s="223">
        <v>1.9473447527636401</v>
      </c>
      <c r="CN26" s="225">
        <v>3.4042013235894202</v>
      </c>
      <c r="CO26" s="223">
        <v>32.567190312922698</v>
      </c>
      <c r="CP26" s="225">
        <v>1.47136223549745</v>
      </c>
      <c r="CQ26" s="223">
        <v>31.081289096074102</v>
      </c>
      <c r="CR26" s="225">
        <v>2.8083980364866101</v>
      </c>
      <c r="CS26" s="223">
        <v>35.396857610987098</v>
      </c>
      <c r="CT26" s="225">
        <v>4.5205184022835203</v>
      </c>
      <c r="CU26" s="223">
        <v>32.079325403314598</v>
      </c>
      <c r="CV26" s="225">
        <v>1.8396418057444699</v>
      </c>
      <c r="CW26" s="223">
        <v>0.99803630724051795</v>
      </c>
      <c r="CX26" s="225">
        <v>3.3192771877219802</v>
      </c>
      <c r="CY26" s="223">
        <v>28.000571679772101</v>
      </c>
      <c r="CZ26" s="225">
        <v>1.6815187661528801</v>
      </c>
      <c r="DA26" s="223">
        <v>25.988639015272799</v>
      </c>
      <c r="DB26" s="225">
        <v>3.3246961083082902</v>
      </c>
      <c r="DC26" s="223">
        <v>31.896429483435</v>
      </c>
      <c r="DD26" s="225">
        <v>3.9018369973344602</v>
      </c>
      <c r="DE26" s="223">
        <v>27.5185619608732</v>
      </c>
      <c r="DF26" s="225">
        <v>2.0706785094565099</v>
      </c>
      <c r="DG26" s="223">
        <v>1.52992294560036</v>
      </c>
      <c r="DH26" s="225">
        <v>3.8405879852677201</v>
      </c>
      <c r="DI26" s="223">
        <v>41.981418688340803</v>
      </c>
      <c r="DJ26" s="225">
        <v>1.64302824113789</v>
      </c>
      <c r="DK26" s="223">
        <v>40.4738525499004</v>
      </c>
      <c r="DL26" s="225">
        <v>3.4583234156697298</v>
      </c>
      <c r="DM26" s="223">
        <v>41.849828976341598</v>
      </c>
      <c r="DN26" s="225">
        <v>4.75754397754155</v>
      </c>
      <c r="DO26" s="223">
        <v>42.149843361244997</v>
      </c>
      <c r="DP26" s="225">
        <v>1.90908288105806</v>
      </c>
      <c r="DQ26" s="223">
        <v>1.6759908113446</v>
      </c>
      <c r="DR26" s="225">
        <v>3.8960300541413901</v>
      </c>
      <c r="DS26" s="223">
        <v>30.416438441089099</v>
      </c>
      <c r="DT26" s="225">
        <v>1.2946994711195501</v>
      </c>
      <c r="DU26" s="223">
        <v>34.211031835558302</v>
      </c>
      <c r="DV26" s="225">
        <v>3.3378475623227</v>
      </c>
      <c r="DW26" s="223">
        <v>34.191069417534401</v>
      </c>
      <c r="DX26" s="225">
        <v>4.1153825304172704</v>
      </c>
      <c r="DY26" s="223">
        <v>28.489760514866202</v>
      </c>
      <c r="DZ26" s="225">
        <v>1.5183934570398101</v>
      </c>
      <c r="EA26" s="223">
        <v>-5.7212713206921597</v>
      </c>
      <c r="EB26" s="225">
        <v>3.59804492069444</v>
      </c>
      <c r="EC26" s="223">
        <v>22.094539975860201</v>
      </c>
      <c r="ED26" s="225">
        <v>1.48581983503364</v>
      </c>
      <c r="EE26" s="223">
        <v>22.895406774159301</v>
      </c>
      <c r="EF26" s="225">
        <v>2.9071833569157999</v>
      </c>
      <c r="EG26" s="223">
        <v>17.080055435194801</v>
      </c>
      <c r="EH26" s="225">
        <v>3.3723127719555599</v>
      </c>
      <c r="EI26" s="223">
        <v>22.488329783702198</v>
      </c>
      <c r="EJ26" s="225">
        <v>1.8337559575017199</v>
      </c>
      <c r="EK26" s="223">
        <v>-0.40707699045708501</v>
      </c>
      <c r="EL26" s="225">
        <v>3.4614828608955301</v>
      </c>
      <c r="EM26" s="223">
        <v>20.443508044788199</v>
      </c>
      <c r="EN26" s="225">
        <v>1.41656116812513</v>
      </c>
      <c r="EO26" s="223">
        <v>17.486829295169599</v>
      </c>
      <c r="EP26" s="225">
        <v>2.6490551504680102</v>
      </c>
      <c r="EQ26" s="223">
        <v>19.5197355137953</v>
      </c>
      <c r="ER26" s="225">
        <v>3.78343210844612</v>
      </c>
      <c r="ES26" s="223">
        <v>21.282243718907601</v>
      </c>
      <c r="ET26" s="225">
        <v>1.7299025698645301</v>
      </c>
      <c r="EU26" s="223">
        <v>3.7954144237379901</v>
      </c>
      <c r="EV26" s="225">
        <v>3.1492232781012599</v>
      </c>
      <c r="EW26" s="223">
        <v>19.839342341030299</v>
      </c>
      <c r="EX26" s="225">
        <v>1.2411781663742201</v>
      </c>
      <c r="EY26" s="223">
        <v>21.5015350323748</v>
      </c>
      <c r="EZ26" s="225">
        <v>2.8489860101243001</v>
      </c>
      <c r="FA26" s="223">
        <v>24.6641989497849</v>
      </c>
      <c r="FB26" s="225">
        <v>4.2067839899494004</v>
      </c>
      <c r="FC26" s="223">
        <v>17.923640470085999</v>
      </c>
      <c r="FD26" s="225">
        <v>1.5032881279015</v>
      </c>
      <c r="FE26" s="223">
        <v>-3.5778945622887899</v>
      </c>
      <c r="FF26" s="225">
        <v>3.1397501305423399</v>
      </c>
      <c r="FG26" s="104"/>
      <c r="FH26" s="104"/>
      <c r="FI26" s="104"/>
      <c r="FJ26" s="104"/>
      <c r="FK26" s="104"/>
      <c r="FL26" s="104"/>
      <c r="FM26" s="104"/>
      <c r="FN26" s="104"/>
      <c r="FO26" s="104"/>
      <c r="FP26" s="104"/>
      <c r="FQ26" s="104"/>
      <c r="FR26" s="104"/>
      <c r="FS26" s="104"/>
      <c r="FT26" s="104"/>
      <c r="FU26" s="104"/>
      <c r="FV26" s="104"/>
      <c r="FW26" s="104"/>
      <c r="FX26" s="104"/>
      <c r="FY26" s="104"/>
      <c r="FZ26" s="104"/>
      <c r="GA26" s="104"/>
      <c r="GB26" s="104"/>
      <c r="GC26" s="104"/>
      <c r="GD26" s="104"/>
      <c r="GE26" s="104"/>
      <c r="GF26" s="104"/>
      <c r="GG26" s="104"/>
      <c r="GH26" s="104"/>
      <c r="GI26" s="104"/>
      <c r="GJ26" s="104"/>
      <c r="GK26" s="104"/>
      <c r="GL26" s="104"/>
      <c r="GM26" s="104"/>
      <c r="GN26" s="104"/>
      <c r="GO26" s="104"/>
      <c r="GP26" s="104"/>
      <c r="GQ26" s="104"/>
      <c r="GR26" s="104"/>
      <c r="GS26" s="104"/>
      <c r="GT26" s="104"/>
      <c r="GU26" s="104"/>
      <c r="GV26" s="104"/>
      <c r="GW26" s="104"/>
      <c r="GX26" s="104"/>
      <c r="GY26" s="104"/>
      <c r="GZ26" s="104"/>
      <c r="HA26" s="104"/>
      <c r="HB26" s="104"/>
      <c r="HC26" s="104"/>
      <c r="HD26" s="104"/>
      <c r="HE26" s="104"/>
      <c r="HF26" s="104"/>
      <c r="HG26" s="104"/>
      <c r="HH26" s="104"/>
      <c r="HI26" s="104"/>
      <c r="HJ26" s="104"/>
      <c r="HK26" s="104"/>
      <c r="HL26" s="104"/>
      <c r="HM26" s="104"/>
      <c r="HN26" s="104"/>
      <c r="HO26" s="104"/>
      <c r="HP26" s="104"/>
      <c r="HQ26" s="104"/>
      <c r="HR26" s="255"/>
    </row>
    <row r="27" spans="1:226" ht="13" customHeight="1" x14ac:dyDescent="0.25">
      <c r="A27" s="26" t="s">
        <v>406</v>
      </c>
      <c r="B27" s="184">
        <v>2</v>
      </c>
      <c r="C27" s="223">
        <v>22.326105542407898</v>
      </c>
      <c r="D27" s="225">
        <v>0.76205260947853104</v>
      </c>
      <c r="E27" s="223">
        <v>33.076916181842698</v>
      </c>
      <c r="F27" s="225">
        <v>1.63327579872887</v>
      </c>
      <c r="G27" s="223">
        <v>22.599976926538599</v>
      </c>
      <c r="H27" s="225">
        <v>1.66981235798518</v>
      </c>
      <c r="I27" s="223">
        <v>18.129186037455302</v>
      </c>
      <c r="J27" s="225">
        <v>0.83206023322780498</v>
      </c>
      <c r="K27" s="223">
        <v>-14.9477301443874</v>
      </c>
      <c r="L27" s="225">
        <v>1.7472626647723</v>
      </c>
      <c r="M27" s="223">
        <v>16.7361239883978</v>
      </c>
      <c r="N27" s="225">
        <v>0.775053275591298</v>
      </c>
      <c r="O27" s="223">
        <v>14.890837812096199</v>
      </c>
      <c r="P27" s="225">
        <v>1.4759257372277701</v>
      </c>
      <c r="Q27" s="223">
        <v>17.854066075634002</v>
      </c>
      <c r="R27" s="225">
        <v>1.73725176669867</v>
      </c>
      <c r="S27" s="223">
        <v>17.0809522694157</v>
      </c>
      <c r="T27" s="225">
        <v>0.93895910297198604</v>
      </c>
      <c r="U27" s="223">
        <v>2.19011445731946</v>
      </c>
      <c r="V27" s="225">
        <v>1.6988729297318099</v>
      </c>
      <c r="W27" s="223">
        <v>22.088542127102301</v>
      </c>
      <c r="X27" s="225">
        <v>0.79032149026993104</v>
      </c>
      <c r="Y27" s="223">
        <v>23.034389690119699</v>
      </c>
      <c r="Z27" s="225">
        <v>1.5573567847466701</v>
      </c>
      <c r="AA27" s="223">
        <v>21.3298988844825</v>
      </c>
      <c r="AB27" s="225">
        <v>1.59096409126873</v>
      </c>
      <c r="AC27" s="223">
        <v>21.862264719671199</v>
      </c>
      <c r="AD27" s="225">
        <v>0.93109561875334901</v>
      </c>
      <c r="AE27" s="223">
        <v>-1.17212497044848</v>
      </c>
      <c r="AF27" s="225">
        <v>1.7653379136551699</v>
      </c>
      <c r="AG27" s="223">
        <v>51.061223044818398</v>
      </c>
      <c r="AH27" s="225">
        <v>1.0554696286593499</v>
      </c>
      <c r="AI27" s="223">
        <v>40.053539078693198</v>
      </c>
      <c r="AJ27" s="225">
        <v>1.78380957876464</v>
      </c>
      <c r="AK27" s="223">
        <v>48.822263767934601</v>
      </c>
      <c r="AL27" s="225">
        <v>2.3771410833990201</v>
      </c>
      <c r="AM27" s="223">
        <v>55.533058930758202</v>
      </c>
      <c r="AN27" s="225">
        <v>1.2283918234033799</v>
      </c>
      <c r="AO27" s="223">
        <v>15.479519852065099</v>
      </c>
      <c r="AP27" s="225">
        <v>1.9650748746473301</v>
      </c>
      <c r="AQ27" s="223">
        <v>27.990743506287298</v>
      </c>
      <c r="AR27" s="225">
        <v>1.1077717244924901</v>
      </c>
      <c r="AS27" s="223">
        <v>26.180327438187</v>
      </c>
      <c r="AT27" s="225">
        <v>1.74317173748641</v>
      </c>
      <c r="AU27" s="223">
        <v>26.945089390807599</v>
      </c>
      <c r="AV27" s="225">
        <v>2.2292181556916399</v>
      </c>
      <c r="AW27" s="223">
        <v>28.600226961750302</v>
      </c>
      <c r="AX27" s="225">
        <v>1.3287309122178701</v>
      </c>
      <c r="AY27" s="223">
        <v>2.4198995235632998</v>
      </c>
      <c r="AZ27" s="225">
        <v>1.95596038216778</v>
      </c>
      <c r="BA27" s="223">
        <v>42.083898155222101</v>
      </c>
      <c r="BB27" s="225">
        <v>0.85683264738680098</v>
      </c>
      <c r="BC27" s="223">
        <v>43.8356235863249</v>
      </c>
      <c r="BD27" s="225">
        <v>1.90915216589885</v>
      </c>
      <c r="BE27" s="223">
        <v>41.747865295124797</v>
      </c>
      <c r="BF27" s="225">
        <v>2.35581466306121</v>
      </c>
      <c r="BG27" s="223">
        <v>41.559391450911797</v>
      </c>
      <c r="BH27" s="225">
        <v>1.0466999336748599</v>
      </c>
      <c r="BI27" s="223">
        <v>-2.2762321354131001</v>
      </c>
      <c r="BJ27" s="225">
        <v>2.1518687621000301</v>
      </c>
      <c r="BK27" s="223">
        <v>33.7040118507839</v>
      </c>
      <c r="BL27" s="225">
        <v>0.89580013140213899</v>
      </c>
      <c r="BM27" s="223">
        <v>49.324059368443599</v>
      </c>
      <c r="BN27" s="225">
        <v>1.92845931253784</v>
      </c>
      <c r="BO27" s="223">
        <v>40.290857140997701</v>
      </c>
      <c r="BP27" s="225">
        <v>2.1760206103538802</v>
      </c>
      <c r="BQ27" s="223">
        <v>26.3360174233745</v>
      </c>
      <c r="BR27" s="225">
        <v>1.00557055167031</v>
      </c>
      <c r="BS27" s="223">
        <v>-22.988041945069099</v>
      </c>
      <c r="BT27" s="225">
        <v>2.0075875680107198</v>
      </c>
      <c r="BU27" s="223">
        <v>7.4434231321920601</v>
      </c>
      <c r="BV27" s="225">
        <v>0.473080105413408</v>
      </c>
      <c r="BW27" s="223">
        <v>10.622730666662701</v>
      </c>
      <c r="BX27" s="225">
        <v>1.20278245564858</v>
      </c>
      <c r="BY27" s="223">
        <v>9.4784279504127706</v>
      </c>
      <c r="BZ27" s="225">
        <v>1.3294942147768301</v>
      </c>
      <c r="CA27" s="223">
        <v>5.8021624923607504</v>
      </c>
      <c r="CB27" s="225">
        <v>0.53810884552751104</v>
      </c>
      <c r="CC27" s="223">
        <v>-4.8205681743019602</v>
      </c>
      <c r="CD27" s="225">
        <v>1.2802652007152699</v>
      </c>
      <c r="CE27" s="223">
        <v>30.6571497774178</v>
      </c>
      <c r="CF27" s="225">
        <v>0.78278493251663805</v>
      </c>
      <c r="CG27" s="223">
        <v>24.930734179226299</v>
      </c>
      <c r="CH27" s="225">
        <v>1.5390188253230901</v>
      </c>
      <c r="CI27" s="223">
        <v>32.080957373136002</v>
      </c>
      <c r="CJ27" s="225">
        <v>2.0613803093819798</v>
      </c>
      <c r="CK27" s="223">
        <v>32.5806530822152</v>
      </c>
      <c r="CL27" s="225">
        <v>0.98633522680459196</v>
      </c>
      <c r="CM27" s="223">
        <v>7.6499189029888299</v>
      </c>
      <c r="CN27" s="225">
        <v>1.9005398156904401</v>
      </c>
      <c r="CO27" s="223">
        <v>29.9554972421748</v>
      </c>
      <c r="CP27" s="225">
        <v>0.85237625553519503</v>
      </c>
      <c r="CQ27" s="223">
        <v>29.583219946457699</v>
      </c>
      <c r="CR27" s="225">
        <v>1.5319075381546401</v>
      </c>
      <c r="CS27" s="223">
        <v>30.987789437078298</v>
      </c>
      <c r="CT27" s="225">
        <v>1.9169135979518499</v>
      </c>
      <c r="CU27" s="223">
        <v>29.9065641570282</v>
      </c>
      <c r="CV27" s="225">
        <v>1.04728305374189</v>
      </c>
      <c r="CW27" s="223">
        <v>0.32334421057053597</v>
      </c>
      <c r="CX27" s="225">
        <v>1.76771008403352</v>
      </c>
      <c r="CY27" s="223">
        <v>28.262080771119699</v>
      </c>
      <c r="CZ27" s="225">
        <v>0.76932751228260599</v>
      </c>
      <c r="DA27" s="223">
        <v>27.3780618499136</v>
      </c>
      <c r="DB27" s="225">
        <v>1.53579066227155</v>
      </c>
      <c r="DC27" s="223">
        <v>29.8621528004862</v>
      </c>
      <c r="DD27" s="225">
        <v>2.1252790829469799</v>
      </c>
      <c r="DE27" s="223">
        <v>27.7225923951111</v>
      </c>
      <c r="DF27" s="225">
        <v>0.94675459365901604</v>
      </c>
      <c r="DG27" s="223">
        <v>0.34453054519745402</v>
      </c>
      <c r="DH27" s="225">
        <v>1.7708686563001701</v>
      </c>
      <c r="DI27" s="223">
        <v>24.0561402941597</v>
      </c>
      <c r="DJ27" s="225">
        <v>0.73746169670607598</v>
      </c>
      <c r="DK27" s="223">
        <v>25.797473697287401</v>
      </c>
      <c r="DL27" s="225">
        <v>1.73033242095827</v>
      </c>
      <c r="DM27" s="223">
        <v>26.8593521326423</v>
      </c>
      <c r="DN27" s="225">
        <v>1.8915169284239099</v>
      </c>
      <c r="DO27" s="223">
        <v>22.636712588301901</v>
      </c>
      <c r="DP27" s="225">
        <v>0.83306986934413796</v>
      </c>
      <c r="DQ27" s="223">
        <v>-3.1607611089854899</v>
      </c>
      <c r="DR27" s="225">
        <v>1.9896566088366801</v>
      </c>
      <c r="DS27" s="223">
        <v>20.760826357779301</v>
      </c>
      <c r="DT27" s="225">
        <v>0.78109841804998403</v>
      </c>
      <c r="DU27" s="223">
        <v>21.464722789726999</v>
      </c>
      <c r="DV27" s="225">
        <v>1.4471811313190499</v>
      </c>
      <c r="DW27" s="223">
        <v>18.8566195221564</v>
      </c>
      <c r="DX27" s="225">
        <v>1.7732097466914301</v>
      </c>
      <c r="DY27" s="223">
        <v>20.9999838696632</v>
      </c>
      <c r="DZ27" s="225">
        <v>0.94315466691291805</v>
      </c>
      <c r="EA27" s="223">
        <v>-0.46473892006383699</v>
      </c>
      <c r="EB27" s="225">
        <v>1.68354007515538</v>
      </c>
      <c r="EC27" s="223">
        <v>31.043869085900901</v>
      </c>
      <c r="ED27" s="225">
        <v>0.89999755695241102</v>
      </c>
      <c r="EE27" s="223">
        <v>28.3941039284047</v>
      </c>
      <c r="EF27" s="225">
        <v>1.7968272524548801</v>
      </c>
      <c r="EG27" s="223">
        <v>32.055580025424298</v>
      </c>
      <c r="EH27" s="225">
        <v>2.3102956177101102</v>
      </c>
      <c r="EI27" s="223">
        <v>31.7695837604468</v>
      </c>
      <c r="EJ27" s="225">
        <v>1.14761606773696</v>
      </c>
      <c r="EK27" s="223">
        <v>3.37547983204214</v>
      </c>
      <c r="EL27" s="225">
        <v>2.0942315039855801</v>
      </c>
      <c r="EM27" s="223">
        <v>16.334596621372899</v>
      </c>
      <c r="EN27" s="225">
        <v>0.64457421749523303</v>
      </c>
      <c r="EO27" s="223">
        <v>12.949657600856</v>
      </c>
      <c r="EP27" s="225">
        <v>1.0875248890364699</v>
      </c>
      <c r="EQ27" s="223">
        <v>16.5260811381054</v>
      </c>
      <c r="ER27" s="225">
        <v>1.5352398061749</v>
      </c>
      <c r="ES27" s="223">
        <v>17.613705650008502</v>
      </c>
      <c r="ET27" s="225">
        <v>0.73133024260864699</v>
      </c>
      <c r="EU27" s="223">
        <v>4.6640480491525098</v>
      </c>
      <c r="EV27" s="225">
        <v>1.2231236898727</v>
      </c>
      <c r="EW27" s="223">
        <v>11.5469459101013</v>
      </c>
      <c r="EX27" s="225">
        <v>0.53374931314989904</v>
      </c>
      <c r="EY27" s="223">
        <v>17.8607279801064</v>
      </c>
      <c r="EZ27" s="225">
        <v>1.4118935730214099</v>
      </c>
      <c r="FA27" s="223">
        <v>11.166352126112301</v>
      </c>
      <c r="FB27" s="225">
        <v>1.53001179322459</v>
      </c>
      <c r="FC27" s="223">
        <v>8.9035285695883992</v>
      </c>
      <c r="FD27" s="225">
        <v>0.53038555144942601</v>
      </c>
      <c r="FE27" s="223">
        <v>-8.9571994105180099</v>
      </c>
      <c r="FF27" s="225">
        <v>1.4993316855914101</v>
      </c>
      <c r="FG27" s="104"/>
      <c r="FH27" s="104"/>
      <c r="FI27" s="104"/>
      <c r="FJ27" s="104"/>
      <c r="FK27" s="104"/>
      <c r="FL27" s="104"/>
      <c r="FM27" s="104"/>
      <c r="FN27" s="104"/>
      <c r="FO27" s="104"/>
      <c r="FP27" s="104"/>
      <c r="FQ27" s="104"/>
      <c r="FR27" s="104"/>
      <c r="FS27" s="104"/>
      <c r="FT27" s="104"/>
      <c r="FU27" s="104"/>
      <c r="FV27" s="104"/>
      <c r="FW27" s="104"/>
      <c r="FX27" s="104"/>
      <c r="FY27" s="104"/>
      <c r="FZ27" s="104"/>
      <c r="GA27" s="104"/>
      <c r="GB27" s="104"/>
      <c r="GC27" s="104"/>
      <c r="GD27" s="104"/>
      <c r="GE27" s="104"/>
      <c r="GF27" s="104"/>
      <c r="GG27" s="104"/>
      <c r="GH27" s="104"/>
      <c r="GI27" s="104"/>
      <c r="GJ27" s="104"/>
      <c r="GK27" s="104"/>
      <c r="GL27" s="104"/>
      <c r="GM27" s="104"/>
      <c r="GN27" s="104"/>
      <c r="GO27" s="104"/>
      <c r="GP27" s="104"/>
      <c r="GQ27" s="104"/>
      <c r="GR27" s="104"/>
      <c r="GS27" s="104"/>
      <c r="GT27" s="104"/>
      <c r="GU27" s="104"/>
      <c r="GV27" s="104"/>
      <c r="GW27" s="104"/>
      <c r="GX27" s="104"/>
      <c r="GY27" s="104"/>
      <c r="GZ27" s="104"/>
      <c r="HA27" s="104"/>
      <c r="HB27" s="104"/>
      <c r="HC27" s="104"/>
      <c r="HD27" s="104"/>
      <c r="HE27" s="104"/>
      <c r="HF27" s="104"/>
      <c r="HG27" s="104"/>
      <c r="HH27" s="104"/>
      <c r="HI27" s="104"/>
      <c r="HJ27" s="104"/>
      <c r="HK27" s="104"/>
      <c r="HL27" s="104"/>
      <c r="HM27" s="104"/>
      <c r="HN27" s="104"/>
      <c r="HO27" s="104"/>
      <c r="HP27" s="104"/>
      <c r="HQ27" s="104"/>
      <c r="HR27" s="255"/>
    </row>
    <row r="28" spans="1:226" ht="13" customHeight="1" x14ac:dyDescent="0.25">
      <c r="A28" s="26" t="s">
        <v>407</v>
      </c>
      <c r="B28" s="184">
        <v>2</v>
      </c>
      <c r="C28" s="223">
        <v>30.653355882029</v>
      </c>
      <c r="D28" s="225">
        <v>1.40685044907169</v>
      </c>
      <c r="E28" s="223">
        <v>34.2245185110175</v>
      </c>
      <c r="F28" s="225">
        <v>3.12051476108301</v>
      </c>
      <c r="G28" s="223">
        <v>22.296988787287901</v>
      </c>
      <c r="H28" s="225">
        <v>3.1702099234772398</v>
      </c>
      <c r="I28" s="223">
        <v>31.8175405956584</v>
      </c>
      <c r="J28" s="225">
        <v>1.64699445759857</v>
      </c>
      <c r="K28" s="223">
        <v>-2.4069779153591502</v>
      </c>
      <c r="L28" s="225">
        <v>3.2805955102730202</v>
      </c>
      <c r="M28" s="223">
        <v>46.878594535187197</v>
      </c>
      <c r="N28" s="225">
        <v>1.7013896285696299</v>
      </c>
      <c r="O28" s="223">
        <v>38.8082132052605</v>
      </c>
      <c r="P28" s="225">
        <v>3.1535490230644299</v>
      </c>
      <c r="Q28" s="223">
        <v>43.327785217591703</v>
      </c>
      <c r="R28" s="225">
        <v>3.4529310623448302</v>
      </c>
      <c r="S28" s="223">
        <v>49.786404990329601</v>
      </c>
      <c r="T28" s="225">
        <v>1.99806648909686</v>
      </c>
      <c r="U28" s="223">
        <v>10.9781917850692</v>
      </c>
      <c r="V28" s="225">
        <v>3.34984467547747</v>
      </c>
      <c r="W28" s="223">
        <v>35.947143134604403</v>
      </c>
      <c r="X28" s="225">
        <v>1.31196918296057</v>
      </c>
      <c r="Y28" s="223">
        <v>25.068707711471198</v>
      </c>
      <c r="Z28" s="225">
        <v>3.1659087995255599</v>
      </c>
      <c r="AA28" s="223">
        <v>32.787798394078202</v>
      </c>
      <c r="AB28" s="225">
        <v>3.9584663408944998</v>
      </c>
      <c r="AC28" s="223">
        <v>39.333021824688799</v>
      </c>
      <c r="AD28" s="225">
        <v>1.6762431994268401</v>
      </c>
      <c r="AE28" s="223">
        <v>14.264314113217599</v>
      </c>
      <c r="AF28" s="225">
        <v>3.4785953251535302</v>
      </c>
      <c r="AG28" s="223">
        <v>42.317321319918896</v>
      </c>
      <c r="AH28" s="225">
        <v>1.58143191529559</v>
      </c>
      <c r="AI28" s="223">
        <v>33.972769922471599</v>
      </c>
      <c r="AJ28" s="225">
        <v>3.6594337957080501</v>
      </c>
      <c r="AK28" s="223">
        <v>38.849322224025897</v>
      </c>
      <c r="AL28" s="225">
        <v>3.9494436259338999</v>
      </c>
      <c r="AM28" s="223">
        <v>44.931515681170097</v>
      </c>
      <c r="AN28" s="225">
        <v>1.84607937158762</v>
      </c>
      <c r="AO28" s="223">
        <v>10.9587457586985</v>
      </c>
      <c r="AP28" s="225">
        <v>3.66575368504347</v>
      </c>
      <c r="AQ28" s="223">
        <v>35.295666145555899</v>
      </c>
      <c r="AR28" s="225">
        <v>1.66154247441277</v>
      </c>
      <c r="AS28" s="223">
        <v>26.3441729713002</v>
      </c>
      <c r="AT28" s="225">
        <v>3.20097386163543</v>
      </c>
      <c r="AU28" s="223">
        <v>36.023249731530498</v>
      </c>
      <c r="AV28" s="225">
        <v>3.4034838243302099</v>
      </c>
      <c r="AW28" s="223">
        <v>37.041601758088397</v>
      </c>
      <c r="AX28" s="225">
        <v>2.16731946461563</v>
      </c>
      <c r="AY28" s="223">
        <v>10.697428786788199</v>
      </c>
      <c r="AZ28" s="225">
        <v>3.9734707156169602</v>
      </c>
      <c r="BA28" s="223">
        <v>33.721742476891002</v>
      </c>
      <c r="BB28" s="225">
        <v>1.3502791512330901</v>
      </c>
      <c r="BC28" s="223">
        <v>33.307247433636697</v>
      </c>
      <c r="BD28" s="225">
        <v>2.9588834587383199</v>
      </c>
      <c r="BE28" s="223">
        <v>33.430049441705599</v>
      </c>
      <c r="BF28" s="225">
        <v>3.2957944596403799</v>
      </c>
      <c r="BG28" s="223">
        <v>33.734842381900897</v>
      </c>
      <c r="BH28" s="225">
        <v>1.6209217527917099</v>
      </c>
      <c r="BI28" s="223">
        <v>0.42759494826412903</v>
      </c>
      <c r="BJ28" s="225">
        <v>3.5251989724147901</v>
      </c>
      <c r="BK28" s="223">
        <v>38.031953876189498</v>
      </c>
      <c r="BL28" s="225">
        <v>1.7357386893136599</v>
      </c>
      <c r="BM28" s="223">
        <v>48.898092121784998</v>
      </c>
      <c r="BN28" s="225">
        <v>3.2225539310511899</v>
      </c>
      <c r="BO28" s="223">
        <v>36.447097796467098</v>
      </c>
      <c r="BP28" s="225">
        <v>3.4340609167589502</v>
      </c>
      <c r="BQ28" s="223">
        <v>36.034319082131397</v>
      </c>
      <c r="BR28" s="225">
        <v>1.8271046256207</v>
      </c>
      <c r="BS28" s="223">
        <v>-12.8637730396536</v>
      </c>
      <c r="BT28" s="225">
        <v>3.2102867316419199</v>
      </c>
      <c r="BU28" s="223">
        <v>19.4625921455102</v>
      </c>
      <c r="BV28" s="225">
        <v>1.41835855541303</v>
      </c>
      <c r="BW28" s="223">
        <v>18.9164611468596</v>
      </c>
      <c r="BX28" s="225">
        <v>3.1031158866608899</v>
      </c>
      <c r="BY28" s="223">
        <v>21.929327320753</v>
      </c>
      <c r="BZ28" s="225">
        <v>2.6079934293905498</v>
      </c>
      <c r="CA28" s="223">
        <v>18.9279707487769</v>
      </c>
      <c r="CB28" s="225">
        <v>1.77548207185937</v>
      </c>
      <c r="CC28" s="223">
        <v>1.1509601917286E-2</v>
      </c>
      <c r="CD28" s="225">
        <v>3.6827657935232301</v>
      </c>
      <c r="CE28" s="223">
        <v>26.926639041468398</v>
      </c>
      <c r="CF28" s="225">
        <v>1.41546224532512</v>
      </c>
      <c r="CG28" s="223">
        <v>19.635709286692901</v>
      </c>
      <c r="CH28" s="225">
        <v>3.0943033769432899</v>
      </c>
      <c r="CI28" s="223">
        <v>24.272269510871801</v>
      </c>
      <c r="CJ28" s="225">
        <v>2.7490124183401199</v>
      </c>
      <c r="CK28" s="223">
        <v>29.135449373899899</v>
      </c>
      <c r="CL28" s="225">
        <v>1.6576014049665699</v>
      </c>
      <c r="CM28" s="223">
        <v>9.4997400872069502</v>
      </c>
      <c r="CN28" s="225">
        <v>3.3587191045913798</v>
      </c>
      <c r="CO28" s="223">
        <v>48.887692218726002</v>
      </c>
      <c r="CP28" s="225">
        <v>1.3744633637482</v>
      </c>
      <c r="CQ28" s="223">
        <v>43.649901508811197</v>
      </c>
      <c r="CR28" s="225">
        <v>3.5798312460599702</v>
      </c>
      <c r="CS28" s="223">
        <v>49.456538951918802</v>
      </c>
      <c r="CT28" s="225">
        <v>3.3759099485798298</v>
      </c>
      <c r="CU28" s="223">
        <v>50.29421884101</v>
      </c>
      <c r="CV28" s="225">
        <v>1.7056908185608399</v>
      </c>
      <c r="CW28" s="223">
        <v>6.6443173321987796</v>
      </c>
      <c r="CX28" s="225">
        <v>4.0641183354628403</v>
      </c>
      <c r="CY28" s="223">
        <v>48.248222165216802</v>
      </c>
      <c r="CZ28" s="225">
        <v>1.62375559969077</v>
      </c>
      <c r="DA28" s="223">
        <v>46.3043451332206</v>
      </c>
      <c r="DB28" s="225">
        <v>2.9613473773807502</v>
      </c>
      <c r="DC28" s="223">
        <v>44.024170689581602</v>
      </c>
      <c r="DD28" s="225">
        <v>3.5063956079774501</v>
      </c>
      <c r="DE28" s="223">
        <v>50.395884163562499</v>
      </c>
      <c r="DF28" s="225">
        <v>2.05125181235073</v>
      </c>
      <c r="DG28" s="223">
        <v>4.0915390303419397</v>
      </c>
      <c r="DH28" s="225">
        <v>3.8239915247281799</v>
      </c>
      <c r="DI28" s="223">
        <v>50.668919356064499</v>
      </c>
      <c r="DJ28" s="225">
        <v>1.4516539129559101</v>
      </c>
      <c r="DK28" s="223">
        <v>44.243528535644899</v>
      </c>
      <c r="DL28" s="225">
        <v>3.5089136979157902</v>
      </c>
      <c r="DM28" s="223">
        <v>52.459980795534499</v>
      </c>
      <c r="DN28" s="225">
        <v>3.1124233830649901</v>
      </c>
      <c r="DO28" s="223">
        <v>51.962079285187897</v>
      </c>
      <c r="DP28" s="225">
        <v>1.7907425078302901</v>
      </c>
      <c r="DQ28" s="223">
        <v>7.7185507495429704</v>
      </c>
      <c r="DR28" s="225">
        <v>4.15795594701979</v>
      </c>
      <c r="DS28" s="223">
        <v>22.9174838889661</v>
      </c>
      <c r="DT28" s="225">
        <v>1.2420200746279799</v>
      </c>
      <c r="DU28" s="223">
        <v>22.974548029193102</v>
      </c>
      <c r="DV28" s="225">
        <v>3.2137092068943698</v>
      </c>
      <c r="DW28" s="223">
        <v>16.709416795812199</v>
      </c>
      <c r="DX28" s="225">
        <v>2.8446211406883402</v>
      </c>
      <c r="DY28" s="223">
        <v>24.249911444495201</v>
      </c>
      <c r="DZ28" s="225">
        <v>1.3632939584194901</v>
      </c>
      <c r="EA28" s="223">
        <v>1.2753634153021101</v>
      </c>
      <c r="EB28" s="225">
        <v>3.4774598912795498</v>
      </c>
      <c r="EC28" s="223">
        <v>16.837946593632001</v>
      </c>
      <c r="ED28" s="225">
        <v>1.013386561521</v>
      </c>
      <c r="EE28" s="223">
        <v>16.233798654807099</v>
      </c>
      <c r="EF28" s="225">
        <v>2.5295288146525898</v>
      </c>
      <c r="EG28" s="223">
        <v>15.7982154443603</v>
      </c>
      <c r="EH28" s="225">
        <v>2.2846419721287798</v>
      </c>
      <c r="EI28" s="223">
        <v>17.189138875947499</v>
      </c>
      <c r="EJ28" s="225">
        <v>1.1854078671836701</v>
      </c>
      <c r="EK28" s="223">
        <v>0.95534022114038897</v>
      </c>
      <c r="EL28" s="225">
        <v>2.6702557096383099</v>
      </c>
      <c r="EM28" s="223">
        <v>8.1252365315609296</v>
      </c>
      <c r="EN28" s="225">
        <v>0.69972053462726502</v>
      </c>
      <c r="EO28" s="223">
        <v>4.9489955280414097</v>
      </c>
      <c r="EP28" s="225">
        <v>1.5353791503485701</v>
      </c>
      <c r="EQ28" s="223">
        <v>9.7443646592205102</v>
      </c>
      <c r="ER28" s="225">
        <v>2.3725615095946901</v>
      </c>
      <c r="ES28" s="223">
        <v>8.5678916354250596</v>
      </c>
      <c r="ET28" s="225">
        <v>0.83243208837971805</v>
      </c>
      <c r="EU28" s="223">
        <v>3.6188961073836499</v>
      </c>
      <c r="EV28" s="225">
        <v>1.6642080793579099</v>
      </c>
      <c r="EW28" s="223">
        <v>21.728821966650699</v>
      </c>
      <c r="EX28" s="225">
        <v>1.10469980512123</v>
      </c>
      <c r="EY28" s="223">
        <v>24.674829443042</v>
      </c>
      <c r="EZ28" s="225">
        <v>2.76501299777556</v>
      </c>
      <c r="FA28" s="223">
        <v>17.609200805773899</v>
      </c>
      <c r="FB28" s="225">
        <v>2.7655307981524202</v>
      </c>
      <c r="FC28" s="223">
        <v>22.2406319905126</v>
      </c>
      <c r="FD28" s="225">
        <v>1.2827940166221501</v>
      </c>
      <c r="FE28" s="223">
        <v>-2.4341974525293399</v>
      </c>
      <c r="FF28" s="225">
        <v>3.05810864244522</v>
      </c>
      <c r="FG28" s="104"/>
      <c r="FH28" s="104"/>
      <c r="FI28" s="104"/>
      <c r="FJ28" s="104"/>
      <c r="FK28" s="104"/>
      <c r="FL28" s="104"/>
      <c r="FM28" s="104"/>
      <c r="FN28" s="104"/>
      <c r="FO28" s="104"/>
      <c r="FP28" s="104"/>
      <c r="FQ28" s="104"/>
      <c r="FR28" s="104"/>
      <c r="FS28" s="104"/>
      <c r="FT28" s="104"/>
      <c r="FU28" s="104"/>
      <c r="FV28" s="104"/>
      <c r="FW28" s="104"/>
      <c r="FX28" s="104"/>
      <c r="FY28" s="104"/>
      <c r="FZ28" s="104"/>
      <c r="GA28" s="104"/>
      <c r="GB28" s="104"/>
      <c r="GC28" s="104"/>
      <c r="GD28" s="104"/>
      <c r="GE28" s="104"/>
      <c r="GF28" s="104"/>
      <c r="GG28" s="104"/>
      <c r="GH28" s="104"/>
      <c r="GI28" s="104"/>
      <c r="GJ28" s="104"/>
      <c r="GK28" s="104"/>
      <c r="GL28" s="104"/>
      <c r="GM28" s="104"/>
      <c r="GN28" s="104"/>
      <c r="GO28" s="104"/>
      <c r="GP28" s="104"/>
      <c r="GQ28" s="104"/>
      <c r="GR28" s="104"/>
      <c r="GS28" s="104"/>
      <c r="GT28" s="104"/>
      <c r="GU28" s="104"/>
      <c r="GV28" s="104"/>
      <c r="GW28" s="104"/>
      <c r="GX28" s="104"/>
      <c r="GY28" s="104"/>
      <c r="GZ28" s="104"/>
      <c r="HA28" s="104"/>
      <c r="HB28" s="104"/>
      <c r="HC28" s="104"/>
      <c r="HD28" s="104"/>
      <c r="HE28" s="104"/>
      <c r="HF28" s="104"/>
      <c r="HG28" s="104"/>
      <c r="HH28" s="104"/>
      <c r="HI28" s="104"/>
      <c r="HJ28" s="104"/>
      <c r="HK28" s="104"/>
      <c r="HL28" s="104"/>
      <c r="HM28" s="104"/>
      <c r="HN28" s="104"/>
      <c r="HO28" s="104"/>
      <c r="HP28" s="104"/>
      <c r="HQ28" s="104"/>
      <c r="HR28" s="255"/>
    </row>
    <row r="29" spans="1:226" ht="13" customHeight="1" x14ac:dyDescent="0.25">
      <c r="A29" s="26" t="s">
        <v>408</v>
      </c>
      <c r="B29" s="184">
        <v>2</v>
      </c>
      <c r="C29" s="223">
        <v>35.624838077077399</v>
      </c>
      <c r="D29" s="225">
        <v>1.43706763906399</v>
      </c>
      <c r="E29" s="223">
        <v>35.170966361994203</v>
      </c>
      <c r="F29" s="225">
        <v>2.5020443501251699</v>
      </c>
      <c r="G29" s="223">
        <v>44.139758218451199</v>
      </c>
      <c r="H29" s="225">
        <v>3.4767017475894999</v>
      </c>
      <c r="I29" s="223">
        <v>33.263553710820602</v>
      </c>
      <c r="J29" s="225">
        <v>1.58824647565509</v>
      </c>
      <c r="K29" s="223">
        <v>-1.90741265117366</v>
      </c>
      <c r="L29" s="225">
        <v>2.71393943729095</v>
      </c>
      <c r="M29" s="223">
        <v>30.128710330549801</v>
      </c>
      <c r="N29" s="225">
        <v>1.28591504021319</v>
      </c>
      <c r="O29" s="223">
        <v>24.5319745450375</v>
      </c>
      <c r="P29" s="225">
        <v>2.5267791630057701</v>
      </c>
      <c r="Q29" s="223">
        <v>34.006958292285503</v>
      </c>
      <c r="R29" s="225">
        <v>3.22170712299397</v>
      </c>
      <c r="S29" s="223">
        <v>30.664694147647499</v>
      </c>
      <c r="T29" s="225">
        <v>1.49508523788353</v>
      </c>
      <c r="U29" s="223">
        <v>6.1327196026099902</v>
      </c>
      <c r="V29" s="225">
        <v>2.7640886304804799</v>
      </c>
      <c r="W29" s="223">
        <v>35.625498870391503</v>
      </c>
      <c r="X29" s="225">
        <v>1.1198449465254701</v>
      </c>
      <c r="Y29" s="223">
        <v>31.1842402241166</v>
      </c>
      <c r="Z29" s="225">
        <v>2.6094526170463799</v>
      </c>
      <c r="AA29" s="223">
        <v>44.586960472262</v>
      </c>
      <c r="AB29" s="225">
        <v>3.5288308514344</v>
      </c>
      <c r="AC29" s="223">
        <v>34.8342014006382</v>
      </c>
      <c r="AD29" s="225">
        <v>1.36896671520922</v>
      </c>
      <c r="AE29" s="223">
        <v>3.6499611765215998</v>
      </c>
      <c r="AF29" s="225">
        <v>3.0600577790179901</v>
      </c>
      <c r="AG29" s="223">
        <v>39.127315821242703</v>
      </c>
      <c r="AH29" s="225">
        <v>1.4257500402502901</v>
      </c>
      <c r="AI29" s="223">
        <v>26.219045697617101</v>
      </c>
      <c r="AJ29" s="225">
        <v>2.4840359777673102</v>
      </c>
      <c r="AK29" s="223">
        <v>43.038953676961803</v>
      </c>
      <c r="AL29" s="225">
        <v>3.2370946576661899</v>
      </c>
      <c r="AM29" s="223">
        <v>40.943903550570298</v>
      </c>
      <c r="AN29" s="225">
        <v>1.8244139010832801</v>
      </c>
      <c r="AO29" s="223">
        <v>14.7248578529531</v>
      </c>
      <c r="AP29" s="225">
        <v>3.0015137897348998</v>
      </c>
      <c r="AQ29" s="223">
        <v>27.902123560202899</v>
      </c>
      <c r="AR29" s="225">
        <v>1.50762396715646</v>
      </c>
      <c r="AS29" s="223">
        <v>18.801607585033501</v>
      </c>
      <c r="AT29" s="225">
        <v>2.4322817115672102</v>
      </c>
      <c r="AU29" s="223">
        <v>34.273719273844399</v>
      </c>
      <c r="AV29" s="225">
        <v>3.1223353062585502</v>
      </c>
      <c r="AW29" s="223">
        <v>28.087766978671699</v>
      </c>
      <c r="AX29" s="225">
        <v>1.7221231683622999</v>
      </c>
      <c r="AY29" s="223">
        <v>9.2861593936382398</v>
      </c>
      <c r="AZ29" s="225">
        <v>2.4064870131656599</v>
      </c>
      <c r="BA29" s="223">
        <v>51.687750161521798</v>
      </c>
      <c r="BB29" s="225">
        <v>1.2056925640176499</v>
      </c>
      <c r="BC29" s="223">
        <v>47.458346164979503</v>
      </c>
      <c r="BD29" s="225">
        <v>3.2341646539595299</v>
      </c>
      <c r="BE29" s="223">
        <v>49.458703504964397</v>
      </c>
      <c r="BF29" s="225">
        <v>3.3002397212735999</v>
      </c>
      <c r="BG29" s="223">
        <v>52.428792528972899</v>
      </c>
      <c r="BH29" s="225">
        <v>1.4852101478856901</v>
      </c>
      <c r="BI29" s="223">
        <v>4.9704463639933802</v>
      </c>
      <c r="BJ29" s="225">
        <v>3.4514608818782402</v>
      </c>
      <c r="BK29" s="223">
        <v>34.531631388370101</v>
      </c>
      <c r="BL29" s="225">
        <v>1.4723812802632601</v>
      </c>
      <c r="BM29" s="223">
        <v>46.431220591931599</v>
      </c>
      <c r="BN29" s="225">
        <v>2.7735956907494201</v>
      </c>
      <c r="BO29" s="223">
        <v>43.925954208264798</v>
      </c>
      <c r="BP29" s="225">
        <v>3.52264696675865</v>
      </c>
      <c r="BQ29" s="223">
        <v>29.229178007132401</v>
      </c>
      <c r="BR29" s="225">
        <v>1.58722086068608</v>
      </c>
      <c r="BS29" s="223">
        <v>-17.202042584799301</v>
      </c>
      <c r="BT29" s="225">
        <v>3.0597856209602901</v>
      </c>
      <c r="BU29" s="223">
        <v>12.2790973253825</v>
      </c>
      <c r="BV29" s="225">
        <v>0.87174452947364101</v>
      </c>
      <c r="BW29" s="223">
        <v>15.410443662584401</v>
      </c>
      <c r="BX29" s="225">
        <v>2.0403256015157099</v>
      </c>
      <c r="BY29" s="223">
        <v>15.0008904030195</v>
      </c>
      <c r="BZ29" s="225">
        <v>2.1018208971005499</v>
      </c>
      <c r="CA29" s="223">
        <v>10.1735152960139</v>
      </c>
      <c r="CB29" s="225">
        <v>1.01162271217403</v>
      </c>
      <c r="CC29" s="223">
        <v>-5.23692836657046</v>
      </c>
      <c r="CD29" s="225">
        <v>2.2568614634783599</v>
      </c>
      <c r="CE29" s="223">
        <v>33.4333319771346</v>
      </c>
      <c r="CF29" s="225">
        <v>1.26991025993755</v>
      </c>
      <c r="CG29" s="223">
        <v>27.7716041492959</v>
      </c>
      <c r="CH29" s="225">
        <v>2.34211851980043</v>
      </c>
      <c r="CI29" s="223">
        <v>32.585089733509903</v>
      </c>
      <c r="CJ29" s="225">
        <v>3.3728932867811898</v>
      </c>
      <c r="CK29" s="223">
        <v>34.276649860549902</v>
      </c>
      <c r="CL29" s="225">
        <v>1.5974147689107601</v>
      </c>
      <c r="CM29" s="223">
        <v>6.5050457112540201</v>
      </c>
      <c r="CN29" s="225">
        <v>2.9445949314427202</v>
      </c>
      <c r="CO29" s="223">
        <v>31.722750828341301</v>
      </c>
      <c r="CP29" s="225">
        <v>1.2296604041511701</v>
      </c>
      <c r="CQ29" s="223">
        <v>26.974984688477601</v>
      </c>
      <c r="CR29" s="225">
        <v>2.8539905210737402</v>
      </c>
      <c r="CS29" s="223">
        <v>40.4700632902995</v>
      </c>
      <c r="CT29" s="225">
        <v>3.12985015355813</v>
      </c>
      <c r="CU29" s="223">
        <v>30.6681073125743</v>
      </c>
      <c r="CV29" s="225">
        <v>1.48684433739223</v>
      </c>
      <c r="CW29" s="223">
        <v>3.6931226240966799</v>
      </c>
      <c r="CX29" s="225">
        <v>3.188322483441</v>
      </c>
      <c r="CY29" s="223">
        <v>44.354393353562699</v>
      </c>
      <c r="CZ29" s="225">
        <v>1.42773388467395</v>
      </c>
      <c r="DA29" s="223">
        <v>37.965074463012598</v>
      </c>
      <c r="DB29" s="225">
        <v>2.78197675196729</v>
      </c>
      <c r="DC29" s="223">
        <v>52.751380397388999</v>
      </c>
      <c r="DD29" s="225">
        <v>3.0692317863571001</v>
      </c>
      <c r="DE29" s="223">
        <v>44.058286522049698</v>
      </c>
      <c r="DF29" s="225">
        <v>1.8015661773562299</v>
      </c>
      <c r="DG29" s="223">
        <v>6.0932120590371603</v>
      </c>
      <c r="DH29" s="225">
        <v>3.16830924807405</v>
      </c>
      <c r="DI29" s="223">
        <v>45.738936740520202</v>
      </c>
      <c r="DJ29" s="225">
        <v>1.3524424352742599</v>
      </c>
      <c r="DK29" s="223">
        <v>41.366892529545602</v>
      </c>
      <c r="DL29" s="225">
        <v>3.0546734717920501</v>
      </c>
      <c r="DM29" s="223">
        <v>53.756173075656399</v>
      </c>
      <c r="DN29" s="225">
        <v>3.6085348720306301</v>
      </c>
      <c r="DO29" s="223">
        <v>44.919359497161999</v>
      </c>
      <c r="DP29" s="225">
        <v>1.6149293055362599</v>
      </c>
      <c r="DQ29" s="223">
        <v>3.5524669676163998</v>
      </c>
      <c r="DR29" s="225">
        <v>3.1604107385784301</v>
      </c>
      <c r="DS29" s="223">
        <v>33.226176591276598</v>
      </c>
      <c r="DT29" s="225">
        <v>1.3921988772951599</v>
      </c>
      <c r="DU29" s="223">
        <v>27.511678126769201</v>
      </c>
      <c r="DV29" s="225">
        <v>2.6438520450107799</v>
      </c>
      <c r="DW29" s="223">
        <v>32.222688131634797</v>
      </c>
      <c r="DX29" s="225">
        <v>2.9313463239940099</v>
      </c>
      <c r="DY29" s="223">
        <v>33.744191123634998</v>
      </c>
      <c r="DZ29" s="225">
        <v>1.76719475578262</v>
      </c>
      <c r="EA29" s="223">
        <v>6.2325129968657702</v>
      </c>
      <c r="EB29" s="225">
        <v>2.8373459107333598</v>
      </c>
      <c r="EC29" s="223">
        <v>18.749515935457701</v>
      </c>
      <c r="ED29" s="225">
        <v>0.99399738468905896</v>
      </c>
      <c r="EE29" s="223">
        <v>14.1424173866858</v>
      </c>
      <c r="EF29" s="225">
        <v>1.8718621241602</v>
      </c>
      <c r="EG29" s="223">
        <v>24.487015764134</v>
      </c>
      <c r="EH29" s="225">
        <v>2.7890198199841199</v>
      </c>
      <c r="EI29" s="223">
        <v>18.620915847008199</v>
      </c>
      <c r="EJ29" s="225">
        <v>1.1778312867695699</v>
      </c>
      <c r="EK29" s="223">
        <v>4.4784984603224096</v>
      </c>
      <c r="EL29" s="225">
        <v>2.10466546388992</v>
      </c>
      <c r="EM29" s="223">
        <v>13.668538723153601</v>
      </c>
      <c r="EN29" s="225">
        <v>0.87567825992116799</v>
      </c>
      <c r="EO29" s="223">
        <v>9.1643472345400099</v>
      </c>
      <c r="EP29" s="225">
        <v>1.52178886810471</v>
      </c>
      <c r="EQ29" s="223">
        <v>16.621471850980399</v>
      </c>
      <c r="ER29" s="225">
        <v>2.78118388346221</v>
      </c>
      <c r="ES29" s="223">
        <v>14.076721105511799</v>
      </c>
      <c r="ET29" s="225">
        <v>1.18227157364809</v>
      </c>
      <c r="EU29" s="223">
        <v>4.9123738709717903</v>
      </c>
      <c r="EV29" s="225">
        <v>1.9022153503566599</v>
      </c>
      <c r="EW29" s="223">
        <v>19.497734381584401</v>
      </c>
      <c r="EX29" s="225">
        <v>1.06125812889195</v>
      </c>
      <c r="EY29" s="223">
        <v>26.140271788328501</v>
      </c>
      <c r="EZ29" s="225">
        <v>2.7733706773484399</v>
      </c>
      <c r="FA29" s="223">
        <v>22.397634643879201</v>
      </c>
      <c r="FB29" s="225">
        <v>2.6986494510997701</v>
      </c>
      <c r="FC29" s="223">
        <v>16.779485540631899</v>
      </c>
      <c r="FD29" s="225">
        <v>1.17975614847294</v>
      </c>
      <c r="FE29" s="223">
        <v>-9.36078624769657</v>
      </c>
      <c r="FF29" s="225">
        <v>2.8454954814101301</v>
      </c>
      <c r="FG29" s="104"/>
      <c r="FH29" s="104"/>
      <c r="FI29" s="104"/>
      <c r="FJ29" s="104"/>
      <c r="FK29" s="104"/>
      <c r="FL29" s="104"/>
      <c r="FM29" s="104"/>
      <c r="FN29" s="104"/>
      <c r="FO29" s="104"/>
      <c r="FP29" s="104"/>
      <c r="FQ29" s="104"/>
      <c r="FR29" s="104"/>
      <c r="FS29" s="104"/>
      <c r="FT29" s="104"/>
      <c r="FU29" s="104"/>
      <c r="FV29" s="104"/>
      <c r="FW29" s="104"/>
      <c r="FX29" s="104"/>
      <c r="FY29" s="104"/>
      <c r="FZ29" s="104"/>
      <c r="GA29" s="104"/>
      <c r="GB29" s="104"/>
      <c r="GC29" s="104"/>
      <c r="GD29" s="104"/>
      <c r="GE29" s="104"/>
      <c r="GF29" s="104"/>
      <c r="GG29" s="104"/>
      <c r="GH29" s="104"/>
      <c r="GI29" s="104"/>
      <c r="GJ29" s="104"/>
      <c r="GK29" s="104"/>
      <c r="GL29" s="104"/>
      <c r="GM29" s="104"/>
      <c r="GN29" s="104"/>
      <c r="GO29" s="104"/>
      <c r="GP29" s="104"/>
      <c r="GQ29" s="104"/>
      <c r="GR29" s="104"/>
      <c r="GS29" s="104"/>
      <c r="GT29" s="104"/>
      <c r="GU29" s="104"/>
      <c r="GV29" s="104"/>
      <c r="GW29" s="104"/>
      <c r="GX29" s="104"/>
      <c r="GY29" s="104"/>
      <c r="GZ29" s="104"/>
      <c r="HA29" s="104"/>
      <c r="HB29" s="104"/>
      <c r="HC29" s="104"/>
      <c r="HD29" s="104"/>
      <c r="HE29" s="104"/>
      <c r="HF29" s="104"/>
      <c r="HG29" s="104"/>
      <c r="HH29" s="104"/>
      <c r="HI29" s="104"/>
      <c r="HJ29" s="104"/>
      <c r="HK29" s="104"/>
      <c r="HL29" s="104"/>
      <c r="HM29" s="104"/>
      <c r="HN29" s="104"/>
      <c r="HO29" s="104"/>
      <c r="HP29" s="104"/>
      <c r="HQ29" s="104"/>
      <c r="HR29" s="255"/>
    </row>
    <row r="30" spans="1:226" ht="13" customHeight="1" x14ac:dyDescent="0.25">
      <c r="A30" s="26" t="s">
        <v>409</v>
      </c>
      <c r="B30" s="184">
        <v>2</v>
      </c>
      <c r="C30" s="223">
        <v>17.637093752968301</v>
      </c>
      <c r="D30" s="225">
        <v>0.89904698005103401</v>
      </c>
      <c r="E30" s="223">
        <v>23.6713216644991</v>
      </c>
      <c r="F30" s="225">
        <v>2.1496315121453402</v>
      </c>
      <c r="G30" s="223">
        <v>23.969639155368899</v>
      </c>
      <c r="H30" s="225">
        <v>2.2384540667240902</v>
      </c>
      <c r="I30" s="223">
        <v>14.509688391874301</v>
      </c>
      <c r="J30" s="225">
        <v>0.98770172586353</v>
      </c>
      <c r="K30" s="223">
        <v>-9.1616332726247798</v>
      </c>
      <c r="L30" s="225">
        <v>2.3214211443772998</v>
      </c>
      <c r="M30" s="223">
        <v>14.616967535745999</v>
      </c>
      <c r="N30" s="225">
        <v>0.85637060384802699</v>
      </c>
      <c r="O30" s="223">
        <v>14.445273968797601</v>
      </c>
      <c r="P30" s="225">
        <v>1.59827348160848</v>
      </c>
      <c r="Q30" s="223">
        <v>19.5065961272994</v>
      </c>
      <c r="R30" s="225">
        <v>2.3270463145209499</v>
      </c>
      <c r="S30" s="223">
        <v>13.620148027062401</v>
      </c>
      <c r="T30" s="225">
        <v>0.94653260303483899</v>
      </c>
      <c r="U30" s="223">
        <v>-0.825125941735255</v>
      </c>
      <c r="V30" s="225">
        <v>1.7535263947912101</v>
      </c>
      <c r="W30" s="223">
        <v>24.805947222607699</v>
      </c>
      <c r="X30" s="225">
        <v>0.88458148251272495</v>
      </c>
      <c r="Y30" s="223">
        <v>22.248933027225601</v>
      </c>
      <c r="Z30" s="225">
        <v>2.2219112090942099</v>
      </c>
      <c r="AA30" s="223">
        <v>26.4139271965707</v>
      </c>
      <c r="AB30" s="225">
        <v>2.3280618851983998</v>
      </c>
      <c r="AC30" s="223">
        <v>25.353211064181998</v>
      </c>
      <c r="AD30" s="225">
        <v>1.12927304051001</v>
      </c>
      <c r="AE30" s="223">
        <v>3.1042780369564</v>
      </c>
      <c r="AF30" s="225">
        <v>2.3077897199697999</v>
      </c>
      <c r="AG30" s="223">
        <v>40.175335014304402</v>
      </c>
      <c r="AH30" s="225">
        <v>1.21676413583535</v>
      </c>
      <c r="AI30" s="223">
        <v>29.187068944355701</v>
      </c>
      <c r="AJ30" s="225">
        <v>2.35168213134087</v>
      </c>
      <c r="AK30" s="223">
        <v>42.159914354014802</v>
      </c>
      <c r="AL30" s="225">
        <v>3.0090434782731799</v>
      </c>
      <c r="AM30" s="223">
        <v>43.2068879929137</v>
      </c>
      <c r="AN30" s="225">
        <v>1.3187019970932199</v>
      </c>
      <c r="AO30" s="223">
        <v>14.019819048558</v>
      </c>
      <c r="AP30" s="225">
        <v>2.4813248097673899</v>
      </c>
      <c r="AQ30" s="223">
        <v>15.054884105128901</v>
      </c>
      <c r="AR30" s="225">
        <v>0.92475726228949395</v>
      </c>
      <c r="AS30" s="223">
        <v>13.579174058718699</v>
      </c>
      <c r="AT30" s="225">
        <v>2.2565791520712102</v>
      </c>
      <c r="AU30" s="223">
        <v>14.586589396092499</v>
      </c>
      <c r="AV30" s="225">
        <v>1.97535564501369</v>
      </c>
      <c r="AW30" s="223">
        <v>15.8347837763257</v>
      </c>
      <c r="AX30" s="225">
        <v>1.04858274902939</v>
      </c>
      <c r="AY30" s="223">
        <v>2.2556097176069998</v>
      </c>
      <c r="AZ30" s="225">
        <v>2.32962714156037</v>
      </c>
      <c r="BA30" s="223">
        <v>30.879472998783601</v>
      </c>
      <c r="BB30" s="225">
        <v>1.0474731868642799</v>
      </c>
      <c r="BC30" s="223">
        <v>37.136824815906301</v>
      </c>
      <c r="BD30" s="225">
        <v>2.3108731471575701</v>
      </c>
      <c r="BE30" s="223">
        <v>29.9060071793748</v>
      </c>
      <c r="BF30" s="225">
        <v>2.7554154237735902</v>
      </c>
      <c r="BG30" s="223">
        <v>29.407432184898202</v>
      </c>
      <c r="BH30" s="225">
        <v>1.19309427450267</v>
      </c>
      <c r="BI30" s="223">
        <v>-7.7293926310080598</v>
      </c>
      <c r="BJ30" s="225">
        <v>2.6360612023921899</v>
      </c>
      <c r="BK30" s="223">
        <v>43.7402182342449</v>
      </c>
      <c r="BL30" s="225">
        <v>1.11310109422346</v>
      </c>
      <c r="BM30" s="223">
        <v>56.862075345681397</v>
      </c>
      <c r="BN30" s="225">
        <v>2.19904789392747</v>
      </c>
      <c r="BO30" s="223">
        <v>48.555970027508899</v>
      </c>
      <c r="BP30" s="225">
        <v>2.80312306396246</v>
      </c>
      <c r="BQ30" s="223">
        <v>38.885128616186897</v>
      </c>
      <c r="BR30" s="225">
        <v>1.41884083093062</v>
      </c>
      <c r="BS30" s="223">
        <v>-17.9769467294945</v>
      </c>
      <c r="BT30" s="225">
        <v>2.4900874930316701</v>
      </c>
      <c r="BU30" s="223">
        <v>21.536254699205301</v>
      </c>
      <c r="BV30" s="225">
        <v>1.11668144978053</v>
      </c>
      <c r="BW30" s="223">
        <v>27.756371187768298</v>
      </c>
      <c r="BX30" s="225">
        <v>2.4022804282776198</v>
      </c>
      <c r="BY30" s="223">
        <v>24.220482582885101</v>
      </c>
      <c r="BZ30" s="225">
        <v>2.4206768266080099</v>
      </c>
      <c r="CA30" s="223">
        <v>19.2427307970048</v>
      </c>
      <c r="CB30" s="225">
        <v>1.15137487741955</v>
      </c>
      <c r="CC30" s="223">
        <v>-8.5136403907635696</v>
      </c>
      <c r="CD30" s="225">
        <v>2.5327041044367502</v>
      </c>
      <c r="CE30" s="223">
        <v>27.186034636262999</v>
      </c>
      <c r="CF30" s="225">
        <v>1.0488986726765801</v>
      </c>
      <c r="CG30" s="223">
        <v>18.6338850720377</v>
      </c>
      <c r="CH30" s="225">
        <v>2.0524719575786698</v>
      </c>
      <c r="CI30" s="223">
        <v>27.159743658243801</v>
      </c>
      <c r="CJ30" s="225">
        <v>2.3998842274018899</v>
      </c>
      <c r="CK30" s="223">
        <v>29.891878621927599</v>
      </c>
      <c r="CL30" s="225">
        <v>1.25709221341554</v>
      </c>
      <c r="CM30" s="223">
        <v>11.2579935498898</v>
      </c>
      <c r="CN30" s="225">
        <v>2.2534869811375202</v>
      </c>
      <c r="CO30" s="223">
        <v>33.2652324709521</v>
      </c>
      <c r="CP30" s="225">
        <v>1.0860573028296401</v>
      </c>
      <c r="CQ30" s="223">
        <v>34.681677192066601</v>
      </c>
      <c r="CR30" s="225">
        <v>2.4560740380813999</v>
      </c>
      <c r="CS30" s="223">
        <v>35.655116443931803</v>
      </c>
      <c r="CT30" s="225">
        <v>2.5523307583100898</v>
      </c>
      <c r="CU30" s="223">
        <v>32.561503238779302</v>
      </c>
      <c r="CV30" s="225">
        <v>1.2212739857928401</v>
      </c>
      <c r="CW30" s="223">
        <v>-2.1201739532872699</v>
      </c>
      <c r="CX30" s="225">
        <v>2.6618430128774602</v>
      </c>
      <c r="CY30" s="223">
        <v>43.521078107986398</v>
      </c>
      <c r="CZ30" s="225">
        <v>1.56934357654629</v>
      </c>
      <c r="DA30" s="223">
        <v>44.754257483483698</v>
      </c>
      <c r="DB30" s="225">
        <v>2.9061643851895802</v>
      </c>
      <c r="DC30" s="223">
        <v>43.983768667781497</v>
      </c>
      <c r="DD30" s="225">
        <v>3.4499286198529999</v>
      </c>
      <c r="DE30" s="223">
        <v>43.214795945049403</v>
      </c>
      <c r="DF30" s="225">
        <v>1.58906024179046</v>
      </c>
      <c r="DG30" s="223">
        <v>-1.53946153843431</v>
      </c>
      <c r="DH30" s="225">
        <v>2.8998891958888899</v>
      </c>
      <c r="DI30" s="223">
        <v>42.763599414961497</v>
      </c>
      <c r="DJ30" s="225">
        <v>1.2941663774557299</v>
      </c>
      <c r="DK30" s="223">
        <v>43.4509564972942</v>
      </c>
      <c r="DL30" s="225">
        <v>2.59237597533085</v>
      </c>
      <c r="DM30" s="223">
        <v>46.794385308878603</v>
      </c>
      <c r="DN30" s="225">
        <v>2.8169689244712801</v>
      </c>
      <c r="DO30" s="223">
        <v>41.932371334838201</v>
      </c>
      <c r="DP30" s="225">
        <v>1.55064882494992</v>
      </c>
      <c r="DQ30" s="223">
        <v>-1.5185851624559801</v>
      </c>
      <c r="DR30" s="225">
        <v>3.06681911051589</v>
      </c>
      <c r="DS30" s="223">
        <v>19.562420688508499</v>
      </c>
      <c r="DT30" s="225">
        <v>0.810874477836796</v>
      </c>
      <c r="DU30" s="223">
        <v>17.005962216306202</v>
      </c>
      <c r="DV30" s="225">
        <v>1.9933801641097</v>
      </c>
      <c r="DW30" s="223">
        <v>17.435042142123301</v>
      </c>
      <c r="DX30" s="225">
        <v>2.0127414843218401</v>
      </c>
      <c r="DY30" s="223">
        <v>20.9634116723932</v>
      </c>
      <c r="DZ30" s="225">
        <v>0.98937141489160196</v>
      </c>
      <c r="EA30" s="223">
        <v>3.9574494560869802</v>
      </c>
      <c r="EB30" s="225">
        <v>2.12967161970339</v>
      </c>
      <c r="EC30" s="223">
        <v>23.492679057064599</v>
      </c>
      <c r="ED30" s="225">
        <v>0.94961709911950998</v>
      </c>
      <c r="EE30" s="223">
        <v>21.411572976101102</v>
      </c>
      <c r="EF30" s="225">
        <v>2.0811075124483098</v>
      </c>
      <c r="EG30" s="223">
        <v>25.501376727279101</v>
      </c>
      <c r="EH30" s="225">
        <v>2.3129960258540398</v>
      </c>
      <c r="EI30" s="223">
        <v>23.692304045395101</v>
      </c>
      <c r="EJ30" s="225">
        <v>1.1250958261844299</v>
      </c>
      <c r="EK30" s="223">
        <v>2.2807310692940899</v>
      </c>
      <c r="EL30" s="225">
        <v>2.2615817495699502</v>
      </c>
      <c r="EM30" s="223">
        <v>8.3295115091040106</v>
      </c>
      <c r="EN30" s="225">
        <v>0.53779539093540596</v>
      </c>
      <c r="EO30" s="223">
        <v>5.6522130180774397</v>
      </c>
      <c r="EP30" s="225">
        <v>1.0316744389197301</v>
      </c>
      <c r="EQ30" s="223">
        <v>7.0059841305384003</v>
      </c>
      <c r="ER30" s="225">
        <v>1.3469326972100899</v>
      </c>
      <c r="ES30" s="223">
        <v>9.4396868856228497</v>
      </c>
      <c r="ET30" s="225">
        <v>0.73397621673334101</v>
      </c>
      <c r="EU30" s="223">
        <v>3.7874738675454198</v>
      </c>
      <c r="EV30" s="225">
        <v>1.35941318673214</v>
      </c>
      <c r="EW30" s="223">
        <v>13.6919900146353</v>
      </c>
      <c r="EX30" s="225">
        <v>0.62932719835032203</v>
      </c>
      <c r="EY30" s="223">
        <v>16.108297367984299</v>
      </c>
      <c r="EZ30" s="225">
        <v>1.7281433807767099</v>
      </c>
      <c r="FA30" s="223">
        <v>11.0032926653617</v>
      </c>
      <c r="FB30" s="225">
        <v>1.76690428925976</v>
      </c>
      <c r="FC30" s="223">
        <v>13.715142256898501</v>
      </c>
      <c r="FD30" s="225">
        <v>0.78650692100292097</v>
      </c>
      <c r="FE30" s="223">
        <v>-2.39315511108585</v>
      </c>
      <c r="FF30" s="225">
        <v>1.90984694712071</v>
      </c>
      <c r="FG30" s="104"/>
      <c r="FH30" s="104"/>
      <c r="FI30" s="104"/>
      <c r="FJ30" s="104"/>
      <c r="FK30" s="104"/>
      <c r="FL30" s="104"/>
      <c r="FM30" s="104"/>
      <c r="FN30" s="104"/>
      <c r="FO30" s="104"/>
      <c r="FP30" s="104"/>
      <c r="FQ30" s="104"/>
      <c r="FR30" s="104"/>
      <c r="FS30" s="104"/>
      <c r="FT30" s="104"/>
      <c r="FU30" s="104"/>
      <c r="FV30" s="104"/>
      <c r="FW30" s="104"/>
      <c r="FX30" s="104"/>
      <c r="FY30" s="104"/>
      <c r="FZ30" s="104"/>
      <c r="GA30" s="104"/>
      <c r="GB30" s="104"/>
      <c r="GC30" s="104"/>
      <c r="GD30" s="104"/>
      <c r="GE30" s="104"/>
      <c r="GF30" s="104"/>
      <c r="GG30" s="104"/>
      <c r="GH30" s="104"/>
      <c r="GI30" s="104"/>
      <c r="GJ30" s="104"/>
      <c r="GK30" s="104"/>
      <c r="GL30" s="104"/>
      <c r="GM30" s="104"/>
      <c r="GN30" s="104"/>
      <c r="GO30" s="104"/>
      <c r="GP30" s="104"/>
      <c r="GQ30" s="104"/>
      <c r="GR30" s="104"/>
      <c r="GS30" s="104"/>
      <c r="GT30" s="104"/>
      <c r="GU30" s="104"/>
      <c r="GV30" s="104"/>
      <c r="GW30" s="104"/>
      <c r="GX30" s="104"/>
      <c r="GY30" s="104"/>
      <c r="GZ30" s="104"/>
      <c r="HA30" s="104"/>
      <c r="HB30" s="104"/>
      <c r="HC30" s="104"/>
      <c r="HD30" s="104"/>
      <c r="HE30" s="104"/>
      <c r="HF30" s="104"/>
      <c r="HG30" s="104"/>
      <c r="HH30" s="104"/>
      <c r="HI30" s="104"/>
      <c r="HJ30" s="104"/>
      <c r="HK30" s="104"/>
      <c r="HL30" s="104"/>
      <c r="HM30" s="104"/>
      <c r="HN30" s="104"/>
      <c r="HO30" s="104"/>
      <c r="HP30" s="104"/>
      <c r="HQ30" s="104"/>
      <c r="HR30" s="255"/>
    </row>
    <row r="31" spans="1:226" ht="13" customHeight="1" x14ac:dyDescent="0.25">
      <c r="A31" s="26" t="s">
        <v>410</v>
      </c>
      <c r="B31" s="184">
        <v>2</v>
      </c>
      <c r="C31" s="223">
        <v>34.496569877728703</v>
      </c>
      <c r="D31" s="225">
        <v>1.1459740974747401</v>
      </c>
      <c r="E31" s="223">
        <v>46.911544956151999</v>
      </c>
      <c r="F31" s="225">
        <v>4.0605984225112497</v>
      </c>
      <c r="G31" s="223">
        <v>35.387096522068198</v>
      </c>
      <c r="H31" s="225">
        <v>3.2250368695403799</v>
      </c>
      <c r="I31" s="223">
        <v>32.391849075282302</v>
      </c>
      <c r="J31" s="225">
        <v>1.46150784938861</v>
      </c>
      <c r="K31" s="223">
        <v>-14.519695880869699</v>
      </c>
      <c r="L31" s="225">
        <v>4.5509906437862302</v>
      </c>
      <c r="M31" s="223">
        <v>27.140991382037502</v>
      </c>
      <c r="N31" s="225">
        <v>1.23457139812886</v>
      </c>
      <c r="O31" s="223">
        <v>26.990470377661499</v>
      </c>
      <c r="P31" s="225">
        <v>3.67532380351029</v>
      </c>
      <c r="Q31" s="223">
        <v>25.576629087041301</v>
      </c>
      <c r="R31" s="225">
        <v>2.5953579694854101</v>
      </c>
      <c r="S31" s="223">
        <v>27.5842727222037</v>
      </c>
      <c r="T31" s="225">
        <v>1.5428735351948999</v>
      </c>
      <c r="U31" s="223">
        <v>0.59380234454223302</v>
      </c>
      <c r="V31" s="225">
        <v>4.2249576891029896</v>
      </c>
      <c r="W31" s="223">
        <v>48.825628914189998</v>
      </c>
      <c r="X31" s="225">
        <v>1.3322099923942701</v>
      </c>
      <c r="Y31" s="223">
        <v>48.614739224639798</v>
      </c>
      <c r="Z31" s="225">
        <v>3.5933649758783899</v>
      </c>
      <c r="AA31" s="223">
        <v>46.592518693780796</v>
      </c>
      <c r="AB31" s="225">
        <v>2.92297397444058</v>
      </c>
      <c r="AC31" s="223">
        <v>49.506199105397101</v>
      </c>
      <c r="AD31" s="225">
        <v>1.60057223697627</v>
      </c>
      <c r="AE31" s="223">
        <v>0.891459880757282</v>
      </c>
      <c r="AF31" s="225">
        <v>3.8634663314870301</v>
      </c>
      <c r="AG31" s="223">
        <v>57.659484195156601</v>
      </c>
      <c r="AH31" s="225">
        <v>1.36708365712385</v>
      </c>
      <c r="AI31" s="223">
        <v>44.123367804647501</v>
      </c>
      <c r="AJ31" s="225">
        <v>3.76374626191462</v>
      </c>
      <c r="AK31" s="223">
        <v>58.962690619511903</v>
      </c>
      <c r="AL31" s="225">
        <v>3.2061438034639802</v>
      </c>
      <c r="AM31" s="223">
        <v>59.402080127378099</v>
      </c>
      <c r="AN31" s="225">
        <v>1.4699231946486899</v>
      </c>
      <c r="AO31" s="223">
        <v>15.2787123227306</v>
      </c>
      <c r="AP31" s="225">
        <v>3.8540064189495702</v>
      </c>
      <c r="AQ31" s="223">
        <v>21.794635148560602</v>
      </c>
      <c r="AR31" s="225">
        <v>1.2361384005828699</v>
      </c>
      <c r="AS31" s="223">
        <v>14.2827299358133</v>
      </c>
      <c r="AT31" s="225">
        <v>2.9901592651223998</v>
      </c>
      <c r="AU31" s="223">
        <v>17.120184424630398</v>
      </c>
      <c r="AV31" s="225">
        <v>2.07966535800443</v>
      </c>
      <c r="AW31" s="223">
        <v>24.127297363216499</v>
      </c>
      <c r="AX31" s="225">
        <v>1.7166432745561899</v>
      </c>
      <c r="AY31" s="223">
        <v>9.8445674274032093</v>
      </c>
      <c r="AZ31" s="225">
        <v>3.70988325151799</v>
      </c>
      <c r="BA31" s="223">
        <v>40.3335528992516</v>
      </c>
      <c r="BB31" s="225">
        <v>1.5957287550478401</v>
      </c>
      <c r="BC31" s="223">
        <v>40.530669525342098</v>
      </c>
      <c r="BD31" s="225">
        <v>3.5131953635766102</v>
      </c>
      <c r="BE31" s="223">
        <v>35.5403708928581</v>
      </c>
      <c r="BF31" s="225">
        <v>2.6515365209803901</v>
      </c>
      <c r="BG31" s="223">
        <v>41.511002559978202</v>
      </c>
      <c r="BH31" s="225">
        <v>1.9180924017933501</v>
      </c>
      <c r="BI31" s="223">
        <v>0.98033303463616095</v>
      </c>
      <c r="BJ31" s="225">
        <v>4.0955195103025996</v>
      </c>
      <c r="BK31" s="223">
        <v>48.601595775629796</v>
      </c>
      <c r="BL31" s="225">
        <v>1.46845271172818</v>
      </c>
      <c r="BM31" s="223">
        <v>62.373226107965102</v>
      </c>
      <c r="BN31" s="225">
        <v>3.7602835351475501</v>
      </c>
      <c r="BO31" s="223">
        <v>47.755926088297997</v>
      </c>
      <c r="BP31" s="225">
        <v>3.2229402789965702</v>
      </c>
      <c r="BQ31" s="223">
        <v>46.807327789311699</v>
      </c>
      <c r="BR31" s="225">
        <v>1.6880188089497601</v>
      </c>
      <c r="BS31" s="223">
        <v>-15.565898318653399</v>
      </c>
      <c r="BT31" s="225">
        <v>4.1437780217168898</v>
      </c>
      <c r="BU31" s="223">
        <v>19.994454742818402</v>
      </c>
      <c r="BV31" s="225">
        <v>1.3029961185921399</v>
      </c>
      <c r="BW31" s="223">
        <v>19.563158294737601</v>
      </c>
      <c r="BX31" s="225">
        <v>2.9152538042204399</v>
      </c>
      <c r="BY31" s="223">
        <v>21.875641626201102</v>
      </c>
      <c r="BZ31" s="225">
        <v>2.69812300622843</v>
      </c>
      <c r="CA31" s="223">
        <v>19.6030011659549</v>
      </c>
      <c r="CB31" s="225">
        <v>1.58337432876186</v>
      </c>
      <c r="CC31" s="223">
        <v>3.9842871217249602E-2</v>
      </c>
      <c r="CD31" s="225">
        <v>3.3544940306669102</v>
      </c>
      <c r="CE31" s="223">
        <v>62.011687247024199</v>
      </c>
      <c r="CF31" s="225">
        <v>1.33888963902138</v>
      </c>
      <c r="CG31" s="223">
        <v>50.514400677947499</v>
      </c>
      <c r="CH31" s="225">
        <v>3.6484971712849101</v>
      </c>
      <c r="CI31" s="223">
        <v>55.627003641062302</v>
      </c>
      <c r="CJ31" s="225">
        <v>2.9095568643743399</v>
      </c>
      <c r="CK31" s="223">
        <v>65.305610703256704</v>
      </c>
      <c r="CL31" s="225">
        <v>1.67247963895569</v>
      </c>
      <c r="CM31" s="223">
        <v>14.7912100253092</v>
      </c>
      <c r="CN31" s="225">
        <v>3.86548444470036</v>
      </c>
      <c r="CO31" s="223">
        <v>48.690679500152903</v>
      </c>
      <c r="CP31" s="225">
        <v>1.4963528714094501</v>
      </c>
      <c r="CQ31" s="223">
        <v>48.7526454079836</v>
      </c>
      <c r="CR31" s="225">
        <v>3.3383848444426998</v>
      </c>
      <c r="CS31" s="223">
        <v>44.633362226121903</v>
      </c>
      <c r="CT31" s="225">
        <v>2.8663510437736002</v>
      </c>
      <c r="CU31" s="223">
        <v>49.775895469886599</v>
      </c>
      <c r="CV31" s="225">
        <v>1.7283162544652499</v>
      </c>
      <c r="CW31" s="223">
        <v>1.0232500619029801</v>
      </c>
      <c r="CX31" s="225">
        <v>3.8790492237684999</v>
      </c>
      <c r="CY31" s="223">
        <v>49.092331447005101</v>
      </c>
      <c r="CZ31" s="225">
        <v>1.1485720090637901</v>
      </c>
      <c r="DA31" s="223">
        <v>48.5196783232971</v>
      </c>
      <c r="DB31" s="225">
        <v>3.72914545195</v>
      </c>
      <c r="DC31" s="223">
        <v>47.545719476854998</v>
      </c>
      <c r="DD31" s="225">
        <v>2.8306137823922302</v>
      </c>
      <c r="DE31" s="223">
        <v>49.667291019158903</v>
      </c>
      <c r="DF31" s="225">
        <v>1.3776948861209399</v>
      </c>
      <c r="DG31" s="223">
        <v>1.14761269586184</v>
      </c>
      <c r="DH31" s="225">
        <v>4.0376469277990701</v>
      </c>
      <c r="DI31" s="223">
        <v>41.033014188840603</v>
      </c>
      <c r="DJ31" s="225">
        <v>1.31613315505388</v>
      </c>
      <c r="DK31" s="223">
        <v>43.068621128472401</v>
      </c>
      <c r="DL31" s="225">
        <v>3.7438697704074499</v>
      </c>
      <c r="DM31" s="223">
        <v>38.043412059263197</v>
      </c>
      <c r="DN31" s="225">
        <v>2.6526804883360899</v>
      </c>
      <c r="DO31" s="223">
        <v>41.392601059471197</v>
      </c>
      <c r="DP31" s="225">
        <v>1.5591787147777001</v>
      </c>
      <c r="DQ31" s="223">
        <v>-1.6760200690012099</v>
      </c>
      <c r="DR31" s="225">
        <v>4.2303005318727296</v>
      </c>
      <c r="DS31" s="223">
        <v>36.912821767038601</v>
      </c>
      <c r="DT31" s="225">
        <v>1.3414309537466</v>
      </c>
      <c r="DU31" s="223">
        <v>34.179320867638502</v>
      </c>
      <c r="DV31" s="225">
        <v>3.3321172204987901</v>
      </c>
      <c r="DW31" s="223">
        <v>33.6946519091046</v>
      </c>
      <c r="DX31" s="225">
        <v>2.9068173167966198</v>
      </c>
      <c r="DY31" s="223">
        <v>37.970906918863498</v>
      </c>
      <c r="DZ31" s="225">
        <v>1.56088532062999</v>
      </c>
      <c r="EA31" s="223">
        <v>3.7915860512249999</v>
      </c>
      <c r="EB31" s="225">
        <v>3.79280542050879</v>
      </c>
      <c r="EC31" s="223">
        <v>26.936894625542902</v>
      </c>
      <c r="ED31" s="225">
        <v>1.22394685577103</v>
      </c>
      <c r="EE31" s="223">
        <v>22.8380002263373</v>
      </c>
      <c r="EF31" s="225">
        <v>2.7623677788328802</v>
      </c>
      <c r="EG31" s="223">
        <v>26.213434078660999</v>
      </c>
      <c r="EH31" s="225">
        <v>2.1207180637117098</v>
      </c>
      <c r="EI31" s="223">
        <v>27.634471977150898</v>
      </c>
      <c r="EJ31" s="225">
        <v>1.4772905502703799</v>
      </c>
      <c r="EK31" s="223">
        <v>4.7964717508135903</v>
      </c>
      <c r="EL31" s="225">
        <v>3.21625051742636</v>
      </c>
      <c r="EM31" s="223">
        <v>25.302409806869299</v>
      </c>
      <c r="EN31" s="225">
        <v>1.2126810455766699</v>
      </c>
      <c r="EO31" s="223">
        <v>18.114576139135199</v>
      </c>
      <c r="EP31" s="225">
        <v>2.68462015150658</v>
      </c>
      <c r="EQ31" s="223">
        <v>24.019678007881399</v>
      </c>
      <c r="ER31" s="225">
        <v>2.7030779133745702</v>
      </c>
      <c r="ES31" s="223">
        <v>26.880534476093398</v>
      </c>
      <c r="ET31" s="225">
        <v>1.3937750001561799</v>
      </c>
      <c r="EU31" s="223">
        <v>8.7659583369582599</v>
      </c>
      <c r="EV31" s="225">
        <v>2.91394669432507</v>
      </c>
      <c r="EW31" s="223">
        <v>15.5108555924154</v>
      </c>
      <c r="EX31" s="225">
        <v>0.86481492167995999</v>
      </c>
      <c r="EY31" s="223">
        <v>22.208742934547001</v>
      </c>
      <c r="EZ31" s="225">
        <v>3.1419595892311101</v>
      </c>
      <c r="FA31" s="223">
        <v>20.824229919232501</v>
      </c>
      <c r="FB31" s="225">
        <v>2.3951447500573</v>
      </c>
      <c r="FC31" s="223">
        <v>12.9721690804302</v>
      </c>
      <c r="FD31" s="225">
        <v>1.0805987126099399</v>
      </c>
      <c r="FE31" s="223">
        <v>-9.2365738541167595</v>
      </c>
      <c r="FF31" s="225">
        <v>3.54470679625864</v>
      </c>
      <c r="FG31" s="104"/>
      <c r="FH31" s="104"/>
      <c r="FI31" s="104"/>
      <c r="FJ31" s="104"/>
      <c r="FK31" s="104"/>
      <c r="FL31" s="104"/>
      <c r="FM31" s="104"/>
      <c r="FN31" s="104"/>
      <c r="FO31" s="104"/>
      <c r="FP31" s="104"/>
      <c r="FQ31" s="104"/>
      <c r="FR31" s="104"/>
      <c r="FS31" s="104"/>
      <c r="FT31" s="104"/>
      <c r="FU31" s="104"/>
      <c r="FV31" s="104"/>
      <c r="FW31" s="104"/>
      <c r="FX31" s="104"/>
      <c r="FY31" s="104"/>
      <c r="FZ31" s="104"/>
      <c r="GA31" s="104"/>
      <c r="GB31" s="104"/>
      <c r="GC31" s="104"/>
      <c r="GD31" s="104"/>
      <c r="GE31" s="104"/>
      <c r="GF31" s="104"/>
      <c r="GG31" s="104"/>
      <c r="GH31" s="104"/>
      <c r="GI31" s="104"/>
      <c r="GJ31" s="104"/>
      <c r="GK31" s="104"/>
      <c r="GL31" s="104"/>
      <c r="GM31" s="104"/>
      <c r="GN31" s="104"/>
      <c r="GO31" s="104"/>
      <c r="GP31" s="104"/>
      <c r="GQ31" s="104"/>
      <c r="GR31" s="104"/>
      <c r="GS31" s="104"/>
      <c r="GT31" s="104"/>
      <c r="GU31" s="104"/>
      <c r="GV31" s="104"/>
      <c r="GW31" s="104"/>
      <c r="GX31" s="104"/>
      <c r="GY31" s="104"/>
      <c r="GZ31" s="104"/>
      <c r="HA31" s="104"/>
      <c r="HB31" s="104"/>
      <c r="HC31" s="104"/>
      <c r="HD31" s="104"/>
      <c r="HE31" s="104"/>
      <c r="HF31" s="104"/>
      <c r="HG31" s="104"/>
      <c r="HH31" s="104"/>
      <c r="HI31" s="104"/>
      <c r="HJ31" s="104"/>
      <c r="HK31" s="104"/>
      <c r="HL31" s="104"/>
      <c r="HM31" s="104"/>
      <c r="HN31" s="104"/>
      <c r="HO31" s="104"/>
      <c r="HP31" s="104"/>
      <c r="HQ31" s="104"/>
      <c r="HR31" s="255"/>
    </row>
    <row r="32" spans="1:226" ht="13" customHeight="1" x14ac:dyDescent="0.25">
      <c r="A32" s="26" t="s">
        <v>411</v>
      </c>
      <c r="B32" s="184">
        <v>2</v>
      </c>
      <c r="C32" s="223">
        <v>37.034762774279002</v>
      </c>
      <c r="D32" s="225">
        <v>1.1574423465997701</v>
      </c>
      <c r="E32" s="223">
        <v>41.6400415278069</v>
      </c>
      <c r="F32" s="225">
        <v>2.8780364418613398</v>
      </c>
      <c r="G32" s="223">
        <v>38.8576625575798</v>
      </c>
      <c r="H32" s="225">
        <v>3.2751862237629901</v>
      </c>
      <c r="I32" s="223">
        <v>36.218356277687803</v>
      </c>
      <c r="J32" s="225">
        <v>1.3894631868671701</v>
      </c>
      <c r="K32" s="223">
        <v>-5.4216852501191299</v>
      </c>
      <c r="L32" s="225">
        <v>3.22490257234137</v>
      </c>
      <c r="M32" s="223">
        <v>46.112502727827703</v>
      </c>
      <c r="N32" s="225">
        <v>1.2353503734712601</v>
      </c>
      <c r="O32" s="223">
        <v>38.162738545848597</v>
      </c>
      <c r="P32" s="225">
        <v>3.137671495033</v>
      </c>
      <c r="Q32" s="223">
        <v>46.844691178252603</v>
      </c>
      <c r="R32" s="225">
        <v>2.8906170302837602</v>
      </c>
      <c r="S32" s="223">
        <v>47.432154419468901</v>
      </c>
      <c r="T32" s="225">
        <v>1.5191658271333599</v>
      </c>
      <c r="U32" s="223">
        <v>9.2694158736203001</v>
      </c>
      <c r="V32" s="225">
        <v>3.5349323296463599</v>
      </c>
      <c r="W32" s="223">
        <v>41.327593506926199</v>
      </c>
      <c r="X32" s="225">
        <v>1.40959035829997</v>
      </c>
      <c r="Y32" s="223">
        <v>38.475345838120099</v>
      </c>
      <c r="Z32" s="225">
        <v>3.4695067802031199</v>
      </c>
      <c r="AA32" s="223">
        <v>40.220239115348697</v>
      </c>
      <c r="AB32" s="225">
        <v>2.8887108553184202</v>
      </c>
      <c r="AC32" s="223">
        <v>42.247363077458999</v>
      </c>
      <c r="AD32" s="225">
        <v>1.5040792115317501</v>
      </c>
      <c r="AE32" s="223">
        <v>3.77201723933885</v>
      </c>
      <c r="AF32" s="225">
        <v>3.2494607212015101</v>
      </c>
      <c r="AG32" s="223">
        <v>55.049249888620899</v>
      </c>
      <c r="AH32" s="225">
        <v>1.19306243597269</v>
      </c>
      <c r="AI32" s="223">
        <v>46.474983858737602</v>
      </c>
      <c r="AJ32" s="225">
        <v>3.06737848782462</v>
      </c>
      <c r="AK32" s="223">
        <v>54.718151996285101</v>
      </c>
      <c r="AL32" s="225">
        <v>2.7570541433903299</v>
      </c>
      <c r="AM32" s="223">
        <v>56.464545759087002</v>
      </c>
      <c r="AN32" s="225">
        <v>1.2719677316853999</v>
      </c>
      <c r="AO32" s="223">
        <v>9.9895619003494005</v>
      </c>
      <c r="AP32" s="225">
        <v>3.20698318147568</v>
      </c>
      <c r="AQ32" s="223">
        <v>46.062664705721502</v>
      </c>
      <c r="AR32" s="225">
        <v>1.4355767151622001</v>
      </c>
      <c r="AS32" s="223">
        <v>41.125815852811797</v>
      </c>
      <c r="AT32" s="225">
        <v>2.9898903587394701</v>
      </c>
      <c r="AU32" s="223">
        <v>47.5287622550386</v>
      </c>
      <c r="AV32" s="225">
        <v>3.1245186611063498</v>
      </c>
      <c r="AW32" s="223">
        <v>46.737738323242198</v>
      </c>
      <c r="AX32" s="225">
        <v>1.6697182403145401</v>
      </c>
      <c r="AY32" s="223">
        <v>5.61192247043045</v>
      </c>
      <c r="AZ32" s="225">
        <v>3.2552410777631402</v>
      </c>
      <c r="BA32" s="223">
        <v>24.369827349658401</v>
      </c>
      <c r="BB32" s="225">
        <v>0.98920696993022605</v>
      </c>
      <c r="BC32" s="223">
        <v>22.929917982981099</v>
      </c>
      <c r="BD32" s="225">
        <v>2.7568872332075798</v>
      </c>
      <c r="BE32" s="223">
        <v>27.7044765970846</v>
      </c>
      <c r="BF32" s="225">
        <v>3.2133581134561302</v>
      </c>
      <c r="BG32" s="223">
        <v>23.822245553525701</v>
      </c>
      <c r="BH32" s="225">
        <v>1.0271203351131999</v>
      </c>
      <c r="BI32" s="223">
        <v>0.89232757054465806</v>
      </c>
      <c r="BJ32" s="225">
        <v>2.73090729526298</v>
      </c>
      <c r="BK32" s="223">
        <v>37.265597828148202</v>
      </c>
      <c r="BL32" s="225">
        <v>1.3225210752737699</v>
      </c>
      <c r="BM32" s="223">
        <v>58.5268276408774</v>
      </c>
      <c r="BN32" s="225">
        <v>3.3475205235509802</v>
      </c>
      <c r="BO32" s="223">
        <v>48.908300052154402</v>
      </c>
      <c r="BP32" s="225">
        <v>3.0561798935299098</v>
      </c>
      <c r="BQ32" s="223">
        <v>32.336893266492197</v>
      </c>
      <c r="BR32" s="225">
        <v>1.37498003983983</v>
      </c>
      <c r="BS32" s="223">
        <v>-26.189934374385299</v>
      </c>
      <c r="BT32" s="225">
        <v>3.2783377307782402</v>
      </c>
      <c r="BU32" s="223">
        <v>6.1725771338019104</v>
      </c>
      <c r="BV32" s="225">
        <v>0.66326153777230801</v>
      </c>
      <c r="BW32" s="223">
        <v>11.7954761445834</v>
      </c>
      <c r="BX32" s="225">
        <v>2.5077722939304201</v>
      </c>
      <c r="BY32" s="223">
        <v>7.2385250996690704</v>
      </c>
      <c r="BZ32" s="225">
        <v>1.8118341066725401</v>
      </c>
      <c r="CA32" s="223">
        <v>5.1024273100124704</v>
      </c>
      <c r="CB32" s="225">
        <v>0.54946118942656796</v>
      </c>
      <c r="CC32" s="223">
        <v>-6.6930488345709298</v>
      </c>
      <c r="CD32" s="225">
        <v>2.4052617965193699</v>
      </c>
      <c r="CE32" s="223">
        <v>47.5373708680427</v>
      </c>
      <c r="CF32" s="225">
        <v>1.1282285367428999</v>
      </c>
      <c r="CG32" s="223">
        <v>36.400649151524398</v>
      </c>
      <c r="CH32" s="225">
        <v>3.0618121084556198</v>
      </c>
      <c r="CI32" s="223">
        <v>38.682185446614298</v>
      </c>
      <c r="CJ32" s="225">
        <v>2.7879566658138399</v>
      </c>
      <c r="CK32" s="223">
        <v>50.9340579876121</v>
      </c>
      <c r="CL32" s="225">
        <v>1.2574990431406301</v>
      </c>
      <c r="CM32" s="223">
        <v>14.5334088360878</v>
      </c>
      <c r="CN32" s="225">
        <v>3.1984473403756501</v>
      </c>
      <c r="CO32" s="223">
        <v>38.7937601318513</v>
      </c>
      <c r="CP32" s="225">
        <v>1.18819599668465</v>
      </c>
      <c r="CQ32" s="223">
        <v>34.655988339032902</v>
      </c>
      <c r="CR32" s="225">
        <v>3.0250418692138701</v>
      </c>
      <c r="CS32" s="223">
        <v>40.014991210002798</v>
      </c>
      <c r="CT32" s="225">
        <v>2.7044123405904301</v>
      </c>
      <c r="CU32" s="223">
        <v>39.225572176962501</v>
      </c>
      <c r="CV32" s="225">
        <v>1.40086917587083</v>
      </c>
      <c r="CW32" s="223">
        <v>4.5695838379296099</v>
      </c>
      <c r="CX32" s="225">
        <v>3.10212662831999</v>
      </c>
      <c r="CY32" s="223">
        <v>31.326144041297699</v>
      </c>
      <c r="CZ32" s="225">
        <v>1.2461869745257601</v>
      </c>
      <c r="DA32" s="223">
        <v>28.2239629716236</v>
      </c>
      <c r="DB32" s="225">
        <v>3.1858058321456602</v>
      </c>
      <c r="DC32" s="223">
        <v>36.6798206851402</v>
      </c>
      <c r="DD32" s="225">
        <v>3.1321232360766902</v>
      </c>
      <c r="DE32" s="223">
        <v>30.794909814928101</v>
      </c>
      <c r="DF32" s="225">
        <v>1.3088049379270501</v>
      </c>
      <c r="DG32" s="223">
        <v>2.57094684330451</v>
      </c>
      <c r="DH32" s="225">
        <v>3.25850891011943</v>
      </c>
      <c r="DI32" s="223">
        <v>11.8896198934527</v>
      </c>
      <c r="DJ32" s="225">
        <v>0.597509799863161</v>
      </c>
      <c r="DK32" s="223">
        <v>8.5430823918035195</v>
      </c>
      <c r="DL32" s="225">
        <v>1.7298724628345199</v>
      </c>
      <c r="DM32" s="223">
        <v>11.6086743032687</v>
      </c>
      <c r="DN32" s="225">
        <v>1.9338823667007601</v>
      </c>
      <c r="DO32" s="223">
        <v>12.2177438255088</v>
      </c>
      <c r="DP32" s="225">
        <v>0.74434406476426396</v>
      </c>
      <c r="DQ32" s="223">
        <v>3.6746614337053001</v>
      </c>
      <c r="DR32" s="225">
        <v>1.99305269003401</v>
      </c>
      <c r="DS32" s="223">
        <v>36.966799771087203</v>
      </c>
      <c r="DT32" s="225">
        <v>1.04066590390182</v>
      </c>
      <c r="DU32" s="223">
        <v>30.938168899171199</v>
      </c>
      <c r="DV32" s="225">
        <v>3.0089785004229301</v>
      </c>
      <c r="DW32" s="223">
        <v>34.019675722603303</v>
      </c>
      <c r="DX32" s="225">
        <v>2.5968754472998201</v>
      </c>
      <c r="DY32" s="223">
        <v>38.254827327457598</v>
      </c>
      <c r="DZ32" s="225">
        <v>1.17106719730493</v>
      </c>
      <c r="EA32" s="223">
        <v>7.3166584282863703</v>
      </c>
      <c r="EB32" s="225">
        <v>3.1718475593784099</v>
      </c>
      <c r="EC32" s="223">
        <v>20.746986739774599</v>
      </c>
      <c r="ED32" s="225">
        <v>0.92606152111964102</v>
      </c>
      <c r="EE32" s="223">
        <v>16.9075631847141</v>
      </c>
      <c r="EF32" s="225">
        <v>2.5793573259338101</v>
      </c>
      <c r="EG32" s="223">
        <v>18.0355389054731</v>
      </c>
      <c r="EH32" s="225">
        <v>2.21308194842576</v>
      </c>
      <c r="EI32" s="223">
        <v>21.435485676073402</v>
      </c>
      <c r="EJ32" s="225">
        <v>1.1035917351908799</v>
      </c>
      <c r="EK32" s="223">
        <v>4.5279224913592699</v>
      </c>
      <c r="EL32" s="225">
        <v>2.9329693520707298</v>
      </c>
      <c r="EM32" s="223">
        <v>12.9929015530731</v>
      </c>
      <c r="EN32" s="225">
        <v>0.77440368283577199</v>
      </c>
      <c r="EO32" s="223">
        <v>10.74923592219</v>
      </c>
      <c r="EP32" s="225">
        <v>1.8883824555819899</v>
      </c>
      <c r="EQ32" s="223">
        <v>15.5481018832887</v>
      </c>
      <c r="ER32" s="225">
        <v>2.3712747031221499</v>
      </c>
      <c r="ES32" s="223">
        <v>12.719171167076899</v>
      </c>
      <c r="ET32" s="225">
        <v>0.89995602677033804</v>
      </c>
      <c r="EU32" s="223">
        <v>1.9699352448868701</v>
      </c>
      <c r="EV32" s="225">
        <v>2.12347369731404</v>
      </c>
      <c r="EW32" s="223">
        <v>18.918054441644401</v>
      </c>
      <c r="EX32" s="225">
        <v>0.87658258610423601</v>
      </c>
      <c r="EY32" s="223">
        <v>17.180888901949</v>
      </c>
      <c r="EZ32" s="225">
        <v>2.58765589328357</v>
      </c>
      <c r="FA32" s="223">
        <v>22.0207817577651</v>
      </c>
      <c r="FB32" s="225">
        <v>2.7061101575916999</v>
      </c>
      <c r="FC32" s="223">
        <v>18.329943866642701</v>
      </c>
      <c r="FD32" s="225">
        <v>1.0944481687997301</v>
      </c>
      <c r="FE32" s="223">
        <v>1.1490549646936501</v>
      </c>
      <c r="FF32" s="225">
        <v>2.8838628719000701</v>
      </c>
      <c r="FG32" s="104"/>
      <c r="FH32" s="104"/>
      <c r="FI32" s="104"/>
      <c r="FJ32" s="104"/>
      <c r="FK32" s="104"/>
      <c r="FL32" s="104"/>
      <c r="FM32" s="104"/>
      <c r="FN32" s="104"/>
      <c r="FO32" s="104"/>
      <c r="FP32" s="104"/>
      <c r="FQ32" s="104"/>
      <c r="FR32" s="104"/>
      <c r="FS32" s="104"/>
      <c r="FT32" s="104"/>
      <c r="FU32" s="104"/>
      <c r="FV32" s="104"/>
      <c r="FW32" s="104"/>
      <c r="FX32" s="104"/>
      <c r="FY32" s="104"/>
      <c r="FZ32" s="104"/>
      <c r="GA32" s="104"/>
      <c r="GB32" s="104"/>
      <c r="GC32" s="104"/>
      <c r="GD32" s="104"/>
      <c r="GE32" s="104"/>
      <c r="GF32" s="104"/>
      <c r="GG32" s="104"/>
      <c r="GH32" s="104"/>
      <c r="GI32" s="104"/>
      <c r="GJ32" s="104"/>
      <c r="GK32" s="104"/>
      <c r="GL32" s="104"/>
      <c r="GM32" s="104"/>
      <c r="GN32" s="104"/>
      <c r="GO32" s="104"/>
      <c r="GP32" s="104"/>
      <c r="GQ32" s="104"/>
      <c r="GR32" s="104"/>
      <c r="GS32" s="104"/>
      <c r="GT32" s="104"/>
      <c r="GU32" s="104"/>
      <c r="GV32" s="104"/>
      <c r="GW32" s="104"/>
      <c r="GX32" s="104"/>
      <c r="GY32" s="104"/>
      <c r="GZ32" s="104"/>
      <c r="HA32" s="104"/>
      <c r="HB32" s="104"/>
      <c r="HC32" s="104"/>
      <c r="HD32" s="104"/>
      <c r="HE32" s="104"/>
      <c r="HF32" s="104"/>
      <c r="HG32" s="104"/>
      <c r="HH32" s="104"/>
      <c r="HI32" s="104"/>
      <c r="HJ32" s="104"/>
      <c r="HK32" s="104"/>
      <c r="HL32" s="104"/>
      <c r="HM32" s="104"/>
      <c r="HN32" s="104"/>
      <c r="HO32" s="104"/>
      <c r="HP32" s="104"/>
      <c r="HQ32" s="104"/>
      <c r="HR32" s="255"/>
    </row>
    <row r="33" spans="1:226" ht="13" customHeight="1" x14ac:dyDescent="0.25">
      <c r="A33" s="26" t="s">
        <v>412</v>
      </c>
      <c r="B33" s="184">
        <v>2</v>
      </c>
      <c r="C33" s="223">
        <v>25.373004520425599</v>
      </c>
      <c r="D33" s="225">
        <v>1.4819106378687099</v>
      </c>
      <c r="E33" s="223">
        <v>21.9754214399488</v>
      </c>
      <c r="F33" s="225">
        <v>3.06600937124233</v>
      </c>
      <c r="G33" s="223">
        <v>25.2230821410155</v>
      </c>
      <c r="H33" s="225">
        <v>3.3367976732461</v>
      </c>
      <c r="I33" s="223">
        <v>27.338116709429499</v>
      </c>
      <c r="J33" s="225">
        <v>2.19640061457791</v>
      </c>
      <c r="K33" s="223">
        <v>5.3626952694807004</v>
      </c>
      <c r="L33" s="225">
        <v>3.8342879375300698</v>
      </c>
      <c r="M33" s="223">
        <v>26.0119534297252</v>
      </c>
      <c r="N33" s="225">
        <v>1.4838409086576501</v>
      </c>
      <c r="O33" s="223">
        <v>20.8802770128164</v>
      </c>
      <c r="P33" s="225">
        <v>3.3164012199850799</v>
      </c>
      <c r="Q33" s="223">
        <v>27.204358930835099</v>
      </c>
      <c r="R33" s="225">
        <v>3.4784000044097199</v>
      </c>
      <c r="S33" s="223">
        <v>28.058909173939799</v>
      </c>
      <c r="T33" s="225">
        <v>1.8469611018896901</v>
      </c>
      <c r="U33" s="223">
        <v>7.1786321611234198</v>
      </c>
      <c r="V33" s="225">
        <v>3.9281128068952</v>
      </c>
      <c r="W33" s="223">
        <v>24.9415853806752</v>
      </c>
      <c r="X33" s="225">
        <v>1.5734279941924101</v>
      </c>
      <c r="Y33" s="223">
        <v>18.4931204527403</v>
      </c>
      <c r="Z33" s="225">
        <v>2.70288812740813</v>
      </c>
      <c r="AA33" s="223">
        <v>33.019909912834898</v>
      </c>
      <c r="AB33" s="225">
        <v>3.7083618134569698</v>
      </c>
      <c r="AC33" s="223">
        <v>24.870483577020799</v>
      </c>
      <c r="AD33" s="225">
        <v>2.3746687547788801</v>
      </c>
      <c r="AE33" s="223">
        <v>6.3773631242805298</v>
      </c>
      <c r="AF33" s="225">
        <v>3.7098807124588502</v>
      </c>
      <c r="AG33" s="223">
        <v>31.290332204485999</v>
      </c>
      <c r="AH33" s="225">
        <v>1.5403501520210801</v>
      </c>
      <c r="AI33" s="223">
        <v>19.4002367160519</v>
      </c>
      <c r="AJ33" s="225">
        <v>2.7471903779761799</v>
      </c>
      <c r="AK33" s="223">
        <v>30.592612665249199</v>
      </c>
      <c r="AL33" s="225">
        <v>4.1990788223198701</v>
      </c>
      <c r="AM33" s="223">
        <v>37.708203452015297</v>
      </c>
      <c r="AN33" s="225">
        <v>2.2180032131176901</v>
      </c>
      <c r="AO33" s="223">
        <v>18.307966735963401</v>
      </c>
      <c r="AP33" s="225">
        <v>3.6556093352883199</v>
      </c>
      <c r="AQ33" s="223">
        <v>36.413599897962797</v>
      </c>
      <c r="AR33" s="225">
        <v>1.8351694517272299</v>
      </c>
      <c r="AS33" s="223">
        <v>36.192229649753003</v>
      </c>
      <c r="AT33" s="225">
        <v>3.5719754186544002</v>
      </c>
      <c r="AU33" s="223">
        <v>32.517316422375799</v>
      </c>
      <c r="AV33" s="225">
        <v>3.79579955965065</v>
      </c>
      <c r="AW33" s="223">
        <v>38.687192120097897</v>
      </c>
      <c r="AX33" s="225">
        <v>2.3805982958494001</v>
      </c>
      <c r="AY33" s="223">
        <v>2.4949624703448698</v>
      </c>
      <c r="AZ33" s="225">
        <v>4.19189532456872</v>
      </c>
      <c r="BA33" s="223">
        <v>29.1942408067621</v>
      </c>
      <c r="BB33" s="225">
        <v>1.5765864038947801</v>
      </c>
      <c r="BC33" s="223">
        <v>30.892101007210599</v>
      </c>
      <c r="BD33" s="225">
        <v>3.3762309569071101</v>
      </c>
      <c r="BE33" s="223">
        <v>32.454905714028797</v>
      </c>
      <c r="BF33" s="225">
        <v>3.6058488485190998</v>
      </c>
      <c r="BG33" s="223">
        <v>27.728238734485299</v>
      </c>
      <c r="BH33" s="225">
        <v>2.2021800555108801</v>
      </c>
      <c r="BI33" s="223">
        <v>-3.1638622727252601</v>
      </c>
      <c r="BJ33" s="225">
        <v>4.0310119567599303</v>
      </c>
      <c r="BK33" s="223">
        <v>43.592855703472999</v>
      </c>
      <c r="BL33" s="225">
        <v>1.3947470773873001</v>
      </c>
      <c r="BM33" s="223">
        <v>55.8478765879306</v>
      </c>
      <c r="BN33" s="225">
        <v>3.2526240151275498</v>
      </c>
      <c r="BO33" s="223">
        <v>55.741611869042998</v>
      </c>
      <c r="BP33" s="225">
        <v>3.7089234485611602</v>
      </c>
      <c r="BQ33" s="223">
        <v>34.372299488784002</v>
      </c>
      <c r="BR33" s="225">
        <v>2.0384151201838101</v>
      </c>
      <c r="BS33" s="223">
        <v>-21.475577099146602</v>
      </c>
      <c r="BT33" s="225">
        <v>4.2148434138091799</v>
      </c>
      <c r="BU33" s="223">
        <v>17.429161077115701</v>
      </c>
      <c r="BV33" s="225">
        <v>1.3898982301812</v>
      </c>
      <c r="BW33" s="223">
        <v>16.6522809860008</v>
      </c>
      <c r="BX33" s="225">
        <v>2.4600618815441102</v>
      </c>
      <c r="BY33" s="223">
        <v>25.349312853149801</v>
      </c>
      <c r="BZ33" s="225">
        <v>3.3985538755093101</v>
      </c>
      <c r="CA33" s="223">
        <v>15.543390708196799</v>
      </c>
      <c r="CB33" s="225">
        <v>1.7999542366183301</v>
      </c>
      <c r="CC33" s="223">
        <v>-1.10889027780393</v>
      </c>
      <c r="CD33" s="225">
        <v>3.0743806336524702</v>
      </c>
      <c r="CE33" s="223">
        <v>28.1877538572747</v>
      </c>
      <c r="CF33" s="225">
        <v>1.7110724986332499</v>
      </c>
      <c r="CG33" s="223">
        <v>16.2597722661197</v>
      </c>
      <c r="CH33" s="225">
        <v>2.5595296254080502</v>
      </c>
      <c r="CI33" s="223">
        <v>28.232874819774501</v>
      </c>
      <c r="CJ33" s="225">
        <v>4.0161002885987296</v>
      </c>
      <c r="CK33" s="223">
        <v>34.5464399293312</v>
      </c>
      <c r="CL33" s="225">
        <v>2.4404130393113799</v>
      </c>
      <c r="CM33" s="223">
        <v>18.2866676632114</v>
      </c>
      <c r="CN33" s="225">
        <v>3.2190882952859199</v>
      </c>
      <c r="CO33" s="223">
        <v>35.925829877028796</v>
      </c>
      <c r="CP33" s="225">
        <v>1.73256923002355</v>
      </c>
      <c r="CQ33" s="223">
        <v>29.923824045587299</v>
      </c>
      <c r="CR33" s="225">
        <v>3.2063661398349899</v>
      </c>
      <c r="CS33" s="223">
        <v>44.1315041303939</v>
      </c>
      <c r="CT33" s="225">
        <v>4.1957300244391202</v>
      </c>
      <c r="CU33" s="223">
        <v>35.8879304327724</v>
      </c>
      <c r="CV33" s="225">
        <v>2.2900325044353398</v>
      </c>
      <c r="CW33" s="223">
        <v>5.9641063871850699</v>
      </c>
      <c r="CX33" s="225">
        <v>3.85638413410335</v>
      </c>
      <c r="CY33" s="223">
        <v>46.612195885052799</v>
      </c>
      <c r="CZ33" s="225">
        <v>1.9699903990930001</v>
      </c>
      <c r="DA33" s="223">
        <v>44.595646502750199</v>
      </c>
      <c r="DB33" s="225">
        <v>3.42283716568142</v>
      </c>
      <c r="DC33" s="223">
        <v>53.419778204466098</v>
      </c>
      <c r="DD33" s="225">
        <v>3.9140262793732998</v>
      </c>
      <c r="DE33" s="223">
        <v>45.816925607483398</v>
      </c>
      <c r="DF33" s="225">
        <v>2.8888254061827698</v>
      </c>
      <c r="DG33" s="223">
        <v>1.2212791047331999</v>
      </c>
      <c r="DH33" s="225">
        <v>4.4655329294207897</v>
      </c>
      <c r="DI33" s="223">
        <v>41.026851022187003</v>
      </c>
      <c r="DJ33" s="225">
        <v>1.71545674584867</v>
      </c>
      <c r="DK33" s="223">
        <v>34.592766140214898</v>
      </c>
      <c r="DL33" s="225">
        <v>3.6353714597354099</v>
      </c>
      <c r="DM33" s="223">
        <v>49.493067949114099</v>
      </c>
      <c r="DN33" s="225">
        <v>3.7309965524832802</v>
      </c>
      <c r="DO33" s="223">
        <v>41.0940449154891</v>
      </c>
      <c r="DP33" s="225">
        <v>2.5444725934254899</v>
      </c>
      <c r="DQ33" s="223">
        <v>6.5012787752741898</v>
      </c>
      <c r="DR33" s="225">
        <v>4.5940703685563404</v>
      </c>
      <c r="DS33" s="223">
        <v>21.245652839399799</v>
      </c>
      <c r="DT33" s="225">
        <v>1.3890858431772599</v>
      </c>
      <c r="DU33" s="223">
        <v>13.6094724420854</v>
      </c>
      <c r="DV33" s="225">
        <v>2.3502302584646602</v>
      </c>
      <c r="DW33" s="223">
        <v>23.853001370320001</v>
      </c>
      <c r="DX33" s="225">
        <v>3.3100757634373501</v>
      </c>
      <c r="DY33" s="223">
        <v>23.7318010162276</v>
      </c>
      <c r="DZ33" s="225">
        <v>2.0575367342976398</v>
      </c>
      <c r="EA33" s="223">
        <v>10.1223285741422</v>
      </c>
      <c r="EB33" s="225">
        <v>3.1117401439571801</v>
      </c>
      <c r="EC33" s="223">
        <v>31.893655701914799</v>
      </c>
      <c r="ED33" s="225">
        <v>1.67348135748778</v>
      </c>
      <c r="EE33" s="223">
        <v>23.843969442828801</v>
      </c>
      <c r="EF33" s="225">
        <v>2.91568234446133</v>
      </c>
      <c r="EG33" s="223">
        <v>33.944402766957403</v>
      </c>
      <c r="EH33" s="225">
        <v>3.8811977344622499</v>
      </c>
      <c r="EI33" s="223">
        <v>34.748691534038599</v>
      </c>
      <c r="EJ33" s="225">
        <v>2.4371734269471399</v>
      </c>
      <c r="EK33" s="223">
        <v>10.9047220912098</v>
      </c>
      <c r="EL33" s="225">
        <v>3.8440440267851601</v>
      </c>
      <c r="EM33" s="223">
        <v>12.4670094695253</v>
      </c>
      <c r="EN33" s="225">
        <v>1.07084462248073</v>
      </c>
      <c r="EO33" s="223">
        <v>9.8339368193337595</v>
      </c>
      <c r="EP33" s="225">
        <v>1.94883920618802</v>
      </c>
      <c r="EQ33" s="223">
        <v>11.126197611955099</v>
      </c>
      <c r="ER33" s="225">
        <v>2.6421264998366198</v>
      </c>
      <c r="ES33" s="223">
        <v>14.259935792606401</v>
      </c>
      <c r="ET33" s="225">
        <v>1.46767799422089</v>
      </c>
      <c r="EU33" s="223">
        <v>4.4259989732726703</v>
      </c>
      <c r="EV33" s="225">
        <v>2.3107394365188698</v>
      </c>
      <c r="EW33" s="223">
        <v>19.379132474863098</v>
      </c>
      <c r="EX33" s="225">
        <v>1.3847396343735301</v>
      </c>
      <c r="EY33" s="223">
        <v>14.6550928894163</v>
      </c>
      <c r="EZ33" s="225">
        <v>2.44616596911409</v>
      </c>
      <c r="FA33" s="223">
        <v>23.1638725481268</v>
      </c>
      <c r="FB33" s="225">
        <v>3.17890842169064</v>
      </c>
      <c r="FC33" s="223">
        <v>20.424130915359299</v>
      </c>
      <c r="FD33" s="225">
        <v>2.1181962968030201</v>
      </c>
      <c r="FE33" s="223">
        <v>5.7690380259430496</v>
      </c>
      <c r="FF33" s="225">
        <v>3.20429742161163</v>
      </c>
      <c r="FG33" s="104"/>
      <c r="FH33" s="104"/>
      <c r="FI33" s="104"/>
      <c r="FJ33" s="104"/>
      <c r="FK33" s="104"/>
      <c r="FL33" s="104"/>
      <c r="FM33" s="104"/>
      <c r="FN33" s="104"/>
      <c r="FO33" s="104"/>
      <c r="FP33" s="104"/>
      <c r="FQ33" s="104"/>
      <c r="FR33" s="104"/>
      <c r="FS33" s="104"/>
      <c r="FT33" s="104"/>
      <c r="FU33" s="104"/>
      <c r="FV33" s="104"/>
      <c r="FW33" s="104"/>
      <c r="FX33" s="104"/>
      <c r="FY33" s="104"/>
      <c r="FZ33" s="104"/>
      <c r="GA33" s="104"/>
      <c r="GB33" s="104"/>
      <c r="GC33" s="104"/>
      <c r="GD33" s="104"/>
      <c r="GE33" s="104"/>
      <c r="GF33" s="104"/>
      <c r="GG33" s="104"/>
      <c r="GH33" s="104"/>
      <c r="GI33" s="104"/>
      <c r="GJ33" s="104"/>
      <c r="GK33" s="104"/>
      <c r="GL33" s="104"/>
      <c r="GM33" s="104"/>
      <c r="GN33" s="104"/>
      <c r="GO33" s="104"/>
      <c r="GP33" s="104"/>
      <c r="GQ33" s="104"/>
      <c r="GR33" s="104"/>
      <c r="GS33" s="104"/>
      <c r="GT33" s="104"/>
      <c r="GU33" s="104"/>
      <c r="GV33" s="104"/>
      <c r="GW33" s="104"/>
      <c r="GX33" s="104"/>
      <c r="GY33" s="104"/>
      <c r="GZ33" s="104"/>
      <c r="HA33" s="104"/>
      <c r="HB33" s="104"/>
      <c r="HC33" s="104"/>
      <c r="HD33" s="104"/>
      <c r="HE33" s="104"/>
      <c r="HF33" s="104"/>
      <c r="HG33" s="104"/>
      <c r="HH33" s="104"/>
      <c r="HI33" s="104"/>
      <c r="HJ33" s="104"/>
      <c r="HK33" s="104"/>
      <c r="HL33" s="104"/>
      <c r="HM33" s="104"/>
      <c r="HN33" s="104"/>
      <c r="HO33" s="104"/>
      <c r="HP33" s="104"/>
      <c r="HQ33" s="104"/>
      <c r="HR33" s="255"/>
    </row>
    <row r="34" spans="1:226" ht="13" customHeight="1" x14ac:dyDescent="0.25">
      <c r="A34" s="26" t="s">
        <v>413</v>
      </c>
      <c r="B34" s="184">
        <v>2</v>
      </c>
      <c r="C34" s="223">
        <v>28.5887764923662</v>
      </c>
      <c r="D34" s="225">
        <v>1.35492732959303</v>
      </c>
      <c r="E34" s="223">
        <v>35.039864304276897</v>
      </c>
      <c r="F34" s="225">
        <v>3.30668308496017</v>
      </c>
      <c r="G34" s="223">
        <v>31.834288260791801</v>
      </c>
      <c r="H34" s="225">
        <v>3.3869296555163699</v>
      </c>
      <c r="I34" s="223">
        <v>25.421579675198</v>
      </c>
      <c r="J34" s="225">
        <v>1.56880020057928</v>
      </c>
      <c r="K34" s="223">
        <v>-9.6182846290788202</v>
      </c>
      <c r="L34" s="225">
        <v>3.5109341638185598</v>
      </c>
      <c r="M34" s="223">
        <v>31.597957644394299</v>
      </c>
      <c r="N34" s="225">
        <v>1.54619073336886</v>
      </c>
      <c r="O34" s="223">
        <v>26.624531728469801</v>
      </c>
      <c r="P34" s="225">
        <v>3.7503878317766599</v>
      </c>
      <c r="Q34" s="223">
        <v>34.268281339035902</v>
      </c>
      <c r="R34" s="225">
        <v>3.4664286523441099</v>
      </c>
      <c r="S34" s="223">
        <v>30.661418076875002</v>
      </c>
      <c r="T34" s="225">
        <v>1.71458233004728</v>
      </c>
      <c r="U34" s="223">
        <v>4.0368863484051101</v>
      </c>
      <c r="V34" s="225">
        <v>3.9992529156849002</v>
      </c>
      <c r="W34" s="223">
        <v>40.451400928987198</v>
      </c>
      <c r="X34" s="225">
        <v>1.2400176413225501</v>
      </c>
      <c r="Y34" s="223">
        <v>32.3100204771793</v>
      </c>
      <c r="Z34" s="225">
        <v>3.41204734094367</v>
      </c>
      <c r="AA34" s="223">
        <v>46.070497714684102</v>
      </c>
      <c r="AB34" s="225">
        <v>3.4592926637125099</v>
      </c>
      <c r="AC34" s="223">
        <v>40.503690364077698</v>
      </c>
      <c r="AD34" s="225">
        <v>1.79290734875163</v>
      </c>
      <c r="AE34" s="223">
        <v>8.1936698868983893</v>
      </c>
      <c r="AF34" s="225">
        <v>4.2279120805093298</v>
      </c>
      <c r="AG34" s="223">
        <v>28.364115542216101</v>
      </c>
      <c r="AH34" s="225">
        <v>1.1778654831150499</v>
      </c>
      <c r="AI34" s="223">
        <v>18.0795014063937</v>
      </c>
      <c r="AJ34" s="225">
        <v>2.9569182083382302</v>
      </c>
      <c r="AK34" s="223">
        <v>29.072568819226198</v>
      </c>
      <c r="AL34" s="225">
        <v>3.46703941442704</v>
      </c>
      <c r="AM34" s="223">
        <v>28.727797640461599</v>
      </c>
      <c r="AN34" s="225">
        <v>1.4533242095747001</v>
      </c>
      <c r="AO34" s="223">
        <v>10.648296234067899</v>
      </c>
      <c r="AP34" s="225">
        <v>3.4191189101316799</v>
      </c>
      <c r="AQ34" s="223">
        <v>23.732882542427198</v>
      </c>
      <c r="AR34" s="225">
        <v>1.5360292844082</v>
      </c>
      <c r="AS34" s="223">
        <v>19.8508015932115</v>
      </c>
      <c r="AT34" s="225">
        <v>3.0386568361439301</v>
      </c>
      <c r="AU34" s="223">
        <v>26.170285190352502</v>
      </c>
      <c r="AV34" s="225">
        <v>3.28711417651557</v>
      </c>
      <c r="AW34" s="223">
        <v>23.018373232949202</v>
      </c>
      <c r="AX34" s="225">
        <v>1.9947414997908299</v>
      </c>
      <c r="AY34" s="223">
        <v>3.16757163973773</v>
      </c>
      <c r="AZ34" s="225">
        <v>3.7294587636828398</v>
      </c>
      <c r="BA34" s="223">
        <v>51.969860329670702</v>
      </c>
      <c r="BB34" s="225">
        <v>1.17620036240323</v>
      </c>
      <c r="BC34" s="223">
        <v>43.748078766385497</v>
      </c>
      <c r="BD34" s="225">
        <v>3.8561133424075802</v>
      </c>
      <c r="BE34" s="223">
        <v>53.038083894316898</v>
      </c>
      <c r="BF34" s="225">
        <v>3.8084472456589</v>
      </c>
      <c r="BG34" s="223">
        <v>52.661688965748901</v>
      </c>
      <c r="BH34" s="225">
        <v>1.6064789266944299</v>
      </c>
      <c r="BI34" s="223">
        <v>8.9136101993634007</v>
      </c>
      <c r="BJ34" s="225">
        <v>4.2762216630632501</v>
      </c>
      <c r="BK34" s="223">
        <v>49.326731767298298</v>
      </c>
      <c r="BL34" s="225">
        <v>1.4800447671008901</v>
      </c>
      <c r="BM34" s="223">
        <v>49.319080152321</v>
      </c>
      <c r="BN34" s="225">
        <v>3.76830776065075</v>
      </c>
      <c r="BO34" s="223">
        <v>54.189224331883104</v>
      </c>
      <c r="BP34" s="225">
        <v>3.4669213869256201</v>
      </c>
      <c r="BQ34" s="223">
        <v>46.896377178287999</v>
      </c>
      <c r="BR34" s="225">
        <v>1.9812713380892699</v>
      </c>
      <c r="BS34" s="223">
        <v>-2.4227029740330401</v>
      </c>
      <c r="BT34" s="225">
        <v>4.3182093219625797</v>
      </c>
      <c r="BU34" s="223">
        <v>9.7267271871312708</v>
      </c>
      <c r="BV34" s="225">
        <v>0.83205729094181802</v>
      </c>
      <c r="BW34" s="223">
        <v>7.9310647786135</v>
      </c>
      <c r="BX34" s="225">
        <v>2.0254413284297801</v>
      </c>
      <c r="BY34" s="223">
        <v>11.260582028310701</v>
      </c>
      <c r="BZ34" s="225">
        <v>1.97674751068819</v>
      </c>
      <c r="CA34" s="223">
        <v>8.8740530812586407</v>
      </c>
      <c r="CB34" s="225">
        <v>0.92904819800674798</v>
      </c>
      <c r="CC34" s="223">
        <v>0.942988302645134</v>
      </c>
      <c r="CD34" s="225">
        <v>2.2333988628382899</v>
      </c>
      <c r="CE34" s="223">
        <v>33.085743230073099</v>
      </c>
      <c r="CF34" s="225">
        <v>1.23506498268769</v>
      </c>
      <c r="CG34" s="223">
        <v>23.901097075789998</v>
      </c>
      <c r="CH34" s="225">
        <v>3.60839123208551</v>
      </c>
      <c r="CI34" s="223">
        <v>33.4678279035654</v>
      </c>
      <c r="CJ34" s="225">
        <v>3.9961502231166399</v>
      </c>
      <c r="CK34" s="223">
        <v>34.817971431961801</v>
      </c>
      <c r="CL34" s="225">
        <v>1.575964715902</v>
      </c>
      <c r="CM34" s="223">
        <v>10.9168743561718</v>
      </c>
      <c r="CN34" s="225">
        <v>4.2759015559239497</v>
      </c>
      <c r="CO34" s="223">
        <v>32.314781890148303</v>
      </c>
      <c r="CP34" s="225">
        <v>1.2426600728008399</v>
      </c>
      <c r="CQ34" s="223">
        <v>36.6220679122791</v>
      </c>
      <c r="CR34" s="225">
        <v>4.2091650260733902</v>
      </c>
      <c r="CS34" s="223">
        <v>37.091246408510301</v>
      </c>
      <c r="CT34" s="225">
        <v>3.6616837390676702</v>
      </c>
      <c r="CU34" s="223">
        <v>28.2901407029673</v>
      </c>
      <c r="CV34" s="225">
        <v>1.49444681363967</v>
      </c>
      <c r="CW34" s="223">
        <v>-8.3319272093118606</v>
      </c>
      <c r="CX34" s="225">
        <v>4.5935095901686598</v>
      </c>
      <c r="CY34" s="223">
        <v>22.475315940781002</v>
      </c>
      <c r="CZ34" s="225">
        <v>1.2637549158017001</v>
      </c>
      <c r="DA34" s="223">
        <v>19.688640221036</v>
      </c>
      <c r="DB34" s="225">
        <v>2.8346953165421702</v>
      </c>
      <c r="DC34" s="223">
        <v>23.4185441371596</v>
      </c>
      <c r="DD34" s="225">
        <v>3.4242368828786902</v>
      </c>
      <c r="DE34" s="223">
        <v>22.1426365815007</v>
      </c>
      <c r="DF34" s="225">
        <v>1.5162806021336199</v>
      </c>
      <c r="DG34" s="223">
        <v>2.4539963604646902</v>
      </c>
      <c r="DH34" s="225">
        <v>3.2137763543031701</v>
      </c>
      <c r="DI34" s="223">
        <v>42.061948800219803</v>
      </c>
      <c r="DJ34" s="225">
        <v>1.3170864390292101</v>
      </c>
      <c r="DK34" s="223">
        <v>42.860947662810403</v>
      </c>
      <c r="DL34" s="225">
        <v>4.1266289449798297</v>
      </c>
      <c r="DM34" s="223">
        <v>42.160992595746002</v>
      </c>
      <c r="DN34" s="225">
        <v>3.7304558776713801</v>
      </c>
      <c r="DO34" s="223">
        <v>40.145590384876002</v>
      </c>
      <c r="DP34" s="225">
        <v>1.9296520698433299</v>
      </c>
      <c r="DQ34" s="223">
        <v>-2.7153572779344102</v>
      </c>
      <c r="DR34" s="225">
        <v>4.9278409874025701</v>
      </c>
      <c r="DS34" s="223">
        <v>27.688228414548501</v>
      </c>
      <c r="DT34" s="225">
        <v>1.1586582736181501</v>
      </c>
      <c r="DU34" s="223">
        <v>23.760943113043801</v>
      </c>
      <c r="DV34" s="225">
        <v>3.6288846850952101</v>
      </c>
      <c r="DW34" s="223">
        <v>21.750821365945999</v>
      </c>
      <c r="DX34" s="225">
        <v>2.8079864726376398</v>
      </c>
      <c r="DY34" s="223">
        <v>27.882363003528798</v>
      </c>
      <c r="DZ34" s="225">
        <v>1.56472195908069</v>
      </c>
      <c r="EA34" s="223">
        <v>4.1214198904849901</v>
      </c>
      <c r="EB34" s="225">
        <v>4.2614055375775299</v>
      </c>
      <c r="EC34" s="223">
        <v>16.730995662563299</v>
      </c>
      <c r="ED34" s="225">
        <v>0.88456604087870105</v>
      </c>
      <c r="EE34" s="223">
        <v>15.3204863108895</v>
      </c>
      <c r="EF34" s="225">
        <v>2.43693486337511</v>
      </c>
      <c r="EG34" s="223">
        <v>13.139681687151301</v>
      </c>
      <c r="EH34" s="225">
        <v>2.13282091132454</v>
      </c>
      <c r="EI34" s="223">
        <v>15.5901855429428</v>
      </c>
      <c r="EJ34" s="225">
        <v>1.2051949509269499</v>
      </c>
      <c r="EK34" s="223">
        <v>0.26969923205323298</v>
      </c>
      <c r="EL34" s="225">
        <v>2.7709704193642701</v>
      </c>
      <c r="EM34" s="223">
        <v>33.356549680990803</v>
      </c>
      <c r="EN34" s="225">
        <v>1.55047641010938</v>
      </c>
      <c r="EO34" s="223">
        <v>27.646093923101802</v>
      </c>
      <c r="EP34" s="225">
        <v>3.0885522335072402</v>
      </c>
      <c r="EQ34" s="223">
        <v>36.2408613587289</v>
      </c>
      <c r="ER34" s="225">
        <v>3.6579272653922201</v>
      </c>
      <c r="ES34" s="223">
        <v>33.984322383032598</v>
      </c>
      <c r="ET34" s="225">
        <v>2.2310700004222599</v>
      </c>
      <c r="EU34" s="223">
        <v>6.3382284599308196</v>
      </c>
      <c r="EV34" s="225">
        <v>4.1772624167249202</v>
      </c>
      <c r="EW34" s="223">
        <v>27.858608460860701</v>
      </c>
      <c r="EX34" s="225">
        <v>1.3411443611035401</v>
      </c>
      <c r="EY34" s="223">
        <v>27.236991227167501</v>
      </c>
      <c r="EZ34" s="225">
        <v>3.0561227547238601</v>
      </c>
      <c r="FA34" s="223">
        <v>31.896466889115398</v>
      </c>
      <c r="FB34" s="225">
        <v>3.5293552320037498</v>
      </c>
      <c r="FC34" s="223">
        <v>24.694600713937099</v>
      </c>
      <c r="FD34" s="225">
        <v>1.73894161169474</v>
      </c>
      <c r="FE34" s="223">
        <v>-2.54239051323031</v>
      </c>
      <c r="FF34" s="225">
        <v>3.5539374416812199</v>
      </c>
      <c r="FG34" s="104"/>
      <c r="FH34" s="104"/>
      <c r="FI34" s="104"/>
      <c r="FJ34" s="104"/>
      <c r="FK34" s="104"/>
      <c r="FL34" s="104"/>
      <c r="FM34" s="104"/>
      <c r="FN34" s="104"/>
      <c r="FO34" s="104"/>
      <c r="FP34" s="104"/>
      <c r="FQ34" s="104"/>
      <c r="FR34" s="104"/>
      <c r="FS34" s="104"/>
      <c r="FT34" s="104"/>
      <c r="FU34" s="104"/>
      <c r="FV34" s="104"/>
      <c r="FW34" s="104"/>
      <c r="FX34" s="104"/>
      <c r="FY34" s="104"/>
      <c r="FZ34" s="104"/>
      <c r="GA34" s="104"/>
      <c r="GB34" s="104"/>
      <c r="GC34" s="104"/>
      <c r="GD34" s="104"/>
      <c r="GE34" s="104"/>
      <c r="GF34" s="104"/>
      <c r="GG34" s="104"/>
      <c r="GH34" s="104"/>
      <c r="GI34" s="104"/>
      <c r="GJ34" s="104"/>
      <c r="GK34" s="104"/>
      <c r="GL34" s="104"/>
      <c r="GM34" s="104"/>
      <c r="GN34" s="104"/>
      <c r="GO34" s="104"/>
      <c r="GP34" s="104"/>
      <c r="GQ34" s="104"/>
      <c r="GR34" s="104"/>
      <c r="GS34" s="104"/>
      <c r="GT34" s="104"/>
      <c r="GU34" s="104"/>
      <c r="GV34" s="104"/>
      <c r="GW34" s="104"/>
      <c r="GX34" s="104"/>
      <c r="GY34" s="104"/>
      <c r="GZ34" s="104"/>
      <c r="HA34" s="104"/>
      <c r="HB34" s="104"/>
      <c r="HC34" s="104"/>
      <c r="HD34" s="104"/>
      <c r="HE34" s="104"/>
      <c r="HF34" s="104"/>
      <c r="HG34" s="104"/>
      <c r="HH34" s="104"/>
      <c r="HI34" s="104"/>
      <c r="HJ34" s="104"/>
      <c r="HK34" s="104"/>
      <c r="HL34" s="104"/>
      <c r="HM34" s="104"/>
      <c r="HN34" s="104"/>
      <c r="HO34" s="104"/>
      <c r="HP34" s="104"/>
      <c r="HQ34" s="104"/>
      <c r="HR34" s="255"/>
    </row>
    <row r="35" spans="1:226" ht="13" customHeight="1" x14ac:dyDescent="0.25">
      <c r="A35" s="26" t="s">
        <v>414</v>
      </c>
      <c r="B35" s="184">
        <v>2</v>
      </c>
      <c r="C35" s="223">
        <v>32.847372117656903</v>
      </c>
      <c r="D35" s="225">
        <v>1.02814833594377</v>
      </c>
      <c r="E35" s="223">
        <v>34.531694463600203</v>
      </c>
      <c r="F35" s="225">
        <v>2.4502198140912199</v>
      </c>
      <c r="G35" s="223">
        <v>32.376041312244702</v>
      </c>
      <c r="H35" s="225">
        <v>2.5399091740392099</v>
      </c>
      <c r="I35" s="223">
        <v>32.545685735955502</v>
      </c>
      <c r="J35" s="225">
        <v>1.1928521534974801</v>
      </c>
      <c r="K35" s="223">
        <v>-1.9860087276446601</v>
      </c>
      <c r="L35" s="225">
        <v>2.5998253248542902</v>
      </c>
      <c r="M35" s="223">
        <v>28.067569644053901</v>
      </c>
      <c r="N35" s="225">
        <v>0.93990493088426397</v>
      </c>
      <c r="O35" s="223">
        <v>27.129699839757201</v>
      </c>
      <c r="P35" s="225">
        <v>2.8199929169413198</v>
      </c>
      <c r="Q35" s="223">
        <v>29.0165020861517</v>
      </c>
      <c r="R35" s="225">
        <v>2.5758720586392299</v>
      </c>
      <c r="S35" s="223">
        <v>27.804333335922799</v>
      </c>
      <c r="T35" s="225">
        <v>1.0403940091070401</v>
      </c>
      <c r="U35" s="223">
        <v>0.67463349616558299</v>
      </c>
      <c r="V35" s="225">
        <v>2.8883565921015699</v>
      </c>
      <c r="W35" s="223">
        <v>47.731831155045597</v>
      </c>
      <c r="X35" s="225">
        <v>1.0691335300178</v>
      </c>
      <c r="Y35" s="223">
        <v>41.886038192083397</v>
      </c>
      <c r="Z35" s="225">
        <v>3.02791547022803</v>
      </c>
      <c r="AA35" s="223">
        <v>46.324251611829901</v>
      </c>
      <c r="AB35" s="225">
        <v>2.6949140912903502</v>
      </c>
      <c r="AC35" s="223">
        <v>50.007951496678203</v>
      </c>
      <c r="AD35" s="225">
        <v>1.31632283063575</v>
      </c>
      <c r="AE35" s="223">
        <v>8.1219133045948908</v>
      </c>
      <c r="AF35" s="225">
        <v>3.2974764145884201</v>
      </c>
      <c r="AG35" s="223">
        <v>56.2366120407059</v>
      </c>
      <c r="AH35" s="225">
        <v>1.46002603674417</v>
      </c>
      <c r="AI35" s="223">
        <v>45.220523564424397</v>
      </c>
      <c r="AJ35" s="225">
        <v>2.6964291281861499</v>
      </c>
      <c r="AK35" s="223">
        <v>60.690934882019299</v>
      </c>
      <c r="AL35" s="225">
        <v>2.9906726175246301</v>
      </c>
      <c r="AM35" s="223">
        <v>57.999415542269901</v>
      </c>
      <c r="AN35" s="225">
        <v>1.7443082878749701</v>
      </c>
      <c r="AO35" s="223">
        <v>12.7788919778455</v>
      </c>
      <c r="AP35" s="225">
        <v>3.2555200716814698</v>
      </c>
      <c r="AQ35" s="223">
        <v>19.859944292281501</v>
      </c>
      <c r="AR35" s="225">
        <v>0.98695577075444696</v>
      </c>
      <c r="AS35" s="223">
        <v>12.859535179768701</v>
      </c>
      <c r="AT35" s="225">
        <v>1.6322294334859699</v>
      </c>
      <c r="AU35" s="223">
        <v>20.9702675956168</v>
      </c>
      <c r="AV35" s="225">
        <v>1.7462252457593499</v>
      </c>
      <c r="AW35" s="223">
        <v>21.358614233210002</v>
      </c>
      <c r="AX35" s="225">
        <v>1.39528006630051</v>
      </c>
      <c r="AY35" s="223">
        <v>8.4990790534413101</v>
      </c>
      <c r="AZ35" s="225">
        <v>2.0772259029766502</v>
      </c>
      <c r="BA35" s="223">
        <v>38.801079547096698</v>
      </c>
      <c r="BB35" s="225">
        <v>1.10158983015479</v>
      </c>
      <c r="BC35" s="223">
        <v>39.506946920140599</v>
      </c>
      <c r="BD35" s="225">
        <v>2.4621148099111299</v>
      </c>
      <c r="BE35" s="223">
        <v>38.8559953207386</v>
      </c>
      <c r="BF35" s="225">
        <v>2.3419856516813198</v>
      </c>
      <c r="BG35" s="223">
        <v>38.320399903635099</v>
      </c>
      <c r="BH35" s="225">
        <v>1.38033396985067</v>
      </c>
      <c r="BI35" s="223">
        <v>-1.1865470165055401</v>
      </c>
      <c r="BJ35" s="225">
        <v>2.5959798724113501</v>
      </c>
      <c r="BK35" s="223">
        <v>44.177712515924597</v>
      </c>
      <c r="BL35" s="225">
        <v>1.27913621898998</v>
      </c>
      <c r="BM35" s="223">
        <v>59.097363347415502</v>
      </c>
      <c r="BN35" s="225">
        <v>2.64696370395112</v>
      </c>
      <c r="BO35" s="223">
        <v>49.728082961646997</v>
      </c>
      <c r="BP35" s="225">
        <v>2.7935893653982302</v>
      </c>
      <c r="BQ35" s="223">
        <v>38.236969159235699</v>
      </c>
      <c r="BR35" s="225">
        <v>1.36560538200557</v>
      </c>
      <c r="BS35" s="223">
        <v>-20.860394188179701</v>
      </c>
      <c r="BT35" s="225">
        <v>2.9170521868866799</v>
      </c>
      <c r="BU35" s="223">
        <v>10.937928519404901</v>
      </c>
      <c r="BV35" s="225">
        <v>0.76192628949187002</v>
      </c>
      <c r="BW35" s="223">
        <v>12.1194341453887</v>
      </c>
      <c r="BX35" s="225">
        <v>1.70297834915046</v>
      </c>
      <c r="BY35" s="223">
        <v>15.134884566181601</v>
      </c>
      <c r="BZ35" s="225">
        <v>2.2822644635807601</v>
      </c>
      <c r="CA35" s="223">
        <v>9.0633176241517592</v>
      </c>
      <c r="CB35" s="225">
        <v>0.86491631440858296</v>
      </c>
      <c r="CC35" s="223">
        <v>-3.0561165212369401</v>
      </c>
      <c r="CD35" s="225">
        <v>1.86793444044803</v>
      </c>
      <c r="CE35" s="223">
        <v>42.4649826615845</v>
      </c>
      <c r="CF35" s="225">
        <v>1.16796822334822</v>
      </c>
      <c r="CG35" s="223">
        <v>40.387026887703499</v>
      </c>
      <c r="CH35" s="225">
        <v>2.4299920655350098</v>
      </c>
      <c r="CI35" s="223">
        <v>43.033169305578703</v>
      </c>
      <c r="CJ35" s="225">
        <v>2.6062975949585998</v>
      </c>
      <c r="CK35" s="223">
        <v>42.783804340557602</v>
      </c>
      <c r="CL35" s="225">
        <v>1.35374593031125</v>
      </c>
      <c r="CM35" s="223">
        <v>2.39677745285407</v>
      </c>
      <c r="CN35" s="225">
        <v>2.80223477696221</v>
      </c>
      <c r="CO35" s="223">
        <v>47.651239772980801</v>
      </c>
      <c r="CP35" s="225">
        <v>1.2513806869084101</v>
      </c>
      <c r="CQ35" s="223">
        <v>48.675912198998098</v>
      </c>
      <c r="CR35" s="225">
        <v>2.7145973136650499</v>
      </c>
      <c r="CS35" s="223">
        <v>50.5935484391862</v>
      </c>
      <c r="CT35" s="225">
        <v>2.8761558347779999</v>
      </c>
      <c r="CU35" s="223">
        <v>46.4009258621195</v>
      </c>
      <c r="CV35" s="225">
        <v>1.35014576935504</v>
      </c>
      <c r="CW35" s="223">
        <v>-2.2749863368785199</v>
      </c>
      <c r="CX35" s="225">
        <v>2.9834215884669</v>
      </c>
      <c r="CY35" s="223">
        <v>35.524627041220597</v>
      </c>
      <c r="CZ35" s="225">
        <v>1.21237322993757</v>
      </c>
      <c r="DA35" s="223">
        <v>30.336188479512501</v>
      </c>
      <c r="DB35" s="225">
        <v>2.28274577042479</v>
      </c>
      <c r="DC35" s="223">
        <v>37.365228853073098</v>
      </c>
      <c r="DD35" s="225">
        <v>2.9142007723368701</v>
      </c>
      <c r="DE35" s="223">
        <v>36.6103081262766</v>
      </c>
      <c r="DF35" s="225">
        <v>1.40377761640973</v>
      </c>
      <c r="DG35" s="223">
        <v>6.2741196467640998</v>
      </c>
      <c r="DH35" s="225">
        <v>2.7250652235143198</v>
      </c>
      <c r="DI35" s="223">
        <v>43.999070645086803</v>
      </c>
      <c r="DJ35" s="225">
        <v>1.06332775489076</v>
      </c>
      <c r="DK35" s="223">
        <v>44.994918996690203</v>
      </c>
      <c r="DL35" s="225">
        <v>2.4480416903134401</v>
      </c>
      <c r="DM35" s="223">
        <v>45.483288959245797</v>
      </c>
      <c r="DN35" s="225">
        <v>2.60257999828631</v>
      </c>
      <c r="DO35" s="223">
        <v>43.187679775157598</v>
      </c>
      <c r="DP35" s="225">
        <v>1.4872289424609</v>
      </c>
      <c r="DQ35" s="223">
        <v>-1.8072392215326201</v>
      </c>
      <c r="DR35" s="225">
        <v>3.0481916388127202</v>
      </c>
      <c r="DS35" s="223">
        <v>32.752537269036999</v>
      </c>
      <c r="DT35" s="225">
        <v>1.0146822566269</v>
      </c>
      <c r="DU35" s="223">
        <v>27.356680914243402</v>
      </c>
      <c r="DV35" s="225">
        <v>2.1021366369288499</v>
      </c>
      <c r="DW35" s="223">
        <v>31.417789902732999</v>
      </c>
      <c r="DX35" s="225">
        <v>2.2134458194259898</v>
      </c>
      <c r="DY35" s="223">
        <v>34.598759466942901</v>
      </c>
      <c r="DZ35" s="225">
        <v>1.35298151285861</v>
      </c>
      <c r="EA35" s="223">
        <v>7.2420785526994704</v>
      </c>
      <c r="EB35" s="225">
        <v>2.6195117200256099</v>
      </c>
      <c r="EC35" s="223">
        <v>26.257327519390799</v>
      </c>
      <c r="ED35" s="225">
        <v>1.02812389388326</v>
      </c>
      <c r="EE35" s="223">
        <v>19.606367749434199</v>
      </c>
      <c r="EF35" s="225">
        <v>2.0456593370144902</v>
      </c>
      <c r="EG35" s="223">
        <v>26.805301937736399</v>
      </c>
      <c r="EH35" s="225">
        <v>2.5410634670339598</v>
      </c>
      <c r="EI35" s="223">
        <v>27.8112332582097</v>
      </c>
      <c r="EJ35" s="225">
        <v>1.2537323088782399</v>
      </c>
      <c r="EK35" s="223">
        <v>8.2048655087754199</v>
      </c>
      <c r="EL35" s="225">
        <v>2.4814711270204901</v>
      </c>
      <c r="EM35" s="223">
        <v>26.3161978733817</v>
      </c>
      <c r="EN35" s="225">
        <v>0.95084896102030503</v>
      </c>
      <c r="EO35" s="223">
        <v>17.564216126650098</v>
      </c>
      <c r="EP35" s="225">
        <v>1.7319454193472701</v>
      </c>
      <c r="EQ35" s="223">
        <v>23.207556207198898</v>
      </c>
      <c r="ER35" s="225">
        <v>1.7045032382557299</v>
      </c>
      <c r="ES35" s="223">
        <v>29.807390543487202</v>
      </c>
      <c r="ET35" s="225">
        <v>1.1877893198327201</v>
      </c>
      <c r="EU35" s="223">
        <v>12.2431744168371</v>
      </c>
      <c r="EV35" s="225">
        <v>2.0403212742589498</v>
      </c>
      <c r="EW35" s="223">
        <v>32.086734122318497</v>
      </c>
      <c r="EX35" s="225">
        <v>1.1018733158157401</v>
      </c>
      <c r="EY35" s="223">
        <v>34.030943235840603</v>
      </c>
      <c r="EZ35" s="225">
        <v>2.6356957187539498</v>
      </c>
      <c r="FA35" s="223">
        <v>32.661323837038999</v>
      </c>
      <c r="FB35" s="225">
        <v>2.4084832205225801</v>
      </c>
      <c r="FC35" s="223">
        <v>31.2174547587456</v>
      </c>
      <c r="FD35" s="225">
        <v>1.3390018178067</v>
      </c>
      <c r="FE35" s="223">
        <v>-2.8134884770949502</v>
      </c>
      <c r="FF35" s="225">
        <v>2.9541314709387301</v>
      </c>
      <c r="FG35" s="104"/>
      <c r="FH35" s="104"/>
      <c r="FI35" s="104"/>
      <c r="FJ35" s="104"/>
      <c r="FK35" s="104"/>
      <c r="FL35" s="104"/>
      <c r="FM35" s="104"/>
      <c r="FN35" s="104"/>
      <c r="FO35" s="104"/>
      <c r="FP35" s="104"/>
      <c r="FQ35" s="104"/>
      <c r="FR35" s="104"/>
      <c r="FS35" s="104"/>
      <c r="FT35" s="104"/>
      <c r="FU35" s="104"/>
      <c r="FV35" s="104"/>
      <c r="FW35" s="104"/>
      <c r="FX35" s="104"/>
      <c r="FY35" s="104"/>
      <c r="FZ35" s="104"/>
      <c r="GA35" s="104"/>
      <c r="GB35" s="104"/>
      <c r="GC35" s="104"/>
      <c r="GD35" s="104"/>
      <c r="GE35" s="104"/>
      <c r="GF35" s="104"/>
      <c r="GG35" s="104"/>
      <c r="GH35" s="104"/>
      <c r="GI35" s="104"/>
      <c r="GJ35" s="104"/>
      <c r="GK35" s="104"/>
      <c r="GL35" s="104"/>
      <c r="GM35" s="104"/>
      <c r="GN35" s="104"/>
      <c r="GO35" s="104"/>
      <c r="GP35" s="104"/>
      <c r="GQ35" s="104"/>
      <c r="GR35" s="104"/>
      <c r="GS35" s="104"/>
      <c r="GT35" s="104"/>
      <c r="GU35" s="104"/>
      <c r="GV35" s="104"/>
      <c r="GW35" s="104"/>
      <c r="GX35" s="104"/>
      <c r="GY35" s="104"/>
      <c r="GZ35" s="104"/>
      <c r="HA35" s="104"/>
      <c r="HB35" s="104"/>
      <c r="HC35" s="104"/>
      <c r="HD35" s="104"/>
      <c r="HE35" s="104"/>
      <c r="HF35" s="104"/>
      <c r="HG35" s="104"/>
      <c r="HH35" s="104"/>
      <c r="HI35" s="104"/>
      <c r="HJ35" s="104"/>
      <c r="HK35" s="104"/>
      <c r="HL35" s="104"/>
      <c r="HM35" s="104"/>
      <c r="HN35" s="104"/>
      <c r="HO35" s="104"/>
      <c r="HP35" s="104"/>
      <c r="HQ35" s="104"/>
      <c r="HR35" s="255"/>
    </row>
    <row r="36" spans="1:226" ht="13" customHeight="1" x14ac:dyDescent="0.25">
      <c r="A36" s="26" t="s">
        <v>415</v>
      </c>
      <c r="B36" s="184">
        <v>2</v>
      </c>
      <c r="C36" s="223">
        <v>33.062469661985297</v>
      </c>
      <c r="D36" s="225">
        <v>1.03980208543955</v>
      </c>
      <c r="E36" s="223">
        <v>37.810325886465897</v>
      </c>
      <c r="F36" s="225">
        <v>2.4893522256263299</v>
      </c>
      <c r="G36" s="223">
        <v>37.416090996978802</v>
      </c>
      <c r="H36" s="225">
        <v>2.0832040933474198</v>
      </c>
      <c r="I36" s="223">
        <v>30.087958399105101</v>
      </c>
      <c r="J36" s="225">
        <v>1.3744823780226101</v>
      </c>
      <c r="K36" s="223">
        <v>-7.7223674873608097</v>
      </c>
      <c r="L36" s="225">
        <v>2.7969734799279902</v>
      </c>
      <c r="M36" s="223">
        <v>33.211192613187002</v>
      </c>
      <c r="N36" s="225">
        <v>1.1425190321221901</v>
      </c>
      <c r="O36" s="223">
        <v>30.2861376341572</v>
      </c>
      <c r="P36" s="225">
        <v>2.1962467816223299</v>
      </c>
      <c r="Q36" s="223">
        <v>39.760338103044901</v>
      </c>
      <c r="R36" s="225">
        <v>2.33084568173958</v>
      </c>
      <c r="S36" s="223">
        <v>32.0506794603711</v>
      </c>
      <c r="T36" s="225">
        <v>1.4192513552358901</v>
      </c>
      <c r="U36" s="223">
        <v>1.7645418262138499</v>
      </c>
      <c r="V36" s="225">
        <v>2.5861874862315002</v>
      </c>
      <c r="W36" s="223">
        <v>36.6003213885976</v>
      </c>
      <c r="X36" s="225">
        <v>1.1166900366043799</v>
      </c>
      <c r="Y36" s="223">
        <v>40.053258433229502</v>
      </c>
      <c r="Z36" s="225">
        <v>2.2797195150484599</v>
      </c>
      <c r="AA36" s="223">
        <v>40.327542103160901</v>
      </c>
      <c r="AB36" s="225">
        <v>2.65846750183541</v>
      </c>
      <c r="AC36" s="223">
        <v>34.157754654031997</v>
      </c>
      <c r="AD36" s="225">
        <v>1.3890139383077</v>
      </c>
      <c r="AE36" s="223">
        <v>-5.8955037791974902</v>
      </c>
      <c r="AF36" s="225">
        <v>2.6021033873713502</v>
      </c>
      <c r="AG36" s="223">
        <v>62.822299872414497</v>
      </c>
      <c r="AH36" s="225">
        <v>1.12699134111212</v>
      </c>
      <c r="AI36" s="223">
        <v>54.545536476826598</v>
      </c>
      <c r="AJ36" s="225">
        <v>2.2896456088603601</v>
      </c>
      <c r="AK36" s="223">
        <v>72.046288604140798</v>
      </c>
      <c r="AL36" s="225">
        <v>2.4037311987226899</v>
      </c>
      <c r="AM36" s="223">
        <v>62.608799927477698</v>
      </c>
      <c r="AN36" s="225">
        <v>1.51614859770049</v>
      </c>
      <c r="AO36" s="223">
        <v>8.0632634506510907</v>
      </c>
      <c r="AP36" s="225">
        <v>2.7688606063399601</v>
      </c>
      <c r="AQ36" s="223">
        <v>40.162404325402399</v>
      </c>
      <c r="AR36" s="225">
        <v>1.4187845544917299</v>
      </c>
      <c r="AS36" s="223">
        <v>33.049852916774697</v>
      </c>
      <c r="AT36" s="225">
        <v>2.63943657836391</v>
      </c>
      <c r="AU36" s="223">
        <v>48.033327947384898</v>
      </c>
      <c r="AV36" s="225">
        <v>2.9197603284926799</v>
      </c>
      <c r="AW36" s="223">
        <v>39.683811286786501</v>
      </c>
      <c r="AX36" s="225">
        <v>1.69898131410596</v>
      </c>
      <c r="AY36" s="223">
        <v>6.6339583700117997</v>
      </c>
      <c r="AZ36" s="225">
        <v>2.8698071688507398</v>
      </c>
      <c r="BA36" s="223">
        <v>39.216370855697598</v>
      </c>
      <c r="BB36" s="225">
        <v>0.96733910767754205</v>
      </c>
      <c r="BC36" s="223">
        <v>37.464277890538099</v>
      </c>
      <c r="BD36" s="225">
        <v>1.9801273065563001</v>
      </c>
      <c r="BE36" s="223">
        <v>42.485478304527902</v>
      </c>
      <c r="BF36" s="225">
        <v>2.50549587238508</v>
      </c>
      <c r="BG36" s="223">
        <v>38.6029346417738</v>
      </c>
      <c r="BH36" s="225">
        <v>1.3221545872251701</v>
      </c>
      <c r="BI36" s="223">
        <v>1.13865675123574</v>
      </c>
      <c r="BJ36" s="225">
        <v>2.4210519316858199</v>
      </c>
      <c r="BK36" s="223">
        <v>35.468664197989</v>
      </c>
      <c r="BL36" s="225">
        <v>1.2029901852718501</v>
      </c>
      <c r="BM36" s="223">
        <v>42.650543244838701</v>
      </c>
      <c r="BN36" s="225">
        <v>2.3234621495844801</v>
      </c>
      <c r="BO36" s="223">
        <v>38.887730851322402</v>
      </c>
      <c r="BP36" s="225">
        <v>2.4429751236910699</v>
      </c>
      <c r="BQ36" s="223">
        <v>32.224132725203397</v>
      </c>
      <c r="BR36" s="225">
        <v>1.50903965554845</v>
      </c>
      <c r="BS36" s="223">
        <v>-10.426410519635199</v>
      </c>
      <c r="BT36" s="225">
        <v>2.7520118295063498</v>
      </c>
      <c r="BU36" s="223">
        <v>16.973206143618999</v>
      </c>
      <c r="BV36" s="225">
        <v>1.0255468349601999</v>
      </c>
      <c r="BW36" s="223">
        <v>17.519865707322101</v>
      </c>
      <c r="BX36" s="225">
        <v>1.90782434718006</v>
      </c>
      <c r="BY36" s="223">
        <v>22.980257940564499</v>
      </c>
      <c r="BZ36" s="225">
        <v>2.0208140850828502</v>
      </c>
      <c r="CA36" s="223">
        <v>14.968702889931301</v>
      </c>
      <c r="CB36" s="225">
        <v>1.0982091327295</v>
      </c>
      <c r="CC36" s="223">
        <v>-2.5511628173908201</v>
      </c>
      <c r="CD36" s="225">
        <v>2.05871441255564</v>
      </c>
      <c r="CE36" s="223">
        <v>43.459985526230902</v>
      </c>
      <c r="CF36" s="225">
        <v>1.18614538173779</v>
      </c>
      <c r="CG36" s="223">
        <v>29.342707365173901</v>
      </c>
      <c r="CH36" s="225">
        <v>2.3851606521342701</v>
      </c>
      <c r="CI36" s="223">
        <v>50.230925564395498</v>
      </c>
      <c r="CJ36" s="225">
        <v>2.8396926354721201</v>
      </c>
      <c r="CK36" s="223">
        <v>45.8370020933625</v>
      </c>
      <c r="CL36" s="225">
        <v>1.47825392608672</v>
      </c>
      <c r="CM36" s="223">
        <v>16.494294728188699</v>
      </c>
      <c r="CN36" s="225">
        <v>2.7557115302829298</v>
      </c>
      <c r="CO36" s="223">
        <v>56.400553144977899</v>
      </c>
      <c r="CP36" s="225">
        <v>1.2177816180057399</v>
      </c>
      <c r="CQ36" s="223">
        <v>53.813533289656398</v>
      </c>
      <c r="CR36" s="225">
        <v>2.5692527885306702</v>
      </c>
      <c r="CS36" s="223">
        <v>64.964509017088602</v>
      </c>
      <c r="CT36" s="225">
        <v>2.5468642101824099</v>
      </c>
      <c r="CU36" s="223">
        <v>54.607199718954497</v>
      </c>
      <c r="CV36" s="225">
        <v>1.37062686464766</v>
      </c>
      <c r="CW36" s="223">
        <v>0.79366642929807796</v>
      </c>
      <c r="CX36" s="225">
        <v>2.81191976382327</v>
      </c>
      <c r="CY36" s="223">
        <v>35.088927468007697</v>
      </c>
      <c r="CZ36" s="225">
        <v>1.1526192829426301</v>
      </c>
      <c r="DA36" s="223">
        <v>31.103650302845001</v>
      </c>
      <c r="DB36" s="225">
        <v>2.1263053104231302</v>
      </c>
      <c r="DC36" s="223">
        <v>39.964344654722701</v>
      </c>
      <c r="DD36" s="225">
        <v>2.37559468061544</v>
      </c>
      <c r="DE36" s="223">
        <v>34.802573973629698</v>
      </c>
      <c r="DF36" s="225">
        <v>1.47710706847448</v>
      </c>
      <c r="DG36" s="223">
        <v>3.69892367078466</v>
      </c>
      <c r="DH36" s="225">
        <v>2.58196012236154</v>
      </c>
      <c r="DI36" s="223">
        <v>26.990201536678999</v>
      </c>
      <c r="DJ36" s="225">
        <v>1.11590395282761</v>
      </c>
      <c r="DK36" s="223">
        <v>25.319484347124401</v>
      </c>
      <c r="DL36" s="225">
        <v>2.0336044001841298</v>
      </c>
      <c r="DM36" s="223">
        <v>28.4834193445643</v>
      </c>
      <c r="DN36" s="225">
        <v>2.0973436189994001</v>
      </c>
      <c r="DO36" s="223">
        <v>26.969675587592398</v>
      </c>
      <c r="DP36" s="225">
        <v>1.3796726551574801</v>
      </c>
      <c r="DQ36" s="223">
        <v>1.6501912404680099</v>
      </c>
      <c r="DR36" s="225">
        <v>2.3024373790480701</v>
      </c>
      <c r="DS36" s="223">
        <v>31.358093986819199</v>
      </c>
      <c r="DT36" s="225">
        <v>1.3773754333755499</v>
      </c>
      <c r="DU36" s="223">
        <v>24.833645533117501</v>
      </c>
      <c r="DV36" s="225">
        <v>2.2476520731235801</v>
      </c>
      <c r="DW36" s="223">
        <v>34.157936185263402</v>
      </c>
      <c r="DX36" s="225">
        <v>2.6670201233346802</v>
      </c>
      <c r="DY36" s="223">
        <v>32.341660296560399</v>
      </c>
      <c r="DZ36" s="225">
        <v>1.65896045256652</v>
      </c>
      <c r="EA36" s="223">
        <v>7.5080147634428398</v>
      </c>
      <c r="EB36" s="225">
        <v>2.5249965475778899</v>
      </c>
      <c r="EC36" s="223">
        <v>42.113090554949999</v>
      </c>
      <c r="ED36" s="225">
        <v>1.2925319707371501</v>
      </c>
      <c r="EE36" s="223">
        <v>39.9487529396173</v>
      </c>
      <c r="EF36" s="225">
        <v>2.4474830763763502</v>
      </c>
      <c r="EG36" s="223">
        <v>48.830064665415797</v>
      </c>
      <c r="EH36" s="225">
        <v>2.6938448478349799</v>
      </c>
      <c r="EI36" s="223">
        <v>40.517723853918099</v>
      </c>
      <c r="EJ36" s="225">
        <v>1.54162296214353</v>
      </c>
      <c r="EK36" s="223">
        <v>0.56897091430077795</v>
      </c>
      <c r="EL36" s="225">
        <v>2.8742817080060798</v>
      </c>
      <c r="EM36" s="223">
        <v>26.327861660949701</v>
      </c>
      <c r="EN36" s="225">
        <v>1.1195035034271601</v>
      </c>
      <c r="EO36" s="223">
        <v>21.440816558421901</v>
      </c>
      <c r="EP36" s="225">
        <v>1.9287418933947</v>
      </c>
      <c r="EQ36" s="223">
        <v>31.416896445683999</v>
      </c>
      <c r="ER36" s="225">
        <v>2.3695197700025799</v>
      </c>
      <c r="ES36" s="223">
        <v>26.220340125392301</v>
      </c>
      <c r="ET36" s="225">
        <v>1.3115675750004301</v>
      </c>
      <c r="EU36" s="223">
        <v>4.7795235669704299</v>
      </c>
      <c r="EV36" s="225">
        <v>2.2705231516999702</v>
      </c>
      <c r="EW36" s="223">
        <v>18.154414408984302</v>
      </c>
      <c r="EX36" s="225">
        <v>0.97808582055323201</v>
      </c>
      <c r="EY36" s="223">
        <v>19.797310643037701</v>
      </c>
      <c r="EZ36" s="225">
        <v>1.89158713598955</v>
      </c>
      <c r="FA36" s="223">
        <v>20.895591544739499</v>
      </c>
      <c r="FB36" s="225">
        <v>1.9907824328053301</v>
      </c>
      <c r="FC36" s="223">
        <v>16.557001913278398</v>
      </c>
      <c r="FD36" s="225">
        <v>1.24077694157427</v>
      </c>
      <c r="FE36" s="223">
        <v>-3.2403087297593101</v>
      </c>
      <c r="FF36" s="225">
        <v>2.1340297631417</v>
      </c>
      <c r="FG36" s="104"/>
      <c r="FH36" s="104"/>
      <c r="FI36" s="104"/>
      <c r="FJ36" s="104"/>
      <c r="FK36" s="104"/>
      <c r="FL36" s="104"/>
      <c r="FM36" s="104"/>
      <c r="FN36" s="104"/>
      <c r="FO36" s="104"/>
      <c r="FP36" s="104"/>
      <c r="FQ36" s="104"/>
      <c r="FR36" s="104"/>
      <c r="FS36" s="104"/>
      <c r="FT36" s="104"/>
      <c r="FU36" s="104"/>
      <c r="FV36" s="104"/>
      <c r="FW36" s="104"/>
      <c r="FX36" s="104"/>
      <c r="FY36" s="104"/>
      <c r="FZ36" s="104"/>
      <c r="GA36" s="104"/>
      <c r="GB36" s="104"/>
      <c r="GC36" s="104"/>
      <c r="GD36" s="104"/>
      <c r="GE36" s="104"/>
      <c r="GF36" s="104"/>
      <c r="GG36" s="104"/>
      <c r="GH36" s="104"/>
      <c r="GI36" s="104"/>
      <c r="GJ36" s="104"/>
      <c r="GK36" s="104"/>
      <c r="GL36" s="104"/>
      <c r="GM36" s="104"/>
      <c r="GN36" s="104"/>
      <c r="GO36" s="104"/>
      <c r="GP36" s="104"/>
      <c r="GQ36" s="104"/>
      <c r="GR36" s="104"/>
      <c r="GS36" s="104"/>
      <c r="GT36" s="104"/>
      <c r="GU36" s="104"/>
      <c r="GV36" s="104"/>
      <c r="GW36" s="104"/>
      <c r="GX36" s="104"/>
      <c r="GY36" s="104"/>
      <c r="GZ36" s="104"/>
      <c r="HA36" s="104"/>
      <c r="HB36" s="104"/>
      <c r="HC36" s="104"/>
      <c r="HD36" s="104"/>
      <c r="HE36" s="104"/>
      <c r="HF36" s="104"/>
      <c r="HG36" s="104"/>
      <c r="HH36" s="104"/>
      <c r="HI36" s="104"/>
      <c r="HJ36" s="104"/>
      <c r="HK36" s="104"/>
      <c r="HL36" s="104"/>
      <c r="HM36" s="104"/>
      <c r="HN36" s="104"/>
      <c r="HO36" s="104"/>
      <c r="HP36" s="104"/>
      <c r="HQ36" s="104"/>
      <c r="HR36" s="255"/>
    </row>
    <row r="37" spans="1:226" ht="13" customHeight="1" x14ac:dyDescent="0.25">
      <c r="A37" s="26" t="s">
        <v>416</v>
      </c>
      <c r="B37" s="184">
        <v>2</v>
      </c>
      <c r="C37" s="223">
        <v>21.4741574190272</v>
      </c>
      <c r="D37" s="225">
        <v>0.92976296652727097</v>
      </c>
      <c r="E37" s="223">
        <v>20.3864668697104</v>
      </c>
      <c r="F37" s="225">
        <v>1.54907271591326</v>
      </c>
      <c r="G37" s="223">
        <v>21.133157989069101</v>
      </c>
      <c r="H37" s="225">
        <v>1.6572452548091701</v>
      </c>
      <c r="I37" s="223">
        <v>21.966382501732198</v>
      </c>
      <c r="J37" s="225">
        <v>1.22889494170383</v>
      </c>
      <c r="K37" s="223">
        <v>1.57991563202179</v>
      </c>
      <c r="L37" s="225">
        <v>1.78085357358576</v>
      </c>
      <c r="M37" s="223">
        <v>12.2614607532566</v>
      </c>
      <c r="N37" s="225">
        <v>0.65383534860772097</v>
      </c>
      <c r="O37" s="223">
        <v>13.1547842856468</v>
      </c>
      <c r="P37" s="225">
        <v>1.06708961564206</v>
      </c>
      <c r="Q37" s="223">
        <v>13.5929030854955</v>
      </c>
      <c r="R37" s="225">
        <v>1.43617971964378</v>
      </c>
      <c r="S37" s="223">
        <v>11.360039064600899</v>
      </c>
      <c r="T37" s="225">
        <v>0.87063192302616099</v>
      </c>
      <c r="U37" s="223">
        <v>-1.7947452210458399</v>
      </c>
      <c r="V37" s="225">
        <v>1.28126647839259</v>
      </c>
      <c r="W37" s="223">
        <v>20.011689591330299</v>
      </c>
      <c r="X37" s="225">
        <v>0.74123908096189695</v>
      </c>
      <c r="Y37" s="223">
        <v>19.717950557472001</v>
      </c>
      <c r="Z37" s="225">
        <v>1.4603059394214499</v>
      </c>
      <c r="AA37" s="223">
        <v>21.946943589796501</v>
      </c>
      <c r="AB37" s="225">
        <v>1.71979798184167</v>
      </c>
      <c r="AC37" s="223">
        <v>19.275177180970498</v>
      </c>
      <c r="AD37" s="225">
        <v>1.0819393898060801</v>
      </c>
      <c r="AE37" s="223">
        <v>-0.442773376501435</v>
      </c>
      <c r="AF37" s="225">
        <v>1.8001085946651101</v>
      </c>
      <c r="AG37" s="223">
        <v>25.399413938529701</v>
      </c>
      <c r="AH37" s="225">
        <v>1.0166215642860501</v>
      </c>
      <c r="AI37" s="223">
        <v>25.1705099109593</v>
      </c>
      <c r="AJ37" s="225">
        <v>1.7561421326166899</v>
      </c>
      <c r="AK37" s="223">
        <v>28.196963106012699</v>
      </c>
      <c r="AL37" s="225">
        <v>2.1285272076374699</v>
      </c>
      <c r="AM37" s="223">
        <v>24.793759365303</v>
      </c>
      <c r="AN37" s="225">
        <v>1.3493338345229799</v>
      </c>
      <c r="AO37" s="223">
        <v>-0.376750545656307</v>
      </c>
      <c r="AP37" s="225">
        <v>2.0091114379757302</v>
      </c>
      <c r="AQ37" s="223">
        <v>12.7362750492226</v>
      </c>
      <c r="AR37" s="225">
        <v>0.62671572897633598</v>
      </c>
      <c r="AS37" s="223">
        <v>13.6948647612495</v>
      </c>
      <c r="AT37" s="225">
        <v>1.33276336297103</v>
      </c>
      <c r="AU37" s="223">
        <v>15.686126973667101</v>
      </c>
      <c r="AV37" s="225">
        <v>1.69175029947274</v>
      </c>
      <c r="AW37" s="223">
        <v>11.415240887280101</v>
      </c>
      <c r="AX37" s="225">
        <v>0.82367766515498098</v>
      </c>
      <c r="AY37" s="223">
        <v>-2.2796238739693502</v>
      </c>
      <c r="AZ37" s="225">
        <v>1.6478064222411399</v>
      </c>
      <c r="BA37" s="223">
        <v>28.552809615949599</v>
      </c>
      <c r="BB37" s="225">
        <v>0.83726848172554502</v>
      </c>
      <c r="BC37" s="223">
        <v>26.116174659575002</v>
      </c>
      <c r="BD37" s="225">
        <v>1.46260199810702</v>
      </c>
      <c r="BE37" s="223">
        <v>30.961515212733001</v>
      </c>
      <c r="BF37" s="225">
        <v>2.1421632002158599</v>
      </c>
      <c r="BG37" s="223">
        <v>28.889666914098399</v>
      </c>
      <c r="BH37" s="225">
        <v>1.25347933808887</v>
      </c>
      <c r="BI37" s="223">
        <v>2.77349225452337</v>
      </c>
      <c r="BJ37" s="225">
        <v>2.01305034695587</v>
      </c>
      <c r="BK37" s="223">
        <v>28.291009528887901</v>
      </c>
      <c r="BL37" s="225">
        <v>0.83968532376164895</v>
      </c>
      <c r="BM37" s="223">
        <v>32.630128827133198</v>
      </c>
      <c r="BN37" s="225">
        <v>1.6341413568884899</v>
      </c>
      <c r="BO37" s="223">
        <v>32.164517882208997</v>
      </c>
      <c r="BP37" s="225">
        <v>2.3286218811922699</v>
      </c>
      <c r="BQ37" s="223">
        <v>24.915851498560102</v>
      </c>
      <c r="BR37" s="225">
        <v>1.14462854968188</v>
      </c>
      <c r="BS37" s="223">
        <v>-7.7142773285731199</v>
      </c>
      <c r="BT37" s="225">
        <v>2.0278121843738801</v>
      </c>
      <c r="BU37" s="223">
        <v>8.5181318770691199</v>
      </c>
      <c r="BV37" s="225">
        <v>0.47868799465940498</v>
      </c>
      <c r="BW37" s="223">
        <v>10.4771288172245</v>
      </c>
      <c r="BX37" s="225">
        <v>1.0240766501245799</v>
      </c>
      <c r="BY37" s="223">
        <v>10.6779727816392</v>
      </c>
      <c r="BZ37" s="225">
        <v>1.3766267332308899</v>
      </c>
      <c r="CA37" s="223">
        <v>6.7720306645430801</v>
      </c>
      <c r="CB37" s="225">
        <v>0.62145221195669598</v>
      </c>
      <c r="CC37" s="223">
        <v>-3.70509815268138</v>
      </c>
      <c r="CD37" s="225">
        <v>1.2574059838465399</v>
      </c>
      <c r="CE37" s="223">
        <v>19.1361374114767</v>
      </c>
      <c r="CF37" s="225">
        <v>0.84849676504322702</v>
      </c>
      <c r="CG37" s="223">
        <v>19.933364012782999</v>
      </c>
      <c r="CH37" s="225">
        <v>1.53167907788253</v>
      </c>
      <c r="CI37" s="223">
        <v>21.922445591795299</v>
      </c>
      <c r="CJ37" s="225">
        <v>1.9620250517839299</v>
      </c>
      <c r="CK37" s="223">
        <v>18.013590821260799</v>
      </c>
      <c r="CL37" s="225">
        <v>1.17888751513283</v>
      </c>
      <c r="CM37" s="223">
        <v>-1.91977319152221</v>
      </c>
      <c r="CN37" s="225">
        <v>1.92387217838487</v>
      </c>
      <c r="CO37" s="223">
        <v>16.1933378903468</v>
      </c>
      <c r="CP37" s="225">
        <v>0.71033987636370599</v>
      </c>
      <c r="CQ37" s="223">
        <v>17.684882058866201</v>
      </c>
      <c r="CR37" s="225">
        <v>1.38177258856392</v>
      </c>
      <c r="CS37" s="223">
        <v>20.690591275473299</v>
      </c>
      <c r="CT37" s="225">
        <v>1.9102899582472801</v>
      </c>
      <c r="CU37" s="223">
        <v>13.7189941122428</v>
      </c>
      <c r="CV37" s="225">
        <v>0.98469955083223104</v>
      </c>
      <c r="CW37" s="223">
        <v>-3.9658879466233201</v>
      </c>
      <c r="CX37" s="225">
        <v>1.6618881071799501</v>
      </c>
      <c r="CY37" s="223">
        <v>17.5185117187103</v>
      </c>
      <c r="CZ37" s="225">
        <v>0.81008027275622096</v>
      </c>
      <c r="DA37" s="223">
        <v>18.8546242900393</v>
      </c>
      <c r="DB37" s="225">
        <v>1.1667347813742299</v>
      </c>
      <c r="DC37" s="223">
        <v>17.682434994635798</v>
      </c>
      <c r="DD37" s="225">
        <v>1.7661525225713499</v>
      </c>
      <c r="DE37" s="223">
        <v>16.121887909466199</v>
      </c>
      <c r="DF37" s="225">
        <v>1.06279848555099</v>
      </c>
      <c r="DG37" s="223">
        <v>-2.73273638057311</v>
      </c>
      <c r="DH37" s="225">
        <v>1.48369480202473</v>
      </c>
      <c r="DI37" s="223">
        <v>23.4596474017122</v>
      </c>
      <c r="DJ37" s="225">
        <v>0.94543970998079296</v>
      </c>
      <c r="DK37" s="223">
        <v>23.659413688123401</v>
      </c>
      <c r="DL37" s="225">
        <v>1.6044549223517801</v>
      </c>
      <c r="DM37" s="223">
        <v>25.1155224074001</v>
      </c>
      <c r="DN37" s="225">
        <v>2.0885294799656702</v>
      </c>
      <c r="DO37" s="223">
        <v>22.5932668642048</v>
      </c>
      <c r="DP37" s="225">
        <v>1.3270663241407401</v>
      </c>
      <c r="DQ37" s="223">
        <v>-1.0661468239186001</v>
      </c>
      <c r="DR37" s="225">
        <v>2.08645418015207</v>
      </c>
      <c r="DS37" s="223">
        <v>23.5367968088302</v>
      </c>
      <c r="DT37" s="225">
        <v>0.89623251149560301</v>
      </c>
      <c r="DU37" s="223">
        <v>23.145801752827801</v>
      </c>
      <c r="DV37" s="225">
        <v>1.53078268485882</v>
      </c>
      <c r="DW37" s="223">
        <v>23.125648111394302</v>
      </c>
      <c r="DX37" s="225">
        <v>1.7629661168797599</v>
      </c>
      <c r="DY37" s="223">
        <v>23.594526693507699</v>
      </c>
      <c r="DZ37" s="225">
        <v>1.35229111147343</v>
      </c>
      <c r="EA37" s="223">
        <v>0.44872494067986002</v>
      </c>
      <c r="EB37" s="225">
        <v>2.0752205698827</v>
      </c>
      <c r="EC37" s="223">
        <v>13.4741128054785</v>
      </c>
      <c r="ED37" s="225">
        <v>0.70681893973973098</v>
      </c>
      <c r="EE37" s="223">
        <v>15.060156334239601</v>
      </c>
      <c r="EF37" s="225">
        <v>1.23366370352892</v>
      </c>
      <c r="EG37" s="223">
        <v>15.224422571130599</v>
      </c>
      <c r="EH37" s="225">
        <v>1.52346248356568</v>
      </c>
      <c r="EI37" s="223">
        <v>11.7551627025465</v>
      </c>
      <c r="EJ37" s="225">
        <v>0.96327170630681003</v>
      </c>
      <c r="EK37" s="223">
        <v>-3.3049936316931201</v>
      </c>
      <c r="EL37" s="225">
        <v>1.5359414809799199</v>
      </c>
      <c r="EM37" s="223">
        <v>14.122252895547801</v>
      </c>
      <c r="EN37" s="225">
        <v>0.67239502681466101</v>
      </c>
      <c r="EO37" s="223">
        <v>14.2903416840632</v>
      </c>
      <c r="EP37" s="225">
        <v>1.2925048248398101</v>
      </c>
      <c r="EQ37" s="223">
        <v>15.5755438577762</v>
      </c>
      <c r="ER37" s="225">
        <v>1.43418335331933</v>
      </c>
      <c r="ES37" s="223">
        <v>13.574101894572101</v>
      </c>
      <c r="ET37" s="225">
        <v>0.97596501821885595</v>
      </c>
      <c r="EU37" s="223">
        <v>-0.716239789491111</v>
      </c>
      <c r="EV37" s="225">
        <v>1.57884104876495</v>
      </c>
      <c r="EW37" s="223">
        <v>20.445016168566301</v>
      </c>
      <c r="EX37" s="225">
        <v>0.98451800322749305</v>
      </c>
      <c r="EY37" s="223">
        <v>20.6125114695717</v>
      </c>
      <c r="EZ37" s="225">
        <v>1.7025193720154399</v>
      </c>
      <c r="FA37" s="223">
        <v>20.188651375315501</v>
      </c>
      <c r="FB37" s="225">
        <v>1.8121922951417999</v>
      </c>
      <c r="FC37" s="223">
        <v>20.216826399520201</v>
      </c>
      <c r="FD37" s="225">
        <v>1.27874387115813</v>
      </c>
      <c r="FE37" s="223">
        <v>-0.39568507005144898</v>
      </c>
      <c r="FF37" s="225">
        <v>1.8872074780160999</v>
      </c>
      <c r="FG37" s="104"/>
      <c r="FH37" s="104"/>
      <c r="FI37" s="104"/>
      <c r="FJ37" s="104"/>
      <c r="FK37" s="104"/>
      <c r="FL37" s="104"/>
      <c r="FM37" s="104"/>
      <c r="FN37" s="104"/>
      <c r="FO37" s="104"/>
      <c r="FP37" s="104"/>
      <c r="FQ37" s="104"/>
      <c r="FR37" s="104"/>
      <c r="FS37" s="104"/>
      <c r="FT37" s="104"/>
      <c r="FU37" s="104"/>
      <c r="FV37" s="104"/>
      <c r="FW37" s="104"/>
      <c r="FX37" s="104"/>
      <c r="FY37" s="104"/>
      <c r="FZ37" s="104"/>
      <c r="GA37" s="104"/>
      <c r="GB37" s="104"/>
      <c r="GC37" s="104"/>
      <c r="GD37" s="104"/>
      <c r="GE37" s="104"/>
      <c r="GF37" s="104"/>
      <c r="GG37" s="104"/>
      <c r="GH37" s="104"/>
      <c r="GI37" s="104"/>
      <c r="GJ37" s="104"/>
      <c r="GK37" s="104"/>
      <c r="GL37" s="104"/>
      <c r="GM37" s="104"/>
      <c r="GN37" s="104"/>
      <c r="GO37" s="104"/>
      <c r="GP37" s="104"/>
      <c r="GQ37" s="104"/>
      <c r="GR37" s="104"/>
      <c r="GS37" s="104"/>
      <c r="GT37" s="104"/>
      <c r="GU37" s="104"/>
      <c r="GV37" s="104"/>
      <c r="GW37" s="104"/>
      <c r="GX37" s="104"/>
      <c r="GY37" s="104"/>
      <c r="GZ37" s="104"/>
      <c r="HA37" s="104"/>
      <c r="HB37" s="104"/>
      <c r="HC37" s="104"/>
      <c r="HD37" s="104"/>
      <c r="HE37" s="104"/>
      <c r="HF37" s="104"/>
      <c r="HG37" s="104"/>
      <c r="HH37" s="104"/>
      <c r="HI37" s="104"/>
      <c r="HJ37" s="104"/>
      <c r="HK37" s="104"/>
      <c r="HL37" s="104"/>
      <c r="HM37" s="104"/>
      <c r="HN37" s="104"/>
      <c r="HO37" s="104"/>
      <c r="HP37" s="104"/>
      <c r="HQ37" s="104"/>
      <c r="HR37" s="255"/>
    </row>
    <row r="38" spans="1:226" ht="13" customHeight="1" x14ac:dyDescent="0.25">
      <c r="A38" s="26" t="s">
        <v>417</v>
      </c>
      <c r="B38" s="184">
        <v>2</v>
      </c>
      <c r="C38" s="223">
        <v>18.091824864640099</v>
      </c>
      <c r="D38" s="225">
        <v>1.04843727258219</v>
      </c>
      <c r="E38" s="223">
        <v>18.101644585041399</v>
      </c>
      <c r="F38" s="225">
        <v>1.90926788500723</v>
      </c>
      <c r="G38" s="223">
        <v>24.145166368565501</v>
      </c>
      <c r="H38" s="225">
        <v>2.4929901953927098</v>
      </c>
      <c r="I38" s="223">
        <v>16.030638734592099</v>
      </c>
      <c r="J38" s="225">
        <v>1.2311595373125599</v>
      </c>
      <c r="K38" s="223">
        <v>-2.0710058504492599</v>
      </c>
      <c r="L38" s="225">
        <v>2.0956160230181098</v>
      </c>
      <c r="M38" s="223">
        <v>29.549615458943901</v>
      </c>
      <c r="N38" s="225">
        <v>1.24263321675613</v>
      </c>
      <c r="O38" s="223">
        <v>21.974902456215201</v>
      </c>
      <c r="P38" s="225">
        <v>1.9784758832232701</v>
      </c>
      <c r="Q38" s="223">
        <v>32.8385779237611</v>
      </c>
      <c r="R38" s="225">
        <v>2.8990008550342399</v>
      </c>
      <c r="S38" s="223">
        <v>32.342277828916998</v>
      </c>
      <c r="T38" s="225">
        <v>1.55657212292664</v>
      </c>
      <c r="U38" s="223">
        <v>10.3673753727019</v>
      </c>
      <c r="V38" s="225">
        <v>2.2833936128235202</v>
      </c>
      <c r="W38" s="223">
        <v>31.191425208905098</v>
      </c>
      <c r="X38" s="225">
        <v>1.2868783268155499</v>
      </c>
      <c r="Y38" s="223">
        <v>24.356342602047199</v>
      </c>
      <c r="Z38" s="225">
        <v>1.56349144650093</v>
      </c>
      <c r="AA38" s="223">
        <v>36.522463600696703</v>
      </c>
      <c r="AB38" s="225">
        <v>2.8892284951093599</v>
      </c>
      <c r="AC38" s="223">
        <v>33.057027818622601</v>
      </c>
      <c r="AD38" s="225">
        <v>1.74554902852487</v>
      </c>
      <c r="AE38" s="223">
        <v>8.7006852165753905</v>
      </c>
      <c r="AF38" s="225">
        <v>2.2015126492940902</v>
      </c>
      <c r="AG38" s="223">
        <v>49.634859719404297</v>
      </c>
      <c r="AH38" s="225">
        <v>1.1708889135570399</v>
      </c>
      <c r="AI38" s="223">
        <v>41.339042343979401</v>
      </c>
      <c r="AJ38" s="225">
        <v>2.1982235178221501</v>
      </c>
      <c r="AK38" s="223">
        <v>49.6372949741667</v>
      </c>
      <c r="AL38" s="225">
        <v>2.85412372348374</v>
      </c>
      <c r="AM38" s="223">
        <v>53.998273253325003</v>
      </c>
      <c r="AN38" s="225">
        <v>1.5481669674868701</v>
      </c>
      <c r="AO38" s="223">
        <v>12.659230909345499</v>
      </c>
      <c r="AP38" s="225">
        <v>2.5073264016513299</v>
      </c>
      <c r="AQ38" s="223">
        <v>14.6358843171383</v>
      </c>
      <c r="AR38" s="225">
        <v>0.96104815954190503</v>
      </c>
      <c r="AS38" s="223">
        <v>10.6759938222462</v>
      </c>
      <c r="AT38" s="225">
        <v>1.5150676887082399</v>
      </c>
      <c r="AU38" s="223">
        <v>14.819200752084701</v>
      </c>
      <c r="AV38" s="225">
        <v>1.9820549072179401</v>
      </c>
      <c r="AW38" s="223">
        <v>16.666112948824001</v>
      </c>
      <c r="AX38" s="225">
        <v>1.2915449537564001</v>
      </c>
      <c r="AY38" s="223">
        <v>5.99011912657779</v>
      </c>
      <c r="AZ38" s="225">
        <v>1.8430145982408499</v>
      </c>
      <c r="BA38" s="223">
        <v>35.472898020445101</v>
      </c>
      <c r="BB38" s="225">
        <v>1.15708617954529</v>
      </c>
      <c r="BC38" s="223">
        <v>32.602617343575197</v>
      </c>
      <c r="BD38" s="225">
        <v>2.3765661312669399</v>
      </c>
      <c r="BE38" s="223">
        <v>34.351298176481201</v>
      </c>
      <c r="BF38" s="225">
        <v>3.1905357106881902</v>
      </c>
      <c r="BG38" s="223">
        <v>37.480074119819498</v>
      </c>
      <c r="BH38" s="225">
        <v>1.2389723680956499</v>
      </c>
      <c r="BI38" s="223">
        <v>4.8774567762442604</v>
      </c>
      <c r="BJ38" s="225">
        <v>2.6053449660913</v>
      </c>
      <c r="BK38" s="223">
        <v>48.795710343131297</v>
      </c>
      <c r="BL38" s="225">
        <v>1.2144623564161099</v>
      </c>
      <c r="BM38" s="223">
        <v>52.201812466398003</v>
      </c>
      <c r="BN38" s="225">
        <v>2.4678410257771102</v>
      </c>
      <c r="BO38" s="223">
        <v>56.473507097099301</v>
      </c>
      <c r="BP38" s="225">
        <v>2.7230027415193701</v>
      </c>
      <c r="BQ38" s="223">
        <v>44.5694085728679</v>
      </c>
      <c r="BR38" s="225">
        <v>1.49216227060494</v>
      </c>
      <c r="BS38" s="223">
        <v>-7.6324038935301202</v>
      </c>
      <c r="BT38" s="225">
        <v>2.7719694490468498</v>
      </c>
      <c r="BU38" s="223">
        <v>30.656325385386602</v>
      </c>
      <c r="BV38" s="225">
        <v>1.05012402546659</v>
      </c>
      <c r="BW38" s="223">
        <v>26.162397866142999</v>
      </c>
      <c r="BX38" s="225">
        <v>1.8872480654422801</v>
      </c>
      <c r="BY38" s="223">
        <v>34.745753827327498</v>
      </c>
      <c r="BZ38" s="225">
        <v>2.7750919888160799</v>
      </c>
      <c r="CA38" s="223">
        <v>31.6911379042179</v>
      </c>
      <c r="CB38" s="225">
        <v>1.30710921120806</v>
      </c>
      <c r="CC38" s="223">
        <v>5.5287400380749299</v>
      </c>
      <c r="CD38" s="225">
        <v>1.99639739121597</v>
      </c>
      <c r="CE38" s="223">
        <v>42.678800321566897</v>
      </c>
      <c r="CF38" s="225">
        <v>1.2562800588487399</v>
      </c>
      <c r="CG38" s="223">
        <v>30.614823591356402</v>
      </c>
      <c r="CH38" s="225">
        <v>2.31230606126217</v>
      </c>
      <c r="CI38" s="223">
        <v>43.833737728547497</v>
      </c>
      <c r="CJ38" s="225">
        <v>3.3380959098621199</v>
      </c>
      <c r="CK38" s="223">
        <v>48.630172149154298</v>
      </c>
      <c r="CL38" s="225">
        <v>1.8005325076683001</v>
      </c>
      <c r="CM38" s="223">
        <v>18.0153485577979</v>
      </c>
      <c r="CN38" s="225">
        <v>2.9495994692250802</v>
      </c>
      <c r="CO38" s="223">
        <v>56.904333520181801</v>
      </c>
      <c r="CP38" s="225">
        <v>1.1787977069594699</v>
      </c>
      <c r="CQ38" s="223">
        <v>51.879510580932703</v>
      </c>
      <c r="CR38" s="225">
        <v>1.90541652800766</v>
      </c>
      <c r="CS38" s="223">
        <v>64.419050669155496</v>
      </c>
      <c r="CT38" s="225">
        <v>2.9681330993766402</v>
      </c>
      <c r="CU38" s="223">
        <v>56.942208294111303</v>
      </c>
      <c r="CV38" s="225">
        <v>1.5384419131796701</v>
      </c>
      <c r="CW38" s="223">
        <v>5.0626977131786504</v>
      </c>
      <c r="CX38" s="225">
        <v>2.0985713001046302</v>
      </c>
      <c r="CY38" s="223">
        <v>13.922903404425099</v>
      </c>
      <c r="CZ38" s="225">
        <v>0.85308767145689202</v>
      </c>
      <c r="DA38" s="223">
        <v>13.294316188162799</v>
      </c>
      <c r="DB38" s="225">
        <v>1.70600619347158</v>
      </c>
      <c r="DC38" s="223">
        <v>15.987544346219</v>
      </c>
      <c r="DD38" s="225">
        <v>2.1998113564762298</v>
      </c>
      <c r="DE38" s="223">
        <v>13.5442091700465</v>
      </c>
      <c r="DF38" s="225">
        <v>0.97186672612660896</v>
      </c>
      <c r="DG38" s="223">
        <v>0.24989298188373599</v>
      </c>
      <c r="DH38" s="225">
        <v>1.8154565480026199</v>
      </c>
      <c r="DI38" s="223">
        <v>26.348362289335999</v>
      </c>
      <c r="DJ38" s="225">
        <v>0.93422072436866199</v>
      </c>
      <c r="DK38" s="223">
        <v>20.867326927431801</v>
      </c>
      <c r="DL38" s="225">
        <v>1.7341538239188401</v>
      </c>
      <c r="DM38" s="223">
        <v>27.146508441749202</v>
      </c>
      <c r="DN38" s="225">
        <v>2.6495131113279702</v>
      </c>
      <c r="DO38" s="223">
        <v>28.918071395883199</v>
      </c>
      <c r="DP38" s="225">
        <v>1.2568035601457099</v>
      </c>
      <c r="DQ38" s="223">
        <v>8.0507444684513807</v>
      </c>
      <c r="DR38" s="225">
        <v>2.0998993078904702</v>
      </c>
      <c r="DS38" s="223">
        <v>28.16360392835</v>
      </c>
      <c r="DT38" s="225">
        <v>1.2538231523314001</v>
      </c>
      <c r="DU38" s="223">
        <v>20.865486935673498</v>
      </c>
      <c r="DV38" s="225">
        <v>2.1172806550485102</v>
      </c>
      <c r="DW38" s="223">
        <v>30.480236432719401</v>
      </c>
      <c r="DX38" s="225">
        <v>2.98188462435705</v>
      </c>
      <c r="DY38" s="223">
        <v>31.359115045579699</v>
      </c>
      <c r="DZ38" s="225">
        <v>1.6416198508190001</v>
      </c>
      <c r="EA38" s="223">
        <v>10.493628109906201</v>
      </c>
      <c r="EB38" s="225">
        <v>2.5584689315344602</v>
      </c>
      <c r="EC38" s="223">
        <v>34.192082140571003</v>
      </c>
      <c r="ED38" s="225">
        <v>1.1630129857296301</v>
      </c>
      <c r="EE38" s="223">
        <v>28.513467009434301</v>
      </c>
      <c r="EF38" s="225">
        <v>2.4029581294904698</v>
      </c>
      <c r="EG38" s="223">
        <v>37.907354369476003</v>
      </c>
      <c r="EH38" s="225">
        <v>2.72951403458221</v>
      </c>
      <c r="EI38" s="223">
        <v>35.928450763067403</v>
      </c>
      <c r="EJ38" s="225">
        <v>1.5900396185377099</v>
      </c>
      <c r="EK38" s="223">
        <v>7.4149837536331198</v>
      </c>
      <c r="EL38" s="225">
        <v>2.89345158779166</v>
      </c>
      <c r="EM38" s="223">
        <v>30.639188447607701</v>
      </c>
      <c r="EN38" s="225">
        <v>1.06949980273311</v>
      </c>
      <c r="EO38" s="223">
        <v>19.988609511213699</v>
      </c>
      <c r="EP38" s="225">
        <v>1.6940236160378701</v>
      </c>
      <c r="EQ38" s="223">
        <v>31.374754634121</v>
      </c>
      <c r="ER38" s="225">
        <v>2.8292981966948401</v>
      </c>
      <c r="ES38" s="223">
        <v>35.940587747650603</v>
      </c>
      <c r="ET38" s="225">
        <v>1.5535254143948001</v>
      </c>
      <c r="EU38" s="223">
        <v>15.951978236437</v>
      </c>
      <c r="EV38" s="225">
        <v>2.2624817925959202</v>
      </c>
      <c r="EW38" s="223">
        <v>24.1663274420467</v>
      </c>
      <c r="EX38" s="225">
        <v>1.1310877331625599</v>
      </c>
      <c r="EY38" s="223">
        <v>16.102201387724602</v>
      </c>
      <c r="EZ38" s="225">
        <v>1.7413588796230599</v>
      </c>
      <c r="FA38" s="223">
        <v>24.908636957901098</v>
      </c>
      <c r="FB38" s="225">
        <v>2.2741380236286801</v>
      </c>
      <c r="FC38" s="223">
        <v>28.100307771724701</v>
      </c>
      <c r="FD38" s="225">
        <v>1.5822260468929501</v>
      </c>
      <c r="FE38" s="223">
        <v>11.998106384000099</v>
      </c>
      <c r="FF38" s="225">
        <v>2.16707733947336</v>
      </c>
      <c r="FG38" s="104"/>
      <c r="FH38" s="104"/>
      <c r="FI38" s="104"/>
      <c r="FJ38" s="104"/>
      <c r="FK38" s="104"/>
      <c r="FL38" s="104"/>
      <c r="FM38" s="104"/>
      <c r="FN38" s="104"/>
      <c r="FO38" s="104"/>
      <c r="FP38" s="104"/>
      <c r="FQ38" s="104"/>
      <c r="FR38" s="104"/>
      <c r="FS38" s="104"/>
      <c r="FT38" s="104"/>
      <c r="FU38" s="104"/>
      <c r="FV38" s="104"/>
      <c r="FW38" s="104"/>
      <c r="FX38" s="104"/>
      <c r="FY38" s="104"/>
      <c r="FZ38" s="104"/>
      <c r="GA38" s="104"/>
      <c r="GB38" s="104"/>
      <c r="GC38" s="104"/>
      <c r="GD38" s="104"/>
      <c r="GE38" s="104"/>
      <c r="GF38" s="104"/>
      <c r="GG38" s="104"/>
      <c r="GH38" s="104"/>
      <c r="GI38" s="104"/>
      <c r="GJ38" s="104"/>
      <c r="GK38" s="104"/>
      <c r="GL38" s="104"/>
      <c r="GM38" s="104"/>
      <c r="GN38" s="104"/>
      <c r="GO38" s="104"/>
      <c r="GP38" s="104"/>
      <c r="GQ38" s="104"/>
      <c r="GR38" s="104"/>
      <c r="GS38" s="104"/>
      <c r="GT38" s="104"/>
      <c r="GU38" s="104"/>
      <c r="GV38" s="104"/>
      <c r="GW38" s="104"/>
      <c r="GX38" s="104"/>
      <c r="GY38" s="104"/>
      <c r="GZ38" s="104"/>
      <c r="HA38" s="104"/>
      <c r="HB38" s="104"/>
      <c r="HC38" s="104"/>
      <c r="HD38" s="104"/>
      <c r="HE38" s="104"/>
      <c r="HF38" s="104"/>
      <c r="HG38" s="104"/>
      <c r="HH38" s="104"/>
      <c r="HI38" s="104"/>
      <c r="HJ38" s="104"/>
      <c r="HK38" s="104"/>
      <c r="HL38" s="104"/>
      <c r="HM38" s="104"/>
      <c r="HN38" s="104"/>
      <c r="HO38" s="104"/>
      <c r="HP38" s="104"/>
      <c r="HQ38" s="104"/>
      <c r="HR38" s="255"/>
    </row>
    <row r="39" spans="1:226" ht="13" customHeight="1" x14ac:dyDescent="0.25">
      <c r="A39" s="26" t="s">
        <v>418</v>
      </c>
      <c r="B39" s="184">
        <v>2</v>
      </c>
      <c r="C39" s="223">
        <v>43.479440165165499</v>
      </c>
      <c r="D39" s="225">
        <v>1.31119288228894</v>
      </c>
      <c r="E39" s="223">
        <v>43.411419999470098</v>
      </c>
      <c r="F39" s="225">
        <v>2.44062707350629</v>
      </c>
      <c r="G39" s="223">
        <v>42.058231726479598</v>
      </c>
      <c r="H39" s="225">
        <v>3.6239349753100698</v>
      </c>
      <c r="I39" s="223">
        <v>43.104076317899597</v>
      </c>
      <c r="J39" s="225">
        <v>1.66501727864042</v>
      </c>
      <c r="K39" s="223">
        <v>-0.30734368157046499</v>
      </c>
      <c r="L39" s="225">
        <v>2.8262946575807599</v>
      </c>
      <c r="M39" s="223">
        <v>12.171777046188801</v>
      </c>
      <c r="N39" s="225">
        <v>0.78545977914688203</v>
      </c>
      <c r="O39" s="223">
        <v>11.463417006660601</v>
      </c>
      <c r="P39" s="225">
        <v>1.6669441171369299</v>
      </c>
      <c r="Q39" s="223">
        <v>8.1029018567503801</v>
      </c>
      <c r="R39" s="225">
        <v>1.86530945450329</v>
      </c>
      <c r="S39" s="223">
        <v>11.8027732715267</v>
      </c>
      <c r="T39" s="225">
        <v>1.1689291180878001</v>
      </c>
      <c r="U39" s="223">
        <v>0.33935626486611498</v>
      </c>
      <c r="V39" s="225">
        <v>2.2091562653532799</v>
      </c>
      <c r="W39" s="223">
        <v>23.241664389906301</v>
      </c>
      <c r="X39" s="225">
        <v>1.04362836659131</v>
      </c>
      <c r="Y39" s="223">
        <v>21.4139301862967</v>
      </c>
      <c r="Z39" s="225">
        <v>2.1916057162096099</v>
      </c>
      <c r="AA39" s="223">
        <v>15.949119066032599</v>
      </c>
      <c r="AB39" s="225">
        <v>2.6460318241079599</v>
      </c>
      <c r="AC39" s="223">
        <v>24.0070533409252</v>
      </c>
      <c r="AD39" s="225">
        <v>1.44285272184835</v>
      </c>
      <c r="AE39" s="223">
        <v>2.5931231546285298</v>
      </c>
      <c r="AF39" s="225">
        <v>2.5518698317137298</v>
      </c>
      <c r="AG39" s="223">
        <v>47.155123541053698</v>
      </c>
      <c r="AH39" s="225">
        <v>1.36707838412836</v>
      </c>
      <c r="AI39" s="223">
        <v>41.960139125759497</v>
      </c>
      <c r="AJ39" s="225">
        <v>2.69050401645563</v>
      </c>
      <c r="AK39" s="223">
        <v>46.282682523671497</v>
      </c>
      <c r="AL39" s="225">
        <v>3.1599187967482298</v>
      </c>
      <c r="AM39" s="223">
        <v>48.6449271618362</v>
      </c>
      <c r="AN39" s="225">
        <v>1.9128585405598</v>
      </c>
      <c r="AO39" s="223">
        <v>6.6847880360767</v>
      </c>
      <c r="AP39" s="225">
        <v>3.1041976738091299</v>
      </c>
      <c r="AQ39" s="223">
        <v>17.211510544458399</v>
      </c>
      <c r="AR39" s="225">
        <v>1.17843133483354</v>
      </c>
      <c r="AS39" s="223">
        <v>18.207192661868099</v>
      </c>
      <c r="AT39" s="225">
        <v>2.63893223508911</v>
      </c>
      <c r="AU39" s="223">
        <v>13.9883797633677</v>
      </c>
      <c r="AV39" s="225">
        <v>2.8112116677843502</v>
      </c>
      <c r="AW39" s="223">
        <v>17.6195774688155</v>
      </c>
      <c r="AX39" s="225">
        <v>1.4646790528182601</v>
      </c>
      <c r="AY39" s="223">
        <v>-0.58761519305261301</v>
      </c>
      <c r="AZ39" s="225">
        <v>3.0260995284969998</v>
      </c>
      <c r="BA39" s="223">
        <v>60.737996734391203</v>
      </c>
      <c r="BB39" s="225">
        <v>1.39126483332128</v>
      </c>
      <c r="BC39" s="223">
        <v>60.7439946357783</v>
      </c>
      <c r="BD39" s="225">
        <v>2.62358611063555</v>
      </c>
      <c r="BE39" s="223">
        <v>62.983138945116799</v>
      </c>
      <c r="BF39" s="225">
        <v>3.48272728785413</v>
      </c>
      <c r="BG39" s="223">
        <v>60.285994761108199</v>
      </c>
      <c r="BH39" s="225">
        <v>1.80463870125637</v>
      </c>
      <c r="BI39" s="223">
        <v>-0.45799987467008701</v>
      </c>
      <c r="BJ39" s="225">
        <v>2.8214430909611798</v>
      </c>
      <c r="BK39" s="223">
        <v>53.5060820802981</v>
      </c>
      <c r="BL39" s="225">
        <v>1.5419037605236301</v>
      </c>
      <c r="BM39" s="223">
        <v>56.927666659742599</v>
      </c>
      <c r="BN39" s="225">
        <v>3.0556326927015802</v>
      </c>
      <c r="BO39" s="223">
        <v>55.018184410874802</v>
      </c>
      <c r="BP39" s="225">
        <v>3.3612945687677498</v>
      </c>
      <c r="BQ39" s="223">
        <v>51.004236018908003</v>
      </c>
      <c r="BR39" s="225">
        <v>1.8929442119869</v>
      </c>
      <c r="BS39" s="223">
        <v>-5.9234306408346598</v>
      </c>
      <c r="BT39" s="225">
        <v>3.3110121137390802</v>
      </c>
      <c r="BU39" s="223">
        <v>17.414449578227501</v>
      </c>
      <c r="BV39" s="225">
        <v>1.08885560535444</v>
      </c>
      <c r="BW39" s="223">
        <v>17.249933766532902</v>
      </c>
      <c r="BX39" s="225">
        <v>1.8974791960547099</v>
      </c>
      <c r="BY39" s="223">
        <v>13.1518114270123</v>
      </c>
      <c r="BZ39" s="225">
        <v>2.2705771980931102</v>
      </c>
      <c r="CA39" s="223">
        <v>17.944627761293201</v>
      </c>
      <c r="CB39" s="225">
        <v>1.4580086713415099</v>
      </c>
      <c r="CC39" s="223">
        <v>0.69469399476037497</v>
      </c>
      <c r="CD39" s="225">
        <v>2.34442688853124</v>
      </c>
      <c r="CE39" s="223">
        <v>31.212558634323202</v>
      </c>
      <c r="CF39" s="225">
        <v>1.3843368600477499</v>
      </c>
      <c r="CG39" s="223">
        <v>30.096318517043901</v>
      </c>
      <c r="CH39" s="225">
        <v>2.2210606568780502</v>
      </c>
      <c r="CI39" s="223">
        <v>29.845202277896501</v>
      </c>
      <c r="CJ39" s="225">
        <v>3.4286874236636802</v>
      </c>
      <c r="CK39" s="223">
        <v>30.542942178197301</v>
      </c>
      <c r="CL39" s="225">
        <v>1.7137795608875901</v>
      </c>
      <c r="CM39" s="223">
        <v>0.44662366115339902</v>
      </c>
      <c r="CN39" s="225">
        <v>2.5836252174470098</v>
      </c>
      <c r="CO39" s="223">
        <v>31.928355798206098</v>
      </c>
      <c r="CP39" s="225">
        <v>1.24380803529477</v>
      </c>
      <c r="CQ39" s="223">
        <v>33.989828425267198</v>
      </c>
      <c r="CR39" s="225">
        <v>2.3962900426878502</v>
      </c>
      <c r="CS39" s="223">
        <v>31.209393711064202</v>
      </c>
      <c r="CT39" s="225">
        <v>3.7725547498027598</v>
      </c>
      <c r="CU39" s="223">
        <v>30.842935424976201</v>
      </c>
      <c r="CV39" s="225">
        <v>1.56269156903004</v>
      </c>
      <c r="CW39" s="223">
        <v>-3.14689300029102</v>
      </c>
      <c r="CX39" s="225">
        <v>2.5811475108809399</v>
      </c>
      <c r="CY39" s="223">
        <v>34.8175916537406</v>
      </c>
      <c r="CZ39" s="225">
        <v>1.29626099454012</v>
      </c>
      <c r="DA39" s="223">
        <v>35.225700552848103</v>
      </c>
      <c r="DB39" s="225">
        <v>2.4773076351327301</v>
      </c>
      <c r="DC39" s="223">
        <v>34.850403882088898</v>
      </c>
      <c r="DD39" s="225">
        <v>3.7003828685208</v>
      </c>
      <c r="DE39" s="223">
        <v>34.045038360821202</v>
      </c>
      <c r="DF39" s="225">
        <v>1.6273337417077001</v>
      </c>
      <c r="DG39" s="223">
        <v>-1.18066219202693</v>
      </c>
      <c r="DH39" s="225">
        <v>2.6418368673027302</v>
      </c>
      <c r="DI39" s="223">
        <v>49.799751827732202</v>
      </c>
      <c r="DJ39" s="225">
        <v>1.29757998874599</v>
      </c>
      <c r="DK39" s="223">
        <v>54.299870263275999</v>
      </c>
      <c r="DL39" s="225">
        <v>2.7015049140162399</v>
      </c>
      <c r="DM39" s="223">
        <v>49.629750903278598</v>
      </c>
      <c r="DN39" s="225">
        <v>3.4060248293122899</v>
      </c>
      <c r="DO39" s="223">
        <v>48.248665455471603</v>
      </c>
      <c r="DP39" s="225">
        <v>1.6950261983234201</v>
      </c>
      <c r="DQ39" s="223">
        <v>-6.0512048078043996</v>
      </c>
      <c r="DR39" s="225">
        <v>2.9994732286078301</v>
      </c>
      <c r="DS39" s="223">
        <v>44.760979122459602</v>
      </c>
      <c r="DT39" s="225">
        <v>1.37291908881003</v>
      </c>
      <c r="DU39" s="223">
        <v>44.742685377885699</v>
      </c>
      <c r="DV39" s="225">
        <v>2.74036216431305</v>
      </c>
      <c r="DW39" s="223">
        <v>46.128116549339701</v>
      </c>
      <c r="DX39" s="225">
        <v>3.3902639268288701</v>
      </c>
      <c r="DY39" s="223">
        <v>44.084106397065902</v>
      </c>
      <c r="DZ39" s="225">
        <v>1.8259796948264</v>
      </c>
      <c r="EA39" s="223">
        <v>-0.65857898081978306</v>
      </c>
      <c r="EB39" s="225">
        <v>3.15618705624928</v>
      </c>
      <c r="EC39" s="223">
        <v>26.5763775140422</v>
      </c>
      <c r="ED39" s="225">
        <v>1.23904869049501</v>
      </c>
      <c r="EE39" s="223">
        <v>27.621010308643001</v>
      </c>
      <c r="EF39" s="225">
        <v>2.4622543559409502</v>
      </c>
      <c r="EG39" s="223">
        <v>24.740367949856399</v>
      </c>
      <c r="EH39" s="225">
        <v>3.2945746258066402</v>
      </c>
      <c r="EI39" s="223">
        <v>25.247239685099998</v>
      </c>
      <c r="EJ39" s="225">
        <v>1.4417220710218701</v>
      </c>
      <c r="EK39" s="223">
        <v>-2.3737706235430198</v>
      </c>
      <c r="EL39" s="225">
        <v>2.76937708421708</v>
      </c>
      <c r="EM39" s="223">
        <v>32.879121877853898</v>
      </c>
      <c r="EN39" s="225">
        <v>1.3608017056690001</v>
      </c>
      <c r="EO39" s="223">
        <v>30.548447110005</v>
      </c>
      <c r="EP39" s="225">
        <v>2.8656327610756902</v>
      </c>
      <c r="EQ39" s="223">
        <v>30.465508588301201</v>
      </c>
      <c r="ER39" s="225">
        <v>3.2753554244078198</v>
      </c>
      <c r="ES39" s="223">
        <v>34.337502870714502</v>
      </c>
      <c r="ET39" s="225">
        <v>1.65002943062234</v>
      </c>
      <c r="EU39" s="223">
        <v>3.7890557607094801</v>
      </c>
      <c r="EV39" s="225">
        <v>3.0642221065792001</v>
      </c>
      <c r="EW39" s="223">
        <v>33.492243671119901</v>
      </c>
      <c r="EX39" s="225">
        <v>1.3683698943086899</v>
      </c>
      <c r="EY39" s="223">
        <v>34.2403790944837</v>
      </c>
      <c r="EZ39" s="225">
        <v>2.6356702443430402</v>
      </c>
      <c r="FA39" s="223">
        <v>33.449745709940203</v>
      </c>
      <c r="FB39" s="225">
        <v>3.5686034460106</v>
      </c>
      <c r="FC39" s="223">
        <v>31.863939831147601</v>
      </c>
      <c r="FD39" s="225">
        <v>1.65894306395977</v>
      </c>
      <c r="FE39" s="223">
        <v>-2.37643926333616</v>
      </c>
      <c r="FF39" s="225">
        <v>2.8473944660456199</v>
      </c>
      <c r="FG39" s="104"/>
      <c r="FH39" s="104"/>
      <c r="FI39" s="104"/>
      <c r="FJ39" s="104"/>
      <c r="FK39" s="104"/>
      <c r="FL39" s="104"/>
      <c r="FM39" s="104"/>
      <c r="FN39" s="104"/>
      <c r="FO39" s="104"/>
      <c r="FP39" s="104"/>
      <c r="FQ39" s="104"/>
      <c r="FR39" s="104"/>
      <c r="FS39" s="104"/>
      <c r="FT39" s="104"/>
      <c r="FU39" s="104"/>
      <c r="FV39" s="104"/>
      <c r="FW39" s="104"/>
      <c r="FX39" s="104"/>
      <c r="FY39" s="104"/>
      <c r="FZ39" s="104"/>
      <c r="GA39" s="104"/>
      <c r="GB39" s="104"/>
      <c r="GC39" s="104"/>
      <c r="GD39" s="104"/>
      <c r="GE39" s="104"/>
      <c r="GF39" s="104"/>
      <c r="GG39" s="104"/>
      <c r="GH39" s="104"/>
      <c r="GI39" s="104"/>
      <c r="GJ39" s="104"/>
      <c r="GK39" s="104"/>
      <c r="GL39" s="104"/>
      <c r="GM39" s="104"/>
      <c r="GN39" s="104"/>
      <c r="GO39" s="104"/>
      <c r="GP39" s="104"/>
      <c r="GQ39" s="104"/>
      <c r="GR39" s="104"/>
      <c r="GS39" s="104"/>
      <c r="GT39" s="104"/>
      <c r="GU39" s="104"/>
      <c r="GV39" s="104"/>
      <c r="GW39" s="104"/>
      <c r="GX39" s="104"/>
      <c r="GY39" s="104"/>
      <c r="GZ39" s="104"/>
      <c r="HA39" s="104"/>
      <c r="HB39" s="104"/>
      <c r="HC39" s="104"/>
      <c r="HD39" s="104"/>
      <c r="HE39" s="104"/>
      <c r="HF39" s="104"/>
      <c r="HG39" s="104"/>
      <c r="HH39" s="104"/>
      <c r="HI39" s="104"/>
      <c r="HJ39" s="104"/>
      <c r="HK39" s="104"/>
      <c r="HL39" s="104"/>
      <c r="HM39" s="104"/>
      <c r="HN39" s="104"/>
      <c r="HO39" s="104"/>
      <c r="HP39" s="104"/>
      <c r="HQ39" s="104"/>
      <c r="HR39" s="255"/>
    </row>
    <row r="40" spans="1:226" ht="13" customHeight="1" x14ac:dyDescent="0.25">
      <c r="A40" s="26" t="s">
        <v>419</v>
      </c>
      <c r="B40" s="184">
        <v>2</v>
      </c>
      <c r="C40" s="223">
        <v>64.717719962851206</v>
      </c>
      <c r="D40" s="225">
        <v>1.24534309592978</v>
      </c>
      <c r="E40" s="223">
        <v>52.022106573258199</v>
      </c>
      <c r="F40" s="225">
        <v>4.5591295223051702</v>
      </c>
      <c r="G40" s="223">
        <v>61.393591873300601</v>
      </c>
      <c r="H40" s="225">
        <v>3.17384051581511</v>
      </c>
      <c r="I40" s="223">
        <v>67.601339515945398</v>
      </c>
      <c r="J40" s="225">
        <v>1.5352012186078301</v>
      </c>
      <c r="K40" s="223">
        <v>15.5792329426873</v>
      </c>
      <c r="L40" s="225">
        <v>4.8735630102628704</v>
      </c>
      <c r="M40" s="223">
        <v>36.813967338558498</v>
      </c>
      <c r="N40" s="225">
        <v>1.39503238335032</v>
      </c>
      <c r="O40" s="223">
        <v>28.0918651975161</v>
      </c>
      <c r="P40" s="225">
        <v>4.0259623063767096</v>
      </c>
      <c r="Q40" s="223">
        <v>37.865812947987898</v>
      </c>
      <c r="R40" s="225">
        <v>3.5358668604113999</v>
      </c>
      <c r="S40" s="223">
        <v>37.855443678755897</v>
      </c>
      <c r="T40" s="225">
        <v>1.5939351556432899</v>
      </c>
      <c r="U40" s="223">
        <v>9.7635784812397493</v>
      </c>
      <c r="V40" s="225">
        <v>4.2247358384629701</v>
      </c>
      <c r="W40" s="223">
        <v>33.605531319635901</v>
      </c>
      <c r="X40" s="225">
        <v>1.32535855650315</v>
      </c>
      <c r="Y40" s="223">
        <v>23.130053830793901</v>
      </c>
      <c r="Z40" s="225">
        <v>2.86745483899821</v>
      </c>
      <c r="AA40" s="223">
        <v>34.679028524023799</v>
      </c>
      <c r="AB40" s="225">
        <v>3.23539756968986</v>
      </c>
      <c r="AC40" s="223">
        <v>35.034622096952297</v>
      </c>
      <c r="AD40" s="225">
        <v>1.5179182788751</v>
      </c>
      <c r="AE40" s="223">
        <v>11.9045682661584</v>
      </c>
      <c r="AF40" s="225">
        <v>2.80761778150366</v>
      </c>
      <c r="AG40" s="223">
        <v>38.320247060967397</v>
      </c>
      <c r="AH40" s="225">
        <v>1.3350144108208699</v>
      </c>
      <c r="AI40" s="223">
        <v>32.508478351584898</v>
      </c>
      <c r="AJ40" s="225">
        <v>3.8368624710126502</v>
      </c>
      <c r="AK40" s="223">
        <v>45.695605652902202</v>
      </c>
      <c r="AL40" s="225">
        <v>3.6428786128980599</v>
      </c>
      <c r="AM40" s="223">
        <v>38.3306348268192</v>
      </c>
      <c r="AN40" s="225">
        <v>1.4895825296785401</v>
      </c>
      <c r="AO40" s="223">
        <v>5.8221564752343404</v>
      </c>
      <c r="AP40" s="225">
        <v>3.8149898454808699</v>
      </c>
      <c r="AQ40" s="223">
        <v>23.440377758545502</v>
      </c>
      <c r="AR40" s="225">
        <v>1.20893575517276</v>
      </c>
      <c r="AS40" s="223">
        <v>20.791237318505601</v>
      </c>
      <c r="AT40" s="225">
        <v>3.0556908965632599</v>
      </c>
      <c r="AU40" s="223">
        <v>27.5637852080235</v>
      </c>
      <c r="AV40" s="225">
        <v>3.56392840690014</v>
      </c>
      <c r="AW40" s="223">
        <v>23.234362364814199</v>
      </c>
      <c r="AX40" s="225">
        <v>1.4498862419249401</v>
      </c>
      <c r="AY40" s="223">
        <v>2.4431250463086198</v>
      </c>
      <c r="AZ40" s="225">
        <v>3.3208623808073701</v>
      </c>
      <c r="BA40" s="223">
        <v>73.189803157878401</v>
      </c>
      <c r="BB40" s="225">
        <v>1.1006966435947001</v>
      </c>
      <c r="BC40" s="223">
        <v>58.701764959672197</v>
      </c>
      <c r="BD40" s="225">
        <v>3.5790456264709398</v>
      </c>
      <c r="BE40" s="223">
        <v>67.296080947990902</v>
      </c>
      <c r="BF40" s="225">
        <v>3.37361074467406</v>
      </c>
      <c r="BG40" s="223">
        <v>76.947605769583703</v>
      </c>
      <c r="BH40" s="225">
        <v>1.3553461052790801</v>
      </c>
      <c r="BI40" s="223">
        <v>18.245840809911499</v>
      </c>
      <c r="BJ40" s="225">
        <v>3.9682329505552998</v>
      </c>
      <c r="BK40" s="223">
        <v>57.247020791296599</v>
      </c>
      <c r="BL40" s="225">
        <v>1.36967806517776</v>
      </c>
      <c r="BM40" s="223">
        <v>67.307631833733794</v>
      </c>
      <c r="BN40" s="225">
        <v>4.0757119731536804</v>
      </c>
      <c r="BO40" s="223">
        <v>69.566981776709895</v>
      </c>
      <c r="BP40" s="225">
        <v>3.1822542631338799</v>
      </c>
      <c r="BQ40" s="223">
        <v>54.3025249077727</v>
      </c>
      <c r="BR40" s="225">
        <v>1.60822798889694</v>
      </c>
      <c r="BS40" s="223">
        <v>-13.005106925961099</v>
      </c>
      <c r="BT40" s="225">
        <v>4.21077645750493</v>
      </c>
      <c r="BU40" s="223">
        <v>14.0375526576737</v>
      </c>
      <c r="BV40" s="225">
        <v>0.89706088639530601</v>
      </c>
      <c r="BW40" s="223">
        <v>15.249711894927</v>
      </c>
      <c r="BX40" s="225">
        <v>3.0332652739352302</v>
      </c>
      <c r="BY40" s="223">
        <v>15.087016834586599</v>
      </c>
      <c r="BZ40" s="225">
        <v>2.4996896954326999</v>
      </c>
      <c r="CA40" s="223">
        <v>13.6319923926201</v>
      </c>
      <c r="CB40" s="225">
        <v>1.05789647692072</v>
      </c>
      <c r="CC40" s="223">
        <v>-1.61771950230688</v>
      </c>
      <c r="CD40" s="225">
        <v>3.2884933806641499</v>
      </c>
      <c r="CE40" s="223">
        <v>67.913435939792905</v>
      </c>
      <c r="CF40" s="225">
        <v>1.1130907789523901</v>
      </c>
      <c r="CG40" s="223">
        <v>51.262508421122703</v>
      </c>
      <c r="CH40" s="225">
        <v>3.2173380334982098</v>
      </c>
      <c r="CI40" s="223">
        <v>58.887151669050098</v>
      </c>
      <c r="CJ40" s="225">
        <v>4.0062396147791901</v>
      </c>
      <c r="CK40" s="223">
        <v>71.956943088372597</v>
      </c>
      <c r="CL40" s="225">
        <v>1.23084186018966</v>
      </c>
      <c r="CM40" s="223">
        <v>20.694434667249901</v>
      </c>
      <c r="CN40" s="225">
        <v>3.7632156373022201</v>
      </c>
      <c r="CO40" s="223">
        <v>34.955033533695399</v>
      </c>
      <c r="CP40" s="225">
        <v>1.2060012053948299</v>
      </c>
      <c r="CQ40" s="223">
        <v>30.667428547491301</v>
      </c>
      <c r="CR40" s="225">
        <v>2.8697290723803199</v>
      </c>
      <c r="CS40" s="223">
        <v>37.375982523822401</v>
      </c>
      <c r="CT40" s="225">
        <v>3.4221156140571698</v>
      </c>
      <c r="CU40" s="223">
        <v>35.522707722988002</v>
      </c>
      <c r="CV40" s="225">
        <v>1.4459685544929699</v>
      </c>
      <c r="CW40" s="223">
        <v>4.85527917549667</v>
      </c>
      <c r="CX40" s="225">
        <v>3.0570373501962198</v>
      </c>
      <c r="CY40" s="223">
        <v>33.4515199646697</v>
      </c>
      <c r="CZ40" s="225">
        <v>1.4386106977613</v>
      </c>
      <c r="DA40" s="223">
        <v>31.324432302779599</v>
      </c>
      <c r="DB40" s="225">
        <v>3.4320569996549102</v>
      </c>
      <c r="DC40" s="223">
        <v>29.254861979804499</v>
      </c>
      <c r="DD40" s="225">
        <v>3.4845331106208399</v>
      </c>
      <c r="DE40" s="223">
        <v>34.1030541277891</v>
      </c>
      <c r="DF40" s="225">
        <v>1.56170719520517</v>
      </c>
      <c r="DG40" s="223">
        <v>2.7786218250094699</v>
      </c>
      <c r="DH40" s="225">
        <v>3.7605269608898202</v>
      </c>
      <c r="DI40" s="223">
        <v>51.831938668257401</v>
      </c>
      <c r="DJ40" s="225">
        <v>1.33473928859638</v>
      </c>
      <c r="DK40" s="223">
        <v>49.554562585109998</v>
      </c>
      <c r="DL40" s="225">
        <v>3.4376428564062702</v>
      </c>
      <c r="DM40" s="223">
        <v>51.160145920367398</v>
      </c>
      <c r="DN40" s="225">
        <v>3.4333299299331799</v>
      </c>
      <c r="DO40" s="223">
        <v>52.326137257105003</v>
      </c>
      <c r="DP40" s="225">
        <v>1.6531413656302201</v>
      </c>
      <c r="DQ40" s="223">
        <v>2.7715746719949301</v>
      </c>
      <c r="DR40" s="225">
        <v>3.7883352974764102</v>
      </c>
      <c r="DS40" s="223">
        <v>38.2308496485673</v>
      </c>
      <c r="DT40" s="225">
        <v>1.2464774838471</v>
      </c>
      <c r="DU40" s="223">
        <v>29.137308567871301</v>
      </c>
      <c r="DV40" s="225">
        <v>3.2679624981498199</v>
      </c>
      <c r="DW40" s="223">
        <v>34.086911763217202</v>
      </c>
      <c r="DX40" s="225">
        <v>3.3486994313698601</v>
      </c>
      <c r="DY40" s="223">
        <v>39.9966932034827</v>
      </c>
      <c r="DZ40" s="225">
        <v>1.4702384505480299</v>
      </c>
      <c r="EA40" s="223">
        <v>10.8593846356114</v>
      </c>
      <c r="EB40" s="225">
        <v>3.48174610858436</v>
      </c>
      <c r="EC40" s="223">
        <v>30.235428658488601</v>
      </c>
      <c r="ED40" s="225">
        <v>1.2212895983934</v>
      </c>
      <c r="EE40" s="223">
        <v>23.8635602483245</v>
      </c>
      <c r="EF40" s="225">
        <v>2.9980434421139002</v>
      </c>
      <c r="EG40" s="223">
        <v>32.210408378143903</v>
      </c>
      <c r="EH40" s="225">
        <v>3.04607415197037</v>
      </c>
      <c r="EI40" s="223">
        <v>30.923047696443799</v>
      </c>
      <c r="EJ40" s="225">
        <v>1.45520778052871</v>
      </c>
      <c r="EK40" s="223">
        <v>7.0594874481193699</v>
      </c>
      <c r="EL40" s="225">
        <v>3.3343405642183299</v>
      </c>
      <c r="EM40" s="223">
        <v>16.610619802354499</v>
      </c>
      <c r="EN40" s="225">
        <v>0.79244993580644696</v>
      </c>
      <c r="EO40" s="223">
        <v>12.342352920783799</v>
      </c>
      <c r="EP40" s="225">
        <v>2.4160975150489001</v>
      </c>
      <c r="EQ40" s="223">
        <v>21.325276009478198</v>
      </c>
      <c r="ER40" s="225">
        <v>3.10087078730013</v>
      </c>
      <c r="ES40" s="223">
        <v>16.681993977044399</v>
      </c>
      <c r="ET40" s="225">
        <v>0.80045474474835299</v>
      </c>
      <c r="EU40" s="223">
        <v>4.3396410562605299</v>
      </c>
      <c r="EV40" s="225">
        <v>2.3594949756772499</v>
      </c>
      <c r="EW40" s="223">
        <v>41.9101939933118</v>
      </c>
      <c r="EX40" s="225">
        <v>1.3990061122705999</v>
      </c>
      <c r="EY40" s="223">
        <v>37.409193143360199</v>
      </c>
      <c r="EZ40" s="225">
        <v>3.46129098541835</v>
      </c>
      <c r="FA40" s="223">
        <v>38.131826627473501</v>
      </c>
      <c r="FB40" s="225">
        <v>4.03940532100781</v>
      </c>
      <c r="FC40" s="223">
        <v>43.297367089522503</v>
      </c>
      <c r="FD40" s="225">
        <v>1.6592219004515201</v>
      </c>
      <c r="FE40" s="223">
        <v>5.8881739461623299</v>
      </c>
      <c r="FF40" s="225">
        <v>3.5761634089290499</v>
      </c>
      <c r="FG40" s="104"/>
      <c r="FH40" s="104"/>
      <c r="FI40" s="104"/>
      <c r="FJ40" s="104"/>
      <c r="FK40" s="104"/>
      <c r="FL40" s="104"/>
      <c r="FM40" s="104"/>
      <c r="FN40" s="104"/>
      <c r="FO40" s="104"/>
      <c r="FP40" s="104"/>
      <c r="FQ40" s="104"/>
      <c r="FR40" s="104"/>
      <c r="FS40" s="104"/>
      <c r="FT40" s="104"/>
      <c r="FU40" s="104"/>
      <c r="FV40" s="104"/>
      <c r="FW40" s="104"/>
      <c r="FX40" s="104"/>
      <c r="FY40" s="104"/>
      <c r="FZ40" s="104"/>
      <c r="GA40" s="104"/>
      <c r="GB40" s="104"/>
      <c r="GC40" s="104"/>
      <c r="GD40" s="104"/>
      <c r="GE40" s="104"/>
      <c r="GF40" s="104"/>
      <c r="GG40" s="104"/>
      <c r="GH40" s="104"/>
      <c r="GI40" s="104"/>
      <c r="GJ40" s="104"/>
      <c r="GK40" s="104"/>
      <c r="GL40" s="104"/>
      <c r="GM40" s="104"/>
      <c r="GN40" s="104"/>
      <c r="GO40" s="104"/>
      <c r="GP40" s="104"/>
      <c r="GQ40" s="104"/>
      <c r="GR40" s="104"/>
      <c r="GS40" s="104"/>
      <c r="GT40" s="104"/>
      <c r="GU40" s="104"/>
      <c r="GV40" s="104"/>
      <c r="GW40" s="104"/>
      <c r="GX40" s="104"/>
      <c r="GY40" s="104"/>
      <c r="GZ40" s="104"/>
      <c r="HA40" s="104"/>
      <c r="HB40" s="104"/>
      <c r="HC40" s="104"/>
      <c r="HD40" s="104"/>
      <c r="HE40" s="104"/>
      <c r="HF40" s="104"/>
      <c r="HG40" s="104"/>
      <c r="HH40" s="104"/>
      <c r="HI40" s="104"/>
      <c r="HJ40" s="104"/>
      <c r="HK40" s="104"/>
      <c r="HL40" s="104"/>
      <c r="HM40" s="104"/>
      <c r="HN40" s="104"/>
      <c r="HO40" s="104"/>
      <c r="HP40" s="104"/>
      <c r="HQ40" s="104"/>
      <c r="HR40" s="255"/>
    </row>
    <row r="41" spans="1:226" ht="13" customHeight="1" x14ac:dyDescent="0.25">
      <c r="A41" s="26" t="s">
        <v>420</v>
      </c>
      <c r="B41" s="184">
        <v>2</v>
      </c>
      <c r="C41" s="223">
        <v>58.364849688526597</v>
      </c>
      <c r="D41" s="225">
        <v>1.6851196679360001</v>
      </c>
      <c r="E41" s="223">
        <v>56.7798832534368</v>
      </c>
      <c r="F41" s="225">
        <v>4.00073884696556</v>
      </c>
      <c r="G41" s="223">
        <v>54.1416436110853</v>
      </c>
      <c r="H41" s="225">
        <v>5.2907858122271598</v>
      </c>
      <c r="I41" s="223">
        <v>59.409525374986998</v>
      </c>
      <c r="J41" s="225">
        <v>1.9190483140069201</v>
      </c>
      <c r="K41" s="223">
        <v>2.6296421215502299</v>
      </c>
      <c r="L41" s="225">
        <v>3.9939023937068998</v>
      </c>
      <c r="M41" s="223">
        <v>42.588388390076098</v>
      </c>
      <c r="N41" s="225">
        <v>1.5474723266938499</v>
      </c>
      <c r="O41" s="223">
        <v>38.252849699346903</v>
      </c>
      <c r="P41" s="225">
        <v>3.2256599275044802</v>
      </c>
      <c r="Q41" s="223">
        <v>51.167957741892401</v>
      </c>
      <c r="R41" s="225">
        <v>4.8183323680581998</v>
      </c>
      <c r="S41" s="223">
        <v>42.993037588581899</v>
      </c>
      <c r="T41" s="225">
        <v>1.7455682919056399</v>
      </c>
      <c r="U41" s="223">
        <v>4.7401878892350799</v>
      </c>
      <c r="V41" s="225">
        <v>3.0771194068055099</v>
      </c>
      <c r="W41" s="223">
        <v>49.993109579448998</v>
      </c>
      <c r="X41" s="225">
        <v>1.78461232363254</v>
      </c>
      <c r="Y41" s="223">
        <v>39.756842328409</v>
      </c>
      <c r="Z41" s="225">
        <v>5.0213299829391902</v>
      </c>
      <c r="AA41" s="223">
        <v>39.750885049974599</v>
      </c>
      <c r="AB41" s="225">
        <v>4.3093824158379403</v>
      </c>
      <c r="AC41" s="223">
        <v>52.608588363459901</v>
      </c>
      <c r="AD41" s="225">
        <v>1.82534263312673</v>
      </c>
      <c r="AE41" s="223">
        <v>12.851746035050899</v>
      </c>
      <c r="AF41" s="225">
        <v>4.6270862955770298</v>
      </c>
      <c r="AG41" s="223">
        <v>51.1680578151744</v>
      </c>
      <c r="AH41" s="225">
        <v>1.2790029987904299</v>
      </c>
      <c r="AI41" s="223">
        <v>43.957781491409598</v>
      </c>
      <c r="AJ41" s="225">
        <v>3.3343045006983001</v>
      </c>
      <c r="AK41" s="223">
        <v>55.428287062982101</v>
      </c>
      <c r="AL41" s="225">
        <v>4.7064506165285902</v>
      </c>
      <c r="AM41" s="223">
        <v>51.3957665718359</v>
      </c>
      <c r="AN41" s="225">
        <v>1.5096861180783301</v>
      </c>
      <c r="AO41" s="223">
        <v>7.4379850804262402</v>
      </c>
      <c r="AP41" s="225">
        <v>3.9133208407079199</v>
      </c>
      <c r="AQ41" s="223">
        <v>27.5762094105831</v>
      </c>
      <c r="AR41" s="225">
        <v>1.34560389181967</v>
      </c>
      <c r="AS41" s="223">
        <v>20.708442263938601</v>
      </c>
      <c r="AT41" s="225">
        <v>3.1492114461539198</v>
      </c>
      <c r="AU41" s="223">
        <v>30.911877740373299</v>
      </c>
      <c r="AV41" s="225">
        <v>4.6740728941719896</v>
      </c>
      <c r="AW41" s="223">
        <v>28.0012505398206</v>
      </c>
      <c r="AX41" s="225">
        <v>1.48591136539777</v>
      </c>
      <c r="AY41" s="223">
        <v>7.2928082758819901</v>
      </c>
      <c r="AZ41" s="225">
        <v>3.1612611150190899</v>
      </c>
      <c r="BA41" s="223">
        <v>72.594941952038099</v>
      </c>
      <c r="BB41" s="225">
        <v>1.18634357753383</v>
      </c>
      <c r="BC41" s="223">
        <v>59.150090845605803</v>
      </c>
      <c r="BD41" s="225">
        <v>3.1939747627388599</v>
      </c>
      <c r="BE41" s="223">
        <v>59.876946597805798</v>
      </c>
      <c r="BF41" s="225">
        <v>5.2002949706686401</v>
      </c>
      <c r="BG41" s="223">
        <v>75.392829135385696</v>
      </c>
      <c r="BH41" s="225">
        <v>1.3055059539357099</v>
      </c>
      <c r="BI41" s="223">
        <v>16.242738289779901</v>
      </c>
      <c r="BJ41" s="225">
        <v>3.5500959440372601</v>
      </c>
      <c r="BK41" s="223">
        <v>52.941057051700497</v>
      </c>
      <c r="BL41" s="225">
        <v>1.65971563478821</v>
      </c>
      <c r="BM41" s="223">
        <v>64.289066896381996</v>
      </c>
      <c r="BN41" s="225">
        <v>4.1693052711450003</v>
      </c>
      <c r="BO41" s="223">
        <v>66.219810363305299</v>
      </c>
      <c r="BP41" s="225">
        <v>5.3844672819176402</v>
      </c>
      <c r="BQ41" s="223">
        <v>50.990990594778197</v>
      </c>
      <c r="BR41" s="225">
        <v>1.8091504244638199</v>
      </c>
      <c r="BS41" s="223">
        <v>-13.2980763016038</v>
      </c>
      <c r="BT41" s="225">
        <v>4.1337879686610002</v>
      </c>
      <c r="BU41" s="223">
        <v>30.822031482807699</v>
      </c>
      <c r="BV41" s="225">
        <v>1.4013320964774401</v>
      </c>
      <c r="BW41" s="223">
        <v>26.127394254020398</v>
      </c>
      <c r="BX41" s="225">
        <v>2.6967998717703598</v>
      </c>
      <c r="BY41" s="223">
        <v>31.2729380787652</v>
      </c>
      <c r="BZ41" s="225">
        <v>4.6639855344775301</v>
      </c>
      <c r="CA41" s="223">
        <v>30.887085945780299</v>
      </c>
      <c r="CB41" s="225">
        <v>1.3733128347458401</v>
      </c>
      <c r="CC41" s="223">
        <v>4.75969169175983</v>
      </c>
      <c r="CD41" s="225">
        <v>2.4806347364782901</v>
      </c>
      <c r="CE41" s="223">
        <v>71.736868004828295</v>
      </c>
      <c r="CF41" s="225">
        <v>1.3638354286724801</v>
      </c>
      <c r="CG41" s="223">
        <v>58.113279572796898</v>
      </c>
      <c r="CH41" s="225">
        <v>4.9912355811171203</v>
      </c>
      <c r="CI41" s="223">
        <v>67.193309750240104</v>
      </c>
      <c r="CJ41" s="225">
        <v>4.8026389362489201</v>
      </c>
      <c r="CK41" s="223">
        <v>73.889969765477801</v>
      </c>
      <c r="CL41" s="225">
        <v>1.2526287182351801</v>
      </c>
      <c r="CM41" s="223">
        <v>15.776690192680899</v>
      </c>
      <c r="CN41" s="225">
        <v>4.6978921766359498</v>
      </c>
      <c r="CO41" s="223">
        <v>54.993715666947097</v>
      </c>
      <c r="CP41" s="225">
        <v>1.4108477629342899</v>
      </c>
      <c r="CQ41" s="223">
        <v>49.109960643359699</v>
      </c>
      <c r="CR41" s="225">
        <v>4.1941705509947296</v>
      </c>
      <c r="CS41" s="223">
        <v>56.640175950006899</v>
      </c>
      <c r="CT41" s="225">
        <v>4.3660840978552997</v>
      </c>
      <c r="CU41" s="223">
        <v>55.5887352773006</v>
      </c>
      <c r="CV41" s="225">
        <v>1.4980854945865201</v>
      </c>
      <c r="CW41" s="223">
        <v>6.4787746339409198</v>
      </c>
      <c r="CX41" s="225">
        <v>3.8660320759075999</v>
      </c>
      <c r="CY41" s="223">
        <v>52.637638956869203</v>
      </c>
      <c r="CZ41" s="225">
        <v>1.4513507206704199</v>
      </c>
      <c r="DA41" s="223">
        <v>50.179106723862702</v>
      </c>
      <c r="DB41" s="225">
        <v>3.5502031993312801</v>
      </c>
      <c r="DC41" s="223">
        <v>52.416639686984396</v>
      </c>
      <c r="DD41" s="225">
        <v>4.62298427705002</v>
      </c>
      <c r="DE41" s="223">
        <v>53.319361402589799</v>
      </c>
      <c r="DF41" s="225">
        <v>1.8067851869740701</v>
      </c>
      <c r="DG41" s="223">
        <v>3.1402546787271102</v>
      </c>
      <c r="DH41" s="225">
        <v>4.30608390693736</v>
      </c>
      <c r="DI41" s="223">
        <v>58.163647058132099</v>
      </c>
      <c r="DJ41" s="225">
        <v>1.5683511209406999</v>
      </c>
      <c r="DK41" s="223">
        <v>52.208129240246798</v>
      </c>
      <c r="DL41" s="225">
        <v>2.90228446105648</v>
      </c>
      <c r="DM41" s="223">
        <v>52.717729488287901</v>
      </c>
      <c r="DN41" s="225">
        <v>4.6809947412274404</v>
      </c>
      <c r="DO41" s="223">
        <v>58.961424375079602</v>
      </c>
      <c r="DP41" s="225">
        <v>1.5950620896705301</v>
      </c>
      <c r="DQ41" s="223">
        <v>6.7532951348327996</v>
      </c>
      <c r="DR41" s="225">
        <v>2.9094777862371801</v>
      </c>
      <c r="DS41" s="223">
        <v>63.335224415642301</v>
      </c>
      <c r="DT41" s="225">
        <v>1.7602653156232899</v>
      </c>
      <c r="DU41" s="223">
        <v>50.3062041292741</v>
      </c>
      <c r="DV41" s="225">
        <v>4.2623464503493604</v>
      </c>
      <c r="DW41" s="223">
        <v>54.677708954958</v>
      </c>
      <c r="DX41" s="225">
        <v>5.5344300368322497</v>
      </c>
      <c r="DY41" s="223">
        <v>65.253582889682704</v>
      </c>
      <c r="DZ41" s="225">
        <v>1.6893949563253201</v>
      </c>
      <c r="EA41" s="223">
        <v>14.947378760408601</v>
      </c>
      <c r="EB41" s="225">
        <v>4.0205091078480999</v>
      </c>
      <c r="EC41" s="223">
        <v>32.398792172855998</v>
      </c>
      <c r="ED41" s="225">
        <v>1.48830360256587</v>
      </c>
      <c r="EE41" s="223">
        <v>25.475319279862902</v>
      </c>
      <c r="EF41" s="225">
        <v>2.94385161722581</v>
      </c>
      <c r="EG41" s="223">
        <v>21.483130074187699</v>
      </c>
      <c r="EH41" s="225">
        <v>4.2311911941257003</v>
      </c>
      <c r="EI41" s="223">
        <v>33.300915659063797</v>
      </c>
      <c r="EJ41" s="225">
        <v>1.69136203871296</v>
      </c>
      <c r="EK41" s="223">
        <v>7.8255963792009</v>
      </c>
      <c r="EL41" s="225">
        <v>3.1743613944095701</v>
      </c>
      <c r="EM41" s="223">
        <v>36.513596045717399</v>
      </c>
      <c r="EN41" s="225">
        <v>1.19848924605038</v>
      </c>
      <c r="EO41" s="223">
        <v>22.457985577155601</v>
      </c>
      <c r="EP41" s="225">
        <v>3.55836783696564</v>
      </c>
      <c r="EQ41" s="223">
        <v>29.146509796880999</v>
      </c>
      <c r="ER41" s="225">
        <v>4.501565886222</v>
      </c>
      <c r="ES41" s="223">
        <v>37.893997462095399</v>
      </c>
      <c r="ET41" s="225">
        <v>1.2118006318073899</v>
      </c>
      <c r="EU41" s="223">
        <v>15.4360118849398</v>
      </c>
      <c r="EV41" s="225">
        <v>3.7220148571054401</v>
      </c>
      <c r="EW41" s="223">
        <v>34.992029868015301</v>
      </c>
      <c r="EX41" s="225">
        <v>1.3940178173804201</v>
      </c>
      <c r="EY41" s="223">
        <v>45.9973425940046</v>
      </c>
      <c r="EZ41" s="225">
        <v>4.3011911526069397</v>
      </c>
      <c r="FA41" s="223">
        <v>37.886715309085098</v>
      </c>
      <c r="FB41" s="225">
        <v>4.5548740905823397</v>
      </c>
      <c r="FC41" s="223">
        <v>33.527239390023702</v>
      </c>
      <c r="FD41" s="225">
        <v>1.49861952579158</v>
      </c>
      <c r="FE41" s="223">
        <v>-12.4701032039809</v>
      </c>
      <c r="FF41" s="225">
        <v>4.3620025493324697</v>
      </c>
      <c r="FG41" s="104"/>
      <c r="FH41" s="104"/>
      <c r="FI41" s="104"/>
      <c r="FJ41" s="104"/>
      <c r="FK41" s="104"/>
      <c r="FL41" s="104"/>
      <c r="FM41" s="104"/>
      <c r="FN41" s="104"/>
      <c r="FO41" s="104"/>
      <c r="FP41" s="104"/>
      <c r="FQ41" s="104"/>
      <c r="FR41" s="104"/>
      <c r="FS41" s="104"/>
      <c r="FT41" s="104"/>
      <c r="FU41" s="104"/>
      <c r="FV41" s="104"/>
      <c r="FW41" s="104"/>
      <c r="FX41" s="104"/>
      <c r="FY41" s="104"/>
      <c r="FZ41" s="104"/>
      <c r="GA41" s="104"/>
      <c r="GB41" s="104"/>
      <c r="GC41" s="104"/>
      <c r="GD41" s="104"/>
      <c r="GE41" s="104"/>
      <c r="GF41" s="104"/>
      <c r="GG41" s="104"/>
      <c r="GH41" s="104"/>
      <c r="GI41" s="104"/>
      <c r="GJ41" s="104"/>
      <c r="GK41" s="104"/>
      <c r="GL41" s="104"/>
      <c r="GM41" s="104"/>
      <c r="GN41" s="104"/>
      <c r="GO41" s="104"/>
      <c r="GP41" s="104"/>
      <c r="GQ41" s="104"/>
      <c r="GR41" s="104"/>
      <c r="GS41" s="104"/>
      <c r="GT41" s="104"/>
      <c r="GU41" s="104"/>
      <c r="GV41" s="104"/>
      <c r="GW41" s="104"/>
      <c r="GX41" s="104"/>
      <c r="GY41" s="104"/>
      <c r="GZ41" s="104"/>
      <c r="HA41" s="104"/>
      <c r="HB41" s="104"/>
      <c r="HC41" s="104"/>
      <c r="HD41" s="104"/>
      <c r="HE41" s="104"/>
      <c r="HF41" s="104"/>
      <c r="HG41" s="104"/>
      <c r="HH41" s="104"/>
      <c r="HI41" s="104"/>
      <c r="HJ41" s="104"/>
      <c r="HK41" s="104"/>
      <c r="HL41" s="104"/>
      <c r="HM41" s="104"/>
      <c r="HN41" s="104"/>
      <c r="HO41" s="104"/>
      <c r="HP41" s="104"/>
      <c r="HQ41" s="104"/>
      <c r="HR41" s="255"/>
    </row>
    <row r="42" spans="1:226" ht="13" customHeight="1" x14ac:dyDescent="0.25">
      <c r="A42" s="26" t="s">
        <v>421</v>
      </c>
      <c r="B42" s="184">
        <v>2</v>
      </c>
      <c r="C42" s="223">
        <v>55.528764804140302</v>
      </c>
      <c r="D42" s="225">
        <v>1.2263706201882201</v>
      </c>
      <c r="E42" s="223">
        <v>56.071558315264198</v>
      </c>
      <c r="F42" s="225">
        <v>3.3938299315842801</v>
      </c>
      <c r="G42" s="223">
        <v>55.792931601879602</v>
      </c>
      <c r="H42" s="225">
        <v>3.5449863275031999</v>
      </c>
      <c r="I42" s="223">
        <v>54.859182869871397</v>
      </c>
      <c r="J42" s="225">
        <v>1.80728448625245</v>
      </c>
      <c r="K42" s="223">
        <v>-1.21237544539277</v>
      </c>
      <c r="L42" s="225">
        <v>4.0822047106350299</v>
      </c>
      <c r="M42" s="223">
        <v>48.561387720822196</v>
      </c>
      <c r="N42" s="225">
        <v>1.46677143025459</v>
      </c>
      <c r="O42" s="223">
        <v>40.7921594092521</v>
      </c>
      <c r="P42" s="225">
        <v>3.1657325305105202</v>
      </c>
      <c r="Q42" s="223">
        <v>51.553413586234697</v>
      </c>
      <c r="R42" s="225">
        <v>3.6385666230943001</v>
      </c>
      <c r="S42" s="223">
        <v>49.983488707236603</v>
      </c>
      <c r="T42" s="225">
        <v>2.0122716770390401</v>
      </c>
      <c r="U42" s="223">
        <v>9.1913292979845007</v>
      </c>
      <c r="V42" s="225">
        <v>3.7513328172090201</v>
      </c>
      <c r="W42" s="223">
        <v>60.953780322926796</v>
      </c>
      <c r="X42" s="225">
        <v>1.35241333123862</v>
      </c>
      <c r="Y42" s="223">
        <v>54.300558527511399</v>
      </c>
      <c r="Z42" s="225">
        <v>3.0684575153415099</v>
      </c>
      <c r="AA42" s="223">
        <v>62.053827170194502</v>
      </c>
      <c r="AB42" s="225">
        <v>2.90967908026288</v>
      </c>
      <c r="AC42" s="223">
        <v>62.583000023904397</v>
      </c>
      <c r="AD42" s="225">
        <v>1.80479262543249</v>
      </c>
      <c r="AE42" s="223">
        <v>8.2824414963930604</v>
      </c>
      <c r="AF42" s="225">
        <v>3.7187432726258698</v>
      </c>
      <c r="AG42" s="223">
        <v>53.4672807793321</v>
      </c>
      <c r="AH42" s="225">
        <v>1.3859794148366</v>
      </c>
      <c r="AI42" s="223">
        <v>36.081063508588201</v>
      </c>
      <c r="AJ42" s="225">
        <v>3.1809981699229199</v>
      </c>
      <c r="AK42" s="223">
        <v>49.3547818718557</v>
      </c>
      <c r="AL42" s="225">
        <v>3.2057559084301799</v>
      </c>
      <c r="AM42" s="223">
        <v>58.550082334435203</v>
      </c>
      <c r="AN42" s="225">
        <v>1.7579665150566799</v>
      </c>
      <c r="AO42" s="223">
        <v>22.469018825847101</v>
      </c>
      <c r="AP42" s="225">
        <v>3.69265385344218</v>
      </c>
      <c r="AQ42" s="223">
        <v>45.389286735785902</v>
      </c>
      <c r="AR42" s="225">
        <v>1.2932203198635299</v>
      </c>
      <c r="AS42" s="223">
        <v>42.428746192798897</v>
      </c>
      <c r="AT42" s="225">
        <v>3.0464671009556699</v>
      </c>
      <c r="AU42" s="223">
        <v>49.637595067595399</v>
      </c>
      <c r="AV42" s="225">
        <v>2.89019707278851</v>
      </c>
      <c r="AW42" s="223">
        <v>45.069883267281902</v>
      </c>
      <c r="AX42" s="225">
        <v>1.6562106149324001</v>
      </c>
      <c r="AY42" s="223">
        <v>2.6411370744829701</v>
      </c>
      <c r="AZ42" s="225">
        <v>3.37175978803256</v>
      </c>
      <c r="BA42" s="223">
        <v>46.300360536420698</v>
      </c>
      <c r="BB42" s="225">
        <v>1.37198181819674</v>
      </c>
      <c r="BC42" s="223">
        <v>45.649247827844498</v>
      </c>
      <c r="BD42" s="225">
        <v>2.8765829106074401</v>
      </c>
      <c r="BE42" s="223">
        <v>46.060353621128101</v>
      </c>
      <c r="BF42" s="225">
        <v>3.0723670974160502</v>
      </c>
      <c r="BG42" s="223">
        <v>46.319291887176703</v>
      </c>
      <c r="BH42" s="225">
        <v>2.00359374193197</v>
      </c>
      <c r="BI42" s="223">
        <v>0.67004405933222</v>
      </c>
      <c r="BJ42" s="225">
        <v>3.4319977803897901</v>
      </c>
      <c r="BK42" s="223">
        <v>49.016726540169799</v>
      </c>
      <c r="BL42" s="225">
        <v>1.2726869852956999</v>
      </c>
      <c r="BM42" s="223">
        <v>62.433910298744202</v>
      </c>
      <c r="BN42" s="225">
        <v>3.1835470219050599</v>
      </c>
      <c r="BO42" s="223">
        <v>52.736570272731797</v>
      </c>
      <c r="BP42" s="225">
        <v>3.3958140625880402</v>
      </c>
      <c r="BQ42" s="223">
        <v>44.8112897375104</v>
      </c>
      <c r="BR42" s="225">
        <v>1.7278419726043599</v>
      </c>
      <c r="BS42" s="223">
        <v>-17.622620561233902</v>
      </c>
      <c r="BT42" s="225">
        <v>3.32407267504533</v>
      </c>
      <c r="BU42" s="223">
        <v>25.685397203970201</v>
      </c>
      <c r="BV42" s="225">
        <v>1.30912012432769</v>
      </c>
      <c r="BW42" s="223">
        <v>31.230956972141701</v>
      </c>
      <c r="BX42" s="225">
        <v>2.9136237737643</v>
      </c>
      <c r="BY42" s="223">
        <v>25.258307113401901</v>
      </c>
      <c r="BZ42" s="225">
        <v>2.9516659005039498</v>
      </c>
      <c r="CA42" s="223">
        <v>23.799566749491699</v>
      </c>
      <c r="CB42" s="225">
        <v>1.55490236276234</v>
      </c>
      <c r="CC42" s="223">
        <v>-7.4313902226500401</v>
      </c>
      <c r="CD42" s="225">
        <v>3.0652268334672401</v>
      </c>
      <c r="CE42" s="223">
        <v>70.115181299637101</v>
      </c>
      <c r="CF42" s="225">
        <v>1.1351554365890399</v>
      </c>
      <c r="CG42" s="223">
        <v>58.785928938235003</v>
      </c>
      <c r="CH42" s="225">
        <v>2.9393969656635099</v>
      </c>
      <c r="CI42" s="223">
        <v>70.450009201207607</v>
      </c>
      <c r="CJ42" s="225">
        <v>3.0748454944969499</v>
      </c>
      <c r="CK42" s="223">
        <v>73.245671855397006</v>
      </c>
      <c r="CL42" s="225">
        <v>1.48398546794471</v>
      </c>
      <c r="CM42" s="223">
        <v>14.459742917162</v>
      </c>
      <c r="CN42" s="225">
        <v>3.2559839624339202</v>
      </c>
      <c r="CO42" s="223">
        <v>30.380311243906998</v>
      </c>
      <c r="CP42" s="225">
        <v>1.3354989374853099</v>
      </c>
      <c r="CQ42" s="223">
        <v>34.073762448395499</v>
      </c>
      <c r="CR42" s="225">
        <v>3.0308521546384402</v>
      </c>
      <c r="CS42" s="223">
        <v>28.749608719030899</v>
      </c>
      <c r="CT42" s="225">
        <v>2.8133403170308</v>
      </c>
      <c r="CU42" s="223">
        <v>29.5840701779799</v>
      </c>
      <c r="CV42" s="225">
        <v>1.7177695775833699</v>
      </c>
      <c r="CW42" s="223">
        <v>-4.4896922704155999</v>
      </c>
      <c r="CX42" s="225">
        <v>3.5243755496732501</v>
      </c>
      <c r="CY42" s="223">
        <v>34.802492895021302</v>
      </c>
      <c r="CZ42" s="225">
        <v>1.23361825119171</v>
      </c>
      <c r="DA42" s="223">
        <v>32.832676538504302</v>
      </c>
      <c r="DB42" s="225">
        <v>2.6657905836026998</v>
      </c>
      <c r="DC42" s="223">
        <v>39.9432179637326</v>
      </c>
      <c r="DD42" s="225">
        <v>3.07160900126217</v>
      </c>
      <c r="DE42" s="223">
        <v>33.630219916249402</v>
      </c>
      <c r="DF42" s="225">
        <v>1.69270836147119</v>
      </c>
      <c r="DG42" s="223">
        <v>0.79754337774512196</v>
      </c>
      <c r="DH42" s="225">
        <v>3.2699907404827799</v>
      </c>
      <c r="DI42" s="223">
        <v>34.181763717861898</v>
      </c>
      <c r="DJ42" s="225">
        <v>1.4423441884503301</v>
      </c>
      <c r="DK42" s="223">
        <v>39.320486346404898</v>
      </c>
      <c r="DL42" s="225">
        <v>3.0201132823433499</v>
      </c>
      <c r="DM42" s="223">
        <v>34.510298019712003</v>
      </c>
      <c r="DN42" s="225">
        <v>3.00003104918724</v>
      </c>
      <c r="DO42" s="223">
        <v>32.086755159195</v>
      </c>
      <c r="DP42" s="225">
        <v>1.7464290378745999</v>
      </c>
      <c r="DQ42" s="223">
        <v>-7.2337311872098304</v>
      </c>
      <c r="DR42" s="225">
        <v>3.1841953007909498</v>
      </c>
      <c r="DS42" s="223">
        <v>68.555463151478094</v>
      </c>
      <c r="DT42" s="225">
        <v>1.3050325896900301</v>
      </c>
      <c r="DU42" s="223">
        <v>63.334934724844302</v>
      </c>
      <c r="DV42" s="225">
        <v>3.0489463641919898</v>
      </c>
      <c r="DW42" s="223">
        <v>69.564443775288197</v>
      </c>
      <c r="DX42" s="225">
        <v>3.1506381101524101</v>
      </c>
      <c r="DY42" s="223">
        <v>70.147104948790201</v>
      </c>
      <c r="DZ42" s="225">
        <v>1.51246838541285</v>
      </c>
      <c r="EA42" s="223">
        <v>6.8121702239459703</v>
      </c>
      <c r="EB42" s="225">
        <v>3.21296358438719</v>
      </c>
      <c r="EC42" s="223">
        <v>34.902100536095901</v>
      </c>
      <c r="ED42" s="225">
        <v>1.43813460915814</v>
      </c>
      <c r="EE42" s="223">
        <v>30.876705907545698</v>
      </c>
      <c r="EF42" s="225">
        <v>2.93838756841925</v>
      </c>
      <c r="EG42" s="223">
        <v>34.9810055279683</v>
      </c>
      <c r="EH42" s="225">
        <v>3.1671658661794302</v>
      </c>
      <c r="EI42" s="223">
        <v>36.330359785753998</v>
      </c>
      <c r="EJ42" s="225">
        <v>1.8475559238047199</v>
      </c>
      <c r="EK42" s="223">
        <v>5.4536538782082902</v>
      </c>
      <c r="EL42" s="225">
        <v>3.21599456509465</v>
      </c>
      <c r="EM42" s="223">
        <v>28.5806962058852</v>
      </c>
      <c r="EN42" s="225">
        <v>1.32604482825098</v>
      </c>
      <c r="EO42" s="223">
        <v>24.639902994793498</v>
      </c>
      <c r="EP42" s="225">
        <v>3.0566702990314698</v>
      </c>
      <c r="EQ42" s="223">
        <v>31.634385556646698</v>
      </c>
      <c r="ER42" s="225">
        <v>3.21970351340984</v>
      </c>
      <c r="ES42" s="223">
        <v>28.984553082996801</v>
      </c>
      <c r="ET42" s="225">
        <v>1.5323340755288299</v>
      </c>
      <c r="EU42" s="223">
        <v>4.3446500882032302</v>
      </c>
      <c r="EV42" s="225">
        <v>3.2273780913530299</v>
      </c>
      <c r="EW42" s="223">
        <v>36.601922253762098</v>
      </c>
      <c r="EX42" s="225">
        <v>1.386191948772</v>
      </c>
      <c r="EY42" s="223">
        <v>34.2315488284206</v>
      </c>
      <c r="EZ42" s="225">
        <v>3.0897358463070499</v>
      </c>
      <c r="FA42" s="223">
        <v>40.009805708360197</v>
      </c>
      <c r="FB42" s="225">
        <v>3.2615501236596498</v>
      </c>
      <c r="FC42" s="223">
        <v>35.856080080178501</v>
      </c>
      <c r="FD42" s="225">
        <v>1.6754327330311101</v>
      </c>
      <c r="FE42" s="223">
        <v>1.62453125175792</v>
      </c>
      <c r="FF42" s="225">
        <v>3.3521821664806701</v>
      </c>
      <c r="FG42" s="104"/>
      <c r="FH42" s="104"/>
      <c r="FI42" s="104"/>
      <c r="FJ42" s="104"/>
      <c r="FK42" s="104"/>
      <c r="FL42" s="104"/>
      <c r="FM42" s="104"/>
      <c r="FN42" s="104"/>
      <c r="FO42" s="104"/>
      <c r="FP42" s="104"/>
      <c r="FQ42" s="104"/>
      <c r="FR42" s="104"/>
      <c r="FS42" s="104"/>
      <c r="FT42" s="104"/>
      <c r="FU42" s="104"/>
      <c r="FV42" s="104"/>
      <c r="FW42" s="104"/>
      <c r="FX42" s="104"/>
      <c r="FY42" s="104"/>
      <c r="FZ42" s="104"/>
      <c r="GA42" s="104"/>
      <c r="GB42" s="104"/>
      <c r="GC42" s="104"/>
      <c r="GD42" s="104"/>
      <c r="GE42" s="104"/>
      <c r="GF42" s="104"/>
      <c r="GG42" s="104"/>
      <c r="GH42" s="104"/>
      <c r="GI42" s="104"/>
      <c r="GJ42" s="104"/>
      <c r="GK42" s="104"/>
      <c r="GL42" s="104"/>
      <c r="GM42" s="104"/>
      <c r="GN42" s="104"/>
      <c r="GO42" s="104"/>
      <c r="GP42" s="104"/>
      <c r="GQ42" s="104"/>
      <c r="GR42" s="104"/>
      <c r="GS42" s="104"/>
      <c r="GT42" s="104"/>
      <c r="GU42" s="104"/>
      <c r="GV42" s="104"/>
      <c r="GW42" s="104"/>
      <c r="GX42" s="104"/>
      <c r="GY42" s="104"/>
      <c r="GZ42" s="104"/>
      <c r="HA42" s="104"/>
      <c r="HB42" s="104"/>
      <c r="HC42" s="104"/>
      <c r="HD42" s="104"/>
      <c r="HE42" s="104"/>
      <c r="HF42" s="104"/>
      <c r="HG42" s="104"/>
      <c r="HH42" s="104"/>
      <c r="HI42" s="104"/>
      <c r="HJ42" s="104"/>
      <c r="HK42" s="104"/>
      <c r="HL42" s="104"/>
      <c r="HM42" s="104"/>
      <c r="HN42" s="104"/>
      <c r="HO42" s="104"/>
      <c r="HP42" s="104"/>
      <c r="HQ42" s="104"/>
      <c r="HR42" s="255"/>
    </row>
    <row r="43" spans="1:226" ht="13" customHeight="1" x14ac:dyDescent="0.25">
      <c r="A43" s="26" t="s">
        <v>422</v>
      </c>
      <c r="B43" s="184">
        <v>2</v>
      </c>
      <c r="C43" s="223">
        <v>32.212770056798199</v>
      </c>
      <c r="D43" s="225">
        <v>1.7290048184246301</v>
      </c>
      <c r="E43" s="223">
        <v>26.09164776655</v>
      </c>
      <c r="F43" s="225">
        <v>4.4158596447302898</v>
      </c>
      <c r="G43" s="223">
        <v>35.457123502117099</v>
      </c>
      <c r="H43" s="225">
        <v>4.6361098045766598</v>
      </c>
      <c r="I43" s="223">
        <v>31.7498652305052</v>
      </c>
      <c r="J43" s="225">
        <v>2.2169673990583099</v>
      </c>
      <c r="K43" s="223">
        <v>5.6582174639552303</v>
      </c>
      <c r="L43" s="225">
        <v>4.6836714563674198</v>
      </c>
      <c r="M43" s="223">
        <v>19.771907237257199</v>
      </c>
      <c r="N43" s="225">
        <v>1.4838166383211699</v>
      </c>
      <c r="O43" s="223">
        <v>14.344183380401599</v>
      </c>
      <c r="P43" s="225">
        <v>3.5009073915084898</v>
      </c>
      <c r="Q43" s="223">
        <v>25.485719856088799</v>
      </c>
      <c r="R43" s="225">
        <v>4.0807206037912298</v>
      </c>
      <c r="S43" s="223">
        <v>19.1615917382052</v>
      </c>
      <c r="T43" s="225">
        <v>1.8310239046558801</v>
      </c>
      <c r="U43" s="223">
        <v>4.8174083578036004</v>
      </c>
      <c r="V43" s="225">
        <v>3.96212335231594</v>
      </c>
      <c r="W43" s="223">
        <v>36.553123309819497</v>
      </c>
      <c r="X43" s="225">
        <v>1.6718062870297801</v>
      </c>
      <c r="Y43" s="223">
        <v>23.2268720477819</v>
      </c>
      <c r="Z43" s="225">
        <v>4.1057593289148597</v>
      </c>
      <c r="AA43" s="223">
        <v>38.052256872691302</v>
      </c>
      <c r="AB43" s="225">
        <v>4.4784715622706903</v>
      </c>
      <c r="AC43" s="223">
        <v>38.030337104448002</v>
      </c>
      <c r="AD43" s="225">
        <v>2.20474661028965</v>
      </c>
      <c r="AE43" s="223">
        <v>14.8034650566661</v>
      </c>
      <c r="AF43" s="225">
        <v>4.4649888177306503</v>
      </c>
      <c r="AG43" s="223">
        <v>66.258290419770105</v>
      </c>
      <c r="AH43" s="225">
        <v>1.48910530099941</v>
      </c>
      <c r="AI43" s="223">
        <v>45.808227909399399</v>
      </c>
      <c r="AJ43" s="225">
        <v>4.7612123093305403</v>
      </c>
      <c r="AK43" s="223">
        <v>71.974205939011895</v>
      </c>
      <c r="AL43" s="225">
        <v>3.86792640941125</v>
      </c>
      <c r="AM43" s="223">
        <v>68.814159264663601</v>
      </c>
      <c r="AN43" s="225">
        <v>1.9784072911493</v>
      </c>
      <c r="AO43" s="223">
        <v>23.005931355264199</v>
      </c>
      <c r="AP43" s="225">
        <v>5.2180434099903001</v>
      </c>
      <c r="AQ43" s="223">
        <v>18.6106181763849</v>
      </c>
      <c r="AR43" s="225">
        <v>1.41845809324523</v>
      </c>
      <c r="AS43" s="223">
        <v>15.052426126294</v>
      </c>
      <c r="AT43" s="225">
        <v>3.4185522291924202</v>
      </c>
      <c r="AU43" s="223">
        <v>23.107844641230901</v>
      </c>
      <c r="AV43" s="225">
        <v>3.7029789456687001</v>
      </c>
      <c r="AW43" s="223">
        <v>17.1422805508113</v>
      </c>
      <c r="AX43" s="225">
        <v>1.5605408476757201</v>
      </c>
      <c r="AY43" s="223">
        <v>2.0898544245172701</v>
      </c>
      <c r="AZ43" s="225">
        <v>3.6592505436246499</v>
      </c>
      <c r="BA43" s="223">
        <v>53.304285196601398</v>
      </c>
      <c r="BB43" s="225">
        <v>1.7778318207208099</v>
      </c>
      <c r="BC43" s="223">
        <v>40.522978502711602</v>
      </c>
      <c r="BD43" s="225">
        <v>4.1611985921001002</v>
      </c>
      <c r="BE43" s="223">
        <v>55.286362919253399</v>
      </c>
      <c r="BF43" s="225">
        <v>4.37242012084912</v>
      </c>
      <c r="BG43" s="223">
        <v>54.886537498948698</v>
      </c>
      <c r="BH43" s="225">
        <v>2.2007868690255399</v>
      </c>
      <c r="BI43" s="223">
        <v>14.363558996237099</v>
      </c>
      <c r="BJ43" s="225">
        <v>4.80484772685418</v>
      </c>
      <c r="BK43" s="223">
        <v>44.740068103380899</v>
      </c>
      <c r="BL43" s="225">
        <v>1.77311379254835</v>
      </c>
      <c r="BM43" s="223">
        <v>47.099417341453197</v>
      </c>
      <c r="BN43" s="225">
        <v>3.90359606317715</v>
      </c>
      <c r="BO43" s="223">
        <v>49.779312696952204</v>
      </c>
      <c r="BP43" s="225">
        <v>4.6972584764568799</v>
      </c>
      <c r="BQ43" s="223">
        <v>42.260995920526099</v>
      </c>
      <c r="BR43" s="225">
        <v>2.0536796636864301</v>
      </c>
      <c r="BS43" s="223">
        <v>-4.8384214209271299</v>
      </c>
      <c r="BT43" s="225">
        <v>4.24387477657059</v>
      </c>
      <c r="BU43" s="223">
        <v>13.2503652199859</v>
      </c>
      <c r="BV43" s="225">
        <v>1.32868926759412</v>
      </c>
      <c r="BW43" s="223">
        <v>9.4494680990464701</v>
      </c>
      <c r="BX43" s="225">
        <v>2.06272891256401</v>
      </c>
      <c r="BY43" s="223">
        <v>18.396147013963201</v>
      </c>
      <c r="BZ43" s="225">
        <v>3.3817324189417999</v>
      </c>
      <c r="CA43" s="223">
        <v>11.944352881954501</v>
      </c>
      <c r="CB43" s="225">
        <v>1.4814672589503299</v>
      </c>
      <c r="CC43" s="223">
        <v>2.4948847829080498</v>
      </c>
      <c r="CD43" s="225">
        <v>2.4532694904280099</v>
      </c>
      <c r="CE43" s="223">
        <v>22.062838072814699</v>
      </c>
      <c r="CF43" s="225">
        <v>1.4908620114121101</v>
      </c>
      <c r="CG43" s="223">
        <v>17.332657821354399</v>
      </c>
      <c r="CH43" s="225">
        <v>3.2313504760819298</v>
      </c>
      <c r="CI43" s="223">
        <v>22.635381098736801</v>
      </c>
      <c r="CJ43" s="225">
        <v>3.5874033391498998</v>
      </c>
      <c r="CK43" s="223">
        <v>22.365863682152099</v>
      </c>
      <c r="CL43" s="225">
        <v>1.9145229186135</v>
      </c>
      <c r="CM43" s="223">
        <v>5.0332058607976302</v>
      </c>
      <c r="CN43" s="225">
        <v>3.6261370388781198</v>
      </c>
      <c r="CO43" s="223">
        <v>32.305378829207001</v>
      </c>
      <c r="CP43" s="225">
        <v>1.7479109012002101</v>
      </c>
      <c r="CQ43" s="223">
        <v>24.152456748439999</v>
      </c>
      <c r="CR43" s="225">
        <v>3.6336366916313101</v>
      </c>
      <c r="CS43" s="223">
        <v>35.679011403309502</v>
      </c>
      <c r="CT43" s="225">
        <v>4.4024566976915498</v>
      </c>
      <c r="CU43" s="223">
        <v>32.773969503901199</v>
      </c>
      <c r="CV43" s="225">
        <v>2.13548535209075</v>
      </c>
      <c r="CW43" s="223">
        <v>8.6215127554611808</v>
      </c>
      <c r="CX43" s="225">
        <v>4.2663193051234698</v>
      </c>
      <c r="CY43" s="223">
        <v>30.833547011020201</v>
      </c>
      <c r="CZ43" s="225">
        <v>1.63807710099021</v>
      </c>
      <c r="DA43" s="223">
        <v>28.504534907239499</v>
      </c>
      <c r="DB43" s="225">
        <v>4.1647888898589098</v>
      </c>
      <c r="DC43" s="223">
        <v>37.3164711409663</v>
      </c>
      <c r="DD43" s="225">
        <v>3.8067008556743098</v>
      </c>
      <c r="DE43" s="223">
        <v>29.2212814527383</v>
      </c>
      <c r="DF43" s="225">
        <v>2.1288852144993999</v>
      </c>
      <c r="DG43" s="223">
        <v>0.71674654549875105</v>
      </c>
      <c r="DH43" s="225">
        <v>4.61684504967773</v>
      </c>
      <c r="DI43" s="223">
        <v>39.894537066218703</v>
      </c>
      <c r="DJ43" s="225">
        <v>1.61801140215782</v>
      </c>
      <c r="DK43" s="223">
        <v>38.965171842120903</v>
      </c>
      <c r="DL43" s="225">
        <v>3.8102358780816701</v>
      </c>
      <c r="DM43" s="223">
        <v>33.2742668283461</v>
      </c>
      <c r="DN43" s="225">
        <v>4.2617112000723196</v>
      </c>
      <c r="DO43" s="223">
        <v>41.547942883339701</v>
      </c>
      <c r="DP43" s="225">
        <v>2.1816979404800199</v>
      </c>
      <c r="DQ43" s="223">
        <v>2.5827710412187899</v>
      </c>
      <c r="DR43" s="225">
        <v>4.82239711578179</v>
      </c>
      <c r="DS43" s="223">
        <v>28.0683349547765</v>
      </c>
      <c r="DT43" s="225">
        <v>1.6324272503184101</v>
      </c>
      <c r="DU43" s="223">
        <v>21.423562220296201</v>
      </c>
      <c r="DV43" s="225">
        <v>3.59987756846659</v>
      </c>
      <c r="DW43" s="223">
        <v>27.135477722942898</v>
      </c>
      <c r="DX43" s="225">
        <v>4.0651774825343097</v>
      </c>
      <c r="DY43" s="223">
        <v>29.233705324320901</v>
      </c>
      <c r="DZ43" s="225">
        <v>2.1872742416072701</v>
      </c>
      <c r="EA43" s="223">
        <v>7.8101431040246299</v>
      </c>
      <c r="EB43" s="225">
        <v>4.3780601236551897</v>
      </c>
      <c r="EC43" s="223">
        <v>30.410353608633901</v>
      </c>
      <c r="ED43" s="225">
        <v>1.7579279329908499</v>
      </c>
      <c r="EE43" s="223">
        <v>26.4982051530076</v>
      </c>
      <c r="EF43" s="225">
        <v>3.8492702151703502</v>
      </c>
      <c r="EG43" s="223">
        <v>35.561247118496802</v>
      </c>
      <c r="EH43" s="225">
        <v>3.9605255210061299</v>
      </c>
      <c r="EI43" s="223">
        <v>29.231365726350599</v>
      </c>
      <c r="EJ43" s="225">
        <v>2.1521240117212299</v>
      </c>
      <c r="EK43" s="223">
        <v>2.73316057334296</v>
      </c>
      <c r="EL43" s="225">
        <v>4.3686571199176196</v>
      </c>
      <c r="EM43" s="223">
        <v>26.424574830838399</v>
      </c>
      <c r="EN43" s="225">
        <v>1.7005364824067</v>
      </c>
      <c r="EO43" s="223">
        <v>22.157259376868801</v>
      </c>
      <c r="EP43" s="225">
        <v>3.98102292426268</v>
      </c>
      <c r="EQ43" s="223">
        <v>29.068417138125501</v>
      </c>
      <c r="ER43" s="225">
        <v>4.32547761844934</v>
      </c>
      <c r="ES43" s="223">
        <v>26.291273661731498</v>
      </c>
      <c r="ET43" s="225">
        <v>2.0382721590461199</v>
      </c>
      <c r="EU43" s="223">
        <v>4.1340142848627401</v>
      </c>
      <c r="EV43" s="225">
        <v>4.4759011310552603</v>
      </c>
      <c r="EW43" s="223">
        <v>24.9685574241234</v>
      </c>
      <c r="EX43" s="225">
        <v>1.6935905032658101</v>
      </c>
      <c r="EY43" s="223">
        <v>23.988284437318701</v>
      </c>
      <c r="EZ43" s="225">
        <v>3.5669814579816399</v>
      </c>
      <c r="FA43" s="223">
        <v>28.0344799829018</v>
      </c>
      <c r="FB43" s="225">
        <v>3.8994381975299799</v>
      </c>
      <c r="FC43" s="223">
        <v>23.541231747813502</v>
      </c>
      <c r="FD43" s="225">
        <v>1.9663083204621099</v>
      </c>
      <c r="FE43" s="223">
        <v>-0.44705268950518101</v>
      </c>
      <c r="FF43" s="225">
        <v>3.8791724785854802</v>
      </c>
      <c r="FG43" s="104"/>
      <c r="FH43" s="104"/>
      <c r="FI43" s="104"/>
      <c r="FJ43" s="104"/>
      <c r="FK43" s="104"/>
      <c r="FL43" s="104"/>
      <c r="FM43" s="104"/>
      <c r="FN43" s="104"/>
      <c r="FO43" s="104"/>
      <c r="FP43" s="104"/>
      <c r="FQ43" s="104"/>
      <c r="FR43" s="104"/>
      <c r="FS43" s="104"/>
      <c r="FT43" s="104"/>
      <c r="FU43" s="104"/>
      <c r="FV43" s="104"/>
      <c r="FW43" s="104"/>
      <c r="FX43" s="104"/>
      <c r="FY43" s="104"/>
      <c r="FZ43" s="104"/>
      <c r="GA43" s="104"/>
      <c r="GB43" s="104"/>
      <c r="GC43" s="104"/>
      <c r="GD43" s="104"/>
      <c r="GE43" s="104"/>
      <c r="GF43" s="104"/>
      <c r="GG43" s="104"/>
      <c r="GH43" s="104"/>
      <c r="GI43" s="104"/>
      <c r="GJ43" s="104"/>
      <c r="GK43" s="104"/>
      <c r="GL43" s="104"/>
      <c r="GM43" s="104"/>
      <c r="GN43" s="104"/>
      <c r="GO43" s="104"/>
      <c r="GP43" s="104"/>
      <c r="GQ43" s="104"/>
      <c r="GR43" s="104"/>
      <c r="GS43" s="104"/>
      <c r="GT43" s="104"/>
      <c r="GU43" s="104"/>
      <c r="GV43" s="104"/>
      <c r="GW43" s="104"/>
      <c r="GX43" s="104"/>
      <c r="GY43" s="104"/>
      <c r="GZ43" s="104"/>
      <c r="HA43" s="104"/>
      <c r="HB43" s="104"/>
      <c r="HC43" s="104"/>
      <c r="HD43" s="104"/>
      <c r="HE43" s="104"/>
      <c r="HF43" s="104"/>
      <c r="HG43" s="104"/>
      <c r="HH43" s="104"/>
      <c r="HI43" s="104"/>
      <c r="HJ43" s="104"/>
      <c r="HK43" s="104"/>
      <c r="HL43" s="104"/>
      <c r="HM43" s="104"/>
      <c r="HN43" s="104"/>
      <c r="HO43" s="104"/>
      <c r="HP43" s="104"/>
      <c r="HQ43" s="104"/>
      <c r="HR43" s="255"/>
    </row>
    <row r="44" spans="1:226" ht="13" customHeight="1" x14ac:dyDescent="0.25">
      <c r="A44" s="26" t="s">
        <v>423</v>
      </c>
      <c r="B44" s="184">
        <v>2</v>
      </c>
      <c r="C44" s="223">
        <v>62.9725420926613</v>
      </c>
      <c r="D44" s="225">
        <v>1.1317628131220701</v>
      </c>
      <c r="E44" s="223">
        <v>60.145635155279201</v>
      </c>
      <c r="F44" s="225">
        <v>2.1014166002041099</v>
      </c>
      <c r="G44" s="223">
        <v>65.1014339069405</v>
      </c>
      <c r="H44" s="225">
        <v>2.4840225634748201</v>
      </c>
      <c r="I44" s="223">
        <v>63.356220662044798</v>
      </c>
      <c r="J44" s="225">
        <v>1.9531331893875401</v>
      </c>
      <c r="K44" s="223">
        <v>3.21058550676559</v>
      </c>
      <c r="L44" s="225">
        <v>2.9393554948160299</v>
      </c>
      <c r="M44" s="223">
        <v>67.555721025168694</v>
      </c>
      <c r="N44" s="225">
        <v>1.27348946784798</v>
      </c>
      <c r="O44" s="223">
        <v>61.972497874909003</v>
      </c>
      <c r="P44" s="225">
        <v>2.0473681098512602</v>
      </c>
      <c r="Q44" s="223">
        <v>74.547792339088105</v>
      </c>
      <c r="R44" s="225">
        <v>2.6574923888181501</v>
      </c>
      <c r="S44" s="223">
        <v>66.9538031072736</v>
      </c>
      <c r="T44" s="225">
        <v>1.93569914023765</v>
      </c>
      <c r="U44" s="223">
        <v>4.9813052323646003</v>
      </c>
      <c r="V44" s="225">
        <v>2.7027966202123301</v>
      </c>
      <c r="W44" s="223">
        <v>70.440576818158306</v>
      </c>
      <c r="X44" s="225">
        <v>1.2288547084429999</v>
      </c>
      <c r="Y44" s="223">
        <v>65.765282236841699</v>
      </c>
      <c r="Z44" s="225">
        <v>2.3894949647799302</v>
      </c>
      <c r="AA44" s="223">
        <v>75.728324561340798</v>
      </c>
      <c r="AB44" s="225">
        <v>2.4936983695675101</v>
      </c>
      <c r="AC44" s="223">
        <v>70.422934668275204</v>
      </c>
      <c r="AD44" s="225">
        <v>1.89975979142108</v>
      </c>
      <c r="AE44" s="223">
        <v>4.6576524314335304</v>
      </c>
      <c r="AF44" s="225">
        <v>3.3855450832752298</v>
      </c>
      <c r="AG44" s="223">
        <v>24.638682154119302</v>
      </c>
      <c r="AH44" s="225">
        <v>1.2404102401627799</v>
      </c>
      <c r="AI44" s="223">
        <v>24.9339639584718</v>
      </c>
      <c r="AJ44" s="225">
        <v>2.3374815116568399</v>
      </c>
      <c r="AK44" s="223">
        <v>24.257645865237102</v>
      </c>
      <c r="AL44" s="225">
        <v>1.9379413549400899</v>
      </c>
      <c r="AM44" s="223">
        <v>24.712599435902298</v>
      </c>
      <c r="AN44" s="225">
        <v>1.6517015922435501</v>
      </c>
      <c r="AO44" s="223">
        <v>-0.22136452256941699</v>
      </c>
      <c r="AP44" s="225">
        <v>2.80209297302043</v>
      </c>
      <c r="AQ44" s="223">
        <v>11.5181301809987</v>
      </c>
      <c r="AR44" s="225">
        <v>1.10380495022259</v>
      </c>
      <c r="AS44" s="223">
        <v>10.512558819954601</v>
      </c>
      <c r="AT44" s="225">
        <v>1.44335637937748</v>
      </c>
      <c r="AU44" s="223">
        <v>12.606926229015</v>
      </c>
      <c r="AV44" s="225">
        <v>2.1237491627656402</v>
      </c>
      <c r="AW44" s="223">
        <v>11.129069696673801</v>
      </c>
      <c r="AX44" s="225">
        <v>1.49258044333335</v>
      </c>
      <c r="AY44" s="223">
        <v>0.61651087671919103</v>
      </c>
      <c r="AZ44" s="225">
        <v>2.1447992181257201</v>
      </c>
      <c r="BA44" s="223">
        <v>60.719025734777503</v>
      </c>
      <c r="BB44" s="225">
        <v>1.1359243025504999</v>
      </c>
      <c r="BC44" s="223">
        <v>61.240561217659803</v>
      </c>
      <c r="BD44" s="225">
        <v>2.03737536392455</v>
      </c>
      <c r="BE44" s="223">
        <v>62.583623130972299</v>
      </c>
      <c r="BF44" s="225">
        <v>2.4333817829320101</v>
      </c>
      <c r="BG44" s="223">
        <v>58.895328518121602</v>
      </c>
      <c r="BH44" s="225">
        <v>1.49609289059686</v>
      </c>
      <c r="BI44" s="223">
        <v>-2.34523269953828</v>
      </c>
      <c r="BJ44" s="225">
        <v>2.4345513803426302</v>
      </c>
      <c r="BK44" s="223">
        <v>66.728321438385507</v>
      </c>
      <c r="BL44" s="225">
        <v>1.1749181328140901</v>
      </c>
      <c r="BM44" s="223">
        <v>66.813213801960103</v>
      </c>
      <c r="BN44" s="225">
        <v>2.1565639108335901</v>
      </c>
      <c r="BO44" s="223">
        <v>65.856000599229205</v>
      </c>
      <c r="BP44" s="225">
        <v>2.6214882097201802</v>
      </c>
      <c r="BQ44" s="223">
        <v>66.935261545438706</v>
      </c>
      <c r="BR44" s="225">
        <v>1.5832820866477899</v>
      </c>
      <c r="BS44" s="223">
        <v>0.122047743478603</v>
      </c>
      <c r="BT44" s="225">
        <v>2.63086682480172</v>
      </c>
      <c r="BU44" s="223">
        <v>15.172094682462401</v>
      </c>
      <c r="BV44" s="225">
        <v>0.89897799561924496</v>
      </c>
      <c r="BW44" s="223">
        <v>13.2045800945594</v>
      </c>
      <c r="BX44" s="225">
        <v>1.56429865610508</v>
      </c>
      <c r="BY44" s="223">
        <v>16.647974870297499</v>
      </c>
      <c r="BZ44" s="225">
        <v>1.6422258472637199</v>
      </c>
      <c r="CA44" s="223">
        <v>15.6757452871587</v>
      </c>
      <c r="CB44" s="225">
        <v>1.2898826288888301</v>
      </c>
      <c r="CC44" s="223">
        <v>2.4711651925993499</v>
      </c>
      <c r="CD44" s="225">
        <v>2.01379756691491</v>
      </c>
      <c r="CE44" s="223">
        <v>16.819165109071299</v>
      </c>
      <c r="CF44" s="225">
        <v>0.87512834118907801</v>
      </c>
      <c r="CG44" s="223">
        <v>15.2583130358899</v>
      </c>
      <c r="CH44" s="225">
        <v>1.4080998982719499</v>
      </c>
      <c r="CI44" s="223">
        <v>17.840228823197599</v>
      </c>
      <c r="CJ44" s="225">
        <v>2.0102353878626</v>
      </c>
      <c r="CK44" s="223">
        <v>17.369937432532701</v>
      </c>
      <c r="CL44" s="225">
        <v>1.3512409567859001</v>
      </c>
      <c r="CM44" s="223">
        <v>2.1116243966428399</v>
      </c>
      <c r="CN44" s="225">
        <v>2.1407059438780398</v>
      </c>
      <c r="CO44" s="223">
        <v>19.266251530871699</v>
      </c>
      <c r="CP44" s="225">
        <v>1.26663541713806</v>
      </c>
      <c r="CQ44" s="223">
        <v>16.373288590556299</v>
      </c>
      <c r="CR44" s="225">
        <v>1.5913982746642901</v>
      </c>
      <c r="CS44" s="223">
        <v>18.079941884826098</v>
      </c>
      <c r="CT44" s="225">
        <v>2.1610313996261898</v>
      </c>
      <c r="CU44" s="223">
        <v>21.110914195501501</v>
      </c>
      <c r="CV44" s="225">
        <v>1.7109029399004201</v>
      </c>
      <c r="CW44" s="223">
        <v>4.7376256049452401</v>
      </c>
      <c r="CX44" s="225">
        <v>2.4495783817502601</v>
      </c>
      <c r="CY44" s="223">
        <v>43.797343382159497</v>
      </c>
      <c r="CZ44" s="225">
        <v>1.47138669465975</v>
      </c>
      <c r="DA44" s="223">
        <v>39.6007894462374</v>
      </c>
      <c r="DB44" s="225">
        <v>2.5243389029565999</v>
      </c>
      <c r="DC44" s="223">
        <v>43.855827917839697</v>
      </c>
      <c r="DD44" s="225">
        <v>2.2040596127977401</v>
      </c>
      <c r="DE44" s="223">
        <v>46.088574786016601</v>
      </c>
      <c r="DF44" s="225">
        <v>1.93942347595447</v>
      </c>
      <c r="DG44" s="223">
        <v>6.4877853397791903</v>
      </c>
      <c r="DH44" s="225">
        <v>2.6526452696469001</v>
      </c>
      <c r="DI44" s="223">
        <v>30.2267196833923</v>
      </c>
      <c r="DJ44" s="225">
        <v>1.0750865809958701</v>
      </c>
      <c r="DK44" s="223">
        <v>28.2445805511041</v>
      </c>
      <c r="DL44" s="225">
        <v>2.1058592658699702</v>
      </c>
      <c r="DM44" s="223">
        <v>27.707167686153799</v>
      </c>
      <c r="DN44" s="225">
        <v>2.0281427349290899</v>
      </c>
      <c r="DO44" s="223">
        <v>33.2552567113338</v>
      </c>
      <c r="DP44" s="225">
        <v>1.6631866278769201</v>
      </c>
      <c r="DQ44" s="223">
        <v>5.0106761602296297</v>
      </c>
      <c r="DR44" s="225">
        <v>2.9879747153909699</v>
      </c>
      <c r="DS44" s="223">
        <v>42.244064074084697</v>
      </c>
      <c r="DT44" s="225">
        <v>1.1168278371309699</v>
      </c>
      <c r="DU44" s="223">
        <v>38.968846205013499</v>
      </c>
      <c r="DV44" s="225">
        <v>2.09543263236481</v>
      </c>
      <c r="DW44" s="223">
        <v>41.7755339013856</v>
      </c>
      <c r="DX44" s="225">
        <v>2.04669806459875</v>
      </c>
      <c r="DY44" s="223">
        <v>44.9292896083019</v>
      </c>
      <c r="DZ44" s="225">
        <v>1.8793498128848001</v>
      </c>
      <c r="EA44" s="223">
        <v>5.96044340328839</v>
      </c>
      <c r="EB44" s="225">
        <v>2.5723782252305498</v>
      </c>
      <c r="EC44" s="223">
        <v>22.113935160586099</v>
      </c>
      <c r="ED44" s="225">
        <v>1.2454090606419601</v>
      </c>
      <c r="EE44" s="223">
        <v>19.603419027571999</v>
      </c>
      <c r="EF44" s="225">
        <v>2.1989529903150902</v>
      </c>
      <c r="EG44" s="223">
        <v>20.334064510510999</v>
      </c>
      <c r="EH44" s="225">
        <v>1.86583414820648</v>
      </c>
      <c r="EI44" s="223">
        <v>24.822350994003699</v>
      </c>
      <c r="EJ44" s="225">
        <v>1.7826921169260901</v>
      </c>
      <c r="EK44" s="223">
        <v>5.2189319664317901</v>
      </c>
      <c r="EL44" s="225">
        <v>2.8771945376243102</v>
      </c>
      <c r="EM44" s="223">
        <v>29.529412435317699</v>
      </c>
      <c r="EN44" s="225">
        <v>1.2609302674423</v>
      </c>
      <c r="EO44" s="223">
        <v>25.718311221197101</v>
      </c>
      <c r="EP44" s="225">
        <v>2.2381161556823499</v>
      </c>
      <c r="EQ44" s="223">
        <v>30.672175302118401</v>
      </c>
      <c r="ER44" s="225">
        <v>1.9264426711937299</v>
      </c>
      <c r="ES44" s="223">
        <v>31.810270876840899</v>
      </c>
      <c r="ET44" s="225">
        <v>1.6543071718217499</v>
      </c>
      <c r="EU44" s="223">
        <v>6.0919596556437998</v>
      </c>
      <c r="EV44" s="225">
        <v>2.5562556992882302</v>
      </c>
      <c r="EW44" s="223">
        <v>34.235786775264302</v>
      </c>
      <c r="EX44" s="225">
        <v>1.0141491259619499</v>
      </c>
      <c r="EY44" s="223">
        <v>32.344789760359902</v>
      </c>
      <c r="EZ44" s="225">
        <v>1.8280878671683101</v>
      </c>
      <c r="FA44" s="223">
        <v>34.085351721031202</v>
      </c>
      <c r="FB44" s="225">
        <v>2.4189211529072101</v>
      </c>
      <c r="FC44" s="223">
        <v>35.339524100491502</v>
      </c>
      <c r="FD44" s="225">
        <v>1.39026833537924</v>
      </c>
      <c r="FE44" s="223">
        <v>2.99473434013158</v>
      </c>
      <c r="FF44" s="225">
        <v>2.2553396185410901</v>
      </c>
      <c r="FG44" s="104"/>
      <c r="FH44" s="104"/>
      <c r="FI44" s="104"/>
      <c r="FJ44" s="104"/>
      <c r="FK44" s="104"/>
      <c r="FL44" s="104"/>
      <c r="FM44" s="104"/>
      <c r="FN44" s="104"/>
      <c r="FO44" s="104"/>
      <c r="FP44" s="104"/>
      <c r="FQ44" s="104"/>
      <c r="FR44" s="104"/>
      <c r="FS44" s="104"/>
      <c r="FT44" s="104"/>
      <c r="FU44" s="104"/>
      <c r="FV44" s="104"/>
      <c r="FW44" s="104"/>
      <c r="FX44" s="104"/>
      <c r="FY44" s="104"/>
      <c r="FZ44" s="104"/>
      <c r="GA44" s="104"/>
      <c r="GB44" s="104"/>
      <c r="GC44" s="104"/>
      <c r="GD44" s="104"/>
      <c r="GE44" s="104"/>
      <c r="GF44" s="104"/>
      <c r="GG44" s="104"/>
      <c r="GH44" s="104"/>
      <c r="GI44" s="104"/>
      <c r="GJ44" s="104"/>
      <c r="GK44" s="104"/>
      <c r="GL44" s="104"/>
      <c r="GM44" s="104"/>
      <c r="GN44" s="104"/>
      <c r="GO44" s="104"/>
      <c r="GP44" s="104"/>
      <c r="GQ44" s="104"/>
      <c r="GR44" s="104"/>
      <c r="GS44" s="104"/>
      <c r="GT44" s="104"/>
      <c r="GU44" s="104"/>
      <c r="GV44" s="104"/>
      <c r="GW44" s="104"/>
      <c r="GX44" s="104"/>
      <c r="GY44" s="104"/>
      <c r="GZ44" s="104"/>
      <c r="HA44" s="104"/>
      <c r="HB44" s="104"/>
      <c r="HC44" s="104"/>
      <c r="HD44" s="104"/>
      <c r="HE44" s="104"/>
      <c r="HF44" s="104"/>
      <c r="HG44" s="104"/>
      <c r="HH44" s="104"/>
      <c r="HI44" s="104"/>
      <c r="HJ44" s="104"/>
      <c r="HK44" s="104"/>
      <c r="HL44" s="104"/>
      <c r="HM44" s="104"/>
      <c r="HN44" s="104"/>
      <c r="HO44" s="104"/>
      <c r="HP44" s="104"/>
      <c r="HQ44" s="104"/>
      <c r="HR44" s="255"/>
    </row>
    <row r="45" spans="1:226" ht="13" customHeight="1" x14ac:dyDescent="0.25">
      <c r="A45" s="26" t="s">
        <v>424</v>
      </c>
      <c r="B45" s="184">
        <v>2</v>
      </c>
      <c r="C45" s="223">
        <v>25.914180699696001</v>
      </c>
      <c r="D45" s="225">
        <v>1.1278575817493901</v>
      </c>
      <c r="E45" s="223">
        <v>24.283593790952501</v>
      </c>
      <c r="F45" s="225">
        <v>2.1355462031383499</v>
      </c>
      <c r="G45" s="223">
        <v>23.030074131856701</v>
      </c>
      <c r="H45" s="225">
        <v>2.4276123805851602</v>
      </c>
      <c r="I45" s="223">
        <v>26.6309198768109</v>
      </c>
      <c r="J45" s="225">
        <v>1.4353546232968299</v>
      </c>
      <c r="K45" s="223">
        <v>2.3473260858584299</v>
      </c>
      <c r="L45" s="225">
        <v>2.59012025418569</v>
      </c>
      <c r="M45" s="223">
        <v>17.983667071618299</v>
      </c>
      <c r="N45" s="225">
        <v>0.92682083939522697</v>
      </c>
      <c r="O45" s="223">
        <v>16.6586370922683</v>
      </c>
      <c r="P45" s="225">
        <v>2.02903650478564</v>
      </c>
      <c r="Q45" s="223">
        <v>17.4739625634212</v>
      </c>
      <c r="R45" s="225">
        <v>2.0494526107042801</v>
      </c>
      <c r="S45" s="223">
        <v>17.4955939655636</v>
      </c>
      <c r="T45" s="225">
        <v>1.1233867958111701</v>
      </c>
      <c r="U45" s="223">
        <v>0.8369568732953</v>
      </c>
      <c r="V45" s="225">
        <v>2.1867428366586199</v>
      </c>
      <c r="W45" s="223">
        <v>32.476316498818797</v>
      </c>
      <c r="X45" s="225">
        <v>1.13440327472539</v>
      </c>
      <c r="Y45" s="223">
        <v>24.409516529109101</v>
      </c>
      <c r="Z45" s="225">
        <v>1.92472449566504</v>
      </c>
      <c r="AA45" s="223">
        <v>23.839178280038301</v>
      </c>
      <c r="AB45" s="225">
        <v>2.48804216857623</v>
      </c>
      <c r="AC45" s="223">
        <v>37.732639386383198</v>
      </c>
      <c r="AD45" s="225">
        <v>1.5058068155953499</v>
      </c>
      <c r="AE45" s="223">
        <v>13.3231228572741</v>
      </c>
      <c r="AF45" s="225">
        <v>2.21719100965444</v>
      </c>
      <c r="AG45" s="223">
        <v>53.009904422190999</v>
      </c>
      <c r="AH45" s="225">
        <v>1.3216729870625801</v>
      </c>
      <c r="AI45" s="223">
        <v>40.265503031098</v>
      </c>
      <c r="AJ45" s="225">
        <v>2.48508010408927</v>
      </c>
      <c r="AK45" s="223">
        <v>48.1144871874492</v>
      </c>
      <c r="AL45" s="225">
        <v>2.9619791829698499</v>
      </c>
      <c r="AM45" s="223">
        <v>59.250096837571299</v>
      </c>
      <c r="AN45" s="225">
        <v>1.7313351696350801</v>
      </c>
      <c r="AO45" s="223">
        <v>18.984593806473299</v>
      </c>
      <c r="AP45" s="225">
        <v>2.8734031094230699</v>
      </c>
      <c r="AQ45" s="223">
        <v>16.508963091240101</v>
      </c>
      <c r="AR45" s="225">
        <v>0.98900107966794604</v>
      </c>
      <c r="AS45" s="223">
        <v>13.9707326303262</v>
      </c>
      <c r="AT45" s="225">
        <v>1.6951422691759901</v>
      </c>
      <c r="AU45" s="223">
        <v>14.694936234010299</v>
      </c>
      <c r="AV45" s="225">
        <v>2.0485263056743199</v>
      </c>
      <c r="AW45" s="223">
        <v>17.335536553943999</v>
      </c>
      <c r="AX45" s="225">
        <v>1.25211355546362</v>
      </c>
      <c r="AY45" s="223">
        <v>3.36480392361785</v>
      </c>
      <c r="AZ45" s="225">
        <v>1.8954352551789899</v>
      </c>
      <c r="BA45" s="223">
        <v>41.495548135675897</v>
      </c>
      <c r="BB45" s="225">
        <v>1.2088259653256399</v>
      </c>
      <c r="BC45" s="223">
        <v>42.389074581150098</v>
      </c>
      <c r="BD45" s="225">
        <v>2.2153899569835098</v>
      </c>
      <c r="BE45" s="223">
        <v>36.962451579391796</v>
      </c>
      <c r="BF45" s="225">
        <v>2.5646445964295301</v>
      </c>
      <c r="BG45" s="223">
        <v>41.867287738730603</v>
      </c>
      <c r="BH45" s="225">
        <v>1.67560409330861</v>
      </c>
      <c r="BI45" s="223">
        <v>-0.52178684241948803</v>
      </c>
      <c r="BJ45" s="225">
        <v>2.92520283208203</v>
      </c>
      <c r="BK45" s="223">
        <v>36.710178075100899</v>
      </c>
      <c r="BL45" s="225">
        <v>1.1592426265635101</v>
      </c>
      <c r="BM45" s="223">
        <v>41.458810372608603</v>
      </c>
      <c r="BN45" s="225">
        <v>2.39940333267276</v>
      </c>
      <c r="BO45" s="223">
        <v>36.025401839481603</v>
      </c>
      <c r="BP45" s="225">
        <v>2.32964893363487</v>
      </c>
      <c r="BQ45" s="223">
        <v>33.574410211960704</v>
      </c>
      <c r="BR45" s="225">
        <v>1.46922375648383</v>
      </c>
      <c r="BS45" s="223">
        <v>-7.88440016064785</v>
      </c>
      <c r="BT45" s="225">
        <v>2.8592611196619901</v>
      </c>
      <c r="BU45" s="223">
        <v>15.575983325312</v>
      </c>
      <c r="BV45" s="225">
        <v>0.74825280265246397</v>
      </c>
      <c r="BW45" s="223">
        <v>16.300439930517499</v>
      </c>
      <c r="BX45" s="225">
        <v>1.75031970319352</v>
      </c>
      <c r="BY45" s="223">
        <v>14.471589338618401</v>
      </c>
      <c r="BZ45" s="225">
        <v>2.0571670953314598</v>
      </c>
      <c r="CA45" s="223">
        <v>14.368987774223401</v>
      </c>
      <c r="CB45" s="225">
        <v>1.0005755863124399</v>
      </c>
      <c r="CC45" s="223">
        <v>-1.93145215629415</v>
      </c>
      <c r="CD45" s="225">
        <v>2.1726625053320001</v>
      </c>
      <c r="CE45" s="223">
        <v>34.3490507227609</v>
      </c>
      <c r="CF45" s="225">
        <v>1.1667642574293899</v>
      </c>
      <c r="CG45" s="223">
        <v>27.7022692004719</v>
      </c>
      <c r="CH45" s="225">
        <v>2.1710677621916101</v>
      </c>
      <c r="CI45" s="223">
        <v>31.308556101186898</v>
      </c>
      <c r="CJ45" s="225">
        <v>2.45075942669378</v>
      </c>
      <c r="CK45" s="223">
        <v>37.939215325504897</v>
      </c>
      <c r="CL45" s="225">
        <v>1.57103100993613</v>
      </c>
      <c r="CM45" s="223">
        <v>10.236946125033</v>
      </c>
      <c r="CN45" s="225">
        <v>2.5281470193997602</v>
      </c>
      <c r="CO45" s="223">
        <v>29.517517596880001</v>
      </c>
      <c r="CP45" s="225">
        <v>1.0940541389026199</v>
      </c>
      <c r="CQ45" s="223">
        <v>25.010929980894598</v>
      </c>
      <c r="CR45" s="225">
        <v>2.0246421396634902</v>
      </c>
      <c r="CS45" s="223">
        <v>29.6114211701891</v>
      </c>
      <c r="CT45" s="225">
        <v>2.3225973283848802</v>
      </c>
      <c r="CU45" s="223">
        <v>30.989148478187701</v>
      </c>
      <c r="CV45" s="225">
        <v>1.50284169757589</v>
      </c>
      <c r="CW45" s="223">
        <v>5.9782184972931098</v>
      </c>
      <c r="CX45" s="225">
        <v>2.3610954487970499</v>
      </c>
      <c r="CY45" s="223">
        <v>29.4576050112871</v>
      </c>
      <c r="CZ45" s="225">
        <v>1.1219618291776501</v>
      </c>
      <c r="DA45" s="223">
        <v>25.582786196613299</v>
      </c>
      <c r="DB45" s="225">
        <v>2.1694695750336899</v>
      </c>
      <c r="DC45" s="223">
        <v>26.498217903757801</v>
      </c>
      <c r="DD45" s="225">
        <v>2.4857141444955002</v>
      </c>
      <c r="DE45" s="223">
        <v>31.509457112478302</v>
      </c>
      <c r="DF45" s="225">
        <v>1.4275193860411799</v>
      </c>
      <c r="DG45" s="223">
        <v>5.9266709158650004</v>
      </c>
      <c r="DH45" s="225">
        <v>2.3881851367313698</v>
      </c>
      <c r="DI45" s="223">
        <v>34.994314550852103</v>
      </c>
      <c r="DJ45" s="225">
        <v>1.07673493839304</v>
      </c>
      <c r="DK45" s="223">
        <v>32.236058270499697</v>
      </c>
      <c r="DL45" s="225">
        <v>2.12417212511266</v>
      </c>
      <c r="DM45" s="223">
        <v>34.9823493878501</v>
      </c>
      <c r="DN45" s="225">
        <v>2.7479589900736801</v>
      </c>
      <c r="DO45" s="223">
        <v>35.577242964508997</v>
      </c>
      <c r="DP45" s="225">
        <v>1.50320511150722</v>
      </c>
      <c r="DQ45" s="223">
        <v>3.34118469400926</v>
      </c>
      <c r="DR45" s="225">
        <v>2.6702263084035098</v>
      </c>
      <c r="DS45" s="223">
        <v>31.7850819020594</v>
      </c>
      <c r="DT45" s="225">
        <v>1.0374902735573499</v>
      </c>
      <c r="DU45" s="223">
        <v>33.562698205909697</v>
      </c>
      <c r="DV45" s="225">
        <v>2.3550624581638502</v>
      </c>
      <c r="DW45" s="223">
        <v>30.9893980617449</v>
      </c>
      <c r="DX45" s="225">
        <v>2.7290839443125301</v>
      </c>
      <c r="DY45" s="223">
        <v>31.285835590027101</v>
      </c>
      <c r="DZ45" s="225">
        <v>1.3169835318912599</v>
      </c>
      <c r="EA45" s="223">
        <v>-2.2768626158826</v>
      </c>
      <c r="EB45" s="225">
        <v>2.65929088291742</v>
      </c>
      <c r="EC45" s="223">
        <v>25.438369535694498</v>
      </c>
      <c r="ED45" s="225">
        <v>0.943448442100565</v>
      </c>
      <c r="EE45" s="223">
        <v>22.131938882149701</v>
      </c>
      <c r="EF45" s="225">
        <v>2.0376409096687098</v>
      </c>
      <c r="EG45" s="223">
        <v>26.076950878020298</v>
      </c>
      <c r="EH45" s="225">
        <v>2.92889219608597</v>
      </c>
      <c r="EI45" s="223">
        <v>25.6220105036661</v>
      </c>
      <c r="EJ45" s="225">
        <v>1.2336402696612701</v>
      </c>
      <c r="EK45" s="223">
        <v>3.49007162151642</v>
      </c>
      <c r="EL45" s="225">
        <v>2.55788014863032</v>
      </c>
      <c r="EM45" s="223">
        <v>22.229345650845101</v>
      </c>
      <c r="EN45" s="225">
        <v>0.94232436643218798</v>
      </c>
      <c r="EO45" s="223">
        <v>22.495991896569102</v>
      </c>
      <c r="EP45" s="225">
        <v>2.1641063194735701</v>
      </c>
      <c r="EQ45" s="223">
        <v>21.383802401693298</v>
      </c>
      <c r="ER45" s="225">
        <v>2.5304798343137702</v>
      </c>
      <c r="ES45" s="223">
        <v>21.2474496864881</v>
      </c>
      <c r="ET45" s="225">
        <v>1.1532500710309599</v>
      </c>
      <c r="EU45" s="223">
        <v>-1.2485422100810299</v>
      </c>
      <c r="EV45" s="225">
        <v>2.52700751946881</v>
      </c>
      <c r="EW45" s="223">
        <v>27.897241187106602</v>
      </c>
      <c r="EX45" s="225">
        <v>1.0327938362470499</v>
      </c>
      <c r="EY45" s="223">
        <v>29.067302305205299</v>
      </c>
      <c r="EZ45" s="225">
        <v>2.0028146520698802</v>
      </c>
      <c r="FA45" s="223">
        <v>24.654834778737001</v>
      </c>
      <c r="FB45" s="225">
        <v>2.49424253269102</v>
      </c>
      <c r="FC45" s="223">
        <v>27.095825286903601</v>
      </c>
      <c r="FD45" s="225">
        <v>1.3896942566801</v>
      </c>
      <c r="FE45" s="223">
        <v>-1.9714770183017201</v>
      </c>
      <c r="FF45" s="225">
        <v>2.3852967391773601</v>
      </c>
      <c r="FG45" s="104"/>
      <c r="FH45" s="104"/>
      <c r="FI45" s="104"/>
      <c r="FJ45" s="104"/>
      <c r="FK45" s="104"/>
      <c r="FL45" s="104"/>
      <c r="FM45" s="104"/>
      <c r="FN45" s="104"/>
      <c r="FO45" s="104"/>
      <c r="FP45" s="104"/>
      <c r="FQ45" s="104"/>
      <c r="FR45" s="104"/>
      <c r="FS45" s="104"/>
      <c r="FT45" s="104"/>
      <c r="FU45" s="104"/>
      <c r="FV45" s="104"/>
      <c r="FW45" s="104"/>
      <c r="FX45" s="104"/>
      <c r="FY45" s="104"/>
      <c r="FZ45" s="104"/>
      <c r="GA45" s="104"/>
      <c r="GB45" s="104"/>
      <c r="GC45" s="104"/>
      <c r="GD45" s="104"/>
      <c r="GE45" s="104"/>
      <c r="GF45" s="104"/>
      <c r="GG45" s="104"/>
      <c r="GH45" s="104"/>
      <c r="GI45" s="104"/>
      <c r="GJ45" s="104"/>
      <c r="GK45" s="104"/>
      <c r="GL45" s="104"/>
      <c r="GM45" s="104"/>
      <c r="GN45" s="104"/>
      <c r="GO45" s="104"/>
      <c r="GP45" s="104"/>
      <c r="GQ45" s="104"/>
      <c r="GR45" s="104"/>
      <c r="GS45" s="104"/>
      <c r="GT45" s="104"/>
      <c r="GU45" s="104"/>
      <c r="GV45" s="104"/>
      <c r="GW45" s="104"/>
      <c r="GX45" s="104"/>
      <c r="GY45" s="104"/>
      <c r="GZ45" s="104"/>
      <c r="HA45" s="104"/>
      <c r="HB45" s="104"/>
      <c r="HC45" s="104"/>
      <c r="HD45" s="104"/>
      <c r="HE45" s="104"/>
      <c r="HF45" s="104"/>
      <c r="HG45" s="104"/>
      <c r="HH45" s="104"/>
      <c r="HI45" s="104"/>
      <c r="HJ45" s="104"/>
      <c r="HK45" s="104"/>
      <c r="HL45" s="104"/>
      <c r="HM45" s="104"/>
      <c r="HN45" s="104"/>
      <c r="HO45" s="104"/>
      <c r="HP45" s="104"/>
      <c r="HQ45" s="104"/>
      <c r="HR45" s="255"/>
    </row>
    <row r="46" spans="1:226" ht="13" customHeight="1" x14ac:dyDescent="0.25">
      <c r="A46" s="26" t="s">
        <v>425</v>
      </c>
      <c r="B46" s="184">
        <v>2</v>
      </c>
      <c r="C46" s="223">
        <v>24.6394392708421</v>
      </c>
      <c r="D46" s="225">
        <v>1.2769883871973899</v>
      </c>
      <c r="E46" s="223">
        <v>30.241488598073801</v>
      </c>
      <c r="F46" s="225">
        <v>3.7541076481315399</v>
      </c>
      <c r="G46" s="223">
        <v>22.3505477583981</v>
      </c>
      <c r="H46" s="225">
        <v>3.8723843745279298</v>
      </c>
      <c r="I46" s="223">
        <v>24.928643747261599</v>
      </c>
      <c r="J46" s="225">
        <v>1.52362970053463</v>
      </c>
      <c r="K46" s="223">
        <v>-5.3128448508121799</v>
      </c>
      <c r="L46" s="225">
        <v>4.2915426628239102</v>
      </c>
      <c r="M46" s="223">
        <v>15.964845033529301</v>
      </c>
      <c r="N46" s="225">
        <v>1.14486716037172</v>
      </c>
      <c r="O46" s="223">
        <v>14.2604879688453</v>
      </c>
      <c r="P46" s="225">
        <v>3.4248493912377298</v>
      </c>
      <c r="Q46" s="223">
        <v>19.6750061929488</v>
      </c>
      <c r="R46" s="225">
        <v>3.2928622222577899</v>
      </c>
      <c r="S46" s="223">
        <v>15.788451434266999</v>
      </c>
      <c r="T46" s="225">
        <v>1.2033487529834399</v>
      </c>
      <c r="U46" s="223">
        <v>1.5279634654216501</v>
      </c>
      <c r="V46" s="225">
        <v>3.6159090657777502</v>
      </c>
      <c r="W46" s="223">
        <v>30.5292930060671</v>
      </c>
      <c r="X46" s="225">
        <v>1.4005371443894501</v>
      </c>
      <c r="Y46" s="223">
        <v>21.6176976389491</v>
      </c>
      <c r="Z46" s="225">
        <v>4.0666230631433997</v>
      </c>
      <c r="AA46" s="223">
        <v>24.992322015326501</v>
      </c>
      <c r="AB46" s="225">
        <v>3.2763356852223602</v>
      </c>
      <c r="AC46" s="223">
        <v>32.310083630351897</v>
      </c>
      <c r="AD46" s="225">
        <v>1.6539285086151201</v>
      </c>
      <c r="AE46" s="223">
        <v>10.6923859914028</v>
      </c>
      <c r="AF46" s="225">
        <v>3.9587771049495801</v>
      </c>
      <c r="AG46" s="223">
        <v>43.813178732361301</v>
      </c>
      <c r="AH46" s="225">
        <v>1.6091276686126399</v>
      </c>
      <c r="AI46" s="223">
        <v>29.723463237376802</v>
      </c>
      <c r="AJ46" s="225">
        <v>4.8917111567760596</v>
      </c>
      <c r="AK46" s="223">
        <v>44.420776763203499</v>
      </c>
      <c r="AL46" s="225">
        <v>4.7731988742640796</v>
      </c>
      <c r="AM46" s="223">
        <v>45.0291230072568</v>
      </c>
      <c r="AN46" s="225">
        <v>1.63328136707442</v>
      </c>
      <c r="AO46" s="223">
        <v>15.30565976988</v>
      </c>
      <c r="AP46" s="225">
        <v>4.7609101113500696</v>
      </c>
      <c r="AQ46" s="223">
        <v>19.039263396801299</v>
      </c>
      <c r="AR46" s="225">
        <v>1.15666572513647</v>
      </c>
      <c r="AS46" s="223">
        <v>25.247685240884898</v>
      </c>
      <c r="AT46" s="225">
        <v>4.4783866449715104</v>
      </c>
      <c r="AU46" s="223">
        <v>18.391177285567199</v>
      </c>
      <c r="AV46" s="225">
        <v>3.4288688467122501</v>
      </c>
      <c r="AW46" s="223">
        <v>19.0289351524304</v>
      </c>
      <c r="AX46" s="225">
        <v>1.29728431026088</v>
      </c>
      <c r="AY46" s="223">
        <v>-6.2187500884544296</v>
      </c>
      <c r="AZ46" s="225">
        <v>4.5808369280957901</v>
      </c>
      <c r="BA46" s="223">
        <v>45.784924477497498</v>
      </c>
      <c r="BB46" s="225">
        <v>1.71295447994505</v>
      </c>
      <c r="BC46" s="223">
        <v>29.063107517813599</v>
      </c>
      <c r="BD46" s="225">
        <v>4.9202684857800802</v>
      </c>
      <c r="BE46" s="223">
        <v>35.924564051688101</v>
      </c>
      <c r="BF46" s="225">
        <v>4.4780912605652397</v>
      </c>
      <c r="BG46" s="223">
        <v>48.825068180026797</v>
      </c>
      <c r="BH46" s="225">
        <v>1.7847946804457699</v>
      </c>
      <c r="BI46" s="223">
        <v>19.761960662213198</v>
      </c>
      <c r="BJ46" s="225">
        <v>5.0811166082141996</v>
      </c>
      <c r="BK46" s="223">
        <v>37.1197590947002</v>
      </c>
      <c r="BL46" s="225">
        <v>1.33856167226056</v>
      </c>
      <c r="BM46" s="223">
        <v>36.684704517280402</v>
      </c>
      <c r="BN46" s="225">
        <v>4.3346483283290498</v>
      </c>
      <c r="BO46" s="223">
        <v>41.160256752840397</v>
      </c>
      <c r="BP46" s="225">
        <v>3.9261018354949999</v>
      </c>
      <c r="BQ46" s="223">
        <v>36.521030766768497</v>
      </c>
      <c r="BR46" s="225">
        <v>1.4458087585874</v>
      </c>
      <c r="BS46" s="223">
        <v>-0.163673750511862</v>
      </c>
      <c r="BT46" s="225">
        <v>4.7299784793028499</v>
      </c>
      <c r="BU46" s="223">
        <v>7.1339024256856103</v>
      </c>
      <c r="BV46" s="225">
        <v>0.64230723635604103</v>
      </c>
      <c r="BW46" s="223">
        <v>11.2301786100094</v>
      </c>
      <c r="BX46" s="225">
        <v>3.4336443870383699</v>
      </c>
      <c r="BY46" s="223">
        <v>7.5773292572433704</v>
      </c>
      <c r="BZ46" s="225">
        <v>2.2582701656227799</v>
      </c>
      <c r="CA46" s="223">
        <v>6.7323964863847099</v>
      </c>
      <c r="CB46" s="225">
        <v>0.60885283346592001</v>
      </c>
      <c r="CC46" s="223">
        <v>-4.4977821236246802</v>
      </c>
      <c r="CD46" s="225">
        <v>3.5300148738072901</v>
      </c>
      <c r="CE46" s="223">
        <v>32.069709717158503</v>
      </c>
      <c r="CF46" s="225">
        <v>1.6987054635756</v>
      </c>
      <c r="CG46" s="223">
        <v>22.355129921305799</v>
      </c>
      <c r="CH46" s="225">
        <v>4.0364275392432196</v>
      </c>
      <c r="CI46" s="223">
        <v>27.9322036664053</v>
      </c>
      <c r="CJ46" s="225">
        <v>4.60192384289474</v>
      </c>
      <c r="CK46" s="223">
        <v>33.4776946902033</v>
      </c>
      <c r="CL46" s="225">
        <v>1.8920967721869699</v>
      </c>
      <c r="CM46" s="223">
        <v>11.122564768897499</v>
      </c>
      <c r="CN46" s="225">
        <v>4.4628917815034104</v>
      </c>
      <c r="CO46" s="223">
        <v>44.365760453351797</v>
      </c>
      <c r="CP46" s="225">
        <v>1.47378196371613</v>
      </c>
      <c r="CQ46" s="223">
        <v>33.402979840250097</v>
      </c>
      <c r="CR46" s="225">
        <v>4.2177340804980199</v>
      </c>
      <c r="CS46" s="223">
        <v>44.8361277642014</v>
      </c>
      <c r="CT46" s="225">
        <v>4.2727541649713299</v>
      </c>
      <c r="CU46" s="223">
        <v>45.646557781060899</v>
      </c>
      <c r="CV46" s="225">
        <v>1.70681405971767</v>
      </c>
      <c r="CW46" s="223">
        <v>12.243577940810701</v>
      </c>
      <c r="CX46" s="225">
        <v>4.7354125474303901</v>
      </c>
      <c r="CY46" s="223">
        <v>32.792775773554297</v>
      </c>
      <c r="CZ46" s="225">
        <v>1.2563469923013599</v>
      </c>
      <c r="DA46" s="223">
        <v>31.904645816032801</v>
      </c>
      <c r="DB46" s="225">
        <v>4.3882843467944603</v>
      </c>
      <c r="DC46" s="223">
        <v>28.411792975364801</v>
      </c>
      <c r="DD46" s="225">
        <v>3.7131167837436898</v>
      </c>
      <c r="DE46" s="223">
        <v>33.682611301778202</v>
      </c>
      <c r="DF46" s="225">
        <v>1.4456607489919799</v>
      </c>
      <c r="DG46" s="223">
        <v>1.7779654857453999</v>
      </c>
      <c r="DH46" s="225">
        <v>4.5764190528216</v>
      </c>
      <c r="DI46" s="223">
        <v>42.070190505441502</v>
      </c>
      <c r="DJ46" s="225">
        <v>1.47516560198877</v>
      </c>
      <c r="DK46" s="223">
        <v>34.001779228466901</v>
      </c>
      <c r="DL46" s="225">
        <v>4.0561181992690596</v>
      </c>
      <c r="DM46" s="223">
        <v>38.228992622997701</v>
      </c>
      <c r="DN46" s="225">
        <v>4.7306587972113503</v>
      </c>
      <c r="DO46" s="223">
        <v>43.351813755317501</v>
      </c>
      <c r="DP46" s="225">
        <v>1.6914287733397999</v>
      </c>
      <c r="DQ46" s="223">
        <v>9.3500345268506209</v>
      </c>
      <c r="DR46" s="225">
        <v>4.4088907420966104</v>
      </c>
      <c r="DS46" s="223">
        <v>19.058821929361201</v>
      </c>
      <c r="DT46" s="225">
        <v>1.2008692495283899</v>
      </c>
      <c r="DU46" s="223">
        <v>17.588477093951099</v>
      </c>
      <c r="DV46" s="225">
        <v>3.5373338165511599</v>
      </c>
      <c r="DW46" s="223">
        <v>14.0477845730427</v>
      </c>
      <c r="DX46" s="225">
        <v>2.9950096534775001</v>
      </c>
      <c r="DY46" s="223">
        <v>20.0507479322047</v>
      </c>
      <c r="DZ46" s="225">
        <v>1.3785143023995401</v>
      </c>
      <c r="EA46" s="223">
        <v>2.4622708382535698</v>
      </c>
      <c r="EB46" s="225">
        <v>3.5692696702374098</v>
      </c>
      <c r="EC46" s="223">
        <v>15.635457832385599</v>
      </c>
      <c r="ED46" s="225">
        <v>0.98223694103122905</v>
      </c>
      <c r="EE46" s="223">
        <v>10.724046082778299</v>
      </c>
      <c r="EF46" s="225">
        <v>2.6700896840347399</v>
      </c>
      <c r="EG46" s="223">
        <v>13.8560362027661</v>
      </c>
      <c r="EH46" s="225">
        <v>3.0114932325042898</v>
      </c>
      <c r="EI46" s="223">
        <v>16.173493353885</v>
      </c>
      <c r="EJ46" s="225">
        <v>1.1145016963194301</v>
      </c>
      <c r="EK46" s="223">
        <v>5.4494472711067203</v>
      </c>
      <c r="EL46" s="225">
        <v>3.0277722172200199</v>
      </c>
      <c r="EM46" s="223">
        <v>15.4737876505793</v>
      </c>
      <c r="EN46" s="225">
        <v>0.91253652887344505</v>
      </c>
      <c r="EO46" s="223">
        <v>10.029485626774401</v>
      </c>
      <c r="EP46" s="225">
        <v>2.9577751839906199</v>
      </c>
      <c r="EQ46" s="223">
        <v>9.2933689027509008</v>
      </c>
      <c r="ER46" s="225">
        <v>2.40219650063103</v>
      </c>
      <c r="ES46" s="223">
        <v>16.839465355733999</v>
      </c>
      <c r="ET46" s="225">
        <v>1.0736446936864199</v>
      </c>
      <c r="EU46" s="223">
        <v>6.8099797289595401</v>
      </c>
      <c r="EV46" s="225">
        <v>3.3516703916886099</v>
      </c>
      <c r="EW46" s="223">
        <v>22.312212393560799</v>
      </c>
      <c r="EX46" s="225">
        <v>1.26103660711401</v>
      </c>
      <c r="EY46" s="223">
        <v>27.864537915135401</v>
      </c>
      <c r="EZ46" s="225">
        <v>3.77394348960431</v>
      </c>
      <c r="FA46" s="223">
        <v>23.293723253923101</v>
      </c>
      <c r="FB46" s="225">
        <v>3.6765100472173899</v>
      </c>
      <c r="FC46" s="223">
        <v>21.719137908925699</v>
      </c>
      <c r="FD46" s="225">
        <v>1.5498625586061101</v>
      </c>
      <c r="FE46" s="223">
        <v>-6.1454000062097904</v>
      </c>
      <c r="FF46" s="225">
        <v>4.2829283366630602</v>
      </c>
      <c r="FG46" s="104"/>
      <c r="FH46" s="104"/>
      <c r="FI46" s="104"/>
      <c r="FJ46" s="104"/>
      <c r="FK46" s="104"/>
      <c r="FL46" s="104"/>
      <c r="FM46" s="104"/>
      <c r="FN46" s="104"/>
      <c r="FO46" s="104"/>
      <c r="FP46" s="104"/>
      <c r="FQ46" s="104"/>
      <c r="FR46" s="104"/>
      <c r="FS46" s="104"/>
      <c r="FT46" s="104"/>
      <c r="FU46" s="104"/>
      <c r="FV46" s="104"/>
      <c r="FW46" s="104"/>
      <c r="FX46" s="104"/>
      <c r="FY46" s="104"/>
      <c r="FZ46" s="104"/>
      <c r="GA46" s="104"/>
      <c r="GB46" s="104"/>
      <c r="GC46" s="104"/>
      <c r="GD46" s="104"/>
      <c r="GE46" s="104"/>
      <c r="GF46" s="104"/>
      <c r="GG46" s="104"/>
      <c r="GH46" s="104"/>
      <c r="GI46" s="104"/>
      <c r="GJ46" s="104"/>
      <c r="GK46" s="104"/>
      <c r="GL46" s="104"/>
      <c r="GM46" s="104"/>
      <c r="GN46" s="104"/>
      <c r="GO46" s="104"/>
      <c r="GP46" s="104"/>
      <c r="GQ46" s="104"/>
      <c r="GR46" s="104"/>
      <c r="GS46" s="104"/>
      <c r="GT46" s="104"/>
      <c r="GU46" s="104"/>
      <c r="GV46" s="104"/>
      <c r="GW46" s="104"/>
      <c r="GX46" s="104"/>
      <c r="GY46" s="104"/>
      <c r="GZ46" s="104"/>
      <c r="HA46" s="104"/>
      <c r="HB46" s="104"/>
      <c r="HC46" s="104"/>
      <c r="HD46" s="104"/>
      <c r="HE46" s="104"/>
      <c r="HF46" s="104"/>
      <c r="HG46" s="104"/>
      <c r="HH46" s="104"/>
      <c r="HI46" s="104"/>
      <c r="HJ46" s="104"/>
      <c r="HK46" s="104"/>
      <c r="HL46" s="104"/>
      <c r="HM46" s="104"/>
      <c r="HN46" s="104"/>
      <c r="HO46" s="104"/>
      <c r="HP46" s="104"/>
      <c r="HQ46" s="104"/>
      <c r="HR46" s="255"/>
    </row>
    <row r="47" spans="1:226" ht="13" customHeight="1" x14ac:dyDescent="0.25">
      <c r="A47" s="26" t="s">
        <v>426</v>
      </c>
      <c r="B47" s="184">
        <v>2</v>
      </c>
      <c r="C47" s="223">
        <v>62.784435015951203</v>
      </c>
      <c r="D47" s="225">
        <v>1.0403102774896</v>
      </c>
      <c r="E47" s="223">
        <v>47.364552640309597</v>
      </c>
      <c r="F47" s="225">
        <v>4.0467666240671996</v>
      </c>
      <c r="G47" s="223">
        <v>67.625343579907195</v>
      </c>
      <c r="H47" s="225">
        <v>4.3750526342515101</v>
      </c>
      <c r="I47" s="223">
        <v>64.010474967612197</v>
      </c>
      <c r="J47" s="225">
        <v>1.1052632612081901</v>
      </c>
      <c r="K47" s="223">
        <v>16.6459223273026</v>
      </c>
      <c r="L47" s="225">
        <v>4.2607435862241401</v>
      </c>
      <c r="M47" s="223">
        <v>56.656115201688301</v>
      </c>
      <c r="N47" s="225">
        <v>1.2005958442301501</v>
      </c>
      <c r="O47" s="223">
        <v>36.2110237311663</v>
      </c>
      <c r="P47" s="225">
        <v>4.2731070104819597</v>
      </c>
      <c r="Q47" s="223">
        <v>52.750808597595302</v>
      </c>
      <c r="R47" s="225">
        <v>4.88241885272146</v>
      </c>
      <c r="S47" s="223">
        <v>59.001472433651898</v>
      </c>
      <c r="T47" s="225">
        <v>1.21112744647986</v>
      </c>
      <c r="U47" s="223">
        <v>22.790448702485701</v>
      </c>
      <c r="V47" s="225">
        <v>4.5051415774986996</v>
      </c>
      <c r="W47" s="223">
        <v>77.437594989169199</v>
      </c>
      <c r="X47" s="225">
        <v>1.05035098709738</v>
      </c>
      <c r="Y47" s="223">
        <v>66.933592125012694</v>
      </c>
      <c r="Z47" s="225">
        <v>3.6470062197681101</v>
      </c>
      <c r="AA47" s="223">
        <v>76.972632652142806</v>
      </c>
      <c r="AB47" s="225">
        <v>3.5953030860305999</v>
      </c>
      <c r="AC47" s="223">
        <v>78.635772052798103</v>
      </c>
      <c r="AD47" s="225">
        <v>1.1315556590361699</v>
      </c>
      <c r="AE47" s="223">
        <v>11.7021799277854</v>
      </c>
      <c r="AF47" s="225">
        <v>3.8898457518819001</v>
      </c>
      <c r="AG47" s="223">
        <v>79.268678411569894</v>
      </c>
      <c r="AH47" s="225">
        <v>0.97988364043308496</v>
      </c>
      <c r="AI47" s="223">
        <v>63.812929576586903</v>
      </c>
      <c r="AJ47" s="225">
        <v>3.7056369304334198</v>
      </c>
      <c r="AK47" s="223">
        <v>79.137783442141796</v>
      </c>
      <c r="AL47" s="225">
        <v>4.0831719605176202</v>
      </c>
      <c r="AM47" s="223">
        <v>80.818323258761296</v>
      </c>
      <c r="AN47" s="225">
        <v>0.92963710077408002</v>
      </c>
      <c r="AO47" s="223">
        <v>17.0053936821744</v>
      </c>
      <c r="AP47" s="225">
        <v>3.6323654443743099</v>
      </c>
      <c r="AQ47" s="223">
        <v>19.167503910206701</v>
      </c>
      <c r="AR47" s="225">
        <v>1.0587074331230499</v>
      </c>
      <c r="AS47" s="223">
        <v>17.9478541838795</v>
      </c>
      <c r="AT47" s="225">
        <v>2.8001437596004601</v>
      </c>
      <c r="AU47" s="223">
        <v>24.880794771853601</v>
      </c>
      <c r="AV47" s="225">
        <v>4.6777657571917999</v>
      </c>
      <c r="AW47" s="223">
        <v>19.021200131321901</v>
      </c>
      <c r="AX47" s="225">
        <v>1.0790055871642099</v>
      </c>
      <c r="AY47" s="223">
        <v>1.0733459474423801</v>
      </c>
      <c r="AZ47" s="225">
        <v>2.7881059872063001</v>
      </c>
      <c r="BA47" s="223">
        <v>78.573225964804806</v>
      </c>
      <c r="BB47" s="225">
        <v>1.00207255367743</v>
      </c>
      <c r="BC47" s="223">
        <v>69.961634599358305</v>
      </c>
      <c r="BD47" s="225">
        <v>3.7763657716422001</v>
      </c>
      <c r="BE47" s="223">
        <v>70.449089559198597</v>
      </c>
      <c r="BF47" s="225">
        <v>4.1043257140890796</v>
      </c>
      <c r="BG47" s="223">
        <v>79.936899847340797</v>
      </c>
      <c r="BH47" s="225">
        <v>0.94527358739674305</v>
      </c>
      <c r="BI47" s="223">
        <v>9.9752652479825201</v>
      </c>
      <c r="BJ47" s="225">
        <v>3.8356787700811799</v>
      </c>
      <c r="BK47" s="223">
        <v>62.117180206075702</v>
      </c>
      <c r="BL47" s="225">
        <v>1.3014390014252899</v>
      </c>
      <c r="BM47" s="223">
        <v>73.639729337770504</v>
      </c>
      <c r="BN47" s="225">
        <v>3.99326188623803</v>
      </c>
      <c r="BO47" s="223">
        <v>61.667697826424302</v>
      </c>
      <c r="BP47" s="225">
        <v>4.0775878559190497</v>
      </c>
      <c r="BQ47" s="223">
        <v>61.113930598450303</v>
      </c>
      <c r="BR47" s="225">
        <v>1.3579221566990001</v>
      </c>
      <c r="BS47" s="223">
        <v>-12.525798739320299</v>
      </c>
      <c r="BT47" s="225">
        <v>4.0137140603007904</v>
      </c>
      <c r="BU47" s="223">
        <v>26.768890115257001</v>
      </c>
      <c r="BV47" s="225">
        <v>1.2024438983566801</v>
      </c>
      <c r="BW47" s="223">
        <v>21.590663840125799</v>
      </c>
      <c r="BX47" s="225">
        <v>3.6945704132218902</v>
      </c>
      <c r="BY47" s="223">
        <v>28.077946672936999</v>
      </c>
      <c r="BZ47" s="225">
        <v>4.7230209835411303</v>
      </c>
      <c r="CA47" s="223">
        <v>27.211524572254799</v>
      </c>
      <c r="CB47" s="225">
        <v>1.2810459550412101</v>
      </c>
      <c r="CC47" s="223">
        <v>5.6208607321290502</v>
      </c>
      <c r="CD47" s="225">
        <v>3.9886664387106299</v>
      </c>
      <c r="CE47" s="223">
        <v>52.040557384331301</v>
      </c>
      <c r="CF47" s="225">
        <v>1.1146890882182701</v>
      </c>
      <c r="CG47" s="223">
        <v>44.736301057827298</v>
      </c>
      <c r="CH47" s="225">
        <v>4.2430887398601902</v>
      </c>
      <c r="CI47" s="223">
        <v>45.174456677921903</v>
      </c>
      <c r="CJ47" s="225">
        <v>5.5291920009450202</v>
      </c>
      <c r="CK47" s="223">
        <v>53.214716469937699</v>
      </c>
      <c r="CL47" s="225">
        <v>1.19563054207055</v>
      </c>
      <c r="CM47" s="223">
        <v>8.4784154121103992</v>
      </c>
      <c r="CN47" s="225">
        <v>4.3477176220045699</v>
      </c>
      <c r="CO47" s="223">
        <v>60.5560700079646</v>
      </c>
      <c r="CP47" s="225">
        <v>1.3014181561695199</v>
      </c>
      <c r="CQ47" s="223">
        <v>47.339879834008897</v>
      </c>
      <c r="CR47" s="225">
        <v>4.0530457456781201</v>
      </c>
      <c r="CS47" s="223">
        <v>64.740792783037307</v>
      </c>
      <c r="CT47" s="225">
        <v>4.41302992486807</v>
      </c>
      <c r="CU47" s="223">
        <v>61.498763520704102</v>
      </c>
      <c r="CV47" s="225">
        <v>1.4041789406418099</v>
      </c>
      <c r="CW47" s="223">
        <v>14.1588836866952</v>
      </c>
      <c r="CX47" s="225">
        <v>4.3679959448875403</v>
      </c>
      <c r="CY47" s="223">
        <v>63.825218584791003</v>
      </c>
      <c r="CZ47" s="225">
        <v>1.19854899297327</v>
      </c>
      <c r="DA47" s="223">
        <v>54.738023308865401</v>
      </c>
      <c r="DB47" s="225">
        <v>4.2383109701767401</v>
      </c>
      <c r="DC47" s="223">
        <v>61.217705338893502</v>
      </c>
      <c r="DD47" s="225">
        <v>4.61197450899882</v>
      </c>
      <c r="DE47" s="223">
        <v>65.042178210227405</v>
      </c>
      <c r="DF47" s="225">
        <v>1.2297019254252199</v>
      </c>
      <c r="DG47" s="223">
        <v>10.304154901362001</v>
      </c>
      <c r="DH47" s="225">
        <v>4.3566093362224301</v>
      </c>
      <c r="DI47" s="223">
        <v>56.969681465733601</v>
      </c>
      <c r="DJ47" s="225">
        <v>1.3413333516302099</v>
      </c>
      <c r="DK47" s="223">
        <v>48.222853164714103</v>
      </c>
      <c r="DL47" s="225">
        <v>4.0204829431168099</v>
      </c>
      <c r="DM47" s="223">
        <v>55.618974985420401</v>
      </c>
      <c r="DN47" s="225">
        <v>5.0594245575314201</v>
      </c>
      <c r="DO47" s="223">
        <v>57.939423235945398</v>
      </c>
      <c r="DP47" s="225">
        <v>1.46054128973088</v>
      </c>
      <c r="DQ47" s="223">
        <v>9.7165700712313008</v>
      </c>
      <c r="DR47" s="225">
        <v>4.2365065902162096</v>
      </c>
      <c r="DS47" s="223">
        <v>49.184089535812802</v>
      </c>
      <c r="DT47" s="225">
        <v>1.12482498154421</v>
      </c>
      <c r="DU47" s="223">
        <v>35.803312374031897</v>
      </c>
      <c r="DV47" s="225">
        <v>3.9379744954758999</v>
      </c>
      <c r="DW47" s="223">
        <v>46.162530508645297</v>
      </c>
      <c r="DX47" s="225">
        <v>4.7522039621621897</v>
      </c>
      <c r="DY47" s="223">
        <v>50.536994336449403</v>
      </c>
      <c r="DZ47" s="225">
        <v>1.26885992983233</v>
      </c>
      <c r="EA47" s="223">
        <v>14.733681962417499</v>
      </c>
      <c r="EB47" s="225">
        <v>4.17093271500499</v>
      </c>
      <c r="EC47" s="223">
        <v>44.982868912298798</v>
      </c>
      <c r="ED47" s="225">
        <v>1.04531169543877</v>
      </c>
      <c r="EE47" s="223">
        <v>32.501887104134298</v>
      </c>
      <c r="EF47" s="225">
        <v>3.6837263993998901</v>
      </c>
      <c r="EG47" s="223">
        <v>33.578204626439003</v>
      </c>
      <c r="EH47" s="225">
        <v>4.8180791079154899</v>
      </c>
      <c r="EI47" s="223">
        <v>46.8488135647235</v>
      </c>
      <c r="EJ47" s="225">
        <v>1.14385693233014</v>
      </c>
      <c r="EK47" s="223">
        <v>14.346926460589099</v>
      </c>
      <c r="EL47" s="225">
        <v>4.0373343842151703</v>
      </c>
      <c r="EM47" s="223">
        <v>19.349948543143899</v>
      </c>
      <c r="EN47" s="225">
        <v>0.82355835418636303</v>
      </c>
      <c r="EO47" s="223">
        <v>13.064320515519601</v>
      </c>
      <c r="EP47" s="225">
        <v>2.6652089600274298</v>
      </c>
      <c r="EQ47" s="223">
        <v>16.563856687516601</v>
      </c>
      <c r="ER47" s="225">
        <v>3.2179311262017398</v>
      </c>
      <c r="ES47" s="223">
        <v>20.113597850527601</v>
      </c>
      <c r="ET47" s="225">
        <v>0.99625005712084103</v>
      </c>
      <c r="EU47" s="223">
        <v>7.0492773350080604</v>
      </c>
      <c r="EV47" s="225">
        <v>2.97414354507116</v>
      </c>
      <c r="EW47" s="223">
        <v>50.681498448887297</v>
      </c>
      <c r="EX47" s="225">
        <v>1.1168109633465699</v>
      </c>
      <c r="EY47" s="223">
        <v>44.270957024070903</v>
      </c>
      <c r="EZ47" s="225">
        <v>3.5134839818015999</v>
      </c>
      <c r="FA47" s="223">
        <v>42.737119287802301</v>
      </c>
      <c r="FB47" s="225">
        <v>4.3680751637495501</v>
      </c>
      <c r="FC47" s="223">
        <v>51.703114680034503</v>
      </c>
      <c r="FD47" s="225">
        <v>1.1592465671127901</v>
      </c>
      <c r="FE47" s="223">
        <v>7.43215765596356</v>
      </c>
      <c r="FF47" s="225">
        <v>3.6681623378579502</v>
      </c>
      <c r="FG47" s="104"/>
      <c r="FH47" s="104"/>
      <c r="FI47" s="104"/>
      <c r="FJ47" s="104"/>
      <c r="FK47" s="104"/>
      <c r="FL47" s="104"/>
      <c r="FM47" s="104"/>
      <c r="FN47" s="104"/>
      <c r="FO47" s="104"/>
      <c r="FP47" s="104"/>
      <c r="FQ47" s="104"/>
      <c r="FR47" s="104"/>
      <c r="FS47" s="104"/>
      <c r="FT47" s="104"/>
      <c r="FU47" s="104"/>
      <c r="FV47" s="104"/>
      <c r="FW47" s="104"/>
      <c r="FX47" s="104"/>
      <c r="FY47" s="104"/>
      <c r="FZ47" s="104"/>
      <c r="GA47" s="104"/>
      <c r="GB47" s="104"/>
      <c r="GC47" s="104"/>
      <c r="GD47" s="104"/>
      <c r="GE47" s="104"/>
      <c r="GF47" s="104"/>
      <c r="GG47" s="104"/>
      <c r="GH47" s="104"/>
      <c r="GI47" s="104"/>
      <c r="GJ47" s="104"/>
      <c r="GK47" s="104"/>
      <c r="GL47" s="104"/>
      <c r="GM47" s="104"/>
      <c r="GN47" s="104"/>
      <c r="GO47" s="104"/>
      <c r="GP47" s="104"/>
      <c r="GQ47" s="104"/>
      <c r="GR47" s="104"/>
      <c r="GS47" s="104"/>
      <c r="GT47" s="104"/>
      <c r="GU47" s="104"/>
      <c r="GV47" s="104"/>
      <c r="GW47" s="104"/>
      <c r="GX47" s="104"/>
      <c r="GY47" s="104"/>
      <c r="GZ47" s="104"/>
      <c r="HA47" s="104"/>
      <c r="HB47" s="104"/>
      <c r="HC47" s="104"/>
      <c r="HD47" s="104"/>
      <c r="HE47" s="104"/>
      <c r="HF47" s="104"/>
      <c r="HG47" s="104"/>
      <c r="HH47" s="104"/>
      <c r="HI47" s="104"/>
      <c r="HJ47" s="104"/>
      <c r="HK47" s="104"/>
      <c r="HL47" s="104"/>
      <c r="HM47" s="104"/>
      <c r="HN47" s="104"/>
      <c r="HO47" s="104"/>
      <c r="HP47" s="104"/>
      <c r="HQ47" s="104"/>
      <c r="HR47" s="255"/>
    </row>
    <row r="48" spans="1:226" ht="13" customHeight="1" x14ac:dyDescent="0.25">
      <c r="A48" s="26" t="s">
        <v>427</v>
      </c>
      <c r="B48" s="184">
        <v>2</v>
      </c>
      <c r="C48" s="223">
        <v>20.722582695723901</v>
      </c>
      <c r="D48" s="225">
        <v>1.1134392798894199</v>
      </c>
      <c r="E48" s="223">
        <v>30.559355234815399</v>
      </c>
      <c r="F48" s="225">
        <v>2.8002168108250798</v>
      </c>
      <c r="G48" s="223">
        <v>24.527174997070201</v>
      </c>
      <c r="H48" s="225">
        <v>3.8738413835371901</v>
      </c>
      <c r="I48" s="223">
        <v>18.2216642214571</v>
      </c>
      <c r="J48" s="225">
        <v>1.29152634322051</v>
      </c>
      <c r="K48" s="223">
        <v>-12.3376910133584</v>
      </c>
      <c r="L48" s="225">
        <v>3.0469222449828299</v>
      </c>
      <c r="M48" s="223">
        <v>20.5896248444371</v>
      </c>
      <c r="N48" s="225">
        <v>1.1873096861339001</v>
      </c>
      <c r="O48" s="223">
        <v>31.843656085514201</v>
      </c>
      <c r="P48" s="225">
        <v>3.01573413053142</v>
      </c>
      <c r="Q48" s="223">
        <v>23.338303902662101</v>
      </c>
      <c r="R48" s="225">
        <v>3.8438494571450099</v>
      </c>
      <c r="S48" s="223">
        <v>17.822312171454399</v>
      </c>
      <c r="T48" s="225">
        <v>1.1562226014236601</v>
      </c>
      <c r="U48" s="223">
        <v>-14.0213439140598</v>
      </c>
      <c r="V48" s="225">
        <v>3.0456376389153501</v>
      </c>
      <c r="W48" s="223">
        <v>27.207218592142201</v>
      </c>
      <c r="X48" s="225">
        <v>1.25802648033285</v>
      </c>
      <c r="Y48" s="223">
        <v>25.7738467991514</v>
      </c>
      <c r="Z48" s="225">
        <v>2.7768034384746798</v>
      </c>
      <c r="AA48" s="223">
        <v>28.871474792775999</v>
      </c>
      <c r="AB48" s="225">
        <v>3.7312836376618299</v>
      </c>
      <c r="AC48" s="223">
        <v>27.080282291941401</v>
      </c>
      <c r="AD48" s="225">
        <v>1.50328009040519</v>
      </c>
      <c r="AE48" s="223">
        <v>1.3064354927900099</v>
      </c>
      <c r="AF48" s="225">
        <v>3.1156318123292799</v>
      </c>
      <c r="AG48" s="223">
        <v>36.957521359435901</v>
      </c>
      <c r="AH48" s="225">
        <v>1.4639686007610599</v>
      </c>
      <c r="AI48" s="223">
        <v>32.287471365423798</v>
      </c>
      <c r="AJ48" s="225">
        <v>2.9726704811797098</v>
      </c>
      <c r="AK48" s="223">
        <v>35.008550979329499</v>
      </c>
      <c r="AL48" s="225">
        <v>3.6877000706280199</v>
      </c>
      <c r="AM48" s="223">
        <v>38.547934221173001</v>
      </c>
      <c r="AN48" s="225">
        <v>1.5574021876133699</v>
      </c>
      <c r="AO48" s="223">
        <v>6.2604628557491502</v>
      </c>
      <c r="AP48" s="225">
        <v>3.0030230014668899</v>
      </c>
      <c r="AQ48" s="223">
        <v>21.984477072202399</v>
      </c>
      <c r="AR48" s="225">
        <v>1.2874418226423401</v>
      </c>
      <c r="AS48" s="223">
        <v>18.702936971508901</v>
      </c>
      <c r="AT48" s="225">
        <v>2.50103880013594</v>
      </c>
      <c r="AU48" s="223">
        <v>20.655623352540399</v>
      </c>
      <c r="AV48" s="225">
        <v>3.3414561729251999</v>
      </c>
      <c r="AW48" s="223">
        <v>22.9407334254687</v>
      </c>
      <c r="AX48" s="225">
        <v>1.33642851427316</v>
      </c>
      <c r="AY48" s="223">
        <v>4.2377964539598203</v>
      </c>
      <c r="AZ48" s="225">
        <v>2.3693609595876901</v>
      </c>
      <c r="BA48" s="223">
        <v>42.814032318308499</v>
      </c>
      <c r="BB48" s="225">
        <v>1.4177142098425899</v>
      </c>
      <c r="BC48" s="223">
        <v>39.481973024383898</v>
      </c>
      <c r="BD48" s="225">
        <v>3.23478876527833</v>
      </c>
      <c r="BE48" s="223">
        <v>36.482165735143397</v>
      </c>
      <c r="BF48" s="225">
        <v>3.6043005706228701</v>
      </c>
      <c r="BG48" s="223">
        <v>44.600959944039197</v>
      </c>
      <c r="BH48" s="225">
        <v>1.56960742587627</v>
      </c>
      <c r="BI48" s="223">
        <v>5.1189869196552902</v>
      </c>
      <c r="BJ48" s="225">
        <v>3.3526276167965499</v>
      </c>
      <c r="BK48" s="223">
        <v>37.104954434659597</v>
      </c>
      <c r="BL48" s="225">
        <v>1.2949699257344101</v>
      </c>
      <c r="BM48" s="223">
        <v>46.664674847596999</v>
      </c>
      <c r="BN48" s="225">
        <v>3.06010358259722</v>
      </c>
      <c r="BO48" s="223">
        <v>42.398142581006901</v>
      </c>
      <c r="BP48" s="225">
        <v>3.5362255080534002</v>
      </c>
      <c r="BQ48" s="223">
        <v>34.469181608374001</v>
      </c>
      <c r="BR48" s="225">
        <v>1.5459232778148899</v>
      </c>
      <c r="BS48" s="223">
        <v>-12.195493239223</v>
      </c>
      <c r="BT48" s="225">
        <v>3.4386083958364599</v>
      </c>
      <c r="BU48" s="223">
        <v>13.6528652373781</v>
      </c>
      <c r="BV48" s="225">
        <v>1.0048586850277399</v>
      </c>
      <c r="BW48" s="223">
        <v>18.533217644951002</v>
      </c>
      <c r="BX48" s="225">
        <v>2.2618119047169198</v>
      </c>
      <c r="BY48" s="223">
        <v>14.0648687085035</v>
      </c>
      <c r="BZ48" s="225">
        <v>2.5303843866862898</v>
      </c>
      <c r="CA48" s="223">
        <v>12.7283165466492</v>
      </c>
      <c r="CB48" s="225">
        <v>1.0598485654405301</v>
      </c>
      <c r="CC48" s="223">
        <v>-5.8049010983017597</v>
      </c>
      <c r="CD48" s="225">
        <v>2.1997366097957398</v>
      </c>
      <c r="CE48" s="223">
        <v>34.101962760507497</v>
      </c>
      <c r="CF48" s="225">
        <v>1.2008364114307599</v>
      </c>
      <c r="CG48" s="223">
        <v>30.162167445582</v>
      </c>
      <c r="CH48" s="225">
        <v>2.7076205104840101</v>
      </c>
      <c r="CI48" s="223">
        <v>32.488831010011303</v>
      </c>
      <c r="CJ48" s="225">
        <v>3.4210289814963799</v>
      </c>
      <c r="CK48" s="223">
        <v>35.455065974724803</v>
      </c>
      <c r="CL48" s="225">
        <v>1.3601669509362699</v>
      </c>
      <c r="CM48" s="223">
        <v>5.2928985291428203</v>
      </c>
      <c r="CN48" s="225">
        <v>2.88912081929658</v>
      </c>
      <c r="CO48" s="223">
        <v>28.626046804707801</v>
      </c>
      <c r="CP48" s="225">
        <v>1.2211290291277901</v>
      </c>
      <c r="CQ48" s="223">
        <v>28.051049512495101</v>
      </c>
      <c r="CR48" s="225">
        <v>2.5518742209744101</v>
      </c>
      <c r="CS48" s="223">
        <v>34.565317664293197</v>
      </c>
      <c r="CT48" s="225">
        <v>3.9000271431471099</v>
      </c>
      <c r="CU48" s="223">
        <v>28.101645229656299</v>
      </c>
      <c r="CV48" s="225">
        <v>1.3389740485886901</v>
      </c>
      <c r="CW48" s="223">
        <v>5.0595717161211702E-2</v>
      </c>
      <c r="CX48" s="225">
        <v>2.5117312025443499</v>
      </c>
      <c r="CY48" s="223">
        <v>26.664047668174401</v>
      </c>
      <c r="CZ48" s="225">
        <v>1.1157857981419801</v>
      </c>
      <c r="DA48" s="223">
        <v>26.0889299436408</v>
      </c>
      <c r="DB48" s="225">
        <v>2.3019982123838698</v>
      </c>
      <c r="DC48" s="223">
        <v>29.264896024504399</v>
      </c>
      <c r="DD48" s="225">
        <v>3.1664176832455699</v>
      </c>
      <c r="DE48" s="223">
        <v>26.373239727888699</v>
      </c>
      <c r="DF48" s="225">
        <v>1.2208394320885201</v>
      </c>
      <c r="DG48" s="223">
        <v>0.28430978424786002</v>
      </c>
      <c r="DH48" s="225">
        <v>2.3614242717921901</v>
      </c>
      <c r="DI48" s="223">
        <v>28.236405132300298</v>
      </c>
      <c r="DJ48" s="225">
        <v>1.08167822789268</v>
      </c>
      <c r="DK48" s="223">
        <v>31.181074020293</v>
      </c>
      <c r="DL48" s="225">
        <v>2.6996552310217798</v>
      </c>
      <c r="DM48" s="223">
        <v>29.1964410664411</v>
      </c>
      <c r="DN48" s="225">
        <v>3.6073481103248799</v>
      </c>
      <c r="DO48" s="223">
        <v>27.183332024635</v>
      </c>
      <c r="DP48" s="225">
        <v>1.29838432383966</v>
      </c>
      <c r="DQ48" s="223">
        <v>-3.9977419956579898</v>
      </c>
      <c r="DR48" s="225">
        <v>2.96211839082628</v>
      </c>
      <c r="DS48" s="223">
        <v>25.170335396761999</v>
      </c>
      <c r="DT48" s="225">
        <v>1.1119851957687901</v>
      </c>
      <c r="DU48" s="223">
        <v>27.8710513780936</v>
      </c>
      <c r="DV48" s="225">
        <v>2.8042415354293899</v>
      </c>
      <c r="DW48" s="223">
        <v>27.9629475737541</v>
      </c>
      <c r="DX48" s="225">
        <v>3.9047786147709398</v>
      </c>
      <c r="DY48" s="223">
        <v>23.999291613772499</v>
      </c>
      <c r="DZ48" s="225">
        <v>1.22541719301966</v>
      </c>
      <c r="EA48" s="223">
        <v>-3.8717597643211299</v>
      </c>
      <c r="EB48" s="225">
        <v>2.9877586471134898</v>
      </c>
      <c r="EC48" s="223">
        <v>20.195956028144298</v>
      </c>
      <c r="ED48" s="225">
        <v>0.92669570023952097</v>
      </c>
      <c r="EE48" s="223">
        <v>20.9193442483346</v>
      </c>
      <c r="EF48" s="225">
        <v>2.2850648390139199</v>
      </c>
      <c r="EG48" s="223">
        <v>28.033445130363599</v>
      </c>
      <c r="EH48" s="225">
        <v>3.4141531437529502</v>
      </c>
      <c r="EI48" s="223">
        <v>18.540076626753098</v>
      </c>
      <c r="EJ48" s="225">
        <v>1.0692311200942399</v>
      </c>
      <c r="EK48" s="223">
        <v>-2.3792676215815201</v>
      </c>
      <c r="EL48" s="225">
        <v>2.5168395244473101</v>
      </c>
      <c r="EM48" s="223">
        <v>13.929034529209</v>
      </c>
      <c r="EN48" s="225">
        <v>0.78258602977048297</v>
      </c>
      <c r="EO48" s="223">
        <v>11.9001365931056</v>
      </c>
      <c r="EP48" s="225">
        <v>1.8313373415026999</v>
      </c>
      <c r="EQ48" s="223">
        <v>12.296076725662401</v>
      </c>
      <c r="ER48" s="225">
        <v>2.8872661528910601</v>
      </c>
      <c r="ES48" s="223">
        <v>14.523788783680301</v>
      </c>
      <c r="ET48" s="225">
        <v>0.94252703789973902</v>
      </c>
      <c r="EU48" s="223">
        <v>2.6236521905746701</v>
      </c>
      <c r="EV48" s="225">
        <v>2.1919245320792999</v>
      </c>
      <c r="EW48" s="223">
        <v>18.7286724318311</v>
      </c>
      <c r="EX48" s="225">
        <v>1.0549857151302799</v>
      </c>
      <c r="EY48" s="223">
        <v>18.768095989701202</v>
      </c>
      <c r="EZ48" s="225">
        <v>2.5938892639575402</v>
      </c>
      <c r="FA48" s="223">
        <v>19.807081339849599</v>
      </c>
      <c r="FB48" s="225">
        <v>2.8163422017425499</v>
      </c>
      <c r="FC48" s="223">
        <v>18.075583328753201</v>
      </c>
      <c r="FD48" s="225">
        <v>1.1660451634059601</v>
      </c>
      <c r="FE48" s="223">
        <v>-0.69251266094799702</v>
      </c>
      <c r="FF48" s="225">
        <v>2.7786622054612802</v>
      </c>
      <c r="FG48" s="104"/>
      <c r="FH48" s="104"/>
      <c r="FI48" s="104"/>
      <c r="FJ48" s="104"/>
      <c r="FK48" s="104"/>
      <c r="FL48" s="104"/>
      <c r="FM48" s="104"/>
      <c r="FN48" s="104"/>
      <c r="FO48" s="104"/>
      <c r="FP48" s="104"/>
      <c r="FQ48" s="104"/>
      <c r="FR48" s="104"/>
      <c r="FS48" s="104"/>
      <c r="FT48" s="104"/>
      <c r="FU48" s="104"/>
      <c r="FV48" s="104"/>
      <c r="FW48" s="104"/>
      <c r="FX48" s="104"/>
      <c r="FY48" s="104"/>
      <c r="FZ48" s="104"/>
      <c r="GA48" s="104"/>
      <c r="GB48" s="104"/>
      <c r="GC48" s="104"/>
      <c r="GD48" s="104"/>
      <c r="GE48" s="104"/>
      <c r="GF48" s="104"/>
      <c r="GG48" s="104"/>
      <c r="GH48" s="104"/>
      <c r="GI48" s="104"/>
      <c r="GJ48" s="104"/>
      <c r="GK48" s="104"/>
      <c r="GL48" s="104"/>
      <c r="GM48" s="104"/>
      <c r="GN48" s="104"/>
      <c r="GO48" s="104"/>
      <c r="GP48" s="104"/>
      <c r="GQ48" s="104"/>
      <c r="GR48" s="104"/>
      <c r="GS48" s="104"/>
      <c r="GT48" s="104"/>
      <c r="GU48" s="104"/>
      <c r="GV48" s="104"/>
      <c r="GW48" s="104"/>
      <c r="GX48" s="104"/>
      <c r="GY48" s="104"/>
      <c r="GZ48" s="104"/>
      <c r="HA48" s="104"/>
      <c r="HB48" s="104"/>
      <c r="HC48" s="104"/>
      <c r="HD48" s="104"/>
      <c r="HE48" s="104"/>
      <c r="HF48" s="104"/>
      <c r="HG48" s="104"/>
      <c r="HH48" s="104"/>
      <c r="HI48" s="104"/>
      <c r="HJ48" s="104"/>
      <c r="HK48" s="104"/>
      <c r="HL48" s="104"/>
      <c r="HM48" s="104"/>
      <c r="HN48" s="104"/>
      <c r="HO48" s="104"/>
      <c r="HP48" s="104"/>
      <c r="HQ48" s="104"/>
      <c r="HR48" s="255"/>
    </row>
    <row r="49" spans="1:226" ht="13" customHeight="1" x14ac:dyDescent="0.25">
      <c r="A49" s="26" t="s">
        <v>428</v>
      </c>
      <c r="B49" s="184">
        <v>2</v>
      </c>
      <c r="C49" s="223">
        <v>56.130102635794699</v>
      </c>
      <c r="D49" s="225">
        <v>1.2653688424466301</v>
      </c>
      <c r="E49" s="223">
        <v>53.682494211840698</v>
      </c>
      <c r="F49" s="225">
        <v>4.4897781875860101</v>
      </c>
      <c r="G49" s="223">
        <v>55.127590218107102</v>
      </c>
      <c r="H49" s="225">
        <v>3.67797617753109</v>
      </c>
      <c r="I49" s="223">
        <v>56.037107307235097</v>
      </c>
      <c r="J49" s="225">
        <v>1.43520454868922</v>
      </c>
      <c r="K49" s="223">
        <v>2.3546130953943498</v>
      </c>
      <c r="L49" s="225">
        <v>4.57031757653208</v>
      </c>
      <c r="M49" s="223">
        <v>63.132636269724301</v>
      </c>
      <c r="N49" s="225">
        <v>1.27373136536918</v>
      </c>
      <c r="O49" s="223">
        <v>57.810570885973</v>
      </c>
      <c r="P49" s="225">
        <v>4.5915909711992997</v>
      </c>
      <c r="Q49" s="223">
        <v>67.061842703991502</v>
      </c>
      <c r="R49" s="225">
        <v>3.3605593713700399</v>
      </c>
      <c r="S49" s="223">
        <v>63.024913879647201</v>
      </c>
      <c r="T49" s="225">
        <v>1.51828229899311</v>
      </c>
      <c r="U49" s="223">
        <v>5.2143429936741601</v>
      </c>
      <c r="V49" s="225">
        <v>4.6976616316478097</v>
      </c>
      <c r="W49" s="223">
        <v>62.083469537034503</v>
      </c>
      <c r="X49" s="225">
        <v>1.2843677810213301</v>
      </c>
      <c r="Y49" s="223">
        <v>53.745618089849003</v>
      </c>
      <c r="Z49" s="225">
        <v>4.1487773530024699</v>
      </c>
      <c r="AA49" s="223">
        <v>62.147532680726897</v>
      </c>
      <c r="AB49" s="225">
        <v>3.2573580389546799</v>
      </c>
      <c r="AC49" s="223">
        <v>62.910099940070197</v>
      </c>
      <c r="AD49" s="225">
        <v>1.4571617227139499</v>
      </c>
      <c r="AE49" s="223">
        <v>9.1644818502211898</v>
      </c>
      <c r="AF49" s="225">
        <v>4.19730286868311</v>
      </c>
      <c r="AG49" s="223">
        <v>50.6271347613432</v>
      </c>
      <c r="AH49" s="225">
        <v>1.43334696350858</v>
      </c>
      <c r="AI49" s="223">
        <v>42.487774622170001</v>
      </c>
      <c r="AJ49" s="225">
        <v>5.1926177141025001</v>
      </c>
      <c r="AK49" s="223">
        <v>46.391827100994398</v>
      </c>
      <c r="AL49" s="225">
        <v>2.7956077272105699</v>
      </c>
      <c r="AM49" s="223">
        <v>51.993489025811698</v>
      </c>
      <c r="AN49" s="225">
        <v>1.52573480899813</v>
      </c>
      <c r="AO49" s="223">
        <v>9.5057144036416901</v>
      </c>
      <c r="AP49" s="225">
        <v>5.2367918527292199</v>
      </c>
      <c r="AQ49" s="223">
        <v>56.038603362158703</v>
      </c>
      <c r="AR49" s="225">
        <v>1.50514822776298</v>
      </c>
      <c r="AS49" s="223">
        <v>43.383391731977497</v>
      </c>
      <c r="AT49" s="225">
        <v>5.3183634445005703</v>
      </c>
      <c r="AU49" s="223">
        <v>51.462245279275002</v>
      </c>
      <c r="AV49" s="225">
        <v>4.1905861140198297</v>
      </c>
      <c r="AW49" s="223">
        <v>57.825394581461303</v>
      </c>
      <c r="AX49" s="225">
        <v>1.67244556093667</v>
      </c>
      <c r="AY49" s="223">
        <v>14.442002849483799</v>
      </c>
      <c r="AZ49" s="225">
        <v>5.5834231508874597</v>
      </c>
      <c r="BA49" s="223">
        <v>62.276816184777303</v>
      </c>
      <c r="BB49" s="225">
        <v>1.5008738535621999</v>
      </c>
      <c r="BC49" s="223">
        <v>53.416197176089099</v>
      </c>
      <c r="BD49" s="225">
        <v>3.8460853169744</v>
      </c>
      <c r="BE49" s="223">
        <v>60.534040018996699</v>
      </c>
      <c r="BF49" s="225">
        <v>3.5192882180446698</v>
      </c>
      <c r="BG49" s="223">
        <v>63.093628208013001</v>
      </c>
      <c r="BH49" s="225">
        <v>1.72561456753013</v>
      </c>
      <c r="BI49" s="223">
        <v>9.6774310319238506</v>
      </c>
      <c r="BJ49" s="225">
        <v>3.96246374426774</v>
      </c>
      <c r="BK49" s="223">
        <v>55.273376954678298</v>
      </c>
      <c r="BL49" s="225">
        <v>1.2507962516192801</v>
      </c>
      <c r="BM49" s="223">
        <v>55.187214894941903</v>
      </c>
      <c r="BN49" s="225">
        <v>4.5309802514788799</v>
      </c>
      <c r="BO49" s="223">
        <v>53.131117883755898</v>
      </c>
      <c r="BP49" s="225">
        <v>3.2366073052485298</v>
      </c>
      <c r="BQ49" s="223">
        <v>54.9600996448915</v>
      </c>
      <c r="BR49" s="225">
        <v>1.50827186920263</v>
      </c>
      <c r="BS49" s="223">
        <v>-0.22711525005041</v>
      </c>
      <c r="BT49" s="225">
        <v>4.7384345618956196</v>
      </c>
      <c r="BU49" s="223">
        <v>16.8537442581096</v>
      </c>
      <c r="BV49" s="225">
        <v>0.91255955852050297</v>
      </c>
      <c r="BW49" s="223">
        <v>15.590936773454301</v>
      </c>
      <c r="BX49" s="225">
        <v>3.02957973802831</v>
      </c>
      <c r="BY49" s="223">
        <v>13.967639078329899</v>
      </c>
      <c r="BZ49" s="225">
        <v>2.3248858623810098</v>
      </c>
      <c r="CA49" s="223">
        <v>17.3324055045153</v>
      </c>
      <c r="CB49" s="225">
        <v>1.0035794434618599</v>
      </c>
      <c r="CC49" s="223">
        <v>1.74146873106097</v>
      </c>
      <c r="CD49" s="225">
        <v>3.30170100805144</v>
      </c>
      <c r="CE49" s="223">
        <v>41.411102112204503</v>
      </c>
      <c r="CF49" s="225">
        <v>1.2604451862755</v>
      </c>
      <c r="CG49" s="223">
        <v>38.684369893254903</v>
      </c>
      <c r="CH49" s="225">
        <v>4.2939002615491697</v>
      </c>
      <c r="CI49" s="223">
        <v>39.644479712564603</v>
      </c>
      <c r="CJ49" s="225">
        <v>3.8234414634471201</v>
      </c>
      <c r="CK49" s="223">
        <v>41.750144876143999</v>
      </c>
      <c r="CL49" s="225">
        <v>1.4063616106879799</v>
      </c>
      <c r="CM49" s="223">
        <v>3.0657749828890601</v>
      </c>
      <c r="CN49" s="225">
        <v>4.5869548287629298</v>
      </c>
      <c r="CO49" s="223">
        <v>41.878237749678703</v>
      </c>
      <c r="CP49" s="225">
        <v>1.2351099983696101</v>
      </c>
      <c r="CQ49" s="223">
        <v>40.7967176496592</v>
      </c>
      <c r="CR49" s="225">
        <v>4.4977200122783199</v>
      </c>
      <c r="CS49" s="223">
        <v>36.827189924486099</v>
      </c>
      <c r="CT49" s="225">
        <v>3.52310483892246</v>
      </c>
      <c r="CU49" s="223">
        <v>42.599193569087603</v>
      </c>
      <c r="CV49" s="225">
        <v>1.5192585275216199</v>
      </c>
      <c r="CW49" s="223">
        <v>1.8024759194284501</v>
      </c>
      <c r="CX49" s="225">
        <v>4.8983564676488403</v>
      </c>
      <c r="CY49" s="223">
        <v>38.614255975451798</v>
      </c>
      <c r="CZ49" s="225">
        <v>1.05006546506958</v>
      </c>
      <c r="DA49" s="223">
        <v>39.6118406312942</v>
      </c>
      <c r="DB49" s="225">
        <v>4.5343624971024798</v>
      </c>
      <c r="DC49" s="223">
        <v>35.481567687334</v>
      </c>
      <c r="DD49" s="225">
        <v>3.5807399582722299</v>
      </c>
      <c r="DE49" s="223">
        <v>39.153283348184601</v>
      </c>
      <c r="DF49" s="225">
        <v>1.3032105529412701</v>
      </c>
      <c r="DG49" s="223">
        <v>-0.45855728310969801</v>
      </c>
      <c r="DH49" s="225">
        <v>4.7915342408122399</v>
      </c>
      <c r="DI49" s="223">
        <v>58.297180008302902</v>
      </c>
      <c r="DJ49" s="225">
        <v>1.41247960525163</v>
      </c>
      <c r="DK49" s="223">
        <v>53.224187294004601</v>
      </c>
      <c r="DL49" s="225">
        <v>4.92034144396324</v>
      </c>
      <c r="DM49" s="223">
        <v>53.848501296602798</v>
      </c>
      <c r="DN49" s="225">
        <v>3.4054081918282701</v>
      </c>
      <c r="DO49" s="223">
        <v>59.568076116552298</v>
      </c>
      <c r="DP49" s="225">
        <v>1.6958517834954601</v>
      </c>
      <c r="DQ49" s="223">
        <v>6.3438888225477204</v>
      </c>
      <c r="DR49" s="225">
        <v>5.16222518445469</v>
      </c>
      <c r="DS49" s="223">
        <v>54.400441439768201</v>
      </c>
      <c r="DT49" s="225">
        <v>1.37919305540313</v>
      </c>
      <c r="DU49" s="223">
        <v>54.8219059163469</v>
      </c>
      <c r="DV49" s="225">
        <v>4.7531517483301</v>
      </c>
      <c r="DW49" s="223">
        <v>51.948968494658999</v>
      </c>
      <c r="DX49" s="225">
        <v>3.8131242487627501</v>
      </c>
      <c r="DY49" s="223">
        <v>53.967037907228097</v>
      </c>
      <c r="DZ49" s="225">
        <v>1.64546915562431</v>
      </c>
      <c r="EA49" s="223">
        <v>-0.85486800911872496</v>
      </c>
      <c r="EB49" s="225">
        <v>5.0258325201941201</v>
      </c>
      <c r="EC49" s="223">
        <v>39.713397185708601</v>
      </c>
      <c r="ED49" s="225">
        <v>1.18430555721266</v>
      </c>
      <c r="EE49" s="223">
        <v>37.832121473490098</v>
      </c>
      <c r="EF49" s="225">
        <v>4.7867778706627897</v>
      </c>
      <c r="EG49" s="223">
        <v>36.137719378812498</v>
      </c>
      <c r="EH49" s="225">
        <v>3.8013959571912301</v>
      </c>
      <c r="EI49" s="223">
        <v>40.2766676806459</v>
      </c>
      <c r="EJ49" s="225">
        <v>1.3656853277382599</v>
      </c>
      <c r="EK49" s="223">
        <v>2.4445462071557098</v>
      </c>
      <c r="EL49" s="225">
        <v>5.23038922751019</v>
      </c>
      <c r="EM49" s="223">
        <v>41.2307798201645</v>
      </c>
      <c r="EN49" s="225">
        <v>1.13302491746197</v>
      </c>
      <c r="EO49" s="223">
        <v>36.679339462250297</v>
      </c>
      <c r="EP49" s="225">
        <v>4.8530048160268198</v>
      </c>
      <c r="EQ49" s="223">
        <v>42.264656306887197</v>
      </c>
      <c r="ER49" s="225">
        <v>3.79066470313759</v>
      </c>
      <c r="ES49" s="223">
        <v>41.679823934147301</v>
      </c>
      <c r="ET49" s="225">
        <v>1.3680764721512599</v>
      </c>
      <c r="EU49" s="223">
        <v>5.0004844718969901</v>
      </c>
      <c r="EV49" s="225">
        <v>5.14420574368076</v>
      </c>
      <c r="EW49" s="223">
        <v>53.235265133829003</v>
      </c>
      <c r="EX49" s="225">
        <v>1.3451247414471901</v>
      </c>
      <c r="EY49" s="223">
        <v>49.455524798485598</v>
      </c>
      <c r="EZ49" s="225">
        <v>5.1171593173952896</v>
      </c>
      <c r="FA49" s="223">
        <v>53.345935423858002</v>
      </c>
      <c r="FB49" s="225">
        <v>4.11588994078868</v>
      </c>
      <c r="FC49" s="223">
        <v>52.852339574261997</v>
      </c>
      <c r="FD49" s="225">
        <v>1.55517680634168</v>
      </c>
      <c r="FE49" s="223">
        <v>3.39681477577644</v>
      </c>
      <c r="FF49" s="225">
        <v>5.5024408507624702</v>
      </c>
      <c r="FG49" s="104"/>
      <c r="FH49" s="104"/>
      <c r="FI49" s="104"/>
      <c r="FJ49" s="104"/>
      <c r="FK49" s="104"/>
      <c r="FL49" s="104"/>
      <c r="FM49" s="104"/>
      <c r="FN49" s="104"/>
      <c r="FO49" s="104"/>
      <c r="FP49" s="104"/>
      <c r="FQ49" s="104"/>
      <c r="FR49" s="104"/>
      <c r="FS49" s="104"/>
      <c r="FT49" s="104"/>
      <c r="FU49" s="104"/>
      <c r="FV49" s="104"/>
      <c r="FW49" s="104"/>
      <c r="FX49" s="104"/>
      <c r="FY49" s="104"/>
      <c r="FZ49" s="104"/>
      <c r="GA49" s="104"/>
      <c r="GB49" s="104"/>
      <c r="GC49" s="104"/>
      <c r="GD49" s="104"/>
      <c r="GE49" s="104"/>
      <c r="GF49" s="104"/>
      <c r="GG49" s="104"/>
      <c r="GH49" s="104"/>
      <c r="GI49" s="104"/>
      <c r="GJ49" s="104"/>
      <c r="GK49" s="104"/>
      <c r="GL49" s="104"/>
      <c r="GM49" s="104"/>
      <c r="GN49" s="104"/>
      <c r="GO49" s="104"/>
      <c r="GP49" s="104"/>
      <c r="GQ49" s="104"/>
      <c r="GR49" s="104"/>
      <c r="GS49" s="104"/>
      <c r="GT49" s="104"/>
      <c r="GU49" s="104"/>
      <c r="GV49" s="104"/>
      <c r="GW49" s="104"/>
      <c r="GX49" s="104"/>
      <c r="GY49" s="104"/>
      <c r="GZ49" s="104"/>
      <c r="HA49" s="104"/>
      <c r="HB49" s="104"/>
      <c r="HC49" s="104"/>
      <c r="HD49" s="104"/>
      <c r="HE49" s="104"/>
      <c r="HF49" s="104"/>
      <c r="HG49" s="104"/>
      <c r="HH49" s="104"/>
      <c r="HI49" s="104"/>
      <c r="HJ49" s="104"/>
      <c r="HK49" s="104"/>
      <c r="HL49" s="104"/>
      <c r="HM49" s="104"/>
      <c r="HN49" s="104"/>
      <c r="HO49" s="104"/>
      <c r="HP49" s="104"/>
      <c r="HQ49" s="104"/>
      <c r="HR49" s="255"/>
    </row>
    <row r="50" spans="1:226" ht="13" customHeight="1" x14ac:dyDescent="0.25">
      <c r="A50" s="26" t="s">
        <v>429</v>
      </c>
      <c r="B50" s="184">
        <v>2</v>
      </c>
      <c r="C50" s="223">
        <v>32.246721554827701</v>
      </c>
      <c r="D50" s="225">
        <v>1.14467416000041</v>
      </c>
      <c r="E50" s="223">
        <v>26.557561418600098</v>
      </c>
      <c r="F50" s="225">
        <v>2.6541618413717298</v>
      </c>
      <c r="G50" s="223">
        <v>34.507976976451701</v>
      </c>
      <c r="H50" s="225">
        <v>2.8361375110509002</v>
      </c>
      <c r="I50" s="223">
        <v>33.016266126389702</v>
      </c>
      <c r="J50" s="225">
        <v>1.34523185664791</v>
      </c>
      <c r="K50" s="223">
        <v>6.4587047077895896</v>
      </c>
      <c r="L50" s="225">
        <v>2.9306896814893602</v>
      </c>
      <c r="M50" s="223">
        <v>24.437695690693602</v>
      </c>
      <c r="N50" s="225">
        <v>0.95623997740647604</v>
      </c>
      <c r="O50" s="223">
        <v>18.239996844774002</v>
      </c>
      <c r="P50" s="225">
        <v>2.27732845196488</v>
      </c>
      <c r="Q50" s="223">
        <v>20.9681831750081</v>
      </c>
      <c r="R50" s="225">
        <v>2.0506903262838998</v>
      </c>
      <c r="S50" s="223">
        <v>26.4732706125316</v>
      </c>
      <c r="T50" s="225">
        <v>1.23041263599705</v>
      </c>
      <c r="U50" s="223">
        <v>8.2332737677575505</v>
      </c>
      <c r="V50" s="225">
        <v>2.6085527766009999</v>
      </c>
      <c r="W50" s="223">
        <v>31.5887253762833</v>
      </c>
      <c r="X50" s="225">
        <v>1.1808174430103</v>
      </c>
      <c r="Y50" s="223">
        <v>19.023870086758201</v>
      </c>
      <c r="Z50" s="225">
        <v>2.0568501165611899</v>
      </c>
      <c r="AA50" s="223">
        <v>23.793352177950201</v>
      </c>
      <c r="AB50" s="225">
        <v>2.5940768163952201</v>
      </c>
      <c r="AC50" s="223">
        <v>36.138246719041597</v>
      </c>
      <c r="AD50" s="225">
        <v>1.4601847523278899</v>
      </c>
      <c r="AE50" s="223">
        <v>17.114376632283399</v>
      </c>
      <c r="AF50" s="225">
        <v>2.40524623593019</v>
      </c>
      <c r="AG50" s="223">
        <v>64.1682516419976</v>
      </c>
      <c r="AH50" s="225">
        <v>1.22597061765721</v>
      </c>
      <c r="AI50" s="223">
        <v>45.989837220300103</v>
      </c>
      <c r="AJ50" s="225">
        <v>2.6847675592827902</v>
      </c>
      <c r="AK50" s="223">
        <v>63.474729751713802</v>
      </c>
      <c r="AL50" s="225">
        <v>2.62551391254001</v>
      </c>
      <c r="AM50" s="223">
        <v>68.194972188504096</v>
      </c>
      <c r="AN50" s="225">
        <v>1.4183110976503901</v>
      </c>
      <c r="AO50" s="223">
        <v>22.205134968204</v>
      </c>
      <c r="AP50" s="225">
        <v>2.7807082902217402</v>
      </c>
      <c r="AQ50" s="223">
        <v>13.3148784545252</v>
      </c>
      <c r="AR50" s="225">
        <v>0.71733506112554901</v>
      </c>
      <c r="AS50" s="223">
        <v>11.0392842262555</v>
      </c>
      <c r="AT50" s="225">
        <v>1.56949324354078</v>
      </c>
      <c r="AU50" s="223">
        <v>13.544221428709401</v>
      </c>
      <c r="AV50" s="225">
        <v>1.81964538076763</v>
      </c>
      <c r="AW50" s="223">
        <v>13.777304565351001</v>
      </c>
      <c r="AX50" s="225">
        <v>0.95720569532811095</v>
      </c>
      <c r="AY50" s="223">
        <v>2.7380203390955402</v>
      </c>
      <c r="AZ50" s="225">
        <v>1.71749734491629</v>
      </c>
      <c r="BA50" s="223">
        <v>65.107936496342006</v>
      </c>
      <c r="BB50" s="225">
        <v>0.99514804365838505</v>
      </c>
      <c r="BC50" s="223">
        <v>57.045621711166199</v>
      </c>
      <c r="BD50" s="225">
        <v>2.80374197874136</v>
      </c>
      <c r="BE50" s="223">
        <v>66.021722141020703</v>
      </c>
      <c r="BF50" s="225">
        <v>2.42975726478124</v>
      </c>
      <c r="BG50" s="223">
        <v>66.288457452427593</v>
      </c>
      <c r="BH50" s="225">
        <v>1.2593101343111801</v>
      </c>
      <c r="BI50" s="223">
        <v>9.2428357412613504</v>
      </c>
      <c r="BJ50" s="225">
        <v>3.2000630907327898</v>
      </c>
      <c r="BK50" s="223">
        <v>65.409973269830999</v>
      </c>
      <c r="BL50" s="225">
        <v>0.99376634417535503</v>
      </c>
      <c r="BM50" s="223">
        <v>63.816138401567599</v>
      </c>
      <c r="BN50" s="225">
        <v>2.7509308602249098</v>
      </c>
      <c r="BO50" s="223">
        <v>64.535047310978399</v>
      </c>
      <c r="BP50" s="225">
        <v>2.4108861151081902</v>
      </c>
      <c r="BQ50" s="223">
        <v>65.701272308894104</v>
      </c>
      <c r="BR50" s="225">
        <v>1.3660844908277501</v>
      </c>
      <c r="BS50" s="223">
        <v>1.8851339073264799</v>
      </c>
      <c r="BT50" s="225">
        <v>3.33897686854952</v>
      </c>
      <c r="BU50" s="223">
        <v>5.2719759132578901</v>
      </c>
      <c r="BV50" s="225">
        <v>0.52771055925852495</v>
      </c>
      <c r="BW50" s="223">
        <v>5.6786585448783899</v>
      </c>
      <c r="BX50" s="225">
        <v>1.21155647747372</v>
      </c>
      <c r="BY50" s="223">
        <v>5.1211124022221801</v>
      </c>
      <c r="BZ50" s="225">
        <v>1.2406026328177899</v>
      </c>
      <c r="CA50" s="223">
        <v>4.9587785577067098</v>
      </c>
      <c r="CB50" s="225">
        <v>0.612348219560643</v>
      </c>
      <c r="CC50" s="223">
        <v>-0.719879987171682</v>
      </c>
      <c r="CD50" s="225">
        <v>1.32104843071401</v>
      </c>
      <c r="CE50" s="223">
        <v>40.1413629836103</v>
      </c>
      <c r="CF50" s="225">
        <v>1.2014839362810901</v>
      </c>
      <c r="CG50" s="223">
        <v>28.087246275064</v>
      </c>
      <c r="CH50" s="225">
        <v>2.0374394864394598</v>
      </c>
      <c r="CI50" s="223">
        <v>37.766993065417502</v>
      </c>
      <c r="CJ50" s="225">
        <v>2.6739044360901798</v>
      </c>
      <c r="CK50" s="223">
        <v>43.241445265120603</v>
      </c>
      <c r="CL50" s="225">
        <v>1.38004278031164</v>
      </c>
      <c r="CM50" s="223">
        <v>15.154198990056599</v>
      </c>
      <c r="CN50" s="225">
        <v>2.3157122163876398</v>
      </c>
      <c r="CO50" s="223">
        <v>33.080917412644297</v>
      </c>
      <c r="CP50" s="225">
        <v>1.03056181990545</v>
      </c>
      <c r="CQ50" s="223">
        <v>23.0076659023362</v>
      </c>
      <c r="CR50" s="225">
        <v>2.10902212193005</v>
      </c>
      <c r="CS50" s="223">
        <v>28.150127491478301</v>
      </c>
      <c r="CT50" s="225">
        <v>2.4426459910935798</v>
      </c>
      <c r="CU50" s="223">
        <v>36.2546421325398</v>
      </c>
      <c r="CV50" s="225">
        <v>1.3589338922179099</v>
      </c>
      <c r="CW50" s="223">
        <v>13.2469762302036</v>
      </c>
      <c r="CX50" s="225">
        <v>2.6155112301733499</v>
      </c>
      <c r="CY50" s="223">
        <v>46.658467587260297</v>
      </c>
      <c r="CZ50" s="225">
        <v>1.4004668829324101</v>
      </c>
      <c r="DA50" s="223">
        <v>38.099708385000902</v>
      </c>
      <c r="DB50" s="225">
        <v>3.10992420738408</v>
      </c>
      <c r="DC50" s="223">
        <v>45.6812052583808</v>
      </c>
      <c r="DD50" s="225">
        <v>3.1440524152495</v>
      </c>
      <c r="DE50" s="223">
        <v>48.473480054032898</v>
      </c>
      <c r="DF50" s="225">
        <v>1.4422893799788701</v>
      </c>
      <c r="DG50" s="223">
        <v>10.373771669031999</v>
      </c>
      <c r="DH50" s="225">
        <v>3.31070842630883</v>
      </c>
      <c r="DI50" s="223">
        <v>34.989415733469102</v>
      </c>
      <c r="DJ50" s="225">
        <v>1.0127800947065799</v>
      </c>
      <c r="DK50" s="223">
        <v>29.0981080136801</v>
      </c>
      <c r="DL50" s="225">
        <v>2.6964626435698702</v>
      </c>
      <c r="DM50" s="223">
        <v>32.3653452082659</v>
      </c>
      <c r="DN50" s="225">
        <v>2.8523391574592001</v>
      </c>
      <c r="DO50" s="223">
        <v>36.672916849702503</v>
      </c>
      <c r="DP50" s="225">
        <v>1.3006045153330901</v>
      </c>
      <c r="DQ50" s="223">
        <v>7.5748088360224299</v>
      </c>
      <c r="DR50" s="225">
        <v>3.0709216254189799</v>
      </c>
      <c r="DS50" s="223">
        <v>59.362988194966299</v>
      </c>
      <c r="DT50" s="225">
        <v>1.1617545777471601</v>
      </c>
      <c r="DU50" s="223">
        <v>54.605037297236997</v>
      </c>
      <c r="DV50" s="225">
        <v>3.0360375552615202</v>
      </c>
      <c r="DW50" s="223">
        <v>58.719252197835402</v>
      </c>
      <c r="DX50" s="225">
        <v>2.9154558529724799</v>
      </c>
      <c r="DY50" s="223">
        <v>60.352422908370599</v>
      </c>
      <c r="DZ50" s="225">
        <v>1.3019825943976899</v>
      </c>
      <c r="EA50" s="223">
        <v>5.7473856111336401</v>
      </c>
      <c r="EB50" s="225">
        <v>3.2019398899656202</v>
      </c>
      <c r="EC50" s="223">
        <v>27.385154293670801</v>
      </c>
      <c r="ED50" s="225">
        <v>1.03277422375461</v>
      </c>
      <c r="EE50" s="223">
        <v>18.1917256006254</v>
      </c>
      <c r="EF50" s="225">
        <v>1.96169755989683</v>
      </c>
      <c r="EG50" s="223">
        <v>22.2665532257557</v>
      </c>
      <c r="EH50" s="225">
        <v>2.5426347413796702</v>
      </c>
      <c r="EI50" s="223">
        <v>30.130531560442702</v>
      </c>
      <c r="EJ50" s="225">
        <v>1.3522689837180599</v>
      </c>
      <c r="EK50" s="223">
        <v>11.9388059598173</v>
      </c>
      <c r="EL50" s="225">
        <v>2.54245691894827</v>
      </c>
      <c r="EM50" s="223">
        <v>23.884979569294401</v>
      </c>
      <c r="EN50" s="225">
        <v>1.0613100110971501</v>
      </c>
      <c r="EO50" s="223">
        <v>20.835976292464899</v>
      </c>
      <c r="EP50" s="225">
        <v>2.2282173203426399</v>
      </c>
      <c r="EQ50" s="223">
        <v>21.850122264282</v>
      </c>
      <c r="ER50" s="225">
        <v>2.4710864070599698</v>
      </c>
      <c r="ES50" s="223">
        <v>24.626541994846502</v>
      </c>
      <c r="ET50" s="225">
        <v>1.35650015100097</v>
      </c>
      <c r="EU50" s="223">
        <v>3.7905657023816501</v>
      </c>
      <c r="EV50" s="225">
        <v>2.6340972953861002</v>
      </c>
      <c r="EW50" s="223">
        <v>34.870667954941901</v>
      </c>
      <c r="EX50" s="225">
        <v>1.1424722975624899</v>
      </c>
      <c r="EY50" s="223">
        <v>34.358240524087002</v>
      </c>
      <c r="EZ50" s="225">
        <v>2.6455811760480898</v>
      </c>
      <c r="FA50" s="223">
        <v>35.296893917283498</v>
      </c>
      <c r="FB50" s="225">
        <v>2.57515674329307</v>
      </c>
      <c r="FC50" s="223">
        <v>34.579632996123401</v>
      </c>
      <c r="FD50" s="225">
        <v>1.3285504566670201</v>
      </c>
      <c r="FE50" s="223">
        <v>0.221392472036364</v>
      </c>
      <c r="FF50" s="225">
        <v>2.8918539094802602</v>
      </c>
      <c r="FG50" s="104"/>
      <c r="FH50" s="104"/>
      <c r="FI50" s="104"/>
      <c r="FJ50" s="104"/>
      <c r="FK50" s="104"/>
      <c r="FL50" s="104"/>
      <c r="FM50" s="104"/>
      <c r="FN50" s="104"/>
      <c r="FO50" s="104"/>
      <c r="FP50" s="104"/>
      <c r="FQ50" s="104"/>
      <c r="FR50" s="104"/>
      <c r="FS50" s="104"/>
      <c r="FT50" s="104"/>
      <c r="FU50" s="104"/>
      <c r="FV50" s="104"/>
      <c r="FW50" s="104"/>
      <c r="FX50" s="104"/>
      <c r="FY50" s="104"/>
      <c r="FZ50" s="104"/>
      <c r="GA50" s="104"/>
      <c r="GB50" s="104"/>
      <c r="GC50" s="104"/>
      <c r="GD50" s="104"/>
      <c r="GE50" s="104"/>
      <c r="GF50" s="104"/>
      <c r="GG50" s="104"/>
      <c r="GH50" s="104"/>
      <c r="GI50" s="104"/>
      <c r="GJ50" s="104"/>
      <c r="GK50" s="104"/>
      <c r="GL50" s="104"/>
      <c r="GM50" s="104"/>
      <c r="GN50" s="104"/>
      <c r="GO50" s="104"/>
      <c r="GP50" s="104"/>
      <c r="GQ50" s="104"/>
      <c r="GR50" s="104"/>
      <c r="GS50" s="104"/>
      <c r="GT50" s="104"/>
      <c r="GU50" s="104"/>
      <c r="GV50" s="104"/>
      <c r="GW50" s="104"/>
      <c r="GX50" s="104"/>
      <c r="GY50" s="104"/>
      <c r="GZ50" s="104"/>
      <c r="HA50" s="104"/>
      <c r="HB50" s="104"/>
      <c r="HC50" s="104"/>
      <c r="HD50" s="104"/>
      <c r="HE50" s="104"/>
      <c r="HF50" s="104"/>
      <c r="HG50" s="104"/>
      <c r="HH50" s="104"/>
      <c r="HI50" s="104"/>
      <c r="HJ50" s="104"/>
      <c r="HK50" s="104"/>
      <c r="HL50" s="104"/>
      <c r="HM50" s="104"/>
      <c r="HN50" s="104"/>
      <c r="HO50" s="104"/>
      <c r="HP50" s="104"/>
      <c r="HQ50" s="104"/>
      <c r="HR50" s="255"/>
    </row>
    <row r="51" spans="1:226" ht="13" customHeight="1" x14ac:dyDescent="0.25">
      <c r="A51" s="26" t="s">
        <v>430</v>
      </c>
      <c r="B51" s="184">
        <v>2</v>
      </c>
      <c r="C51" s="223">
        <v>26.988407474903099</v>
      </c>
      <c r="D51" s="225">
        <v>0.97387415055762505</v>
      </c>
      <c r="E51" s="223">
        <v>28.155794747048699</v>
      </c>
      <c r="F51" s="225">
        <v>1.87007601261976</v>
      </c>
      <c r="G51" s="223">
        <v>23.735250335327699</v>
      </c>
      <c r="H51" s="225">
        <v>2.0359100107405901</v>
      </c>
      <c r="I51" s="223">
        <v>27.314835717578202</v>
      </c>
      <c r="J51" s="225">
        <v>1.2328240399717301</v>
      </c>
      <c r="K51" s="223">
        <v>-0.84095902947055701</v>
      </c>
      <c r="L51" s="225">
        <v>2.0902329978718099</v>
      </c>
      <c r="M51" s="223">
        <v>30.8808903284297</v>
      </c>
      <c r="N51" s="225">
        <v>1.00321862886753</v>
      </c>
      <c r="O51" s="223">
        <v>29.3059843382057</v>
      </c>
      <c r="P51" s="225">
        <v>2.0013132923473602</v>
      </c>
      <c r="Q51" s="223">
        <v>27.889891197516199</v>
      </c>
      <c r="R51" s="225">
        <v>1.9608043328550799</v>
      </c>
      <c r="S51" s="223">
        <v>32.105125857260802</v>
      </c>
      <c r="T51" s="225">
        <v>1.3643311968117</v>
      </c>
      <c r="U51" s="223">
        <v>2.7991415190551101</v>
      </c>
      <c r="V51" s="225">
        <v>2.3848155844453802</v>
      </c>
      <c r="W51" s="223">
        <v>34.599199721376301</v>
      </c>
      <c r="X51" s="225">
        <v>0.983894951124757</v>
      </c>
      <c r="Y51" s="223">
        <v>31.515986900548999</v>
      </c>
      <c r="Z51" s="225">
        <v>2.0112099672377299</v>
      </c>
      <c r="AA51" s="223">
        <v>33.118884505233503</v>
      </c>
      <c r="AB51" s="225">
        <v>2.2044406180402998</v>
      </c>
      <c r="AC51" s="223">
        <v>35.944680140466303</v>
      </c>
      <c r="AD51" s="225">
        <v>1.2294749628246999</v>
      </c>
      <c r="AE51" s="223">
        <v>4.4286932399172798</v>
      </c>
      <c r="AF51" s="225">
        <v>2.2357177158829602</v>
      </c>
      <c r="AG51" s="223">
        <v>29.227563536366699</v>
      </c>
      <c r="AH51" s="225">
        <v>1.05115866183633</v>
      </c>
      <c r="AI51" s="223">
        <v>28.503405978929901</v>
      </c>
      <c r="AJ51" s="225">
        <v>2.17869553753407</v>
      </c>
      <c r="AK51" s="223">
        <v>31.514315287596901</v>
      </c>
      <c r="AL51" s="225">
        <v>2.1916713454399099</v>
      </c>
      <c r="AM51" s="223">
        <v>28.724256567560602</v>
      </c>
      <c r="AN51" s="225">
        <v>1.2888646298945501</v>
      </c>
      <c r="AO51" s="223">
        <v>0.220850588630739</v>
      </c>
      <c r="AP51" s="225">
        <v>2.3698776658946299</v>
      </c>
      <c r="AQ51" s="223">
        <v>14.012630679752199</v>
      </c>
      <c r="AR51" s="225">
        <v>0.83740352874620205</v>
      </c>
      <c r="AS51" s="223">
        <v>13.905119144774501</v>
      </c>
      <c r="AT51" s="225">
        <v>1.6893036301070401</v>
      </c>
      <c r="AU51" s="223">
        <v>11.707455474695699</v>
      </c>
      <c r="AV51" s="225">
        <v>1.46336879830491</v>
      </c>
      <c r="AW51" s="223">
        <v>14.7010219950372</v>
      </c>
      <c r="AX51" s="225">
        <v>1.0462663249567801</v>
      </c>
      <c r="AY51" s="223">
        <v>0.79590285026267804</v>
      </c>
      <c r="AZ51" s="225">
        <v>1.9055694800191301</v>
      </c>
      <c r="BA51" s="223">
        <v>48.397484595573601</v>
      </c>
      <c r="BB51" s="225">
        <v>1.10619366004522</v>
      </c>
      <c r="BC51" s="223">
        <v>48.538541399139397</v>
      </c>
      <c r="BD51" s="225">
        <v>2.34343082058593</v>
      </c>
      <c r="BE51" s="223">
        <v>46.1487434347153</v>
      </c>
      <c r="BF51" s="225">
        <v>2.3485765930837901</v>
      </c>
      <c r="BG51" s="223">
        <v>49.045325144787199</v>
      </c>
      <c r="BH51" s="225">
        <v>1.42737265743672</v>
      </c>
      <c r="BI51" s="223">
        <v>0.50678374564781603</v>
      </c>
      <c r="BJ51" s="225">
        <v>2.8081237288740399</v>
      </c>
      <c r="BK51" s="223">
        <v>29.2367619373507</v>
      </c>
      <c r="BL51" s="225">
        <v>0.88907279350639001</v>
      </c>
      <c r="BM51" s="223">
        <v>35.895465044743197</v>
      </c>
      <c r="BN51" s="225">
        <v>2.0739603248980099</v>
      </c>
      <c r="BO51" s="223">
        <v>26.916282405762399</v>
      </c>
      <c r="BP51" s="225">
        <v>1.84212497621398</v>
      </c>
      <c r="BQ51" s="223">
        <v>27.5623325723306</v>
      </c>
      <c r="BR51" s="225">
        <v>1.0773267662831001</v>
      </c>
      <c r="BS51" s="223">
        <v>-8.3331324724125793</v>
      </c>
      <c r="BT51" s="225">
        <v>2.2258443579740899</v>
      </c>
      <c r="BU51" s="223">
        <v>6.6912144377007001</v>
      </c>
      <c r="BV51" s="225">
        <v>0.51235245074730595</v>
      </c>
      <c r="BW51" s="223">
        <v>8.1346995447731398</v>
      </c>
      <c r="BX51" s="225">
        <v>1.1237409003905201</v>
      </c>
      <c r="BY51" s="223">
        <v>6.1516854752619103</v>
      </c>
      <c r="BZ51" s="225">
        <v>1.18356244993353</v>
      </c>
      <c r="CA51" s="223">
        <v>6.3281709341667796</v>
      </c>
      <c r="CB51" s="225">
        <v>0.67115839019471002</v>
      </c>
      <c r="CC51" s="223">
        <v>-1.8065286106063601</v>
      </c>
      <c r="CD51" s="225">
        <v>1.24861709517046</v>
      </c>
      <c r="CE51" s="223">
        <v>37.544132203315399</v>
      </c>
      <c r="CF51" s="225">
        <v>1.13429330871195</v>
      </c>
      <c r="CG51" s="223">
        <v>34.3670304194141</v>
      </c>
      <c r="CH51" s="225">
        <v>2.3814968730714901</v>
      </c>
      <c r="CI51" s="223">
        <v>38.211217018137901</v>
      </c>
      <c r="CJ51" s="225">
        <v>2.0956612834630599</v>
      </c>
      <c r="CK51" s="223">
        <v>38.198965803593403</v>
      </c>
      <c r="CL51" s="225">
        <v>1.4048902484885999</v>
      </c>
      <c r="CM51" s="223">
        <v>3.8319353841792698</v>
      </c>
      <c r="CN51" s="225">
        <v>2.7394923114805199</v>
      </c>
      <c r="CO51" s="223">
        <v>32.613079685000301</v>
      </c>
      <c r="CP51" s="225">
        <v>1.01383481188142</v>
      </c>
      <c r="CQ51" s="223">
        <v>37.131215490941599</v>
      </c>
      <c r="CR51" s="225">
        <v>2.5579509547186801</v>
      </c>
      <c r="CS51" s="223">
        <v>33.386776650226501</v>
      </c>
      <c r="CT51" s="225">
        <v>2.2110663778821502</v>
      </c>
      <c r="CU51" s="223">
        <v>30.717655666887399</v>
      </c>
      <c r="CV51" s="225">
        <v>1.26226522540584</v>
      </c>
      <c r="CW51" s="223">
        <v>-6.4135598240541496</v>
      </c>
      <c r="CX51" s="225">
        <v>2.89945198734726</v>
      </c>
      <c r="CY51" s="223">
        <v>14.222659761808201</v>
      </c>
      <c r="CZ51" s="225">
        <v>0.69654942254236196</v>
      </c>
      <c r="DA51" s="223">
        <v>14.1795331089969</v>
      </c>
      <c r="DB51" s="225">
        <v>1.61303925466172</v>
      </c>
      <c r="DC51" s="223">
        <v>12.456797701763101</v>
      </c>
      <c r="DD51" s="225">
        <v>1.5208842145807</v>
      </c>
      <c r="DE51" s="223">
        <v>14.519719760255599</v>
      </c>
      <c r="DF51" s="225">
        <v>0.90243203901408198</v>
      </c>
      <c r="DG51" s="223">
        <v>0.34018665125867498</v>
      </c>
      <c r="DH51" s="225">
        <v>1.8984975794664201</v>
      </c>
      <c r="DI51" s="223">
        <v>36.630027166746899</v>
      </c>
      <c r="DJ51" s="225">
        <v>1.0036265579472401</v>
      </c>
      <c r="DK51" s="223">
        <v>38.4639106740849</v>
      </c>
      <c r="DL51" s="225">
        <v>2.2365881161932002</v>
      </c>
      <c r="DM51" s="223">
        <v>39.134361114030902</v>
      </c>
      <c r="DN51" s="225">
        <v>2.4482863083639099</v>
      </c>
      <c r="DO51" s="223">
        <v>35.076179125631199</v>
      </c>
      <c r="DP51" s="225">
        <v>1.24484264484587</v>
      </c>
      <c r="DQ51" s="223">
        <v>-3.3877315484536799</v>
      </c>
      <c r="DR51" s="225">
        <v>2.40074684903654</v>
      </c>
      <c r="DS51" s="223">
        <v>32.6337222407507</v>
      </c>
      <c r="DT51" s="225">
        <v>1.08514853621572</v>
      </c>
      <c r="DU51" s="223">
        <v>30.481136425756301</v>
      </c>
      <c r="DV51" s="225">
        <v>2.3742206670715</v>
      </c>
      <c r="DW51" s="223">
        <v>33.3934998382976</v>
      </c>
      <c r="DX51" s="225">
        <v>2.28137202817125</v>
      </c>
      <c r="DY51" s="223">
        <v>32.943833969489901</v>
      </c>
      <c r="DZ51" s="225">
        <v>1.22647086892963</v>
      </c>
      <c r="EA51" s="223">
        <v>2.4626975437335399</v>
      </c>
      <c r="EB51" s="225">
        <v>2.5787916207619399</v>
      </c>
      <c r="EC51" s="223">
        <v>24.983955968261899</v>
      </c>
      <c r="ED51" s="225">
        <v>1.0097263031297901</v>
      </c>
      <c r="EE51" s="223">
        <v>25.1280305291282</v>
      </c>
      <c r="EF51" s="225">
        <v>2.2122600087214002</v>
      </c>
      <c r="EG51" s="223">
        <v>26.3698083989092</v>
      </c>
      <c r="EH51" s="225">
        <v>2.0784565353856799</v>
      </c>
      <c r="EI51" s="223">
        <v>24.371852398084599</v>
      </c>
      <c r="EJ51" s="225">
        <v>1.1819050651429801</v>
      </c>
      <c r="EK51" s="223">
        <v>-0.75617813104360498</v>
      </c>
      <c r="EL51" s="225">
        <v>2.38066681890639</v>
      </c>
      <c r="EM51" s="223">
        <v>15.963803367751</v>
      </c>
      <c r="EN51" s="225">
        <v>0.78352217433715499</v>
      </c>
      <c r="EO51" s="223">
        <v>14.623517160692201</v>
      </c>
      <c r="EP51" s="225">
        <v>1.6450655943725701</v>
      </c>
      <c r="EQ51" s="223">
        <v>14.7925017817852</v>
      </c>
      <c r="ER51" s="225">
        <v>1.4610184910225199</v>
      </c>
      <c r="ES51" s="223">
        <v>16.708422476446302</v>
      </c>
      <c r="ET51" s="225">
        <v>0.99796863950341597</v>
      </c>
      <c r="EU51" s="223">
        <v>2.0849053157540598</v>
      </c>
      <c r="EV51" s="225">
        <v>1.8326604513844</v>
      </c>
      <c r="EW51" s="223">
        <v>29.189717008536501</v>
      </c>
      <c r="EX51" s="225">
        <v>1.04977157966534</v>
      </c>
      <c r="EY51" s="223">
        <v>26.553255650016101</v>
      </c>
      <c r="EZ51" s="225">
        <v>2.14540090073009</v>
      </c>
      <c r="FA51" s="223">
        <v>28.231366835679101</v>
      </c>
      <c r="FB51" s="225">
        <v>2.0505139170114699</v>
      </c>
      <c r="FC51" s="223">
        <v>30.179520317533498</v>
      </c>
      <c r="FD51" s="225">
        <v>1.2222225054273601</v>
      </c>
      <c r="FE51" s="223">
        <v>3.6262646675174599</v>
      </c>
      <c r="FF51" s="225">
        <v>2.2478581833846798</v>
      </c>
      <c r="FG51" s="104"/>
      <c r="FH51" s="104"/>
      <c r="FI51" s="104"/>
      <c r="FJ51" s="104"/>
      <c r="FK51" s="104"/>
      <c r="FL51" s="104"/>
      <c r="FM51" s="104"/>
      <c r="FN51" s="104"/>
      <c r="FO51" s="104"/>
      <c r="FP51" s="104"/>
      <c r="FQ51" s="104"/>
      <c r="FR51" s="104"/>
      <c r="FS51" s="104"/>
      <c r="FT51" s="104"/>
      <c r="FU51" s="104"/>
      <c r="FV51" s="104"/>
      <c r="FW51" s="104"/>
      <c r="FX51" s="104"/>
      <c r="FY51" s="104"/>
      <c r="FZ51" s="104"/>
      <c r="GA51" s="104"/>
      <c r="GB51" s="104"/>
      <c r="GC51" s="104"/>
      <c r="GD51" s="104"/>
      <c r="GE51" s="104"/>
      <c r="GF51" s="104"/>
      <c r="GG51" s="104"/>
      <c r="GH51" s="104"/>
      <c r="GI51" s="104"/>
      <c r="GJ51" s="104"/>
      <c r="GK51" s="104"/>
      <c r="GL51" s="104"/>
      <c r="GM51" s="104"/>
      <c r="GN51" s="104"/>
      <c r="GO51" s="104"/>
      <c r="GP51" s="104"/>
      <c r="GQ51" s="104"/>
      <c r="GR51" s="104"/>
      <c r="GS51" s="104"/>
      <c r="GT51" s="104"/>
      <c r="GU51" s="104"/>
      <c r="GV51" s="104"/>
      <c r="GW51" s="104"/>
      <c r="GX51" s="104"/>
      <c r="GY51" s="104"/>
      <c r="GZ51" s="104"/>
      <c r="HA51" s="104"/>
      <c r="HB51" s="104"/>
      <c r="HC51" s="104"/>
      <c r="HD51" s="104"/>
      <c r="HE51" s="104"/>
      <c r="HF51" s="104"/>
      <c r="HG51" s="104"/>
      <c r="HH51" s="104"/>
      <c r="HI51" s="104"/>
      <c r="HJ51" s="104"/>
      <c r="HK51" s="104"/>
      <c r="HL51" s="104"/>
      <c r="HM51" s="104"/>
      <c r="HN51" s="104"/>
      <c r="HO51" s="104"/>
      <c r="HP51" s="104"/>
      <c r="HQ51" s="104"/>
      <c r="HR51" s="255"/>
    </row>
    <row r="52" spans="1:226" ht="13" customHeight="1" x14ac:dyDescent="0.25">
      <c r="A52" s="26" t="s">
        <v>431</v>
      </c>
      <c r="B52" s="184">
        <v>2</v>
      </c>
      <c r="C52" s="223">
        <v>37.948793865503198</v>
      </c>
      <c r="D52" s="225">
        <v>1.1755586113240599</v>
      </c>
      <c r="E52" s="223">
        <v>45.938114150609302</v>
      </c>
      <c r="F52" s="225">
        <v>3.4116772243171098</v>
      </c>
      <c r="G52" s="223">
        <v>38.146670389007497</v>
      </c>
      <c r="H52" s="225">
        <v>2.5633794898714402</v>
      </c>
      <c r="I52" s="223">
        <v>35.332289380146101</v>
      </c>
      <c r="J52" s="225">
        <v>1.75096896343254</v>
      </c>
      <c r="K52" s="223">
        <v>-10.6058247704633</v>
      </c>
      <c r="L52" s="225">
        <v>3.9293205437793999</v>
      </c>
      <c r="M52" s="223">
        <v>36.8060760231538</v>
      </c>
      <c r="N52" s="225">
        <v>1.0026948282660599</v>
      </c>
      <c r="O52" s="223">
        <v>38.342443320095697</v>
      </c>
      <c r="P52" s="225">
        <v>3.5011690793534198</v>
      </c>
      <c r="Q52" s="223">
        <v>37.6457384157112</v>
      </c>
      <c r="R52" s="225">
        <v>2.6904379130614302</v>
      </c>
      <c r="S52" s="223">
        <v>35.763383924461202</v>
      </c>
      <c r="T52" s="225">
        <v>1.5625672830930799</v>
      </c>
      <c r="U52" s="223">
        <v>-2.5790593956344399</v>
      </c>
      <c r="V52" s="225">
        <v>4.2169943044489999</v>
      </c>
      <c r="W52" s="223">
        <v>49.0196306050426</v>
      </c>
      <c r="X52" s="225">
        <v>1.2736404492892901</v>
      </c>
      <c r="Y52" s="223">
        <v>55.481583501416999</v>
      </c>
      <c r="Z52" s="225">
        <v>3.4324893193999499</v>
      </c>
      <c r="AA52" s="223">
        <v>56.910522709990801</v>
      </c>
      <c r="AB52" s="225">
        <v>3.6828462684348402</v>
      </c>
      <c r="AC52" s="223">
        <v>46.928404022322397</v>
      </c>
      <c r="AD52" s="225">
        <v>1.8278402812933701</v>
      </c>
      <c r="AE52" s="223">
        <v>-8.5531794790946805</v>
      </c>
      <c r="AF52" s="225">
        <v>4.0979389238384902</v>
      </c>
      <c r="AG52" s="223">
        <v>52.819965599594703</v>
      </c>
      <c r="AH52" s="225">
        <v>1.22416705672897</v>
      </c>
      <c r="AI52" s="223">
        <v>61.585059952539702</v>
      </c>
      <c r="AJ52" s="225">
        <v>3.6300090934620299</v>
      </c>
      <c r="AK52" s="223">
        <v>53.8194413593367</v>
      </c>
      <c r="AL52" s="225">
        <v>3.5648318114906998</v>
      </c>
      <c r="AM52" s="223">
        <v>50.848177387187697</v>
      </c>
      <c r="AN52" s="225">
        <v>1.43450817721373</v>
      </c>
      <c r="AO52" s="223">
        <v>-10.736882565351999</v>
      </c>
      <c r="AP52" s="225">
        <v>3.2465979298550498</v>
      </c>
      <c r="AQ52" s="223">
        <v>29.977376923239699</v>
      </c>
      <c r="AR52" s="225">
        <v>1.1821506653731799</v>
      </c>
      <c r="AS52" s="223">
        <v>33.180886149492899</v>
      </c>
      <c r="AT52" s="225">
        <v>4.0788285827320001</v>
      </c>
      <c r="AU52" s="223">
        <v>28.1391432746167</v>
      </c>
      <c r="AV52" s="225">
        <v>2.7245750554127701</v>
      </c>
      <c r="AW52" s="223">
        <v>29.0258044853848</v>
      </c>
      <c r="AX52" s="225">
        <v>1.65253131844267</v>
      </c>
      <c r="AY52" s="223">
        <v>-4.1550816641080601</v>
      </c>
      <c r="AZ52" s="225">
        <v>4.2630678893520901</v>
      </c>
      <c r="BA52" s="223">
        <v>44.555788355786397</v>
      </c>
      <c r="BB52" s="225">
        <v>0.94283304806412604</v>
      </c>
      <c r="BC52" s="223">
        <v>40.460764506449401</v>
      </c>
      <c r="BD52" s="225">
        <v>4.3304117347424302</v>
      </c>
      <c r="BE52" s="223">
        <v>40.132013031941803</v>
      </c>
      <c r="BF52" s="225">
        <v>2.7022514256804802</v>
      </c>
      <c r="BG52" s="223">
        <v>45.032071285763102</v>
      </c>
      <c r="BH52" s="225">
        <v>1.4834424141349001</v>
      </c>
      <c r="BI52" s="223">
        <v>4.5713067793137201</v>
      </c>
      <c r="BJ52" s="225">
        <v>4.7551494587194902</v>
      </c>
      <c r="BK52" s="223">
        <v>38.0068029849959</v>
      </c>
      <c r="BL52" s="225">
        <v>1.2041613205275701</v>
      </c>
      <c r="BM52" s="223">
        <v>50.472758354972399</v>
      </c>
      <c r="BN52" s="225">
        <v>3.4057579621843401</v>
      </c>
      <c r="BO52" s="223">
        <v>33.455647968260699</v>
      </c>
      <c r="BP52" s="225">
        <v>3.1020564145252001</v>
      </c>
      <c r="BQ52" s="223">
        <v>36.563181133222997</v>
      </c>
      <c r="BR52" s="225">
        <v>1.65401411976053</v>
      </c>
      <c r="BS52" s="223">
        <v>-13.9095772217494</v>
      </c>
      <c r="BT52" s="225">
        <v>3.7810929866516001</v>
      </c>
      <c r="BU52" s="223">
        <v>11.636523430003299</v>
      </c>
      <c r="BV52" s="225">
        <v>0.802154446310689</v>
      </c>
      <c r="BW52" s="223">
        <v>19.039729705570899</v>
      </c>
      <c r="BX52" s="225">
        <v>3.4978844320353599</v>
      </c>
      <c r="BY52" s="223">
        <v>13.171218004147001</v>
      </c>
      <c r="BZ52" s="225">
        <v>2.4196732921756001</v>
      </c>
      <c r="CA52" s="223">
        <v>10.396853253497399</v>
      </c>
      <c r="CB52" s="225">
        <v>0.97884221180764297</v>
      </c>
      <c r="CC52" s="223">
        <v>-8.6428764520734909</v>
      </c>
      <c r="CD52" s="225">
        <v>3.9437705140166099</v>
      </c>
      <c r="CE52" s="223">
        <v>41.552148968215697</v>
      </c>
      <c r="CF52" s="225">
        <v>1.2656711282747</v>
      </c>
      <c r="CG52" s="223">
        <v>39.291383234059801</v>
      </c>
      <c r="CH52" s="225">
        <v>3.4455231506538402</v>
      </c>
      <c r="CI52" s="223">
        <v>39.787532156693601</v>
      </c>
      <c r="CJ52" s="225">
        <v>2.79886748559086</v>
      </c>
      <c r="CK52" s="223">
        <v>40.322564403524403</v>
      </c>
      <c r="CL52" s="225">
        <v>1.59829027707833</v>
      </c>
      <c r="CM52" s="223">
        <v>1.03118116946465</v>
      </c>
      <c r="CN52" s="225">
        <v>3.8499502893527899</v>
      </c>
      <c r="CO52" s="223">
        <v>35.869212922355402</v>
      </c>
      <c r="CP52" s="225">
        <v>1.1089106789986201</v>
      </c>
      <c r="CQ52" s="223">
        <v>37.489484721817099</v>
      </c>
      <c r="CR52" s="225">
        <v>3.0735385217819502</v>
      </c>
      <c r="CS52" s="223">
        <v>40.477453297368399</v>
      </c>
      <c r="CT52" s="225">
        <v>3.5738255285468199</v>
      </c>
      <c r="CU52" s="223">
        <v>35.022832346687103</v>
      </c>
      <c r="CV52" s="225">
        <v>1.3061573182870301</v>
      </c>
      <c r="CW52" s="223">
        <v>-2.4666523751300198</v>
      </c>
      <c r="CX52" s="225">
        <v>3.3578025977827402</v>
      </c>
      <c r="CY52" s="223">
        <v>18.618036013855999</v>
      </c>
      <c r="CZ52" s="225">
        <v>0.95116085776942305</v>
      </c>
      <c r="DA52" s="223">
        <v>21.8266546554187</v>
      </c>
      <c r="DB52" s="225">
        <v>3.6842352003011101</v>
      </c>
      <c r="DC52" s="223">
        <v>18.148999235651601</v>
      </c>
      <c r="DD52" s="225">
        <v>2.2831446558206401</v>
      </c>
      <c r="DE52" s="223">
        <v>17.483070898420898</v>
      </c>
      <c r="DF52" s="225">
        <v>1.33151701024891</v>
      </c>
      <c r="DG52" s="223">
        <v>-4.3435837569977904</v>
      </c>
      <c r="DH52" s="225">
        <v>3.2266959116622198</v>
      </c>
      <c r="DI52" s="223">
        <v>40.336823076610798</v>
      </c>
      <c r="DJ52" s="225">
        <v>0.92417028810929203</v>
      </c>
      <c r="DK52" s="223">
        <v>46.204658955622698</v>
      </c>
      <c r="DL52" s="225">
        <v>3.86518261932342</v>
      </c>
      <c r="DM52" s="223">
        <v>42.457734449017103</v>
      </c>
      <c r="DN52" s="225">
        <v>3.5012668832826401</v>
      </c>
      <c r="DO52" s="223">
        <v>38.3646596140944</v>
      </c>
      <c r="DP52" s="225">
        <v>1.2740226670258801</v>
      </c>
      <c r="DQ52" s="223">
        <v>-7.8399993415283298</v>
      </c>
      <c r="DR52" s="225">
        <v>3.8336826740318299</v>
      </c>
      <c r="DS52" s="223">
        <v>44.322957668562402</v>
      </c>
      <c r="DT52" s="225">
        <v>0.94863803076541897</v>
      </c>
      <c r="DU52" s="223">
        <v>45.606104599160197</v>
      </c>
      <c r="DV52" s="225">
        <v>3.6650963838736499</v>
      </c>
      <c r="DW52" s="223">
        <v>42.081167266213598</v>
      </c>
      <c r="DX52" s="225">
        <v>2.8695192261268598</v>
      </c>
      <c r="DY52" s="223">
        <v>43.026179059376098</v>
      </c>
      <c r="DZ52" s="225">
        <v>1.33432348972395</v>
      </c>
      <c r="EA52" s="223">
        <v>-2.5799255397841101</v>
      </c>
      <c r="EB52" s="225">
        <v>3.7004831052777898</v>
      </c>
      <c r="EC52" s="223">
        <v>23.398616058960901</v>
      </c>
      <c r="ED52" s="225">
        <v>0.900043046679742</v>
      </c>
      <c r="EE52" s="223">
        <v>20.763831142010002</v>
      </c>
      <c r="EF52" s="225">
        <v>2.8778268540909901</v>
      </c>
      <c r="EG52" s="223">
        <v>21.181430040157299</v>
      </c>
      <c r="EH52" s="225">
        <v>2.27970193300076</v>
      </c>
      <c r="EI52" s="223">
        <v>23.711063343635999</v>
      </c>
      <c r="EJ52" s="225">
        <v>1.15528607901321</v>
      </c>
      <c r="EK52" s="223">
        <v>2.94723220162602</v>
      </c>
      <c r="EL52" s="225">
        <v>3.0558911671557101</v>
      </c>
      <c r="EM52" s="223">
        <v>15.942905499542</v>
      </c>
      <c r="EN52" s="225">
        <v>0.70982382575404002</v>
      </c>
      <c r="EO52" s="223">
        <v>17.6248457395942</v>
      </c>
      <c r="EP52" s="225">
        <v>3.1551328547747901</v>
      </c>
      <c r="EQ52" s="223">
        <v>14.3080628682825</v>
      </c>
      <c r="ER52" s="225">
        <v>1.99122093122189</v>
      </c>
      <c r="ES52" s="223">
        <v>15.9064319562984</v>
      </c>
      <c r="ET52" s="225">
        <v>0.91938915105291796</v>
      </c>
      <c r="EU52" s="223">
        <v>-1.71841378329581</v>
      </c>
      <c r="EV52" s="225">
        <v>3.4365769119203899</v>
      </c>
      <c r="EW52" s="223">
        <v>29.577077481168999</v>
      </c>
      <c r="EX52" s="225">
        <v>0.98040813499192703</v>
      </c>
      <c r="EY52" s="223">
        <v>33.5203642115249</v>
      </c>
      <c r="EZ52" s="225">
        <v>3.4891771084040899</v>
      </c>
      <c r="FA52" s="223">
        <v>25.3515115790279</v>
      </c>
      <c r="FB52" s="225">
        <v>2.6001455229449699</v>
      </c>
      <c r="FC52" s="223">
        <v>28.919433493530899</v>
      </c>
      <c r="FD52" s="225">
        <v>1.1239886415239699</v>
      </c>
      <c r="FE52" s="223">
        <v>-4.6009307179939798</v>
      </c>
      <c r="FF52" s="225">
        <v>3.6834155217568498</v>
      </c>
      <c r="FG52" s="104"/>
      <c r="FH52" s="104"/>
      <c r="FI52" s="104"/>
      <c r="FJ52" s="104"/>
      <c r="FK52" s="104"/>
      <c r="FL52" s="104"/>
      <c r="FM52" s="104"/>
      <c r="FN52" s="104"/>
      <c r="FO52" s="104"/>
      <c r="FP52" s="104"/>
      <c r="FQ52" s="104"/>
      <c r="FR52" s="104"/>
      <c r="FS52" s="104"/>
      <c r="FT52" s="104"/>
      <c r="FU52" s="104"/>
      <c r="FV52" s="104"/>
      <c r="FW52" s="104"/>
      <c r="FX52" s="104"/>
      <c r="FY52" s="104"/>
      <c r="FZ52" s="104"/>
      <c r="GA52" s="104"/>
      <c r="GB52" s="104"/>
      <c r="GC52" s="104"/>
      <c r="GD52" s="104"/>
      <c r="GE52" s="104"/>
      <c r="GF52" s="104"/>
      <c r="GG52" s="104"/>
      <c r="GH52" s="104"/>
      <c r="GI52" s="104"/>
      <c r="GJ52" s="104"/>
      <c r="GK52" s="104"/>
      <c r="GL52" s="104"/>
      <c r="GM52" s="104"/>
      <c r="GN52" s="104"/>
      <c r="GO52" s="104"/>
      <c r="GP52" s="104"/>
      <c r="GQ52" s="104"/>
      <c r="GR52" s="104"/>
      <c r="GS52" s="104"/>
      <c r="GT52" s="104"/>
      <c r="GU52" s="104"/>
      <c r="GV52" s="104"/>
      <c r="GW52" s="104"/>
      <c r="GX52" s="104"/>
      <c r="GY52" s="104"/>
      <c r="GZ52" s="104"/>
      <c r="HA52" s="104"/>
      <c r="HB52" s="104"/>
      <c r="HC52" s="104"/>
      <c r="HD52" s="104"/>
      <c r="HE52" s="104"/>
      <c r="HF52" s="104"/>
      <c r="HG52" s="104"/>
      <c r="HH52" s="104"/>
      <c r="HI52" s="104"/>
      <c r="HJ52" s="104"/>
      <c r="HK52" s="104"/>
      <c r="HL52" s="104"/>
      <c r="HM52" s="104"/>
      <c r="HN52" s="104"/>
      <c r="HO52" s="104"/>
      <c r="HP52" s="104"/>
      <c r="HQ52" s="104"/>
      <c r="HR52" s="255"/>
    </row>
    <row r="53" spans="1:226" ht="13" customHeight="1" x14ac:dyDescent="0.25">
      <c r="A53" s="26" t="s">
        <v>432</v>
      </c>
      <c r="B53" s="184">
        <v>2</v>
      </c>
      <c r="C53" s="223">
        <v>29.169198962035299</v>
      </c>
      <c r="D53" s="225">
        <v>1.0915077767597401</v>
      </c>
      <c r="E53" s="223">
        <v>35.767340525662497</v>
      </c>
      <c r="F53" s="225">
        <v>2.5213357155791298</v>
      </c>
      <c r="G53" s="223">
        <v>29.0747016787601</v>
      </c>
      <c r="H53" s="225">
        <v>2.58956895088164</v>
      </c>
      <c r="I53" s="223">
        <v>27.622333861319799</v>
      </c>
      <c r="J53" s="225">
        <v>1.2377471490304299</v>
      </c>
      <c r="K53" s="223">
        <v>-8.1450066643426808</v>
      </c>
      <c r="L53" s="225">
        <v>2.67215260486932</v>
      </c>
      <c r="M53" s="223">
        <v>26.785820462853199</v>
      </c>
      <c r="N53" s="225">
        <v>1.08724058468498</v>
      </c>
      <c r="O53" s="223">
        <v>24.0803412367015</v>
      </c>
      <c r="P53" s="225">
        <v>2.2176206416795101</v>
      </c>
      <c r="Q53" s="223">
        <v>26.123180907418899</v>
      </c>
      <c r="R53" s="225">
        <v>2.3443216315786999</v>
      </c>
      <c r="S53" s="223">
        <v>27.550625938641399</v>
      </c>
      <c r="T53" s="225">
        <v>1.31724253309217</v>
      </c>
      <c r="U53" s="223">
        <v>3.4702847019399701</v>
      </c>
      <c r="V53" s="225">
        <v>2.4167784846611502</v>
      </c>
      <c r="W53" s="223">
        <v>24.358333511805899</v>
      </c>
      <c r="X53" s="225">
        <v>1.0725402746813499</v>
      </c>
      <c r="Y53" s="223">
        <v>23.479687784257099</v>
      </c>
      <c r="Z53" s="225">
        <v>1.9170662169799499</v>
      </c>
      <c r="AA53" s="223">
        <v>23.7595668931652</v>
      </c>
      <c r="AB53" s="225">
        <v>2.45179348769451</v>
      </c>
      <c r="AC53" s="223">
        <v>24.7406154231522</v>
      </c>
      <c r="AD53" s="225">
        <v>1.1770171960714</v>
      </c>
      <c r="AE53" s="223">
        <v>1.2609276388951101</v>
      </c>
      <c r="AF53" s="225">
        <v>2.1635063934363998</v>
      </c>
      <c r="AG53" s="223">
        <v>53.037468878543201</v>
      </c>
      <c r="AH53" s="225">
        <v>1.35043316923107</v>
      </c>
      <c r="AI53" s="223">
        <v>41.685840393602803</v>
      </c>
      <c r="AJ53" s="225">
        <v>2.6461693056702398</v>
      </c>
      <c r="AK53" s="223">
        <v>52.136715513466498</v>
      </c>
      <c r="AL53" s="225">
        <v>2.8643906439387998</v>
      </c>
      <c r="AM53" s="223">
        <v>56.255996282784501</v>
      </c>
      <c r="AN53" s="225">
        <v>1.4688550923550301</v>
      </c>
      <c r="AO53" s="223">
        <v>14.5701558891817</v>
      </c>
      <c r="AP53" s="225">
        <v>2.65285607753454</v>
      </c>
      <c r="AQ53" s="223">
        <v>32.305362801415299</v>
      </c>
      <c r="AR53" s="225">
        <v>1.26710122495474</v>
      </c>
      <c r="AS53" s="223">
        <v>29.364254514276102</v>
      </c>
      <c r="AT53" s="225">
        <v>2.58714297620116</v>
      </c>
      <c r="AU53" s="223">
        <v>32.660599193615603</v>
      </c>
      <c r="AV53" s="225">
        <v>2.58599532624745</v>
      </c>
      <c r="AW53" s="223">
        <v>33.246852947179597</v>
      </c>
      <c r="AX53" s="225">
        <v>1.5563268350581401</v>
      </c>
      <c r="AY53" s="223">
        <v>3.8825984329035199</v>
      </c>
      <c r="AZ53" s="225">
        <v>2.9203322072258202</v>
      </c>
      <c r="BA53" s="223">
        <v>45.655791884466502</v>
      </c>
      <c r="BB53" s="225">
        <v>1.0059082789056899</v>
      </c>
      <c r="BC53" s="223">
        <v>35.8354650213074</v>
      </c>
      <c r="BD53" s="225">
        <v>2.8522221265758301</v>
      </c>
      <c r="BE53" s="223">
        <v>44.870010892607901</v>
      </c>
      <c r="BF53" s="225">
        <v>2.4676399884950699</v>
      </c>
      <c r="BG53" s="223">
        <v>48.357585897279499</v>
      </c>
      <c r="BH53" s="225">
        <v>1.2848031286857</v>
      </c>
      <c r="BI53" s="223">
        <v>12.522120875972099</v>
      </c>
      <c r="BJ53" s="225">
        <v>3.1001310671378199</v>
      </c>
      <c r="BK53" s="223">
        <v>44.497055204587198</v>
      </c>
      <c r="BL53" s="225">
        <v>1.27062131148502</v>
      </c>
      <c r="BM53" s="223">
        <v>56.456686836801403</v>
      </c>
      <c r="BN53" s="225">
        <v>2.6538689471515098</v>
      </c>
      <c r="BO53" s="223">
        <v>53.293626880244702</v>
      </c>
      <c r="BP53" s="225">
        <v>2.8498838997133</v>
      </c>
      <c r="BQ53" s="223">
        <v>39.645435490561098</v>
      </c>
      <c r="BR53" s="225">
        <v>1.3829960942220401</v>
      </c>
      <c r="BS53" s="223">
        <v>-16.811251346240301</v>
      </c>
      <c r="BT53" s="225">
        <v>2.7464453624169902</v>
      </c>
      <c r="BU53" s="223">
        <v>12.421140958108699</v>
      </c>
      <c r="BV53" s="225">
        <v>0.82318355061550597</v>
      </c>
      <c r="BW53" s="223">
        <v>13.211841519595801</v>
      </c>
      <c r="BX53" s="225">
        <v>2.0995757340557399</v>
      </c>
      <c r="BY53" s="223">
        <v>15.1047696836787</v>
      </c>
      <c r="BZ53" s="225">
        <v>1.97843286512812</v>
      </c>
      <c r="CA53" s="223">
        <v>11.6978985811588</v>
      </c>
      <c r="CB53" s="225">
        <v>0.88827431429697201</v>
      </c>
      <c r="CC53" s="223">
        <v>-1.5139429384369201</v>
      </c>
      <c r="CD53" s="225">
        <v>2.1428898588280498</v>
      </c>
      <c r="CE53" s="223">
        <v>30.269410164124</v>
      </c>
      <c r="CF53" s="225">
        <v>1.0881694944145499</v>
      </c>
      <c r="CG53" s="223">
        <v>23.569590087916499</v>
      </c>
      <c r="CH53" s="225">
        <v>2.5532891766027999</v>
      </c>
      <c r="CI53" s="223">
        <v>31.073708764524199</v>
      </c>
      <c r="CJ53" s="225">
        <v>2.6619224106638102</v>
      </c>
      <c r="CK53" s="223">
        <v>31.945641200618802</v>
      </c>
      <c r="CL53" s="225">
        <v>1.2258313543958801</v>
      </c>
      <c r="CM53" s="223">
        <v>8.3760511127022994</v>
      </c>
      <c r="CN53" s="225">
        <v>2.8212938655661</v>
      </c>
      <c r="CO53" s="223">
        <v>35.018006273714199</v>
      </c>
      <c r="CP53" s="225">
        <v>1.03265860585554</v>
      </c>
      <c r="CQ53" s="223">
        <v>34.433006567211898</v>
      </c>
      <c r="CR53" s="225">
        <v>2.2632438415574199</v>
      </c>
      <c r="CS53" s="223">
        <v>39.778693241224502</v>
      </c>
      <c r="CT53" s="225">
        <v>2.2321791114185401</v>
      </c>
      <c r="CU53" s="223">
        <v>34.332400421759502</v>
      </c>
      <c r="CV53" s="225">
        <v>1.26841413858932</v>
      </c>
      <c r="CW53" s="223">
        <v>-0.100606145452453</v>
      </c>
      <c r="CX53" s="225">
        <v>2.4493860167896799</v>
      </c>
      <c r="CY53" s="223">
        <v>38.706249281513301</v>
      </c>
      <c r="CZ53" s="225">
        <v>1.22092669605612</v>
      </c>
      <c r="DA53" s="223">
        <v>37.5265786180329</v>
      </c>
      <c r="DB53" s="225">
        <v>2.5029467628153901</v>
      </c>
      <c r="DC53" s="223">
        <v>36.4984705795097</v>
      </c>
      <c r="DD53" s="225">
        <v>2.7160514401955398</v>
      </c>
      <c r="DE53" s="223">
        <v>39.459294968997</v>
      </c>
      <c r="DF53" s="225">
        <v>1.52069298836357</v>
      </c>
      <c r="DG53" s="223">
        <v>1.9327163509640899</v>
      </c>
      <c r="DH53" s="225">
        <v>2.9136203136432699</v>
      </c>
      <c r="DI53" s="223">
        <v>31.014890274716901</v>
      </c>
      <c r="DJ53" s="225">
        <v>1.0019276417444101</v>
      </c>
      <c r="DK53" s="223">
        <v>31.908443009493201</v>
      </c>
      <c r="DL53" s="225">
        <v>2.70873603239085</v>
      </c>
      <c r="DM53" s="223">
        <v>30.217620371393</v>
      </c>
      <c r="DN53" s="225">
        <v>2.5036595331401901</v>
      </c>
      <c r="DO53" s="223">
        <v>31.069371433776102</v>
      </c>
      <c r="DP53" s="225">
        <v>1.2494361512439001</v>
      </c>
      <c r="DQ53" s="223">
        <v>-0.83907157571712798</v>
      </c>
      <c r="DR53" s="225">
        <v>3.1324069678587398</v>
      </c>
      <c r="DS53" s="223">
        <v>41.137526044246997</v>
      </c>
      <c r="DT53" s="225">
        <v>1.2016547972576599</v>
      </c>
      <c r="DU53" s="223">
        <v>32.834592835245402</v>
      </c>
      <c r="DV53" s="225">
        <v>2.64824397668318</v>
      </c>
      <c r="DW53" s="223">
        <v>39.549357000537697</v>
      </c>
      <c r="DX53" s="225">
        <v>2.6276549909317599</v>
      </c>
      <c r="DY53" s="223">
        <v>43.530837089918101</v>
      </c>
      <c r="DZ53" s="225">
        <v>1.4370714013992401</v>
      </c>
      <c r="EA53" s="223">
        <v>10.696244254672701</v>
      </c>
      <c r="EB53" s="225">
        <v>3.0841892195727598</v>
      </c>
      <c r="EC53" s="223">
        <v>30.2016926108939</v>
      </c>
      <c r="ED53" s="225">
        <v>1.0465702894581701</v>
      </c>
      <c r="EE53" s="223">
        <v>27.256184243472699</v>
      </c>
      <c r="EF53" s="225">
        <v>2.5332222371718598</v>
      </c>
      <c r="EG53" s="223">
        <v>35.796518194609597</v>
      </c>
      <c r="EH53" s="225">
        <v>2.4449078528330901</v>
      </c>
      <c r="EI53" s="223">
        <v>29.827918440399699</v>
      </c>
      <c r="EJ53" s="225">
        <v>1.15364815881867</v>
      </c>
      <c r="EK53" s="223">
        <v>2.5717341969270402</v>
      </c>
      <c r="EL53" s="225">
        <v>2.5828453767914898</v>
      </c>
      <c r="EM53" s="223">
        <v>18.105914820693201</v>
      </c>
      <c r="EN53" s="225">
        <v>0.84590940610263998</v>
      </c>
      <c r="EO53" s="223">
        <v>13.2686185435506</v>
      </c>
      <c r="EP53" s="225">
        <v>1.82529004299183</v>
      </c>
      <c r="EQ53" s="223">
        <v>17.317223058990098</v>
      </c>
      <c r="ER53" s="225">
        <v>2.0288986988191202</v>
      </c>
      <c r="ES53" s="223">
        <v>19.5697560803392</v>
      </c>
      <c r="ET53" s="225">
        <v>1.07346897257473</v>
      </c>
      <c r="EU53" s="223">
        <v>6.3011375367886204</v>
      </c>
      <c r="EV53" s="225">
        <v>2.0949153230830801</v>
      </c>
      <c r="EW53" s="223">
        <v>26.437849714060299</v>
      </c>
      <c r="EX53" s="225">
        <v>0.92288539721939999</v>
      </c>
      <c r="EY53" s="223">
        <v>24.736803484233999</v>
      </c>
      <c r="EZ53" s="225">
        <v>2.0102984370829402</v>
      </c>
      <c r="FA53" s="223">
        <v>26.502132711957898</v>
      </c>
      <c r="FB53" s="225">
        <v>2.62545771300065</v>
      </c>
      <c r="FC53" s="223">
        <v>26.864608543403399</v>
      </c>
      <c r="FD53" s="225">
        <v>1.1584252463153499</v>
      </c>
      <c r="FE53" s="223">
        <v>2.1278050591693201</v>
      </c>
      <c r="FF53" s="225">
        <v>2.43535461153835</v>
      </c>
      <c r="FG53" s="104"/>
      <c r="FH53" s="104"/>
      <c r="FI53" s="104"/>
      <c r="FJ53" s="104"/>
      <c r="FK53" s="104"/>
      <c r="FL53" s="104"/>
      <c r="FM53" s="104"/>
      <c r="FN53" s="104"/>
      <c r="FO53" s="104"/>
      <c r="FP53" s="104"/>
      <c r="FQ53" s="104"/>
      <c r="FR53" s="104"/>
      <c r="FS53" s="104"/>
      <c r="FT53" s="104"/>
      <c r="FU53" s="104"/>
      <c r="FV53" s="104"/>
      <c r="FW53" s="104"/>
      <c r="FX53" s="104"/>
      <c r="FY53" s="104"/>
      <c r="FZ53" s="104"/>
      <c r="GA53" s="104"/>
      <c r="GB53" s="104"/>
      <c r="GC53" s="104"/>
      <c r="GD53" s="104"/>
      <c r="GE53" s="104"/>
      <c r="GF53" s="104"/>
      <c r="GG53" s="104"/>
      <c r="GH53" s="104"/>
      <c r="GI53" s="104"/>
      <c r="GJ53" s="104"/>
      <c r="GK53" s="104"/>
      <c r="GL53" s="104"/>
      <c r="GM53" s="104"/>
      <c r="GN53" s="104"/>
      <c r="GO53" s="104"/>
      <c r="GP53" s="104"/>
      <c r="GQ53" s="104"/>
      <c r="GR53" s="104"/>
      <c r="GS53" s="104"/>
      <c r="GT53" s="104"/>
      <c r="GU53" s="104"/>
      <c r="GV53" s="104"/>
      <c r="GW53" s="104"/>
      <c r="GX53" s="104"/>
      <c r="GY53" s="104"/>
      <c r="GZ53" s="104"/>
      <c r="HA53" s="104"/>
      <c r="HB53" s="104"/>
      <c r="HC53" s="104"/>
      <c r="HD53" s="104"/>
      <c r="HE53" s="104"/>
      <c r="HF53" s="104"/>
      <c r="HG53" s="104"/>
      <c r="HH53" s="104"/>
      <c r="HI53" s="104"/>
      <c r="HJ53" s="104"/>
      <c r="HK53" s="104"/>
      <c r="HL53" s="104"/>
      <c r="HM53" s="104"/>
      <c r="HN53" s="104"/>
      <c r="HO53" s="104"/>
      <c r="HP53" s="104"/>
      <c r="HQ53" s="104"/>
      <c r="HR53" s="255"/>
    </row>
    <row r="54" spans="1:226" ht="13" customHeight="1" x14ac:dyDescent="0.25">
      <c r="A54" s="26" t="s">
        <v>433</v>
      </c>
      <c r="B54" s="184">
        <v>2</v>
      </c>
      <c r="C54" s="223">
        <v>33.3505747009511</v>
      </c>
      <c r="D54" s="225">
        <v>1.23693123650173</v>
      </c>
      <c r="E54" s="223">
        <v>40.5182737789059</v>
      </c>
      <c r="F54" s="225">
        <v>3.1118032249304899</v>
      </c>
      <c r="G54" s="223">
        <v>42.097465414061098</v>
      </c>
      <c r="H54" s="225">
        <v>3.5834564620800902</v>
      </c>
      <c r="I54" s="223">
        <v>29.770921601082598</v>
      </c>
      <c r="J54" s="225">
        <v>1.4613342769320099</v>
      </c>
      <c r="K54" s="223">
        <v>-10.7473521778233</v>
      </c>
      <c r="L54" s="225">
        <v>3.5496793501281898</v>
      </c>
      <c r="M54" s="223">
        <v>26.282641818731399</v>
      </c>
      <c r="N54" s="225">
        <v>1.3332947945340801</v>
      </c>
      <c r="O54" s="223">
        <v>24.453972213263501</v>
      </c>
      <c r="P54" s="225">
        <v>2.74896022292367</v>
      </c>
      <c r="Q54" s="223">
        <v>31.0542106375331</v>
      </c>
      <c r="R54" s="225">
        <v>3.1597777527288602</v>
      </c>
      <c r="S54" s="223">
        <v>25.826618557778399</v>
      </c>
      <c r="T54" s="225">
        <v>1.6822763905823801</v>
      </c>
      <c r="U54" s="223">
        <v>1.37264634451487</v>
      </c>
      <c r="V54" s="225">
        <v>3.17546673981508</v>
      </c>
      <c r="W54" s="223">
        <v>35.812617019994001</v>
      </c>
      <c r="X54" s="225">
        <v>1.4403340346461699</v>
      </c>
      <c r="Y54" s="223">
        <v>26.645025374787199</v>
      </c>
      <c r="Z54" s="225">
        <v>3.1302716808597801</v>
      </c>
      <c r="AA54" s="223">
        <v>37.867940437436303</v>
      </c>
      <c r="AB54" s="225">
        <v>3.11954067340295</v>
      </c>
      <c r="AC54" s="223">
        <v>37.846157300014603</v>
      </c>
      <c r="AD54" s="225">
        <v>1.76268104154065</v>
      </c>
      <c r="AE54" s="223">
        <v>11.201131925227401</v>
      </c>
      <c r="AF54" s="225">
        <v>3.53704272130584</v>
      </c>
      <c r="AG54" s="223">
        <v>63.0481140702272</v>
      </c>
      <c r="AH54" s="225">
        <v>1.0967497484576201</v>
      </c>
      <c r="AI54" s="223">
        <v>53.749759683853902</v>
      </c>
      <c r="AJ54" s="225">
        <v>3.0208090377457202</v>
      </c>
      <c r="AK54" s="223">
        <v>69.792429482966298</v>
      </c>
      <c r="AL54" s="225">
        <v>3.00609106310137</v>
      </c>
      <c r="AM54" s="223">
        <v>63.591354468351597</v>
      </c>
      <c r="AN54" s="225">
        <v>1.48629651957937</v>
      </c>
      <c r="AO54" s="223">
        <v>9.8415947844976994</v>
      </c>
      <c r="AP54" s="225">
        <v>3.4068768710592598</v>
      </c>
      <c r="AQ54" s="223">
        <v>46.839470102334097</v>
      </c>
      <c r="AR54" s="225">
        <v>1.6361646849743601</v>
      </c>
      <c r="AS54" s="223">
        <v>38.140038845455599</v>
      </c>
      <c r="AT54" s="225">
        <v>3.1509477921812001</v>
      </c>
      <c r="AU54" s="223">
        <v>49.161519592911198</v>
      </c>
      <c r="AV54" s="225">
        <v>3.8356904999251902</v>
      </c>
      <c r="AW54" s="223">
        <v>48.409888341038901</v>
      </c>
      <c r="AX54" s="225">
        <v>1.92074405302275</v>
      </c>
      <c r="AY54" s="223">
        <v>10.2698494955833</v>
      </c>
      <c r="AZ54" s="225">
        <v>3.4671342514056702</v>
      </c>
      <c r="BA54" s="223">
        <v>46.597961044814703</v>
      </c>
      <c r="BB54" s="225">
        <v>1.2068638328405199</v>
      </c>
      <c r="BC54" s="223">
        <v>37.163513152617902</v>
      </c>
      <c r="BD54" s="225">
        <v>2.7870428931206201</v>
      </c>
      <c r="BE54" s="223">
        <v>39.9536654309507</v>
      </c>
      <c r="BF54" s="225">
        <v>3.37234610050908</v>
      </c>
      <c r="BG54" s="223">
        <v>50.816048121939403</v>
      </c>
      <c r="BH54" s="225">
        <v>1.4865581363255</v>
      </c>
      <c r="BI54" s="223">
        <v>13.652534969321501</v>
      </c>
      <c r="BJ54" s="225">
        <v>3.00697643636782</v>
      </c>
      <c r="BK54" s="223">
        <v>48.225390692856799</v>
      </c>
      <c r="BL54" s="225">
        <v>1.30958293049297</v>
      </c>
      <c r="BM54" s="223">
        <v>59.629636618689403</v>
      </c>
      <c r="BN54" s="225">
        <v>3.1890539909794602</v>
      </c>
      <c r="BO54" s="223">
        <v>54.708856538226698</v>
      </c>
      <c r="BP54" s="225">
        <v>3.1539078125236402</v>
      </c>
      <c r="BQ54" s="223">
        <v>43.036938680600002</v>
      </c>
      <c r="BR54" s="225">
        <v>1.52121543951353</v>
      </c>
      <c r="BS54" s="223">
        <v>-16.592697938089501</v>
      </c>
      <c r="BT54" s="225">
        <v>3.5083117039763101</v>
      </c>
      <c r="BU54" s="223">
        <v>14.099141439685001</v>
      </c>
      <c r="BV54" s="225">
        <v>0.89241753426856996</v>
      </c>
      <c r="BW54" s="223">
        <v>16.8480823094642</v>
      </c>
      <c r="BX54" s="225">
        <v>2.3221166985249799</v>
      </c>
      <c r="BY54" s="223">
        <v>15.8913826246576</v>
      </c>
      <c r="BZ54" s="225">
        <v>2.3773736331484101</v>
      </c>
      <c r="CA54" s="223">
        <v>12.6682173300239</v>
      </c>
      <c r="CB54" s="225">
        <v>0.92984997304340899</v>
      </c>
      <c r="CC54" s="223">
        <v>-4.1798649794402296</v>
      </c>
      <c r="CD54" s="225">
        <v>2.5028219752835899</v>
      </c>
      <c r="CE54" s="223">
        <v>23.8969662442823</v>
      </c>
      <c r="CF54" s="225">
        <v>1.4638343776257099</v>
      </c>
      <c r="CG54" s="223">
        <v>18.598949727661999</v>
      </c>
      <c r="CH54" s="225">
        <v>1.9270308706303201</v>
      </c>
      <c r="CI54" s="223">
        <v>29.302254245587299</v>
      </c>
      <c r="CJ54" s="225">
        <v>2.9281860000760398</v>
      </c>
      <c r="CK54" s="223">
        <v>23.646454423355799</v>
      </c>
      <c r="CL54" s="225">
        <v>1.83095254624729</v>
      </c>
      <c r="CM54" s="223">
        <v>5.0475046956937204</v>
      </c>
      <c r="CN54" s="225">
        <v>2.5932325432843202</v>
      </c>
      <c r="CO54" s="223">
        <v>50.526157251158899</v>
      </c>
      <c r="CP54" s="225">
        <v>1.3909755978438501</v>
      </c>
      <c r="CQ54" s="223">
        <v>49.000673901245399</v>
      </c>
      <c r="CR54" s="225">
        <v>3.9200931048226999</v>
      </c>
      <c r="CS54" s="223">
        <v>55.623009209863397</v>
      </c>
      <c r="CT54" s="225">
        <v>3.15529635907953</v>
      </c>
      <c r="CU54" s="223">
        <v>49.6345108964126</v>
      </c>
      <c r="CV54" s="225">
        <v>1.53009616791672</v>
      </c>
      <c r="CW54" s="223">
        <v>0.63383699516720104</v>
      </c>
      <c r="CX54" s="225">
        <v>4.1162091964319698</v>
      </c>
      <c r="CY54" s="223">
        <v>38.818579994438103</v>
      </c>
      <c r="CZ54" s="225">
        <v>1.3825413611191999</v>
      </c>
      <c r="DA54" s="223">
        <v>34.859695095034503</v>
      </c>
      <c r="DB54" s="225">
        <v>3.0876309665344999</v>
      </c>
      <c r="DC54" s="223">
        <v>41.553114179143201</v>
      </c>
      <c r="DD54" s="225">
        <v>2.8462189239743698</v>
      </c>
      <c r="DE54" s="223">
        <v>39.416222237717101</v>
      </c>
      <c r="DF54" s="225">
        <v>1.5988525302658101</v>
      </c>
      <c r="DG54" s="223">
        <v>4.5565271426825298</v>
      </c>
      <c r="DH54" s="225">
        <v>3.2247024845510901</v>
      </c>
      <c r="DI54" s="223">
        <v>43.108825771530803</v>
      </c>
      <c r="DJ54" s="225">
        <v>1.4006081711810801</v>
      </c>
      <c r="DK54" s="223">
        <v>38.121969497179997</v>
      </c>
      <c r="DL54" s="225">
        <v>2.87661998723976</v>
      </c>
      <c r="DM54" s="223">
        <v>45.512467260988203</v>
      </c>
      <c r="DN54" s="225">
        <v>3.27147402200222</v>
      </c>
      <c r="DO54" s="223">
        <v>43.3342513070031</v>
      </c>
      <c r="DP54" s="225">
        <v>1.6824117490644099</v>
      </c>
      <c r="DQ54" s="223">
        <v>5.2122818098231001</v>
      </c>
      <c r="DR54" s="225">
        <v>3.0539447864935001</v>
      </c>
      <c r="DS54" s="223">
        <v>31.1646036193108</v>
      </c>
      <c r="DT54" s="225">
        <v>1.4052583609857801</v>
      </c>
      <c r="DU54" s="223">
        <v>25.022472624839899</v>
      </c>
      <c r="DV54" s="225">
        <v>2.41162245972939</v>
      </c>
      <c r="DW54" s="223">
        <v>34.716093580669998</v>
      </c>
      <c r="DX54" s="225">
        <v>2.9788769726578299</v>
      </c>
      <c r="DY54" s="223">
        <v>32.191854263199303</v>
      </c>
      <c r="DZ54" s="225">
        <v>1.8211966281260801</v>
      </c>
      <c r="EA54" s="223">
        <v>7.1693816383593703</v>
      </c>
      <c r="EB54" s="225">
        <v>2.7871108869024801</v>
      </c>
      <c r="EC54" s="223">
        <v>21.386706430897501</v>
      </c>
      <c r="ED54" s="225">
        <v>1.25059332639192</v>
      </c>
      <c r="EE54" s="223">
        <v>19.352291252210101</v>
      </c>
      <c r="EF54" s="225">
        <v>2.7042607200677899</v>
      </c>
      <c r="EG54" s="223">
        <v>25.1114691873825</v>
      </c>
      <c r="EH54" s="225">
        <v>2.74775000296877</v>
      </c>
      <c r="EI54" s="223">
        <v>21.094464733015499</v>
      </c>
      <c r="EJ54" s="225">
        <v>1.5727047653705599</v>
      </c>
      <c r="EK54" s="223">
        <v>1.7421734808054099</v>
      </c>
      <c r="EL54" s="225">
        <v>2.9040684975656901</v>
      </c>
      <c r="EM54" s="223">
        <v>13.329170383038001</v>
      </c>
      <c r="EN54" s="225">
        <v>1.00030716471688</v>
      </c>
      <c r="EO54" s="223">
        <v>8.3241538704802203</v>
      </c>
      <c r="EP54" s="225">
        <v>2.0341586631093098</v>
      </c>
      <c r="EQ54" s="223">
        <v>17.988633958537498</v>
      </c>
      <c r="ER54" s="225">
        <v>2.6794309921688599</v>
      </c>
      <c r="ES54" s="223">
        <v>13.340857038550499</v>
      </c>
      <c r="ET54" s="225">
        <v>1.29176669109119</v>
      </c>
      <c r="EU54" s="223">
        <v>5.01670316807032</v>
      </c>
      <c r="EV54" s="225">
        <v>2.6067327868077301</v>
      </c>
      <c r="EW54" s="223">
        <v>29.2166188934135</v>
      </c>
      <c r="EX54" s="225">
        <v>1.2695283790458001</v>
      </c>
      <c r="EY54" s="223">
        <v>30.799304831825101</v>
      </c>
      <c r="EZ54" s="225">
        <v>3.1759832891302202</v>
      </c>
      <c r="FA54" s="223">
        <v>29.544272463614501</v>
      </c>
      <c r="FB54" s="225">
        <v>2.9744745357126399</v>
      </c>
      <c r="FC54" s="223">
        <v>28.6089859460436</v>
      </c>
      <c r="FD54" s="225">
        <v>1.5396312072298901</v>
      </c>
      <c r="FE54" s="223">
        <v>-2.1903188857815001</v>
      </c>
      <c r="FF54" s="225">
        <v>3.45170950476885</v>
      </c>
      <c r="FG54" s="104"/>
      <c r="FH54" s="104"/>
      <c r="FI54" s="104"/>
      <c r="FJ54" s="104"/>
      <c r="FK54" s="104"/>
      <c r="FL54" s="104"/>
      <c r="FM54" s="104"/>
      <c r="FN54" s="104"/>
      <c r="FO54" s="104"/>
      <c r="FP54" s="104"/>
      <c r="FQ54" s="104"/>
      <c r="FR54" s="104"/>
      <c r="FS54" s="104"/>
      <c r="FT54" s="104"/>
      <c r="FU54" s="104"/>
      <c r="FV54" s="104"/>
      <c r="FW54" s="104"/>
      <c r="FX54" s="104"/>
      <c r="FY54" s="104"/>
      <c r="FZ54" s="104"/>
      <c r="GA54" s="104"/>
      <c r="GB54" s="104"/>
      <c r="GC54" s="104"/>
      <c r="GD54" s="104"/>
      <c r="GE54" s="104"/>
      <c r="GF54" s="104"/>
      <c r="GG54" s="104"/>
      <c r="GH54" s="104"/>
      <c r="GI54" s="104"/>
      <c r="GJ54" s="104"/>
      <c r="GK54" s="104"/>
      <c r="GL54" s="104"/>
      <c r="GM54" s="104"/>
      <c r="GN54" s="104"/>
      <c r="GO54" s="104"/>
      <c r="GP54" s="104"/>
      <c r="GQ54" s="104"/>
      <c r="GR54" s="104"/>
      <c r="GS54" s="104"/>
      <c r="GT54" s="104"/>
      <c r="GU54" s="104"/>
      <c r="GV54" s="104"/>
      <c r="GW54" s="104"/>
      <c r="GX54" s="104"/>
      <c r="GY54" s="104"/>
      <c r="GZ54" s="104"/>
      <c r="HA54" s="104"/>
      <c r="HB54" s="104"/>
      <c r="HC54" s="104"/>
      <c r="HD54" s="104"/>
      <c r="HE54" s="104"/>
      <c r="HF54" s="104"/>
      <c r="HG54" s="104"/>
      <c r="HH54" s="104"/>
      <c r="HI54" s="104"/>
      <c r="HJ54" s="104"/>
      <c r="HK54" s="104"/>
      <c r="HL54" s="104"/>
      <c r="HM54" s="104"/>
      <c r="HN54" s="104"/>
      <c r="HO54" s="104"/>
      <c r="HP54" s="104"/>
      <c r="HQ54" s="104"/>
      <c r="HR54" s="255"/>
    </row>
    <row r="55" spans="1:226" ht="13" customHeight="1" x14ac:dyDescent="0.25">
      <c r="A55" s="26" t="s">
        <v>434</v>
      </c>
      <c r="B55" s="184">
        <v>2</v>
      </c>
      <c r="C55" s="223">
        <v>56.374516586784203</v>
      </c>
      <c r="D55" s="225">
        <v>1.6232030279038501</v>
      </c>
      <c r="E55" s="223">
        <v>53.010191912261</v>
      </c>
      <c r="F55" s="225">
        <v>3.1461359805094702</v>
      </c>
      <c r="G55" s="223">
        <v>52.529641594473098</v>
      </c>
      <c r="H55" s="225">
        <v>3.0128691475120899</v>
      </c>
      <c r="I55" s="223">
        <v>59.481388659315002</v>
      </c>
      <c r="J55" s="225">
        <v>2.1156964043877702</v>
      </c>
      <c r="K55" s="223">
        <v>6.4711967470539902</v>
      </c>
      <c r="L55" s="225">
        <v>3.7359363180045202</v>
      </c>
      <c r="M55" s="223">
        <v>57.354437759079701</v>
      </c>
      <c r="N55" s="225">
        <v>1.57969267524561</v>
      </c>
      <c r="O55" s="223">
        <v>57.165077442298497</v>
      </c>
      <c r="P55" s="225">
        <v>2.6132037397370498</v>
      </c>
      <c r="Q55" s="223">
        <v>53.9345326215239</v>
      </c>
      <c r="R55" s="225">
        <v>3.1310667506765202</v>
      </c>
      <c r="S55" s="223">
        <v>58.741703864822398</v>
      </c>
      <c r="T55" s="225">
        <v>2.13907447502485</v>
      </c>
      <c r="U55" s="223">
        <v>1.5766264225239</v>
      </c>
      <c r="V55" s="225">
        <v>3.1640451409827599</v>
      </c>
      <c r="W55" s="223">
        <v>72.173759556285404</v>
      </c>
      <c r="X55" s="225">
        <v>1.39009909828961</v>
      </c>
      <c r="Y55" s="223">
        <v>72.0066512249346</v>
      </c>
      <c r="Z55" s="225">
        <v>2.6303906300299298</v>
      </c>
      <c r="AA55" s="223">
        <v>72.675905354397202</v>
      </c>
      <c r="AB55" s="225">
        <v>3.20969785837227</v>
      </c>
      <c r="AC55" s="223">
        <v>71.249983870003604</v>
      </c>
      <c r="AD55" s="225">
        <v>2.1220469836245099</v>
      </c>
      <c r="AE55" s="223">
        <v>-0.756667354931011</v>
      </c>
      <c r="AF55" s="225">
        <v>3.47637964553368</v>
      </c>
      <c r="AG55" s="223">
        <v>66.121960448807201</v>
      </c>
      <c r="AH55" s="225">
        <v>1.56787797437827</v>
      </c>
      <c r="AI55" s="223">
        <v>60.0705775311867</v>
      </c>
      <c r="AJ55" s="225">
        <v>2.72841090018456</v>
      </c>
      <c r="AK55" s="223">
        <v>67.140556579732404</v>
      </c>
      <c r="AL55" s="225">
        <v>2.9972202703699402</v>
      </c>
      <c r="AM55" s="223">
        <v>68.5740235343509</v>
      </c>
      <c r="AN55" s="225">
        <v>2.0574258977896802</v>
      </c>
      <c r="AO55" s="223">
        <v>8.5034460031642105</v>
      </c>
      <c r="AP55" s="225">
        <v>3.0957722791356499</v>
      </c>
      <c r="AQ55" s="223">
        <v>43.762010349060503</v>
      </c>
      <c r="AR55" s="225">
        <v>1.76016012665698</v>
      </c>
      <c r="AS55" s="223">
        <v>43.272310631131099</v>
      </c>
      <c r="AT55" s="225">
        <v>3.2366138798022099</v>
      </c>
      <c r="AU55" s="223">
        <v>46.275639925574197</v>
      </c>
      <c r="AV55" s="225">
        <v>2.9916099555828901</v>
      </c>
      <c r="AW55" s="223">
        <v>42.052081529645001</v>
      </c>
      <c r="AX55" s="225">
        <v>2.25559739535742</v>
      </c>
      <c r="AY55" s="223">
        <v>-1.22022910148605</v>
      </c>
      <c r="AZ55" s="225">
        <v>3.5886418684144301</v>
      </c>
      <c r="BA55" s="223">
        <v>70.390482223315203</v>
      </c>
      <c r="BB55" s="225">
        <v>1.5195768290623499</v>
      </c>
      <c r="BC55" s="223">
        <v>68.4619334007905</v>
      </c>
      <c r="BD55" s="225">
        <v>2.5075129794341899</v>
      </c>
      <c r="BE55" s="223">
        <v>72.4420450583915</v>
      </c>
      <c r="BF55" s="225">
        <v>3.07721538535157</v>
      </c>
      <c r="BG55" s="223">
        <v>70.756922652654495</v>
      </c>
      <c r="BH55" s="225">
        <v>1.8743233782208299</v>
      </c>
      <c r="BI55" s="223">
        <v>2.2949892518639499</v>
      </c>
      <c r="BJ55" s="225">
        <v>2.8885325167448399</v>
      </c>
      <c r="BK55" s="223">
        <v>56.777000337441201</v>
      </c>
      <c r="BL55" s="225">
        <v>1.5139439157400501</v>
      </c>
      <c r="BM55" s="223">
        <v>60.545466610799203</v>
      </c>
      <c r="BN55" s="225">
        <v>2.3900640855933899</v>
      </c>
      <c r="BO55" s="223">
        <v>53.817147516588001</v>
      </c>
      <c r="BP55" s="225">
        <v>3.0949403391593999</v>
      </c>
      <c r="BQ55" s="223">
        <v>55.623296712690099</v>
      </c>
      <c r="BR55" s="225">
        <v>2.1638191843222101</v>
      </c>
      <c r="BS55" s="223">
        <v>-4.9221698981091002</v>
      </c>
      <c r="BT55" s="225">
        <v>2.7753078809838199</v>
      </c>
      <c r="BU55" s="223">
        <v>31.726543630048301</v>
      </c>
      <c r="BV55" s="225">
        <v>1.5879673933344101</v>
      </c>
      <c r="BW55" s="223">
        <v>36.113255818541901</v>
      </c>
      <c r="BX55" s="225">
        <v>2.5704996359039498</v>
      </c>
      <c r="BY55" s="223">
        <v>29.453630611242001</v>
      </c>
      <c r="BZ55" s="225">
        <v>3.0464189755848099</v>
      </c>
      <c r="CA55" s="223">
        <v>30.126220095535398</v>
      </c>
      <c r="CB55" s="225">
        <v>2.3393188141964001</v>
      </c>
      <c r="CC55" s="223">
        <v>-5.9870357230065503</v>
      </c>
      <c r="CD55" s="225">
        <v>3.3110412215381602</v>
      </c>
      <c r="CE55" s="223">
        <v>54.720444930675697</v>
      </c>
      <c r="CF55" s="225">
        <v>1.2295824436812901</v>
      </c>
      <c r="CG55" s="223">
        <v>48.5146836225966</v>
      </c>
      <c r="CH55" s="225">
        <v>2.6629770529340102</v>
      </c>
      <c r="CI55" s="223">
        <v>52.500639249631597</v>
      </c>
      <c r="CJ55" s="225">
        <v>3.1453356627764801</v>
      </c>
      <c r="CK55" s="223">
        <v>58.826460260476601</v>
      </c>
      <c r="CL55" s="225">
        <v>1.9395801525718199</v>
      </c>
      <c r="CM55" s="223">
        <v>10.31177663788</v>
      </c>
      <c r="CN55" s="225">
        <v>3.46810007759882</v>
      </c>
      <c r="CO55" s="223">
        <v>44.3021898355288</v>
      </c>
      <c r="CP55" s="225">
        <v>1.4322819747323301</v>
      </c>
      <c r="CQ55" s="223">
        <v>41.772339647146801</v>
      </c>
      <c r="CR55" s="225">
        <v>2.6431504194652802</v>
      </c>
      <c r="CS55" s="223">
        <v>44.563428110086797</v>
      </c>
      <c r="CT55" s="225">
        <v>2.8541517894355501</v>
      </c>
      <c r="CU55" s="223">
        <v>44.317651257985098</v>
      </c>
      <c r="CV55" s="225">
        <v>2.19043193082948</v>
      </c>
      <c r="CW55" s="223">
        <v>2.54531161083831</v>
      </c>
      <c r="CX55" s="225">
        <v>3.3639504171932599</v>
      </c>
      <c r="CY55" s="223">
        <v>38.655440791111602</v>
      </c>
      <c r="CZ55" s="225">
        <v>1.57522505084066</v>
      </c>
      <c r="DA55" s="223">
        <v>39.162474057742003</v>
      </c>
      <c r="DB55" s="225">
        <v>2.5955961349780599</v>
      </c>
      <c r="DC55" s="223">
        <v>40.749272752527702</v>
      </c>
      <c r="DD55" s="225">
        <v>3.22131742473056</v>
      </c>
      <c r="DE55" s="223">
        <v>36.582091790276401</v>
      </c>
      <c r="DF55" s="225">
        <v>2.19066537158943</v>
      </c>
      <c r="DG55" s="223">
        <v>-2.5803822674656298</v>
      </c>
      <c r="DH55" s="225">
        <v>3.1210126431888301</v>
      </c>
      <c r="DI55" s="223">
        <v>48.169157709311499</v>
      </c>
      <c r="DJ55" s="225">
        <v>1.34418525152266</v>
      </c>
      <c r="DK55" s="223">
        <v>48.828522400218198</v>
      </c>
      <c r="DL55" s="225">
        <v>2.3867058011401698</v>
      </c>
      <c r="DM55" s="223">
        <v>50.712801178834702</v>
      </c>
      <c r="DN55" s="225">
        <v>2.7362137196383101</v>
      </c>
      <c r="DO55" s="223">
        <v>45.757551139670298</v>
      </c>
      <c r="DP55" s="225">
        <v>2.0836381584007801</v>
      </c>
      <c r="DQ55" s="223">
        <v>-3.0709712605478701</v>
      </c>
      <c r="DR55" s="225">
        <v>3.2258791832007501</v>
      </c>
      <c r="DS55" s="223">
        <v>54.1274494090828</v>
      </c>
      <c r="DT55" s="225">
        <v>1.6239733535749701</v>
      </c>
      <c r="DU55" s="223">
        <v>49.720926456531998</v>
      </c>
      <c r="DV55" s="225">
        <v>2.73899594813237</v>
      </c>
      <c r="DW55" s="223">
        <v>55.713154964037201</v>
      </c>
      <c r="DX55" s="225">
        <v>2.7332798933679801</v>
      </c>
      <c r="DY55" s="223">
        <v>55.727759563503</v>
      </c>
      <c r="DZ55" s="225">
        <v>2.1753049149701802</v>
      </c>
      <c r="EA55" s="223">
        <v>6.0068331069710403</v>
      </c>
      <c r="EB55" s="225">
        <v>3.0011262349127201</v>
      </c>
      <c r="EC55" s="223">
        <v>45.818140800180103</v>
      </c>
      <c r="ED55" s="225">
        <v>1.8541293367056</v>
      </c>
      <c r="EE55" s="223">
        <v>43.444286585428003</v>
      </c>
      <c r="EF55" s="225">
        <v>2.5228745058421902</v>
      </c>
      <c r="EG55" s="223">
        <v>43.600582360530801</v>
      </c>
      <c r="EH55" s="225">
        <v>3.1812562223902701</v>
      </c>
      <c r="EI55" s="223">
        <v>47.6861434740619</v>
      </c>
      <c r="EJ55" s="225">
        <v>2.70937965151857</v>
      </c>
      <c r="EK55" s="223">
        <v>4.2418568886338601</v>
      </c>
      <c r="EL55" s="225">
        <v>3.2937621771936398</v>
      </c>
      <c r="EM55" s="223">
        <v>44.449152249821999</v>
      </c>
      <c r="EN55" s="225">
        <v>1.65570977490453</v>
      </c>
      <c r="EO55" s="223">
        <v>43.776450061334202</v>
      </c>
      <c r="EP55" s="225">
        <v>2.7086909208066001</v>
      </c>
      <c r="EQ55" s="223">
        <v>40.2297020975275</v>
      </c>
      <c r="ER55" s="225">
        <v>2.5651156076068999</v>
      </c>
      <c r="ES55" s="223">
        <v>45.566400747014498</v>
      </c>
      <c r="ET55" s="225">
        <v>2.4378863775892898</v>
      </c>
      <c r="EU55" s="223">
        <v>1.78995068568028</v>
      </c>
      <c r="EV55" s="225">
        <v>3.4572486952303398</v>
      </c>
      <c r="EW55" s="223">
        <v>48.227296879205298</v>
      </c>
      <c r="EX55" s="225">
        <v>1.6822166254917701</v>
      </c>
      <c r="EY55" s="223">
        <v>49.788811258248302</v>
      </c>
      <c r="EZ55" s="225">
        <v>2.26591960793901</v>
      </c>
      <c r="FA55" s="223">
        <v>46.276061683547098</v>
      </c>
      <c r="FB55" s="225">
        <v>3.0769423763694501</v>
      </c>
      <c r="FC55" s="223">
        <v>47.540696404630502</v>
      </c>
      <c r="FD55" s="225">
        <v>2.6838438262378999</v>
      </c>
      <c r="FE55" s="223">
        <v>-2.2481148536178002</v>
      </c>
      <c r="FF55" s="225">
        <v>3.1781111209212201</v>
      </c>
      <c r="FG55" s="104"/>
      <c r="FH55" s="104"/>
      <c r="FI55" s="104"/>
      <c r="FJ55" s="104"/>
      <c r="FK55" s="104"/>
      <c r="FL55" s="104"/>
      <c r="FM55" s="104"/>
      <c r="FN55" s="104"/>
      <c r="FO55" s="104"/>
      <c r="FP55" s="104"/>
      <c r="FQ55" s="104"/>
      <c r="FR55" s="104"/>
      <c r="FS55" s="104"/>
      <c r="FT55" s="104"/>
      <c r="FU55" s="104"/>
      <c r="FV55" s="104"/>
      <c r="FW55" s="104"/>
      <c r="FX55" s="104"/>
      <c r="FY55" s="104"/>
      <c r="FZ55" s="104"/>
      <c r="GA55" s="104"/>
      <c r="GB55" s="104"/>
      <c r="GC55" s="104"/>
      <c r="GD55" s="104"/>
      <c r="GE55" s="104"/>
      <c r="GF55" s="104"/>
      <c r="GG55" s="104"/>
      <c r="GH55" s="104"/>
      <c r="GI55" s="104"/>
      <c r="GJ55" s="104"/>
      <c r="GK55" s="104"/>
      <c r="GL55" s="104"/>
      <c r="GM55" s="104"/>
      <c r="GN55" s="104"/>
      <c r="GO55" s="104"/>
      <c r="GP55" s="104"/>
      <c r="GQ55" s="104"/>
      <c r="GR55" s="104"/>
      <c r="GS55" s="104"/>
      <c r="GT55" s="104"/>
      <c r="GU55" s="104"/>
      <c r="GV55" s="104"/>
      <c r="GW55" s="104"/>
      <c r="GX55" s="104"/>
      <c r="GY55" s="104"/>
      <c r="GZ55" s="104"/>
      <c r="HA55" s="104"/>
      <c r="HB55" s="104"/>
      <c r="HC55" s="104"/>
      <c r="HD55" s="104"/>
      <c r="HE55" s="104"/>
      <c r="HF55" s="104"/>
      <c r="HG55" s="104"/>
      <c r="HH55" s="104"/>
      <c r="HI55" s="104"/>
      <c r="HJ55" s="104"/>
      <c r="HK55" s="104"/>
      <c r="HL55" s="104"/>
      <c r="HM55" s="104"/>
      <c r="HN55" s="104"/>
      <c r="HO55" s="104"/>
      <c r="HP55" s="104"/>
      <c r="HQ55" s="104"/>
      <c r="HR55" s="255"/>
    </row>
    <row r="56" spans="1:226" ht="13" customHeight="1" x14ac:dyDescent="0.25">
      <c r="A56" s="26" t="s">
        <v>435</v>
      </c>
      <c r="B56" s="184">
        <v>2</v>
      </c>
      <c r="C56" s="223">
        <v>39.0660467658182</v>
      </c>
      <c r="D56" s="225">
        <v>1.02911988693773</v>
      </c>
      <c r="E56" s="223">
        <v>45.110452528250697</v>
      </c>
      <c r="F56" s="225">
        <v>1.93419918918731</v>
      </c>
      <c r="G56" s="223">
        <v>38.968767391220197</v>
      </c>
      <c r="H56" s="225">
        <v>2.1734661150458501</v>
      </c>
      <c r="I56" s="223">
        <v>36.840009486592599</v>
      </c>
      <c r="J56" s="225">
        <v>1.3263237834570401</v>
      </c>
      <c r="K56" s="223">
        <v>-8.2704430416581296</v>
      </c>
      <c r="L56" s="225">
        <v>2.2909526195011001</v>
      </c>
      <c r="M56" s="223">
        <v>33.053155426401098</v>
      </c>
      <c r="N56" s="225">
        <v>1.10720625382889</v>
      </c>
      <c r="O56" s="223">
        <v>30.236097082760701</v>
      </c>
      <c r="P56" s="225">
        <v>1.9168412914748401</v>
      </c>
      <c r="Q56" s="223">
        <v>28.423587965278099</v>
      </c>
      <c r="R56" s="225">
        <v>1.89909166585324</v>
      </c>
      <c r="S56" s="223">
        <v>35.7441801473447</v>
      </c>
      <c r="T56" s="225">
        <v>1.4302279987284201</v>
      </c>
      <c r="U56" s="223">
        <v>5.5080830645839898</v>
      </c>
      <c r="V56" s="225">
        <v>2.0939965689437301</v>
      </c>
      <c r="W56" s="223">
        <v>53.522875401690101</v>
      </c>
      <c r="X56" s="225">
        <v>1.06862431964172</v>
      </c>
      <c r="Y56" s="223">
        <v>49.762448771477203</v>
      </c>
      <c r="Z56" s="225">
        <v>1.8398467297775201</v>
      </c>
      <c r="AA56" s="223">
        <v>54.538767719788702</v>
      </c>
      <c r="AB56" s="225">
        <v>2.4733481425059698</v>
      </c>
      <c r="AC56" s="223">
        <v>54.615860000812397</v>
      </c>
      <c r="AD56" s="225">
        <v>1.4759421632721501</v>
      </c>
      <c r="AE56" s="223">
        <v>4.8534112293351299</v>
      </c>
      <c r="AF56" s="225">
        <v>2.3593577852084202</v>
      </c>
      <c r="AG56" s="223">
        <v>64.258748809549303</v>
      </c>
      <c r="AH56" s="225">
        <v>1.1190147064981599</v>
      </c>
      <c r="AI56" s="223">
        <v>54.707665024034704</v>
      </c>
      <c r="AJ56" s="225">
        <v>1.8817189122765601</v>
      </c>
      <c r="AK56" s="223">
        <v>70.687237063663005</v>
      </c>
      <c r="AL56" s="225">
        <v>2.0458381083159201</v>
      </c>
      <c r="AM56" s="223">
        <v>66.003615255757197</v>
      </c>
      <c r="AN56" s="225">
        <v>1.46185672630996</v>
      </c>
      <c r="AO56" s="223">
        <v>11.2959502317226</v>
      </c>
      <c r="AP56" s="225">
        <v>2.0750340305825499</v>
      </c>
      <c r="AQ56" s="223">
        <v>24.176147905964498</v>
      </c>
      <c r="AR56" s="225">
        <v>1.02643725373548</v>
      </c>
      <c r="AS56" s="223">
        <v>20.865984584282099</v>
      </c>
      <c r="AT56" s="225">
        <v>1.65137028476442</v>
      </c>
      <c r="AU56" s="223">
        <v>25.897408402344499</v>
      </c>
      <c r="AV56" s="225">
        <v>2.16137599192884</v>
      </c>
      <c r="AW56" s="223">
        <v>24.9859671774676</v>
      </c>
      <c r="AX56" s="225">
        <v>1.2309929564801501</v>
      </c>
      <c r="AY56" s="223">
        <v>4.1199825931854299</v>
      </c>
      <c r="AZ56" s="225">
        <v>1.8834158125266101</v>
      </c>
      <c r="BA56" s="223">
        <v>41.459748517090603</v>
      </c>
      <c r="BB56" s="225">
        <v>1.0081247266737801</v>
      </c>
      <c r="BC56" s="223">
        <v>42.606971614876699</v>
      </c>
      <c r="BD56" s="225">
        <v>2.1074854690449101</v>
      </c>
      <c r="BE56" s="223">
        <v>41.106753663638102</v>
      </c>
      <c r="BF56" s="225">
        <v>2.0499815934502101</v>
      </c>
      <c r="BG56" s="223">
        <v>41.1669059594849</v>
      </c>
      <c r="BH56" s="225">
        <v>1.2931502229248599</v>
      </c>
      <c r="BI56" s="223">
        <v>-1.4400656553918301</v>
      </c>
      <c r="BJ56" s="225">
        <v>2.4025684153078402</v>
      </c>
      <c r="BK56" s="223">
        <v>50.056438678999001</v>
      </c>
      <c r="BL56" s="225">
        <v>1.0232524245613399</v>
      </c>
      <c r="BM56" s="223">
        <v>58.4570766737612</v>
      </c>
      <c r="BN56" s="225">
        <v>1.8712701045846201</v>
      </c>
      <c r="BO56" s="223">
        <v>53.0154630744142</v>
      </c>
      <c r="BP56" s="225">
        <v>2.3576997255218299</v>
      </c>
      <c r="BQ56" s="223">
        <v>45.881842690256697</v>
      </c>
      <c r="BR56" s="225">
        <v>1.28258267042344</v>
      </c>
      <c r="BS56" s="223">
        <v>-12.5752339835045</v>
      </c>
      <c r="BT56" s="225">
        <v>2.0628083079215198</v>
      </c>
      <c r="BU56" s="223">
        <v>20.042106661645398</v>
      </c>
      <c r="BV56" s="225">
        <v>0.78110325407717496</v>
      </c>
      <c r="BW56" s="223">
        <v>22.3335528816859</v>
      </c>
      <c r="BX56" s="225">
        <v>1.5658404076547501</v>
      </c>
      <c r="BY56" s="223">
        <v>20.055574665402901</v>
      </c>
      <c r="BZ56" s="225">
        <v>1.8656110228870999</v>
      </c>
      <c r="CA56" s="223">
        <v>19.198459522804399</v>
      </c>
      <c r="CB56" s="225">
        <v>0.99247475815859898</v>
      </c>
      <c r="CC56" s="223">
        <v>-3.1350933588815599</v>
      </c>
      <c r="CD56" s="225">
        <v>1.74928578994199</v>
      </c>
      <c r="CE56" s="223">
        <v>56.634086667800602</v>
      </c>
      <c r="CF56" s="225">
        <v>1.1067731728635699</v>
      </c>
      <c r="CG56" s="223">
        <v>48.712681828671798</v>
      </c>
      <c r="CH56" s="225">
        <v>1.9954188539268201</v>
      </c>
      <c r="CI56" s="223">
        <v>56.5071331306875</v>
      </c>
      <c r="CJ56" s="225">
        <v>2.0984488100650802</v>
      </c>
      <c r="CK56" s="223">
        <v>59.862936027133102</v>
      </c>
      <c r="CL56" s="225">
        <v>1.3618873552851101</v>
      </c>
      <c r="CM56" s="223">
        <v>11.150254198461299</v>
      </c>
      <c r="CN56" s="225">
        <v>2.0595577887800598</v>
      </c>
      <c r="CO56" s="223">
        <v>45.428866507613797</v>
      </c>
      <c r="CP56" s="225">
        <v>1.03039494701363</v>
      </c>
      <c r="CQ56" s="223">
        <v>42.168560326908299</v>
      </c>
      <c r="CR56" s="225">
        <v>1.8436977307870901</v>
      </c>
      <c r="CS56" s="223">
        <v>46.909479883985099</v>
      </c>
      <c r="CT56" s="225">
        <v>2.1077288082547398</v>
      </c>
      <c r="CU56" s="223">
        <v>46.589268985570797</v>
      </c>
      <c r="CV56" s="225">
        <v>1.2921336420977101</v>
      </c>
      <c r="CW56" s="223">
        <v>4.4207086586624902</v>
      </c>
      <c r="CX56" s="225">
        <v>1.9382939423671199</v>
      </c>
      <c r="CY56" s="223">
        <v>39.5502814521818</v>
      </c>
      <c r="CZ56" s="225">
        <v>1.05069702456315</v>
      </c>
      <c r="DA56" s="223">
        <v>41.9556172706138</v>
      </c>
      <c r="DB56" s="225">
        <v>2.1316471406520701</v>
      </c>
      <c r="DC56" s="223">
        <v>44.169833885725403</v>
      </c>
      <c r="DD56" s="225">
        <v>1.8944762575645</v>
      </c>
      <c r="DE56" s="223">
        <v>37.038929137441698</v>
      </c>
      <c r="DF56" s="225">
        <v>1.35151894839127</v>
      </c>
      <c r="DG56" s="223">
        <v>-4.9166881331720997</v>
      </c>
      <c r="DH56" s="225">
        <v>2.4997480616378098</v>
      </c>
      <c r="DI56" s="223">
        <v>43.832555596457603</v>
      </c>
      <c r="DJ56" s="225">
        <v>1.05107502408805</v>
      </c>
      <c r="DK56" s="223">
        <v>45.905917226890402</v>
      </c>
      <c r="DL56" s="225">
        <v>2.10046601416082</v>
      </c>
      <c r="DM56" s="223">
        <v>44.666153479361498</v>
      </c>
      <c r="DN56" s="225">
        <v>2.0632406139870998</v>
      </c>
      <c r="DO56" s="223">
        <v>42.546488170179501</v>
      </c>
      <c r="DP56" s="225">
        <v>1.1436312907725401</v>
      </c>
      <c r="DQ56" s="223">
        <v>-3.35942905671086</v>
      </c>
      <c r="DR56" s="225">
        <v>2.2214004891438202</v>
      </c>
      <c r="DS56" s="223">
        <v>57.535864174853799</v>
      </c>
      <c r="DT56" s="225">
        <v>1.1115997674515601</v>
      </c>
      <c r="DU56" s="223">
        <v>51.026808885580103</v>
      </c>
      <c r="DV56" s="225">
        <v>1.9391470827267001</v>
      </c>
      <c r="DW56" s="223">
        <v>58.660869070737</v>
      </c>
      <c r="DX56" s="225">
        <v>2.1021248616554602</v>
      </c>
      <c r="DY56" s="223">
        <v>59.679933031928798</v>
      </c>
      <c r="DZ56" s="225">
        <v>1.4415444503236099</v>
      </c>
      <c r="EA56" s="223">
        <v>8.6531241463487003</v>
      </c>
      <c r="EB56" s="225">
        <v>2.2539423153752498</v>
      </c>
      <c r="EC56" s="223">
        <v>33.516198556273899</v>
      </c>
      <c r="ED56" s="225">
        <v>1.13597238600022</v>
      </c>
      <c r="EE56" s="223">
        <v>33.155480271403</v>
      </c>
      <c r="EF56" s="225">
        <v>2.2635478401140801</v>
      </c>
      <c r="EG56" s="223">
        <v>33.4614482976327</v>
      </c>
      <c r="EH56" s="225">
        <v>2.0818210400978501</v>
      </c>
      <c r="EI56" s="223">
        <v>33.569458077080498</v>
      </c>
      <c r="EJ56" s="225">
        <v>1.3139968654154399</v>
      </c>
      <c r="EK56" s="223">
        <v>0.41397780567754</v>
      </c>
      <c r="EL56" s="225">
        <v>2.3597887533890201</v>
      </c>
      <c r="EM56" s="223">
        <v>15.878960428137299</v>
      </c>
      <c r="EN56" s="225">
        <v>0.67358234993967303</v>
      </c>
      <c r="EO56" s="223">
        <v>13.775522872872299</v>
      </c>
      <c r="EP56" s="225">
        <v>1.4374587974512401</v>
      </c>
      <c r="EQ56" s="223">
        <v>14.422415223458</v>
      </c>
      <c r="ER56" s="225">
        <v>1.5557968254136301</v>
      </c>
      <c r="ES56" s="223">
        <v>17.340576200840601</v>
      </c>
      <c r="ET56" s="225">
        <v>0.83161916688538395</v>
      </c>
      <c r="EU56" s="223">
        <v>3.5650533279682799</v>
      </c>
      <c r="EV56" s="225">
        <v>1.51067865335924</v>
      </c>
      <c r="EW56" s="223">
        <v>25.5919648059769</v>
      </c>
      <c r="EX56" s="225">
        <v>0.96539753770678305</v>
      </c>
      <c r="EY56" s="223">
        <v>28.143114629084899</v>
      </c>
      <c r="EZ56" s="225">
        <v>1.9330284204019099</v>
      </c>
      <c r="FA56" s="223">
        <v>26.3930038528746</v>
      </c>
      <c r="FB56" s="225">
        <v>2.2259866148778098</v>
      </c>
      <c r="FC56" s="223">
        <v>24.2780594995988</v>
      </c>
      <c r="FD56" s="225">
        <v>1.13628489856809</v>
      </c>
      <c r="FE56" s="223">
        <v>-3.86505512948606</v>
      </c>
      <c r="FF56" s="225">
        <v>2.1037286125241099</v>
      </c>
      <c r="FG56" s="104"/>
      <c r="FH56" s="104"/>
      <c r="FI56" s="104"/>
      <c r="FJ56" s="104"/>
      <c r="FK56" s="104"/>
      <c r="FL56" s="104"/>
      <c r="FM56" s="104"/>
      <c r="FN56" s="104"/>
      <c r="FO56" s="104"/>
      <c r="FP56" s="104"/>
      <c r="FQ56" s="104"/>
      <c r="FR56" s="104"/>
      <c r="FS56" s="104"/>
      <c r="FT56" s="104"/>
      <c r="FU56" s="104"/>
      <c r="FV56" s="104"/>
      <c r="FW56" s="104"/>
      <c r="FX56" s="104"/>
      <c r="FY56" s="104"/>
      <c r="FZ56" s="104"/>
      <c r="GA56" s="104"/>
      <c r="GB56" s="104"/>
      <c r="GC56" s="104"/>
      <c r="GD56" s="104"/>
      <c r="GE56" s="104"/>
      <c r="GF56" s="104"/>
      <c r="GG56" s="104"/>
      <c r="GH56" s="104"/>
      <c r="GI56" s="104"/>
      <c r="GJ56" s="104"/>
      <c r="GK56" s="104"/>
      <c r="GL56" s="104"/>
      <c r="GM56" s="104"/>
      <c r="GN56" s="104"/>
      <c r="GO56" s="104"/>
      <c r="GP56" s="104"/>
      <c r="GQ56" s="104"/>
      <c r="GR56" s="104"/>
      <c r="GS56" s="104"/>
      <c r="GT56" s="104"/>
      <c r="GU56" s="104"/>
      <c r="GV56" s="104"/>
      <c r="GW56" s="104"/>
      <c r="GX56" s="104"/>
      <c r="GY56" s="104"/>
      <c r="GZ56" s="104"/>
      <c r="HA56" s="104"/>
      <c r="HB56" s="104"/>
      <c r="HC56" s="104"/>
      <c r="HD56" s="104"/>
      <c r="HE56" s="104"/>
      <c r="HF56" s="104"/>
      <c r="HG56" s="104"/>
      <c r="HH56" s="104"/>
      <c r="HI56" s="104"/>
      <c r="HJ56" s="104"/>
      <c r="HK56" s="104"/>
      <c r="HL56" s="104"/>
      <c r="HM56" s="104"/>
      <c r="HN56" s="104"/>
      <c r="HO56" s="104"/>
      <c r="HP56" s="104"/>
      <c r="HQ56" s="104"/>
      <c r="HR56" s="255"/>
    </row>
    <row r="57" spans="1:226" ht="13" customHeight="1" x14ac:dyDescent="0.25">
      <c r="A57" s="26" t="s">
        <v>436</v>
      </c>
      <c r="B57" s="184">
        <v>2</v>
      </c>
      <c r="C57" s="223">
        <v>31.137527121496699</v>
      </c>
      <c r="D57" s="225">
        <v>1.43710637807439</v>
      </c>
      <c r="E57" s="223">
        <v>31.765726694992999</v>
      </c>
      <c r="F57" s="225">
        <v>3.7136337117932401</v>
      </c>
      <c r="G57" s="223">
        <v>35.825773122154999</v>
      </c>
      <c r="H57" s="225">
        <v>3.8736857021944902</v>
      </c>
      <c r="I57" s="223">
        <v>29.203552647344601</v>
      </c>
      <c r="J57" s="225">
        <v>1.4744348563891401</v>
      </c>
      <c r="K57" s="223">
        <v>-2.5621740476483401</v>
      </c>
      <c r="L57" s="225">
        <v>3.81631786664021</v>
      </c>
      <c r="M57" s="223">
        <v>47.7964133164066</v>
      </c>
      <c r="N57" s="225">
        <v>1.51844496445746</v>
      </c>
      <c r="O57" s="223">
        <v>41.399328305822699</v>
      </c>
      <c r="P57" s="225">
        <v>3.6356698376975101</v>
      </c>
      <c r="Q57" s="223">
        <v>43.178906273457798</v>
      </c>
      <c r="R57" s="225">
        <v>3.0361527378575901</v>
      </c>
      <c r="S57" s="223">
        <v>50.6535294432759</v>
      </c>
      <c r="T57" s="225">
        <v>1.8553355513346199</v>
      </c>
      <c r="U57" s="223">
        <v>9.25420113745324</v>
      </c>
      <c r="V57" s="225">
        <v>4.1044115991238703</v>
      </c>
      <c r="W57" s="223">
        <v>50.891454868805702</v>
      </c>
      <c r="X57" s="225">
        <v>1.2974705406745699</v>
      </c>
      <c r="Y57" s="223">
        <v>48.085213189423598</v>
      </c>
      <c r="Z57" s="225">
        <v>3.23221257028829</v>
      </c>
      <c r="AA57" s="223">
        <v>50.569101473121599</v>
      </c>
      <c r="AB57" s="225">
        <v>3.57192010215116</v>
      </c>
      <c r="AC57" s="223">
        <v>51.779768630046703</v>
      </c>
      <c r="AD57" s="225">
        <v>1.6242895402127</v>
      </c>
      <c r="AE57" s="223">
        <v>3.6945554406231098</v>
      </c>
      <c r="AF57" s="225">
        <v>3.662728411447</v>
      </c>
      <c r="AG57" s="223">
        <v>64.791506371471201</v>
      </c>
      <c r="AH57" s="225">
        <v>1.67909183957181</v>
      </c>
      <c r="AI57" s="223">
        <v>50.662588372448802</v>
      </c>
      <c r="AJ57" s="225">
        <v>3.8937884565676901</v>
      </c>
      <c r="AK57" s="223">
        <v>64.3292215341977</v>
      </c>
      <c r="AL57" s="225">
        <v>4.4423780221636697</v>
      </c>
      <c r="AM57" s="223">
        <v>68.708304980136603</v>
      </c>
      <c r="AN57" s="225">
        <v>1.86245162372269</v>
      </c>
      <c r="AO57" s="223">
        <v>18.045716607687901</v>
      </c>
      <c r="AP57" s="225">
        <v>4.1110665971365599</v>
      </c>
      <c r="AQ57" s="223">
        <v>46.0467862252844</v>
      </c>
      <c r="AR57" s="225">
        <v>1.66054310129838</v>
      </c>
      <c r="AS57" s="223">
        <v>45.426936732123998</v>
      </c>
      <c r="AT57" s="225">
        <v>4.11117303928458</v>
      </c>
      <c r="AU57" s="223">
        <v>42.990471595989803</v>
      </c>
      <c r="AV57" s="225">
        <v>3.1329560556226701</v>
      </c>
      <c r="AW57" s="223">
        <v>47.089305443676899</v>
      </c>
      <c r="AX57" s="225">
        <v>1.9133142654802799</v>
      </c>
      <c r="AY57" s="223">
        <v>1.66236871155291</v>
      </c>
      <c r="AZ57" s="225">
        <v>4.3285191692964897</v>
      </c>
      <c r="BA57" s="223">
        <v>40.245744786907999</v>
      </c>
      <c r="BB57" s="225">
        <v>1.61912211041636</v>
      </c>
      <c r="BC57" s="223">
        <v>43.068977712758397</v>
      </c>
      <c r="BD57" s="225">
        <v>4.1701605390680498</v>
      </c>
      <c r="BE57" s="223">
        <v>41.365756194514297</v>
      </c>
      <c r="BF57" s="225">
        <v>3.9562696752792701</v>
      </c>
      <c r="BG57" s="223">
        <v>39.292274099828198</v>
      </c>
      <c r="BH57" s="225">
        <v>1.8402943549183901</v>
      </c>
      <c r="BI57" s="223">
        <v>-3.7767036129301399</v>
      </c>
      <c r="BJ57" s="225">
        <v>4.4225309664518999</v>
      </c>
      <c r="BK57" s="223">
        <v>40.077816917162501</v>
      </c>
      <c r="BL57" s="225">
        <v>1.7885249619558901</v>
      </c>
      <c r="BM57" s="223">
        <v>54.642011359689299</v>
      </c>
      <c r="BN57" s="225">
        <v>4.5658781691199097</v>
      </c>
      <c r="BO57" s="223">
        <v>44.613056411770202</v>
      </c>
      <c r="BP57" s="225">
        <v>4.6461436432911203</v>
      </c>
      <c r="BQ57" s="223">
        <v>35.4137746055831</v>
      </c>
      <c r="BR57" s="225">
        <v>1.9772808310173799</v>
      </c>
      <c r="BS57" s="223">
        <v>-19.228236754106199</v>
      </c>
      <c r="BT57" s="225">
        <v>4.4699346978878198</v>
      </c>
      <c r="BU57" s="223">
        <v>21.4864014130982</v>
      </c>
      <c r="BV57" s="225">
        <v>1.1208520225927301</v>
      </c>
      <c r="BW57" s="223">
        <v>25.225188342716599</v>
      </c>
      <c r="BX57" s="225">
        <v>3.7083528539873498</v>
      </c>
      <c r="BY57" s="223">
        <v>19.3471179548105</v>
      </c>
      <c r="BZ57" s="225">
        <v>2.73634105811364</v>
      </c>
      <c r="CA57" s="223">
        <v>21.0505912745326</v>
      </c>
      <c r="CB57" s="225">
        <v>1.24834682294652</v>
      </c>
      <c r="CC57" s="223">
        <v>-4.1745970681840303</v>
      </c>
      <c r="CD57" s="225">
        <v>3.9196176379072898</v>
      </c>
      <c r="CE57" s="223">
        <v>19.774441543543301</v>
      </c>
      <c r="CF57" s="225">
        <v>1.12298414216503</v>
      </c>
      <c r="CG57" s="223">
        <v>18.752317757161801</v>
      </c>
      <c r="CH57" s="225">
        <v>2.9699522730365602</v>
      </c>
      <c r="CI57" s="223">
        <v>17.604683075697501</v>
      </c>
      <c r="CJ57" s="225">
        <v>2.9758030987214101</v>
      </c>
      <c r="CK57" s="223">
        <v>20.365145743330299</v>
      </c>
      <c r="CL57" s="225">
        <v>1.30884579369466</v>
      </c>
      <c r="CM57" s="223">
        <v>1.61282798616854</v>
      </c>
      <c r="CN57" s="225">
        <v>3.22508627751942</v>
      </c>
      <c r="CO57" s="223">
        <v>39.090249772301298</v>
      </c>
      <c r="CP57" s="225">
        <v>1.6689564258538001</v>
      </c>
      <c r="CQ57" s="223">
        <v>44.716858376396402</v>
      </c>
      <c r="CR57" s="225">
        <v>3.2129249034156899</v>
      </c>
      <c r="CS57" s="223">
        <v>41.0750074916429</v>
      </c>
      <c r="CT57" s="225">
        <v>4.0979837144140898</v>
      </c>
      <c r="CU57" s="223">
        <v>36.915609447580003</v>
      </c>
      <c r="CV57" s="225">
        <v>1.9123470567262899</v>
      </c>
      <c r="CW57" s="223">
        <v>-7.8012489288164399</v>
      </c>
      <c r="CX57" s="225">
        <v>3.5220091443497901</v>
      </c>
      <c r="CY57" s="223">
        <v>51.311124909062997</v>
      </c>
      <c r="CZ57" s="225">
        <v>1.6167979369107901</v>
      </c>
      <c r="DA57" s="223">
        <v>52.225656416995598</v>
      </c>
      <c r="DB57" s="225">
        <v>4.0670882592334499</v>
      </c>
      <c r="DC57" s="223">
        <v>50.785184800262599</v>
      </c>
      <c r="DD57" s="225">
        <v>3.89617631067782</v>
      </c>
      <c r="DE57" s="223">
        <v>51.246780201714799</v>
      </c>
      <c r="DF57" s="225">
        <v>1.70008235297309</v>
      </c>
      <c r="DG57" s="223">
        <v>-0.97887621528083502</v>
      </c>
      <c r="DH57" s="225">
        <v>4.2740752073183303</v>
      </c>
      <c r="DI57" s="223">
        <v>43.051686690200199</v>
      </c>
      <c r="DJ57" s="225">
        <v>1.5864736138350299</v>
      </c>
      <c r="DK57" s="223">
        <v>40.895194505314898</v>
      </c>
      <c r="DL57" s="225">
        <v>3.48229445322248</v>
      </c>
      <c r="DM57" s="223">
        <v>41.8940450397455</v>
      </c>
      <c r="DN57" s="225">
        <v>3.57981091979816</v>
      </c>
      <c r="DO57" s="223">
        <v>44.0301475644291</v>
      </c>
      <c r="DP57" s="225">
        <v>1.8679983016705799</v>
      </c>
      <c r="DQ57" s="223">
        <v>3.1349530591142698</v>
      </c>
      <c r="DR57" s="225">
        <v>3.8848917019684901</v>
      </c>
      <c r="DS57" s="223">
        <v>16.2137346833664</v>
      </c>
      <c r="DT57" s="225">
        <v>1.06342013244292</v>
      </c>
      <c r="DU57" s="223">
        <v>18.061203891923999</v>
      </c>
      <c r="DV57" s="225">
        <v>2.89344335744806</v>
      </c>
      <c r="DW57" s="223">
        <v>13.904878939922501</v>
      </c>
      <c r="DX57" s="225">
        <v>2.3269924174371899</v>
      </c>
      <c r="DY57" s="223">
        <v>16.140899496362</v>
      </c>
      <c r="DZ57" s="225">
        <v>1.41172334064308</v>
      </c>
      <c r="EA57" s="223">
        <v>-1.92030439556203</v>
      </c>
      <c r="EB57" s="225">
        <v>3.4286940908857502</v>
      </c>
      <c r="EC57" s="223">
        <v>25.669441628943002</v>
      </c>
      <c r="ED57" s="225">
        <v>1.29517837183371</v>
      </c>
      <c r="EE57" s="223">
        <v>29.263301793806299</v>
      </c>
      <c r="EF57" s="225">
        <v>3.1475271251176999</v>
      </c>
      <c r="EG57" s="223">
        <v>31.025490454436198</v>
      </c>
      <c r="EH57" s="225">
        <v>3.6956616239456701</v>
      </c>
      <c r="EI57" s="223">
        <v>23.457717423218298</v>
      </c>
      <c r="EJ57" s="225">
        <v>1.5062607993931501</v>
      </c>
      <c r="EK57" s="223">
        <v>-5.8055843705879804</v>
      </c>
      <c r="EL57" s="225">
        <v>3.25497018617689</v>
      </c>
      <c r="EM57" s="223">
        <v>9.4297783312006001</v>
      </c>
      <c r="EN57" s="225">
        <v>0.95064974592282903</v>
      </c>
      <c r="EO57" s="223">
        <v>10.4035238860862</v>
      </c>
      <c r="EP57" s="225">
        <v>2.4152028656898401</v>
      </c>
      <c r="EQ57" s="223">
        <v>10.350659924653799</v>
      </c>
      <c r="ER57" s="225">
        <v>2.5878714416152202</v>
      </c>
      <c r="ES57" s="223">
        <v>8.9851434418736105</v>
      </c>
      <c r="ET57" s="225">
        <v>0.99559985830448905</v>
      </c>
      <c r="EU57" s="223">
        <v>-1.41838044421263</v>
      </c>
      <c r="EV57" s="225">
        <v>2.50647409674569</v>
      </c>
      <c r="EW57" s="223">
        <v>18.7950435893123</v>
      </c>
      <c r="EX57" s="225">
        <v>1.1743593753700901</v>
      </c>
      <c r="EY57" s="223">
        <v>24.5631846004656</v>
      </c>
      <c r="EZ57" s="225">
        <v>3.6707945220312501</v>
      </c>
      <c r="FA57" s="223">
        <v>25.985417052312901</v>
      </c>
      <c r="FB57" s="225">
        <v>3.3828482984546699</v>
      </c>
      <c r="FC57" s="223">
        <v>15.0984675026041</v>
      </c>
      <c r="FD57" s="225">
        <v>1.15035853311822</v>
      </c>
      <c r="FE57" s="223">
        <v>-9.4647170978614792</v>
      </c>
      <c r="FF57" s="225">
        <v>3.9654850781197499</v>
      </c>
      <c r="FG57" s="104"/>
      <c r="FH57" s="104"/>
      <c r="FI57" s="104"/>
      <c r="FJ57" s="104"/>
      <c r="FK57" s="104"/>
      <c r="FL57" s="104"/>
      <c r="FM57" s="104"/>
      <c r="FN57" s="104"/>
      <c r="FO57" s="104"/>
      <c r="FP57" s="104"/>
      <c r="FQ57" s="104"/>
      <c r="FR57" s="104"/>
      <c r="FS57" s="104"/>
      <c r="FT57" s="104"/>
      <c r="FU57" s="104"/>
      <c r="FV57" s="104"/>
      <c r="FW57" s="104"/>
      <c r="FX57" s="104"/>
      <c r="FY57" s="104"/>
      <c r="FZ57" s="104"/>
      <c r="GA57" s="104"/>
      <c r="GB57" s="104"/>
      <c r="GC57" s="104"/>
      <c r="GD57" s="104"/>
      <c r="GE57" s="104"/>
      <c r="GF57" s="104"/>
      <c r="GG57" s="104"/>
      <c r="GH57" s="104"/>
      <c r="GI57" s="104"/>
      <c r="GJ57" s="104"/>
      <c r="GK57" s="104"/>
      <c r="GL57" s="104"/>
      <c r="GM57" s="104"/>
      <c r="GN57" s="104"/>
      <c r="GO57" s="104"/>
      <c r="GP57" s="104"/>
      <c r="GQ57" s="104"/>
      <c r="GR57" s="104"/>
      <c r="GS57" s="104"/>
      <c r="GT57" s="104"/>
      <c r="GU57" s="104"/>
      <c r="GV57" s="104"/>
      <c r="GW57" s="104"/>
      <c r="GX57" s="104"/>
      <c r="GY57" s="104"/>
      <c r="GZ57" s="104"/>
      <c r="HA57" s="104"/>
      <c r="HB57" s="104"/>
      <c r="HC57" s="104"/>
      <c r="HD57" s="104"/>
      <c r="HE57" s="104"/>
      <c r="HF57" s="104"/>
      <c r="HG57" s="104"/>
      <c r="HH57" s="104"/>
      <c r="HI57" s="104"/>
      <c r="HJ57" s="104"/>
      <c r="HK57" s="104"/>
      <c r="HL57" s="104"/>
      <c r="HM57" s="104"/>
      <c r="HN57" s="104"/>
      <c r="HO57" s="104"/>
      <c r="HP57" s="104"/>
      <c r="HQ57" s="104"/>
      <c r="HR57" s="255"/>
    </row>
    <row r="58" spans="1:226" ht="13" customHeight="1" x14ac:dyDescent="0.25">
      <c r="A58" s="26" t="s">
        <v>437</v>
      </c>
      <c r="B58" s="184">
        <v>2</v>
      </c>
      <c r="C58" s="223">
        <v>19.444726442054598</v>
      </c>
      <c r="D58" s="225">
        <v>0.93112251518051203</v>
      </c>
      <c r="E58" s="223">
        <v>20.501703887934799</v>
      </c>
      <c r="F58" s="225">
        <v>2.1160871115552702</v>
      </c>
      <c r="G58" s="223">
        <v>17.790552244877599</v>
      </c>
      <c r="H58" s="225">
        <v>1.8098399796005999</v>
      </c>
      <c r="I58" s="223">
        <v>19.7440265498015</v>
      </c>
      <c r="J58" s="225">
        <v>0.993994121414011</v>
      </c>
      <c r="K58" s="223">
        <v>-0.75767733813336602</v>
      </c>
      <c r="L58" s="225">
        <v>2.1939916961140402</v>
      </c>
      <c r="M58" s="223">
        <v>26.1307142975703</v>
      </c>
      <c r="N58" s="225">
        <v>1.05710548662675</v>
      </c>
      <c r="O58" s="223">
        <v>25.254220743776301</v>
      </c>
      <c r="P58" s="225">
        <v>2.7414781566357602</v>
      </c>
      <c r="Q58" s="223">
        <v>26.0625302995802</v>
      </c>
      <c r="R58" s="225">
        <v>1.9206852702383601</v>
      </c>
      <c r="S58" s="223">
        <v>26.340153563256699</v>
      </c>
      <c r="T58" s="225">
        <v>1.2187542643734399</v>
      </c>
      <c r="U58" s="223">
        <v>1.0859328194804101</v>
      </c>
      <c r="V58" s="225">
        <v>2.8825760427182798</v>
      </c>
      <c r="W58" s="223">
        <v>44.363527681083902</v>
      </c>
      <c r="X58" s="225">
        <v>1.1353898678787899</v>
      </c>
      <c r="Y58" s="223">
        <v>41.7550778268321</v>
      </c>
      <c r="Z58" s="225">
        <v>2.4742000030837401</v>
      </c>
      <c r="AA58" s="223">
        <v>41.559533374092297</v>
      </c>
      <c r="AB58" s="225">
        <v>1.8583451332866701</v>
      </c>
      <c r="AC58" s="223">
        <v>46.2994986454379</v>
      </c>
      <c r="AD58" s="225">
        <v>1.4765469858132301</v>
      </c>
      <c r="AE58" s="223">
        <v>4.5444208186058397</v>
      </c>
      <c r="AF58" s="225">
        <v>2.8756314450805398</v>
      </c>
      <c r="AG58" s="223">
        <v>47.938362226611098</v>
      </c>
      <c r="AH58" s="225">
        <v>1.20856170690876</v>
      </c>
      <c r="AI58" s="223">
        <v>49.031134745328899</v>
      </c>
      <c r="AJ58" s="225">
        <v>2.71382571547172</v>
      </c>
      <c r="AK58" s="223">
        <v>48.103744689672297</v>
      </c>
      <c r="AL58" s="225">
        <v>2.3907665401635798</v>
      </c>
      <c r="AM58" s="223">
        <v>47.255478367686401</v>
      </c>
      <c r="AN58" s="225">
        <v>1.6148041900449901</v>
      </c>
      <c r="AO58" s="223">
        <v>-1.7756563776424601</v>
      </c>
      <c r="AP58" s="225">
        <v>3.1292317362593001</v>
      </c>
      <c r="AQ58" s="223">
        <v>36.467844686795502</v>
      </c>
      <c r="AR58" s="225">
        <v>1.44326410369249</v>
      </c>
      <c r="AS58" s="223">
        <v>30.713099543129601</v>
      </c>
      <c r="AT58" s="225">
        <v>2.9063454618451598</v>
      </c>
      <c r="AU58" s="223">
        <v>36.080955537700802</v>
      </c>
      <c r="AV58" s="225">
        <v>2.4657124995213699</v>
      </c>
      <c r="AW58" s="223">
        <v>38.267354080568502</v>
      </c>
      <c r="AX58" s="225">
        <v>1.69522902821084</v>
      </c>
      <c r="AY58" s="223">
        <v>7.5542545374388599</v>
      </c>
      <c r="AZ58" s="225">
        <v>3.1714972481235</v>
      </c>
      <c r="BA58" s="223">
        <v>50.404997324428699</v>
      </c>
      <c r="BB58" s="225">
        <v>1.0949694419588401</v>
      </c>
      <c r="BC58" s="223">
        <v>45.967317460426599</v>
      </c>
      <c r="BD58" s="225">
        <v>2.6652660484140198</v>
      </c>
      <c r="BE58" s="223">
        <v>50.950849311108399</v>
      </c>
      <c r="BF58" s="225">
        <v>2.1918051913301602</v>
      </c>
      <c r="BG58" s="223">
        <v>51.714442703617202</v>
      </c>
      <c r="BH58" s="225">
        <v>1.2622920603062999</v>
      </c>
      <c r="BI58" s="223">
        <v>5.7471252431906503</v>
      </c>
      <c r="BJ58" s="225">
        <v>2.91289693395853</v>
      </c>
      <c r="BK58" s="223">
        <v>41.216751226004902</v>
      </c>
      <c r="BL58" s="225">
        <v>1.08513667866513</v>
      </c>
      <c r="BM58" s="223">
        <v>44.4784306792208</v>
      </c>
      <c r="BN58" s="225">
        <v>2.1628465314215499</v>
      </c>
      <c r="BO58" s="223">
        <v>41.576165750372802</v>
      </c>
      <c r="BP58" s="225">
        <v>2.22787063587579</v>
      </c>
      <c r="BQ58" s="223">
        <v>40.130291064674502</v>
      </c>
      <c r="BR58" s="225">
        <v>1.4191636002580399</v>
      </c>
      <c r="BS58" s="223">
        <v>-4.3481396145463496</v>
      </c>
      <c r="BT58" s="225">
        <v>2.6160800649808</v>
      </c>
      <c r="BU58" s="223">
        <v>12.365512057441601</v>
      </c>
      <c r="BV58" s="225">
        <v>0.71052946009880902</v>
      </c>
      <c r="BW58" s="223">
        <v>12.878788849662399</v>
      </c>
      <c r="BX58" s="225">
        <v>1.9127491656070399</v>
      </c>
      <c r="BY58" s="223">
        <v>13.0131540742167</v>
      </c>
      <c r="BZ58" s="225">
        <v>1.3572570321212001</v>
      </c>
      <c r="CA58" s="223">
        <v>11.7041989304346</v>
      </c>
      <c r="CB58" s="225">
        <v>0.85439993754082</v>
      </c>
      <c r="CC58" s="223">
        <v>-1.1745899192278599</v>
      </c>
      <c r="CD58" s="225">
        <v>2.0710758809348202</v>
      </c>
      <c r="CE58" s="223">
        <v>36.486604553839797</v>
      </c>
      <c r="CF58" s="225">
        <v>1.08562195766244</v>
      </c>
      <c r="CG58" s="223">
        <v>35.493796384871402</v>
      </c>
      <c r="CH58" s="225">
        <v>2.81703081012934</v>
      </c>
      <c r="CI58" s="223">
        <v>36.980697396382098</v>
      </c>
      <c r="CJ58" s="225">
        <v>2.11316080680644</v>
      </c>
      <c r="CK58" s="223">
        <v>36.589262872102303</v>
      </c>
      <c r="CL58" s="225">
        <v>1.3132558293475001</v>
      </c>
      <c r="CM58" s="223">
        <v>1.0954664872308399</v>
      </c>
      <c r="CN58" s="225">
        <v>2.9660546156666401</v>
      </c>
      <c r="CO58" s="223">
        <v>42.169075918566897</v>
      </c>
      <c r="CP58" s="225">
        <v>1.1101165728126501</v>
      </c>
      <c r="CQ58" s="223">
        <v>40.738581211813603</v>
      </c>
      <c r="CR58" s="225">
        <v>1.99227450435429</v>
      </c>
      <c r="CS58" s="223">
        <v>43.795883958155798</v>
      </c>
      <c r="CT58" s="225">
        <v>2.1816554048949302</v>
      </c>
      <c r="CU58" s="223">
        <v>42.181869546209001</v>
      </c>
      <c r="CV58" s="225">
        <v>1.4514236559609599</v>
      </c>
      <c r="CW58" s="223">
        <v>1.4432883343953999</v>
      </c>
      <c r="CX58" s="225">
        <v>2.5493120423300701</v>
      </c>
      <c r="CY58" s="223">
        <v>21.7072867825011</v>
      </c>
      <c r="CZ58" s="225">
        <v>0.83152005381083904</v>
      </c>
      <c r="DA58" s="223">
        <v>20.160306937414401</v>
      </c>
      <c r="DB58" s="225">
        <v>2.2549797061386401</v>
      </c>
      <c r="DC58" s="223">
        <v>20.4213078403121</v>
      </c>
      <c r="DD58" s="225">
        <v>1.63175190404939</v>
      </c>
      <c r="DE58" s="223">
        <v>22.6932418157398</v>
      </c>
      <c r="DF58" s="225">
        <v>1.14711073719976</v>
      </c>
      <c r="DG58" s="223">
        <v>2.5329348783253098</v>
      </c>
      <c r="DH58" s="225">
        <v>2.7009889666526599</v>
      </c>
      <c r="DI58" s="223">
        <v>38.321993337741603</v>
      </c>
      <c r="DJ58" s="225">
        <v>1.0035727569442701</v>
      </c>
      <c r="DK58" s="223">
        <v>34.479697463928801</v>
      </c>
      <c r="DL58" s="225">
        <v>2.2638387570085801</v>
      </c>
      <c r="DM58" s="223">
        <v>39.021869473571101</v>
      </c>
      <c r="DN58" s="225">
        <v>1.90719654079329</v>
      </c>
      <c r="DO58" s="223">
        <v>39.295269578681499</v>
      </c>
      <c r="DP58" s="225">
        <v>1.26730762523188</v>
      </c>
      <c r="DQ58" s="223">
        <v>4.8155721147527002</v>
      </c>
      <c r="DR58" s="225">
        <v>2.6549570451114102</v>
      </c>
      <c r="DS58" s="223">
        <v>29.086130199546201</v>
      </c>
      <c r="DT58" s="225">
        <v>1.07463087300649</v>
      </c>
      <c r="DU58" s="223">
        <v>29.598756555716999</v>
      </c>
      <c r="DV58" s="225">
        <v>2.2863512189149202</v>
      </c>
      <c r="DW58" s="223">
        <v>30.157068291202702</v>
      </c>
      <c r="DX58" s="225">
        <v>1.9741896765069999</v>
      </c>
      <c r="DY58" s="223">
        <v>28.390905255502499</v>
      </c>
      <c r="DZ58" s="225">
        <v>1.1894896322417601</v>
      </c>
      <c r="EA58" s="223">
        <v>-1.2078513002145901</v>
      </c>
      <c r="EB58" s="225">
        <v>2.4263560037945902</v>
      </c>
      <c r="EC58" s="223">
        <v>31.717392062944398</v>
      </c>
      <c r="ED58" s="225">
        <v>1.0276663870370999</v>
      </c>
      <c r="EE58" s="223">
        <v>31.238361162670099</v>
      </c>
      <c r="EF58" s="225">
        <v>2.1733271132567702</v>
      </c>
      <c r="EG58" s="223">
        <v>31.810151976093699</v>
      </c>
      <c r="EH58" s="225">
        <v>2.1319496744127999</v>
      </c>
      <c r="EI58" s="223">
        <v>31.8939371636876</v>
      </c>
      <c r="EJ58" s="225">
        <v>1.2653843174224799</v>
      </c>
      <c r="EK58" s="223">
        <v>0.65557600101749403</v>
      </c>
      <c r="EL58" s="225">
        <v>2.4997192394171299</v>
      </c>
      <c r="EM58" s="223">
        <v>30.200884962165201</v>
      </c>
      <c r="EN58" s="225">
        <v>0.98743767999426901</v>
      </c>
      <c r="EO58" s="223">
        <v>29.586601632772702</v>
      </c>
      <c r="EP58" s="225">
        <v>2.74664326128336</v>
      </c>
      <c r="EQ58" s="223">
        <v>29.179089241300801</v>
      </c>
      <c r="ER58" s="225">
        <v>2.0479409176230399</v>
      </c>
      <c r="ES58" s="223">
        <v>30.907099769623802</v>
      </c>
      <c r="ET58" s="225">
        <v>1.2452334794347699</v>
      </c>
      <c r="EU58" s="223">
        <v>1.32049813685108</v>
      </c>
      <c r="EV58" s="225">
        <v>3.02099738292205</v>
      </c>
      <c r="EW58" s="223">
        <v>19.229935390991599</v>
      </c>
      <c r="EX58" s="225">
        <v>0.71595884014764999</v>
      </c>
      <c r="EY58" s="223">
        <v>20.799064207255501</v>
      </c>
      <c r="EZ58" s="225">
        <v>1.90582518148302</v>
      </c>
      <c r="FA58" s="223">
        <v>17.666737584226698</v>
      </c>
      <c r="FB58" s="225">
        <v>1.6311539197673699</v>
      </c>
      <c r="FC58" s="223">
        <v>19.304351416332398</v>
      </c>
      <c r="FD58" s="225">
        <v>0.98471273393969405</v>
      </c>
      <c r="FE58" s="223">
        <v>-1.4947127909231199</v>
      </c>
      <c r="FF58" s="225">
        <v>2.1933364241447899</v>
      </c>
      <c r="FG58" s="104"/>
      <c r="FH58" s="104"/>
      <c r="FI58" s="104"/>
      <c r="FJ58" s="104"/>
      <c r="FK58" s="104"/>
      <c r="FL58" s="104"/>
      <c r="FM58" s="104"/>
      <c r="FN58" s="104"/>
      <c r="FO58" s="104"/>
      <c r="FP58" s="104"/>
      <c r="FQ58" s="104"/>
      <c r="FR58" s="104"/>
      <c r="FS58" s="104"/>
      <c r="FT58" s="104"/>
      <c r="FU58" s="104"/>
      <c r="FV58" s="104"/>
      <c r="FW58" s="104"/>
      <c r="FX58" s="104"/>
      <c r="FY58" s="104"/>
      <c r="FZ58" s="104"/>
      <c r="GA58" s="104"/>
      <c r="GB58" s="104"/>
      <c r="GC58" s="104"/>
      <c r="GD58" s="104"/>
      <c r="GE58" s="104"/>
      <c r="GF58" s="104"/>
      <c r="GG58" s="104"/>
      <c r="GH58" s="104"/>
      <c r="GI58" s="104"/>
      <c r="GJ58" s="104"/>
      <c r="GK58" s="104"/>
      <c r="GL58" s="104"/>
      <c r="GM58" s="104"/>
      <c r="GN58" s="104"/>
      <c r="GO58" s="104"/>
      <c r="GP58" s="104"/>
      <c r="GQ58" s="104"/>
      <c r="GR58" s="104"/>
      <c r="GS58" s="104"/>
      <c r="GT58" s="104"/>
      <c r="GU58" s="104"/>
      <c r="GV58" s="104"/>
      <c r="GW58" s="104"/>
      <c r="GX58" s="104"/>
      <c r="GY58" s="104"/>
      <c r="GZ58" s="104"/>
      <c r="HA58" s="104"/>
      <c r="HB58" s="104"/>
      <c r="HC58" s="104"/>
      <c r="HD58" s="104"/>
      <c r="HE58" s="104"/>
      <c r="HF58" s="104"/>
      <c r="HG58" s="104"/>
      <c r="HH58" s="104"/>
      <c r="HI58" s="104"/>
      <c r="HJ58" s="104"/>
      <c r="HK58" s="104"/>
      <c r="HL58" s="104"/>
      <c r="HM58" s="104"/>
      <c r="HN58" s="104"/>
      <c r="HO58" s="104"/>
      <c r="HP58" s="104"/>
      <c r="HQ58" s="104"/>
      <c r="HR58" s="255"/>
    </row>
    <row r="59" spans="1:226" ht="13" customHeight="1" x14ac:dyDescent="0.25">
      <c r="A59" s="26" t="s">
        <v>438</v>
      </c>
      <c r="B59" s="184">
        <v>2</v>
      </c>
      <c r="C59" s="223">
        <v>42.821509334519</v>
      </c>
      <c r="D59" s="225">
        <v>2.04941633978174</v>
      </c>
      <c r="E59" s="223">
        <v>41.068113257470401</v>
      </c>
      <c r="F59" s="225">
        <v>4.5333027399049399</v>
      </c>
      <c r="G59" s="223">
        <v>48.505856426602797</v>
      </c>
      <c r="H59" s="225">
        <v>3.9005597697985301</v>
      </c>
      <c r="I59" s="223">
        <v>40.214191499633102</v>
      </c>
      <c r="J59" s="225">
        <v>2.1482606529176902</v>
      </c>
      <c r="K59" s="223">
        <v>-0.85392175783731294</v>
      </c>
      <c r="L59" s="225">
        <v>4.4030836263480397</v>
      </c>
      <c r="M59" s="223">
        <v>43.552039732123603</v>
      </c>
      <c r="N59" s="225">
        <v>1.8896450414353201</v>
      </c>
      <c r="O59" s="223">
        <v>40.535603182471</v>
      </c>
      <c r="P59" s="225">
        <v>3.4714397108021098</v>
      </c>
      <c r="Q59" s="223">
        <v>46.638377343374799</v>
      </c>
      <c r="R59" s="225">
        <v>3.9677555520824002</v>
      </c>
      <c r="S59" s="223">
        <v>43.257321384193702</v>
      </c>
      <c r="T59" s="225">
        <v>2.0724331762301502</v>
      </c>
      <c r="U59" s="223">
        <v>2.7217182017227399</v>
      </c>
      <c r="V59" s="225">
        <v>3.1988142407539399</v>
      </c>
      <c r="W59" s="223">
        <v>43.213019725086802</v>
      </c>
      <c r="X59" s="225">
        <v>1.7863250693079999</v>
      </c>
      <c r="Y59" s="223">
        <v>36.0820993489043</v>
      </c>
      <c r="Z59" s="225">
        <v>2.7658858047122301</v>
      </c>
      <c r="AA59" s="223">
        <v>48.592610372841598</v>
      </c>
      <c r="AB59" s="225">
        <v>4.38247993309992</v>
      </c>
      <c r="AC59" s="223">
        <v>42.413079282624501</v>
      </c>
      <c r="AD59" s="225">
        <v>2.1592654465360801</v>
      </c>
      <c r="AE59" s="223">
        <v>6.3309799337202399</v>
      </c>
      <c r="AF59" s="225">
        <v>3.58460410631477</v>
      </c>
      <c r="AG59" s="223">
        <v>40.954083552980102</v>
      </c>
      <c r="AH59" s="225">
        <v>1.6559140966194701</v>
      </c>
      <c r="AI59" s="223">
        <v>41.188093390623301</v>
      </c>
      <c r="AJ59" s="225">
        <v>3.4658714314750299</v>
      </c>
      <c r="AK59" s="223">
        <v>45.319548942474903</v>
      </c>
      <c r="AL59" s="225">
        <v>3.2000538998653001</v>
      </c>
      <c r="AM59" s="223">
        <v>38.2284381839305</v>
      </c>
      <c r="AN59" s="225">
        <v>1.57886693074478</v>
      </c>
      <c r="AO59" s="223">
        <v>-2.9596552066927</v>
      </c>
      <c r="AP59" s="225">
        <v>3.6236587116874599</v>
      </c>
      <c r="AQ59" s="223">
        <v>39.704467750546101</v>
      </c>
      <c r="AR59" s="225">
        <v>1.8184899126502601</v>
      </c>
      <c r="AS59" s="223">
        <v>40.306853978404099</v>
      </c>
      <c r="AT59" s="225">
        <v>3.5904240596060402</v>
      </c>
      <c r="AU59" s="223">
        <v>42.992378400158103</v>
      </c>
      <c r="AV59" s="225">
        <v>4.2248754549816603</v>
      </c>
      <c r="AW59" s="223">
        <v>37.561642479974999</v>
      </c>
      <c r="AX59" s="225">
        <v>2.0194120004662</v>
      </c>
      <c r="AY59" s="223">
        <v>-2.7452114984290801</v>
      </c>
      <c r="AZ59" s="225">
        <v>3.5069655944892402</v>
      </c>
      <c r="BA59" s="223">
        <v>40.657020230220802</v>
      </c>
      <c r="BB59" s="225">
        <v>1.71083840123579</v>
      </c>
      <c r="BC59" s="223">
        <v>42.747793410265402</v>
      </c>
      <c r="BD59" s="225">
        <v>4.2130424646377502</v>
      </c>
      <c r="BE59" s="223">
        <v>43.121696221561301</v>
      </c>
      <c r="BF59" s="225">
        <v>4.0543018727743503</v>
      </c>
      <c r="BG59" s="223">
        <v>37.856502544832601</v>
      </c>
      <c r="BH59" s="225">
        <v>1.8511431949989601</v>
      </c>
      <c r="BI59" s="223">
        <v>-4.8912908654328202</v>
      </c>
      <c r="BJ59" s="225">
        <v>3.8259934847124502</v>
      </c>
      <c r="BK59" s="223">
        <v>37.864448700383903</v>
      </c>
      <c r="BL59" s="225">
        <v>1.7423599254031099</v>
      </c>
      <c r="BM59" s="223">
        <v>43.902632876882798</v>
      </c>
      <c r="BN59" s="225">
        <v>3.8793809641300401</v>
      </c>
      <c r="BO59" s="223">
        <v>43.927344237494601</v>
      </c>
      <c r="BP59" s="225">
        <v>4.2105890557793</v>
      </c>
      <c r="BQ59" s="223">
        <v>31.784643768952101</v>
      </c>
      <c r="BR59" s="225">
        <v>2.0367680756230602</v>
      </c>
      <c r="BS59" s="223">
        <v>-12.1179891079308</v>
      </c>
      <c r="BT59" s="225">
        <v>4.2810980692809899</v>
      </c>
      <c r="BU59" s="223">
        <v>12.197529535206</v>
      </c>
      <c r="BV59" s="225">
        <v>1.0326498259291601</v>
      </c>
      <c r="BW59" s="223">
        <v>11.5169922780085</v>
      </c>
      <c r="BX59" s="225">
        <v>1.6631110845122701</v>
      </c>
      <c r="BY59" s="223">
        <v>12.7915053907127</v>
      </c>
      <c r="BZ59" s="225">
        <v>1.8069693231614701</v>
      </c>
      <c r="CA59" s="223">
        <v>11.691986214767001</v>
      </c>
      <c r="CB59" s="225">
        <v>1.1738371789936</v>
      </c>
      <c r="CC59" s="223">
        <v>0.174993936758472</v>
      </c>
      <c r="CD59" s="225">
        <v>1.6932405163650901</v>
      </c>
      <c r="CE59" s="223">
        <v>35.800583867196302</v>
      </c>
      <c r="CF59" s="225">
        <v>1.69996891462569</v>
      </c>
      <c r="CG59" s="223">
        <v>33.950851907904998</v>
      </c>
      <c r="CH59" s="225">
        <v>2.0912059454324599</v>
      </c>
      <c r="CI59" s="223">
        <v>39.777071202698203</v>
      </c>
      <c r="CJ59" s="225">
        <v>4.6297959691535597</v>
      </c>
      <c r="CK59" s="223">
        <v>33.827174265177099</v>
      </c>
      <c r="CL59" s="225">
        <v>2.2941001363064202</v>
      </c>
      <c r="CM59" s="223">
        <v>-0.123677642727905</v>
      </c>
      <c r="CN59" s="225">
        <v>2.9591925977896398</v>
      </c>
      <c r="CO59" s="223">
        <v>30.2395997169053</v>
      </c>
      <c r="CP59" s="225">
        <v>1.33610072447454</v>
      </c>
      <c r="CQ59" s="223">
        <v>33.871469510651899</v>
      </c>
      <c r="CR59" s="225">
        <v>2.6831099541888799</v>
      </c>
      <c r="CS59" s="223">
        <v>35.1328322388486</v>
      </c>
      <c r="CT59" s="225">
        <v>2.7102030504486199</v>
      </c>
      <c r="CU59" s="223">
        <v>25.608865744727201</v>
      </c>
      <c r="CV59" s="225">
        <v>1.7639954353678</v>
      </c>
      <c r="CW59" s="223">
        <v>-8.2626037659246396</v>
      </c>
      <c r="CX59" s="225">
        <v>2.5799561552907999</v>
      </c>
      <c r="CY59" s="223">
        <v>25.951623535138101</v>
      </c>
      <c r="CZ59" s="225">
        <v>1.6562221866412801</v>
      </c>
      <c r="DA59" s="223">
        <v>24.954385900257101</v>
      </c>
      <c r="DB59" s="225">
        <v>3.60027808835118</v>
      </c>
      <c r="DC59" s="223">
        <v>28.6424400410984</v>
      </c>
      <c r="DD59" s="225">
        <v>2.4981306622902002</v>
      </c>
      <c r="DE59" s="223">
        <v>23.9967012510647</v>
      </c>
      <c r="DF59" s="225">
        <v>1.79649101653953</v>
      </c>
      <c r="DG59" s="223">
        <v>-0.95768464919239404</v>
      </c>
      <c r="DH59" s="225">
        <v>3.65880505318006</v>
      </c>
      <c r="DI59" s="223">
        <v>26.190779326425901</v>
      </c>
      <c r="DJ59" s="225">
        <v>1.6853423259329501</v>
      </c>
      <c r="DK59" s="223">
        <v>30.5200889424429</v>
      </c>
      <c r="DL59" s="225">
        <v>3.0546953479665602</v>
      </c>
      <c r="DM59" s="223">
        <v>27.0427567302381</v>
      </c>
      <c r="DN59" s="225">
        <v>2.8899593764543501</v>
      </c>
      <c r="DO59" s="223">
        <v>23.4436252452033</v>
      </c>
      <c r="DP59" s="225">
        <v>1.8224804468793201</v>
      </c>
      <c r="DQ59" s="223">
        <v>-7.0764636972395998</v>
      </c>
      <c r="DR59" s="225">
        <v>3.6284344737529501</v>
      </c>
      <c r="DS59" s="223">
        <v>32.396744520273202</v>
      </c>
      <c r="DT59" s="225">
        <v>1.6546848532874701</v>
      </c>
      <c r="DU59" s="223">
        <v>32.170364464021802</v>
      </c>
      <c r="DV59" s="225">
        <v>3.8624148901061401</v>
      </c>
      <c r="DW59" s="223">
        <v>33.499880742412401</v>
      </c>
      <c r="DX59" s="225">
        <v>2.2681915093679499</v>
      </c>
      <c r="DY59" s="223">
        <v>30.986961902410901</v>
      </c>
      <c r="DZ59" s="225">
        <v>1.7091427766436</v>
      </c>
      <c r="EA59" s="223">
        <v>-1.1834025616108801</v>
      </c>
      <c r="EB59" s="225">
        <v>3.4838002136522999</v>
      </c>
      <c r="EC59" s="223">
        <v>17.3482796275045</v>
      </c>
      <c r="ED59" s="225">
        <v>1.46034571778927</v>
      </c>
      <c r="EE59" s="223">
        <v>19.238928480398702</v>
      </c>
      <c r="EF59" s="225">
        <v>2.75885304228302</v>
      </c>
      <c r="EG59" s="223">
        <v>17.117402020689401</v>
      </c>
      <c r="EH59" s="225">
        <v>2.06948761532486</v>
      </c>
      <c r="EI59" s="223">
        <v>16.2760510144352</v>
      </c>
      <c r="EJ59" s="225">
        <v>1.5293260850219399</v>
      </c>
      <c r="EK59" s="223">
        <v>-2.9628774659635599</v>
      </c>
      <c r="EL59" s="225">
        <v>2.4714917570135801</v>
      </c>
      <c r="EM59" s="223">
        <v>20.283508673095099</v>
      </c>
      <c r="EN59" s="225">
        <v>1.27395702777537</v>
      </c>
      <c r="EO59" s="223">
        <v>20.033655179807401</v>
      </c>
      <c r="EP59" s="225">
        <v>2.9606644986432902</v>
      </c>
      <c r="EQ59" s="223">
        <v>21.733567920329499</v>
      </c>
      <c r="ER59" s="225">
        <v>2.5474977549134699</v>
      </c>
      <c r="ES59" s="223">
        <v>18.969808707370099</v>
      </c>
      <c r="ET59" s="225">
        <v>1.3427802409791001</v>
      </c>
      <c r="EU59" s="223">
        <v>-1.06384647243728</v>
      </c>
      <c r="EV59" s="225">
        <v>2.8761238423597701</v>
      </c>
      <c r="EW59" s="223">
        <v>25.435064966508801</v>
      </c>
      <c r="EX59" s="225">
        <v>1.2538356508055399</v>
      </c>
      <c r="EY59" s="223">
        <v>28.164791262793401</v>
      </c>
      <c r="EZ59" s="225">
        <v>2.9349310749525599</v>
      </c>
      <c r="FA59" s="223">
        <v>26.206757880697701</v>
      </c>
      <c r="FB59" s="225">
        <v>2.43423124056328</v>
      </c>
      <c r="FC59" s="223">
        <v>23.3586391651951</v>
      </c>
      <c r="FD59" s="225">
        <v>1.5675671014294601</v>
      </c>
      <c r="FE59" s="223">
        <v>-4.8061520975982903</v>
      </c>
      <c r="FF59" s="225">
        <v>3.2611758456648601</v>
      </c>
      <c r="FG59" s="104"/>
      <c r="FH59" s="104"/>
      <c r="FI59" s="104"/>
      <c r="FJ59" s="104"/>
      <c r="FK59" s="104"/>
      <c r="FL59" s="104"/>
      <c r="FM59" s="104"/>
      <c r="FN59" s="104"/>
      <c r="FO59" s="104"/>
      <c r="FP59" s="104"/>
      <c r="FQ59" s="104"/>
      <c r="FR59" s="104"/>
      <c r="FS59" s="104"/>
      <c r="FT59" s="104"/>
      <c r="FU59" s="104"/>
      <c r="FV59" s="104"/>
      <c r="FW59" s="104"/>
      <c r="FX59" s="104"/>
      <c r="FY59" s="104"/>
      <c r="FZ59" s="104"/>
      <c r="GA59" s="104"/>
      <c r="GB59" s="104"/>
      <c r="GC59" s="104"/>
      <c r="GD59" s="104"/>
      <c r="GE59" s="104"/>
      <c r="GF59" s="104"/>
      <c r="GG59" s="104"/>
      <c r="GH59" s="104"/>
      <c r="GI59" s="104"/>
      <c r="GJ59" s="104"/>
      <c r="GK59" s="104"/>
      <c r="GL59" s="104"/>
      <c r="GM59" s="104"/>
      <c r="GN59" s="104"/>
      <c r="GO59" s="104"/>
      <c r="GP59" s="104"/>
      <c r="GQ59" s="104"/>
      <c r="GR59" s="104"/>
      <c r="GS59" s="104"/>
      <c r="GT59" s="104"/>
      <c r="GU59" s="104"/>
      <c r="GV59" s="104"/>
      <c r="GW59" s="104"/>
      <c r="GX59" s="104"/>
      <c r="GY59" s="104"/>
      <c r="GZ59" s="104"/>
      <c r="HA59" s="104"/>
      <c r="HB59" s="104"/>
      <c r="HC59" s="104"/>
      <c r="HD59" s="104"/>
      <c r="HE59" s="104"/>
      <c r="HF59" s="104"/>
      <c r="HG59" s="104"/>
      <c r="HH59" s="104"/>
      <c r="HI59" s="104"/>
      <c r="HJ59" s="104"/>
      <c r="HK59" s="104"/>
      <c r="HL59" s="104"/>
      <c r="HM59" s="104"/>
      <c r="HN59" s="104"/>
      <c r="HO59" s="104"/>
      <c r="HP59" s="104"/>
      <c r="HQ59" s="104"/>
      <c r="HR59" s="255"/>
    </row>
    <row r="60" spans="1:226" ht="13" customHeight="1" x14ac:dyDescent="0.25">
      <c r="A60" s="26" t="s">
        <v>439</v>
      </c>
      <c r="B60" s="184">
        <v>2</v>
      </c>
      <c r="C60" s="223">
        <v>29.277809540961499</v>
      </c>
      <c r="D60" s="225">
        <v>1.58850580237723</v>
      </c>
      <c r="E60" s="223">
        <v>40.044228485507801</v>
      </c>
      <c r="F60" s="225">
        <v>6.6861239544780302</v>
      </c>
      <c r="G60" s="223">
        <v>32.143687280517398</v>
      </c>
      <c r="H60" s="225">
        <v>4.7396843010030798</v>
      </c>
      <c r="I60" s="223">
        <v>23.7519620927423</v>
      </c>
      <c r="J60" s="225">
        <v>2.4644031278470702</v>
      </c>
      <c r="K60" s="223">
        <v>-16.292266392765601</v>
      </c>
      <c r="L60" s="225">
        <v>6.5532934380362899</v>
      </c>
      <c r="M60" s="223">
        <v>25.137519452087101</v>
      </c>
      <c r="N60" s="225">
        <v>1.59933110071521</v>
      </c>
      <c r="O60" s="223">
        <v>34.129036203822899</v>
      </c>
      <c r="P60" s="225">
        <v>6.9775890874397604</v>
      </c>
      <c r="Q60" s="223">
        <v>30.562146457074999</v>
      </c>
      <c r="R60" s="225">
        <v>4.7255991086547802</v>
      </c>
      <c r="S60" s="223">
        <v>20.3364788637844</v>
      </c>
      <c r="T60" s="225">
        <v>2.2026883082260702</v>
      </c>
      <c r="U60" s="223">
        <v>-13.792557340038501</v>
      </c>
      <c r="V60" s="225">
        <v>6.5571422089401104</v>
      </c>
      <c r="W60" s="223">
        <v>31.6744607568879</v>
      </c>
      <c r="X60" s="225">
        <v>1.73577330289496</v>
      </c>
      <c r="Y60" s="223">
        <v>45.007800816002003</v>
      </c>
      <c r="Z60" s="225">
        <v>5.9327216314618303</v>
      </c>
      <c r="AA60" s="223">
        <v>35.589099739335701</v>
      </c>
      <c r="AB60" s="225">
        <v>4.4133484025443002</v>
      </c>
      <c r="AC60" s="223">
        <v>27.085252017481501</v>
      </c>
      <c r="AD60" s="225">
        <v>2.4383500195758301</v>
      </c>
      <c r="AE60" s="223">
        <v>-17.922548798520499</v>
      </c>
      <c r="AF60" s="225">
        <v>5.5738848711758902</v>
      </c>
      <c r="AG60" s="223">
        <v>28.911611548662101</v>
      </c>
      <c r="AH60" s="225">
        <v>2.0929949866511102</v>
      </c>
      <c r="AI60" s="223">
        <v>24.9586905405023</v>
      </c>
      <c r="AJ60" s="225">
        <v>3.4510259323378198</v>
      </c>
      <c r="AK60" s="223">
        <v>31.1502132436549</v>
      </c>
      <c r="AL60" s="225">
        <v>4.0730090866654001</v>
      </c>
      <c r="AM60" s="223">
        <v>28.633021540278001</v>
      </c>
      <c r="AN60" s="225">
        <v>2.8784573328473</v>
      </c>
      <c r="AO60" s="223">
        <v>3.6743309997757101</v>
      </c>
      <c r="AP60" s="225">
        <v>4.8617394089907897</v>
      </c>
      <c r="AQ60" s="223">
        <v>22.334090108986398</v>
      </c>
      <c r="AR60" s="225">
        <v>1.7335941660654299</v>
      </c>
      <c r="AS60" s="223">
        <v>17.766909792035101</v>
      </c>
      <c r="AT60" s="225">
        <v>3.2746736058497898</v>
      </c>
      <c r="AU60" s="223">
        <v>32.510185072300999</v>
      </c>
      <c r="AV60" s="225">
        <v>5.1978726758115004</v>
      </c>
      <c r="AW60" s="223">
        <v>18.8857978652341</v>
      </c>
      <c r="AX60" s="225">
        <v>2.0535003579884301</v>
      </c>
      <c r="AY60" s="223">
        <v>1.11888807319907</v>
      </c>
      <c r="AZ60" s="225">
        <v>3.9256957346494401</v>
      </c>
      <c r="BA60" s="223">
        <v>38.204052628692402</v>
      </c>
      <c r="BB60" s="225">
        <v>2.00357148735432</v>
      </c>
      <c r="BC60" s="223">
        <v>39.9354351230429</v>
      </c>
      <c r="BD60" s="225">
        <v>5.4170495358136996</v>
      </c>
      <c r="BE60" s="223">
        <v>46.019438660457197</v>
      </c>
      <c r="BF60" s="225">
        <v>4.4639523038914897</v>
      </c>
      <c r="BG60" s="223">
        <v>33.920708310950602</v>
      </c>
      <c r="BH60" s="225">
        <v>3.1327067767867298</v>
      </c>
      <c r="BI60" s="223">
        <v>-6.0147268120922703</v>
      </c>
      <c r="BJ60" s="225">
        <v>6.70808421800798</v>
      </c>
      <c r="BK60" s="223">
        <v>43.4951739308637</v>
      </c>
      <c r="BL60" s="225">
        <v>2.13278330709863</v>
      </c>
      <c r="BM60" s="223">
        <v>57.279533728199702</v>
      </c>
      <c r="BN60" s="225">
        <v>6.1898172931283604</v>
      </c>
      <c r="BO60" s="223">
        <v>48.841425058442802</v>
      </c>
      <c r="BP60" s="225">
        <v>4.7178221145462604</v>
      </c>
      <c r="BQ60" s="223">
        <v>34.5852788878083</v>
      </c>
      <c r="BR60" s="225">
        <v>2.9308495752077</v>
      </c>
      <c r="BS60" s="223">
        <v>-22.694254840391402</v>
      </c>
      <c r="BT60" s="225">
        <v>7.8340218043594101</v>
      </c>
      <c r="BU60" s="223">
        <v>16.372190757140199</v>
      </c>
      <c r="BV60" s="225">
        <v>1.5584075341175601</v>
      </c>
      <c r="BW60" s="223">
        <v>20.5452181845281</v>
      </c>
      <c r="BX60" s="225">
        <v>3.8482186278975701</v>
      </c>
      <c r="BY60" s="223">
        <v>16.6992396393861</v>
      </c>
      <c r="BZ60" s="225">
        <v>3.14903933376109</v>
      </c>
      <c r="CA60" s="223">
        <v>14.3672275969803</v>
      </c>
      <c r="CB60" s="225">
        <v>1.8877482930670699</v>
      </c>
      <c r="CC60" s="223">
        <v>-6.17799058754784</v>
      </c>
      <c r="CD60" s="225">
        <v>4.3330758598671002</v>
      </c>
      <c r="CE60" s="223">
        <v>30.98301267123</v>
      </c>
      <c r="CF60" s="225">
        <v>1.7604178304100699</v>
      </c>
      <c r="CG60" s="223">
        <v>22.946814865369099</v>
      </c>
      <c r="CH60" s="225">
        <v>3.78168331209501</v>
      </c>
      <c r="CI60" s="223">
        <v>33.1431058145237</v>
      </c>
      <c r="CJ60" s="225">
        <v>3.7353647899088598</v>
      </c>
      <c r="CK60" s="223">
        <v>30.745441816130398</v>
      </c>
      <c r="CL60" s="225">
        <v>2.6318853292658702</v>
      </c>
      <c r="CM60" s="223">
        <v>7.79862695076124</v>
      </c>
      <c r="CN60" s="225">
        <v>4.7365503716605897</v>
      </c>
      <c r="CO60" s="223">
        <v>28.951481424180901</v>
      </c>
      <c r="CP60" s="225">
        <v>1.7182553705832699</v>
      </c>
      <c r="CQ60" s="223">
        <v>24.316908150110201</v>
      </c>
      <c r="CR60" s="225">
        <v>3.59105309301912</v>
      </c>
      <c r="CS60" s="223">
        <v>35.2243359218633</v>
      </c>
      <c r="CT60" s="225">
        <v>4.6500309149731098</v>
      </c>
      <c r="CU60" s="223">
        <v>25.894442819493701</v>
      </c>
      <c r="CV60" s="225">
        <v>2.33345118046336</v>
      </c>
      <c r="CW60" s="223">
        <v>1.57753466938343</v>
      </c>
      <c r="CX60" s="225">
        <v>4.725581946768</v>
      </c>
      <c r="CY60" s="223">
        <v>22.869977983489399</v>
      </c>
      <c r="CZ60" s="225">
        <v>1.1800534271023499</v>
      </c>
      <c r="DA60" s="223">
        <v>25.388044111438401</v>
      </c>
      <c r="DB60" s="225">
        <v>3.8975591194504799</v>
      </c>
      <c r="DC60" s="223">
        <v>23.665785848499102</v>
      </c>
      <c r="DD60" s="225">
        <v>3.32457238470128</v>
      </c>
      <c r="DE60" s="223">
        <v>22.157085984871301</v>
      </c>
      <c r="DF60" s="225">
        <v>1.94157843306516</v>
      </c>
      <c r="DG60" s="223">
        <v>-3.2309581265671699</v>
      </c>
      <c r="DH60" s="225">
        <v>4.9291876310930096</v>
      </c>
      <c r="DI60" s="223">
        <v>35.547291923825703</v>
      </c>
      <c r="DJ60" s="225">
        <v>1.81798625932144</v>
      </c>
      <c r="DK60" s="223">
        <v>38.643878958209001</v>
      </c>
      <c r="DL60" s="225">
        <v>5.4013403379421296</v>
      </c>
      <c r="DM60" s="223">
        <v>39.519703760992897</v>
      </c>
      <c r="DN60" s="225">
        <v>4.66959235640764</v>
      </c>
      <c r="DO60" s="223">
        <v>33.479557865129301</v>
      </c>
      <c r="DP60" s="225">
        <v>2.70777260773907</v>
      </c>
      <c r="DQ60" s="223">
        <v>-5.1643210930796597</v>
      </c>
      <c r="DR60" s="225">
        <v>6.8055245825749502</v>
      </c>
      <c r="DS60" s="223">
        <v>30.107145975499101</v>
      </c>
      <c r="DT60" s="225">
        <v>1.9864851009798099</v>
      </c>
      <c r="DU60" s="223">
        <v>30.9613597506902</v>
      </c>
      <c r="DV60" s="225">
        <v>4.6671925839772204</v>
      </c>
      <c r="DW60" s="223">
        <v>27.5767021716389</v>
      </c>
      <c r="DX60" s="225">
        <v>3.5696060841033299</v>
      </c>
      <c r="DY60" s="223">
        <v>30.1830344454062</v>
      </c>
      <c r="DZ60" s="225">
        <v>2.9136429985498</v>
      </c>
      <c r="EA60" s="223">
        <v>-0.77832530528396804</v>
      </c>
      <c r="EB60" s="225">
        <v>6.1403594311906602</v>
      </c>
      <c r="EC60" s="223">
        <v>14.1972497711582</v>
      </c>
      <c r="ED60" s="225">
        <v>1.34427481504716</v>
      </c>
      <c r="EE60" s="223">
        <v>10.5290643355118</v>
      </c>
      <c r="EF60" s="225">
        <v>2.6152181975341602</v>
      </c>
      <c r="EG60" s="223">
        <v>14.916532164925901</v>
      </c>
      <c r="EH60" s="225">
        <v>2.52770239378011</v>
      </c>
      <c r="EI60" s="223">
        <v>15.1310218031898</v>
      </c>
      <c r="EJ60" s="225">
        <v>2.1994823631609099</v>
      </c>
      <c r="EK60" s="223">
        <v>4.6019574676780097</v>
      </c>
      <c r="EL60" s="225">
        <v>3.6712981548505899</v>
      </c>
      <c r="EM60" s="223">
        <v>12.229177993505999</v>
      </c>
      <c r="EN60" s="225">
        <v>1.2832222854845301</v>
      </c>
      <c r="EO60" s="223">
        <v>9.3469511296114192</v>
      </c>
      <c r="EP60" s="225">
        <v>2.2912361088875701</v>
      </c>
      <c r="EQ60" s="223">
        <v>14.176645623521701</v>
      </c>
      <c r="ER60" s="225">
        <v>2.94209234299176</v>
      </c>
      <c r="ES60" s="223">
        <v>11.4603879703589</v>
      </c>
      <c r="ET60" s="225">
        <v>2.0006027729865798</v>
      </c>
      <c r="EU60" s="223">
        <v>2.11343684074745</v>
      </c>
      <c r="EV60" s="225">
        <v>3.13224039853892</v>
      </c>
      <c r="EW60" s="223">
        <v>16.286447307397101</v>
      </c>
      <c r="EX60" s="225">
        <v>1.4629700458086601</v>
      </c>
      <c r="EY60" s="223">
        <v>19.090993127051298</v>
      </c>
      <c r="EZ60" s="225">
        <v>3.00662925492301</v>
      </c>
      <c r="FA60" s="223">
        <v>15.524571911675499</v>
      </c>
      <c r="FB60" s="225">
        <v>2.7205293452841599</v>
      </c>
      <c r="FC60" s="223">
        <v>15.3765569616198</v>
      </c>
      <c r="FD60" s="225">
        <v>2.1683347331296901</v>
      </c>
      <c r="FE60" s="223">
        <v>-3.7144361654314899</v>
      </c>
      <c r="FF60" s="225">
        <v>4.0736244001344097</v>
      </c>
      <c r="FG60" s="104"/>
      <c r="FH60" s="104"/>
      <c r="FI60" s="104"/>
      <c r="FJ60" s="104"/>
      <c r="FK60" s="104"/>
      <c r="FL60" s="104"/>
      <c r="FM60" s="104"/>
      <c r="FN60" s="104"/>
      <c r="FO60" s="104"/>
      <c r="FP60" s="104"/>
      <c r="FQ60" s="104"/>
      <c r="FR60" s="104"/>
      <c r="FS60" s="104"/>
      <c r="FT60" s="104"/>
      <c r="FU60" s="104"/>
      <c r="FV60" s="104"/>
      <c r="FW60" s="104"/>
      <c r="FX60" s="104"/>
      <c r="FY60" s="104"/>
      <c r="FZ60" s="104"/>
      <c r="GA60" s="104"/>
      <c r="GB60" s="104"/>
      <c r="GC60" s="104"/>
      <c r="GD60" s="104"/>
      <c r="GE60" s="104"/>
      <c r="GF60" s="104"/>
      <c r="GG60" s="104"/>
      <c r="GH60" s="104"/>
      <c r="GI60" s="104"/>
      <c r="GJ60" s="104"/>
      <c r="GK60" s="104"/>
      <c r="GL60" s="104"/>
      <c r="GM60" s="104"/>
      <c r="GN60" s="104"/>
      <c r="GO60" s="104"/>
      <c r="GP60" s="104"/>
      <c r="GQ60" s="104"/>
      <c r="GR60" s="104"/>
      <c r="GS60" s="104"/>
      <c r="GT60" s="104"/>
      <c r="GU60" s="104"/>
      <c r="GV60" s="104"/>
      <c r="GW60" s="104"/>
      <c r="GX60" s="104"/>
      <c r="GY60" s="104"/>
      <c r="GZ60" s="104"/>
      <c r="HA60" s="104"/>
      <c r="HB60" s="104"/>
      <c r="HC60" s="104"/>
      <c r="HD60" s="104"/>
      <c r="HE60" s="104"/>
      <c r="HF60" s="104"/>
      <c r="HG60" s="104"/>
      <c r="HH60" s="104"/>
      <c r="HI60" s="104"/>
      <c r="HJ60" s="104"/>
      <c r="HK60" s="104"/>
      <c r="HL60" s="104"/>
      <c r="HM60" s="104"/>
      <c r="HN60" s="104"/>
      <c r="HO60" s="104"/>
      <c r="HP60" s="104"/>
      <c r="HQ60" s="104"/>
      <c r="HR60" s="255"/>
    </row>
    <row r="61" spans="1:226" ht="13" customHeight="1" x14ac:dyDescent="0.25">
      <c r="A61" s="26" t="s">
        <v>440</v>
      </c>
      <c r="B61" s="184">
        <v>2</v>
      </c>
      <c r="C61" s="223">
        <v>47.7868326195766</v>
      </c>
      <c r="D61" s="225">
        <v>1.1231854018404399</v>
      </c>
      <c r="E61" s="223">
        <v>45.133483121795599</v>
      </c>
      <c r="F61" s="225">
        <v>2.0496278027513899</v>
      </c>
      <c r="G61" s="223">
        <v>46.068627332045999</v>
      </c>
      <c r="H61" s="225">
        <v>2.26307302279784</v>
      </c>
      <c r="I61" s="223">
        <v>49.063750309588897</v>
      </c>
      <c r="J61" s="225">
        <v>1.4632536618693399</v>
      </c>
      <c r="K61" s="223">
        <v>3.9302671877933699</v>
      </c>
      <c r="L61" s="225">
        <v>2.4185468203525802</v>
      </c>
      <c r="M61" s="223">
        <v>34.066026150306001</v>
      </c>
      <c r="N61" s="225">
        <v>1.1833626218787301</v>
      </c>
      <c r="O61" s="223">
        <v>30.291359083842799</v>
      </c>
      <c r="P61" s="225">
        <v>1.8213678983763599</v>
      </c>
      <c r="Q61" s="223">
        <v>32.287150713074197</v>
      </c>
      <c r="R61" s="225">
        <v>2.4552890231656699</v>
      </c>
      <c r="S61" s="223">
        <v>35.913857001359901</v>
      </c>
      <c r="T61" s="225">
        <v>1.6214951911750699</v>
      </c>
      <c r="U61" s="223">
        <v>5.6224979175170997</v>
      </c>
      <c r="V61" s="225">
        <v>2.3678813562197099</v>
      </c>
      <c r="W61" s="223">
        <v>32.325805723757803</v>
      </c>
      <c r="X61" s="225">
        <v>1.0689708568237499</v>
      </c>
      <c r="Y61" s="223">
        <v>27.436771835022601</v>
      </c>
      <c r="Z61" s="225">
        <v>1.57057594686423</v>
      </c>
      <c r="AA61" s="223">
        <v>30.685314364454999</v>
      </c>
      <c r="AB61" s="225">
        <v>1.94883445676172</v>
      </c>
      <c r="AC61" s="223">
        <v>35.153848996850797</v>
      </c>
      <c r="AD61" s="225">
        <v>1.49497082957355</v>
      </c>
      <c r="AE61" s="223">
        <v>7.7170771618281604</v>
      </c>
      <c r="AF61" s="225">
        <v>1.98499555733088</v>
      </c>
      <c r="AG61" s="223">
        <v>31.331910125638998</v>
      </c>
      <c r="AH61" s="225">
        <v>1.0978802131757299</v>
      </c>
      <c r="AI61" s="223">
        <v>25.432227350526201</v>
      </c>
      <c r="AJ61" s="225">
        <v>1.68011135868872</v>
      </c>
      <c r="AK61" s="223">
        <v>33.771652368198303</v>
      </c>
      <c r="AL61" s="225">
        <v>2.6241734233962299</v>
      </c>
      <c r="AM61" s="223">
        <v>33.565902360986499</v>
      </c>
      <c r="AN61" s="225">
        <v>1.63436354045099</v>
      </c>
      <c r="AO61" s="223">
        <v>8.1336750104603297</v>
      </c>
      <c r="AP61" s="225">
        <v>2.3032663300301</v>
      </c>
      <c r="AQ61" s="223">
        <v>27.2787606666916</v>
      </c>
      <c r="AR61" s="225">
        <v>1.15372934837824</v>
      </c>
      <c r="AS61" s="223">
        <v>21.965056034317701</v>
      </c>
      <c r="AT61" s="225">
        <v>1.82827878513772</v>
      </c>
      <c r="AU61" s="223">
        <v>27.235938106867899</v>
      </c>
      <c r="AV61" s="225">
        <v>2.14718414937101</v>
      </c>
      <c r="AW61" s="223">
        <v>29.610556717983101</v>
      </c>
      <c r="AX61" s="225">
        <v>1.5996291949055601</v>
      </c>
      <c r="AY61" s="223">
        <v>7.6455006836653396</v>
      </c>
      <c r="AZ61" s="225">
        <v>2.25445833461642</v>
      </c>
      <c r="BA61" s="223">
        <v>51.023804703151697</v>
      </c>
      <c r="BB61" s="225">
        <v>1.11823431110132</v>
      </c>
      <c r="BC61" s="223">
        <v>45.667874232322198</v>
      </c>
      <c r="BD61" s="225">
        <v>1.7196951408147001</v>
      </c>
      <c r="BE61" s="223">
        <v>51.680439979592997</v>
      </c>
      <c r="BF61" s="225">
        <v>2.5850602254233301</v>
      </c>
      <c r="BG61" s="223">
        <v>53.305740159521903</v>
      </c>
      <c r="BH61" s="225">
        <v>1.48736847298372</v>
      </c>
      <c r="BI61" s="223">
        <v>7.6378659271996696</v>
      </c>
      <c r="BJ61" s="225">
        <v>2.10448254095598</v>
      </c>
      <c r="BK61" s="223">
        <v>55.118712669757102</v>
      </c>
      <c r="BL61" s="225">
        <v>1.1355939813004401</v>
      </c>
      <c r="BM61" s="223">
        <v>53.603699127781603</v>
      </c>
      <c r="BN61" s="225">
        <v>1.87441937365597</v>
      </c>
      <c r="BO61" s="223">
        <v>57.600129726266999</v>
      </c>
      <c r="BP61" s="225">
        <v>2.32876094884121</v>
      </c>
      <c r="BQ61" s="223">
        <v>55.144353972975203</v>
      </c>
      <c r="BR61" s="225">
        <v>1.5734170635004301</v>
      </c>
      <c r="BS61" s="223">
        <v>1.54065484519361</v>
      </c>
      <c r="BT61" s="225">
        <v>2.3353568431969198</v>
      </c>
      <c r="BU61" s="223">
        <v>19.3764261656044</v>
      </c>
      <c r="BV61" s="225">
        <v>1.06181733598925</v>
      </c>
      <c r="BW61" s="223">
        <v>17.173455404034101</v>
      </c>
      <c r="BX61" s="225">
        <v>1.4400981524579901</v>
      </c>
      <c r="BY61" s="223">
        <v>19.9195270502018</v>
      </c>
      <c r="BZ61" s="225">
        <v>1.97189385997728</v>
      </c>
      <c r="CA61" s="223">
        <v>20.2711003921182</v>
      </c>
      <c r="CB61" s="225">
        <v>1.58843966910863</v>
      </c>
      <c r="CC61" s="223">
        <v>3.09764498808403</v>
      </c>
      <c r="CD61" s="225">
        <v>1.89116922031128</v>
      </c>
      <c r="CE61" s="223">
        <v>26.994658610526599</v>
      </c>
      <c r="CF61" s="225">
        <v>0.98302212225069896</v>
      </c>
      <c r="CG61" s="223">
        <v>24.5957592727719</v>
      </c>
      <c r="CH61" s="225">
        <v>1.5734004802716199</v>
      </c>
      <c r="CI61" s="223">
        <v>27.2429140452189</v>
      </c>
      <c r="CJ61" s="225">
        <v>2.2539175858316698</v>
      </c>
      <c r="CK61" s="223">
        <v>28.058016724062899</v>
      </c>
      <c r="CL61" s="225">
        <v>1.46339636134786</v>
      </c>
      <c r="CM61" s="223">
        <v>3.4622574512910398</v>
      </c>
      <c r="CN61" s="225">
        <v>2.1348325053445798</v>
      </c>
      <c r="CO61" s="223">
        <v>31.7278929239924</v>
      </c>
      <c r="CP61" s="225">
        <v>1.20859086832608</v>
      </c>
      <c r="CQ61" s="223">
        <v>23.952592245345901</v>
      </c>
      <c r="CR61" s="225">
        <v>1.58190670964161</v>
      </c>
      <c r="CS61" s="223">
        <v>31.463056293417299</v>
      </c>
      <c r="CT61" s="225">
        <v>2.4826765790650298</v>
      </c>
      <c r="CU61" s="223">
        <v>35.4230129981147</v>
      </c>
      <c r="CV61" s="225">
        <v>1.8364354363455999</v>
      </c>
      <c r="CW61" s="223">
        <v>11.4704207527687</v>
      </c>
      <c r="CX61" s="225">
        <v>2.2584113673255199</v>
      </c>
      <c r="CY61" s="223">
        <v>28.713556026203499</v>
      </c>
      <c r="CZ61" s="225">
        <v>1.1995259339717199</v>
      </c>
      <c r="DA61" s="223">
        <v>23.626909292300201</v>
      </c>
      <c r="DB61" s="225">
        <v>1.63895481635956</v>
      </c>
      <c r="DC61" s="223">
        <v>24.4473420967227</v>
      </c>
      <c r="DD61" s="225">
        <v>2.3774695582375398</v>
      </c>
      <c r="DE61" s="223">
        <v>32.174352714414802</v>
      </c>
      <c r="DF61" s="225">
        <v>1.8504815723035499</v>
      </c>
      <c r="DG61" s="223">
        <v>8.5474434221145792</v>
      </c>
      <c r="DH61" s="225">
        <v>2.5211427819174501</v>
      </c>
      <c r="DI61" s="223">
        <v>39.475514321114701</v>
      </c>
      <c r="DJ61" s="225">
        <v>1.16839193714609</v>
      </c>
      <c r="DK61" s="223">
        <v>34.147917829924701</v>
      </c>
      <c r="DL61" s="225">
        <v>1.87684711758492</v>
      </c>
      <c r="DM61" s="223">
        <v>36.436853341510897</v>
      </c>
      <c r="DN61" s="225">
        <v>2.4594736271329101</v>
      </c>
      <c r="DO61" s="223">
        <v>42.636969479746497</v>
      </c>
      <c r="DP61" s="225">
        <v>1.70966825717073</v>
      </c>
      <c r="DQ61" s="223">
        <v>8.4890516498217696</v>
      </c>
      <c r="DR61" s="225">
        <v>2.2877696286723501</v>
      </c>
      <c r="DS61" s="223">
        <v>37.883236557498499</v>
      </c>
      <c r="DT61" s="225">
        <v>1.2034219201682299</v>
      </c>
      <c r="DU61" s="223">
        <v>34.735568316755199</v>
      </c>
      <c r="DV61" s="225">
        <v>1.7223703913428301</v>
      </c>
      <c r="DW61" s="223">
        <v>35.5774857394874</v>
      </c>
      <c r="DX61" s="225">
        <v>2.48940489491364</v>
      </c>
      <c r="DY61" s="223">
        <v>40.151526149644702</v>
      </c>
      <c r="DZ61" s="225">
        <v>1.65311976781369</v>
      </c>
      <c r="EA61" s="223">
        <v>5.4159578328895002</v>
      </c>
      <c r="EB61" s="225">
        <v>2.16003275099595</v>
      </c>
      <c r="EC61" s="223">
        <v>27.1837867410676</v>
      </c>
      <c r="ED61" s="225">
        <v>1.18225650282979</v>
      </c>
      <c r="EE61" s="223">
        <v>23.371275625697699</v>
      </c>
      <c r="EF61" s="225">
        <v>1.71174807997996</v>
      </c>
      <c r="EG61" s="223">
        <v>26.787109398140601</v>
      </c>
      <c r="EH61" s="225">
        <v>2.0598604369272802</v>
      </c>
      <c r="EI61" s="223">
        <v>28.7971724783729</v>
      </c>
      <c r="EJ61" s="225">
        <v>1.53295660977333</v>
      </c>
      <c r="EK61" s="223">
        <v>5.4258968526752298</v>
      </c>
      <c r="EL61" s="225">
        <v>1.92633346248934</v>
      </c>
      <c r="EM61" s="223">
        <v>25.1672894254115</v>
      </c>
      <c r="EN61" s="225">
        <v>1.1158545539011799</v>
      </c>
      <c r="EO61" s="223">
        <v>23.191002851267498</v>
      </c>
      <c r="EP61" s="225">
        <v>1.511473476251</v>
      </c>
      <c r="EQ61" s="223">
        <v>24.212529419031899</v>
      </c>
      <c r="ER61" s="225">
        <v>1.9584316954487899</v>
      </c>
      <c r="ES61" s="223">
        <v>26.037642280707399</v>
      </c>
      <c r="ET61" s="225">
        <v>1.61228140257345</v>
      </c>
      <c r="EU61" s="223">
        <v>2.8466394294399602</v>
      </c>
      <c r="EV61" s="225">
        <v>1.9799001458251899</v>
      </c>
      <c r="EW61" s="223">
        <v>51.454540132745102</v>
      </c>
      <c r="EX61" s="225">
        <v>1.06336380127751</v>
      </c>
      <c r="EY61" s="223">
        <v>49.931042431701798</v>
      </c>
      <c r="EZ61" s="225">
        <v>1.6059104426923601</v>
      </c>
      <c r="FA61" s="223">
        <v>50.699286443359597</v>
      </c>
      <c r="FB61" s="225">
        <v>2.2314007858098699</v>
      </c>
      <c r="FC61" s="223">
        <v>52.3239888392309</v>
      </c>
      <c r="FD61" s="225">
        <v>1.54873620139239</v>
      </c>
      <c r="FE61" s="223">
        <v>2.39294640752914</v>
      </c>
      <c r="FF61" s="225">
        <v>2.1905149555649599</v>
      </c>
      <c r="FG61" s="104"/>
      <c r="FH61" s="104"/>
      <c r="FI61" s="104"/>
      <c r="FJ61" s="104"/>
      <c r="FK61" s="104"/>
      <c r="FL61" s="104"/>
      <c r="FM61" s="104"/>
      <c r="FN61" s="104"/>
      <c r="FO61" s="104"/>
      <c r="FP61" s="104"/>
      <c r="FQ61" s="104"/>
      <c r="FR61" s="104"/>
      <c r="FS61" s="104"/>
      <c r="FT61" s="104"/>
      <c r="FU61" s="104"/>
      <c r="FV61" s="104"/>
      <c r="FW61" s="104"/>
      <c r="FX61" s="104"/>
      <c r="FY61" s="104"/>
      <c r="FZ61" s="104"/>
      <c r="GA61" s="104"/>
      <c r="GB61" s="104"/>
      <c r="GC61" s="104"/>
      <c r="GD61" s="104"/>
      <c r="GE61" s="104"/>
      <c r="GF61" s="104"/>
      <c r="GG61" s="104"/>
      <c r="GH61" s="104"/>
      <c r="GI61" s="104"/>
      <c r="GJ61" s="104"/>
      <c r="GK61" s="104"/>
      <c r="GL61" s="104"/>
      <c r="GM61" s="104"/>
      <c r="GN61" s="104"/>
      <c r="GO61" s="104"/>
      <c r="GP61" s="104"/>
      <c r="GQ61" s="104"/>
      <c r="GR61" s="104"/>
      <c r="GS61" s="104"/>
      <c r="GT61" s="104"/>
      <c r="GU61" s="104"/>
      <c r="GV61" s="104"/>
      <c r="GW61" s="104"/>
      <c r="GX61" s="104"/>
      <c r="GY61" s="104"/>
      <c r="GZ61" s="104"/>
      <c r="HA61" s="104"/>
      <c r="HB61" s="104"/>
      <c r="HC61" s="104"/>
      <c r="HD61" s="104"/>
      <c r="HE61" s="104"/>
      <c r="HF61" s="104"/>
      <c r="HG61" s="104"/>
      <c r="HH61" s="104"/>
      <c r="HI61" s="104"/>
      <c r="HJ61" s="104"/>
      <c r="HK61" s="104"/>
      <c r="HL61" s="104"/>
      <c r="HM61" s="104"/>
      <c r="HN61" s="104"/>
      <c r="HO61" s="104"/>
      <c r="HP61" s="104"/>
      <c r="HQ61" s="104"/>
      <c r="HR61" s="255"/>
    </row>
    <row r="62" spans="1:226" ht="13" customHeight="1" x14ac:dyDescent="0.25">
      <c r="A62" s="26" t="s">
        <v>441</v>
      </c>
      <c r="B62" s="184">
        <v>2</v>
      </c>
      <c r="C62" s="223">
        <v>49.3154695640049</v>
      </c>
      <c r="D62" s="225">
        <v>1.1962300605957801</v>
      </c>
      <c r="E62" s="223">
        <v>43.306682708309999</v>
      </c>
      <c r="F62" s="225">
        <v>3.0719146986799801</v>
      </c>
      <c r="G62" s="223">
        <v>53.260297012571002</v>
      </c>
      <c r="H62" s="225">
        <v>3.2362640212840899</v>
      </c>
      <c r="I62" s="223">
        <v>49.3130895120416</v>
      </c>
      <c r="J62" s="225">
        <v>1.3514871868398901</v>
      </c>
      <c r="K62" s="223">
        <v>6.00640680373166</v>
      </c>
      <c r="L62" s="225">
        <v>3.2255269941657301</v>
      </c>
      <c r="M62" s="223">
        <v>41.015681179143797</v>
      </c>
      <c r="N62" s="225">
        <v>1.2599469029105099</v>
      </c>
      <c r="O62" s="223">
        <v>34.345495328454703</v>
      </c>
      <c r="P62" s="225">
        <v>2.8673779545591498</v>
      </c>
      <c r="Q62" s="223">
        <v>35.512026092864801</v>
      </c>
      <c r="R62" s="225">
        <v>3.2823625831051699</v>
      </c>
      <c r="S62" s="223">
        <v>42.239084414107701</v>
      </c>
      <c r="T62" s="225">
        <v>1.3814779698241799</v>
      </c>
      <c r="U62" s="223">
        <v>7.8935890856530797</v>
      </c>
      <c r="V62" s="225">
        <v>2.9777729698703301</v>
      </c>
      <c r="W62" s="223">
        <v>39.118408742831399</v>
      </c>
      <c r="X62" s="225">
        <v>1.1853660345056201</v>
      </c>
      <c r="Y62" s="223">
        <v>34.4953155258588</v>
      </c>
      <c r="Z62" s="225">
        <v>3.3329795478542699</v>
      </c>
      <c r="AA62" s="223">
        <v>36.497189762043597</v>
      </c>
      <c r="AB62" s="225">
        <v>3.18717871696491</v>
      </c>
      <c r="AC62" s="223">
        <v>39.851437139817499</v>
      </c>
      <c r="AD62" s="225">
        <v>1.20415938388466</v>
      </c>
      <c r="AE62" s="223">
        <v>5.3561216139586802</v>
      </c>
      <c r="AF62" s="225">
        <v>3.23038519822726</v>
      </c>
      <c r="AG62" s="223">
        <v>40.807601336896496</v>
      </c>
      <c r="AH62" s="225">
        <v>1.23310114150545</v>
      </c>
      <c r="AI62" s="223">
        <v>33.365168562594398</v>
      </c>
      <c r="AJ62" s="225">
        <v>3.0164361736010799</v>
      </c>
      <c r="AK62" s="223">
        <v>37.413448607057397</v>
      </c>
      <c r="AL62" s="225">
        <v>3.5366017481666199</v>
      </c>
      <c r="AM62" s="223">
        <v>41.881616999580103</v>
      </c>
      <c r="AN62" s="225">
        <v>1.3277318658919299</v>
      </c>
      <c r="AO62" s="223">
        <v>8.5164484369856606</v>
      </c>
      <c r="AP62" s="225">
        <v>3.2430920933688299</v>
      </c>
      <c r="AQ62" s="223">
        <v>19.888744855703202</v>
      </c>
      <c r="AR62" s="225">
        <v>0.82088288746849103</v>
      </c>
      <c r="AS62" s="223">
        <v>20.376722416072699</v>
      </c>
      <c r="AT62" s="225">
        <v>2.5459132737149202</v>
      </c>
      <c r="AU62" s="223">
        <v>18.061699325227899</v>
      </c>
      <c r="AV62" s="225">
        <v>2.3845120993120799</v>
      </c>
      <c r="AW62" s="223">
        <v>19.966716518467202</v>
      </c>
      <c r="AX62" s="225">
        <v>0.91551615943000597</v>
      </c>
      <c r="AY62" s="223">
        <v>-0.41000589760551898</v>
      </c>
      <c r="AZ62" s="225">
        <v>2.68583380521045</v>
      </c>
      <c r="BA62" s="223">
        <v>53.809668127383603</v>
      </c>
      <c r="BB62" s="225">
        <v>1.32094303873568</v>
      </c>
      <c r="BC62" s="223">
        <v>45.005519508140999</v>
      </c>
      <c r="BD62" s="225">
        <v>3.8614144129627399</v>
      </c>
      <c r="BE62" s="223">
        <v>52.626011177314901</v>
      </c>
      <c r="BF62" s="225">
        <v>3.77583972929461</v>
      </c>
      <c r="BG62" s="223">
        <v>54.785118619071802</v>
      </c>
      <c r="BH62" s="225">
        <v>1.3087157272634999</v>
      </c>
      <c r="BI62" s="223">
        <v>9.7795991109307998</v>
      </c>
      <c r="BJ62" s="225">
        <v>3.84437666687433</v>
      </c>
      <c r="BK62" s="223">
        <v>53.5901210018855</v>
      </c>
      <c r="BL62" s="225">
        <v>1.1405125392829101</v>
      </c>
      <c r="BM62" s="223">
        <v>55.604749542906198</v>
      </c>
      <c r="BN62" s="225">
        <v>4.0100256600092097</v>
      </c>
      <c r="BO62" s="223">
        <v>53.163059238639697</v>
      </c>
      <c r="BP62" s="225">
        <v>3.27555396242653</v>
      </c>
      <c r="BQ62" s="223">
        <v>53.342538806068902</v>
      </c>
      <c r="BR62" s="225">
        <v>1.1921990855934601</v>
      </c>
      <c r="BS62" s="223">
        <v>-2.2622107368372699</v>
      </c>
      <c r="BT62" s="225">
        <v>4.0972907268937799</v>
      </c>
      <c r="BU62" s="223">
        <v>8.1664143424231508</v>
      </c>
      <c r="BV62" s="225">
        <v>0.64539135933513503</v>
      </c>
      <c r="BW62" s="223">
        <v>8.4555116507150601</v>
      </c>
      <c r="BX62" s="225">
        <v>1.88707566252109</v>
      </c>
      <c r="BY62" s="223">
        <v>5.2631722088811399</v>
      </c>
      <c r="BZ62" s="225">
        <v>1.3330392629546499</v>
      </c>
      <c r="CA62" s="223">
        <v>8.3790525337255399</v>
      </c>
      <c r="CB62" s="225">
        <v>0.75331405576875998</v>
      </c>
      <c r="CC62" s="223">
        <v>-7.6459116989518294E-2</v>
      </c>
      <c r="CD62" s="225">
        <v>2.0031875156355801</v>
      </c>
      <c r="CE62" s="223">
        <v>35.289381632450102</v>
      </c>
      <c r="CF62" s="225">
        <v>1.01983389903388</v>
      </c>
      <c r="CG62" s="223">
        <v>27.729823150016301</v>
      </c>
      <c r="CH62" s="225">
        <v>3.2612778332807602</v>
      </c>
      <c r="CI62" s="223">
        <v>30.392938981785299</v>
      </c>
      <c r="CJ62" s="225">
        <v>3.3368543500137</v>
      </c>
      <c r="CK62" s="223">
        <v>36.5972676399671</v>
      </c>
      <c r="CL62" s="225">
        <v>1.0198959579396301</v>
      </c>
      <c r="CM62" s="223">
        <v>8.8674444899508398</v>
      </c>
      <c r="CN62" s="225">
        <v>3.2135010161338702</v>
      </c>
      <c r="CO62" s="223">
        <v>38.985843720680599</v>
      </c>
      <c r="CP62" s="225">
        <v>1.0382131725349899</v>
      </c>
      <c r="CQ62" s="223">
        <v>35.885534220942198</v>
      </c>
      <c r="CR62" s="225">
        <v>3.0900567161717198</v>
      </c>
      <c r="CS62" s="223">
        <v>40.232596773141502</v>
      </c>
      <c r="CT62" s="225">
        <v>2.88648575990358</v>
      </c>
      <c r="CU62" s="223">
        <v>38.991023351548897</v>
      </c>
      <c r="CV62" s="225">
        <v>1.14543705570418</v>
      </c>
      <c r="CW62" s="223">
        <v>3.10548913060678</v>
      </c>
      <c r="CX62" s="225">
        <v>3.3467690995363801</v>
      </c>
      <c r="CY62" s="223">
        <v>47.127162984956499</v>
      </c>
      <c r="CZ62" s="225">
        <v>0.93482149987566798</v>
      </c>
      <c r="DA62" s="223">
        <v>37.671336350687703</v>
      </c>
      <c r="DB62" s="225">
        <v>3.3801830782683902</v>
      </c>
      <c r="DC62" s="223">
        <v>43.636811143852199</v>
      </c>
      <c r="DD62" s="225">
        <v>3.05886588879337</v>
      </c>
      <c r="DE62" s="223">
        <v>48.375975412433903</v>
      </c>
      <c r="DF62" s="225">
        <v>0.99191740200526501</v>
      </c>
      <c r="DG62" s="223">
        <v>10.7046390617462</v>
      </c>
      <c r="DH62" s="225">
        <v>3.5149744566407102</v>
      </c>
      <c r="DI62" s="223">
        <v>38.719396441420102</v>
      </c>
      <c r="DJ62" s="225">
        <v>0.888511799669227</v>
      </c>
      <c r="DK62" s="223">
        <v>35.388445348234598</v>
      </c>
      <c r="DL62" s="225">
        <v>3.21524530733365</v>
      </c>
      <c r="DM62" s="223">
        <v>37.8404698942634</v>
      </c>
      <c r="DN62" s="225">
        <v>3.1777198191554299</v>
      </c>
      <c r="DO62" s="223">
        <v>39.013810729391501</v>
      </c>
      <c r="DP62" s="225">
        <v>0.97767440141038897</v>
      </c>
      <c r="DQ62" s="223">
        <v>3.6253653811568798</v>
      </c>
      <c r="DR62" s="225">
        <v>3.3788675495947</v>
      </c>
      <c r="DS62" s="223">
        <v>51.907542347477801</v>
      </c>
      <c r="DT62" s="225">
        <v>0.96308506157274898</v>
      </c>
      <c r="DU62" s="223">
        <v>45.0252388469168</v>
      </c>
      <c r="DV62" s="225">
        <v>3.5660142309501301</v>
      </c>
      <c r="DW62" s="223">
        <v>49.559291531636603</v>
      </c>
      <c r="DX62" s="225">
        <v>3.1174765124250001</v>
      </c>
      <c r="DY62" s="223">
        <v>52.791248181106297</v>
      </c>
      <c r="DZ62" s="225">
        <v>1.0586147812690001</v>
      </c>
      <c r="EA62" s="223">
        <v>7.7660093341894996</v>
      </c>
      <c r="EB62" s="225">
        <v>3.6895369895086101</v>
      </c>
      <c r="EC62" s="223">
        <v>28.527547899519099</v>
      </c>
      <c r="ED62" s="225">
        <v>0.91650395079151603</v>
      </c>
      <c r="EE62" s="223">
        <v>23.714826073808801</v>
      </c>
      <c r="EF62" s="225">
        <v>2.5206360379333299</v>
      </c>
      <c r="EG62" s="223">
        <v>25.986635763003999</v>
      </c>
      <c r="EH62" s="225">
        <v>3.0667238259051501</v>
      </c>
      <c r="EI62" s="223">
        <v>29.233308914201999</v>
      </c>
      <c r="EJ62" s="225">
        <v>0.96165416557908301</v>
      </c>
      <c r="EK62" s="223">
        <v>5.5184828403931796</v>
      </c>
      <c r="EL62" s="225">
        <v>2.57041282825781</v>
      </c>
      <c r="EM62" s="223">
        <v>20.1138839256853</v>
      </c>
      <c r="EN62" s="225">
        <v>0.896496342937257</v>
      </c>
      <c r="EO62" s="223">
        <v>17.240908840891599</v>
      </c>
      <c r="EP62" s="225">
        <v>2.54818205358877</v>
      </c>
      <c r="EQ62" s="223">
        <v>17.001788122367198</v>
      </c>
      <c r="ER62" s="225">
        <v>2.4458685746263402</v>
      </c>
      <c r="ES62" s="223">
        <v>20.625474587339099</v>
      </c>
      <c r="ET62" s="225">
        <v>0.90062121739756296</v>
      </c>
      <c r="EU62" s="223">
        <v>3.3845657464474401</v>
      </c>
      <c r="EV62" s="225">
        <v>2.5551720954095298</v>
      </c>
      <c r="EW62" s="223">
        <v>49.706665766504699</v>
      </c>
      <c r="EX62" s="225">
        <v>0.98351330257091396</v>
      </c>
      <c r="EY62" s="223">
        <v>43.470434860000097</v>
      </c>
      <c r="EZ62" s="225">
        <v>2.95116923748584</v>
      </c>
      <c r="FA62" s="223">
        <v>48.558488997296301</v>
      </c>
      <c r="FB62" s="225">
        <v>2.9561791344124599</v>
      </c>
      <c r="FC62" s="223">
        <v>50.412931915446201</v>
      </c>
      <c r="FD62" s="225">
        <v>1.05357328461127</v>
      </c>
      <c r="FE62" s="223">
        <v>6.9424970554461396</v>
      </c>
      <c r="FF62" s="225">
        <v>2.9363033558711402</v>
      </c>
      <c r="FG62" s="104"/>
      <c r="FH62" s="104"/>
      <c r="FI62" s="104"/>
      <c r="FJ62" s="104"/>
      <c r="FK62" s="104"/>
      <c r="FL62" s="104"/>
      <c r="FM62" s="104"/>
      <c r="FN62" s="104"/>
      <c r="FO62" s="104"/>
      <c r="FP62" s="104"/>
      <c r="FQ62" s="104"/>
      <c r="FR62" s="104"/>
      <c r="FS62" s="104"/>
      <c r="FT62" s="104"/>
      <c r="FU62" s="104"/>
      <c r="FV62" s="104"/>
      <c r="FW62" s="104"/>
      <c r="FX62" s="104"/>
      <c r="FY62" s="104"/>
      <c r="FZ62" s="104"/>
      <c r="GA62" s="104"/>
      <c r="GB62" s="104"/>
      <c r="GC62" s="104"/>
      <c r="GD62" s="104"/>
      <c r="GE62" s="104"/>
      <c r="GF62" s="104"/>
      <c r="GG62" s="104"/>
      <c r="GH62" s="104"/>
      <c r="GI62" s="104"/>
      <c r="GJ62" s="104"/>
      <c r="GK62" s="104"/>
      <c r="GL62" s="104"/>
      <c r="GM62" s="104"/>
      <c r="GN62" s="104"/>
      <c r="GO62" s="104"/>
      <c r="GP62" s="104"/>
      <c r="GQ62" s="104"/>
      <c r="GR62" s="104"/>
      <c r="GS62" s="104"/>
      <c r="GT62" s="104"/>
      <c r="GU62" s="104"/>
      <c r="GV62" s="104"/>
      <c r="GW62" s="104"/>
      <c r="GX62" s="104"/>
      <c r="GY62" s="104"/>
      <c r="GZ62" s="104"/>
      <c r="HA62" s="104"/>
      <c r="HB62" s="104"/>
      <c r="HC62" s="104"/>
      <c r="HD62" s="104"/>
      <c r="HE62" s="104"/>
      <c r="HF62" s="104"/>
      <c r="HG62" s="104"/>
      <c r="HH62" s="104"/>
      <c r="HI62" s="104"/>
      <c r="HJ62" s="104"/>
      <c r="HK62" s="104"/>
      <c r="HL62" s="104"/>
      <c r="HM62" s="104"/>
      <c r="HN62" s="104"/>
      <c r="HO62" s="104"/>
      <c r="HP62" s="104"/>
      <c r="HQ62" s="104"/>
      <c r="HR62" s="255"/>
    </row>
    <row r="63" spans="1:226" ht="13" customHeight="1" x14ac:dyDescent="0.25">
      <c r="A63" s="211" t="s">
        <v>442</v>
      </c>
      <c r="B63" s="185">
        <v>2</v>
      </c>
      <c r="C63" s="224">
        <v>34.659382146118801</v>
      </c>
      <c r="D63" s="226">
        <v>0.245438454091676</v>
      </c>
      <c r="E63" s="224">
        <v>37.884236218956403</v>
      </c>
      <c r="F63" s="226">
        <v>0.64992667736312904</v>
      </c>
      <c r="G63" s="224">
        <v>35.929760331908</v>
      </c>
      <c r="H63" s="226">
        <v>0.62376261983394699</v>
      </c>
      <c r="I63" s="224">
        <v>33.092998859536401</v>
      </c>
      <c r="J63" s="226">
        <v>0.29964080422730499</v>
      </c>
      <c r="K63" s="224">
        <v>-4.7912373594200401</v>
      </c>
      <c r="L63" s="226">
        <v>0.69575097564168098</v>
      </c>
      <c r="M63" s="224">
        <v>31.087347310423102</v>
      </c>
      <c r="N63" s="226">
        <v>0.25041486302577298</v>
      </c>
      <c r="O63" s="224">
        <v>27.894763229432201</v>
      </c>
      <c r="P63" s="226">
        <v>0.62556307852840298</v>
      </c>
      <c r="Q63" s="224">
        <v>32.110379825697201</v>
      </c>
      <c r="R63" s="226">
        <v>0.60505598329903199</v>
      </c>
      <c r="S63" s="224">
        <v>31.479078360473199</v>
      </c>
      <c r="T63" s="226">
        <v>0.30239224330987702</v>
      </c>
      <c r="U63" s="224">
        <v>3.58431513104094</v>
      </c>
      <c r="V63" s="226">
        <v>0.66451015977414296</v>
      </c>
      <c r="W63" s="224">
        <v>40.295977874638297</v>
      </c>
      <c r="X63" s="226">
        <v>0.25608283100949703</v>
      </c>
      <c r="Y63" s="224">
        <v>36.845034604611499</v>
      </c>
      <c r="Z63" s="226">
        <v>0.619612215845043</v>
      </c>
      <c r="AA63" s="224">
        <v>40.745239195286899</v>
      </c>
      <c r="AB63" s="226">
        <v>0.61538781226049599</v>
      </c>
      <c r="AC63" s="224">
        <v>40.861815847514002</v>
      </c>
      <c r="AD63" s="226">
        <v>0.31614839613468398</v>
      </c>
      <c r="AE63" s="224">
        <v>4.0167812429024803</v>
      </c>
      <c r="AF63" s="226">
        <v>0.66354697945130403</v>
      </c>
      <c r="AG63" s="224">
        <v>51.737121881118497</v>
      </c>
      <c r="AH63" s="226">
        <v>0.26993187147530701</v>
      </c>
      <c r="AI63" s="224">
        <v>42.8762136952558</v>
      </c>
      <c r="AJ63" s="226">
        <v>0.622319128656174</v>
      </c>
      <c r="AK63" s="224">
        <v>53.860964557437903</v>
      </c>
      <c r="AL63" s="226">
        <v>0.64230732439475702</v>
      </c>
      <c r="AM63" s="224">
        <v>53.374538490724703</v>
      </c>
      <c r="AN63" s="226">
        <v>0.33130355444422199</v>
      </c>
      <c r="AO63" s="224">
        <v>10.4983247954689</v>
      </c>
      <c r="AP63" s="226">
        <v>0.68828221799842304</v>
      </c>
      <c r="AQ63" s="224">
        <v>30.358144388268698</v>
      </c>
      <c r="AR63" s="226">
        <v>0.272967393205932</v>
      </c>
      <c r="AS63" s="224">
        <v>26.809243026263601</v>
      </c>
      <c r="AT63" s="226">
        <v>0.57646758386532204</v>
      </c>
      <c r="AU63" s="224">
        <v>31.949984740328699</v>
      </c>
      <c r="AV63" s="226">
        <v>0.62282662721822601</v>
      </c>
      <c r="AW63" s="224">
        <v>30.868768457829201</v>
      </c>
      <c r="AX63" s="226">
        <v>0.32938460784829898</v>
      </c>
      <c r="AY63" s="224">
        <v>4.0595254315656204</v>
      </c>
      <c r="AZ63" s="226">
        <v>0.63656215713959496</v>
      </c>
      <c r="BA63" s="224">
        <v>45.033030905707697</v>
      </c>
      <c r="BB63" s="226">
        <v>0.25137347268995502</v>
      </c>
      <c r="BC63" s="224">
        <v>41.753436689402399</v>
      </c>
      <c r="BD63" s="226">
        <v>0.63342660886985402</v>
      </c>
      <c r="BE63" s="224">
        <v>43.7455366721492</v>
      </c>
      <c r="BF63" s="226">
        <v>0.64555431755590897</v>
      </c>
      <c r="BG63" s="224">
        <v>45.615066214925797</v>
      </c>
      <c r="BH63" s="226">
        <v>0.31616228113500799</v>
      </c>
      <c r="BI63" s="224">
        <v>3.8616295255233699</v>
      </c>
      <c r="BJ63" s="226">
        <v>0.70774644140880605</v>
      </c>
      <c r="BK63" s="224">
        <v>44.781726930550299</v>
      </c>
      <c r="BL63" s="226">
        <v>0.27938663291027499</v>
      </c>
      <c r="BM63" s="224">
        <v>55.143427246486702</v>
      </c>
      <c r="BN63" s="226">
        <v>0.66139401651056395</v>
      </c>
      <c r="BO63" s="224">
        <v>49.5114514949287</v>
      </c>
      <c r="BP63" s="226">
        <v>0.65383224863213096</v>
      </c>
      <c r="BQ63" s="224">
        <v>40.598968437174797</v>
      </c>
      <c r="BR63" s="226">
        <v>0.33599644865935302</v>
      </c>
      <c r="BS63" s="224">
        <v>-14.5444588093119</v>
      </c>
      <c r="BT63" s="226">
        <v>0.73435798554809895</v>
      </c>
      <c r="BU63" s="224">
        <v>17.585126867507</v>
      </c>
      <c r="BV63" s="226">
        <v>0.21793776549733701</v>
      </c>
      <c r="BW63" s="224">
        <v>18.875348542995599</v>
      </c>
      <c r="BX63" s="226">
        <v>0.51274576740212496</v>
      </c>
      <c r="BY63" s="224">
        <v>19.463212027433801</v>
      </c>
      <c r="BZ63" s="226">
        <v>0.51880656415034399</v>
      </c>
      <c r="CA63" s="224">
        <v>16.473198946430401</v>
      </c>
      <c r="CB63" s="226">
        <v>0.25902337108572099</v>
      </c>
      <c r="CC63" s="224">
        <v>-2.4021495965652502</v>
      </c>
      <c r="CD63" s="226">
        <v>0.55574926746768805</v>
      </c>
      <c r="CE63" s="224">
        <v>39.2964729525359</v>
      </c>
      <c r="CF63" s="226">
        <v>0.25430856171292399</v>
      </c>
      <c r="CG63" s="224">
        <v>31.266065588223601</v>
      </c>
      <c r="CH63" s="226">
        <v>0.60122386755702395</v>
      </c>
      <c r="CI63" s="224">
        <v>38.220056739248903</v>
      </c>
      <c r="CJ63" s="226">
        <v>0.63540985118435001</v>
      </c>
      <c r="CK63" s="224">
        <v>41.4226415907007</v>
      </c>
      <c r="CL63" s="226">
        <v>0.31774958466090297</v>
      </c>
      <c r="CM63" s="224">
        <v>10.156576002477101</v>
      </c>
      <c r="CN63" s="226">
        <v>0.66240173842564598</v>
      </c>
      <c r="CO63" s="224">
        <v>41.628785476163699</v>
      </c>
      <c r="CP63" s="226">
        <v>0.26341539852013401</v>
      </c>
      <c r="CQ63" s="224">
        <v>39.231597637140098</v>
      </c>
      <c r="CR63" s="226">
        <v>0.61364438420999101</v>
      </c>
      <c r="CS63" s="224">
        <v>44.3179876888045</v>
      </c>
      <c r="CT63" s="226">
        <v>0.63325187046228304</v>
      </c>
      <c r="CU63" s="224">
        <v>41.349265931323202</v>
      </c>
      <c r="CV63" s="226">
        <v>0.31818239873152399</v>
      </c>
      <c r="CW63" s="224">
        <v>2.11766829418309</v>
      </c>
      <c r="CX63" s="226">
        <v>0.67215154344374695</v>
      </c>
      <c r="CY63" s="224">
        <v>37.178396191900298</v>
      </c>
      <c r="CZ63" s="226">
        <v>0.263635106034106</v>
      </c>
      <c r="DA63" s="224">
        <v>35.330981093090202</v>
      </c>
      <c r="DB63" s="226">
        <v>0.60643603772977706</v>
      </c>
      <c r="DC63" s="224">
        <v>37.889784500947798</v>
      </c>
      <c r="DD63" s="226">
        <v>0.61609318012389302</v>
      </c>
      <c r="DE63" s="224">
        <v>37.230583663748</v>
      </c>
      <c r="DF63" s="226">
        <v>0.32348464688561501</v>
      </c>
      <c r="DG63" s="224">
        <v>1.8996025706578299</v>
      </c>
      <c r="DH63" s="226">
        <v>0.68453125668279502</v>
      </c>
      <c r="DI63" s="224">
        <v>39.887761115123098</v>
      </c>
      <c r="DJ63" s="226">
        <v>0.25567478246875602</v>
      </c>
      <c r="DK63" s="224">
        <v>37.468782289664702</v>
      </c>
      <c r="DL63" s="226">
        <v>0.60625672810274001</v>
      </c>
      <c r="DM63" s="224">
        <v>40.836601172738298</v>
      </c>
      <c r="DN63" s="226">
        <v>0.64071875048582505</v>
      </c>
      <c r="DO63" s="224">
        <v>39.976686801860097</v>
      </c>
      <c r="DP63" s="226">
        <v>0.33102866263442998</v>
      </c>
      <c r="DQ63" s="224">
        <v>2.50790451219541</v>
      </c>
      <c r="DR63" s="226">
        <v>0.70703099546499903</v>
      </c>
      <c r="DS63" s="224">
        <v>33.6761324248032</v>
      </c>
      <c r="DT63" s="226">
        <v>0.25068612464009199</v>
      </c>
      <c r="DU63" s="224">
        <v>29.007336977614901</v>
      </c>
      <c r="DV63" s="226">
        <v>0.573494756822165</v>
      </c>
      <c r="DW63" s="224">
        <v>32.537490139512698</v>
      </c>
      <c r="DX63" s="226">
        <v>0.59098956560592297</v>
      </c>
      <c r="DY63" s="224">
        <v>34.693382978964401</v>
      </c>
      <c r="DZ63" s="226">
        <v>0.31637918645635199</v>
      </c>
      <c r="EA63" s="224">
        <v>5.6860460013495402</v>
      </c>
      <c r="EB63" s="226">
        <v>0.65099530721800403</v>
      </c>
      <c r="EC63" s="224">
        <v>26.756733750534298</v>
      </c>
      <c r="ED63" s="226">
        <v>0.23563086798260299</v>
      </c>
      <c r="EE63" s="224">
        <v>23.4698852097155</v>
      </c>
      <c r="EF63" s="226">
        <v>0.52479063632365597</v>
      </c>
      <c r="EG63" s="224">
        <v>26.9674596366789</v>
      </c>
      <c r="EH63" s="226">
        <v>0.55397918990222095</v>
      </c>
      <c r="EI63" s="224">
        <v>27.096252852596201</v>
      </c>
      <c r="EJ63" s="226">
        <v>0.28970283397367202</v>
      </c>
      <c r="EK63" s="224">
        <v>3.6263676428807101</v>
      </c>
      <c r="EL63" s="226">
        <v>0.58173084922656504</v>
      </c>
      <c r="EM63" s="224">
        <v>19.795591914441701</v>
      </c>
      <c r="EN63" s="226">
        <v>0.20901092803631199</v>
      </c>
      <c r="EO63" s="224">
        <v>15.9256620839577</v>
      </c>
      <c r="EP63" s="226">
        <v>0.46237170977098901</v>
      </c>
      <c r="EQ63" s="224">
        <v>20.0351977711573</v>
      </c>
      <c r="ER63" s="226">
        <v>0.50866135468026996</v>
      </c>
      <c r="ES63" s="224">
        <v>20.5906895751909</v>
      </c>
      <c r="ET63" s="226">
        <v>0.25633326719663901</v>
      </c>
      <c r="EU63" s="224">
        <v>4.6650274912331797</v>
      </c>
      <c r="EV63" s="226">
        <v>0.52105170862892602</v>
      </c>
      <c r="EW63" s="224">
        <v>24.5222217764723</v>
      </c>
      <c r="EX63" s="226">
        <v>0.22628965956504199</v>
      </c>
      <c r="EY63" s="224">
        <v>26.0469491034398</v>
      </c>
      <c r="EZ63" s="226">
        <v>0.55470448307950604</v>
      </c>
      <c r="FA63" s="224">
        <v>24.9366155662666</v>
      </c>
      <c r="FB63" s="226">
        <v>0.56493620666421995</v>
      </c>
      <c r="FC63" s="224">
        <v>23.818567300020899</v>
      </c>
      <c r="FD63" s="226">
        <v>0.280010812768269</v>
      </c>
      <c r="FE63" s="224">
        <v>-2.2283818034188898</v>
      </c>
      <c r="FF63" s="226">
        <v>0.61418470272201098</v>
      </c>
      <c r="FG63" s="104"/>
      <c r="FH63" s="104"/>
      <c r="FI63" s="104"/>
      <c r="FJ63" s="104"/>
      <c r="FK63" s="104"/>
      <c r="FL63" s="104"/>
      <c r="FM63" s="104"/>
      <c r="FN63" s="104"/>
      <c r="FO63" s="104"/>
      <c r="FP63" s="104"/>
      <c r="FQ63" s="104"/>
      <c r="FR63" s="104"/>
      <c r="FS63" s="104"/>
      <c r="FT63" s="104"/>
      <c r="FU63" s="104"/>
      <c r="FV63" s="104"/>
      <c r="FW63" s="104"/>
      <c r="FX63" s="104"/>
      <c r="FY63" s="104"/>
      <c r="FZ63" s="104"/>
      <c r="GA63" s="104"/>
      <c r="GB63" s="104"/>
      <c r="GC63" s="104"/>
      <c r="GD63" s="104"/>
      <c r="GE63" s="104"/>
      <c r="GF63" s="104"/>
      <c r="GG63" s="104"/>
      <c r="GH63" s="104"/>
      <c r="GI63" s="104"/>
      <c r="GJ63" s="104"/>
      <c r="GK63" s="104"/>
      <c r="GL63" s="104"/>
      <c r="GM63" s="104"/>
      <c r="GN63" s="104"/>
      <c r="GO63" s="104"/>
      <c r="GP63" s="104"/>
      <c r="GQ63" s="104"/>
      <c r="GR63" s="104"/>
      <c r="GS63" s="104"/>
      <c r="GT63" s="104"/>
      <c r="GU63" s="104"/>
      <c r="GV63" s="104"/>
      <c r="GW63" s="104"/>
      <c r="GX63" s="104"/>
      <c r="GY63" s="104"/>
      <c r="GZ63" s="104"/>
      <c r="HA63" s="104"/>
      <c r="HB63" s="104"/>
      <c r="HC63" s="104"/>
      <c r="HD63" s="104"/>
      <c r="HE63" s="104"/>
      <c r="HF63" s="104"/>
      <c r="HG63" s="104"/>
      <c r="HH63" s="104"/>
      <c r="HI63" s="104"/>
      <c r="HJ63" s="104"/>
      <c r="HK63" s="104"/>
      <c r="HL63" s="104"/>
      <c r="HM63" s="104"/>
      <c r="HN63" s="104"/>
      <c r="HO63" s="104"/>
      <c r="HP63" s="104"/>
      <c r="HQ63" s="104"/>
      <c r="HR63" s="255"/>
    </row>
    <row r="64" spans="1:226" ht="13" customHeight="1" x14ac:dyDescent="0.25">
      <c r="A64" s="212" t="s">
        <v>443</v>
      </c>
      <c r="B64" s="186">
        <v>2</v>
      </c>
      <c r="C64" s="245">
        <v>32.955967719638998</v>
      </c>
      <c r="D64" s="248">
        <v>0.364394077305568</v>
      </c>
      <c r="E64" s="245">
        <v>38.544495963489098</v>
      </c>
      <c r="F64" s="248">
        <v>1.0259357995367999</v>
      </c>
      <c r="G64" s="245">
        <v>33.342301566354401</v>
      </c>
      <c r="H64" s="248">
        <v>0.98340215825610999</v>
      </c>
      <c r="I64" s="245">
        <v>31.527284105148901</v>
      </c>
      <c r="J64" s="248">
        <v>0.44838361189251602</v>
      </c>
      <c r="K64" s="245">
        <v>-7.0172118583402598</v>
      </c>
      <c r="L64" s="248">
        <v>1.1523135437687499</v>
      </c>
      <c r="M64" s="245">
        <v>27.944404458779001</v>
      </c>
      <c r="N64" s="248">
        <v>0.36695019486354802</v>
      </c>
      <c r="O64" s="245">
        <v>26.086085291281801</v>
      </c>
      <c r="P64" s="248">
        <v>0.97805466201229696</v>
      </c>
      <c r="Q64" s="245">
        <v>27.618097819297699</v>
      </c>
      <c r="R64" s="248">
        <v>0.86455277509353501</v>
      </c>
      <c r="S64" s="245">
        <v>28.557693213908401</v>
      </c>
      <c r="T64" s="248">
        <v>0.43901972608796302</v>
      </c>
      <c r="U64" s="245">
        <v>2.4716079226265899</v>
      </c>
      <c r="V64" s="248">
        <v>1.0705470677457301</v>
      </c>
      <c r="W64" s="245">
        <v>42.800141730459401</v>
      </c>
      <c r="X64" s="248">
        <v>0.39802882483638202</v>
      </c>
      <c r="Y64" s="245">
        <v>38.640993335724403</v>
      </c>
      <c r="Z64" s="248">
        <v>1.02438698961104</v>
      </c>
      <c r="AA64" s="245">
        <v>41.549592067677899</v>
      </c>
      <c r="AB64" s="248">
        <v>0.93457492134759401</v>
      </c>
      <c r="AC64" s="245">
        <v>44.052177854563297</v>
      </c>
      <c r="AD64" s="248">
        <v>0.49190193311672198</v>
      </c>
      <c r="AE64" s="245">
        <v>5.4111845188389003</v>
      </c>
      <c r="AF64" s="248">
        <v>1.0928656244209001</v>
      </c>
      <c r="AG64" s="245">
        <v>54.849095612808902</v>
      </c>
      <c r="AH64" s="248">
        <v>0.44589726513712702</v>
      </c>
      <c r="AI64" s="245">
        <v>43.904774916642701</v>
      </c>
      <c r="AJ64" s="248">
        <v>1.0998324767738299</v>
      </c>
      <c r="AK64" s="245">
        <v>56.887343090508601</v>
      </c>
      <c r="AL64" s="248">
        <v>1.0739236005091599</v>
      </c>
      <c r="AM64" s="245">
        <v>56.8668292136852</v>
      </c>
      <c r="AN64" s="248">
        <v>0.50597540314145195</v>
      </c>
      <c r="AO64" s="245">
        <v>12.962054297042499</v>
      </c>
      <c r="AP64" s="248">
        <v>1.1396567708932901</v>
      </c>
      <c r="AQ64" s="245">
        <v>25.308202198422201</v>
      </c>
      <c r="AR64" s="248">
        <v>0.36929654948710799</v>
      </c>
      <c r="AS64" s="245">
        <v>21.820758578328</v>
      </c>
      <c r="AT64" s="248">
        <v>0.92611462704782799</v>
      </c>
      <c r="AU64" s="245">
        <v>24.975290489645701</v>
      </c>
      <c r="AV64" s="248">
        <v>0.81045830637300298</v>
      </c>
      <c r="AW64" s="245">
        <v>26.523725014602999</v>
      </c>
      <c r="AX64" s="248">
        <v>0.47058816512041701</v>
      </c>
      <c r="AY64" s="245">
        <v>4.7029664362749202</v>
      </c>
      <c r="AZ64" s="248">
        <v>1.0372258535869201</v>
      </c>
      <c r="BA64" s="245">
        <v>43.311926401644698</v>
      </c>
      <c r="BB64" s="248">
        <v>0.44510080313380901</v>
      </c>
      <c r="BC64" s="245">
        <v>40.038207313617299</v>
      </c>
      <c r="BD64" s="248">
        <v>1.07997831711161</v>
      </c>
      <c r="BE64" s="245">
        <v>40.014688362574397</v>
      </c>
      <c r="BF64" s="248">
        <v>0.97088948699572597</v>
      </c>
      <c r="BG64" s="245">
        <v>44.190760545234099</v>
      </c>
      <c r="BH64" s="248">
        <v>0.52156041976619505</v>
      </c>
      <c r="BI64" s="245">
        <v>4.1525532316168201</v>
      </c>
      <c r="BJ64" s="248">
        <v>1.17781723860041</v>
      </c>
      <c r="BK64" s="245">
        <v>44.673078669728298</v>
      </c>
      <c r="BL64" s="248">
        <v>0.419904535890331</v>
      </c>
      <c r="BM64" s="245">
        <v>55.0605535251891</v>
      </c>
      <c r="BN64" s="248">
        <v>1.0554618130390501</v>
      </c>
      <c r="BO64" s="245">
        <v>48.218178557889402</v>
      </c>
      <c r="BP64" s="248">
        <v>1.0128464590289901</v>
      </c>
      <c r="BQ64" s="245">
        <v>41.2087720645956</v>
      </c>
      <c r="BR64" s="248">
        <v>0.47741750524092103</v>
      </c>
      <c r="BS64" s="245">
        <v>-13.8517814605935</v>
      </c>
      <c r="BT64" s="248">
        <v>1.15313675612514</v>
      </c>
      <c r="BU64" s="245">
        <v>15.360479735126599</v>
      </c>
      <c r="BV64" s="248">
        <v>0.30835378607630598</v>
      </c>
      <c r="BW64" s="245">
        <v>17.276775558258802</v>
      </c>
      <c r="BX64" s="248">
        <v>0.81589900399051196</v>
      </c>
      <c r="BY64" s="245">
        <v>16.692455668510298</v>
      </c>
      <c r="BZ64" s="248">
        <v>0.760128268814113</v>
      </c>
      <c r="CA64" s="245">
        <v>14.456377726269499</v>
      </c>
      <c r="CB64" s="248">
        <v>0.36380760465423501</v>
      </c>
      <c r="CC64" s="245">
        <v>-2.8203978319892902</v>
      </c>
      <c r="CD64" s="248">
        <v>0.88820389692097201</v>
      </c>
      <c r="CE64" s="245">
        <v>45.125710740400997</v>
      </c>
      <c r="CF64" s="248">
        <v>0.42749994741069303</v>
      </c>
      <c r="CG64" s="245">
        <v>37.535676189879602</v>
      </c>
      <c r="CH64" s="248">
        <v>1.00749293304965</v>
      </c>
      <c r="CI64" s="245">
        <v>42.707729636909001</v>
      </c>
      <c r="CJ64" s="248">
        <v>1.01656804786736</v>
      </c>
      <c r="CK64" s="245">
        <v>47.267253476942102</v>
      </c>
      <c r="CL64" s="248">
        <v>0.50599028109140698</v>
      </c>
      <c r="CM64" s="245">
        <v>9.7315772870625601</v>
      </c>
      <c r="CN64" s="248">
        <v>1.09181918341963</v>
      </c>
      <c r="CO64" s="245">
        <v>43.788356873568603</v>
      </c>
      <c r="CP64" s="248">
        <v>0.42707008448817702</v>
      </c>
      <c r="CQ64" s="245">
        <v>40.768825197840798</v>
      </c>
      <c r="CR64" s="248">
        <v>0.99547640944758597</v>
      </c>
      <c r="CS64" s="245">
        <v>44.954714849939997</v>
      </c>
      <c r="CT64" s="248">
        <v>1.00074503379371</v>
      </c>
      <c r="CU64" s="245">
        <v>44.187952660083603</v>
      </c>
      <c r="CV64" s="248">
        <v>0.494952978850072</v>
      </c>
      <c r="CW64" s="245">
        <v>3.4191274622427401</v>
      </c>
      <c r="CX64" s="248">
        <v>1.1142517794390301</v>
      </c>
      <c r="CY64" s="245">
        <v>39.174261927099302</v>
      </c>
      <c r="CZ64" s="248">
        <v>0.378712394175931</v>
      </c>
      <c r="DA64" s="245">
        <v>37.867749012378397</v>
      </c>
      <c r="DB64" s="248">
        <v>1.0434706455367599</v>
      </c>
      <c r="DC64" s="245">
        <v>39.443226290187901</v>
      </c>
      <c r="DD64" s="248">
        <v>0.93665392364568301</v>
      </c>
      <c r="DE64" s="245">
        <v>39.2167717996373</v>
      </c>
      <c r="DF64" s="248">
        <v>0.45279598339193999</v>
      </c>
      <c r="DG64" s="245">
        <v>1.3490227872588201</v>
      </c>
      <c r="DH64" s="248">
        <v>1.1370283620948201</v>
      </c>
      <c r="DI64" s="245">
        <v>40.510925423258698</v>
      </c>
      <c r="DJ64" s="248">
        <v>0.39801591392998498</v>
      </c>
      <c r="DK64" s="245">
        <v>39.452473895096702</v>
      </c>
      <c r="DL64" s="248">
        <v>1.02041727299095</v>
      </c>
      <c r="DM64" s="245">
        <v>39.910932532196</v>
      </c>
      <c r="DN64" s="248">
        <v>1.00430070392118</v>
      </c>
      <c r="DO64" s="245">
        <v>40.482497193859103</v>
      </c>
      <c r="DP64" s="248">
        <v>0.47388205032071001</v>
      </c>
      <c r="DQ64" s="245">
        <v>1.0300232987623901</v>
      </c>
      <c r="DR64" s="248">
        <v>1.1440326804891101</v>
      </c>
      <c r="DS64" s="245">
        <v>35.7641610118892</v>
      </c>
      <c r="DT64" s="248">
        <v>0.38239441280053299</v>
      </c>
      <c r="DU64" s="245">
        <v>31.792561092893301</v>
      </c>
      <c r="DV64" s="248">
        <v>0.91419783238054597</v>
      </c>
      <c r="DW64" s="245">
        <v>33.686757559972598</v>
      </c>
      <c r="DX64" s="248">
        <v>0.86433356596458399</v>
      </c>
      <c r="DY64" s="245">
        <v>37.186283735304997</v>
      </c>
      <c r="DZ64" s="248">
        <v>0.46585221336336602</v>
      </c>
      <c r="EA64" s="245">
        <v>5.3937226424116398</v>
      </c>
      <c r="EB64" s="248">
        <v>1.0157458893309399</v>
      </c>
      <c r="EC64" s="245">
        <v>26.369741976475702</v>
      </c>
      <c r="ED64" s="248">
        <v>0.35842461592747699</v>
      </c>
      <c r="EE64" s="245">
        <v>22.718140355186598</v>
      </c>
      <c r="EF64" s="248">
        <v>0.80410855528416003</v>
      </c>
      <c r="EG64" s="245">
        <v>26.119044883431101</v>
      </c>
      <c r="EH64" s="248">
        <v>0.81390675363635601</v>
      </c>
      <c r="EI64" s="245">
        <v>26.978281322942099</v>
      </c>
      <c r="EJ64" s="248">
        <v>0.42533336637258901</v>
      </c>
      <c r="EK64" s="245">
        <v>4.26014096775552</v>
      </c>
      <c r="EL64" s="248">
        <v>0.91094641454580205</v>
      </c>
      <c r="EM64" s="245">
        <v>19.3167356822965</v>
      </c>
      <c r="EN64" s="248">
        <v>0.30914752115218302</v>
      </c>
      <c r="EO64" s="245">
        <v>13.9617920295136</v>
      </c>
      <c r="EP64" s="248">
        <v>0.72851193177985796</v>
      </c>
      <c r="EQ64" s="245">
        <v>17.350384275730601</v>
      </c>
      <c r="ER64" s="248">
        <v>0.71798293693859205</v>
      </c>
      <c r="ES64" s="245">
        <v>20.966206180362398</v>
      </c>
      <c r="ET64" s="248">
        <v>0.36784767347411201</v>
      </c>
      <c r="EU64" s="245">
        <v>7.00441415084883</v>
      </c>
      <c r="EV64" s="248">
        <v>0.81141787803612797</v>
      </c>
      <c r="EW64" s="245">
        <v>23.463669433164299</v>
      </c>
      <c r="EX64" s="248">
        <v>0.33581174837248801</v>
      </c>
      <c r="EY64" s="245">
        <v>26.298825537666499</v>
      </c>
      <c r="EZ64" s="248">
        <v>0.93339889212103699</v>
      </c>
      <c r="FA64" s="245">
        <v>24.451328952127898</v>
      </c>
      <c r="FB64" s="248">
        <v>0.87484108576333397</v>
      </c>
      <c r="FC64" s="245">
        <v>22.431942416955899</v>
      </c>
      <c r="FD64" s="248">
        <v>0.40725343983985901</v>
      </c>
      <c r="FE64" s="245">
        <v>-3.86688312071061</v>
      </c>
      <c r="FF64" s="248">
        <v>1.0458558191432199</v>
      </c>
      <c r="FG64" s="104"/>
      <c r="FH64" s="104"/>
      <c r="FI64" s="104"/>
      <c r="FJ64" s="104"/>
      <c r="FK64" s="104"/>
      <c r="FL64" s="104"/>
      <c r="FM64" s="104"/>
      <c r="FN64" s="104"/>
      <c r="FO64" s="104"/>
      <c r="FP64" s="104"/>
      <c r="FQ64" s="104"/>
      <c r="FR64" s="104"/>
      <c r="FS64" s="104"/>
      <c r="FT64" s="104"/>
      <c r="FU64" s="104"/>
      <c r="FV64" s="104"/>
      <c r="FW64" s="104"/>
      <c r="FX64" s="104"/>
      <c r="FY64" s="104"/>
      <c r="FZ64" s="104"/>
      <c r="GA64" s="104"/>
      <c r="GB64" s="104"/>
      <c r="GC64" s="104"/>
      <c r="GD64" s="104"/>
      <c r="GE64" s="104"/>
      <c r="GF64" s="104"/>
      <c r="GG64" s="104"/>
      <c r="GH64" s="104"/>
      <c r="GI64" s="104"/>
      <c r="GJ64" s="104"/>
      <c r="GK64" s="104"/>
      <c r="GL64" s="104"/>
      <c r="GM64" s="104"/>
      <c r="GN64" s="104"/>
      <c r="GO64" s="104"/>
      <c r="GP64" s="104"/>
      <c r="GQ64" s="104"/>
      <c r="GR64" s="104"/>
      <c r="GS64" s="104"/>
      <c r="GT64" s="104"/>
      <c r="GU64" s="104"/>
      <c r="GV64" s="104"/>
      <c r="GW64" s="104"/>
      <c r="GX64" s="104"/>
      <c r="GY64" s="104"/>
      <c r="GZ64" s="104"/>
      <c r="HA64" s="104"/>
      <c r="HB64" s="104"/>
      <c r="HC64" s="104"/>
      <c r="HD64" s="104"/>
      <c r="HE64" s="104"/>
      <c r="HF64" s="104"/>
      <c r="HG64" s="104"/>
      <c r="HH64" s="104"/>
      <c r="HI64" s="104"/>
      <c r="HJ64" s="104"/>
      <c r="HK64" s="104"/>
      <c r="HL64" s="104"/>
      <c r="HM64" s="104"/>
      <c r="HN64" s="104"/>
      <c r="HO64" s="104"/>
      <c r="HP64" s="104"/>
      <c r="HQ64" s="104"/>
      <c r="HR64" s="255"/>
    </row>
    <row r="65" spans="1:226" ht="13" customHeight="1" x14ac:dyDescent="0.25">
      <c r="A65" s="213" t="s">
        <v>444</v>
      </c>
      <c r="B65" s="187">
        <v>2</v>
      </c>
      <c r="C65" s="246">
        <v>36.369935980710601</v>
      </c>
      <c r="D65" s="249">
        <v>0.18375848437546299</v>
      </c>
      <c r="E65" s="246">
        <v>37.738368613170003</v>
      </c>
      <c r="F65" s="249">
        <v>0.45823305257059399</v>
      </c>
      <c r="G65" s="246">
        <v>37.483142066447201</v>
      </c>
      <c r="H65" s="249">
        <v>0.45835527693906802</v>
      </c>
      <c r="I65" s="246">
        <v>35.417371124342601</v>
      </c>
      <c r="J65" s="249">
        <v>0.22757436030915901</v>
      </c>
      <c r="K65" s="246">
        <v>-2.3209974888274698</v>
      </c>
      <c r="L65" s="249">
        <v>0.49836848298942898</v>
      </c>
      <c r="M65" s="246">
        <v>32.2709733456823</v>
      </c>
      <c r="N65" s="249">
        <v>0.18087739381435999</v>
      </c>
      <c r="O65" s="246">
        <v>29.602718241026</v>
      </c>
      <c r="P65" s="249">
        <v>0.42988052802910098</v>
      </c>
      <c r="Q65" s="246">
        <v>32.980021026087201</v>
      </c>
      <c r="R65" s="249">
        <v>0.43807324400667003</v>
      </c>
      <c r="S65" s="246">
        <v>32.546696601106298</v>
      </c>
      <c r="T65" s="249">
        <v>0.22299115042092801</v>
      </c>
      <c r="U65" s="246">
        <v>2.9439783600802398</v>
      </c>
      <c r="V65" s="249">
        <v>0.46531901522637298</v>
      </c>
      <c r="W65" s="246">
        <v>40.7040285553757</v>
      </c>
      <c r="X65" s="249">
        <v>0.18684388393510501</v>
      </c>
      <c r="Y65" s="246">
        <v>36.568465339371301</v>
      </c>
      <c r="Z65" s="249">
        <v>0.430583601084575</v>
      </c>
      <c r="AA65" s="246">
        <v>40.948240142820097</v>
      </c>
      <c r="AB65" s="249">
        <v>0.45482004532700498</v>
      </c>
      <c r="AC65" s="246">
        <v>41.514028237986402</v>
      </c>
      <c r="AD65" s="249">
        <v>0.23536823197359699</v>
      </c>
      <c r="AE65" s="246">
        <v>4.9455628986150701</v>
      </c>
      <c r="AF65" s="249">
        <v>0.47359322260895897</v>
      </c>
      <c r="AG65" s="246">
        <v>48.215610047475202</v>
      </c>
      <c r="AH65" s="249">
        <v>0.19860607342870201</v>
      </c>
      <c r="AI65" s="246">
        <v>40.350698972879997</v>
      </c>
      <c r="AJ65" s="249">
        <v>0.45198966512080302</v>
      </c>
      <c r="AK65" s="246">
        <v>49.3527895106118</v>
      </c>
      <c r="AL65" s="249">
        <v>0.46251884702659801</v>
      </c>
      <c r="AM65" s="246">
        <v>49.838616729541499</v>
      </c>
      <c r="AN65" s="249">
        <v>0.243240890190353</v>
      </c>
      <c r="AO65" s="246">
        <v>9.4879177566614796</v>
      </c>
      <c r="AP65" s="249">
        <v>0.496401152748703</v>
      </c>
      <c r="AQ65" s="246">
        <v>28.290568146808798</v>
      </c>
      <c r="AR65" s="249">
        <v>0.19137973371407399</v>
      </c>
      <c r="AS65" s="246">
        <v>25.515022480460502</v>
      </c>
      <c r="AT65" s="249">
        <v>0.413912498365545</v>
      </c>
      <c r="AU65" s="246">
        <v>29.183712043382801</v>
      </c>
      <c r="AV65" s="249">
        <v>0.439794642867404</v>
      </c>
      <c r="AW65" s="246">
        <v>28.610309666105898</v>
      </c>
      <c r="AX65" s="249">
        <v>0.232638831807118</v>
      </c>
      <c r="AY65" s="246">
        <v>3.0952871856453599</v>
      </c>
      <c r="AZ65" s="249">
        <v>0.454470013564862</v>
      </c>
      <c r="BA65" s="246">
        <v>48.215394489403003</v>
      </c>
      <c r="BB65" s="249">
        <v>0.187347815664481</v>
      </c>
      <c r="BC65" s="246">
        <v>44.901575335955101</v>
      </c>
      <c r="BD65" s="249">
        <v>0.45494083895181198</v>
      </c>
      <c r="BE65" s="246">
        <v>47.220423818166601</v>
      </c>
      <c r="BF65" s="249">
        <v>0.46905035605902001</v>
      </c>
      <c r="BG65" s="246">
        <v>48.829536297028199</v>
      </c>
      <c r="BH65" s="249">
        <v>0.23605306711253299</v>
      </c>
      <c r="BI65" s="246">
        <v>3.9279609610730901</v>
      </c>
      <c r="BJ65" s="249">
        <v>0.50827295586337096</v>
      </c>
      <c r="BK65" s="246">
        <v>45.921107984781599</v>
      </c>
      <c r="BL65" s="249">
        <v>0.19913069124875701</v>
      </c>
      <c r="BM65" s="246">
        <v>53.356858891658298</v>
      </c>
      <c r="BN65" s="249">
        <v>0.46771066919328402</v>
      </c>
      <c r="BO65" s="246">
        <v>48.801282929529798</v>
      </c>
      <c r="BP65" s="249">
        <v>0.47605608888495299</v>
      </c>
      <c r="BQ65" s="246">
        <v>42.923787780117102</v>
      </c>
      <c r="BR65" s="249">
        <v>0.24299232384923899</v>
      </c>
      <c r="BS65" s="246">
        <v>-10.433071111541301</v>
      </c>
      <c r="BT65" s="249">
        <v>0.51921049870904401</v>
      </c>
      <c r="BU65" s="246">
        <v>17.1508419891179</v>
      </c>
      <c r="BV65" s="249">
        <v>0.15499339388748501</v>
      </c>
      <c r="BW65" s="246">
        <v>18.366383419569001</v>
      </c>
      <c r="BX65" s="249">
        <v>0.35304642122862201</v>
      </c>
      <c r="BY65" s="246">
        <v>17.947259200197799</v>
      </c>
      <c r="BZ65" s="249">
        <v>0.36355313266650502</v>
      </c>
      <c r="CA65" s="246">
        <v>16.338231421291798</v>
      </c>
      <c r="CB65" s="249">
        <v>0.18893844004945201</v>
      </c>
      <c r="CC65" s="246">
        <v>-2.0281519982771701</v>
      </c>
      <c r="CD65" s="249">
        <v>0.39002302981833198</v>
      </c>
      <c r="CE65" s="246">
        <v>37.456549544624501</v>
      </c>
      <c r="CF65" s="249">
        <v>0.18165424157881499</v>
      </c>
      <c r="CG65" s="246">
        <v>31.313100727543102</v>
      </c>
      <c r="CH65" s="249">
        <v>0.41689751960114102</v>
      </c>
      <c r="CI65" s="246">
        <v>36.401351166301403</v>
      </c>
      <c r="CJ65" s="249">
        <v>0.45798076327619602</v>
      </c>
      <c r="CK65" s="246">
        <v>39.052225265419402</v>
      </c>
      <c r="CL65" s="249">
        <v>0.230408032473847</v>
      </c>
      <c r="CM65" s="246">
        <v>7.7391245378762896</v>
      </c>
      <c r="CN65" s="249">
        <v>0.46828203628896597</v>
      </c>
      <c r="CO65" s="246">
        <v>37.882826466288101</v>
      </c>
      <c r="CP65" s="249">
        <v>0.18823005094297601</v>
      </c>
      <c r="CQ65" s="246">
        <v>35.938076925061601</v>
      </c>
      <c r="CR65" s="249">
        <v>0.42989993973783203</v>
      </c>
      <c r="CS65" s="246">
        <v>39.736112847713997</v>
      </c>
      <c r="CT65" s="249">
        <v>0.45726181712313402</v>
      </c>
      <c r="CU65" s="246">
        <v>37.689757423736197</v>
      </c>
      <c r="CV65" s="249">
        <v>0.232454385635182</v>
      </c>
      <c r="CW65" s="246">
        <v>1.7516804986746199</v>
      </c>
      <c r="CX65" s="249">
        <v>0.47707380929950899</v>
      </c>
      <c r="CY65" s="246">
        <v>34.9015065757876</v>
      </c>
      <c r="CZ65" s="249">
        <v>0.18830487702157001</v>
      </c>
      <c r="DA65" s="246">
        <v>32.889205807910699</v>
      </c>
      <c r="DB65" s="249">
        <v>0.43375989823843603</v>
      </c>
      <c r="DC65" s="246">
        <v>35.229513279107401</v>
      </c>
      <c r="DD65" s="249">
        <v>0.44043248910904997</v>
      </c>
      <c r="DE65" s="246">
        <v>35.046609309874697</v>
      </c>
      <c r="DF65" s="249">
        <v>0.23326250542479199</v>
      </c>
      <c r="DG65" s="246">
        <v>2.1574035019640201</v>
      </c>
      <c r="DH65" s="249">
        <v>0.483442520507324</v>
      </c>
      <c r="DI65" s="246">
        <v>39.698840790289204</v>
      </c>
      <c r="DJ65" s="249">
        <v>0.18533896166413699</v>
      </c>
      <c r="DK65" s="246">
        <v>38.041887137350599</v>
      </c>
      <c r="DL65" s="249">
        <v>0.43745722388050701</v>
      </c>
      <c r="DM65" s="246">
        <v>39.830522399150098</v>
      </c>
      <c r="DN65" s="249">
        <v>0.46411162767435399</v>
      </c>
      <c r="DO65" s="246">
        <v>39.833032144557698</v>
      </c>
      <c r="DP65" s="249">
        <v>0.23789380778052199</v>
      </c>
      <c r="DQ65" s="246">
        <v>1.7911450072071</v>
      </c>
      <c r="DR65" s="249">
        <v>0.50397649341256201</v>
      </c>
      <c r="DS65" s="246">
        <v>37.108102865059998</v>
      </c>
      <c r="DT65" s="249">
        <v>0.183371595018129</v>
      </c>
      <c r="DU65" s="246">
        <v>33.361603032294198</v>
      </c>
      <c r="DV65" s="249">
        <v>0.427918025151375</v>
      </c>
      <c r="DW65" s="246">
        <v>36.2227777655471</v>
      </c>
      <c r="DX65" s="249">
        <v>0.43862860386041302</v>
      </c>
      <c r="DY65" s="246">
        <v>37.964672966390403</v>
      </c>
      <c r="DZ65" s="249">
        <v>0.23016643718429899</v>
      </c>
      <c r="EA65" s="246">
        <v>4.6030699340961103</v>
      </c>
      <c r="EB65" s="249">
        <v>0.47693321426535201</v>
      </c>
      <c r="EC65" s="246">
        <v>27.6820748891016</v>
      </c>
      <c r="ED65" s="249">
        <v>0.17703282369419701</v>
      </c>
      <c r="EE65" s="246">
        <v>24.736967652733998</v>
      </c>
      <c r="EF65" s="249">
        <v>0.38622490104669999</v>
      </c>
      <c r="EG65" s="246">
        <v>27.573399893343598</v>
      </c>
      <c r="EH65" s="249">
        <v>0.41254666254774103</v>
      </c>
      <c r="EI65" s="246">
        <v>28.1191955817945</v>
      </c>
      <c r="EJ65" s="249">
        <v>0.22010296211307101</v>
      </c>
      <c r="EK65" s="246">
        <v>3.3822279290605701</v>
      </c>
      <c r="EL65" s="249">
        <v>0.43139089376722201</v>
      </c>
      <c r="EM65" s="246">
        <v>22.747069649417899</v>
      </c>
      <c r="EN65" s="249">
        <v>0.161333147068804</v>
      </c>
      <c r="EO65" s="246">
        <v>19.430176587672602</v>
      </c>
      <c r="EP65" s="249">
        <v>0.36105556692875301</v>
      </c>
      <c r="EQ65" s="246">
        <v>22.406727460867</v>
      </c>
      <c r="ER65" s="249">
        <v>0.390044559114059</v>
      </c>
      <c r="ES65" s="246">
        <v>23.508145149215299</v>
      </c>
      <c r="ET65" s="249">
        <v>0.19979159115763201</v>
      </c>
      <c r="EU65" s="246">
        <v>4.0779685615426802</v>
      </c>
      <c r="EV65" s="249">
        <v>0.40560789887347498</v>
      </c>
      <c r="EW65" s="246">
        <v>28.713862430851002</v>
      </c>
      <c r="EX65" s="249">
        <v>0.17075564503535601</v>
      </c>
      <c r="EY65" s="246">
        <v>29.0550388675573</v>
      </c>
      <c r="EZ65" s="249">
        <v>0.404899466319386</v>
      </c>
      <c r="FA65" s="246">
        <v>28.747302301715202</v>
      </c>
      <c r="FB65" s="249">
        <v>0.42044504883973699</v>
      </c>
      <c r="FC65" s="246">
        <v>28.2448354464813</v>
      </c>
      <c r="FD65" s="249">
        <v>0.214285366065084</v>
      </c>
      <c r="FE65" s="246">
        <v>-0.810203421075957</v>
      </c>
      <c r="FF65" s="249">
        <v>0.45004311160765298</v>
      </c>
      <c r="FG65" s="104"/>
      <c r="FH65" s="104"/>
      <c r="FI65" s="104"/>
      <c r="FJ65" s="104"/>
      <c r="FK65" s="104"/>
      <c r="FL65" s="104"/>
      <c r="FM65" s="104"/>
      <c r="FN65" s="104"/>
      <c r="FO65" s="104"/>
      <c r="FP65" s="104"/>
      <c r="FQ65" s="104"/>
      <c r="FR65" s="104"/>
      <c r="FS65" s="104"/>
      <c r="FT65" s="104"/>
      <c r="FU65" s="104"/>
      <c r="FV65" s="104"/>
      <c r="FW65" s="104"/>
      <c r="FX65" s="104"/>
      <c r="FY65" s="104"/>
      <c r="FZ65" s="104"/>
      <c r="GA65" s="104"/>
      <c r="GB65" s="104"/>
      <c r="GC65" s="104"/>
      <c r="GD65" s="104"/>
      <c r="GE65" s="104"/>
      <c r="GF65" s="104"/>
      <c r="GG65" s="104"/>
      <c r="GH65" s="104"/>
      <c r="GI65" s="104"/>
      <c r="GJ65" s="104"/>
      <c r="GK65" s="104"/>
      <c r="GL65" s="104"/>
      <c r="GM65" s="104"/>
      <c r="GN65" s="104"/>
      <c r="GO65" s="104"/>
      <c r="GP65" s="104"/>
      <c r="GQ65" s="104"/>
      <c r="GR65" s="104"/>
      <c r="GS65" s="104"/>
      <c r="GT65" s="104"/>
      <c r="GU65" s="104"/>
      <c r="GV65" s="104"/>
      <c r="GW65" s="104"/>
      <c r="GX65" s="104"/>
      <c r="GY65" s="104"/>
      <c r="GZ65" s="104"/>
      <c r="HA65" s="104"/>
      <c r="HB65" s="104"/>
      <c r="HC65" s="104"/>
      <c r="HD65" s="104"/>
      <c r="HE65" s="104"/>
      <c r="HF65" s="104"/>
      <c r="HG65" s="104"/>
      <c r="HH65" s="104"/>
      <c r="HI65" s="104"/>
      <c r="HJ65" s="104"/>
      <c r="HK65" s="104"/>
      <c r="HL65" s="104"/>
      <c r="HM65" s="104"/>
      <c r="HN65" s="104"/>
      <c r="HO65" s="104"/>
      <c r="HP65" s="104"/>
      <c r="HQ65" s="104"/>
      <c r="HR65" s="255"/>
    </row>
    <row r="66" spans="1:226" ht="13" customHeight="1" x14ac:dyDescent="0.25">
      <c r="A66" s="26" t="s">
        <v>445</v>
      </c>
      <c r="B66" s="184">
        <v>2</v>
      </c>
      <c r="C66" s="223">
        <v>39.548262867114602</v>
      </c>
      <c r="D66" s="225">
        <v>2.0822985782229599</v>
      </c>
      <c r="E66" s="223">
        <v>46.336368035661401</v>
      </c>
      <c r="F66" s="225">
        <v>5.4013851572139</v>
      </c>
      <c r="G66" s="223">
        <v>31.7653579413582</v>
      </c>
      <c r="H66" s="225">
        <v>4.2008291221950804</v>
      </c>
      <c r="I66" s="223">
        <v>37.876142908525402</v>
      </c>
      <c r="J66" s="225">
        <v>3.04041359047639</v>
      </c>
      <c r="K66" s="223">
        <v>-8.4602251271360007</v>
      </c>
      <c r="L66" s="225">
        <v>6.7251917266526302</v>
      </c>
      <c r="M66" s="223">
        <v>33.033080048825603</v>
      </c>
      <c r="N66" s="225">
        <v>1.88241647602414</v>
      </c>
      <c r="O66" s="223">
        <v>31.459362421991901</v>
      </c>
      <c r="P66" s="225">
        <v>4.6908907351654303</v>
      </c>
      <c r="Q66" s="223">
        <v>30.6223288314191</v>
      </c>
      <c r="R66" s="225">
        <v>4.8299973317933897</v>
      </c>
      <c r="S66" s="223">
        <v>32.522502422810497</v>
      </c>
      <c r="T66" s="225">
        <v>2.5094064879931199</v>
      </c>
      <c r="U66" s="223">
        <v>1.0631400008185701</v>
      </c>
      <c r="V66" s="225">
        <v>6.4203926275217702</v>
      </c>
      <c r="W66" s="223">
        <v>51.838993791811703</v>
      </c>
      <c r="X66" s="225">
        <v>2.4328104411724198</v>
      </c>
      <c r="Y66" s="223">
        <v>58.791049176314701</v>
      </c>
      <c r="Z66" s="225">
        <v>4.3819110994570201</v>
      </c>
      <c r="AA66" s="223">
        <v>60.363095214294702</v>
      </c>
      <c r="AB66" s="225">
        <v>5.2188945150853803</v>
      </c>
      <c r="AC66" s="223">
        <v>44.816017929634697</v>
      </c>
      <c r="AD66" s="225">
        <v>2.5846357111000602</v>
      </c>
      <c r="AE66" s="223">
        <v>-13.9750312466801</v>
      </c>
      <c r="AF66" s="225">
        <v>4.4040207316241702</v>
      </c>
      <c r="AG66" s="223">
        <v>38.868077440702997</v>
      </c>
      <c r="AH66" s="225">
        <v>2.6923988747090402</v>
      </c>
      <c r="AI66" s="223">
        <v>25.7238094158404</v>
      </c>
      <c r="AJ66" s="225">
        <v>3.54091958679594</v>
      </c>
      <c r="AK66" s="223">
        <v>43.574265175390401</v>
      </c>
      <c r="AL66" s="225">
        <v>5.5056135616217698</v>
      </c>
      <c r="AM66" s="223">
        <v>42.179439954235299</v>
      </c>
      <c r="AN66" s="225">
        <v>3.5118237796435401</v>
      </c>
      <c r="AO66" s="223">
        <v>16.4556305383949</v>
      </c>
      <c r="AP66" s="225">
        <v>4.2927735229611104</v>
      </c>
      <c r="AQ66" s="223">
        <v>26.864392729182399</v>
      </c>
      <c r="AR66" s="225">
        <v>2.3492345806404402</v>
      </c>
      <c r="AS66" s="223">
        <v>18.998971298315901</v>
      </c>
      <c r="AT66" s="225">
        <v>3.5901186299244698</v>
      </c>
      <c r="AU66" s="223">
        <v>28.364241680707401</v>
      </c>
      <c r="AV66" s="225">
        <v>4.3114991869390202</v>
      </c>
      <c r="AW66" s="223">
        <v>28.761464422307899</v>
      </c>
      <c r="AX66" s="225">
        <v>3.1032139263383902</v>
      </c>
      <c r="AY66" s="223">
        <v>9.7624931239920194</v>
      </c>
      <c r="AZ66" s="225">
        <v>4.8048589406783302</v>
      </c>
      <c r="BA66" s="223">
        <v>38.3304344293391</v>
      </c>
      <c r="BB66" s="225">
        <v>2.3371506742361001</v>
      </c>
      <c r="BC66" s="223">
        <v>39.638463921129599</v>
      </c>
      <c r="BD66" s="225">
        <v>4.3994710048919003</v>
      </c>
      <c r="BE66" s="223">
        <v>29.6412805938647</v>
      </c>
      <c r="BF66" s="225">
        <v>4.2851170011597697</v>
      </c>
      <c r="BG66" s="223">
        <v>38.5553539035987</v>
      </c>
      <c r="BH66" s="225">
        <v>3.3542277897446899</v>
      </c>
      <c r="BI66" s="223">
        <v>-1.0831100175308801</v>
      </c>
      <c r="BJ66" s="225">
        <v>5.2684227054646904</v>
      </c>
      <c r="BK66" s="223">
        <v>47.542170172942903</v>
      </c>
      <c r="BL66" s="225">
        <v>2.6276449586766701</v>
      </c>
      <c r="BM66" s="223">
        <v>64.101779531155699</v>
      </c>
      <c r="BN66" s="225">
        <v>3.5009445043030198</v>
      </c>
      <c r="BO66" s="223">
        <v>44.647109741463602</v>
      </c>
      <c r="BP66" s="225">
        <v>4.7007303633668203</v>
      </c>
      <c r="BQ66" s="223">
        <v>40.312888676986098</v>
      </c>
      <c r="BR66" s="225">
        <v>3.70974295512839</v>
      </c>
      <c r="BS66" s="223">
        <v>-23.788890854169601</v>
      </c>
      <c r="BT66" s="225">
        <v>4.5877266982242499</v>
      </c>
      <c r="BU66" s="223">
        <v>15.0177147730091</v>
      </c>
      <c r="BV66" s="225">
        <v>1.92738130688372</v>
      </c>
      <c r="BW66" s="223">
        <v>14.488327807028901</v>
      </c>
      <c r="BX66" s="225">
        <v>3.5140083804264699</v>
      </c>
      <c r="BY66" s="223">
        <v>16.478411255410201</v>
      </c>
      <c r="BZ66" s="225">
        <v>3.5639673601881099</v>
      </c>
      <c r="CA66" s="223">
        <v>14.131858371632999</v>
      </c>
      <c r="CB66" s="225">
        <v>2.6588178615057001</v>
      </c>
      <c r="CC66" s="223">
        <v>-0.35646943539590698</v>
      </c>
      <c r="CD66" s="225">
        <v>4.3821936863730802</v>
      </c>
      <c r="CE66" s="223">
        <v>41.376004978920697</v>
      </c>
      <c r="CF66" s="225">
        <v>2.3221174597905998</v>
      </c>
      <c r="CG66" s="223">
        <v>28.484983865261199</v>
      </c>
      <c r="CH66" s="225">
        <v>4.3499950125580797</v>
      </c>
      <c r="CI66" s="223">
        <v>38.797681102977897</v>
      </c>
      <c r="CJ66" s="225">
        <v>5.0752611874025604</v>
      </c>
      <c r="CK66" s="223">
        <v>47.320809443557302</v>
      </c>
      <c r="CL66" s="225">
        <v>3.3749284754331099</v>
      </c>
      <c r="CM66" s="223">
        <v>18.835825578296099</v>
      </c>
      <c r="CN66" s="225">
        <v>6.2619227840611904</v>
      </c>
      <c r="CO66" s="223">
        <v>35.279953020916899</v>
      </c>
      <c r="CP66" s="225">
        <v>2.3210112897600501</v>
      </c>
      <c r="CQ66" s="223">
        <v>37.163377367171499</v>
      </c>
      <c r="CR66" s="225">
        <v>4.1671334327187202</v>
      </c>
      <c r="CS66" s="223">
        <v>38.483129994705401</v>
      </c>
      <c r="CT66" s="225">
        <v>5.7141259447725403</v>
      </c>
      <c r="CU66" s="223">
        <v>32.135982866088497</v>
      </c>
      <c r="CV66" s="225">
        <v>3.07708064810552</v>
      </c>
      <c r="CW66" s="223">
        <v>-5.0273945010829397</v>
      </c>
      <c r="CX66" s="225">
        <v>4.8798551198912099</v>
      </c>
      <c r="CY66" s="223">
        <v>47.248161873681902</v>
      </c>
      <c r="CZ66" s="225">
        <v>2.3953895283633102</v>
      </c>
      <c r="DA66" s="223">
        <v>48.9804066539403</v>
      </c>
      <c r="DB66" s="225">
        <v>4.58071297206852</v>
      </c>
      <c r="DC66" s="223">
        <v>33.725418381515702</v>
      </c>
      <c r="DD66" s="225">
        <v>4.17102058303169</v>
      </c>
      <c r="DE66" s="223">
        <v>50.220675158520301</v>
      </c>
      <c r="DF66" s="225">
        <v>3.38953905421184</v>
      </c>
      <c r="DG66" s="223">
        <v>1.24026850457997</v>
      </c>
      <c r="DH66" s="225">
        <v>4.4861007896642198</v>
      </c>
      <c r="DI66" s="223">
        <v>51.260506176617099</v>
      </c>
      <c r="DJ66" s="225">
        <v>2.62655796573199</v>
      </c>
      <c r="DK66" s="223">
        <v>50.510527826211401</v>
      </c>
      <c r="DL66" s="225">
        <v>4.9530558768805601</v>
      </c>
      <c r="DM66" s="223">
        <v>42.652222138736903</v>
      </c>
      <c r="DN66" s="225">
        <v>4.8102591238882404</v>
      </c>
      <c r="DO66" s="223">
        <v>54.611914277939199</v>
      </c>
      <c r="DP66" s="225">
        <v>3.2014376459099401</v>
      </c>
      <c r="DQ66" s="223">
        <v>4.1013864517278202</v>
      </c>
      <c r="DR66" s="225">
        <v>4.3545733267101703</v>
      </c>
      <c r="DS66" s="223">
        <v>35.604451292817103</v>
      </c>
      <c r="DT66" s="225">
        <v>2.1683091702874502</v>
      </c>
      <c r="DU66" s="223">
        <v>32.138998534069103</v>
      </c>
      <c r="DV66" s="225">
        <v>4.0795707653675199</v>
      </c>
      <c r="DW66" s="223">
        <v>28.510746358261802</v>
      </c>
      <c r="DX66" s="225">
        <v>4.9631778819080399</v>
      </c>
      <c r="DY66" s="223">
        <v>38.4533460497356</v>
      </c>
      <c r="DZ66" s="225">
        <v>3.4014958025786899</v>
      </c>
      <c r="EA66" s="223">
        <v>6.3143475156664799</v>
      </c>
      <c r="EB66" s="225">
        <v>5.62367415472551</v>
      </c>
      <c r="EC66" s="223">
        <v>24.022600254017402</v>
      </c>
      <c r="ED66" s="225">
        <v>1.99234058697629</v>
      </c>
      <c r="EE66" s="223">
        <v>21.2813540264385</v>
      </c>
      <c r="EF66" s="225">
        <v>3.99622914178669</v>
      </c>
      <c r="EG66" s="223">
        <v>19.872260615954598</v>
      </c>
      <c r="EH66" s="225">
        <v>4.2751710863673296</v>
      </c>
      <c r="EI66" s="223">
        <v>25.571383878137301</v>
      </c>
      <c r="EJ66" s="225">
        <v>2.51657983150711</v>
      </c>
      <c r="EK66" s="223">
        <v>4.2900298516987503</v>
      </c>
      <c r="EL66" s="225">
        <v>4.9898541244549497</v>
      </c>
      <c r="EM66" s="223">
        <v>19.5574454464785</v>
      </c>
      <c r="EN66" s="225">
        <v>2.0773179386891298</v>
      </c>
      <c r="EO66" s="223">
        <v>16.784712857735599</v>
      </c>
      <c r="EP66" s="225">
        <v>3.6056235342420799</v>
      </c>
      <c r="EQ66" s="223">
        <v>17.458142831864599</v>
      </c>
      <c r="ER66" s="225">
        <v>3.2868935834266702</v>
      </c>
      <c r="ES66" s="223">
        <v>19.3916356793769</v>
      </c>
      <c r="ET66" s="225">
        <v>2.6424013893118601</v>
      </c>
      <c r="EU66" s="223">
        <v>2.6069228216412998</v>
      </c>
      <c r="EV66" s="225">
        <v>4.4459614049035903</v>
      </c>
      <c r="EW66" s="223">
        <v>16.6616255021707</v>
      </c>
      <c r="EX66" s="225">
        <v>1.68837137097732</v>
      </c>
      <c r="EY66" s="223">
        <v>17.090682822481401</v>
      </c>
      <c r="EZ66" s="225">
        <v>3.4683405752032601</v>
      </c>
      <c r="FA66" s="223">
        <v>13.259104370893199</v>
      </c>
      <c r="FB66" s="225">
        <v>2.72965458576394</v>
      </c>
      <c r="FC66" s="223">
        <v>16.593090518904301</v>
      </c>
      <c r="FD66" s="225">
        <v>2.7993899426377999</v>
      </c>
      <c r="FE66" s="223">
        <v>-0.49759230357712197</v>
      </c>
      <c r="FF66" s="225">
        <v>4.8541931035762298</v>
      </c>
      <c r="FG66" s="104"/>
      <c r="FH66" s="104"/>
      <c r="FI66" s="104"/>
      <c r="FJ66" s="104"/>
      <c r="FK66" s="104"/>
      <c r="FL66" s="104"/>
      <c r="FM66" s="104"/>
      <c r="FN66" s="104"/>
      <c r="FO66" s="104"/>
      <c r="FP66" s="104"/>
      <c r="FQ66" s="104"/>
      <c r="FR66" s="104"/>
      <c r="FS66" s="104"/>
      <c r="FT66" s="104"/>
      <c r="FU66" s="104"/>
      <c r="FV66" s="104"/>
      <c r="FW66" s="104"/>
      <c r="FX66" s="104"/>
      <c r="FY66" s="104"/>
      <c r="FZ66" s="104"/>
      <c r="GA66" s="104"/>
      <c r="GB66" s="104"/>
      <c r="GC66" s="104"/>
      <c r="GD66" s="104"/>
      <c r="GE66" s="104"/>
      <c r="GF66" s="104"/>
      <c r="GG66" s="104"/>
      <c r="GH66" s="104"/>
      <c r="GI66" s="104"/>
      <c r="GJ66" s="104"/>
      <c r="GK66" s="104"/>
      <c r="GL66" s="104"/>
      <c r="GM66" s="104"/>
      <c r="GN66" s="104"/>
      <c r="GO66" s="104"/>
      <c r="GP66" s="104"/>
      <c r="GQ66" s="104"/>
      <c r="GR66" s="104"/>
      <c r="GS66" s="104"/>
      <c r="GT66" s="104"/>
      <c r="GU66" s="104"/>
      <c r="GV66" s="104"/>
      <c r="GW66" s="104"/>
      <c r="GX66" s="104"/>
      <c r="GY66" s="104"/>
      <c r="GZ66" s="104"/>
      <c r="HA66" s="104"/>
      <c r="HB66" s="104"/>
      <c r="HC66" s="104"/>
      <c r="HD66" s="104"/>
      <c r="HE66" s="104"/>
      <c r="HF66" s="104"/>
      <c r="HG66" s="104"/>
      <c r="HH66" s="104"/>
      <c r="HI66" s="104"/>
      <c r="HJ66" s="104"/>
      <c r="HK66" s="104"/>
      <c r="HL66" s="104"/>
      <c r="HM66" s="104"/>
      <c r="HN66" s="104"/>
      <c r="HO66" s="104"/>
      <c r="HP66" s="104"/>
      <c r="HQ66" s="104"/>
      <c r="HR66" s="255"/>
    </row>
    <row r="67" spans="1:226" ht="13" customHeight="1" x14ac:dyDescent="0.25">
      <c r="A67" s="26" t="s">
        <v>446</v>
      </c>
      <c r="B67" s="184">
        <v>2</v>
      </c>
      <c r="C67" s="223">
        <v>22.438944872483901</v>
      </c>
      <c r="D67" s="225">
        <v>2.1990322132887399</v>
      </c>
      <c r="E67" s="223">
        <v>26.595579080707601</v>
      </c>
      <c r="F67" s="225">
        <v>3.9901660706547601</v>
      </c>
      <c r="G67" s="223">
        <v>33.891024453752102</v>
      </c>
      <c r="H67" s="225">
        <v>5.5245213600058802</v>
      </c>
      <c r="I67" s="223">
        <v>16.501373887433601</v>
      </c>
      <c r="J67" s="225">
        <v>2.6272241634548998</v>
      </c>
      <c r="K67" s="223">
        <v>-10.094205193273901</v>
      </c>
      <c r="L67" s="225">
        <v>4.5905177124323897</v>
      </c>
      <c r="M67" s="223">
        <v>23.850638120135098</v>
      </c>
      <c r="N67" s="225">
        <v>1.81829281637625</v>
      </c>
      <c r="O67" s="223">
        <v>14.0600773237918</v>
      </c>
      <c r="P67" s="225">
        <v>3.07442648733669</v>
      </c>
      <c r="Q67" s="223">
        <v>26.661872754326598</v>
      </c>
      <c r="R67" s="225">
        <v>3.6578124804209202</v>
      </c>
      <c r="S67" s="223">
        <v>25.3106918899751</v>
      </c>
      <c r="T67" s="225">
        <v>2.6422351999956999</v>
      </c>
      <c r="U67" s="223">
        <v>11.2506145661832</v>
      </c>
      <c r="V67" s="225">
        <v>4.1518231564295798</v>
      </c>
      <c r="W67" s="223">
        <v>34.441164140716197</v>
      </c>
      <c r="X67" s="225">
        <v>1.82542196300772</v>
      </c>
      <c r="Y67" s="223">
        <v>32.818806610330697</v>
      </c>
      <c r="Z67" s="225">
        <v>4.4595762624562099</v>
      </c>
      <c r="AA67" s="223">
        <v>45.555933646672401</v>
      </c>
      <c r="AB67" s="225">
        <v>4.4230911646987803</v>
      </c>
      <c r="AC67" s="223">
        <v>29.976061488742101</v>
      </c>
      <c r="AD67" s="225">
        <v>2.3634153916915799</v>
      </c>
      <c r="AE67" s="223">
        <v>-2.8427451215886799</v>
      </c>
      <c r="AF67" s="225">
        <v>4.9161271506262896</v>
      </c>
      <c r="AG67" s="223">
        <v>49.957814655542997</v>
      </c>
      <c r="AH67" s="225">
        <v>2.1415663828340201</v>
      </c>
      <c r="AI67" s="223">
        <v>41.2822943829119</v>
      </c>
      <c r="AJ67" s="225">
        <v>4.1324420058394402</v>
      </c>
      <c r="AK67" s="223">
        <v>45.723712976618302</v>
      </c>
      <c r="AL67" s="225">
        <v>5.0453465092340801</v>
      </c>
      <c r="AM67" s="223">
        <v>53.930763096839897</v>
      </c>
      <c r="AN67" s="225">
        <v>3.3694153271585399</v>
      </c>
      <c r="AO67" s="223">
        <v>12.648468713928001</v>
      </c>
      <c r="AP67" s="225">
        <v>5.5382091643885696</v>
      </c>
      <c r="AQ67" s="223">
        <v>27.606378527060901</v>
      </c>
      <c r="AR67" s="225">
        <v>2.3023550193950202</v>
      </c>
      <c r="AS67" s="223">
        <v>21.8315372046224</v>
      </c>
      <c r="AT67" s="225">
        <v>4.3803617813038001</v>
      </c>
      <c r="AU67" s="223">
        <v>24.855062492333101</v>
      </c>
      <c r="AV67" s="225">
        <v>5.1293475327713303</v>
      </c>
      <c r="AW67" s="223">
        <v>29.712252947879598</v>
      </c>
      <c r="AX67" s="225">
        <v>2.93820684123357</v>
      </c>
      <c r="AY67" s="223">
        <v>7.8807157432571504</v>
      </c>
      <c r="AZ67" s="225">
        <v>5.6552239409379697</v>
      </c>
      <c r="BA67" s="223">
        <v>36.160445580687899</v>
      </c>
      <c r="BB67" s="225">
        <v>2.4602725444548001</v>
      </c>
      <c r="BC67" s="223">
        <v>35.024870279319998</v>
      </c>
      <c r="BD67" s="225">
        <v>4.1923564992234503</v>
      </c>
      <c r="BE67" s="223">
        <v>39.922396900189298</v>
      </c>
      <c r="BF67" s="225">
        <v>5.5294780993054102</v>
      </c>
      <c r="BG67" s="223">
        <v>34.869058382905202</v>
      </c>
      <c r="BH67" s="225">
        <v>2.7850223097720801</v>
      </c>
      <c r="BI67" s="223">
        <v>-0.155811896414839</v>
      </c>
      <c r="BJ67" s="225">
        <v>5.0104873986209499</v>
      </c>
      <c r="BK67" s="223">
        <v>35.924161400085097</v>
      </c>
      <c r="BL67" s="225">
        <v>2.25171514080591</v>
      </c>
      <c r="BM67" s="223">
        <v>43.932333081341703</v>
      </c>
      <c r="BN67" s="225">
        <v>4.5123584589914101</v>
      </c>
      <c r="BO67" s="223">
        <v>41.765818483100702</v>
      </c>
      <c r="BP67" s="225">
        <v>4.5595791746849699</v>
      </c>
      <c r="BQ67" s="223">
        <v>30.547434807510701</v>
      </c>
      <c r="BR67" s="225">
        <v>2.84244928225782</v>
      </c>
      <c r="BS67" s="223">
        <v>-13.384898273831</v>
      </c>
      <c r="BT67" s="225">
        <v>5.39465611519205</v>
      </c>
      <c r="BU67" s="223">
        <v>15.5111725068771</v>
      </c>
      <c r="BV67" s="225">
        <v>1.72956627633684</v>
      </c>
      <c r="BW67" s="223">
        <v>13.3480743869407</v>
      </c>
      <c r="BX67" s="225">
        <v>2.75980393498959</v>
      </c>
      <c r="BY67" s="223">
        <v>10.961884293790501</v>
      </c>
      <c r="BZ67" s="225">
        <v>3.5444706253623002</v>
      </c>
      <c r="CA67" s="223">
        <v>17.019072019451698</v>
      </c>
      <c r="CB67" s="225">
        <v>1.9517753266431199</v>
      </c>
      <c r="CC67" s="223">
        <v>3.6709976325109199</v>
      </c>
      <c r="CD67" s="225">
        <v>3.1999922252394399</v>
      </c>
      <c r="CE67" s="223">
        <v>16.8348966861397</v>
      </c>
      <c r="CF67" s="225">
        <v>1.5328410983866501</v>
      </c>
      <c r="CG67" s="223">
        <v>13.469212317495099</v>
      </c>
      <c r="CH67" s="225">
        <v>3.3371358102237201</v>
      </c>
      <c r="CI67" s="223">
        <v>12.9993594061146</v>
      </c>
      <c r="CJ67" s="225">
        <v>3.1967227306864698</v>
      </c>
      <c r="CK67" s="223">
        <v>18.346510337225698</v>
      </c>
      <c r="CL67" s="225">
        <v>2.3280596878236799</v>
      </c>
      <c r="CM67" s="223">
        <v>4.8772980197306097</v>
      </c>
      <c r="CN67" s="225">
        <v>4.7032257112076197</v>
      </c>
      <c r="CO67" s="223">
        <v>30.169939877847199</v>
      </c>
      <c r="CP67" s="225">
        <v>1.86398595898237</v>
      </c>
      <c r="CQ67" s="223">
        <v>30.105825614642299</v>
      </c>
      <c r="CR67" s="225">
        <v>3.8367099296742899</v>
      </c>
      <c r="CS67" s="223">
        <v>34.386468891136801</v>
      </c>
      <c r="CT67" s="225">
        <v>5.4594468212274103</v>
      </c>
      <c r="CU67" s="223">
        <v>28.123512712605098</v>
      </c>
      <c r="CV67" s="225">
        <v>2.4817199415912099</v>
      </c>
      <c r="CW67" s="223">
        <v>-1.9823129020372099</v>
      </c>
      <c r="CX67" s="225">
        <v>4.3790104642927004</v>
      </c>
      <c r="CY67" s="223">
        <v>29.4064775654195</v>
      </c>
      <c r="CZ67" s="225">
        <v>2.1741497274518</v>
      </c>
      <c r="DA67" s="223">
        <v>28.601109041749702</v>
      </c>
      <c r="DB67" s="225">
        <v>4.5908592039106901</v>
      </c>
      <c r="DC67" s="223">
        <v>33.975895949780799</v>
      </c>
      <c r="DD67" s="225">
        <v>4.8846127036034703</v>
      </c>
      <c r="DE67" s="223">
        <v>27.498292037179901</v>
      </c>
      <c r="DF67" s="225">
        <v>2.1352244740994202</v>
      </c>
      <c r="DG67" s="223">
        <v>-1.10281700456979</v>
      </c>
      <c r="DH67" s="225">
        <v>4.54869406437391</v>
      </c>
      <c r="DI67" s="223">
        <v>30.437541792752</v>
      </c>
      <c r="DJ67" s="225">
        <v>2.0942567884644299</v>
      </c>
      <c r="DK67" s="223">
        <v>31.3979767599923</v>
      </c>
      <c r="DL67" s="225">
        <v>5.1655447582293101</v>
      </c>
      <c r="DM67" s="223">
        <v>30.339263220489499</v>
      </c>
      <c r="DN67" s="225">
        <v>4.25923053877536</v>
      </c>
      <c r="DO67" s="223">
        <v>29.673033585939201</v>
      </c>
      <c r="DP67" s="225">
        <v>2.50810195429816</v>
      </c>
      <c r="DQ67" s="223">
        <v>-1.7249431740530801</v>
      </c>
      <c r="DR67" s="225">
        <v>5.8104577586320802</v>
      </c>
      <c r="DS67" s="223">
        <v>17.796935654430399</v>
      </c>
      <c r="DT67" s="225">
        <v>1.48487000062884</v>
      </c>
      <c r="DU67" s="223">
        <v>25.264368121200601</v>
      </c>
      <c r="DV67" s="225">
        <v>4.19847913484712</v>
      </c>
      <c r="DW67" s="223">
        <v>19.3107502419371</v>
      </c>
      <c r="DX67" s="225">
        <v>4.7067522889660296</v>
      </c>
      <c r="DY67" s="223">
        <v>14.4019566209346</v>
      </c>
      <c r="DZ67" s="225">
        <v>1.82841804766947</v>
      </c>
      <c r="EA67" s="223">
        <v>-10.862411500266001</v>
      </c>
      <c r="EB67" s="225">
        <v>4.9652678565173298</v>
      </c>
      <c r="EC67" s="223">
        <v>20.299219993991301</v>
      </c>
      <c r="ED67" s="225">
        <v>1.6783867168216</v>
      </c>
      <c r="EE67" s="223">
        <v>20.423167755500401</v>
      </c>
      <c r="EF67" s="225">
        <v>3.6415375137230499</v>
      </c>
      <c r="EG67" s="223">
        <v>19.265633140715199</v>
      </c>
      <c r="EH67" s="225">
        <v>4.5044079839944002</v>
      </c>
      <c r="EI67" s="223">
        <v>20.399252068983198</v>
      </c>
      <c r="EJ67" s="225">
        <v>2.16430119971983</v>
      </c>
      <c r="EK67" s="223">
        <v>-2.3915686517156601E-2</v>
      </c>
      <c r="EL67" s="225">
        <v>4.86454940995693</v>
      </c>
      <c r="EM67" s="223">
        <v>8.0649220264789196</v>
      </c>
      <c r="EN67" s="225">
        <v>1.0944479914373899</v>
      </c>
      <c r="EO67" s="223">
        <v>7.80181955936962</v>
      </c>
      <c r="EP67" s="225">
        <v>2.3515891291241098</v>
      </c>
      <c r="EQ67" s="223">
        <v>6.7301321427398397</v>
      </c>
      <c r="ER67" s="225">
        <v>2.1120195080399</v>
      </c>
      <c r="ES67" s="223">
        <v>8.5631023870317708</v>
      </c>
      <c r="ET67" s="225">
        <v>1.3688694280290601</v>
      </c>
      <c r="EU67" s="223">
        <v>0.76128282766215305</v>
      </c>
      <c r="EV67" s="225">
        <v>2.8734074775576901</v>
      </c>
      <c r="EW67" s="223">
        <v>11.9414784271118</v>
      </c>
      <c r="EX67" s="225">
        <v>1.5837003141208399</v>
      </c>
      <c r="EY67" s="223">
        <v>13.8456307688843</v>
      </c>
      <c r="EZ67" s="225">
        <v>3.57948107980455</v>
      </c>
      <c r="FA67" s="223">
        <v>15.6238060823243</v>
      </c>
      <c r="FB67" s="225">
        <v>3.2802460401846498</v>
      </c>
      <c r="FC67" s="223">
        <v>9.7148840684029896</v>
      </c>
      <c r="FD67" s="225">
        <v>1.71078317593097</v>
      </c>
      <c r="FE67" s="223">
        <v>-4.1307467004812599</v>
      </c>
      <c r="FF67" s="225">
        <v>3.8710730591088098</v>
      </c>
      <c r="FG67" s="104"/>
      <c r="FH67" s="104"/>
      <c r="FI67" s="104"/>
      <c r="FJ67" s="104"/>
      <c r="FK67" s="104"/>
      <c r="FL67" s="104"/>
      <c r="FM67" s="104"/>
      <c r="FN67" s="104"/>
      <c r="FO67" s="104"/>
      <c r="FP67" s="104"/>
      <c r="FQ67" s="104"/>
      <c r="FR67" s="104"/>
      <c r="FS67" s="104"/>
      <c r="FT67" s="104"/>
      <c r="FU67" s="104"/>
      <c r="FV67" s="104"/>
      <c r="FW67" s="104"/>
      <c r="FX67" s="104"/>
      <c r="FY67" s="104"/>
      <c r="FZ67" s="104"/>
      <c r="GA67" s="104"/>
      <c r="GB67" s="104"/>
      <c r="GC67" s="104"/>
      <c r="GD67" s="104"/>
      <c r="GE67" s="104"/>
      <c r="GF67" s="104"/>
      <c r="GG67" s="104"/>
      <c r="GH67" s="104"/>
      <c r="GI67" s="104"/>
      <c r="GJ67" s="104"/>
      <c r="GK67" s="104"/>
      <c r="GL67" s="104"/>
      <c r="GM67" s="104"/>
      <c r="GN67" s="104"/>
      <c r="GO67" s="104"/>
      <c r="GP67" s="104"/>
      <c r="GQ67" s="104"/>
      <c r="GR67" s="104"/>
      <c r="GS67" s="104"/>
      <c r="GT67" s="104"/>
      <c r="GU67" s="104"/>
      <c r="GV67" s="104"/>
      <c r="GW67" s="104"/>
      <c r="GX67" s="104"/>
      <c r="GY67" s="104"/>
      <c r="GZ67" s="104"/>
      <c r="HA67" s="104"/>
      <c r="HB67" s="104"/>
      <c r="HC67" s="104"/>
      <c r="HD67" s="104"/>
      <c r="HE67" s="104"/>
      <c r="HF67" s="104"/>
      <c r="HG67" s="104"/>
      <c r="HH67" s="104"/>
      <c r="HI67" s="104"/>
      <c r="HJ67" s="104"/>
      <c r="HK67" s="104"/>
      <c r="HL67" s="104"/>
      <c r="HM67" s="104"/>
      <c r="HN67" s="104"/>
      <c r="HO67" s="104"/>
      <c r="HP67" s="104"/>
      <c r="HQ67" s="104"/>
      <c r="HR67" s="255"/>
    </row>
    <row r="68" spans="1:226" ht="13" customHeight="1" x14ac:dyDescent="0.25">
      <c r="A68" s="26" t="s">
        <v>447</v>
      </c>
      <c r="B68" s="184">
        <v>2</v>
      </c>
      <c r="C68" s="223">
        <v>38.568417492795099</v>
      </c>
      <c r="D68" s="225">
        <v>2.09639357958832</v>
      </c>
      <c r="E68" s="223">
        <v>45.381359810832798</v>
      </c>
      <c r="F68" s="225">
        <v>5.2831110141020501</v>
      </c>
      <c r="G68" s="223">
        <v>42.094405169782</v>
      </c>
      <c r="H68" s="225">
        <v>5.6664252279575997</v>
      </c>
      <c r="I68" s="223">
        <v>37.141788672088701</v>
      </c>
      <c r="J68" s="225">
        <v>3.0129491782313602</v>
      </c>
      <c r="K68" s="223">
        <v>-8.2395711387441093</v>
      </c>
      <c r="L68" s="225">
        <v>5.9567729265659297</v>
      </c>
      <c r="M68" s="223">
        <v>30.8817871103433</v>
      </c>
      <c r="N68" s="225">
        <v>2.1313829107918898</v>
      </c>
      <c r="O68" s="223">
        <v>24.882217727475201</v>
      </c>
      <c r="P68" s="225">
        <v>4.1243666357439404</v>
      </c>
      <c r="Q68" s="223">
        <v>33.604981722315699</v>
      </c>
      <c r="R68" s="225">
        <v>5.1607040756910898</v>
      </c>
      <c r="S68" s="223">
        <v>32.445663001520799</v>
      </c>
      <c r="T68" s="225">
        <v>3.01140126485934</v>
      </c>
      <c r="U68" s="223">
        <v>7.5634452740455904</v>
      </c>
      <c r="V68" s="225">
        <v>5.2289484057185698</v>
      </c>
      <c r="W68" s="223">
        <v>41.755210228695297</v>
      </c>
      <c r="X68" s="225">
        <v>2.2162617641788298</v>
      </c>
      <c r="Y68" s="223">
        <v>40.452476003061598</v>
      </c>
      <c r="Z68" s="225">
        <v>5.2904602506064702</v>
      </c>
      <c r="AA68" s="223">
        <v>53.003530143941802</v>
      </c>
      <c r="AB68" s="225">
        <v>6.4657360689909202</v>
      </c>
      <c r="AC68" s="223">
        <v>40.465309142917199</v>
      </c>
      <c r="AD68" s="225">
        <v>2.64098242688828</v>
      </c>
      <c r="AE68" s="223">
        <v>1.2833139855594301E-2</v>
      </c>
      <c r="AF68" s="225">
        <v>5.67328618121324</v>
      </c>
      <c r="AG68" s="223">
        <v>55.8168855858287</v>
      </c>
      <c r="AH68" s="225">
        <v>2.1699628624877301</v>
      </c>
      <c r="AI68" s="223">
        <v>46.783999788500203</v>
      </c>
      <c r="AJ68" s="225">
        <v>5.4097668844666797</v>
      </c>
      <c r="AK68" s="223">
        <v>60.722145705575201</v>
      </c>
      <c r="AL68" s="225">
        <v>5.7827525314418704</v>
      </c>
      <c r="AM68" s="223">
        <v>57.750897946784903</v>
      </c>
      <c r="AN68" s="225">
        <v>3.2496186530722202</v>
      </c>
      <c r="AO68" s="223">
        <v>10.9668981582847</v>
      </c>
      <c r="AP68" s="225">
        <v>6.3289923571776603</v>
      </c>
      <c r="AQ68" s="223">
        <v>31.4458526169756</v>
      </c>
      <c r="AR68" s="225">
        <v>2.45547820527965</v>
      </c>
      <c r="AS68" s="223">
        <v>27.592913341878099</v>
      </c>
      <c r="AT68" s="225">
        <v>5.0138527263676398</v>
      </c>
      <c r="AU68" s="223">
        <v>27.924540149945098</v>
      </c>
      <c r="AV68" s="225">
        <v>5.3081853558919896</v>
      </c>
      <c r="AW68" s="223">
        <v>34.004980873807199</v>
      </c>
      <c r="AX68" s="225">
        <v>2.5808254682948002</v>
      </c>
      <c r="AY68" s="223">
        <v>6.4120675319291003</v>
      </c>
      <c r="AZ68" s="225">
        <v>4.9283187703407201</v>
      </c>
      <c r="BA68" s="223">
        <v>41.068748049812797</v>
      </c>
      <c r="BB68" s="225">
        <v>1.8690128990572601</v>
      </c>
      <c r="BC68" s="223">
        <v>49.120539633481798</v>
      </c>
      <c r="BD68" s="225">
        <v>5.3280430039622804</v>
      </c>
      <c r="BE68" s="223">
        <v>42.922889398851297</v>
      </c>
      <c r="BF68" s="225">
        <v>5.5094066024342796</v>
      </c>
      <c r="BG68" s="223">
        <v>40.110853509789898</v>
      </c>
      <c r="BH68" s="225">
        <v>2.2751320585719101</v>
      </c>
      <c r="BI68" s="223">
        <v>-9.0096861236919192</v>
      </c>
      <c r="BJ68" s="225">
        <v>5.8832069461620096</v>
      </c>
      <c r="BK68" s="223">
        <v>43.5571929217461</v>
      </c>
      <c r="BL68" s="225">
        <v>2.9577909266160698</v>
      </c>
      <c r="BM68" s="223">
        <v>58.886563804268803</v>
      </c>
      <c r="BN68" s="225">
        <v>4.92419944205432</v>
      </c>
      <c r="BO68" s="223">
        <v>60.287413670684501</v>
      </c>
      <c r="BP68" s="225">
        <v>5.3111025402185703</v>
      </c>
      <c r="BQ68" s="223">
        <v>36.517995378752403</v>
      </c>
      <c r="BR68" s="225">
        <v>3.5538493484550302</v>
      </c>
      <c r="BS68" s="223">
        <v>-22.368568425516401</v>
      </c>
      <c r="BT68" s="225">
        <v>5.94631073371374</v>
      </c>
      <c r="BU68" s="223">
        <v>18.9721822723203</v>
      </c>
      <c r="BV68" s="225">
        <v>2.36738737522374</v>
      </c>
      <c r="BW68" s="223">
        <v>17.145080617969398</v>
      </c>
      <c r="BX68" s="225">
        <v>4.3773168200682697</v>
      </c>
      <c r="BY68" s="223">
        <v>20.6555605311415</v>
      </c>
      <c r="BZ68" s="225">
        <v>4.7915172840982097</v>
      </c>
      <c r="CA68" s="223">
        <v>19.2081020423546</v>
      </c>
      <c r="CB68" s="225">
        <v>3.0023032641094201</v>
      </c>
      <c r="CC68" s="223">
        <v>2.0630214243851501</v>
      </c>
      <c r="CD68" s="225">
        <v>4.8361068316484301</v>
      </c>
      <c r="CE68" s="223">
        <v>65.408740582338098</v>
      </c>
      <c r="CF68" s="225">
        <v>3.1992520591381801</v>
      </c>
      <c r="CG68" s="223">
        <v>65.9335029279016</v>
      </c>
      <c r="CH68" s="225">
        <v>4.7820778965881896</v>
      </c>
      <c r="CI68" s="223">
        <v>63.738567566226202</v>
      </c>
      <c r="CJ68" s="225">
        <v>5.6837924654397396</v>
      </c>
      <c r="CK68" s="223">
        <v>65.780706193231097</v>
      </c>
      <c r="CL68" s="225">
        <v>4.1902430270208999</v>
      </c>
      <c r="CM68" s="223">
        <v>-0.15279673467058799</v>
      </c>
      <c r="CN68" s="225">
        <v>5.9721512621019697</v>
      </c>
      <c r="CO68" s="223">
        <v>34.168540467944098</v>
      </c>
      <c r="CP68" s="225">
        <v>2.1492139449278298</v>
      </c>
      <c r="CQ68" s="223">
        <v>31.2160900877101</v>
      </c>
      <c r="CR68" s="225">
        <v>3.6175006024745602</v>
      </c>
      <c r="CS68" s="223">
        <v>38.598679960582203</v>
      </c>
      <c r="CT68" s="225">
        <v>5.52915346036289</v>
      </c>
      <c r="CU68" s="223">
        <v>35.2004142455717</v>
      </c>
      <c r="CV68" s="225">
        <v>2.6194003579902101</v>
      </c>
      <c r="CW68" s="223">
        <v>3.98432415786155</v>
      </c>
      <c r="CX68" s="225">
        <v>4.3763940568743003</v>
      </c>
      <c r="CY68" s="223">
        <v>35.712467330134899</v>
      </c>
      <c r="CZ68" s="225">
        <v>1.97681551395347</v>
      </c>
      <c r="DA68" s="223">
        <v>43.971947191967097</v>
      </c>
      <c r="DB68" s="225">
        <v>4.9827866344761098</v>
      </c>
      <c r="DC68" s="223">
        <v>39.615241124572201</v>
      </c>
      <c r="DD68" s="225">
        <v>5.3608083930374297</v>
      </c>
      <c r="DE68" s="223">
        <v>33.451617326681301</v>
      </c>
      <c r="DF68" s="225">
        <v>2.3682264612236699</v>
      </c>
      <c r="DG68" s="223">
        <v>-10.520329865285801</v>
      </c>
      <c r="DH68" s="225">
        <v>5.8711947669769202</v>
      </c>
      <c r="DI68" s="223">
        <v>39.850746571885097</v>
      </c>
      <c r="DJ68" s="225">
        <v>2.1374267190130198</v>
      </c>
      <c r="DK68" s="223">
        <v>38.7290837280703</v>
      </c>
      <c r="DL68" s="225">
        <v>4.5225800655236501</v>
      </c>
      <c r="DM68" s="223">
        <v>44.110417014035498</v>
      </c>
      <c r="DN68" s="225">
        <v>5.4546934950829398</v>
      </c>
      <c r="DO68" s="223">
        <v>40.145058710298798</v>
      </c>
      <c r="DP68" s="225">
        <v>2.9209001158268602</v>
      </c>
      <c r="DQ68" s="223">
        <v>1.4159749822285701</v>
      </c>
      <c r="DR68" s="225">
        <v>5.3461029569832101</v>
      </c>
      <c r="DS68" s="223">
        <v>55.040466268274699</v>
      </c>
      <c r="DT68" s="225">
        <v>2.75296947857011</v>
      </c>
      <c r="DU68" s="223">
        <v>51.7062676143481</v>
      </c>
      <c r="DV68" s="225">
        <v>4.8294178174800102</v>
      </c>
      <c r="DW68" s="223">
        <v>46.969411500377802</v>
      </c>
      <c r="DX68" s="225">
        <v>5.5379410108990896</v>
      </c>
      <c r="DY68" s="223">
        <v>58.335359157652697</v>
      </c>
      <c r="DZ68" s="225">
        <v>3.6081392359570899</v>
      </c>
      <c r="EA68" s="223">
        <v>6.6290915433046802</v>
      </c>
      <c r="EB68" s="225">
        <v>5.8463233865499102</v>
      </c>
      <c r="EC68" s="223">
        <v>22.038424498428999</v>
      </c>
      <c r="ED68" s="225">
        <v>1.4634638028613201</v>
      </c>
      <c r="EE68" s="223">
        <v>18.576269427211699</v>
      </c>
      <c r="EF68" s="225">
        <v>3.43079997324732</v>
      </c>
      <c r="EG68" s="223">
        <v>21.635031215739101</v>
      </c>
      <c r="EH68" s="225">
        <v>4.0350095168828499</v>
      </c>
      <c r="EI68" s="223">
        <v>23.8142230761555</v>
      </c>
      <c r="EJ68" s="225">
        <v>2.0933716627449201</v>
      </c>
      <c r="EK68" s="223">
        <v>5.2379536489437699</v>
      </c>
      <c r="EL68" s="225">
        <v>4.1506825686255597</v>
      </c>
      <c r="EM68" s="223">
        <v>22.2012138032688</v>
      </c>
      <c r="EN68" s="225">
        <v>2.2133596179150801</v>
      </c>
      <c r="EO68" s="223">
        <v>16.366612189912502</v>
      </c>
      <c r="EP68" s="225">
        <v>3.5479163956975399</v>
      </c>
      <c r="EQ68" s="223">
        <v>19.572432120155199</v>
      </c>
      <c r="ER68" s="225">
        <v>4.7587256248340397</v>
      </c>
      <c r="ES68" s="223">
        <v>24.490620518088001</v>
      </c>
      <c r="ET68" s="225">
        <v>2.9654640091868099</v>
      </c>
      <c r="EU68" s="223">
        <v>8.1240083281755506</v>
      </c>
      <c r="EV68" s="225">
        <v>5.0107188154096596</v>
      </c>
      <c r="EW68" s="223">
        <v>29.8448539279232</v>
      </c>
      <c r="EX68" s="225">
        <v>2.3313012817758998</v>
      </c>
      <c r="EY68" s="223">
        <v>25.0500543342275</v>
      </c>
      <c r="EZ68" s="225">
        <v>4.4991819146783198</v>
      </c>
      <c r="FA68" s="223">
        <v>23.665245409211501</v>
      </c>
      <c r="FB68" s="225">
        <v>4.2414760885828997</v>
      </c>
      <c r="FC68" s="223">
        <v>33.071527175480099</v>
      </c>
      <c r="FD68" s="225">
        <v>3.4283271303940799</v>
      </c>
      <c r="FE68" s="223">
        <v>8.0214728412526703</v>
      </c>
      <c r="FF68" s="225">
        <v>5.8520610893941098</v>
      </c>
      <c r="FG68" s="104"/>
      <c r="FH68" s="104"/>
      <c r="FI68" s="104"/>
      <c r="FJ68" s="104"/>
      <c r="FK68" s="104"/>
      <c r="FL68" s="104"/>
      <c r="FM68" s="104"/>
      <c r="FN68" s="104"/>
      <c r="FO68" s="104"/>
      <c r="FP68" s="104"/>
      <c r="FQ68" s="104"/>
      <c r="FR68" s="104"/>
      <c r="FS68" s="104"/>
      <c r="FT68" s="104"/>
      <c r="FU68" s="104"/>
      <c r="FV68" s="104"/>
      <c r="FW68" s="104"/>
      <c r="FX68" s="104"/>
      <c r="FY68" s="104"/>
      <c r="FZ68" s="104"/>
      <c r="GA68" s="104"/>
      <c r="GB68" s="104"/>
      <c r="GC68" s="104"/>
      <c r="GD68" s="104"/>
      <c r="GE68" s="104"/>
      <c r="GF68" s="104"/>
      <c r="GG68" s="104"/>
      <c r="GH68" s="104"/>
      <c r="GI68" s="104"/>
      <c r="GJ68" s="104"/>
      <c r="GK68" s="104"/>
      <c r="GL68" s="104"/>
      <c r="GM68" s="104"/>
      <c r="GN68" s="104"/>
      <c r="GO68" s="104"/>
      <c r="GP68" s="104"/>
      <c r="GQ68" s="104"/>
      <c r="GR68" s="104"/>
      <c r="GS68" s="104"/>
      <c r="GT68" s="104"/>
      <c r="GU68" s="104"/>
      <c r="GV68" s="104"/>
      <c r="GW68" s="104"/>
      <c r="GX68" s="104"/>
      <c r="GY68" s="104"/>
      <c r="GZ68" s="104"/>
      <c r="HA68" s="104"/>
      <c r="HB68" s="104"/>
      <c r="HC68" s="104"/>
      <c r="HD68" s="104"/>
      <c r="HE68" s="104"/>
      <c r="HF68" s="104"/>
      <c r="HG68" s="104"/>
      <c r="HH68" s="104"/>
      <c r="HI68" s="104"/>
      <c r="HJ68" s="104"/>
      <c r="HK68" s="104"/>
      <c r="HL68" s="104"/>
      <c r="HM68" s="104"/>
      <c r="HN68" s="104"/>
      <c r="HO68" s="104"/>
      <c r="HP68" s="104"/>
      <c r="HQ68" s="104"/>
      <c r="HR68" s="255"/>
    </row>
    <row r="69" spans="1:226" ht="13" customHeight="1" x14ac:dyDescent="0.25">
      <c r="A69" s="27" t="s">
        <v>448</v>
      </c>
      <c r="B69" s="200">
        <v>2</v>
      </c>
      <c r="C69" s="233">
        <v>23.605141477628901</v>
      </c>
      <c r="D69" s="234">
        <v>1.9165934516649501</v>
      </c>
      <c r="E69" s="233">
        <v>20.579438398351801</v>
      </c>
      <c r="F69" s="234">
        <v>2.86270244542452</v>
      </c>
      <c r="G69" s="233">
        <v>32.150708528667998</v>
      </c>
      <c r="H69" s="234">
        <v>4.49856145371833</v>
      </c>
      <c r="I69" s="233">
        <v>21.437043321836299</v>
      </c>
      <c r="J69" s="234">
        <v>2.2495411170215398</v>
      </c>
      <c r="K69" s="233">
        <v>0.85760492348450901</v>
      </c>
      <c r="L69" s="234">
        <v>3.5385514572651502</v>
      </c>
      <c r="M69" s="233">
        <v>33.3610684769302</v>
      </c>
      <c r="N69" s="234">
        <v>1.98982549280295</v>
      </c>
      <c r="O69" s="233">
        <v>25.604159946474301</v>
      </c>
      <c r="P69" s="234">
        <v>4.3374215729350603</v>
      </c>
      <c r="Q69" s="233">
        <v>43.556429212354701</v>
      </c>
      <c r="R69" s="234">
        <v>4.7737417603073897</v>
      </c>
      <c r="S69" s="233">
        <v>32.033249749766199</v>
      </c>
      <c r="T69" s="234">
        <v>2.1611276948808</v>
      </c>
      <c r="U69" s="233">
        <v>6.42908980329186</v>
      </c>
      <c r="V69" s="234">
        <v>4.7248162007377097</v>
      </c>
      <c r="W69" s="233">
        <v>51.975239827148997</v>
      </c>
      <c r="X69" s="234">
        <v>2.3180829089269999</v>
      </c>
      <c r="Y69" s="233">
        <v>43.039462163553601</v>
      </c>
      <c r="Z69" s="234">
        <v>4.31306892306816</v>
      </c>
      <c r="AA69" s="233">
        <v>60.218668432682598</v>
      </c>
      <c r="AB69" s="234">
        <v>6.0024742424899999</v>
      </c>
      <c r="AC69" s="233">
        <v>51.6072668656141</v>
      </c>
      <c r="AD69" s="234">
        <v>2.4760061352099201</v>
      </c>
      <c r="AE69" s="233">
        <v>8.5678047020605899</v>
      </c>
      <c r="AF69" s="234">
        <v>5.2874750303587303</v>
      </c>
      <c r="AG69" s="233">
        <v>52.622890788889897</v>
      </c>
      <c r="AH69" s="234">
        <v>2.1865357315923601</v>
      </c>
      <c r="AI69" s="233">
        <v>35.596252546640699</v>
      </c>
      <c r="AJ69" s="234">
        <v>4.0538457242918398</v>
      </c>
      <c r="AK69" s="233">
        <v>58.224102781401598</v>
      </c>
      <c r="AL69" s="234">
        <v>5.0725694105841201</v>
      </c>
      <c r="AM69" s="233">
        <v>56.909829466017797</v>
      </c>
      <c r="AN69" s="234">
        <v>3.1155610430604601</v>
      </c>
      <c r="AO69" s="233">
        <v>21.313576919377098</v>
      </c>
      <c r="AP69" s="234">
        <v>5.0071629977615304</v>
      </c>
      <c r="AQ69" s="233">
        <v>38.1587213951492</v>
      </c>
      <c r="AR69" s="234">
        <v>2.4862611609482599</v>
      </c>
      <c r="AS69" s="233">
        <v>26.413640291283301</v>
      </c>
      <c r="AT69" s="234">
        <v>3.7665321492358701</v>
      </c>
      <c r="AU69" s="233">
        <v>43.279383124811297</v>
      </c>
      <c r="AV69" s="234">
        <v>5.1566300657113704</v>
      </c>
      <c r="AW69" s="233">
        <v>40.0215992925053</v>
      </c>
      <c r="AX69" s="234">
        <v>2.9318507374884</v>
      </c>
      <c r="AY69" s="233">
        <v>13.607959001222</v>
      </c>
      <c r="AZ69" s="234">
        <v>4.2263802354986097</v>
      </c>
      <c r="BA69" s="233">
        <v>36.030076482794499</v>
      </c>
      <c r="BB69" s="234">
        <v>2.1273178548201499</v>
      </c>
      <c r="BC69" s="233">
        <v>42.848951484782901</v>
      </c>
      <c r="BD69" s="234">
        <v>4.9314240602496904</v>
      </c>
      <c r="BE69" s="233">
        <v>39.132689316863903</v>
      </c>
      <c r="BF69" s="234">
        <v>4.9833709344764303</v>
      </c>
      <c r="BG69" s="233">
        <v>31.788433826194701</v>
      </c>
      <c r="BH69" s="234">
        <v>2.6098705454046498</v>
      </c>
      <c r="BI69" s="233">
        <v>-11.0605176585882</v>
      </c>
      <c r="BJ69" s="234">
        <v>5.5295966935741596</v>
      </c>
      <c r="BK69" s="233">
        <v>37.940412010799399</v>
      </c>
      <c r="BL69" s="234">
        <v>2.3136406309160602</v>
      </c>
      <c r="BM69" s="233">
        <v>47.906177710668899</v>
      </c>
      <c r="BN69" s="234">
        <v>4.4340234730655501</v>
      </c>
      <c r="BO69" s="233">
        <v>40.071303301834</v>
      </c>
      <c r="BP69" s="234">
        <v>4.6648334066062898</v>
      </c>
      <c r="BQ69" s="233">
        <v>33.0562878494042</v>
      </c>
      <c r="BR69" s="234">
        <v>2.79578279094995</v>
      </c>
      <c r="BS69" s="233">
        <v>-14.8498898612647</v>
      </c>
      <c r="BT69" s="234">
        <v>4.5160152187646698</v>
      </c>
      <c r="BU69" s="233">
        <v>24.3660678029152</v>
      </c>
      <c r="BV69" s="234">
        <v>2.2460621743114202</v>
      </c>
      <c r="BW69" s="233">
        <v>26.2673505618585</v>
      </c>
      <c r="BX69" s="234">
        <v>4.2724816455296599</v>
      </c>
      <c r="BY69" s="233">
        <v>28.933084833677398</v>
      </c>
      <c r="BZ69" s="234">
        <v>5.02019809366075</v>
      </c>
      <c r="CA69" s="233">
        <v>22.103619463076999</v>
      </c>
      <c r="CB69" s="234">
        <v>2.30086483142078</v>
      </c>
      <c r="CC69" s="233">
        <v>-4.1637310987814002</v>
      </c>
      <c r="CD69" s="234">
        <v>4.1736338675329003</v>
      </c>
      <c r="CE69" s="233">
        <v>32.066362468480897</v>
      </c>
      <c r="CF69" s="234">
        <v>2.0574116533587401</v>
      </c>
      <c r="CG69" s="233">
        <v>18.8901873440402</v>
      </c>
      <c r="CH69" s="234">
        <v>3.39770240137211</v>
      </c>
      <c r="CI69" s="233">
        <v>32.762684209080703</v>
      </c>
      <c r="CJ69" s="234">
        <v>4.7328058660606098</v>
      </c>
      <c r="CK69" s="233">
        <v>36.501759953611199</v>
      </c>
      <c r="CL69" s="234">
        <v>2.3982260555300798</v>
      </c>
      <c r="CM69" s="233">
        <v>17.611572609570999</v>
      </c>
      <c r="CN69" s="234">
        <v>4.18799944205991</v>
      </c>
      <c r="CO69" s="233">
        <v>47.566916309811504</v>
      </c>
      <c r="CP69" s="234">
        <v>1.9735995472419601</v>
      </c>
      <c r="CQ69" s="233">
        <v>47.424409255668003</v>
      </c>
      <c r="CR69" s="234">
        <v>4.3897916527012297</v>
      </c>
      <c r="CS69" s="233">
        <v>63.415321034681497</v>
      </c>
      <c r="CT69" s="234">
        <v>3.7354501315288702</v>
      </c>
      <c r="CU69" s="233">
        <v>42.295238018385099</v>
      </c>
      <c r="CV69" s="234">
        <v>2.63609795015496</v>
      </c>
      <c r="CW69" s="233">
        <v>-5.1291712372829901</v>
      </c>
      <c r="CX69" s="234">
        <v>5.0499681216316299</v>
      </c>
      <c r="CY69" s="233">
        <v>50.176097430704502</v>
      </c>
      <c r="CZ69" s="234">
        <v>2.2333438428613301</v>
      </c>
      <c r="DA69" s="233">
        <v>46.876482537877102</v>
      </c>
      <c r="DB69" s="234">
        <v>4.4229711124014104</v>
      </c>
      <c r="DC69" s="233">
        <v>51.916663907634302</v>
      </c>
      <c r="DD69" s="234">
        <v>4.7185256461406899</v>
      </c>
      <c r="DE69" s="233">
        <v>51.038189351845702</v>
      </c>
      <c r="DF69" s="234">
        <v>2.8437002025833702</v>
      </c>
      <c r="DG69" s="233">
        <v>4.1617068139685998</v>
      </c>
      <c r="DH69" s="234">
        <v>5.4287699529749602</v>
      </c>
      <c r="DI69" s="233">
        <v>51.405147830526197</v>
      </c>
      <c r="DJ69" s="234">
        <v>2.07401535734583</v>
      </c>
      <c r="DK69" s="233">
        <v>49.7665383844678</v>
      </c>
      <c r="DL69" s="234">
        <v>4.3122224737072399</v>
      </c>
      <c r="DM69" s="233">
        <v>55.457000860641799</v>
      </c>
      <c r="DN69" s="234">
        <v>4.5261121629751599</v>
      </c>
      <c r="DO69" s="233">
        <v>50.613488765193999</v>
      </c>
      <c r="DP69" s="234">
        <v>2.5414275385526701</v>
      </c>
      <c r="DQ69" s="233">
        <v>0.84695038072620599</v>
      </c>
      <c r="DR69" s="234">
        <v>4.9940593284156902</v>
      </c>
      <c r="DS69" s="233">
        <v>23.908116776017199</v>
      </c>
      <c r="DT69" s="234">
        <v>2.1402847923983002</v>
      </c>
      <c r="DU69" s="233">
        <v>6.2282159997303301</v>
      </c>
      <c r="DV69" s="234">
        <v>1.81277692304602</v>
      </c>
      <c r="DW69" s="233">
        <v>22.320171044524098</v>
      </c>
      <c r="DX69" s="234">
        <v>4.5325462601197897</v>
      </c>
      <c r="DY69" s="233">
        <v>30.9273870138896</v>
      </c>
      <c r="DZ69" s="234">
        <v>2.9135856819402202</v>
      </c>
      <c r="EA69" s="233">
        <v>24.699171014159301</v>
      </c>
      <c r="EB69" s="234">
        <v>3.3570171006464302</v>
      </c>
      <c r="EC69" s="233">
        <v>36.078999844905802</v>
      </c>
      <c r="ED69" s="234">
        <v>2.2742088379468002</v>
      </c>
      <c r="EE69" s="233">
        <v>26.5359252558851</v>
      </c>
      <c r="EF69" s="234">
        <v>4.0202480115481798</v>
      </c>
      <c r="EG69" s="233">
        <v>49.064708559826798</v>
      </c>
      <c r="EH69" s="234">
        <v>5.0787507558666096</v>
      </c>
      <c r="EI69" s="233">
        <v>35.073533326946603</v>
      </c>
      <c r="EJ69" s="234">
        <v>2.8593502018949599</v>
      </c>
      <c r="EK69" s="233">
        <v>8.5376080710614399</v>
      </c>
      <c r="EL69" s="234">
        <v>5.2123211676638297</v>
      </c>
      <c r="EM69" s="233">
        <v>8.5177423784717803</v>
      </c>
      <c r="EN69" s="234">
        <v>1.0212888466699901</v>
      </c>
      <c r="EO69" s="233">
        <v>6.4214966345441997</v>
      </c>
      <c r="EP69" s="234">
        <v>2.1295492999597898</v>
      </c>
      <c r="EQ69" s="233">
        <v>6.5765716822834497</v>
      </c>
      <c r="ER69" s="234">
        <v>1.70568788520246</v>
      </c>
      <c r="ES69" s="233">
        <v>9.4398641187846906</v>
      </c>
      <c r="ET69" s="234">
        <v>1.4887457617781601</v>
      </c>
      <c r="EU69" s="233">
        <v>3.01836748424049</v>
      </c>
      <c r="EV69" s="234">
        <v>2.7619949145032798</v>
      </c>
      <c r="EW69" s="233">
        <v>13.489993180565801</v>
      </c>
      <c r="EX69" s="234">
        <v>1.54216333482153</v>
      </c>
      <c r="EY69" s="233">
        <v>5.5205910818805801</v>
      </c>
      <c r="EZ69" s="234">
        <v>1.8199296963606899</v>
      </c>
      <c r="FA69" s="233">
        <v>13.866764250568901</v>
      </c>
      <c r="FB69" s="234">
        <v>3.0420094889522602</v>
      </c>
      <c r="FC69" s="233">
        <v>16.0817398779574</v>
      </c>
      <c r="FD69" s="234">
        <v>2.1065746147001998</v>
      </c>
      <c r="FE69" s="233">
        <v>10.5611487960768</v>
      </c>
      <c r="FF69" s="234">
        <v>2.64319884456595</v>
      </c>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6"/>
    </row>
    <row r="70" spans="1:226" ht="13" customHeight="1" x14ac:dyDescent="0.25">
      <c r="A70" s="26"/>
      <c r="B70" s="188"/>
      <c r="C70" s="223" t="s">
        <v>736</v>
      </c>
      <c r="D70" s="225" t="s">
        <v>737</v>
      </c>
      <c r="E70" s="223" t="s">
        <v>1325</v>
      </c>
      <c r="F70" s="225" t="s">
        <v>1326</v>
      </c>
      <c r="G70" s="223" t="s">
        <v>1327</v>
      </c>
      <c r="H70" s="225" t="s">
        <v>1328</v>
      </c>
      <c r="I70" s="223" t="s">
        <v>1329</v>
      </c>
      <c r="J70" s="225" t="s">
        <v>1330</v>
      </c>
      <c r="K70" s="223" t="s">
        <v>1331</v>
      </c>
      <c r="L70" s="225" t="s">
        <v>1332</v>
      </c>
      <c r="M70" s="223" t="s">
        <v>744</v>
      </c>
      <c r="N70" s="225" t="s">
        <v>745</v>
      </c>
      <c r="O70" s="223" t="s">
        <v>1333</v>
      </c>
      <c r="P70" s="225" t="s">
        <v>1334</v>
      </c>
      <c r="Q70" s="223" t="s">
        <v>1335</v>
      </c>
      <c r="R70" s="225" t="s">
        <v>1336</v>
      </c>
      <c r="S70" s="223" t="s">
        <v>1337</v>
      </c>
      <c r="T70" s="225" t="s">
        <v>1338</v>
      </c>
      <c r="U70" s="223" t="s">
        <v>1339</v>
      </c>
      <c r="V70" s="225" t="s">
        <v>1340</v>
      </c>
      <c r="W70" s="223" t="s">
        <v>752</v>
      </c>
      <c r="X70" s="225" t="s">
        <v>753</v>
      </c>
      <c r="Y70" s="223" t="s">
        <v>1341</v>
      </c>
      <c r="Z70" s="225" t="s">
        <v>1342</v>
      </c>
      <c r="AA70" s="223" t="s">
        <v>1343</v>
      </c>
      <c r="AB70" s="225" t="s">
        <v>1344</v>
      </c>
      <c r="AC70" s="223" t="s">
        <v>1345</v>
      </c>
      <c r="AD70" s="225" t="s">
        <v>1346</v>
      </c>
      <c r="AE70" s="223" t="s">
        <v>1347</v>
      </c>
      <c r="AF70" s="225" t="s">
        <v>1348</v>
      </c>
      <c r="AG70" s="223" t="s">
        <v>760</v>
      </c>
      <c r="AH70" s="225" t="s">
        <v>761</v>
      </c>
      <c r="AI70" s="223" t="s">
        <v>1349</v>
      </c>
      <c r="AJ70" s="225" t="s">
        <v>1350</v>
      </c>
      <c r="AK70" s="223" t="s">
        <v>1351</v>
      </c>
      <c r="AL70" s="225" t="s">
        <v>1352</v>
      </c>
      <c r="AM70" s="223" t="s">
        <v>1353</v>
      </c>
      <c r="AN70" s="225" t="s">
        <v>1354</v>
      </c>
      <c r="AO70" s="223" t="s">
        <v>1355</v>
      </c>
      <c r="AP70" s="225" t="s">
        <v>1356</v>
      </c>
      <c r="AQ70" s="223" t="s">
        <v>1357</v>
      </c>
      <c r="AR70" s="225" t="s">
        <v>1358</v>
      </c>
      <c r="AS70" s="223" t="s">
        <v>1359</v>
      </c>
      <c r="AT70" s="225" t="s">
        <v>1360</v>
      </c>
      <c r="AU70" s="223" t="s">
        <v>1361</v>
      </c>
      <c r="AV70" s="225" t="s">
        <v>1362</v>
      </c>
      <c r="AW70" s="223" t="s">
        <v>1363</v>
      </c>
      <c r="AX70" s="225" t="s">
        <v>1364</v>
      </c>
      <c r="AY70" s="223" t="s">
        <v>1365</v>
      </c>
      <c r="AZ70" s="225" t="s">
        <v>1366</v>
      </c>
      <c r="BA70" s="223" t="s">
        <v>768</v>
      </c>
      <c r="BB70" s="225" t="s">
        <v>769</v>
      </c>
      <c r="BC70" s="223" t="s">
        <v>1367</v>
      </c>
      <c r="BD70" s="225" t="s">
        <v>1368</v>
      </c>
      <c r="BE70" s="223" t="s">
        <v>1369</v>
      </c>
      <c r="BF70" s="225" t="s">
        <v>1370</v>
      </c>
      <c r="BG70" s="223" t="s">
        <v>1371</v>
      </c>
      <c r="BH70" s="225" t="s">
        <v>1372</v>
      </c>
      <c r="BI70" s="223" t="s">
        <v>1373</v>
      </c>
      <c r="BJ70" s="225" t="s">
        <v>1374</v>
      </c>
      <c r="BK70" s="223" t="s">
        <v>776</v>
      </c>
      <c r="BL70" s="225" t="s">
        <v>777</v>
      </c>
      <c r="BM70" s="223" t="s">
        <v>1375</v>
      </c>
      <c r="BN70" s="225" t="s">
        <v>1376</v>
      </c>
      <c r="BO70" s="223" t="s">
        <v>1377</v>
      </c>
      <c r="BP70" s="225" t="s">
        <v>1378</v>
      </c>
      <c r="BQ70" s="223" t="s">
        <v>1379</v>
      </c>
      <c r="BR70" s="225" t="s">
        <v>1380</v>
      </c>
      <c r="BS70" s="223" t="s">
        <v>1381</v>
      </c>
      <c r="BT70" s="225" t="s">
        <v>1382</v>
      </c>
      <c r="BU70" s="223" t="s">
        <v>784</v>
      </c>
      <c r="BV70" s="225" t="s">
        <v>785</v>
      </c>
      <c r="BW70" s="223" t="s">
        <v>1383</v>
      </c>
      <c r="BX70" s="225" t="s">
        <v>1384</v>
      </c>
      <c r="BY70" s="223" t="s">
        <v>1385</v>
      </c>
      <c r="BZ70" s="225" t="s">
        <v>1386</v>
      </c>
      <c r="CA70" s="223" t="s">
        <v>1387</v>
      </c>
      <c r="CB70" s="225" t="s">
        <v>1388</v>
      </c>
      <c r="CC70" s="223" t="s">
        <v>1389</v>
      </c>
      <c r="CD70" s="225" t="s">
        <v>1390</v>
      </c>
      <c r="CE70" s="223" t="s">
        <v>792</v>
      </c>
      <c r="CF70" s="225" t="s">
        <v>793</v>
      </c>
      <c r="CG70" s="223" t="s">
        <v>1391</v>
      </c>
      <c r="CH70" s="225" t="s">
        <v>1392</v>
      </c>
      <c r="CI70" s="223" t="s">
        <v>1393</v>
      </c>
      <c r="CJ70" s="225" t="s">
        <v>1394</v>
      </c>
      <c r="CK70" s="223" t="s">
        <v>1395</v>
      </c>
      <c r="CL70" s="225" t="s">
        <v>1396</v>
      </c>
      <c r="CM70" s="223" t="s">
        <v>1397</v>
      </c>
      <c r="CN70" s="225" t="s">
        <v>1398</v>
      </c>
      <c r="CO70" s="223" t="s">
        <v>800</v>
      </c>
      <c r="CP70" s="225" t="s">
        <v>801</v>
      </c>
      <c r="CQ70" s="223" t="s">
        <v>1399</v>
      </c>
      <c r="CR70" s="225" t="s">
        <v>1400</v>
      </c>
      <c r="CS70" s="223" t="s">
        <v>1401</v>
      </c>
      <c r="CT70" s="225" t="s">
        <v>1402</v>
      </c>
      <c r="CU70" s="223" t="s">
        <v>1403</v>
      </c>
      <c r="CV70" s="225" t="s">
        <v>1404</v>
      </c>
      <c r="CW70" s="223" t="s">
        <v>1405</v>
      </c>
      <c r="CX70" s="225" t="s">
        <v>1406</v>
      </c>
      <c r="CY70" s="223" t="s">
        <v>808</v>
      </c>
      <c r="CZ70" s="225" t="s">
        <v>809</v>
      </c>
      <c r="DA70" s="223" t="s">
        <v>1407</v>
      </c>
      <c r="DB70" s="225" t="s">
        <v>1408</v>
      </c>
      <c r="DC70" s="223" t="s">
        <v>1409</v>
      </c>
      <c r="DD70" s="225" t="s">
        <v>1410</v>
      </c>
      <c r="DE70" s="223" t="s">
        <v>1411</v>
      </c>
      <c r="DF70" s="225" t="s">
        <v>1412</v>
      </c>
      <c r="DG70" s="223" t="s">
        <v>1413</v>
      </c>
      <c r="DH70" s="225" t="s">
        <v>1414</v>
      </c>
      <c r="DI70" s="223" t="s">
        <v>816</v>
      </c>
      <c r="DJ70" s="225" t="s">
        <v>817</v>
      </c>
      <c r="DK70" s="223" t="s">
        <v>1415</v>
      </c>
      <c r="DL70" s="225" t="s">
        <v>1416</v>
      </c>
      <c r="DM70" s="223" t="s">
        <v>1417</v>
      </c>
      <c r="DN70" s="225" t="s">
        <v>1418</v>
      </c>
      <c r="DO70" s="223" t="s">
        <v>1419</v>
      </c>
      <c r="DP70" s="225" t="s">
        <v>1420</v>
      </c>
      <c r="DQ70" s="223" t="s">
        <v>1421</v>
      </c>
      <c r="DR70" s="225" t="s">
        <v>1422</v>
      </c>
      <c r="DS70" s="223" t="s">
        <v>824</v>
      </c>
      <c r="DT70" s="225" t="s">
        <v>825</v>
      </c>
      <c r="DU70" s="223" t="s">
        <v>1423</v>
      </c>
      <c r="DV70" s="225" t="s">
        <v>1424</v>
      </c>
      <c r="DW70" s="223" t="s">
        <v>1425</v>
      </c>
      <c r="DX70" s="225" t="s">
        <v>1426</v>
      </c>
      <c r="DY70" s="223" t="s">
        <v>1427</v>
      </c>
      <c r="DZ70" s="225" t="s">
        <v>1428</v>
      </c>
      <c r="EA70" s="223" t="s">
        <v>1429</v>
      </c>
      <c r="EB70" s="225" t="s">
        <v>1430</v>
      </c>
      <c r="EC70" s="223" t="s">
        <v>832</v>
      </c>
      <c r="ED70" s="225" t="s">
        <v>833</v>
      </c>
      <c r="EE70" s="223" t="s">
        <v>1431</v>
      </c>
      <c r="EF70" s="225" t="s">
        <v>1432</v>
      </c>
      <c r="EG70" s="223" t="s">
        <v>1433</v>
      </c>
      <c r="EH70" s="225" t="s">
        <v>1434</v>
      </c>
      <c r="EI70" s="223" t="s">
        <v>1435</v>
      </c>
      <c r="EJ70" s="225" t="s">
        <v>1436</v>
      </c>
      <c r="EK70" s="223" t="s">
        <v>1437</v>
      </c>
      <c r="EL70" s="225" t="s">
        <v>1438</v>
      </c>
      <c r="EM70" s="223" t="s">
        <v>1439</v>
      </c>
      <c r="EN70" s="225" t="s">
        <v>1440</v>
      </c>
      <c r="EO70" s="223" t="s">
        <v>1441</v>
      </c>
      <c r="EP70" s="225" t="s">
        <v>1442</v>
      </c>
      <c r="EQ70" s="223" t="s">
        <v>1443</v>
      </c>
      <c r="ER70" s="225" t="s">
        <v>1444</v>
      </c>
      <c r="ES70" s="223" t="s">
        <v>1445</v>
      </c>
      <c r="ET70" s="225" t="s">
        <v>1446</v>
      </c>
      <c r="EU70" s="223" t="s">
        <v>1447</v>
      </c>
      <c r="EV70" s="225" t="s">
        <v>1448</v>
      </c>
      <c r="EW70" s="223" t="s">
        <v>1449</v>
      </c>
      <c r="EX70" s="225" t="s">
        <v>1450</v>
      </c>
      <c r="EY70" s="223" t="s">
        <v>1451</v>
      </c>
      <c r="EZ70" s="225" t="s">
        <v>1452</v>
      </c>
      <c r="FA70" s="223" t="s">
        <v>1453</v>
      </c>
      <c r="FB70" s="225" t="s">
        <v>1454</v>
      </c>
      <c r="FC70" s="223" t="s">
        <v>1455</v>
      </c>
      <c r="FD70" s="225" t="s">
        <v>1456</v>
      </c>
      <c r="FE70" s="223" t="s">
        <v>1457</v>
      </c>
      <c r="FF70" s="225" t="s">
        <v>1458</v>
      </c>
      <c r="FG70" s="223" t="s">
        <v>1459</v>
      </c>
      <c r="FH70" s="225" t="s">
        <v>1460</v>
      </c>
      <c r="FI70" s="223" t="s">
        <v>1461</v>
      </c>
      <c r="FJ70" s="225" t="s">
        <v>1462</v>
      </c>
      <c r="FK70" s="223" t="s">
        <v>1463</v>
      </c>
      <c r="FL70" s="225" t="s">
        <v>1464</v>
      </c>
      <c r="FM70" s="223" t="s">
        <v>1465</v>
      </c>
      <c r="FN70" s="225" t="s">
        <v>1466</v>
      </c>
      <c r="FO70" s="223" t="s">
        <v>1467</v>
      </c>
      <c r="FP70" s="225" t="s">
        <v>1468</v>
      </c>
      <c r="FQ70" s="223" t="s">
        <v>1469</v>
      </c>
      <c r="FR70" s="225" t="s">
        <v>1470</v>
      </c>
      <c r="FS70" s="223" t="s">
        <v>1471</v>
      </c>
      <c r="FT70" s="225" t="s">
        <v>1472</v>
      </c>
      <c r="FU70" s="223" t="s">
        <v>1473</v>
      </c>
      <c r="FV70" s="225" t="s">
        <v>1474</v>
      </c>
      <c r="FW70" s="223" t="s">
        <v>1475</v>
      </c>
      <c r="FX70" s="225" t="s">
        <v>1476</v>
      </c>
      <c r="FY70" s="223" t="s">
        <v>1477</v>
      </c>
      <c r="FZ70" s="225" t="s">
        <v>1478</v>
      </c>
      <c r="GA70" s="223" t="s">
        <v>1479</v>
      </c>
      <c r="GB70" s="225" t="s">
        <v>1480</v>
      </c>
      <c r="GC70" s="223" t="s">
        <v>1481</v>
      </c>
      <c r="GD70" s="225" t="s">
        <v>1482</v>
      </c>
      <c r="GE70" s="223" t="s">
        <v>1483</v>
      </c>
      <c r="GF70" s="225" t="s">
        <v>1484</v>
      </c>
      <c r="GG70" s="223" t="s">
        <v>1485</v>
      </c>
      <c r="GH70" s="225" t="s">
        <v>1486</v>
      </c>
      <c r="GI70" s="223" t="s">
        <v>1487</v>
      </c>
      <c r="GJ70" s="225" t="s">
        <v>1488</v>
      </c>
      <c r="GK70" s="223" t="s">
        <v>1489</v>
      </c>
      <c r="GL70" s="225" t="s">
        <v>1490</v>
      </c>
      <c r="GM70" s="104" t="s">
        <v>1491</v>
      </c>
      <c r="GN70" s="104" t="s">
        <v>1492</v>
      </c>
      <c r="GO70" s="104" t="s">
        <v>1493</v>
      </c>
      <c r="GP70" s="104" t="s">
        <v>1494</v>
      </c>
      <c r="GQ70" s="104" t="s">
        <v>1495</v>
      </c>
      <c r="GR70" s="104" t="s">
        <v>1496</v>
      </c>
      <c r="GS70" s="104" t="s">
        <v>1497</v>
      </c>
      <c r="GT70" s="104" t="s">
        <v>1498</v>
      </c>
      <c r="GU70" s="104" t="s">
        <v>1499</v>
      </c>
      <c r="GV70" s="104" t="s">
        <v>1500</v>
      </c>
      <c r="GW70" s="104" t="s">
        <v>1501</v>
      </c>
      <c r="GX70" s="104" t="s">
        <v>1502</v>
      </c>
      <c r="GY70" s="104" t="s">
        <v>1503</v>
      </c>
      <c r="GZ70" s="104" t="s">
        <v>1504</v>
      </c>
      <c r="HA70" s="104" t="s">
        <v>1505</v>
      </c>
      <c r="HB70" s="104" t="s">
        <v>1506</v>
      </c>
      <c r="HC70" s="104" t="s">
        <v>1507</v>
      </c>
      <c r="HD70" s="104" t="s">
        <v>1508</v>
      </c>
      <c r="HE70" s="104" t="s">
        <v>1509</v>
      </c>
      <c r="HF70" s="104" t="s">
        <v>1510</v>
      </c>
      <c r="HG70" s="104" t="s">
        <v>1511</v>
      </c>
      <c r="HH70" s="104" t="s">
        <v>1512</v>
      </c>
      <c r="HI70" s="104" t="s">
        <v>1513</v>
      </c>
      <c r="HJ70" s="104" t="s">
        <v>1514</v>
      </c>
      <c r="HK70" s="104" t="s">
        <v>1515</v>
      </c>
      <c r="HL70" s="104" t="s">
        <v>1516</v>
      </c>
      <c r="HM70" s="104" t="s">
        <v>1517</v>
      </c>
      <c r="HN70" s="104" t="s">
        <v>1518</v>
      </c>
      <c r="HO70" s="104" t="s">
        <v>1519</v>
      </c>
      <c r="HP70" s="104" t="s">
        <v>1520</v>
      </c>
      <c r="HQ70" s="104" t="s">
        <v>1521</v>
      </c>
      <c r="HR70" s="255" t="s">
        <v>1522</v>
      </c>
    </row>
    <row r="71" spans="1:226" ht="13" customHeight="1" x14ac:dyDescent="0.25">
      <c r="A71" s="26" t="s">
        <v>392</v>
      </c>
      <c r="B71" s="188">
        <v>1</v>
      </c>
      <c r="C71" s="223">
        <v>51.405961313000702</v>
      </c>
      <c r="D71" s="225">
        <v>1.7784114134311499</v>
      </c>
      <c r="E71" s="223">
        <v>49.5833659609157</v>
      </c>
      <c r="F71" s="225">
        <v>3.3432915040934899</v>
      </c>
      <c r="G71" s="223">
        <v>51.697231491980702</v>
      </c>
      <c r="H71" s="225">
        <v>3.2172364107154801</v>
      </c>
      <c r="I71" s="223">
        <v>51.9597372364289</v>
      </c>
      <c r="J71" s="225">
        <v>2.2680934782939</v>
      </c>
      <c r="K71" s="223">
        <v>2.3763712755131801</v>
      </c>
      <c r="L71" s="225">
        <v>3.89051062384255</v>
      </c>
      <c r="M71" s="223">
        <v>40.908300226098802</v>
      </c>
      <c r="N71" s="225">
        <v>1.7388114709196301</v>
      </c>
      <c r="O71" s="223">
        <v>37.505902972466998</v>
      </c>
      <c r="P71" s="225">
        <v>3.3582408152737</v>
      </c>
      <c r="Q71" s="223">
        <v>43.355812063243697</v>
      </c>
      <c r="R71" s="225">
        <v>3.4809187463727702</v>
      </c>
      <c r="S71" s="223">
        <v>40.833640108618802</v>
      </c>
      <c r="T71" s="225">
        <v>2.0518864354708799</v>
      </c>
      <c r="U71" s="223">
        <v>3.32773713615184</v>
      </c>
      <c r="V71" s="225">
        <v>3.8689483317601199</v>
      </c>
      <c r="W71" s="223">
        <v>37.7266942494972</v>
      </c>
      <c r="X71" s="225">
        <v>1.59765950108098</v>
      </c>
      <c r="Y71" s="223">
        <v>38.352709283530999</v>
      </c>
      <c r="Z71" s="225">
        <v>4.0777244274626501</v>
      </c>
      <c r="AA71" s="223">
        <v>40.862142544247497</v>
      </c>
      <c r="AB71" s="225">
        <v>3.2367604339855802</v>
      </c>
      <c r="AC71" s="223">
        <v>35.598143389672899</v>
      </c>
      <c r="AD71" s="225">
        <v>1.9010487040406101</v>
      </c>
      <c r="AE71" s="223">
        <v>-2.7545658938581399</v>
      </c>
      <c r="AF71" s="225">
        <v>4.7167773755723603</v>
      </c>
      <c r="AG71" s="223">
        <v>64.1917559342792</v>
      </c>
      <c r="AH71" s="225">
        <v>1.35080529790782</v>
      </c>
      <c r="AI71" s="223">
        <v>59.652362911561703</v>
      </c>
      <c r="AJ71" s="225">
        <v>3.3699916944958699</v>
      </c>
      <c r="AK71" s="223">
        <v>70.100079440265304</v>
      </c>
      <c r="AL71" s="225">
        <v>3.0019043020575298</v>
      </c>
      <c r="AM71" s="223">
        <v>62.622814852501897</v>
      </c>
      <c r="AN71" s="225">
        <v>1.7505831472464499</v>
      </c>
      <c r="AO71" s="223">
        <v>2.9704519409402401</v>
      </c>
      <c r="AP71" s="225">
        <v>3.86492566273493</v>
      </c>
      <c r="AQ71" s="223">
        <v>29.909450562544301</v>
      </c>
      <c r="AR71" s="225">
        <v>1.68601508855011</v>
      </c>
      <c r="AS71" s="223">
        <v>21.464892640704999</v>
      </c>
      <c r="AT71" s="225">
        <v>2.9232671218565902</v>
      </c>
      <c r="AU71" s="223">
        <v>36.127760246895697</v>
      </c>
      <c r="AV71" s="225">
        <v>3.49793988821077</v>
      </c>
      <c r="AW71" s="223">
        <v>30.534955535119099</v>
      </c>
      <c r="AX71" s="225">
        <v>2.0163945946620099</v>
      </c>
      <c r="AY71" s="223">
        <v>9.0700628944141499</v>
      </c>
      <c r="AZ71" s="225">
        <v>3.57549062980392</v>
      </c>
      <c r="BA71" s="223">
        <v>44.814264120917699</v>
      </c>
      <c r="BB71" s="225">
        <v>1.4770743258207399</v>
      </c>
      <c r="BC71" s="223">
        <v>47.9904327274228</v>
      </c>
      <c r="BD71" s="225">
        <v>3.6470990132108998</v>
      </c>
      <c r="BE71" s="223">
        <v>50.993032607350401</v>
      </c>
      <c r="BF71" s="225">
        <v>2.9682155906516501</v>
      </c>
      <c r="BG71" s="223">
        <v>41.059440203695402</v>
      </c>
      <c r="BH71" s="225">
        <v>2.0028565059538401</v>
      </c>
      <c r="BI71" s="223">
        <v>-6.9309925237273999</v>
      </c>
      <c r="BJ71" s="225">
        <v>4.4150517360847603</v>
      </c>
      <c r="BK71" s="223">
        <v>51.417933431963597</v>
      </c>
      <c r="BL71" s="225">
        <v>1.6130985025034801</v>
      </c>
      <c r="BM71" s="223">
        <v>61.977044263178897</v>
      </c>
      <c r="BN71" s="225">
        <v>3.0743851272473202</v>
      </c>
      <c r="BO71" s="223">
        <v>59.169048543882703</v>
      </c>
      <c r="BP71" s="225">
        <v>2.79055216993833</v>
      </c>
      <c r="BQ71" s="223">
        <v>44.697000853619102</v>
      </c>
      <c r="BR71" s="225">
        <v>2.2416842964135699</v>
      </c>
      <c r="BS71" s="223">
        <v>-17.280043409559799</v>
      </c>
      <c r="BT71" s="225">
        <v>3.6657256709372299</v>
      </c>
      <c r="BU71" s="223">
        <v>20.956357650339601</v>
      </c>
      <c r="BV71" s="225">
        <v>1.5471741667522101</v>
      </c>
      <c r="BW71" s="223">
        <v>23.666082441631701</v>
      </c>
      <c r="BX71" s="225">
        <v>3.0891736360917701</v>
      </c>
      <c r="BY71" s="223">
        <v>20.590995778450701</v>
      </c>
      <c r="BZ71" s="225">
        <v>2.6088131391199898</v>
      </c>
      <c r="CA71" s="223">
        <v>19.471128308685799</v>
      </c>
      <c r="CB71" s="225">
        <v>2.1665550520966299</v>
      </c>
      <c r="CC71" s="223">
        <v>-4.1949541329458704</v>
      </c>
      <c r="CD71" s="225">
        <v>3.47237148992058</v>
      </c>
      <c r="CE71" s="223">
        <v>44.524194157420098</v>
      </c>
      <c r="CF71" s="225">
        <v>1.6171821348864901</v>
      </c>
      <c r="CG71" s="223">
        <v>34.788968944085198</v>
      </c>
      <c r="CH71" s="225">
        <v>2.7438939967941902</v>
      </c>
      <c r="CI71" s="223">
        <v>49.087836306517303</v>
      </c>
      <c r="CJ71" s="225">
        <v>2.7877810560862901</v>
      </c>
      <c r="CK71" s="223">
        <v>45.473374175036398</v>
      </c>
      <c r="CL71" s="225">
        <v>2.0951658293127302</v>
      </c>
      <c r="CM71" s="223">
        <v>10.684405230951199</v>
      </c>
      <c r="CN71" s="225">
        <v>3.2080063281893398</v>
      </c>
      <c r="CO71" s="223">
        <v>47.7362950164203</v>
      </c>
      <c r="CP71" s="225">
        <v>1.6745343650695199</v>
      </c>
      <c r="CQ71" s="223">
        <v>50.062881706482003</v>
      </c>
      <c r="CR71" s="225">
        <v>3.4750623380447299</v>
      </c>
      <c r="CS71" s="223">
        <v>55.855863353144898</v>
      </c>
      <c r="CT71" s="225">
        <v>2.6312232944609701</v>
      </c>
      <c r="CU71" s="223">
        <v>43.7031439428726</v>
      </c>
      <c r="CV71" s="225">
        <v>2.0160605589667502</v>
      </c>
      <c r="CW71" s="223">
        <v>-6.3597377636094397</v>
      </c>
      <c r="CX71" s="225">
        <v>3.6143316459856201</v>
      </c>
      <c r="CY71" s="223">
        <v>45.746800737028202</v>
      </c>
      <c r="CZ71" s="225">
        <v>1.5488853833781899</v>
      </c>
      <c r="DA71" s="223">
        <v>46.643433944139602</v>
      </c>
      <c r="DB71" s="225">
        <v>3.40071719845277</v>
      </c>
      <c r="DC71" s="223">
        <v>44.0010443089975</v>
      </c>
      <c r="DD71" s="225">
        <v>2.8252182409026498</v>
      </c>
      <c r="DE71" s="223">
        <v>45.105990728614103</v>
      </c>
      <c r="DF71" s="225">
        <v>2.0211767521239299</v>
      </c>
      <c r="DG71" s="223">
        <v>-1.5374432155255</v>
      </c>
      <c r="DH71" s="225">
        <v>3.9959848714156498</v>
      </c>
      <c r="DI71" s="223">
        <v>52.150745892286203</v>
      </c>
      <c r="DJ71" s="225">
        <v>1.5517280827973801</v>
      </c>
      <c r="DK71" s="223">
        <v>51.229900473485799</v>
      </c>
      <c r="DL71" s="225">
        <v>3.0749817053191499</v>
      </c>
      <c r="DM71" s="223">
        <v>55.325300614281197</v>
      </c>
      <c r="DN71" s="225">
        <v>2.9021873645201102</v>
      </c>
      <c r="DO71" s="223">
        <v>51.031609317882499</v>
      </c>
      <c r="DP71" s="225">
        <v>1.83006497719828</v>
      </c>
      <c r="DQ71" s="223">
        <v>-0.19829115560331401</v>
      </c>
      <c r="DR71" s="225">
        <v>3.4662879267559901</v>
      </c>
      <c r="DS71" s="223">
        <v>54.908152754627203</v>
      </c>
      <c r="DT71" s="225">
        <v>1.57390997983947</v>
      </c>
      <c r="DU71" s="223">
        <v>49.877148065043002</v>
      </c>
      <c r="DV71" s="225">
        <v>2.7334854611519002</v>
      </c>
      <c r="DW71" s="223">
        <v>54.636619087721499</v>
      </c>
      <c r="DX71" s="225">
        <v>2.9177300761549998</v>
      </c>
      <c r="DY71" s="223">
        <v>55.934296880919</v>
      </c>
      <c r="DZ71" s="225">
        <v>2.1842174395688501</v>
      </c>
      <c r="EA71" s="223">
        <v>6.0571488158760003</v>
      </c>
      <c r="EB71" s="225">
        <v>3.6615913030870502</v>
      </c>
      <c r="EC71" s="223">
        <v>25.480060436717899</v>
      </c>
      <c r="ED71" s="225">
        <v>1.3234193374318</v>
      </c>
      <c r="EE71" s="223">
        <v>20.366921396392598</v>
      </c>
      <c r="EF71" s="225">
        <v>2.5879208547724399</v>
      </c>
      <c r="EG71" s="223">
        <v>28.381160460134598</v>
      </c>
      <c r="EH71" s="225">
        <v>2.5617091643304799</v>
      </c>
      <c r="EI71" s="223">
        <v>25.555606148847598</v>
      </c>
      <c r="EJ71" s="225">
        <v>1.8870799779224301</v>
      </c>
      <c r="EK71" s="223">
        <v>5.1886847524549502</v>
      </c>
      <c r="EL71" s="225">
        <v>3.2972757820729699</v>
      </c>
      <c r="EM71" s="223">
        <v>19.574979086285701</v>
      </c>
      <c r="EN71" s="225">
        <v>1.3594722675714199</v>
      </c>
      <c r="EO71" s="223">
        <v>15.6481729922836</v>
      </c>
      <c r="EP71" s="225">
        <v>2.1412931976729501</v>
      </c>
      <c r="EQ71" s="223">
        <v>21.326357439600699</v>
      </c>
      <c r="ER71" s="225">
        <v>2.4510904617241001</v>
      </c>
      <c r="ES71" s="223">
        <v>19.8562713565363</v>
      </c>
      <c r="ET71" s="225">
        <v>1.69750884970459</v>
      </c>
      <c r="EU71" s="223">
        <v>4.2080983642526499</v>
      </c>
      <c r="EV71" s="225">
        <v>2.5669038260075299</v>
      </c>
      <c r="EW71" s="223">
        <v>32.881720713916799</v>
      </c>
      <c r="EX71" s="225">
        <v>1.4899790957639101</v>
      </c>
      <c r="EY71" s="223">
        <v>29.934871693186601</v>
      </c>
      <c r="EZ71" s="225">
        <v>3.0371561320949301</v>
      </c>
      <c r="FA71" s="223">
        <v>33.166179913641201</v>
      </c>
      <c r="FB71" s="225">
        <v>3.0665996174093002</v>
      </c>
      <c r="FC71" s="223">
        <v>33.390627503543897</v>
      </c>
      <c r="FD71" s="225">
        <v>1.7447605129570001</v>
      </c>
      <c r="FE71" s="223">
        <v>3.4557558103573198</v>
      </c>
      <c r="FF71" s="225">
        <v>2.9896673214371998</v>
      </c>
      <c r="FG71" s="223">
        <v>13.851055036873801</v>
      </c>
      <c r="FH71" s="225">
        <v>2.3185207519932098</v>
      </c>
      <c r="FI71" s="223">
        <v>6.6486414552669704</v>
      </c>
      <c r="FJ71" s="225">
        <v>2.3377598167894602</v>
      </c>
      <c r="FK71" s="223">
        <v>-11.979341595770499</v>
      </c>
      <c r="FL71" s="225">
        <v>2.37049294664169</v>
      </c>
      <c r="FM71" s="223">
        <v>-4.8244226323491404</v>
      </c>
      <c r="FN71" s="225">
        <v>1.9898119869146</v>
      </c>
      <c r="FO71" s="223">
        <v>-12.8591908366404</v>
      </c>
      <c r="FP71" s="225">
        <v>2.4439783411902298</v>
      </c>
      <c r="FQ71" s="223">
        <v>2.9097635617739299</v>
      </c>
      <c r="FR71" s="225">
        <v>2.05862145306138</v>
      </c>
      <c r="FS71" s="223">
        <v>8.2884577609847199</v>
      </c>
      <c r="FT71" s="225">
        <v>2.2747945389897</v>
      </c>
      <c r="FU71" s="223">
        <v>-1.47573878731843</v>
      </c>
      <c r="FV71" s="225">
        <v>2.0553155593169499</v>
      </c>
      <c r="FW71" s="223">
        <v>8.5149185824197104</v>
      </c>
      <c r="FX71" s="225">
        <v>2.2642268471006202</v>
      </c>
      <c r="FY71" s="223">
        <v>12.643799382142801</v>
      </c>
      <c r="FZ71" s="225">
        <v>2.1970286429476098</v>
      </c>
      <c r="GA71" s="223">
        <v>7.4901869436609703</v>
      </c>
      <c r="GB71" s="225">
        <v>2.1591899426586099</v>
      </c>
      <c r="GC71" s="223">
        <v>11.575551523174401</v>
      </c>
      <c r="GD71" s="225">
        <v>2.14352504124385</v>
      </c>
      <c r="GE71" s="223">
        <v>8.7983163147230297</v>
      </c>
      <c r="GF71" s="225">
        <v>2.3120718445611499</v>
      </c>
      <c r="GG71" s="223">
        <v>2.6098686612253799</v>
      </c>
      <c r="GH71" s="225">
        <v>1.6991499677339199</v>
      </c>
      <c r="GI71" s="223">
        <v>2.9286394693610101</v>
      </c>
      <c r="GJ71" s="225">
        <v>1.7007996689636999</v>
      </c>
      <c r="GK71" s="223">
        <v>8.0518285523745199</v>
      </c>
      <c r="GL71" s="225">
        <v>1.94945929678409</v>
      </c>
      <c r="GM71" s="104"/>
      <c r="GN71" s="104"/>
      <c r="GO71" s="104"/>
      <c r="GP71" s="104"/>
      <c r="GQ71" s="104"/>
      <c r="GR71" s="104"/>
      <c r="GS71" s="104"/>
      <c r="GT71" s="104"/>
      <c r="GU71" s="104"/>
      <c r="GV71" s="104"/>
      <c r="GW71" s="104"/>
      <c r="GX71" s="104"/>
      <c r="GY71" s="104"/>
      <c r="GZ71" s="104"/>
      <c r="HA71" s="104"/>
      <c r="HB71" s="104"/>
      <c r="HC71" s="104"/>
      <c r="HD71" s="104"/>
      <c r="HE71" s="104"/>
      <c r="HF71" s="104"/>
      <c r="HG71" s="104"/>
      <c r="HH71" s="104"/>
      <c r="HI71" s="104"/>
      <c r="HJ71" s="104"/>
      <c r="HK71" s="104"/>
      <c r="HL71" s="104"/>
      <c r="HM71" s="104"/>
      <c r="HN71" s="104"/>
      <c r="HO71" s="104"/>
      <c r="HP71" s="104"/>
      <c r="HQ71" s="104"/>
      <c r="HR71" s="255"/>
    </row>
    <row r="72" spans="1:226" ht="13" customHeight="1" x14ac:dyDescent="0.25">
      <c r="A72" s="26" t="s">
        <v>396</v>
      </c>
      <c r="B72" s="188">
        <v>1</v>
      </c>
      <c r="C72" s="223">
        <v>42.951845808435998</v>
      </c>
      <c r="D72" s="225">
        <v>1.2450066584366799</v>
      </c>
      <c r="E72" s="223">
        <v>50.496182391625801</v>
      </c>
      <c r="F72" s="225">
        <v>2.5832349906273699</v>
      </c>
      <c r="G72" s="223">
        <v>47.182858239298703</v>
      </c>
      <c r="H72" s="225">
        <v>2.7333673184343699</v>
      </c>
      <c r="I72" s="223">
        <v>39.676370061950898</v>
      </c>
      <c r="J72" s="225">
        <v>1.3695495829797899</v>
      </c>
      <c r="K72" s="223">
        <v>-10.8198123296749</v>
      </c>
      <c r="L72" s="225">
        <v>2.8451794505505301</v>
      </c>
      <c r="M72" s="223">
        <v>20.0328866271572</v>
      </c>
      <c r="N72" s="225">
        <v>0.87549974198317504</v>
      </c>
      <c r="O72" s="223">
        <v>20.005678563058801</v>
      </c>
      <c r="P72" s="225">
        <v>2.13380487562653</v>
      </c>
      <c r="Q72" s="223">
        <v>22.858814210526099</v>
      </c>
      <c r="R72" s="225">
        <v>1.94273955522907</v>
      </c>
      <c r="S72" s="223">
        <v>19.2059627901521</v>
      </c>
      <c r="T72" s="225">
        <v>1.0653663313708801</v>
      </c>
      <c r="U72" s="223">
        <v>-0.79971577290666596</v>
      </c>
      <c r="V72" s="225">
        <v>2.3944581130078899</v>
      </c>
      <c r="W72" s="223">
        <v>42.061736282156197</v>
      </c>
      <c r="X72" s="225">
        <v>1.0383777553259099</v>
      </c>
      <c r="Y72" s="223">
        <v>40.7849158822089</v>
      </c>
      <c r="Z72" s="225">
        <v>2.42533981984332</v>
      </c>
      <c r="AA72" s="223">
        <v>47.9962780619976</v>
      </c>
      <c r="AB72" s="225">
        <v>2.51955614894867</v>
      </c>
      <c r="AC72" s="223">
        <v>40.920665558264503</v>
      </c>
      <c r="AD72" s="225">
        <v>1.2991153812246501</v>
      </c>
      <c r="AE72" s="223">
        <v>0.135749676055681</v>
      </c>
      <c r="AF72" s="225">
        <v>2.7604157941660699</v>
      </c>
      <c r="AG72" s="223">
        <v>70.040345836886303</v>
      </c>
      <c r="AH72" s="225">
        <v>1.08379948944256</v>
      </c>
      <c r="AI72" s="223">
        <v>59.790349065428501</v>
      </c>
      <c r="AJ72" s="225">
        <v>2.1914519357694902</v>
      </c>
      <c r="AK72" s="223">
        <v>71.552123170144398</v>
      </c>
      <c r="AL72" s="225">
        <v>2.2791441994021202</v>
      </c>
      <c r="AM72" s="223">
        <v>72.309579929136603</v>
      </c>
      <c r="AN72" s="225">
        <v>1.3755014658171301</v>
      </c>
      <c r="AO72" s="223">
        <v>12.5192308637082</v>
      </c>
      <c r="AP72" s="225">
        <v>2.4817972862776601</v>
      </c>
      <c r="AQ72" s="223">
        <v>52.165121699044803</v>
      </c>
      <c r="AR72" s="225">
        <v>1.3759491062265199</v>
      </c>
      <c r="AS72" s="223">
        <v>46.900963411876504</v>
      </c>
      <c r="AT72" s="225">
        <v>2.6956377058540402</v>
      </c>
      <c r="AU72" s="223">
        <v>52.927036365304303</v>
      </c>
      <c r="AV72" s="225">
        <v>2.5485635527597199</v>
      </c>
      <c r="AW72" s="223">
        <v>53.256302413751499</v>
      </c>
      <c r="AX72" s="225">
        <v>1.59385881013027</v>
      </c>
      <c r="AY72" s="223">
        <v>6.3553390018750102</v>
      </c>
      <c r="AZ72" s="225">
        <v>2.7186305698854998</v>
      </c>
      <c r="BA72" s="223">
        <v>53.564471107243101</v>
      </c>
      <c r="BB72" s="225">
        <v>1.10414200615361</v>
      </c>
      <c r="BC72" s="223">
        <v>51.134136561735097</v>
      </c>
      <c r="BD72" s="225">
        <v>2.59353717078152</v>
      </c>
      <c r="BE72" s="223">
        <v>55.872470530749098</v>
      </c>
      <c r="BF72" s="225">
        <v>2.08469290164585</v>
      </c>
      <c r="BG72" s="223">
        <v>53.472045104767297</v>
      </c>
      <c r="BH72" s="225">
        <v>1.34559790307114</v>
      </c>
      <c r="BI72" s="223">
        <v>2.33790854303221</v>
      </c>
      <c r="BJ72" s="225">
        <v>2.8282732724972299</v>
      </c>
      <c r="BK72" s="223">
        <v>47.259629291738001</v>
      </c>
      <c r="BL72" s="225">
        <v>1.0829674924695201</v>
      </c>
      <c r="BM72" s="223">
        <v>50.343215002369298</v>
      </c>
      <c r="BN72" s="225">
        <v>2.3901147361710802</v>
      </c>
      <c r="BO72" s="223">
        <v>46.918219234808099</v>
      </c>
      <c r="BP72" s="225">
        <v>2.7013985782653802</v>
      </c>
      <c r="BQ72" s="223">
        <v>46.541743688083002</v>
      </c>
      <c r="BR72" s="225">
        <v>1.2557260491176101</v>
      </c>
      <c r="BS72" s="223">
        <v>-3.8014713142863101</v>
      </c>
      <c r="BT72" s="225">
        <v>2.70334839134616</v>
      </c>
      <c r="BU72" s="223">
        <v>16.613922003556201</v>
      </c>
      <c r="BV72" s="225">
        <v>0.90785505419787504</v>
      </c>
      <c r="BW72" s="223">
        <v>20.219758056867398</v>
      </c>
      <c r="BX72" s="225">
        <v>2.0176925085806898</v>
      </c>
      <c r="BY72" s="223">
        <v>19.537393208363198</v>
      </c>
      <c r="BZ72" s="225">
        <v>2.2421590898371901</v>
      </c>
      <c r="CA72" s="223">
        <v>15.0958528362319</v>
      </c>
      <c r="CB72" s="225">
        <v>1.07378352520982</v>
      </c>
      <c r="CC72" s="223">
        <v>-5.12390522063549</v>
      </c>
      <c r="CD72" s="225">
        <v>2.29732928403984</v>
      </c>
      <c r="CE72" s="223">
        <v>53.467167159927101</v>
      </c>
      <c r="CF72" s="225">
        <v>1.2059192332722299</v>
      </c>
      <c r="CG72" s="223">
        <v>37.299940022321799</v>
      </c>
      <c r="CH72" s="225">
        <v>2.6545983184816402</v>
      </c>
      <c r="CI72" s="223">
        <v>47.001974581291599</v>
      </c>
      <c r="CJ72" s="225">
        <v>2.3788776007924102</v>
      </c>
      <c r="CK72" s="223">
        <v>59.389740390019703</v>
      </c>
      <c r="CL72" s="225">
        <v>1.3377898283193399</v>
      </c>
      <c r="CM72" s="223">
        <v>22.089800367697901</v>
      </c>
      <c r="CN72" s="225">
        <v>2.7212295869525098</v>
      </c>
      <c r="CO72" s="223">
        <v>55.551646301705503</v>
      </c>
      <c r="CP72" s="225">
        <v>1.02330586358286</v>
      </c>
      <c r="CQ72" s="223">
        <v>57.273843390787199</v>
      </c>
      <c r="CR72" s="225">
        <v>2.2789173284964499</v>
      </c>
      <c r="CS72" s="223">
        <v>58.294214009599003</v>
      </c>
      <c r="CT72" s="225">
        <v>2.4932971751886299</v>
      </c>
      <c r="CU72" s="223">
        <v>54.4181509014714</v>
      </c>
      <c r="CV72" s="225">
        <v>1.3066193234597001</v>
      </c>
      <c r="CW72" s="223">
        <v>-2.8556924893158402</v>
      </c>
      <c r="CX72" s="225">
        <v>2.6396707653943299</v>
      </c>
      <c r="CY72" s="223">
        <v>58.340033703770601</v>
      </c>
      <c r="CZ72" s="225">
        <v>1.0677038804649299</v>
      </c>
      <c r="DA72" s="223">
        <v>54.516379892661298</v>
      </c>
      <c r="DB72" s="225">
        <v>2.7125339491881002</v>
      </c>
      <c r="DC72" s="223">
        <v>58.781326601884402</v>
      </c>
      <c r="DD72" s="225">
        <v>2.5181225882019098</v>
      </c>
      <c r="DE72" s="223">
        <v>58.979986302521098</v>
      </c>
      <c r="DF72" s="225">
        <v>1.24923460611629</v>
      </c>
      <c r="DG72" s="223">
        <v>4.4636064098598398</v>
      </c>
      <c r="DH72" s="225">
        <v>2.8151299654091901</v>
      </c>
      <c r="DI72" s="223">
        <v>49.019916245256603</v>
      </c>
      <c r="DJ72" s="225">
        <v>1.1619338555024199</v>
      </c>
      <c r="DK72" s="223">
        <v>47.548970909092901</v>
      </c>
      <c r="DL72" s="225">
        <v>2.5863869084971198</v>
      </c>
      <c r="DM72" s="223">
        <v>47.272366635895402</v>
      </c>
      <c r="DN72" s="225">
        <v>2.32960394668754</v>
      </c>
      <c r="DO72" s="223">
        <v>49.862382572653999</v>
      </c>
      <c r="DP72" s="225">
        <v>1.2826189251346201</v>
      </c>
      <c r="DQ72" s="223">
        <v>2.31341166356105</v>
      </c>
      <c r="DR72" s="225">
        <v>2.6731619160272002</v>
      </c>
      <c r="DS72" s="223">
        <v>55.484836647907301</v>
      </c>
      <c r="DT72" s="225">
        <v>1.1370767781692299</v>
      </c>
      <c r="DU72" s="223">
        <v>44.756457146145799</v>
      </c>
      <c r="DV72" s="225">
        <v>2.5053242572107099</v>
      </c>
      <c r="DW72" s="223">
        <v>50.174952897733398</v>
      </c>
      <c r="DX72" s="225">
        <v>2.4540255436059102</v>
      </c>
      <c r="DY72" s="223">
        <v>59.650998154308297</v>
      </c>
      <c r="DZ72" s="225">
        <v>1.36628144460227</v>
      </c>
      <c r="EA72" s="223">
        <v>14.894541008162401</v>
      </c>
      <c r="EB72" s="225">
        <v>2.6626888804239401</v>
      </c>
      <c r="EC72" s="223">
        <v>42.9473782749888</v>
      </c>
      <c r="ED72" s="225">
        <v>1.03865286599562</v>
      </c>
      <c r="EE72" s="223">
        <v>36.200470589859499</v>
      </c>
      <c r="EF72" s="225">
        <v>2.29707924278852</v>
      </c>
      <c r="EG72" s="223">
        <v>44.228450325308003</v>
      </c>
      <c r="EH72" s="225">
        <v>2.4000275513326401</v>
      </c>
      <c r="EI72" s="223">
        <v>44.183190883350399</v>
      </c>
      <c r="EJ72" s="225">
        <v>1.1610460828928799</v>
      </c>
      <c r="EK72" s="223">
        <v>7.9827202934908996</v>
      </c>
      <c r="EL72" s="225">
        <v>2.3516856760743998</v>
      </c>
      <c r="EM72" s="223">
        <v>14.133715358967001</v>
      </c>
      <c r="EN72" s="225">
        <v>0.743100891331262</v>
      </c>
      <c r="EO72" s="223">
        <v>11.8070156423485</v>
      </c>
      <c r="EP72" s="225">
        <v>1.5707454624086901</v>
      </c>
      <c r="EQ72" s="223">
        <v>12.421939291067099</v>
      </c>
      <c r="ER72" s="225">
        <v>1.6320338174613001</v>
      </c>
      <c r="ES72" s="223">
        <v>15.2057293965036</v>
      </c>
      <c r="ET72" s="225">
        <v>0.96965852569889799</v>
      </c>
      <c r="EU72" s="223">
        <v>3.3987137541550601</v>
      </c>
      <c r="EV72" s="225">
        <v>1.8706927257314001</v>
      </c>
      <c r="EW72" s="223">
        <v>23.422062349914501</v>
      </c>
      <c r="EX72" s="225">
        <v>0.96652706320341097</v>
      </c>
      <c r="EY72" s="223">
        <v>20.3524316723922</v>
      </c>
      <c r="EZ72" s="225">
        <v>2.13336189262386</v>
      </c>
      <c r="FA72" s="223">
        <v>19.916491268394999</v>
      </c>
      <c r="FB72" s="225">
        <v>2.1536226901104998</v>
      </c>
      <c r="FC72" s="223">
        <v>24.9486373995992</v>
      </c>
      <c r="FD72" s="225">
        <v>1.2684700983977699</v>
      </c>
      <c r="FE72" s="223">
        <v>4.5962057272070496</v>
      </c>
      <c r="FF72" s="225">
        <v>2.5293139965871401</v>
      </c>
      <c r="FG72" s="223">
        <v>9.1323482656643105</v>
      </c>
      <c r="FH72" s="225">
        <v>1.5846458593641499</v>
      </c>
      <c r="FI72" s="223">
        <v>6.2082012340966202</v>
      </c>
      <c r="FJ72" s="225">
        <v>1.1274605368737001</v>
      </c>
      <c r="FK72" s="223">
        <v>-4.4695134680209003</v>
      </c>
      <c r="FL72" s="225">
        <v>1.4147928774805001</v>
      </c>
      <c r="FM72" s="223">
        <v>-0.28213583414424198</v>
      </c>
      <c r="FN72" s="225">
        <v>1.46294010934561</v>
      </c>
      <c r="FO72" s="223">
        <v>19.196816006870101</v>
      </c>
      <c r="FP72" s="225">
        <v>1.67867024223994</v>
      </c>
      <c r="FQ72" s="223">
        <v>4.1858206810905099</v>
      </c>
      <c r="FR72" s="225">
        <v>1.4124546188157301</v>
      </c>
      <c r="FS72" s="223">
        <v>3.9879052841345102</v>
      </c>
      <c r="FT72" s="225">
        <v>1.6460065444451899</v>
      </c>
      <c r="FU72" s="223">
        <v>-4.5276669533642204</v>
      </c>
      <c r="FV72" s="225">
        <v>1.5622136138153899</v>
      </c>
      <c r="FW72" s="223">
        <v>-5.59088004551697</v>
      </c>
      <c r="FX72" s="225">
        <v>1.6476063199365201</v>
      </c>
      <c r="FY72" s="223">
        <v>11.3764062035458</v>
      </c>
      <c r="FZ72" s="225">
        <v>1.4551980903477799</v>
      </c>
      <c r="GA72" s="223">
        <v>14.7106090773452</v>
      </c>
      <c r="GB72" s="225">
        <v>1.50280798691018</v>
      </c>
      <c r="GC72" s="223">
        <v>8.9210231949746603</v>
      </c>
      <c r="GD72" s="225">
        <v>1.49275209741432</v>
      </c>
      <c r="GE72" s="223">
        <v>4.93461902855638</v>
      </c>
      <c r="GF72" s="225">
        <v>1.44321286402823</v>
      </c>
      <c r="GG72" s="223">
        <v>10.6531420175398</v>
      </c>
      <c r="GH72" s="225">
        <v>1.3954912374258099</v>
      </c>
      <c r="GI72" s="223">
        <v>-0.18172821873353601</v>
      </c>
      <c r="GJ72" s="225">
        <v>1.05463666239624</v>
      </c>
      <c r="GK72" s="223">
        <v>0.96251945636199199</v>
      </c>
      <c r="GL72" s="225">
        <v>1.3174799448316199</v>
      </c>
      <c r="GM72" s="104"/>
      <c r="GN72" s="104"/>
      <c r="GO72" s="104"/>
      <c r="GP72" s="104"/>
      <c r="GQ72" s="104"/>
      <c r="GR72" s="104"/>
      <c r="GS72" s="104"/>
      <c r="GT72" s="104"/>
      <c r="GU72" s="104"/>
      <c r="GV72" s="104"/>
      <c r="GW72" s="104"/>
      <c r="GX72" s="104"/>
      <c r="GY72" s="104"/>
      <c r="GZ72" s="104"/>
      <c r="HA72" s="104"/>
      <c r="HB72" s="104"/>
      <c r="HC72" s="104"/>
      <c r="HD72" s="104"/>
      <c r="HE72" s="104"/>
      <c r="HF72" s="104"/>
      <c r="HG72" s="104"/>
      <c r="HH72" s="104"/>
      <c r="HI72" s="104"/>
      <c r="HJ72" s="104"/>
      <c r="HK72" s="104"/>
      <c r="HL72" s="104"/>
      <c r="HM72" s="104"/>
      <c r="HN72" s="104"/>
      <c r="HO72" s="104"/>
      <c r="HP72" s="104"/>
      <c r="HQ72" s="104"/>
      <c r="HR72" s="255"/>
    </row>
    <row r="73" spans="1:226" ht="13" customHeight="1" x14ac:dyDescent="0.25">
      <c r="A73" s="210" t="s">
        <v>398</v>
      </c>
      <c r="B73" s="188">
        <v>1</v>
      </c>
      <c r="C73" s="223">
        <v>49.334548396462203</v>
      </c>
      <c r="D73" s="225">
        <v>1.6327077139966499</v>
      </c>
      <c r="E73" s="223">
        <v>59.9749219022058</v>
      </c>
      <c r="F73" s="225">
        <v>3.6379833905405001</v>
      </c>
      <c r="G73" s="223">
        <v>57.196733432931403</v>
      </c>
      <c r="H73" s="225">
        <v>3.5562747497099201</v>
      </c>
      <c r="I73" s="223">
        <v>44.906197276559801</v>
      </c>
      <c r="J73" s="225">
        <v>1.7517141308770701</v>
      </c>
      <c r="K73" s="223">
        <v>-15.068724625645901</v>
      </c>
      <c r="L73" s="225">
        <v>3.8437983174158399</v>
      </c>
      <c r="M73" s="223">
        <v>27.831092160772901</v>
      </c>
      <c r="N73" s="225">
        <v>1.54831466321049</v>
      </c>
      <c r="O73" s="223">
        <v>31.355208541703899</v>
      </c>
      <c r="P73" s="225">
        <v>3.9780395096608898</v>
      </c>
      <c r="Q73" s="223">
        <v>38.318761219196602</v>
      </c>
      <c r="R73" s="225">
        <v>3.2830997153574102</v>
      </c>
      <c r="S73" s="223">
        <v>24.504449734396601</v>
      </c>
      <c r="T73" s="225">
        <v>1.6794500299312201</v>
      </c>
      <c r="U73" s="223">
        <v>-6.8507588073072698</v>
      </c>
      <c r="V73" s="225">
        <v>4.2014302712766902</v>
      </c>
      <c r="W73" s="223">
        <v>40.837569500113197</v>
      </c>
      <c r="X73" s="225">
        <v>1.40165542230409</v>
      </c>
      <c r="Y73" s="223">
        <v>42.021580714618899</v>
      </c>
      <c r="Z73" s="225">
        <v>3.9222953204794502</v>
      </c>
      <c r="AA73" s="223">
        <v>46.718219552140702</v>
      </c>
      <c r="AB73" s="225">
        <v>4.3078822996616699</v>
      </c>
      <c r="AC73" s="223">
        <v>39.176955019809</v>
      </c>
      <c r="AD73" s="225">
        <v>1.5816288053811101</v>
      </c>
      <c r="AE73" s="223">
        <v>-2.8446256948099098</v>
      </c>
      <c r="AF73" s="225">
        <v>4.2920325423241001</v>
      </c>
      <c r="AG73" s="223">
        <v>67.021848585445696</v>
      </c>
      <c r="AH73" s="225">
        <v>1.5373556292517301</v>
      </c>
      <c r="AI73" s="223">
        <v>59.084467846041903</v>
      </c>
      <c r="AJ73" s="225">
        <v>3.8750177984904099</v>
      </c>
      <c r="AK73" s="223">
        <v>69.281539809003107</v>
      </c>
      <c r="AL73" s="225">
        <v>3.5187327714318899</v>
      </c>
      <c r="AM73" s="223">
        <v>67.970281375703706</v>
      </c>
      <c r="AN73" s="225">
        <v>1.6681798778818</v>
      </c>
      <c r="AO73" s="223">
        <v>8.8858135296618492</v>
      </c>
      <c r="AP73" s="225">
        <v>3.9694779122149599</v>
      </c>
      <c r="AQ73" s="223">
        <v>49.586119273301499</v>
      </c>
      <c r="AR73" s="225">
        <v>1.8916299304472</v>
      </c>
      <c r="AS73" s="223">
        <v>48.175537932655097</v>
      </c>
      <c r="AT73" s="225">
        <v>4.3441692403946899</v>
      </c>
      <c r="AU73" s="223">
        <v>51.896944777283601</v>
      </c>
      <c r="AV73" s="225">
        <v>3.9930812212778402</v>
      </c>
      <c r="AW73" s="223">
        <v>49.033737989959</v>
      </c>
      <c r="AX73" s="225">
        <v>2.1765169994031202</v>
      </c>
      <c r="AY73" s="223">
        <v>0.85820005730389703</v>
      </c>
      <c r="AZ73" s="225">
        <v>4.4817046803972902</v>
      </c>
      <c r="BA73" s="223">
        <v>57.202605077650901</v>
      </c>
      <c r="BB73" s="225">
        <v>1.46644817306894</v>
      </c>
      <c r="BC73" s="223">
        <v>59.904724403567698</v>
      </c>
      <c r="BD73" s="225">
        <v>3.7006494087515298</v>
      </c>
      <c r="BE73" s="223">
        <v>62.411571448330903</v>
      </c>
      <c r="BF73" s="225">
        <v>3.7222488784750398</v>
      </c>
      <c r="BG73" s="223">
        <v>55.352539752080602</v>
      </c>
      <c r="BH73" s="225">
        <v>1.5874346022980701</v>
      </c>
      <c r="BI73" s="223">
        <v>-4.5521846514870896</v>
      </c>
      <c r="BJ73" s="225">
        <v>3.9357768042975101</v>
      </c>
      <c r="BK73" s="223">
        <v>47.610083660092201</v>
      </c>
      <c r="BL73" s="225">
        <v>1.57374222814827</v>
      </c>
      <c r="BM73" s="223">
        <v>52.2919816343327</v>
      </c>
      <c r="BN73" s="225">
        <v>3.79593427156101</v>
      </c>
      <c r="BO73" s="223">
        <v>43.638799169406099</v>
      </c>
      <c r="BP73" s="225">
        <v>4.2967998540991097</v>
      </c>
      <c r="BQ73" s="223">
        <v>47.366239518106198</v>
      </c>
      <c r="BR73" s="225">
        <v>1.64828240548313</v>
      </c>
      <c r="BS73" s="223">
        <v>-4.9257421162265302</v>
      </c>
      <c r="BT73" s="225">
        <v>3.8260255165461698</v>
      </c>
      <c r="BU73" s="223">
        <v>13.4705407645842</v>
      </c>
      <c r="BV73" s="225">
        <v>0.93569363207189404</v>
      </c>
      <c r="BW73" s="223">
        <v>16.129697398027499</v>
      </c>
      <c r="BX73" s="225">
        <v>2.6392400257496398</v>
      </c>
      <c r="BY73" s="223">
        <v>12.846823457382801</v>
      </c>
      <c r="BZ73" s="225">
        <v>2.1400392949246001</v>
      </c>
      <c r="CA73" s="223">
        <v>13.136910858126599</v>
      </c>
      <c r="CB73" s="225">
        <v>1.13328704648475</v>
      </c>
      <c r="CC73" s="223">
        <v>-2.9927865399008899</v>
      </c>
      <c r="CD73" s="225">
        <v>2.9349750519275202</v>
      </c>
      <c r="CE73" s="223">
        <v>60.598293044325899</v>
      </c>
      <c r="CF73" s="225">
        <v>1.4417884676986701</v>
      </c>
      <c r="CG73" s="223">
        <v>45.059733954425496</v>
      </c>
      <c r="CH73" s="225">
        <v>4.1355967687314701</v>
      </c>
      <c r="CI73" s="223">
        <v>55.658056313222197</v>
      </c>
      <c r="CJ73" s="225">
        <v>3.3557742741576</v>
      </c>
      <c r="CK73" s="223">
        <v>65.1116892188153</v>
      </c>
      <c r="CL73" s="225">
        <v>1.75340582814524</v>
      </c>
      <c r="CM73" s="223">
        <v>20.0519552643898</v>
      </c>
      <c r="CN73" s="225">
        <v>4.6656116309182503</v>
      </c>
      <c r="CO73" s="223">
        <v>49.868834774036699</v>
      </c>
      <c r="CP73" s="225">
        <v>1.5254791902154801</v>
      </c>
      <c r="CQ73" s="223">
        <v>55.955059328317603</v>
      </c>
      <c r="CR73" s="225">
        <v>3.5405759013076201</v>
      </c>
      <c r="CS73" s="223">
        <v>53.987292950988603</v>
      </c>
      <c r="CT73" s="225">
        <v>3.8123111137766599</v>
      </c>
      <c r="CU73" s="223">
        <v>47.333555872602503</v>
      </c>
      <c r="CV73" s="225">
        <v>1.7937562511206799</v>
      </c>
      <c r="CW73" s="223">
        <v>-8.6215034557151107</v>
      </c>
      <c r="CX73" s="225">
        <v>3.8537219322746701</v>
      </c>
      <c r="CY73" s="223">
        <v>53.084452584988</v>
      </c>
      <c r="CZ73" s="225">
        <v>1.70753687623781</v>
      </c>
      <c r="DA73" s="223">
        <v>47.122243037125898</v>
      </c>
      <c r="DB73" s="225">
        <v>3.7690483254698401</v>
      </c>
      <c r="DC73" s="223">
        <v>54.041253311427802</v>
      </c>
      <c r="DD73" s="225">
        <v>3.7160892719445102</v>
      </c>
      <c r="DE73" s="223">
        <v>53.8857656219989</v>
      </c>
      <c r="DF73" s="225">
        <v>1.9590601980191</v>
      </c>
      <c r="DG73" s="223">
        <v>6.7635225848730398</v>
      </c>
      <c r="DH73" s="225">
        <v>4.27730559676246</v>
      </c>
      <c r="DI73" s="223">
        <v>44.2737973880417</v>
      </c>
      <c r="DJ73" s="225">
        <v>1.4224241314752</v>
      </c>
      <c r="DK73" s="223">
        <v>48.520899014892898</v>
      </c>
      <c r="DL73" s="225">
        <v>3.1616493889830699</v>
      </c>
      <c r="DM73" s="223">
        <v>39.080586685088498</v>
      </c>
      <c r="DN73" s="225">
        <v>3.1711104560044401</v>
      </c>
      <c r="DO73" s="223">
        <v>44.4451649468132</v>
      </c>
      <c r="DP73" s="225">
        <v>1.76104430365294</v>
      </c>
      <c r="DQ73" s="223">
        <v>-4.0757340680797496</v>
      </c>
      <c r="DR73" s="225">
        <v>3.6464650384492101</v>
      </c>
      <c r="DS73" s="223">
        <v>71.486610573890204</v>
      </c>
      <c r="DT73" s="225">
        <v>1.51590143704379</v>
      </c>
      <c r="DU73" s="223">
        <v>66.573296491021907</v>
      </c>
      <c r="DV73" s="225">
        <v>4.1744412488137597</v>
      </c>
      <c r="DW73" s="223">
        <v>72.549052248386303</v>
      </c>
      <c r="DX73" s="225">
        <v>3.2392694926259802</v>
      </c>
      <c r="DY73" s="223">
        <v>72.550691998075607</v>
      </c>
      <c r="DZ73" s="225">
        <v>1.75093738401965</v>
      </c>
      <c r="EA73" s="223">
        <v>5.9773955070536697</v>
      </c>
      <c r="EB73" s="225">
        <v>4.5564891885751901</v>
      </c>
      <c r="EC73" s="223">
        <v>42.066239663790597</v>
      </c>
      <c r="ED73" s="225">
        <v>1.4533252118851701</v>
      </c>
      <c r="EE73" s="223">
        <v>37.149013738678399</v>
      </c>
      <c r="EF73" s="225">
        <v>3.1903966386888398</v>
      </c>
      <c r="EG73" s="223">
        <v>36.849618287519597</v>
      </c>
      <c r="EH73" s="225">
        <v>3.3449509053530702</v>
      </c>
      <c r="EI73" s="223">
        <v>44.028389957794502</v>
      </c>
      <c r="EJ73" s="225">
        <v>1.7027418603831801</v>
      </c>
      <c r="EK73" s="223">
        <v>6.8793762191161703</v>
      </c>
      <c r="EL73" s="225">
        <v>3.5920105283095598</v>
      </c>
      <c r="EM73" s="223">
        <v>21.06702932552</v>
      </c>
      <c r="EN73" s="225">
        <v>1.16863799627244</v>
      </c>
      <c r="EO73" s="223">
        <v>18.887800375101399</v>
      </c>
      <c r="EP73" s="225">
        <v>2.9211890287272801</v>
      </c>
      <c r="EQ73" s="223">
        <v>18.8545555762257</v>
      </c>
      <c r="ER73" s="225">
        <v>2.8429498128438602</v>
      </c>
      <c r="ES73" s="223">
        <v>22.061420340886301</v>
      </c>
      <c r="ET73" s="225">
        <v>1.5084906296482199</v>
      </c>
      <c r="EU73" s="223">
        <v>3.17361996578492</v>
      </c>
      <c r="EV73" s="225">
        <v>3.5294301727404802</v>
      </c>
      <c r="EW73" s="223">
        <v>17.062953949310099</v>
      </c>
      <c r="EX73" s="225">
        <v>1.17014754340382</v>
      </c>
      <c r="EY73" s="223">
        <v>14.389226713269201</v>
      </c>
      <c r="EZ73" s="225">
        <v>2.7087053121171301</v>
      </c>
      <c r="FA73" s="223">
        <v>17.503470642073601</v>
      </c>
      <c r="FB73" s="225">
        <v>2.4454686675956401</v>
      </c>
      <c r="FC73" s="223">
        <v>17.481718526357898</v>
      </c>
      <c r="FD73" s="225">
        <v>1.41339254403492</v>
      </c>
      <c r="FE73" s="223">
        <v>3.09249181308871</v>
      </c>
      <c r="FF73" s="225">
        <v>3.0653248531608299</v>
      </c>
      <c r="FG73" s="223">
        <v>18.4722931518649</v>
      </c>
      <c r="FH73" s="225">
        <v>2.1073958651029399</v>
      </c>
      <c r="FI73" s="223">
        <v>11.324439243926401</v>
      </c>
      <c r="FJ73" s="225">
        <v>1.79815947714862</v>
      </c>
      <c r="FK73" s="223">
        <v>-0.79642870385606601</v>
      </c>
      <c r="FL73" s="225">
        <v>1.9402116090146899</v>
      </c>
      <c r="FM73" s="223">
        <v>4.9506318257784203</v>
      </c>
      <c r="FN73" s="225">
        <v>2.08985909967293</v>
      </c>
      <c r="FO73" s="223">
        <v>26.633420421497402</v>
      </c>
      <c r="FP73" s="225">
        <v>2.2017520655182898</v>
      </c>
      <c r="FQ73" s="223">
        <v>11.464907541905101</v>
      </c>
      <c r="FR73" s="225">
        <v>2.1379924661421499</v>
      </c>
      <c r="FS73" s="223">
        <v>6.4856154649034004</v>
      </c>
      <c r="FT73" s="225">
        <v>2.12516942496665</v>
      </c>
      <c r="FU73" s="223">
        <v>-4.5108163949947704</v>
      </c>
      <c r="FV73" s="225">
        <v>1.4906254999316599</v>
      </c>
      <c r="FW73" s="223">
        <v>9.8598786161993406</v>
      </c>
      <c r="FX73" s="225">
        <v>2.0694766697262899</v>
      </c>
      <c r="FY73" s="223">
        <v>13.2415431299603</v>
      </c>
      <c r="FZ73" s="225">
        <v>2.1922319542054201</v>
      </c>
      <c r="GA73" s="223">
        <v>14.4604045386526</v>
      </c>
      <c r="GB73" s="225">
        <v>2.21793657525058</v>
      </c>
      <c r="GC73" s="223">
        <v>10.8863083008508</v>
      </c>
      <c r="GD73" s="225">
        <v>1.9613839752092801</v>
      </c>
      <c r="GE73" s="223">
        <v>24.154402373420702</v>
      </c>
      <c r="GF73" s="225">
        <v>2.1200693516118401</v>
      </c>
      <c r="GG73" s="223">
        <v>12.645031714757399</v>
      </c>
      <c r="GH73" s="225">
        <v>1.88939964159065</v>
      </c>
      <c r="GI73" s="223">
        <v>-1.3651709452170699</v>
      </c>
      <c r="GJ73" s="225">
        <v>1.65084899081217</v>
      </c>
      <c r="GK73" s="223">
        <v>1.2834210050314301</v>
      </c>
      <c r="GL73" s="225">
        <v>1.4413796675417501</v>
      </c>
      <c r="GM73" s="104"/>
      <c r="GN73" s="104"/>
      <c r="GO73" s="104"/>
      <c r="GP73" s="104"/>
      <c r="GQ73" s="104"/>
      <c r="GR73" s="104"/>
      <c r="GS73" s="104"/>
      <c r="GT73" s="104"/>
      <c r="GU73" s="104"/>
      <c r="GV73" s="104"/>
      <c r="GW73" s="104"/>
      <c r="GX73" s="104"/>
      <c r="GY73" s="104"/>
      <c r="GZ73" s="104"/>
      <c r="HA73" s="104"/>
      <c r="HB73" s="104"/>
      <c r="HC73" s="104"/>
      <c r="HD73" s="104"/>
      <c r="HE73" s="104"/>
      <c r="HF73" s="104"/>
      <c r="HG73" s="104"/>
      <c r="HH73" s="104"/>
      <c r="HI73" s="104"/>
      <c r="HJ73" s="104"/>
      <c r="HK73" s="104"/>
      <c r="HL73" s="104"/>
      <c r="HM73" s="104"/>
      <c r="HN73" s="104"/>
      <c r="HO73" s="104"/>
      <c r="HP73" s="104"/>
      <c r="HQ73" s="104"/>
      <c r="HR73" s="255"/>
    </row>
    <row r="74" spans="1:226" ht="13" customHeight="1" x14ac:dyDescent="0.25">
      <c r="A74" s="26" t="s">
        <v>399</v>
      </c>
      <c r="B74" s="188">
        <v>1</v>
      </c>
      <c r="C74" s="223">
        <v>46.271484870794801</v>
      </c>
      <c r="D74" s="225">
        <v>1.68033500150918</v>
      </c>
      <c r="E74" s="223">
        <v>40.840729292229703</v>
      </c>
      <c r="F74" s="225">
        <v>3.2759555087850201</v>
      </c>
      <c r="G74" s="223">
        <v>47.628340931988603</v>
      </c>
      <c r="H74" s="225">
        <v>3.3461464595317301</v>
      </c>
      <c r="I74" s="223">
        <v>47.453806670240702</v>
      </c>
      <c r="J74" s="225">
        <v>2.2605992059562201</v>
      </c>
      <c r="K74" s="223">
        <v>6.6130773780110204</v>
      </c>
      <c r="L74" s="225">
        <v>3.6321417274149401</v>
      </c>
      <c r="M74" s="223">
        <v>38.808658453000703</v>
      </c>
      <c r="N74" s="225">
        <v>1.5271884955731501</v>
      </c>
      <c r="O74" s="223">
        <v>33.820410264461998</v>
      </c>
      <c r="P74" s="225">
        <v>2.97703559074855</v>
      </c>
      <c r="Q74" s="223">
        <v>42.066725845702301</v>
      </c>
      <c r="R74" s="225">
        <v>3.05609001421371</v>
      </c>
      <c r="S74" s="223">
        <v>38.694070997220003</v>
      </c>
      <c r="T74" s="225">
        <v>2.1592607640247401</v>
      </c>
      <c r="U74" s="223">
        <v>4.8736607327580304</v>
      </c>
      <c r="V74" s="225">
        <v>3.9520854468604201</v>
      </c>
      <c r="W74" s="223">
        <v>45.338676176702101</v>
      </c>
      <c r="X74" s="225">
        <v>1.80777690798933</v>
      </c>
      <c r="Y74" s="223">
        <v>36.098887552369902</v>
      </c>
      <c r="Z74" s="225">
        <v>3.3431030757781999</v>
      </c>
      <c r="AA74" s="223">
        <v>44.442894686277803</v>
      </c>
      <c r="AB74" s="225">
        <v>3.7923253997284498</v>
      </c>
      <c r="AC74" s="223">
        <v>47.445149585079903</v>
      </c>
      <c r="AD74" s="225">
        <v>2.4989890909673398</v>
      </c>
      <c r="AE74" s="223">
        <v>11.346262032710101</v>
      </c>
      <c r="AF74" s="225">
        <v>4.3089276325930603</v>
      </c>
      <c r="AG74" s="223">
        <v>49.189399290184497</v>
      </c>
      <c r="AH74" s="225">
        <v>1.7475317098410901</v>
      </c>
      <c r="AI74" s="223">
        <v>40.820454730197199</v>
      </c>
      <c r="AJ74" s="225">
        <v>3.09115761823164</v>
      </c>
      <c r="AK74" s="223">
        <v>45.438979221300499</v>
      </c>
      <c r="AL74" s="225">
        <v>3.2955716766078398</v>
      </c>
      <c r="AM74" s="223">
        <v>53.149974730793303</v>
      </c>
      <c r="AN74" s="225">
        <v>2.43284902831937</v>
      </c>
      <c r="AO74" s="223">
        <v>12.329520000596199</v>
      </c>
      <c r="AP74" s="225">
        <v>3.8228648429062302</v>
      </c>
      <c r="AQ74" s="223">
        <v>26.150558283492298</v>
      </c>
      <c r="AR74" s="225">
        <v>1.71014489524858</v>
      </c>
      <c r="AS74" s="223">
        <v>24.1715785480229</v>
      </c>
      <c r="AT74" s="225">
        <v>2.8408863452400701</v>
      </c>
      <c r="AU74" s="223">
        <v>27.2756771652769</v>
      </c>
      <c r="AV74" s="225">
        <v>2.9756523710725</v>
      </c>
      <c r="AW74" s="223">
        <v>26.346708288892899</v>
      </c>
      <c r="AX74" s="225">
        <v>2.1526345067455801</v>
      </c>
      <c r="AY74" s="223">
        <v>2.1751297408699499</v>
      </c>
      <c r="AZ74" s="225">
        <v>3.24765176949056</v>
      </c>
      <c r="BA74" s="223">
        <v>59.808593812342203</v>
      </c>
      <c r="BB74" s="225">
        <v>1.63273958969349</v>
      </c>
      <c r="BC74" s="223">
        <v>53.1838021585055</v>
      </c>
      <c r="BD74" s="225">
        <v>3.17870569659638</v>
      </c>
      <c r="BE74" s="223">
        <v>55.1393491787315</v>
      </c>
      <c r="BF74" s="225">
        <v>4.1410105885637902</v>
      </c>
      <c r="BG74" s="223">
        <v>63.267820975685702</v>
      </c>
      <c r="BH74" s="225">
        <v>2.1932024081389501</v>
      </c>
      <c r="BI74" s="223">
        <v>10.084018817180301</v>
      </c>
      <c r="BJ74" s="225">
        <v>4.0394283300764897</v>
      </c>
      <c r="BK74" s="223">
        <v>56.928101930860997</v>
      </c>
      <c r="BL74" s="225">
        <v>1.81099457716364</v>
      </c>
      <c r="BM74" s="223">
        <v>52.742283938005698</v>
      </c>
      <c r="BN74" s="225">
        <v>4.1230796661644398</v>
      </c>
      <c r="BO74" s="223">
        <v>53.690473172843497</v>
      </c>
      <c r="BP74" s="225">
        <v>3.57100656637878</v>
      </c>
      <c r="BQ74" s="223">
        <v>59.470039373867003</v>
      </c>
      <c r="BR74" s="225">
        <v>2.2800583848164901</v>
      </c>
      <c r="BS74" s="223">
        <v>6.7277554358612903</v>
      </c>
      <c r="BT74" s="225">
        <v>4.6430390151993697</v>
      </c>
      <c r="BU74" s="223">
        <v>34.376797051828298</v>
      </c>
      <c r="BV74" s="225">
        <v>1.6906701687946599</v>
      </c>
      <c r="BW74" s="223">
        <v>29.0473400727418</v>
      </c>
      <c r="BX74" s="225">
        <v>2.76177052842529</v>
      </c>
      <c r="BY74" s="223">
        <v>31.774996686473099</v>
      </c>
      <c r="BZ74" s="225">
        <v>3.2013615605280399</v>
      </c>
      <c r="CA74" s="223">
        <v>36.798578266268997</v>
      </c>
      <c r="CB74" s="225">
        <v>2.13543265880068</v>
      </c>
      <c r="CC74" s="223">
        <v>7.7512381935271399</v>
      </c>
      <c r="CD74" s="225">
        <v>3.33386316544052</v>
      </c>
      <c r="CE74" s="223">
        <v>43.400349589439998</v>
      </c>
      <c r="CF74" s="225">
        <v>1.7112208542666401</v>
      </c>
      <c r="CG74" s="223">
        <v>29.522895116814301</v>
      </c>
      <c r="CH74" s="225">
        <v>2.97206669960564</v>
      </c>
      <c r="CI74" s="223">
        <v>38.239870143039298</v>
      </c>
      <c r="CJ74" s="225">
        <v>3.2796121321133298</v>
      </c>
      <c r="CK74" s="223">
        <v>48.6589252331691</v>
      </c>
      <c r="CL74" s="225">
        <v>2.2391394652870802</v>
      </c>
      <c r="CM74" s="223">
        <v>19.136030116354799</v>
      </c>
      <c r="CN74" s="225">
        <v>3.5521975779964499</v>
      </c>
      <c r="CO74" s="223">
        <v>50.210518317823599</v>
      </c>
      <c r="CP74" s="225">
        <v>1.7151426913316099</v>
      </c>
      <c r="CQ74" s="223">
        <v>45.582064287933598</v>
      </c>
      <c r="CR74" s="225">
        <v>3.44646121653907</v>
      </c>
      <c r="CS74" s="223">
        <v>48.664411806331401</v>
      </c>
      <c r="CT74" s="225">
        <v>3.69992725259254</v>
      </c>
      <c r="CU74" s="223">
        <v>51.552227060540297</v>
      </c>
      <c r="CV74" s="225">
        <v>2.2846804716340299</v>
      </c>
      <c r="CW74" s="223">
        <v>5.9701627726066802</v>
      </c>
      <c r="CX74" s="225">
        <v>4.1786352026858697</v>
      </c>
      <c r="CY74" s="223">
        <v>43.198653803144701</v>
      </c>
      <c r="CZ74" s="225">
        <v>1.7880290274300099</v>
      </c>
      <c r="DA74" s="223">
        <v>33.665124971118999</v>
      </c>
      <c r="DB74" s="225">
        <v>3.1081897803349801</v>
      </c>
      <c r="DC74" s="223">
        <v>41.140235915791003</v>
      </c>
      <c r="DD74" s="225">
        <v>3.3910576371358898</v>
      </c>
      <c r="DE74" s="223">
        <v>46.022070231075503</v>
      </c>
      <c r="DF74" s="225">
        <v>2.2329706266624201</v>
      </c>
      <c r="DG74" s="223">
        <v>12.3569452599565</v>
      </c>
      <c r="DH74" s="225">
        <v>3.5606133490773599</v>
      </c>
      <c r="DI74" s="223">
        <v>54.0900442344415</v>
      </c>
      <c r="DJ74" s="225">
        <v>1.64642395530327</v>
      </c>
      <c r="DK74" s="223">
        <v>47.6991900054119</v>
      </c>
      <c r="DL74" s="225">
        <v>3.4188993070424698</v>
      </c>
      <c r="DM74" s="223">
        <v>49.878537045811299</v>
      </c>
      <c r="DN74" s="225">
        <v>3.3618726606851399</v>
      </c>
      <c r="DO74" s="223">
        <v>56.7960133513754</v>
      </c>
      <c r="DP74" s="225">
        <v>2.1578814100891002</v>
      </c>
      <c r="DQ74" s="223">
        <v>9.09682334596347</v>
      </c>
      <c r="DR74" s="225">
        <v>3.6531817635161401</v>
      </c>
      <c r="DS74" s="223">
        <v>46.495690478086999</v>
      </c>
      <c r="DT74" s="225">
        <v>1.68449856173794</v>
      </c>
      <c r="DU74" s="223">
        <v>37.723950600462103</v>
      </c>
      <c r="DV74" s="225">
        <v>2.9013565071858198</v>
      </c>
      <c r="DW74" s="223">
        <v>42.604565773866703</v>
      </c>
      <c r="DX74" s="225">
        <v>3.0605894678439598</v>
      </c>
      <c r="DY74" s="223">
        <v>49.513161009317798</v>
      </c>
      <c r="DZ74" s="225">
        <v>2.3539793038593602</v>
      </c>
      <c r="EA74" s="223">
        <v>11.7892104088557</v>
      </c>
      <c r="EB74" s="225">
        <v>3.5499251722608798</v>
      </c>
      <c r="EC74" s="223">
        <v>45.911790560683201</v>
      </c>
      <c r="ED74" s="225">
        <v>1.7496566587329001</v>
      </c>
      <c r="EE74" s="223">
        <v>36.308197766013798</v>
      </c>
      <c r="EF74" s="225">
        <v>3.3670981981998098</v>
      </c>
      <c r="EG74" s="223">
        <v>39.261212422935998</v>
      </c>
      <c r="EH74" s="225">
        <v>3.5576110579362799</v>
      </c>
      <c r="EI74" s="223">
        <v>50.4289771609997</v>
      </c>
      <c r="EJ74" s="225">
        <v>2.3882509578802802</v>
      </c>
      <c r="EK74" s="223">
        <v>14.120779394985901</v>
      </c>
      <c r="EL74" s="225">
        <v>4.21526721760576</v>
      </c>
      <c r="EM74" s="223">
        <v>34.592081086407099</v>
      </c>
      <c r="EN74" s="225">
        <v>1.4601563328029299</v>
      </c>
      <c r="EO74" s="223">
        <v>24.727890525030901</v>
      </c>
      <c r="EP74" s="225">
        <v>3.03965622190755</v>
      </c>
      <c r="EQ74" s="223">
        <v>31.8934406044506</v>
      </c>
      <c r="ER74" s="225">
        <v>3.4269157992152501</v>
      </c>
      <c r="ES74" s="223">
        <v>38.315004994729897</v>
      </c>
      <c r="ET74" s="225">
        <v>1.8756844472987799</v>
      </c>
      <c r="EU74" s="223">
        <v>13.587114469698999</v>
      </c>
      <c r="EV74" s="225">
        <v>3.5631595537601601</v>
      </c>
      <c r="EW74" s="223">
        <v>42.251968806916899</v>
      </c>
      <c r="EX74" s="225">
        <v>1.7660900393003101</v>
      </c>
      <c r="EY74" s="223">
        <v>37.386017912419298</v>
      </c>
      <c r="EZ74" s="225">
        <v>3.5467608190122699</v>
      </c>
      <c r="FA74" s="223">
        <v>37.887787926597603</v>
      </c>
      <c r="FB74" s="225">
        <v>3.4562954868604101</v>
      </c>
      <c r="FC74" s="223">
        <v>44.613244342406603</v>
      </c>
      <c r="FD74" s="225">
        <v>2.2981942610045998</v>
      </c>
      <c r="FE74" s="223">
        <v>7.2272264299872502</v>
      </c>
      <c r="FF74" s="225">
        <v>3.9418019123185002</v>
      </c>
      <c r="FG74" s="223">
        <v>-5.3417915791442603</v>
      </c>
      <c r="FH74" s="225">
        <v>2.2986035553923698</v>
      </c>
      <c r="FI74" s="223">
        <v>-12.6204882806112</v>
      </c>
      <c r="FJ74" s="225">
        <v>2.16706378388383</v>
      </c>
      <c r="FK74" s="223">
        <v>-14.465405825475701</v>
      </c>
      <c r="FL74" s="225">
        <v>2.4948931306410098</v>
      </c>
      <c r="FM74" s="223">
        <v>-5.1609912505495297</v>
      </c>
      <c r="FN74" s="225">
        <v>2.6350254928240702</v>
      </c>
      <c r="FO74" s="223">
        <v>-5.1743532475963798</v>
      </c>
      <c r="FP74" s="225">
        <v>2.3821932462168598</v>
      </c>
      <c r="FQ74" s="223">
        <v>-6.4889698899484802</v>
      </c>
      <c r="FR74" s="225">
        <v>2.2844053408173899</v>
      </c>
      <c r="FS74" s="223">
        <v>-6.8597291456102196</v>
      </c>
      <c r="FT74" s="225">
        <v>2.4350671073594699</v>
      </c>
      <c r="FU74" s="223">
        <v>-12.1964576714283</v>
      </c>
      <c r="FV74" s="225">
        <v>2.1887490797919402</v>
      </c>
      <c r="FW74" s="223">
        <v>-6.4143055287993898</v>
      </c>
      <c r="FX74" s="225">
        <v>2.2040615428926298</v>
      </c>
      <c r="FY74" s="223">
        <v>3.0525326610712402</v>
      </c>
      <c r="FZ74" s="225">
        <v>2.3424119072576</v>
      </c>
      <c r="GA74" s="223">
        <v>-0.116038859349381</v>
      </c>
      <c r="GB74" s="225">
        <v>2.3020495317104701</v>
      </c>
      <c r="GC74" s="223">
        <v>0.30542878497134002</v>
      </c>
      <c r="GD74" s="225">
        <v>2.19581289215526</v>
      </c>
      <c r="GE74" s="223">
        <v>-2.9577645423454899</v>
      </c>
      <c r="GF74" s="225">
        <v>2.2896983441816099</v>
      </c>
      <c r="GG74" s="223">
        <v>-0.60139126594794601</v>
      </c>
      <c r="GH74" s="225">
        <v>2.3104472038902601</v>
      </c>
      <c r="GI74" s="223">
        <v>-1.6945255745330701</v>
      </c>
      <c r="GJ74" s="225">
        <v>2.0959200087480099</v>
      </c>
      <c r="GK74" s="223">
        <v>-1.7347840392218901</v>
      </c>
      <c r="GL74" s="225">
        <v>2.2160379551640998</v>
      </c>
      <c r="GM74" s="104"/>
      <c r="GN74" s="104"/>
      <c r="GO74" s="104"/>
      <c r="GP74" s="104"/>
      <c r="GQ74" s="104"/>
      <c r="GR74" s="104"/>
      <c r="GS74" s="104"/>
      <c r="GT74" s="104"/>
      <c r="GU74" s="104"/>
      <c r="GV74" s="104"/>
      <c r="GW74" s="104"/>
      <c r="GX74" s="104"/>
      <c r="GY74" s="104"/>
      <c r="GZ74" s="104"/>
      <c r="HA74" s="104"/>
      <c r="HB74" s="104"/>
      <c r="HC74" s="104"/>
      <c r="HD74" s="104"/>
      <c r="HE74" s="104"/>
      <c r="HF74" s="104"/>
      <c r="HG74" s="104"/>
      <c r="HH74" s="104"/>
      <c r="HI74" s="104"/>
      <c r="HJ74" s="104"/>
      <c r="HK74" s="104"/>
      <c r="HL74" s="104"/>
      <c r="HM74" s="104"/>
      <c r="HN74" s="104"/>
      <c r="HO74" s="104"/>
      <c r="HP74" s="104"/>
      <c r="HQ74" s="104"/>
      <c r="HR74" s="255"/>
    </row>
    <row r="75" spans="1:226" ht="13" customHeight="1" x14ac:dyDescent="0.25">
      <c r="A75" s="26" t="s">
        <v>410</v>
      </c>
      <c r="B75" s="188">
        <v>1</v>
      </c>
      <c r="C75" s="223">
        <v>49.751492703648999</v>
      </c>
      <c r="D75" s="225">
        <v>1.86816578760918</v>
      </c>
      <c r="E75" s="223">
        <v>57.569149870283198</v>
      </c>
      <c r="F75" s="225">
        <v>3.71756815039772</v>
      </c>
      <c r="G75" s="223">
        <v>48.8534704927064</v>
      </c>
      <c r="H75" s="225">
        <v>4.1110756673102999</v>
      </c>
      <c r="I75" s="223">
        <v>48.578798858580299</v>
      </c>
      <c r="J75" s="225">
        <v>2.07982123201469</v>
      </c>
      <c r="K75" s="223">
        <v>-8.9903510117028507</v>
      </c>
      <c r="L75" s="225">
        <v>3.9973488429333601</v>
      </c>
      <c r="M75" s="223">
        <v>23.118734726524799</v>
      </c>
      <c r="N75" s="225">
        <v>1.5738221824612599</v>
      </c>
      <c r="O75" s="223">
        <v>21.250581363398599</v>
      </c>
      <c r="P75" s="225">
        <v>3.8507760504630402</v>
      </c>
      <c r="Q75" s="223">
        <v>20.780289761665198</v>
      </c>
      <c r="R75" s="225">
        <v>3.40969383466016</v>
      </c>
      <c r="S75" s="223">
        <v>23.875870147768602</v>
      </c>
      <c r="T75" s="225">
        <v>1.8813127349283301</v>
      </c>
      <c r="U75" s="223">
        <v>2.6252887843700301</v>
      </c>
      <c r="V75" s="225">
        <v>4.2275666666769398</v>
      </c>
      <c r="W75" s="223">
        <v>43.276805545244898</v>
      </c>
      <c r="X75" s="225">
        <v>1.78429170409691</v>
      </c>
      <c r="Y75" s="223">
        <v>37.973613281073298</v>
      </c>
      <c r="Z75" s="225">
        <v>4.4311682649881696</v>
      </c>
      <c r="AA75" s="223">
        <v>33.9717402039836</v>
      </c>
      <c r="AB75" s="225">
        <v>3.2669087038310001</v>
      </c>
      <c r="AC75" s="223">
        <v>46.338373833679498</v>
      </c>
      <c r="AD75" s="225">
        <v>2.1864135368132498</v>
      </c>
      <c r="AE75" s="223">
        <v>8.3647605526062794</v>
      </c>
      <c r="AF75" s="225">
        <v>4.6129857126109801</v>
      </c>
      <c r="AG75" s="223">
        <v>61.172877297761097</v>
      </c>
      <c r="AH75" s="225">
        <v>1.7639842931157701</v>
      </c>
      <c r="AI75" s="223">
        <v>51.396675370794199</v>
      </c>
      <c r="AJ75" s="225">
        <v>4.1987958784500501</v>
      </c>
      <c r="AK75" s="223">
        <v>59.416553673196297</v>
      </c>
      <c r="AL75" s="225">
        <v>4.5278590838805401</v>
      </c>
      <c r="AM75" s="223">
        <v>63.165055126616402</v>
      </c>
      <c r="AN75" s="225">
        <v>2.0983673413320698</v>
      </c>
      <c r="AO75" s="223">
        <v>11.768379755822201</v>
      </c>
      <c r="AP75" s="225">
        <v>4.6180849068234497</v>
      </c>
      <c r="AQ75" s="223">
        <v>34.094393494486397</v>
      </c>
      <c r="AR75" s="225">
        <v>1.60510368565678</v>
      </c>
      <c r="AS75" s="223">
        <v>28.8168179302317</v>
      </c>
      <c r="AT75" s="225">
        <v>4.2230412655665903</v>
      </c>
      <c r="AU75" s="223">
        <v>33.990612449300897</v>
      </c>
      <c r="AV75" s="225">
        <v>4.0037964368261996</v>
      </c>
      <c r="AW75" s="223">
        <v>34.892631612193199</v>
      </c>
      <c r="AX75" s="225">
        <v>1.9416630632077501</v>
      </c>
      <c r="AY75" s="223">
        <v>6.0758136819615602</v>
      </c>
      <c r="AZ75" s="225">
        <v>4.6923370611658202</v>
      </c>
      <c r="BA75" s="223">
        <v>57.179404690772799</v>
      </c>
      <c r="BB75" s="225">
        <v>1.74569680057305</v>
      </c>
      <c r="BC75" s="223">
        <v>54.572141535251603</v>
      </c>
      <c r="BD75" s="225">
        <v>4.87181666576297</v>
      </c>
      <c r="BE75" s="223">
        <v>48.7280310046702</v>
      </c>
      <c r="BF75" s="225">
        <v>4.2164234361620396</v>
      </c>
      <c r="BG75" s="223">
        <v>58.7101717299862</v>
      </c>
      <c r="BH75" s="225">
        <v>2.1538070017889801</v>
      </c>
      <c r="BI75" s="223">
        <v>4.1380301947346396</v>
      </c>
      <c r="BJ75" s="225">
        <v>5.2573653744952997</v>
      </c>
      <c r="BK75" s="223">
        <v>48.571544185933298</v>
      </c>
      <c r="BL75" s="225">
        <v>1.77274473577712</v>
      </c>
      <c r="BM75" s="223">
        <v>48.316025797530102</v>
      </c>
      <c r="BN75" s="225">
        <v>4.9903392151892199</v>
      </c>
      <c r="BO75" s="223">
        <v>47.119153583478102</v>
      </c>
      <c r="BP75" s="225">
        <v>4.2931776050220902</v>
      </c>
      <c r="BQ75" s="223">
        <v>48.754308222423802</v>
      </c>
      <c r="BR75" s="225">
        <v>2.0197489376904998</v>
      </c>
      <c r="BS75" s="223">
        <v>0.43828242489372099</v>
      </c>
      <c r="BT75" s="225">
        <v>5.2081553978860402</v>
      </c>
      <c r="BU75" s="223">
        <v>16.3410294951574</v>
      </c>
      <c r="BV75" s="225">
        <v>1.2302193271005799</v>
      </c>
      <c r="BW75" s="223">
        <v>21.764689463056101</v>
      </c>
      <c r="BX75" s="225">
        <v>4.1922491909557298</v>
      </c>
      <c r="BY75" s="223">
        <v>17.315745208822701</v>
      </c>
      <c r="BZ75" s="225">
        <v>2.4121846627978099</v>
      </c>
      <c r="CA75" s="223">
        <v>15.39005252309</v>
      </c>
      <c r="CB75" s="225">
        <v>1.59583743508633</v>
      </c>
      <c r="CC75" s="223">
        <v>-6.37463693996611</v>
      </c>
      <c r="CD75" s="225">
        <v>4.5380845539375798</v>
      </c>
      <c r="CE75" s="223">
        <v>62.069360907516298</v>
      </c>
      <c r="CF75" s="225">
        <v>1.46632777156001</v>
      </c>
      <c r="CG75" s="223">
        <v>48.3741749253061</v>
      </c>
      <c r="CH75" s="225">
        <v>4.5367455577485396</v>
      </c>
      <c r="CI75" s="223">
        <v>57.8694617337461</v>
      </c>
      <c r="CJ75" s="225">
        <v>3.7674320226501599</v>
      </c>
      <c r="CK75" s="223">
        <v>65.094221446666893</v>
      </c>
      <c r="CL75" s="225">
        <v>1.69159063869937</v>
      </c>
      <c r="CM75" s="223">
        <v>16.7200465213608</v>
      </c>
      <c r="CN75" s="225">
        <v>4.4097692387198304</v>
      </c>
      <c r="CO75" s="223">
        <v>54.503837812528403</v>
      </c>
      <c r="CP75" s="225">
        <v>1.51131531172394</v>
      </c>
      <c r="CQ75" s="223">
        <v>55.3073940583945</v>
      </c>
      <c r="CR75" s="225">
        <v>3.8920185779543401</v>
      </c>
      <c r="CS75" s="223">
        <v>53.693774064400301</v>
      </c>
      <c r="CT75" s="225">
        <v>3.5705031969463401</v>
      </c>
      <c r="CU75" s="223">
        <v>54.5834765696586</v>
      </c>
      <c r="CV75" s="225">
        <v>1.9678130771229001</v>
      </c>
      <c r="CW75" s="223">
        <v>-0.72391748873583595</v>
      </c>
      <c r="CX75" s="225">
        <v>4.4108779588234404</v>
      </c>
      <c r="CY75" s="223">
        <v>61.9800720570396</v>
      </c>
      <c r="CZ75" s="225">
        <v>1.8783200625080201</v>
      </c>
      <c r="DA75" s="223">
        <v>54.024275167611101</v>
      </c>
      <c r="DB75" s="225">
        <v>5.3273360393673901</v>
      </c>
      <c r="DC75" s="223">
        <v>61.3139667240739</v>
      </c>
      <c r="DD75" s="225">
        <v>4.10644353495384</v>
      </c>
      <c r="DE75" s="223">
        <v>63.8830200195668</v>
      </c>
      <c r="DF75" s="225">
        <v>2.17759879186658</v>
      </c>
      <c r="DG75" s="223">
        <v>9.8587448519557093</v>
      </c>
      <c r="DH75" s="225">
        <v>5.7147175492061697</v>
      </c>
      <c r="DI75" s="223">
        <v>55.095782709841998</v>
      </c>
      <c r="DJ75" s="225">
        <v>1.77786215265312</v>
      </c>
      <c r="DK75" s="223">
        <v>49.621490221708598</v>
      </c>
      <c r="DL75" s="225">
        <v>4.6496367071692903</v>
      </c>
      <c r="DM75" s="223">
        <v>52.9188717633834</v>
      </c>
      <c r="DN75" s="225">
        <v>3.5399131845560401</v>
      </c>
      <c r="DO75" s="223">
        <v>56.171375379713403</v>
      </c>
      <c r="DP75" s="225">
        <v>2.2196913756738699</v>
      </c>
      <c r="DQ75" s="223">
        <v>6.5498851580048303</v>
      </c>
      <c r="DR75" s="225">
        <v>4.8195938378258498</v>
      </c>
      <c r="DS75" s="223">
        <v>44.129843556767703</v>
      </c>
      <c r="DT75" s="225">
        <v>1.7909569070679401</v>
      </c>
      <c r="DU75" s="223">
        <v>33.452698609459198</v>
      </c>
      <c r="DV75" s="225">
        <v>4.6195732407476804</v>
      </c>
      <c r="DW75" s="223">
        <v>40.770250129455597</v>
      </c>
      <c r="DX75" s="225">
        <v>3.95464792537076</v>
      </c>
      <c r="DY75" s="223">
        <v>46.976138384995501</v>
      </c>
      <c r="DZ75" s="225">
        <v>2.1839077069418802</v>
      </c>
      <c r="EA75" s="223">
        <v>13.5234397755362</v>
      </c>
      <c r="EB75" s="225">
        <v>4.8629662369908297</v>
      </c>
      <c r="EC75" s="223">
        <v>29.7380523756005</v>
      </c>
      <c r="ED75" s="225">
        <v>1.3155288375049301</v>
      </c>
      <c r="EE75" s="223">
        <v>28.837933633207101</v>
      </c>
      <c r="EF75" s="225">
        <v>3.7143427741628501</v>
      </c>
      <c r="EG75" s="223">
        <v>23.133414881453898</v>
      </c>
      <c r="EH75" s="225">
        <v>3.40516946950101</v>
      </c>
      <c r="EI75" s="223">
        <v>31.000722559367201</v>
      </c>
      <c r="EJ75" s="225">
        <v>1.7205433274125701</v>
      </c>
      <c r="EK75" s="223">
        <v>2.1627889261600699</v>
      </c>
      <c r="EL75" s="225">
        <v>4.1173035986664202</v>
      </c>
      <c r="EM75" s="223">
        <v>26.883824458058399</v>
      </c>
      <c r="EN75" s="225">
        <v>1.57619452051233</v>
      </c>
      <c r="EO75" s="223">
        <v>19.913724389727498</v>
      </c>
      <c r="EP75" s="225">
        <v>3.2451633940398699</v>
      </c>
      <c r="EQ75" s="223">
        <v>17.473038371419801</v>
      </c>
      <c r="ER75" s="225">
        <v>3.1260988913417802</v>
      </c>
      <c r="ES75" s="223">
        <v>30.248531335455102</v>
      </c>
      <c r="ET75" s="225">
        <v>1.8748337563430799</v>
      </c>
      <c r="EU75" s="223">
        <v>10.3348069457276</v>
      </c>
      <c r="EV75" s="225">
        <v>3.42905123175357</v>
      </c>
      <c r="EW75" s="223">
        <v>20.650201088351</v>
      </c>
      <c r="EX75" s="225">
        <v>1.3751331160518601</v>
      </c>
      <c r="EY75" s="223">
        <v>23.39828307098</v>
      </c>
      <c r="EZ75" s="225">
        <v>3.89288701889188</v>
      </c>
      <c r="FA75" s="223">
        <v>19.9184985514771</v>
      </c>
      <c r="FB75" s="225">
        <v>3.2415274849856401</v>
      </c>
      <c r="FC75" s="223">
        <v>20.230990813087502</v>
      </c>
      <c r="FD75" s="225">
        <v>1.64484454489642</v>
      </c>
      <c r="FE75" s="223">
        <v>-3.1672922578924299</v>
      </c>
      <c r="FF75" s="225">
        <v>4.06212323021981</v>
      </c>
      <c r="FG75" s="223">
        <v>15.2549228259203</v>
      </c>
      <c r="FH75" s="225">
        <v>2.1916432287387702</v>
      </c>
      <c r="FI75" s="223">
        <v>-4.0222566555127104</v>
      </c>
      <c r="FJ75" s="225">
        <v>2.00027068145413</v>
      </c>
      <c r="FK75" s="223">
        <v>-5.5488233689450901</v>
      </c>
      <c r="FL75" s="225">
        <v>2.22676454730719</v>
      </c>
      <c r="FM75" s="223">
        <v>3.51339310260451</v>
      </c>
      <c r="FN75" s="225">
        <v>2.2317164497162798</v>
      </c>
      <c r="FO75" s="223">
        <v>12.299758345925801</v>
      </c>
      <c r="FP75" s="225">
        <v>2.0259308939607399</v>
      </c>
      <c r="FQ75" s="223">
        <v>16.845851791521198</v>
      </c>
      <c r="FR75" s="225">
        <v>2.3651231636465599</v>
      </c>
      <c r="FS75" s="223">
        <v>-3.0051589696491E-2</v>
      </c>
      <c r="FT75" s="225">
        <v>2.30195075203779</v>
      </c>
      <c r="FU75" s="223">
        <v>-3.6534252476610201</v>
      </c>
      <c r="FV75" s="225">
        <v>1.79199287884689</v>
      </c>
      <c r="FW75" s="223">
        <v>5.7673660492078199E-2</v>
      </c>
      <c r="FX75" s="225">
        <v>1.98563405468555</v>
      </c>
      <c r="FY75" s="223">
        <v>5.8131583123754904</v>
      </c>
      <c r="FZ75" s="225">
        <v>2.1267688842999699</v>
      </c>
      <c r="GA75" s="223">
        <v>12.887740610034401</v>
      </c>
      <c r="GB75" s="225">
        <v>2.2016593554010502</v>
      </c>
      <c r="GC75" s="223">
        <v>14.0627685210014</v>
      </c>
      <c r="GD75" s="225">
        <v>2.21201272954485</v>
      </c>
      <c r="GE75" s="223">
        <v>7.2170217897290696</v>
      </c>
      <c r="GF75" s="225">
        <v>2.2376245544424802</v>
      </c>
      <c r="GG75" s="223">
        <v>2.8011577500575999</v>
      </c>
      <c r="GH75" s="225">
        <v>1.79684780325404</v>
      </c>
      <c r="GI75" s="223">
        <v>1.5814146511890499</v>
      </c>
      <c r="GJ75" s="225">
        <v>1.98871427932572</v>
      </c>
      <c r="GK75" s="223">
        <v>5.13934549593559</v>
      </c>
      <c r="GL75" s="225">
        <v>1.62446789307231</v>
      </c>
      <c r="GM75" s="104"/>
      <c r="GN75" s="104"/>
      <c r="GO75" s="104"/>
      <c r="GP75" s="104"/>
      <c r="GQ75" s="104"/>
      <c r="GR75" s="104"/>
      <c r="GS75" s="104"/>
      <c r="GT75" s="104"/>
      <c r="GU75" s="104"/>
      <c r="GV75" s="104"/>
      <c r="GW75" s="104"/>
      <c r="GX75" s="104"/>
      <c r="GY75" s="104"/>
      <c r="GZ75" s="104"/>
      <c r="HA75" s="104"/>
      <c r="HB75" s="104"/>
      <c r="HC75" s="104"/>
      <c r="HD75" s="104"/>
      <c r="HE75" s="104"/>
      <c r="HF75" s="104"/>
      <c r="HG75" s="104"/>
      <c r="HH75" s="104"/>
      <c r="HI75" s="104"/>
      <c r="HJ75" s="104"/>
      <c r="HK75" s="104"/>
      <c r="HL75" s="104"/>
      <c r="HM75" s="104"/>
      <c r="HN75" s="104"/>
      <c r="HO75" s="104"/>
      <c r="HP75" s="104"/>
      <c r="HQ75" s="104"/>
      <c r="HR75" s="255"/>
    </row>
    <row r="76" spans="1:226" ht="13" customHeight="1" x14ac:dyDescent="0.25">
      <c r="A76" s="26" t="s">
        <v>415</v>
      </c>
      <c r="B76" s="188">
        <v>1</v>
      </c>
      <c r="C76" s="223">
        <v>43.295009924019404</v>
      </c>
      <c r="D76" s="225">
        <v>1.29067201351979</v>
      </c>
      <c r="E76" s="223">
        <v>49.444271269639799</v>
      </c>
      <c r="F76" s="225">
        <v>2.5617362361296401</v>
      </c>
      <c r="G76" s="223">
        <v>46.114763960415203</v>
      </c>
      <c r="H76" s="225">
        <v>2.8251476049673201</v>
      </c>
      <c r="I76" s="223">
        <v>40.226995255485598</v>
      </c>
      <c r="J76" s="225">
        <v>1.53172333830167</v>
      </c>
      <c r="K76" s="223">
        <v>-9.2172760141541801</v>
      </c>
      <c r="L76" s="225">
        <v>2.8721531420236501</v>
      </c>
      <c r="M76" s="223">
        <v>42.243165104217198</v>
      </c>
      <c r="N76" s="225">
        <v>1.30012835670236</v>
      </c>
      <c r="O76" s="223">
        <v>40.362198160789802</v>
      </c>
      <c r="P76" s="225">
        <v>2.3328679874778402</v>
      </c>
      <c r="Q76" s="223">
        <v>50.004561422856</v>
      </c>
      <c r="R76" s="225">
        <v>2.7856160752333601</v>
      </c>
      <c r="S76" s="223">
        <v>40.5989298411044</v>
      </c>
      <c r="T76" s="225">
        <v>1.5996050475263599</v>
      </c>
      <c r="U76" s="223">
        <v>0.236731680314577</v>
      </c>
      <c r="V76" s="225">
        <v>2.8375668718646798</v>
      </c>
      <c r="W76" s="223">
        <v>37.960533710361098</v>
      </c>
      <c r="X76" s="225">
        <v>1.2329692963579699</v>
      </c>
      <c r="Y76" s="223">
        <v>42.821108680222999</v>
      </c>
      <c r="Z76" s="225">
        <v>2.6592131823782599</v>
      </c>
      <c r="AA76" s="223">
        <v>46.791955239178698</v>
      </c>
      <c r="AB76" s="225">
        <v>2.6906418819734101</v>
      </c>
      <c r="AC76" s="223">
        <v>33.549889575451203</v>
      </c>
      <c r="AD76" s="225">
        <v>1.4932321936800701</v>
      </c>
      <c r="AE76" s="223">
        <v>-9.27121910477182</v>
      </c>
      <c r="AF76" s="225">
        <v>2.9558598048492399</v>
      </c>
      <c r="AG76" s="223">
        <v>65.993475564745395</v>
      </c>
      <c r="AH76" s="225">
        <v>1.17960274927984</v>
      </c>
      <c r="AI76" s="223">
        <v>61.184509566281598</v>
      </c>
      <c r="AJ76" s="225">
        <v>2.5898089868874798</v>
      </c>
      <c r="AK76" s="223">
        <v>73.547120589724898</v>
      </c>
      <c r="AL76" s="225">
        <v>2.2266312662802501</v>
      </c>
      <c r="AM76" s="223">
        <v>65.356198003284902</v>
      </c>
      <c r="AN76" s="225">
        <v>1.5430463994208801</v>
      </c>
      <c r="AO76" s="223">
        <v>4.1716884370032297</v>
      </c>
      <c r="AP76" s="225">
        <v>2.9938223863789899</v>
      </c>
      <c r="AQ76" s="223">
        <v>43.104564081861398</v>
      </c>
      <c r="AR76" s="225">
        <v>1.55087256428707</v>
      </c>
      <c r="AS76" s="223">
        <v>31.1940341702682</v>
      </c>
      <c r="AT76" s="225">
        <v>2.4746243740791001</v>
      </c>
      <c r="AU76" s="223">
        <v>48.643695186344402</v>
      </c>
      <c r="AV76" s="225">
        <v>2.7752184460725799</v>
      </c>
      <c r="AW76" s="223">
        <v>45.531403031299398</v>
      </c>
      <c r="AX76" s="225">
        <v>1.7806278444466801</v>
      </c>
      <c r="AY76" s="223">
        <v>14.3373688610312</v>
      </c>
      <c r="AZ76" s="225">
        <v>2.75942457940066</v>
      </c>
      <c r="BA76" s="223">
        <v>49.497104799590701</v>
      </c>
      <c r="BB76" s="225">
        <v>1.19038076341398</v>
      </c>
      <c r="BC76" s="223">
        <v>46.677914209568499</v>
      </c>
      <c r="BD76" s="225">
        <v>2.8020479092120598</v>
      </c>
      <c r="BE76" s="223">
        <v>52.781612853486699</v>
      </c>
      <c r="BF76" s="225">
        <v>2.6026950682741301</v>
      </c>
      <c r="BG76" s="223">
        <v>49.390643640701597</v>
      </c>
      <c r="BH76" s="225">
        <v>1.4083999252830901</v>
      </c>
      <c r="BI76" s="223">
        <v>2.71272943113313</v>
      </c>
      <c r="BJ76" s="225">
        <v>3.0682305787909798</v>
      </c>
      <c r="BK76" s="223">
        <v>45.902287183644901</v>
      </c>
      <c r="BL76" s="225">
        <v>1.3445275702797099</v>
      </c>
      <c r="BM76" s="223">
        <v>50.178651450181597</v>
      </c>
      <c r="BN76" s="225">
        <v>2.6386047247900901</v>
      </c>
      <c r="BO76" s="223">
        <v>52.670836763205202</v>
      </c>
      <c r="BP76" s="225">
        <v>2.5113060218771399</v>
      </c>
      <c r="BQ76" s="223">
        <v>42.118759530975197</v>
      </c>
      <c r="BR76" s="225">
        <v>1.59608106575854</v>
      </c>
      <c r="BS76" s="223">
        <v>-8.0598919192064606</v>
      </c>
      <c r="BT76" s="225">
        <v>2.9250283090402598</v>
      </c>
      <c r="BU76" s="223">
        <v>21.758176087317299</v>
      </c>
      <c r="BV76" s="225">
        <v>1.09250777506868</v>
      </c>
      <c r="BW76" s="223">
        <v>20.412431758249099</v>
      </c>
      <c r="BX76" s="225">
        <v>2.0509891275943</v>
      </c>
      <c r="BY76" s="223">
        <v>27.0402350121099</v>
      </c>
      <c r="BZ76" s="225">
        <v>2.1899733971103199</v>
      </c>
      <c r="CA76" s="223">
        <v>20.5642162049534</v>
      </c>
      <c r="CB76" s="225">
        <v>1.3455948286686801</v>
      </c>
      <c r="CC76" s="223">
        <v>0.15178444670437899</v>
      </c>
      <c r="CD76" s="225">
        <v>2.38224275144412</v>
      </c>
      <c r="CE76" s="223">
        <v>45.944810162559897</v>
      </c>
      <c r="CF76" s="225">
        <v>1.21532693495663</v>
      </c>
      <c r="CG76" s="223">
        <v>36.906504341653402</v>
      </c>
      <c r="CH76" s="225">
        <v>2.3543574088993702</v>
      </c>
      <c r="CI76" s="223">
        <v>52.6418309599824</v>
      </c>
      <c r="CJ76" s="225">
        <v>2.76368365625558</v>
      </c>
      <c r="CK76" s="223">
        <v>47.097726774389201</v>
      </c>
      <c r="CL76" s="225">
        <v>1.5519055144932099</v>
      </c>
      <c r="CM76" s="223">
        <v>10.191222432735801</v>
      </c>
      <c r="CN76" s="225">
        <v>2.7815512761680599</v>
      </c>
      <c r="CO76" s="223">
        <v>58.667535725419803</v>
      </c>
      <c r="CP76" s="225">
        <v>1.1925422880435299</v>
      </c>
      <c r="CQ76" s="223">
        <v>62.615755096834597</v>
      </c>
      <c r="CR76" s="225">
        <v>2.6455772418093599</v>
      </c>
      <c r="CS76" s="223">
        <v>62.002095437981602</v>
      </c>
      <c r="CT76" s="225">
        <v>2.8827637951067202</v>
      </c>
      <c r="CU76" s="223">
        <v>56.2840109150209</v>
      </c>
      <c r="CV76" s="225">
        <v>1.34540340433224</v>
      </c>
      <c r="CW76" s="223">
        <v>-6.3317441818137503</v>
      </c>
      <c r="CX76" s="225">
        <v>2.9287157738392899</v>
      </c>
      <c r="CY76" s="223">
        <v>43.732773660240902</v>
      </c>
      <c r="CZ76" s="225">
        <v>1.2508836403713499</v>
      </c>
      <c r="DA76" s="223">
        <v>40.748967169456499</v>
      </c>
      <c r="DB76" s="225">
        <v>2.3354746173763599</v>
      </c>
      <c r="DC76" s="223">
        <v>48.151026045744899</v>
      </c>
      <c r="DD76" s="225">
        <v>2.8087467281782299</v>
      </c>
      <c r="DE76" s="223">
        <v>43.374041146343203</v>
      </c>
      <c r="DF76" s="225">
        <v>1.6322872821960199</v>
      </c>
      <c r="DG76" s="223">
        <v>2.6250739768866498</v>
      </c>
      <c r="DH76" s="225">
        <v>2.8570441414921901</v>
      </c>
      <c r="DI76" s="223">
        <v>32.365605744830802</v>
      </c>
      <c r="DJ76" s="225">
        <v>1.21268962526133</v>
      </c>
      <c r="DK76" s="223">
        <v>30.512802157961001</v>
      </c>
      <c r="DL76" s="225">
        <v>2.3460839053488001</v>
      </c>
      <c r="DM76" s="223">
        <v>37.875188006540498</v>
      </c>
      <c r="DN76" s="225">
        <v>2.2216160850946101</v>
      </c>
      <c r="DO76" s="223">
        <v>31.218139223980401</v>
      </c>
      <c r="DP76" s="225">
        <v>1.4438606129706399</v>
      </c>
      <c r="DQ76" s="223">
        <v>0.70533706601938195</v>
      </c>
      <c r="DR76" s="225">
        <v>2.5940477192852698</v>
      </c>
      <c r="DS76" s="223">
        <v>37.007066996954102</v>
      </c>
      <c r="DT76" s="225">
        <v>1.2652661896394699</v>
      </c>
      <c r="DU76" s="223">
        <v>32.805795566594803</v>
      </c>
      <c r="DV76" s="225">
        <v>2.7073272756031601</v>
      </c>
      <c r="DW76" s="223">
        <v>41.554692879201298</v>
      </c>
      <c r="DX76" s="225">
        <v>2.68103342189591</v>
      </c>
      <c r="DY76" s="223">
        <v>37.0586828625622</v>
      </c>
      <c r="DZ76" s="225">
        <v>1.4118810075292201</v>
      </c>
      <c r="EA76" s="223">
        <v>4.2528872959673398</v>
      </c>
      <c r="EB76" s="225">
        <v>2.9597471955743599</v>
      </c>
      <c r="EC76" s="223">
        <v>45.4047085545755</v>
      </c>
      <c r="ED76" s="225">
        <v>1.2989935047185299</v>
      </c>
      <c r="EE76" s="223">
        <v>45.7611239990417</v>
      </c>
      <c r="EF76" s="225">
        <v>2.5511856521882699</v>
      </c>
      <c r="EG76" s="223">
        <v>51.096690983743997</v>
      </c>
      <c r="EH76" s="225">
        <v>2.9013295633029501</v>
      </c>
      <c r="EI76" s="223">
        <v>43.569141278173603</v>
      </c>
      <c r="EJ76" s="225">
        <v>1.56970227006588</v>
      </c>
      <c r="EK76" s="223">
        <v>-2.1919827208681602</v>
      </c>
      <c r="EL76" s="225">
        <v>2.9446384860506298</v>
      </c>
      <c r="EM76" s="223">
        <v>32.501884883892203</v>
      </c>
      <c r="EN76" s="225">
        <v>1.07080993282732</v>
      </c>
      <c r="EO76" s="223">
        <v>29.247540145659201</v>
      </c>
      <c r="EP76" s="225">
        <v>2.2044345675675099</v>
      </c>
      <c r="EQ76" s="223">
        <v>36.8900351605716</v>
      </c>
      <c r="ER76" s="225">
        <v>2.7415852074265401</v>
      </c>
      <c r="ES76" s="223">
        <v>32.248363005757803</v>
      </c>
      <c r="ET76" s="225">
        <v>1.40623674706373</v>
      </c>
      <c r="EU76" s="223">
        <v>3.00082286009865</v>
      </c>
      <c r="EV76" s="225">
        <v>2.5583135714834402</v>
      </c>
      <c r="EW76" s="223">
        <v>27.7237535139685</v>
      </c>
      <c r="EX76" s="225">
        <v>1.0850853078351399</v>
      </c>
      <c r="EY76" s="223">
        <v>26.878211678682501</v>
      </c>
      <c r="EZ76" s="225">
        <v>2.2010741487384</v>
      </c>
      <c r="FA76" s="223">
        <v>33.009022086456703</v>
      </c>
      <c r="FB76" s="225">
        <v>2.3900795926760501</v>
      </c>
      <c r="FC76" s="223">
        <v>26.304297919065199</v>
      </c>
      <c r="FD76" s="225">
        <v>1.3765734880004901</v>
      </c>
      <c r="FE76" s="223">
        <v>-0.57391375961729496</v>
      </c>
      <c r="FF76" s="225">
        <v>2.4568114477027998</v>
      </c>
      <c r="FG76" s="223">
        <v>10.232540262034099</v>
      </c>
      <c r="FH76" s="225">
        <v>1.65741443922987</v>
      </c>
      <c r="FI76" s="223">
        <v>9.0319724910302206</v>
      </c>
      <c r="FJ76" s="225">
        <v>1.7308042877988901</v>
      </c>
      <c r="FK76" s="223">
        <v>1.36021232176353</v>
      </c>
      <c r="FL76" s="225">
        <v>1.66349328932009</v>
      </c>
      <c r="FM76" s="223">
        <v>3.17117569233088</v>
      </c>
      <c r="FN76" s="225">
        <v>1.63143253892101</v>
      </c>
      <c r="FO76" s="223">
        <v>2.9421597564590098</v>
      </c>
      <c r="FP76" s="225">
        <v>2.1019408466278602</v>
      </c>
      <c r="FQ76" s="223">
        <v>10.2807339438931</v>
      </c>
      <c r="FR76" s="225">
        <v>1.53386808792296</v>
      </c>
      <c r="FS76" s="223">
        <v>10.4336229856559</v>
      </c>
      <c r="FT76" s="225">
        <v>1.8041451640881501</v>
      </c>
      <c r="FU76" s="223">
        <v>4.7849699436983002</v>
      </c>
      <c r="FV76" s="225">
        <v>1.49843903755955</v>
      </c>
      <c r="FW76" s="223">
        <v>2.4848246363290798</v>
      </c>
      <c r="FX76" s="225">
        <v>1.69822272551305</v>
      </c>
      <c r="FY76" s="223">
        <v>2.2669825804419199</v>
      </c>
      <c r="FZ76" s="225">
        <v>1.704449816781</v>
      </c>
      <c r="GA76" s="223">
        <v>8.6438461922331893</v>
      </c>
      <c r="GB76" s="225">
        <v>1.7009529955762701</v>
      </c>
      <c r="GC76" s="223">
        <v>5.3754042081518296</v>
      </c>
      <c r="GD76" s="225">
        <v>1.6479859705570199</v>
      </c>
      <c r="GE76" s="223">
        <v>5.6489730101349096</v>
      </c>
      <c r="GF76" s="225">
        <v>1.87031056648656</v>
      </c>
      <c r="GG76" s="223">
        <v>3.29161799962549</v>
      </c>
      <c r="GH76" s="225">
        <v>1.8324909333141599</v>
      </c>
      <c r="GI76" s="223">
        <v>6.1740232229424903</v>
      </c>
      <c r="GJ76" s="225">
        <v>1.5491681659611101</v>
      </c>
      <c r="GK76" s="223">
        <v>9.5693391049842198</v>
      </c>
      <c r="GL76" s="225">
        <v>1.4608429065601001</v>
      </c>
      <c r="GM76" s="104"/>
      <c r="GN76" s="104"/>
      <c r="GO76" s="104"/>
      <c r="GP76" s="104"/>
      <c r="GQ76" s="104"/>
      <c r="GR76" s="104"/>
      <c r="GS76" s="104"/>
      <c r="GT76" s="104"/>
      <c r="GU76" s="104"/>
      <c r="GV76" s="104"/>
      <c r="GW76" s="104"/>
      <c r="GX76" s="104"/>
      <c r="GY76" s="104"/>
      <c r="GZ76" s="104"/>
      <c r="HA76" s="104"/>
      <c r="HB76" s="104"/>
      <c r="HC76" s="104"/>
      <c r="HD76" s="104"/>
      <c r="HE76" s="104"/>
      <c r="HF76" s="104"/>
      <c r="HG76" s="104"/>
      <c r="HH76" s="104"/>
      <c r="HI76" s="104"/>
      <c r="HJ76" s="104"/>
      <c r="HK76" s="104"/>
      <c r="HL76" s="104"/>
      <c r="HM76" s="104"/>
      <c r="HN76" s="104"/>
      <c r="HO76" s="104"/>
      <c r="HP76" s="104"/>
      <c r="HQ76" s="104"/>
      <c r="HR76" s="255"/>
    </row>
    <row r="77" spans="1:226" ht="13" customHeight="1" x14ac:dyDescent="0.25">
      <c r="A77" s="26" t="s">
        <v>417</v>
      </c>
      <c r="B77" s="188">
        <v>1</v>
      </c>
      <c r="C77" s="223">
        <v>14.005676481645599</v>
      </c>
      <c r="D77" s="225">
        <v>0.92376462703892104</v>
      </c>
      <c r="E77" s="223">
        <v>13.7968308172377</v>
      </c>
      <c r="F77" s="225">
        <v>2.1215925252419501</v>
      </c>
      <c r="G77" s="223">
        <v>13.2125966421898</v>
      </c>
      <c r="H77" s="225">
        <v>1.8289388065327701</v>
      </c>
      <c r="I77" s="223">
        <v>14.110640330380299</v>
      </c>
      <c r="J77" s="225">
        <v>1.1430137841728001</v>
      </c>
      <c r="K77" s="223">
        <v>0.31380951314262101</v>
      </c>
      <c r="L77" s="225">
        <v>2.2657973570421301</v>
      </c>
      <c r="M77" s="223">
        <v>24.697596272656799</v>
      </c>
      <c r="N77" s="225">
        <v>1.1845956188762801</v>
      </c>
      <c r="O77" s="223">
        <v>20.495182194100501</v>
      </c>
      <c r="P77" s="225">
        <v>2.4987390792544102</v>
      </c>
      <c r="Q77" s="223">
        <v>26.080638986481301</v>
      </c>
      <c r="R77" s="225">
        <v>2.9812353358431798</v>
      </c>
      <c r="S77" s="223">
        <v>25.1769388996068</v>
      </c>
      <c r="T77" s="225">
        <v>1.42023788248156</v>
      </c>
      <c r="U77" s="223">
        <v>4.6817567055063201</v>
      </c>
      <c r="V77" s="225">
        <v>2.7914369989502399</v>
      </c>
      <c r="W77" s="223">
        <v>14.756831768564799</v>
      </c>
      <c r="X77" s="225">
        <v>0.95252469715814903</v>
      </c>
      <c r="Y77" s="223">
        <v>10.3182129467209</v>
      </c>
      <c r="Z77" s="225">
        <v>2.04757911343268</v>
      </c>
      <c r="AA77" s="223">
        <v>14.9117957102087</v>
      </c>
      <c r="AB77" s="225">
        <v>2.18676538649476</v>
      </c>
      <c r="AC77" s="223">
        <v>15.28927217032</v>
      </c>
      <c r="AD77" s="225">
        <v>1.15376117440804</v>
      </c>
      <c r="AE77" s="223">
        <v>4.97105922359912</v>
      </c>
      <c r="AF77" s="225">
        <v>2.09514259599209</v>
      </c>
      <c r="AG77" s="223">
        <v>46.869877850619197</v>
      </c>
      <c r="AH77" s="225">
        <v>1.58921048880232</v>
      </c>
      <c r="AI77" s="223">
        <v>36.804447900088597</v>
      </c>
      <c r="AJ77" s="225">
        <v>3.3184738334849602</v>
      </c>
      <c r="AK77" s="223">
        <v>55.075305662634598</v>
      </c>
      <c r="AL77" s="225">
        <v>3.1164965779257199</v>
      </c>
      <c r="AM77" s="223">
        <v>46.835421242164898</v>
      </c>
      <c r="AN77" s="225">
        <v>1.75632471361281</v>
      </c>
      <c r="AO77" s="223">
        <v>10.030973342076299</v>
      </c>
      <c r="AP77" s="225">
        <v>3.5191864067498502</v>
      </c>
      <c r="AQ77" s="223">
        <v>15.9049455253784</v>
      </c>
      <c r="AR77" s="225">
        <v>0.97146214406467302</v>
      </c>
      <c r="AS77" s="223">
        <v>8.6673403682135692</v>
      </c>
      <c r="AT77" s="225">
        <v>1.6928354526791101</v>
      </c>
      <c r="AU77" s="223">
        <v>17.931182621070601</v>
      </c>
      <c r="AV77" s="225">
        <v>2.4371033002711102</v>
      </c>
      <c r="AW77" s="223">
        <v>16.848282106205801</v>
      </c>
      <c r="AX77" s="225">
        <v>1.16376902909619</v>
      </c>
      <c r="AY77" s="223">
        <v>8.18094173799226</v>
      </c>
      <c r="AZ77" s="225">
        <v>2.1918741833065698</v>
      </c>
      <c r="BA77" s="223">
        <v>32.255563925818798</v>
      </c>
      <c r="BB77" s="225">
        <v>1.41833932003371</v>
      </c>
      <c r="BC77" s="223">
        <v>29.281894189871</v>
      </c>
      <c r="BD77" s="225">
        <v>3.4588070564759401</v>
      </c>
      <c r="BE77" s="223">
        <v>27.629074688204501</v>
      </c>
      <c r="BF77" s="225">
        <v>2.6278466348462199</v>
      </c>
      <c r="BG77" s="223">
        <v>33.9118981752707</v>
      </c>
      <c r="BH77" s="225">
        <v>1.7789009127783399</v>
      </c>
      <c r="BI77" s="223">
        <v>4.6300039853996804</v>
      </c>
      <c r="BJ77" s="225">
        <v>3.8374912988659999</v>
      </c>
      <c r="BK77" s="223">
        <v>60.401831549082502</v>
      </c>
      <c r="BL77" s="225">
        <v>1.16407224887492</v>
      </c>
      <c r="BM77" s="223">
        <v>67.664517261975902</v>
      </c>
      <c r="BN77" s="225">
        <v>3.13984246848268</v>
      </c>
      <c r="BO77" s="223">
        <v>66.877690992217595</v>
      </c>
      <c r="BP77" s="225">
        <v>3.4513348591685298</v>
      </c>
      <c r="BQ77" s="223">
        <v>57.351168022696598</v>
      </c>
      <c r="BR77" s="225">
        <v>1.58168579211557</v>
      </c>
      <c r="BS77" s="223">
        <v>-10.313349239279299</v>
      </c>
      <c r="BT77" s="225">
        <v>3.6965182310605198</v>
      </c>
      <c r="BU77" s="223">
        <v>34.575191545172402</v>
      </c>
      <c r="BV77" s="225">
        <v>1.39370741444932</v>
      </c>
      <c r="BW77" s="223">
        <v>28.266710825508699</v>
      </c>
      <c r="BX77" s="225">
        <v>3.1497618413831301</v>
      </c>
      <c r="BY77" s="223">
        <v>37.2621571338371</v>
      </c>
      <c r="BZ77" s="225">
        <v>2.8869153444842199</v>
      </c>
      <c r="CA77" s="223">
        <v>35.335370574309799</v>
      </c>
      <c r="CB77" s="225">
        <v>1.6320157884998101</v>
      </c>
      <c r="CC77" s="223">
        <v>7.0686597488010996</v>
      </c>
      <c r="CD77" s="225">
        <v>3.5551813331614799</v>
      </c>
      <c r="CE77" s="223">
        <v>48.6114223551591</v>
      </c>
      <c r="CF77" s="225">
        <v>1.4616613899150499</v>
      </c>
      <c r="CG77" s="223">
        <v>45.089759653031599</v>
      </c>
      <c r="CH77" s="225">
        <v>3.84830101368162</v>
      </c>
      <c r="CI77" s="223">
        <v>57.750083028395203</v>
      </c>
      <c r="CJ77" s="225">
        <v>2.8308053850968</v>
      </c>
      <c r="CK77" s="223">
        <v>47.291572548053701</v>
      </c>
      <c r="CL77" s="225">
        <v>1.79952516897092</v>
      </c>
      <c r="CM77" s="223">
        <v>2.2018128950220701</v>
      </c>
      <c r="CN77" s="225">
        <v>4.3272033342466996</v>
      </c>
      <c r="CO77" s="223">
        <v>69.076143480527307</v>
      </c>
      <c r="CP77" s="225">
        <v>1.19177015757275</v>
      </c>
      <c r="CQ77" s="223">
        <v>66.177464425255494</v>
      </c>
      <c r="CR77" s="225">
        <v>3.5965593670096401</v>
      </c>
      <c r="CS77" s="223">
        <v>79.738774895138306</v>
      </c>
      <c r="CT77" s="225">
        <v>2.5683867348119902</v>
      </c>
      <c r="CU77" s="223">
        <v>67.531904403880802</v>
      </c>
      <c r="CV77" s="225">
        <v>1.59023699635284</v>
      </c>
      <c r="CW77" s="223">
        <v>1.35443997862536</v>
      </c>
      <c r="CX77" s="225">
        <v>4.1633450652409101</v>
      </c>
      <c r="CY77" s="223">
        <v>27.7972328786235</v>
      </c>
      <c r="CZ77" s="225">
        <v>1.2184997073681201</v>
      </c>
      <c r="DA77" s="223">
        <v>20.580802126824999</v>
      </c>
      <c r="DB77" s="225">
        <v>2.7113035725602401</v>
      </c>
      <c r="DC77" s="223">
        <v>24.719188359637698</v>
      </c>
      <c r="DD77" s="225">
        <v>2.8451170689502199</v>
      </c>
      <c r="DE77" s="223">
        <v>30.031444106309799</v>
      </c>
      <c r="DF77" s="225">
        <v>1.431069394838</v>
      </c>
      <c r="DG77" s="223">
        <v>9.4506419794848604</v>
      </c>
      <c r="DH77" s="225">
        <v>3.0351273704169701</v>
      </c>
      <c r="DI77" s="223">
        <v>33.2625796092508</v>
      </c>
      <c r="DJ77" s="225">
        <v>1.3027939563476101</v>
      </c>
      <c r="DK77" s="223">
        <v>29.1835681859869</v>
      </c>
      <c r="DL77" s="225">
        <v>3.64003702621967</v>
      </c>
      <c r="DM77" s="223">
        <v>25.649924363187399</v>
      </c>
      <c r="DN77" s="225">
        <v>2.7178628760447401</v>
      </c>
      <c r="DO77" s="223">
        <v>36.0175426210998</v>
      </c>
      <c r="DP77" s="225">
        <v>1.54819078973673</v>
      </c>
      <c r="DQ77" s="223">
        <v>6.8339744351129399</v>
      </c>
      <c r="DR77" s="225">
        <v>3.9845978560083899</v>
      </c>
      <c r="DS77" s="223">
        <v>29.085799349755899</v>
      </c>
      <c r="DT77" s="225">
        <v>1.2754205163116299</v>
      </c>
      <c r="DU77" s="223">
        <v>25.552177667540501</v>
      </c>
      <c r="DV77" s="225">
        <v>3.4155535216705202</v>
      </c>
      <c r="DW77" s="223">
        <v>27.0912296510628</v>
      </c>
      <c r="DX77" s="225">
        <v>2.7482761548215602</v>
      </c>
      <c r="DY77" s="223">
        <v>30.293769552072401</v>
      </c>
      <c r="DZ77" s="225">
        <v>1.5329866750110701</v>
      </c>
      <c r="EA77" s="223">
        <v>4.7415918845318501</v>
      </c>
      <c r="EB77" s="225">
        <v>3.58529537313161</v>
      </c>
      <c r="EC77" s="223">
        <v>36.3363036756772</v>
      </c>
      <c r="ED77" s="225">
        <v>1.1879087035963301</v>
      </c>
      <c r="EE77" s="223">
        <v>28.3244531658578</v>
      </c>
      <c r="EF77" s="225">
        <v>3.1537017893579402</v>
      </c>
      <c r="EG77" s="223">
        <v>39.491152540704398</v>
      </c>
      <c r="EH77" s="225">
        <v>3.1055448867375</v>
      </c>
      <c r="EI77" s="223">
        <v>37.345670452236703</v>
      </c>
      <c r="EJ77" s="225">
        <v>1.43449017073889</v>
      </c>
      <c r="EK77" s="223">
        <v>9.02121728637891</v>
      </c>
      <c r="EL77" s="225">
        <v>3.44578148961789</v>
      </c>
      <c r="EM77" s="223">
        <v>37.245025205699697</v>
      </c>
      <c r="EN77" s="225">
        <v>1.2265167103627299</v>
      </c>
      <c r="EO77" s="223">
        <v>22.829055882151302</v>
      </c>
      <c r="EP77" s="225">
        <v>3.1302404262165799</v>
      </c>
      <c r="EQ77" s="223">
        <v>37.439802357694902</v>
      </c>
      <c r="ER77" s="225">
        <v>3.0601271040142302</v>
      </c>
      <c r="ES77" s="223">
        <v>40.137459817670504</v>
      </c>
      <c r="ET77" s="225">
        <v>1.42731719154337</v>
      </c>
      <c r="EU77" s="223">
        <v>17.308403935519198</v>
      </c>
      <c r="EV77" s="225">
        <v>3.3908740219786599</v>
      </c>
      <c r="EW77" s="223">
        <v>21.726283367399599</v>
      </c>
      <c r="EX77" s="225">
        <v>1.18469037181014</v>
      </c>
      <c r="EY77" s="223">
        <v>18.0234024621044</v>
      </c>
      <c r="EZ77" s="225">
        <v>2.3620390893033898</v>
      </c>
      <c r="FA77" s="223">
        <v>15.398193780558399</v>
      </c>
      <c r="FB77" s="225">
        <v>2.40965838900147</v>
      </c>
      <c r="FC77" s="223">
        <v>23.992097235994098</v>
      </c>
      <c r="FD77" s="225">
        <v>1.3725774713074901</v>
      </c>
      <c r="FE77" s="223">
        <v>5.9686947738897498</v>
      </c>
      <c r="FF77" s="225">
        <v>2.43842640183879</v>
      </c>
      <c r="FG77" s="223">
        <v>-4.0861483829944696</v>
      </c>
      <c r="FH77" s="225">
        <v>1.3973409751051999</v>
      </c>
      <c r="FI77" s="223">
        <v>-4.8520191862870901</v>
      </c>
      <c r="FJ77" s="225">
        <v>1.71680053927257</v>
      </c>
      <c r="FK77" s="223">
        <v>-16.434593440340301</v>
      </c>
      <c r="FL77" s="225">
        <v>1.6010493829747501</v>
      </c>
      <c r="FM77" s="223">
        <v>-2.7649818687851502</v>
      </c>
      <c r="FN77" s="225">
        <v>1.97397335990385</v>
      </c>
      <c r="FO77" s="223">
        <v>1.26906120824015</v>
      </c>
      <c r="FP77" s="225">
        <v>1.36651098140835</v>
      </c>
      <c r="FQ77" s="223">
        <v>-3.21733409462631</v>
      </c>
      <c r="FR77" s="225">
        <v>1.83044662682319</v>
      </c>
      <c r="FS77" s="223">
        <v>11.606121205951199</v>
      </c>
      <c r="FT77" s="225">
        <v>1.6822553360749</v>
      </c>
      <c r="FU77" s="223">
        <v>3.9188661597857801</v>
      </c>
      <c r="FV77" s="225">
        <v>1.7450446486990401</v>
      </c>
      <c r="FW77" s="223">
        <v>5.93262203359222</v>
      </c>
      <c r="FX77" s="225">
        <v>1.92735404247102</v>
      </c>
      <c r="FY77" s="223">
        <v>12.1718099603456</v>
      </c>
      <c r="FZ77" s="225">
        <v>1.67626971052211</v>
      </c>
      <c r="GA77" s="223">
        <v>13.874329474198399</v>
      </c>
      <c r="GB77" s="225">
        <v>1.48744751572886</v>
      </c>
      <c r="GC77" s="223">
        <v>6.9142173199148003</v>
      </c>
      <c r="GD77" s="225">
        <v>1.6031345715615299</v>
      </c>
      <c r="GE77" s="223">
        <v>0.92219542140584598</v>
      </c>
      <c r="GF77" s="225">
        <v>1.78851055091964</v>
      </c>
      <c r="GG77" s="223">
        <v>2.14422153510619</v>
      </c>
      <c r="GH77" s="225">
        <v>1.6624458767297301</v>
      </c>
      <c r="GI77" s="223">
        <v>6.6058367580919599</v>
      </c>
      <c r="GJ77" s="225">
        <v>1.6273208254198599</v>
      </c>
      <c r="GK77" s="223">
        <v>-2.4400440746471399</v>
      </c>
      <c r="GL77" s="225">
        <v>1.6379410053999099</v>
      </c>
      <c r="GM77" s="104"/>
      <c r="GN77" s="104"/>
      <c r="GO77" s="104"/>
      <c r="GP77" s="104"/>
      <c r="GQ77" s="104"/>
      <c r="GR77" s="104"/>
      <c r="GS77" s="104"/>
      <c r="GT77" s="104"/>
      <c r="GU77" s="104"/>
      <c r="GV77" s="104"/>
      <c r="GW77" s="104"/>
      <c r="GX77" s="104"/>
      <c r="GY77" s="104"/>
      <c r="GZ77" s="104"/>
      <c r="HA77" s="104"/>
      <c r="HB77" s="104"/>
      <c r="HC77" s="104"/>
      <c r="HD77" s="104"/>
      <c r="HE77" s="104"/>
      <c r="HF77" s="104"/>
      <c r="HG77" s="104"/>
      <c r="HH77" s="104"/>
      <c r="HI77" s="104"/>
      <c r="HJ77" s="104"/>
      <c r="HK77" s="104"/>
      <c r="HL77" s="104"/>
      <c r="HM77" s="104"/>
      <c r="HN77" s="104"/>
      <c r="HO77" s="104"/>
      <c r="HP77" s="104"/>
      <c r="HQ77" s="104"/>
      <c r="HR77" s="255"/>
    </row>
    <row r="78" spans="1:226" ht="13" customHeight="1" x14ac:dyDescent="0.25">
      <c r="A78" s="26" t="s">
        <v>423</v>
      </c>
      <c r="B78" s="188">
        <v>1</v>
      </c>
      <c r="C78" s="223">
        <v>75.978089365583003</v>
      </c>
      <c r="D78" s="225">
        <v>0.91503332996949205</v>
      </c>
      <c r="E78" s="223">
        <v>72.435072750162902</v>
      </c>
      <c r="F78" s="225">
        <v>2.02521974403773</v>
      </c>
      <c r="G78" s="223">
        <v>75.710172322438694</v>
      </c>
      <c r="H78" s="225">
        <v>1.9390025673979101</v>
      </c>
      <c r="I78" s="223">
        <v>78.207526543205105</v>
      </c>
      <c r="J78" s="225">
        <v>1.1289907176574701</v>
      </c>
      <c r="K78" s="223">
        <v>5.7724537930422297</v>
      </c>
      <c r="L78" s="225">
        <v>2.3922296273370001</v>
      </c>
      <c r="M78" s="223">
        <v>79.434297160455799</v>
      </c>
      <c r="N78" s="225">
        <v>0.81221607431951504</v>
      </c>
      <c r="O78" s="223">
        <v>75.729145034659993</v>
      </c>
      <c r="P78" s="225">
        <v>1.79420017569598</v>
      </c>
      <c r="Q78" s="223">
        <v>75.290447142024107</v>
      </c>
      <c r="R78" s="225">
        <v>2.04136112415918</v>
      </c>
      <c r="S78" s="223">
        <v>84.043839564584601</v>
      </c>
      <c r="T78" s="225">
        <v>1.1982976737258999</v>
      </c>
      <c r="U78" s="223">
        <v>8.3146945299246706</v>
      </c>
      <c r="V78" s="225">
        <v>2.3032349362261302</v>
      </c>
      <c r="W78" s="223">
        <v>81.490750151810005</v>
      </c>
      <c r="X78" s="225">
        <v>0.92685578030060201</v>
      </c>
      <c r="Y78" s="223">
        <v>74.711089793455301</v>
      </c>
      <c r="Z78" s="225">
        <v>2.3981039506880202</v>
      </c>
      <c r="AA78" s="223">
        <v>79.590784061130705</v>
      </c>
      <c r="AB78" s="225">
        <v>1.92674047858696</v>
      </c>
      <c r="AC78" s="223">
        <v>86.464867477142604</v>
      </c>
      <c r="AD78" s="225">
        <v>1.1762793282305899</v>
      </c>
      <c r="AE78" s="223">
        <v>11.7537776836873</v>
      </c>
      <c r="AF78" s="225">
        <v>2.7156155338614099</v>
      </c>
      <c r="AG78" s="223">
        <v>35.090435788057498</v>
      </c>
      <c r="AH78" s="225">
        <v>1.3671350483906901</v>
      </c>
      <c r="AI78" s="223">
        <v>25.007822688636701</v>
      </c>
      <c r="AJ78" s="225">
        <v>2.27558969394105</v>
      </c>
      <c r="AK78" s="223">
        <v>33.176206721641897</v>
      </c>
      <c r="AL78" s="225">
        <v>2.4828399681274398</v>
      </c>
      <c r="AM78" s="223">
        <v>41.6519445010182</v>
      </c>
      <c r="AN78" s="225">
        <v>1.84117573168848</v>
      </c>
      <c r="AO78" s="223">
        <v>16.644121812381499</v>
      </c>
      <c r="AP78" s="225">
        <v>3.0077191668996401</v>
      </c>
      <c r="AQ78" s="223">
        <v>14.085498876669201</v>
      </c>
      <c r="AR78" s="225">
        <v>1.0316871156040699</v>
      </c>
      <c r="AS78" s="223">
        <v>13.062715039882001</v>
      </c>
      <c r="AT78" s="225">
        <v>1.7972208896642601</v>
      </c>
      <c r="AU78" s="223">
        <v>10.207179779880301</v>
      </c>
      <c r="AV78" s="225">
        <v>1.4914748887285301</v>
      </c>
      <c r="AW78" s="223">
        <v>16.1592975762861</v>
      </c>
      <c r="AX78" s="225">
        <v>1.6337190142250699</v>
      </c>
      <c r="AY78" s="223">
        <v>3.09658253640412</v>
      </c>
      <c r="AZ78" s="225">
        <v>2.3365119098130802</v>
      </c>
      <c r="BA78" s="223">
        <v>67.039431842120806</v>
      </c>
      <c r="BB78" s="225">
        <v>1.1924403993278501</v>
      </c>
      <c r="BC78" s="223">
        <v>63.9470822330007</v>
      </c>
      <c r="BD78" s="225">
        <v>2.25740365066653</v>
      </c>
      <c r="BE78" s="223">
        <v>65.882525450646895</v>
      </c>
      <c r="BF78" s="225">
        <v>2.2802106921098901</v>
      </c>
      <c r="BG78" s="223">
        <v>70.156537266262106</v>
      </c>
      <c r="BH78" s="225">
        <v>1.8278547299082499</v>
      </c>
      <c r="BI78" s="223">
        <v>6.2094550332613698</v>
      </c>
      <c r="BJ78" s="225">
        <v>2.8560213337092599</v>
      </c>
      <c r="BK78" s="223">
        <v>68.6355292695374</v>
      </c>
      <c r="BL78" s="225">
        <v>1.25262723889603</v>
      </c>
      <c r="BM78" s="223">
        <v>65.368473347168901</v>
      </c>
      <c r="BN78" s="225">
        <v>2.6040335404263999</v>
      </c>
      <c r="BO78" s="223">
        <v>65.184787406400105</v>
      </c>
      <c r="BP78" s="225">
        <v>2.4907852793885499</v>
      </c>
      <c r="BQ78" s="223">
        <v>72.218822109014994</v>
      </c>
      <c r="BR78" s="225">
        <v>1.73456661302656</v>
      </c>
      <c r="BS78" s="223">
        <v>6.8503487618461101</v>
      </c>
      <c r="BT78" s="225">
        <v>3.39731345482797</v>
      </c>
      <c r="BU78" s="223">
        <v>8.0571807454954598</v>
      </c>
      <c r="BV78" s="225">
        <v>0.64874382626316296</v>
      </c>
      <c r="BW78" s="223">
        <v>8.2865986333587696</v>
      </c>
      <c r="BX78" s="225">
        <v>1.30813351132593</v>
      </c>
      <c r="BY78" s="223">
        <v>8.1365326849885804</v>
      </c>
      <c r="BZ78" s="225">
        <v>1.2629803108964199</v>
      </c>
      <c r="CA78" s="223">
        <v>7.9231410688124697</v>
      </c>
      <c r="CB78" s="225">
        <v>1.10216329226414</v>
      </c>
      <c r="CC78" s="223">
        <v>-0.36345756454630301</v>
      </c>
      <c r="CD78" s="225">
        <v>1.7699605045379301</v>
      </c>
      <c r="CE78" s="223">
        <v>16.262574156201701</v>
      </c>
      <c r="CF78" s="225">
        <v>1.0045536934564701</v>
      </c>
      <c r="CG78" s="223">
        <v>14.2353090233246</v>
      </c>
      <c r="CH78" s="225">
        <v>1.4736877770547601</v>
      </c>
      <c r="CI78" s="223">
        <v>12.036562380059999</v>
      </c>
      <c r="CJ78" s="225">
        <v>1.6886303204428601</v>
      </c>
      <c r="CK78" s="223">
        <v>19.1067132498499</v>
      </c>
      <c r="CL78" s="225">
        <v>1.5141052500558501</v>
      </c>
      <c r="CM78" s="223">
        <v>4.8714042265253399</v>
      </c>
      <c r="CN78" s="225">
        <v>2.08039960999101</v>
      </c>
      <c r="CO78" s="223">
        <v>24.661362070582602</v>
      </c>
      <c r="CP78" s="225">
        <v>1.1523347329074201</v>
      </c>
      <c r="CQ78" s="223">
        <v>20.199808351184899</v>
      </c>
      <c r="CR78" s="225">
        <v>1.88211578126275</v>
      </c>
      <c r="CS78" s="223">
        <v>22.377866443555099</v>
      </c>
      <c r="CT78" s="225">
        <v>2.07857586505355</v>
      </c>
      <c r="CU78" s="223">
        <v>28.7056175346701</v>
      </c>
      <c r="CV78" s="225">
        <v>1.9918537596593</v>
      </c>
      <c r="CW78" s="223">
        <v>8.50580918348526</v>
      </c>
      <c r="CX78" s="225">
        <v>2.73306843226423</v>
      </c>
      <c r="CY78" s="223">
        <v>49.929930036704903</v>
      </c>
      <c r="CZ78" s="225">
        <v>1.3047901968304301</v>
      </c>
      <c r="DA78" s="223">
        <v>44.748881705429902</v>
      </c>
      <c r="DB78" s="225">
        <v>2.2538666568507999</v>
      </c>
      <c r="DC78" s="223">
        <v>48.209916133605603</v>
      </c>
      <c r="DD78" s="225">
        <v>2.2462377634109099</v>
      </c>
      <c r="DE78" s="223">
        <v>53.822558914524201</v>
      </c>
      <c r="DF78" s="225">
        <v>1.8234529890344999</v>
      </c>
      <c r="DG78" s="223">
        <v>9.0736772090942797</v>
      </c>
      <c r="DH78" s="225">
        <v>2.8911634733196099</v>
      </c>
      <c r="DI78" s="223">
        <v>34.196871708516099</v>
      </c>
      <c r="DJ78" s="225">
        <v>1.2838941339586001</v>
      </c>
      <c r="DK78" s="223">
        <v>31.276485764744201</v>
      </c>
      <c r="DL78" s="225">
        <v>2.14866735193355</v>
      </c>
      <c r="DM78" s="223">
        <v>34.384729797270097</v>
      </c>
      <c r="DN78" s="225">
        <v>2.2727136480193901</v>
      </c>
      <c r="DO78" s="223">
        <v>36.2023784289158</v>
      </c>
      <c r="DP78" s="225">
        <v>2.0661692274941901</v>
      </c>
      <c r="DQ78" s="223">
        <v>4.9258926641715304</v>
      </c>
      <c r="DR78" s="225">
        <v>3.04152962521129</v>
      </c>
      <c r="DS78" s="223">
        <v>53.684683472499799</v>
      </c>
      <c r="DT78" s="225">
        <v>1.25240361144126</v>
      </c>
      <c r="DU78" s="223">
        <v>46.689894149506102</v>
      </c>
      <c r="DV78" s="225">
        <v>2.5925480293786598</v>
      </c>
      <c r="DW78" s="223">
        <v>54.069789275234101</v>
      </c>
      <c r="DX78" s="225">
        <v>2.5148842520988901</v>
      </c>
      <c r="DY78" s="223">
        <v>57.464472037544198</v>
      </c>
      <c r="DZ78" s="225">
        <v>1.7362143240891601</v>
      </c>
      <c r="EA78" s="223">
        <v>10.774577888037999</v>
      </c>
      <c r="EB78" s="225">
        <v>3.0400870651575298</v>
      </c>
      <c r="EC78" s="223">
        <v>24.1804322763893</v>
      </c>
      <c r="ED78" s="225">
        <v>1.16856532837878</v>
      </c>
      <c r="EE78" s="223">
        <v>18.5082165944495</v>
      </c>
      <c r="EF78" s="225">
        <v>1.7744100463435699</v>
      </c>
      <c r="EG78" s="223">
        <v>22.9451409234685</v>
      </c>
      <c r="EH78" s="225">
        <v>2.0831548958899</v>
      </c>
      <c r="EI78" s="223">
        <v>27.8550375386199</v>
      </c>
      <c r="EJ78" s="225">
        <v>1.46811406072308</v>
      </c>
      <c r="EK78" s="223">
        <v>9.3468209441703909</v>
      </c>
      <c r="EL78" s="225">
        <v>2.2216152658846098</v>
      </c>
      <c r="EM78" s="223">
        <v>34.204725113730902</v>
      </c>
      <c r="EN78" s="225">
        <v>1.3207552278861701</v>
      </c>
      <c r="EO78" s="223">
        <v>33.533349151060499</v>
      </c>
      <c r="EP78" s="225">
        <v>2.31621639793069</v>
      </c>
      <c r="EQ78" s="223">
        <v>33.077002264886097</v>
      </c>
      <c r="ER78" s="225">
        <v>2.17000230631026</v>
      </c>
      <c r="ES78" s="223">
        <v>35.281962387130498</v>
      </c>
      <c r="ET78" s="225">
        <v>1.9371624264204701</v>
      </c>
      <c r="EU78" s="223">
        <v>1.74861323606996</v>
      </c>
      <c r="EV78" s="225">
        <v>3.04818534391026</v>
      </c>
      <c r="EW78" s="223">
        <v>38.758298810024598</v>
      </c>
      <c r="EX78" s="225">
        <v>1.16505062729177</v>
      </c>
      <c r="EY78" s="223">
        <v>35.664933058506897</v>
      </c>
      <c r="EZ78" s="225">
        <v>2.5455739549578</v>
      </c>
      <c r="FA78" s="223">
        <v>37.6049922366605</v>
      </c>
      <c r="FB78" s="225">
        <v>2.4130709048960899</v>
      </c>
      <c r="FC78" s="223">
        <v>40.934079166249603</v>
      </c>
      <c r="FD78" s="225">
        <v>1.6552292141555101</v>
      </c>
      <c r="FE78" s="223">
        <v>5.2691461077426602</v>
      </c>
      <c r="FF78" s="225">
        <v>3.2159877913543502</v>
      </c>
      <c r="FG78" s="223">
        <v>13.005547272921699</v>
      </c>
      <c r="FH78" s="225">
        <v>1.45539446890561</v>
      </c>
      <c r="FI78" s="223">
        <v>11.878576135287201</v>
      </c>
      <c r="FJ78" s="225">
        <v>1.5104536987616399</v>
      </c>
      <c r="FK78" s="223">
        <v>11.0501733336516</v>
      </c>
      <c r="FL78" s="225">
        <v>1.53920288849104</v>
      </c>
      <c r="FM78" s="223">
        <v>10.4517536339382</v>
      </c>
      <c r="FN78" s="225">
        <v>1.8459891127628301</v>
      </c>
      <c r="FO78" s="223">
        <v>2.56736869567052</v>
      </c>
      <c r="FP78" s="225">
        <v>1.5108817533610399</v>
      </c>
      <c r="FQ78" s="223">
        <v>6.32040610734333</v>
      </c>
      <c r="FR78" s="225">
        <v>1.6468874057062901</v>
      </c>
      <c r="FS78" s="223">
        <v>1.9072078311518701</v>
      </c>
      <c r="FT78" s="225">
        <v>1.71741305993626</v>
      </c>
      <c r="FU78" s="223">
        <v>-7.1149139369669703</v>
      </c>
      <c r="FV78" s="225">
        <v>1.10861624953009</v>
      </c>
      <c r="FW78" s="223">
        <v>-0.55659095286958804</v>
      </c>
      <c r="FX78" s="225">
        <v>1.3322829041121</v>
      </c>
      <c r="FY78" s="223">
        <v>5.3951105397108501</v>
      </c>
      <c r="FZ78" s="225">
        <v>1.7123786428863601</v>
      </c>
      <c r="GA78" s="223">
        <v>6.1325866545453698</v>
      </c>
      <c r="GB78" s="225">
        <v>1.9665849239141799</v>
      </c>
      <c r="GC78" s="223">
        <v>3.9701520251238098</v>
      </c>
      <c r="GD78" s="225">
        <v>1.67457317064698</v>
      </c>
      <c r="GE78" s="223">
        <v>11.4406193984151</v>
      </c>
      <c r="GF78" s="225">
        <v>1.67804029264549</v>
      </c>
      <c r="GG78" s="223">
        <v>2.0664971158032301</v>
      </c>
      <c r="GH78" s="225">
        <v>1.70780228803515</v>
      </c>
      <c r="GI78" s="223">
        <v>4.67531267841313</v>
      </c>
      <c r="GJ78" s="225">
        <v>1.8260173907552899</v>
      </c>
      <c r="GK78" s="223">
        <v>4.5225120347603696</v>
      </c>
      <c r="GL78" s="225">
        <v>1.54461691491526</v>
      </c>
      <c r="GM78" s="104"/>
      <c r="GN78" s="104"/>
      <c r="GO78" s="104"/>
      <c r="GP78" s="104"/>
      <c r="GQ78" s="104"/>
      <c r="GR78" s="104"/>
      <c r="GS78" s="104"/>
      <c r="GT78" s="104"/>
      <c r="GU78" s="104"/>
      <c r="GV78" s="104"/>
      <c r="GW78" s="104"/>
      <c r="GX78" s="104"/>
      <c r="GY78" s="104"/>
      <c r="GZ78" s="104"/>
      <c r="HA78" s="104"/>
      <c r="HB78" s="104"/>
      <c r="HC78" s="104"/>
      <c r="HD78" s="104"/>
      <c r="HE78" s="104"/>
      <c r="HF78" s="104"/>
      <c r="HG78" s="104"/>
      <c r="HH78" s="104"/>
      <c r="HI78" s="104"/>
      <c r="HJ78" s="104"/>
      <c r="HK78" s="104"/>
      <c r="HL78" s="104"/>
      <c r="HM78" s="104"/>
      <c r="HN78" s="104"/>
      <c r="HO78" s="104"/>
      <c r="HP78" s="104"/>
      <c r="HQ78" s="104"/>
      <c r="HR78" s="255"/>
    </row>
    <row r="79" spans="1:226" ht="13" customHeight="1" x14ac:dyDescent="0.25">
      <c r="A79" s="26" t="s">
        <v>428</v>
      </c>
      <c r="B79" s="188">
        <v>1</v>
      </c>
      <c r="C79" s="223">
        <v>54.573274029169902</v>
      </c>
      <c r="D79" s="225">
        <v>1.37724995889809</v>
      </c>
      <c r="E79" s="223">
        <v>52.8635861459097</v>
      </c>
      <c r="F79" s="225">
        <v>2.8434036889185501</v>
      </c>
      <c r="G79" s="223">
        <v>59.7364061184756</v>
      </c>
      <c r="H79" s="225">
        <v>3.4456550086632798</v>
      </c>
      <c r="I79" s="223">
        <v>53.255629292927601</v>
      </c>
      <c r="J79" s="225">
        <v>1.5974580700918699</v>
      </c>
      <c r="K79" s="223">
        <v>0.39204314701792198</v>
      </c>
      <c r="L79" s="225">
        <v>3.1014939918647602</v>
      </c>
      <c r="M79" s="223">
        <v>62.062800393140002</v>
      </c>
      <c r="N79" s="225">
        <v>1.3557299526742901</v>
      </c>
      <c r="O79" s="223">
        <v>57.876141155903397</v>
      </c>
      <c r="P79" s="225">
        <v>2.8275742816335598</v>
      </c>
      <c r="Q79" s="223">
        <v>66.412512732917705</v>
      </c>
      <c r="R79" s="225">
        <v>3.4421654529027101</v>
      </c>
      <c r="S79" s="223">
        <v>61.362597786055098</v>
      </c>
      <c r="T79" s="225">
        <v>1.6373486161606901</v>
      </c>
      <c r="U79" s="223">
        <v>3.4864566301517499</v>
      </c>
      <c r="V79" s="225">
        <v>3.1923711995981998</v>
      </c>
      <c r="W79" s="223">
        <v>61.171357913565203</v>
      </c>
      <c r="X79" s="225">
        <v>1.2690803194342399</v>
      </c>
      <c r="Y79" s="223">
        <v>57.749638345229499</v>
      </c>
      <c r="Z79" s="225">
        <v>3.3577013351204599</v>
      </c>
      <c r="AA79" s="223">
        <v>57.079146404657202</v>
      </c>
      <c r="AB79" s="225">
        <v>3.1967707991660301</v>
      </c>
      <c r="AC79" s="223">
        <v>61.154176343389302</v>
      </c>
      <c r="AD79" s="225">
        <v>1.46350627102464</v>
      </c>
      <c r="AE79" s="223">
        <v>3.4045379981597899</v>
      </c>
      <c r="AF79" s="225">
        <v>3.53455308295309</v>
      </c>
      <c r="AG79" s="223">
        <v>47.944975518708802</v>
      </c>
      <c r="AH79" s="225">
        <v>1.29291288787083</v>
      </c>
      <c r="AI79" s="223">
        <v>45.908849596886</v>
      </c>
      <c r="AJ79" s="225">
        <v>3.25951696148016</v>
      </c>
      <c r="AK79" s="223">
        <v>47.754749317289402</v>
      </c>
      <c r="AL79" s="225">
        <v>3.7131987927483801</v>
      </c>
      <c r="AM79" s="223">
        <v>48.801771943757402</v>
      </c>
      <c r="AN79" s="225">
        <v>1.6041857564444699</v>
      </c>
      <c r="AO79" s="223">
        <v>2.89292234687144</v>
      </c>
      <c r="AP79" s="225">
        <v>3.4222780023189601</v>
      </c>
      <c r="AQ79" s="223">
        <v>53.3014047244938</v>
      </c>
      <c r="AR79" s="225">
        <v>1.3720511194319001</v>
      </c>
      <c r="AS79" s="223">
        <v>47.657136588997702</v>
      </c>
      <c r="AT79" s="225">
        <v>2.75122134998281</v>
      </c>
      <c r="AU79" s="223">
        <v>47.925674324617702</v>
      </c>
      <c r="AV79" s="225">
        <v>3.9979491559016398</v>
      </c>
      <c r="AW79" s="223">
        <v>54.7813109878878</v>
      </c>
      <c r="AX79" s="225">
        <v>1.60362560748993</v>
      </c>
      <c r="AY79" s="223">
        <v>7.1241743988901103</v>
      </c>
      <c r="AZ79" s="225">
        <v>3.0909523527189302</v>
      </c>
      <c r="BA79" s="223">
        <v>60.8125474725854</v>
      </c>
      <c r="BB79" s="225">
        <v>1.21589495322787</v>
      </c>
      <c r="BC79" s="223">
        <v>55.702824528417104</v>
      </c>
      <c r="BD79" s="225">
        <v>3.74872393251716</v>
      </c>
      <c r="BE79" s="223">
        <v>55.828918490485002</v>
      </c>
      <c r="BF79" s="225">
        <v>3.6891365396496498</v>
      </c>
      <c r="BG79" s="223">
        <v>61.764620873062803</v>
      </c>
      <c r="BH79" s="225">
        <v>1.36379501883259</v>
      </c>
      <c r="BI79" s="223">
        <v>6.0617963446457299</v>
      </c>
      <c r="BJ79" s="225">
        <v>3.8235158201770698</v>
      </c>
      <c r="BK79" s="223">
        <v>54.605650457473402</v>
      </c>
      <c r="BL79" s="225">
        <v>1.2853452311518601</v>
      </c>
      <c r="BM79" s="223">
        <v>53.4526938518664</v>
      </c>
      <c r="BN79" s="225">
        <v>2.9718037463109002</v>
      </c>
      <c r="BO79" s="223">
        <v>50.6971550154407</v>
      </c>
      <c r="BP79" s="225">
        <v>3.3304970552817799</v>
      </c>
      <c r="BQ79" s="223">
        <v>53.120308291400598</v>
      </c>
      <c r="BR79" s="225">
        <v>1.52489643628081</v>
      </c>
      <c r="BS79" s="223">
        <v>-0.33238556046575202</v>
      </c>
      <c r="BT79" s="225">
        <v>3.18105558778029</v>
      </c>
      <c r="BU79" s="223">
        <v>13.748821889483001</v>
      </c>
      <c r="BV79" s="225">
        <v>0.82963801758941602</v>
      </c>
      <c r="BW79" s="223">
        <v>15.748432355966401</v>
      </c>
      <c r="BX79" s="225">
        <v>2.33685542257698</v>
      </c>
      <c r="BY79" s="223">
        <v>12.7911523869062</v>
      </c>
      <c r="BZ79" s="225">
        <v>2.2045384692176602</v>
      </c>
      <c r="CA79" s="223">
        <v>13.128148297059999</v>
      </c>
      <c r="CB79" s="225">
        <v>0.99377962500541706</v>
      </c>
      <c r="CC79" s="223">
        <v>-2.6202840589063898</v>
      </c>
      <c r="CD79" s="225">
        <v>2.4906433407596</v>
      </c>
      <c r="CE79" s="223">
        <v>36.561809790328198</v>
      </c>
      <c r="CF79" s="225">
        <v>1.25874805012743</v>
      </c>
      <c r="CG79" s="223">
        <v>32.909107460470203</v>
      </c>
      <c r="CH79" s="225">
        <v>2.7267304288314902</v>
      </c>
      <c r="CI79" s="223">
        <v>34.154077603932102</v>
      </c>
      <c r="CJ79" s="225">
        <v>2.7879271857844401</v>
      </c>
      <c r="CK79" s="223">
        <v>36.3174946325056</v>
      </c>
      <c r="CL79" s="225">
        <v>1.37385482533393</v>
      </c>
      <c r="CM79" s="223">
        <v>3.40838717203542</v>
      </c>
      <c r="CN79" s="225">
        <v>2.8723849964135</v>
      </c>
      <c r="CO79" s="223">
        <v>40.5042997455867</v>
      </c>
      <c r="CP79" s="225">
        <v>1.4078175511114699</v>
      </c>
      <c r="CQ79" s="223">
        <v>35.3139257605702</v>
      </c>
      <c r="CR79" s="225">
        <v>2.6960593742935699</v>
      </c>
      <c r="CS79" s="223">
        <v>41.011606779853302</v>
      </c>
      <c r="CT79" s="225">
        <v>2.94197168304725</v>
      </c>
      <c r="CU79" s="223">
        <v>39.706657274699502</v>
      </c>
      <c r="CV79" s="225">
        <v>1.82866084076282</v>
      </c>
      <c r="CW79" s="223">
        <v>4.3927315141292</v>
      </c>
      <c r="CX79" s="225">
        <v>3.1091285048674</v>
      </c>
      <c r="CY79" s="223">
        <v>37.525492957634299</v>
      </c>
      <c r="CZ79" s="225">
        <v>1.3122494608355899</v>
      </c>
      <c r="DA79" s="223">
        <v>34.005055910760099</v>
      </c>
      <c r="DB79" s="225">
        <v>3.2605343655937</v>
      </c>
      <c r="DC79" s="223">
        <v>33.199778975361902</v>
      </c>
      <c r="DD79" s="225">
        <v>2.8690435789750901</v>
      </c>
      <c r="DE79" s="223">
        <v>37.9065476178437</v>
      </c>
      <c r="DF79" s="225">
        <v>1.61352539741463</v>
      </c>
      <c r="DG79" s="223">
        <v>3.9014917070836601</v>
      </c>
      <c r="DH79" s="225">
        <v>3.5585345483258402</v>
      </c>
      <c r="DI79" s="223">
        <v>56.998295355406199</v>
      </c>
      <c r="DJ79" s="225">
        <v>1.4099090862155099</v>
      </c>
      <c r="DK79" s="223">
        <v>51.133082716664603</v>
      </c>
      <c r="DL79" s="225">
        <v>3.1362589118465198</v>
      </c>
      <c r="DM79" s="223">
        <v>54.517236952418898</v>
      </c>
      <c r="DN79" s="225">
        <v>4.0640473635934597</v>
      </c>
      <c r="DO79" s="223">
        <v>56.534841092738098</v>
      </c>
      <c r="DP79" s="225">
        <v>1.7395233170325499</v>
      </c>
      <c r="DQ79" s="223">
        <v>5.4017583760734702</v>
      </c>
      <c r="DR79" s="225">
        <v>3.4745315055272399</v>
      </c>
      <c r="DS79" s="223">
        <v>52.904167385787296</v>
      </c>
      <c r="DT79" s="225">
        <v>1.3375902613569</v>
      </c>
      <c r="DU79" s="223">
        <v>50.039669665244197</v>
      </c>
      <c r="DV79" s="225">
        <v>2.7497091098001998</v>
      </c>
      <c r="DW79" s="223">
        <v>50.254962999309903</v>
      </c>
      <c r="DX79" s="225">
        <v>3.73670398905506</v>
      </c>
      <c r="DY79" s="223">
        <v>52.319125229067502</v>
      </c>
      <c r="DZ79" s="225">
        <v>1.71706998270835</v>
      </c>
      <c r="EA79" s="223">
        <v>2.2794555638232299</v>
      </c>
      <c r="EB79" s="225">
        <v>3.0669542212580798</v>
      </c>
      <c r="EC79" s="223">
        <v>37.362828766108102</v>
      </c>
      <c r="ED79" s="225">
        <v>1.48288048032745</v>
      </c>
      <c r="EE79" s="223">
        <v>38.307761223467303</v>
      </c>
      <c r="EF79" s="225">
        <v>2.8957392287069399</v>
      </c>
      <c r="EG79" s="223">
        <v>32.8148967933992</v>
      </c>
      <c r="EH79" s="225">
        <v>4.0263318781866397</v>
      </c>
      <c r="EI79" s="223">
        <v>36.754505407695802</v>
      </c>
      <c r="EJ79" s="225">
        <v>1.84075648350007</v>
      </c>
      <c r="EK79" s="223">
        <v>-1.55325581577143</v>
      </c>
      <c r="EL79" s="225">
        <v>3.2932684062475301</v>
      </c>
      <c r="EM79" s="223">
        <v>38.070665628027498</v>
      </c>
      <c r="EN79" s="225">
        <v>1.41163427106509</v>
      </c>
      <c r="EO79" s="223">
        <v>40.237573854891103</v>
      </c>
      <c r="EP79" s="225">
        <v>2.91428395353226</v>
      </c>
      <c r="EQ79" s="223">
        <v>30.461032098165202</v>
      </c>
      <c r="ER79" s="225">
        <v>2.9606993702958402</v>
      </c>
      <c r="ES79" s="223">
        <v>37.176070658171099</v>
      </c>
      <c r="ET79" s="225">
        <v>1.7320984072749901</v>
      </c>
      <c r="EU79" s="223">
        <v>-3.0615031967200301</v>
      </c>
      <c r="EV79" s="225">
        <v>3.21284869421513</v>
      </c>
      <c r="EW79" s="223">
        <v>49.426154897271303</v>
      </c>
      <c r="EX79" s="225">
        <v>1.4295561161627599</v>
      </c>
      <c r="EY79" s="223">
        <v>48.077895573015802</v>
      </c>
      <c r="EZ79" s="225">
        <v>3.0374263592745301</v>
      </c>
      <c r="FA79" s="223">
        <v>46.995784090801898</v>
      </c>
      <c r="FB79" s="225">
        <v>3.5557448379325698</v>
      </c>
      <c r="FC79" s="223">
        <v>48.1901187345319</v>
      </c>
      <c r="FD79" s="225">
        <v>1.72966506968775</v>
      </c>
      <c r="FE79" s="223">
        <v>0.112223161516098</v>
      </c>
      <c r="FF79" s="225">
        <v>3.4154050005090402</v>
      </c>
      <c r="FG79" s="223">
        <v>-1.55682860662481</v>
      </c>
      <c r="FH79" s="225">
        <v>1.8702876133684601</v>
      </c>
      <c r="FI79" s="223">
        <v>-1.0698358765842699</v>
      </c>
      <c r="FJ79" s="225">
        <v>1.8602137768825</v>
      </c>
      <c r="FK79" s="223">
        <v>-0.91211162346922903</v>
      </c>
      <c r="FL79" s="225">
        <v>1.8055928262210601</v>
      </c>
      <c r="FM79" s="223">
        <v>-2.6821592426343499</v>
      </c>
      <c r="FN79" s="225">
        <v>1.9303127346162801</v>
      </c>
      <c r="FO79" s="223">
        <v>-2.7371986376648398</v>
      </c>
      <c r="FP79" s="225">
        <v>2.0366628247877401</v>
      </c>
      <c r="FQ79" s="223">
        <v>-1.46426871219196</v>
      </c>
      <c r="FR79" s="225">
        <v>1.9315855822592101</v>
      </c>
      <c r="FS79" s="223">
        <v>-0.66772649720488197</v>
      </c>
      <c r="FT79" s="225">
        <v>1.7934892322814899</v>
      </c>
      <c r="FU79" s="223">
        <v>-3.1049223686265499</v>
      </c>
      <c r="FV79" s="225">
        <v>1.23331431033489</v>
      </c>
      <c r="FW79" s="223">
        <v>-4.8492923218763302</v>
      </c>
      <c r="FX79" s="225">
        <v>1.7813390248082199</v>
      </c>
      <c r="FY79" s="223">
        <v>-1.3739380040920499</v>
      </c>
      <c r="FZ79" s="225">
        <v>1.8728179210190401</v>
      </c>
      <c r="GA79" s="223">
        <v>-1.08876301781753</v>
      </c>
      <c r="GB79" s="225">
        <v>1.68066538263721</v>
      </c>
      <c r="GC79" s="223">
        <v>-1.2988846528967499</v>
      </c>
      <c r="GD79" s="225">
        <v>1.9957310105935799</v>
      </c>
      <c r="GE79" s="223">
        <v>-1.4962740539808601</v>
      </c>
      <c r="GF79" s="225">
        <v>1.92128113282493</v>
      </c>
      <c r="GG79" s="223">
        <v>-2.3505684196005299</v>
      </c>
      <c r="GH79" s="225">
        <v>1.89776557345236</v>
      </c>
      <c r="GI79" s="223">
        <v>-3.1601141921369398</v>
      </c>
      <c r="GJ79" s="225">
        <v>1.8100985550061</v>
      </c>
      <c r="GK79" s="223">
        <v>-3.8091102365577298</v>
      </c>
      <c r="GL79" s="225">
        <v>1.9629037824895299</v>
      </c>
      <c r="GM79" s="104"/>
      <c r="GN79" s="104"/>
      <c r="GO79" s="104"/>
      <c r="GP79" s="104"/>
      <c r="GQ79" s="104"/>
      <c r="GR79" s="104"/>
      <c r="GS79" s="104"/>
      <c r="GT79" s="104"/>
      <c r="GU79" s="104"/>
      <c r="GV79" s="104"/>
      <c r="GW79" s="104"/>
      <c r="GX79" s="104"/>
      <c r="GY79" s="104"/>
      <c r="GZ79" s="104"/>
      <c r="HA79" s="104"/>
      <c r="HB79" s="104"/>
      <c r="HC79" s="104"/>
      <c r="HD79" s="104"/>
      <c r="HE79" s="104"/>
      <c r="HF79" s="104"/>
      <c r="HG79" s="104"/>
      <c r="HH79" s="104"/>
      <c r="HI79" s="104"/>
      <c r="HJ79" s="104"/>
      <c r="HK79" s="104"/>
      <c r="HL79" s="104"/>
      <c r="HM79" s="104"/>
      <c r="HN79" s="104"/>
      <c r="HO79" s="104"/>
      <c r="HP79" s="104"/>
      <c r="HQ79" s="104"/>
      <c r="HR79" s="255"/>
    </row>
    <row r="80" spans="1:226" ht="13" customHeight="1" x14ac:dyDescent="0.25">
      <c r="A80" s="26" t="s">
        <v>433</v>
      </c>
      <c r="B80" s="188">
        <v>1</v>
      </c>
      <c r="C80" s="223">
        <v>31.930730881282599</v>
      </c>
      <c r="D80" s="225">
        <v>1.2023069242806499</v>
      </c>
      <c r="E80" s="223">
        <v>42.620096677379102</v>
      </c>
      <c r="F80" s="225">
        <v>2.48710918131744</v>
      </c>
      <c r="G80" s="223">
        <v>31.676896250535499</v>
      </c>
      <c r="H80" s="225">
        <v>3.13340111886491</v>
      </c>
      <c r="I80" s="223">
        <v>29.170644220700801</v>
      </c>
      <c r="J80" s="225">
        <v>1.33135881011113</v>
      </c>
      <c r="K80" s="223">
        <v>-13.4494524566782</v>
      </c>
      <c r="L80" s="225">
        <v>2.7393842145137901</v>
      </c>
      <c r="M80" s="223">
        <v>18.931394390382401</v>
      </c>
      <c r="N80" s="225">
        <v>0.86357147358064701</v>
      </c>
      <c r="O80" s="223">
        <v>17.126781061310201</v>
      </c>
      <c r="P80" s="225">
        <v>1.93419490310839</v>
      </c>
      <c r="Q80" s="223">
        <v>20.934479099509801</v>
      </c>
      <c r="R80" s="225">
        <v>2.3914142371926199</v>
      </c>
      <c r="S80" s="223">
        <v>19.479139927292302</v>
      </c>
      <c r="T80" s="225">
        <v>1.0641493490609799</v>
      </c>
      <c r="U80" s="223">
        <v>2.3523588659821</v>
      </c>
      <c r="V80" s="225">
        <v>2.1480229671783899</v>
      </c>
      <c r="W80" s="223">
        <v>31.975515978924101</v>
      </c>
      <c r="X80" s="225">
        <v>0.97981529504554599</v>
      </c>
      <c r="Y80" s="223">
        <v>27.928386352646999</v>
      </c>
      <c r="Z80" s="225">
        <v>2.3473294316323301</v>
      </c>
      <c r="AA80" s="223">
        <v>31.369607407084899</v>
      </c>
      <c r="AB80" s="225">
        <v>2.6842678532557498</v>
      </c>
      <c r="AC80" s="223">
        <v>33.445533414422698</v>
      </c>
      <c r="AD80" s="225">
        <v>1.3353704292245101</v>
      </c>
      <c r="AE80" s="223">
        <v>5.5171470617757103</v>
      </c>
      <c r="AF80" s="225">
        <v>2.70383000097313</v>
      </c>
      <c r="AG80" s="223">
        <v>59.565777937559602</v>
      </c>
      <c r="AH80" s="225">
        <v>1.2225679246505701</v>
      </c>
      <c r="AI80" s="223">
        <v>52.594683995129401</v>
      </c>
      <c r="AJ80" s="225">
        <v>2.9583187459767699</v>
      </c>
      <c r="AK80" s="223">
        <v>61.024203559164299</v>
      </c>
      <c r="AL80" s="225">
        <v>2.9048144719150302</v>
      </c>
      <c r="AM80" s="223">
        <v>61.0099612337441</v>
      </c>
      <c r="AN80" s="225">
        <v>1.39474372073691</v>
      </c>
      <c r="AO80" s="223">
        <v>8.4152772386146992</v>
      </c>
      <c r="AP80" s="225">
        <v>3.2241193177367902</v>
      </c>
      <c r="AQ80" s="223">
        <v>43.217274366527803</v>
      </c>
      <c r="AR80" s="225">
        <v>1.3394115201682899</v>
      </c>
      <c r="AS80" s="223">
        <v>40.720606255780197</v>
      </c>
      <c r="AT80" s="225">
        <v>2.6293839592877601</v>
      </c>
      <c r="AU80" s="223">
        <v>41.928496802086798</v>
      </c>
      <c r="AV80" s="225">
        <v>3.3430668055569899</v>
      </c>
      <c r="AW80" s="223">
        <v>44.632475286470999</v>
      </c>
      <c r="AX80" s="225">
        <v>1.59242580389291</v>
      </c>
      <c r="AY80" s="223">
        <v>3.91186903069078</v>
      </c>
      <c r="AZ80" s="225">
        <v>2.91092243027982</v>
      </c>
      <c r="BA80" s="223">
        <v>49.399766797203803</v>
      </c>
      <c r="BB80" s="225">
        <v>1.0511074418558</v>
      </c>
      <c r="BC80" s="223">
        <v>45.555937749340799</v>
      </c>
      <c r="BD80" s="225">
        <v>2.44330148542468</v>
      </c>
      <c r="BE80" s="223">
        <v>45.415603891507303</v>
      </c>
      <c r="BF80" s="225">
        <v>2.5332628632645302</v>
      </c>
      <c r="BG80" s="223">
        <v>50.715538327373103</v>
      </c>
      <c r="BH80" s="225">
        <v>1.34473518177991</v>
      </c>
      <c r="BI80" s="223">
        <v>5.1596005780323404</v>
      </c>
      <c r="BJ80" s="225">
        <v>2.92345973161805</v>
      </c>
      <c r="BK80" s="223">
        <v>53.3813963639072</v>
      </c>
      <c r="BL80" s="225">
        <v>1.1727535768739601</v>
      </c>
      <c r="BM80" s="223">
        <v>62.294187980973398</v>
      </c>
      <c r="BN80" s="225">
        <v>2.7422625172386201</v>
      </c>
      <c r="BO80" s="223">
        <v>55.324333639896501</v>
      </c>
      <c r="BP80" s="225">
        <v>2.6662975480675599</v>
      </c>
      <c r="BQ80" s="223">
        <v>50.829974645954799</v>
      </c>
      <c r="BR80" s="225">
        <v>1.3873233975561099</v>
      </c>
      <c r="BS80" s="223">
        <v>-11.4642133350187</v>
      </c>
      <c r="BT80" s="225">
        <v>3.0435176130345498</v>
      </c>
      <c r="BU80" s="223">
        <v>12.3079932009323</v>
      </c>
      <c r="BV80" s="225">
        <v>0.83359198992260397</v>
      </c>
      <c r="BW80" s="223">
        <v>14.940186151855499</v>
      </c>
      <c r="BX80" s="225">
        <v>1.8208559516650999</v>
      </c>
      <c r="BY80" s="223">
        <v>15.1808382193783</v>
      </c>
      <c r="BZ80" s="225">
        <v>2.62733959371743</v>
      </c>
      <c r="CA80" s="223">
        <v>11.2304458552527</v>
      </c>
      <c r="CB80" s="225">
        <v>0.914848776513006</v>
      </c>
      <c r="CC80" s="223">
        <v>-3.7097402966027602</v>
      </c>
      <c r="CD80" s="225">
        <v>1.88728912813941</v>
      </c>
      <c r="CE80" s="223">
        <v>26.138554359411099</v>
      </c>
      <c r="CF80" s="225">
        <v>0.96392071901964704</v>
      </c>
      <c r="CG80" s="223">
        <v>24.9285415104357</v>
      </c>
      <c r="CH80" s="225">
        <v>2.1999238301046899</v>
      </c>
      <c r="CI80" s="223">
        <v>27.298988785042098</v>
      </c>
      <c r="CJ80" s="225">
        <v>2.9929571425916799</v>
      </c>
      <c r="CK80" s="223">
        <v>26.5073809475759</v>
      </c>
      <c r="CL80" s="225">
        <v>0.99714491475707201</v>
      </c>
      <c r="CM80" s="223">
        <v>1.5788394371401999</v>
      </c>
      <c r="CN80" s="225">
        <v>2.2675168947332902</v>
      </c>
      <c r="CO80" s="223">
        <v>54.427631159599599</v>
      </c>
      <c r="CP80" s="225">
        <v>1.20221664010615</v>
      </c>
      <c r="CQ80" s="223">
        <v>54.836336775890899</v>
      </c>
      <c r="CR80" s="225">
        <v>2.5169896907453202</v>
      </c>
      <c r="CS80" s="223">
        <v>53.2582779053932</v>
      </c>
      <c r="CT80" s="225">
        <v>3.36603237929384</v>
      </c>
      <c r="CU80" s="223">
        <v>54.539051343980603</v>
      </c>
      <c r="CV80" s="225">
        <v>1.2738289751490499</v>
      </c>
      <c r="CW80" s="223">
        <v>-0.29728543191036</v>
      </c>
      <c r="CX80" s="225">
        <v>2.62812408534477</v>
      </c>
      <c r="CY80" s="223">
        <v>40.6245969538545</v>
      </c>
      <c r="CZ80" s="225">
        <v>1.0097887595310899</v>
      </c>
      <c r="DA80" s="223">
        <v>37.973048013641701</v>
      </c>
      <c r="DB80" s="225">
        <v>2.2799501907433899</v>
      </c>
      <c r="DC80" s="223">
        <v>36.351046992416698</v>
      </c>
      <c r="DD80" s="225">
        <v>2.9235747926197302</v>
      </c>
      <c r="DE80" s="223">
        <v>42.223620417999797</v>
      </c>
      <c r="DF80" s="225">
        <v>1.2259622488472599</v>
      </c>
      <c r="DG80" s="223">
        <v>4.2505724043581097</v>
      </c>
      <c r="DH80" s="225">
        <v>2.5269938494283002</v>
      </c>
      <c r="DI80" s="223">
        <v>51.687866908372797</v>
      </c>
      <c r="DJ80" s="225">
        <v>0.97941061602371904</v>
      </c>
      <c r="DK80" s="223">
        <v>49.167516012009401</v>
      </c>
      <c r="DL80" s="225">
        <v>2.48694781485215</v>
      </c>
      <c r="DM80" s="223">
        <v>54.1743455284576</v>
      </c>
      <c r="DN80" s="225">
        <v>3.1806726778649699</v>
      </c>
      <c r="DO80" s="223">
        <v>51.653651585006997</v>
      </c>
      <c r="DP80" s="225">
        <v>1.17579683612939</v>
      </c>
      <c r="DQ80" s="223">
        <v>2.48613557299768</v>
      </c>
      <c r="DR80" s="225">
        <v>2.8645370264154302</v>
      </c>
      <c r="DS80" s="223">
        <v>36.482057268668903</v>
      </c>
      <c r="DT80" s="225">
        <v>1.1514946075450401</v>
      </c>
      <c r="DU80" s="223">
        <v>31.180201829434601</v>
      </c>
      <c r="DV80" s="225">
        <v>2.2054518045428999</v>
      </c>
      <c r="DW80" s="223">
        <v>31.9029931413043</v>
      </c>
      <c r="DX80" s="225">
        <v>2.84552262248675</v>
      </c>
      <c r="DY80" s="223">
        <v>38.147562950562097</v>
      </c>
      <c r="DZ80" s="225">
        <v>1.4204443770784401</v>
      </c>
      <c r="EA80" s="223">
        <v>6.9673611211275199</v>
      </c>
      <c r="EB80" s="225">
        <v>2.70870878608235</v>
      </c>
      <c r="EC80" s="223">
        <v>21.901811291592001</v>
      </c>
      <c r="ED80" s="225">
        <v>0.94951851630641704</v>
      </c>
      <c r="EE80" s="223">
        <v>20.418854131379401</v>
      </c>
      <c r="EF80" s="225">
        <v>1.9260419467199099</v>
      </c>
      <c r="EG80" s="223">
        <v>19.057128058151498</v>
      </c>
      <c r="EH80" s="225">
        <v>2.6202556808617001</v>
      </c>
      <c r="EI80" s="223">
        <v>23.175932890024701</v>
      </c>
      <c r="EJ80" s="225">
        <v>1.1780321123284201</v>
      </c>
      <c r="EK80" s="223">
        <v>2.7570787586452599</v>
      </c>
      <c r="EL80" s="225">
        <v>2.17718644463495</v>
      </c>
      <c r="EM80" s="223">
        <v>14.440054977437599</v>
      </c>
      <c r="EN80" s="225">
        <v>0.82112782578297705</v>
      </c>
      <c r="EO80" s="223">
        <v>10.2658931894677</v>
      </c>
      <c r="EP80" s="225">
        <v>1.7754600325971199</v>
      </c>
      <c r="EQ80" s="223">
        <v>12.5533422119217</v>
      </c>
      <c r="ER80" s="225">
        <v>2.0640703239503999</v>
      </c>
      <c r="ES80" s="223">
        <v>16.115580827631401</v>
      </c>
      <c r="ET80" s="225">
        <v>0.99867078570545198</v>
      </c>
      <c r="EU80" s="223">
        <v>5.8496876381637097</v>
      </c>
      <c r="EV80" s="225">
        <v>1.9362643791787599</v>
      </c>
      <c r="EW80" s="223">
        <v>30.721156568274498</v>
      </c>
      <c r="EX80" s="225">
        <v>1.0472805860468599</v>
      </c>
      <c r="EY80" s="223">
        <v>32.461861441470802</v>
      </c>
      <c r="EZ80" s="225">
        <v>2.2983986852524199</v>
      </c>
      <c r="FA80" s="223">
        <v>30.570608434251199</v>
      </c>
      <c r="FB80" s="225">
        <v>2.6585325340476</v>
      </c>
      <c r="FC80" s="223">
        <v>30.156539471478101</v>
      </c>
      <c r="FD80" s="225">
        <v>1.22677676331998</v>
      </c>
      <c r="FE80" s="223">
        <v>-2.3053219699926699</v>
      </c>
      <c r="FF80" s="225">
        <v>2.3709491494021502</v>
      </c>
      <c r="FG80" s="223">
        <v>-1.4198438196685601</v>
      </c>
      <c r="FH80" s="225">
        <v>1.7249756009888599</v>
      </c>
      <c r="FI80" s="223">
        <v>-7.3512474283491001</v>
      </c>
      <c r="FJ80" s="225">
        <v>1.5885309877726399</v>
      </c>
      <c r="FK80" s="223">
        <v>-3.8371010410698898</v>
      </c>
      <c r="FL80" s="225">
        <v>1.7420103741841799</v>
      </c>
      <c r="FM80" s="223">
        <v>-3.4823361326676601</v>
      </c>
      <c r="FN80" s="225">
        <v>1.64241661618672</v>
      </c>
      <c r="FO80" s="223">
        <v>-3.6221957358062302</v>
      </c>
      <c r="FP80" s="225">
        <v>2.1144876676672202</v>
      </c>
      <c r="FQ80" s="223">
        <v>2.8018057523890501</v>
      </c>
      <c r="FR80" s="225">
        <v>1.60042093379934</v>
      </c>
      <c r="FS80" s="223">
        <v>5.1560056710504796</v>
      </c>
      <c r="FT80" s="225">
        <v>1.75794152459893</v>
      </c>
      <c r="FU80" s="223">
        <v>-1.79114823875273</v>
      </c>
      <c r="FV80" s="225">
        <v>1.2211816659011501</v>
      </c>
      <c r="FW80" s="223">
        <v>2.2415881151288</v>
      </c>
      <c r="FX80" s="225">
        <v>1.7526991292501399</v>
      </c>
      <c r="FY80" s="223">
        <v>3.9014739084407699</v>
      </c>
      <c r="FZ80" s="225">
        <v>1.8385151518399701</v>
      </c>
      <c r="GA80" s="223">
        <v>1.8060169594163999</v>
      </c>
      <c r="GB80" s="225">
        <v>1.7120437944400499</v>
      </c>
      <c r="GC80" s="223">
        <v>8.5790411368419601</v>
      </c>
      <c r="GD80" s="225">
        <v>1.70907823225246</v>
      </c>
      <c r="GE80" s="223">
        <v>5.3174536493581499</v>
      </c>
      <c r="GF80" s="225">
        <v>1.8167803643604601</v>
      </c>
      <c r="GG80" s="223">
        <v>0.515104860694514</v>
      </c>
      <c r="GH80" s="225">
        <v>1.57021306860717</v>
      </c>
      <c r="GI80" s="223">
        <v>1.11088459439956</v>
      </c>
      <c r="GJ80" s="225">
        <v>1.2941658819714801</v>
      </c>
      <c r="GK80" s="223">
        <v>1.50453767486104</v>
      </c>
      <c r="GL80" s="225">
        <v>1.6457517829591799</v>
      </c>
      <c r="GM80" s="104"/>
      <c r="GN80" s="104"/>
      <c r="GO80" s="104"/>
      <c r="GP80" s="104"/>
      <c r="GQ80" s="104"/>
      <c r="GR80" s="104"/>
      <c r="GS80" s="104"/>
      <c r="GT80" s="104"/>
      <c r="GU80" s="104"/>
      <c r="GV80" s="104"/>
      <c r="GW80" s="104"/>
      <c r="GX80" s="104"/>
      <c r="GY80" s="104"/>
      <c r="GZ80" s="104"/>
      <c r="HA80" s="104"/>
      <c r="HB80" s="104"/>
      <c r="HC80" s="104"/>
      <c r="HD80" s="104"/>
      <c r="HE80" s="104"/>
      <c r="HF80" s="104"/>
      <c r="HG80" s="104"/>
      <c r="HH80" s="104"/>
      <c r="HI80" s="104"/>
      <c r="HJ80" s="104"/>
      <c r="HK80" s="104"/>
      <c r="HL80" s="104"/>
      <c r="HM80" s="104"/>
      <c r="HN80" s="104"/>
      <c r="HO80" s="104"/>
      <c r="HP80" s="104"/>
      <c r="HQ80" s="104"/>
      <c r="HR80" s="255"/>
    </row>
    <row r="81" spans="1:226" ht="13" customHeight="1" x14ac:dyDescent="0.25">
      <c r="A81" s="26" t="s">
        <v>435</v>
      </c>
      <c r="B81" s="188">
        <v>1</v>
      </c>
      <c r="C81" s="223">
        <v>41.567970689752499</v>
      </c>
      <c r="D81" s="225">
        <v>1.1163012106278101</v>
      </c>
      <c r="E81" s="223">
        <v>40.793752711362004</v>
      </c>
      <c r="F81" s="225">
        <v>2.62817710580787</v>
      </c>
      <c r="G81" s="223">
        <v>48.904941547233598</v>
      </c>
      <c r="H81" s="225">
        <v>2.1418132174890401</v>
      </c>
      <c r="I81" s="223">
        <v>39.400698439521499</v>
      </c>
      <c r="J81" s="225">
        <v>1.2404241123358899</v>
      </c>
      <c r="K81" s="223">
        <v>-1.39305427184044</v>
      </c>
      <c r="L81" s="225">
        <v>2.8578931056894401</v>
      </c>
      <c r="M81" s="223">
        <v>32.595002314270701</v>
      </c>
      <c r="N81" s="225">
        <v>1.1826253405918301</v>
      </c>
      <c r="O81" s="223">
        <v>29.371960046308399</v>
      </c>
      <c r="P81" s="225">
        <v>2.7947751894053701</v>
      </c>
      <c r="Q81" s="223">
        <v>34.960875741270598</v>
      </c>
      <c r="R81" s="225">
        <v>2.5888210455234502</v>
      </c>
      <c r="S81" s="223">
        <v>32.578726901629501</v>
      </c>
      <c r="T81" s="225">
        <v>1.2958963634603</v>
      </c>
      <c r="U81" s="223">
        <v>3.20676685532103</v>
      </c>
      <c r="V81" s="225">
        <v>3.0041181267403698</v>
      </c>
      <c r="W81" s="223">
        <v>32.695880099559801</v>
      </c>
      <c r="X81" s="225">
        <v>1.10051500343276</v>
      </c>
      <c r="Y81" s="223">
        <v>28.158505694490199</v>
      </c>
      <c r="Z81" s="225">
        <v>2.1370920937545801</v>
      </c>
      <c r="AA81" s="223">
        <v>33.490487834533802</v>
      </c>
      <c r="AB81" s="225">
        <v>2.2393965072838</v>
      </c>
      <c r="AC81" s="223">
        <v>33.345870689717202</v>
      </c>
      <c r="AD81" s="225">
        <v>1.2818086053595199</v>
      </c>
      <c r="AE81" s="223">
        <v>5.1873649952269796</v>
      </c>
      <c r="AF81" s="225">
        <v>2.3776808587351299</v>
      </c>
      <c r="AG81" s="223">
        <v>60.250910154074198</v>
      </c>
      <c r="AH81" s="225">
        <v>1.17534054000594</v>
      </c>
      <c r="AI81" s="223">
        <v>45.025173340902199</v>
      </c>
      <c r="AJ81" s="225">
        <v>2.32054713454888</v>
      </c>
      <c r="AK81" s="223">
        <v>61.892771196953802</v>
      </c>
      <c r="AL81" s="225">
        <v>2.9207998940040398</v>
      </c>
      <c r="AM81" s="223">
        <v>64.034826676730503</v>
      </c>
      <c r="AN81" s="225">
        <v>1.3620740366456201</v>
      </c>
      <c r="AO81" s="223">
        <v>19.0096533358283</v>
      </c>
      <c r="AP81" s="225">
        <v>2.61783745418562</v>
      </c>
      <c r="AQ81" s="223">
        <v>26.680476708848399</v>
      </c>
      <c r="AR81" s="225">
        <v>0.94479356163074102</v>
      </c>
      <c r="AS81" s="223">
        <v>24.685457105200499</v>
      </c>
      <c r="AT81" s="225">
        <v>2.4961405169174702</v>
      </c>
      <c r="AU81" s="223">
        <v>28.440939818086498</v>
      </c>
      <c r="AV81" s="225">
        <v>2.0279583585320502</v>
      </c>
      <c r="AW81" s="223">
        <v>26.5478903735996</v>
      </c>
      <c r="AX81" s="225">
        <v>1.09708655564528</v>
      </c>
      <c r="AY81" s="223">
        <v>1.8624332683990601</v>
      </c>
      <c r="AZ81" s="225">
        <v>2.60817430303364</v>
      </c>
      <c r="BA81" s="223">
        <v>41.759505549297103</v>
      </c>
      <c r="BB81" s="225">
        <v>0.85752823567314096</v>
      </c>
      <c r="BC81" s="223">
        <v>40.196194336260596</v>
      </c>
      <c r="BD81" s="225">
        <v>2.39134047030175</v>
      </c>
      <c r="BE81" s="223">
        <v>39.6879423695787</v>
      </c>
      <c r="BF81" s="225">
        <v>2.30386967111136</v>
      </c>
      <c r="BG81" s="223">
        <v>42.320741184697802</v>
      </c>
      <c r="BH81" s="225">
        <v>1.017738229431</v>
      </c>
      <c r="BI81" s="223">
        <v>2.1245468484371499</v>
      </c>
      <c r="BJ81" s="225">
        <v>2.6061249673881099</v>
      </c>
      <c r="BK81" s="223">
        <v>42.397041897856703</v>
      </c>
      <c r="BL81" s="225">
        <v>0.82381619120331095</v>
      </c>
      <c r="BM81" s="223">
        <v>49.096136364517697</v>
      </c>
      <c r="BN81" s="225">
        <v>2.2424151564021799</v>
      </c>
      <c r="BO81" s="223">
        <v>44.866592884010601</v>
      </c>
      <c r="BP81" s="225">
        <v>2.28372206920299</v>
      </c>
      <c r="BQ81" s="223">
        <v>39.822202178630299</v>
      </c>
      <c r="BR81" s="225">
        <v>1.1663850891130401</v>
      </c>
      <c r="BS81" s="223">
        <v>-9.2739341858874003</v>
      </c>
      <c r="BT81" s="225">
        <v>2.7718104687637002</v>
      </c>
      <c r="BU81" s="223">
        <v>11.068322870813001</v>
      </c>
      <c r="BV81" s="225">
        <v>0.66794908558855803</v>
      </c>
      <c r="BW81" s="223">
        <v>11.6659835818375</v>
      </c>
      <c r="BX81" s="225">
        <v>1.78110650360395</v>
      </c>
      <c r="BY81" s="223">
        <v>11.9798128499201</v>
      </c>
      <c r="BZ81" s="225">
        <v>1.64800963663211</v>
      </c>
      <c r="CA81" s="223">
        <v>10.647667883640301</v>
      </c>
      <c r="CB81" s="225">
        <v>0.87425565613221601</v>
      </c>
      <c r="CC81" s="223">
        <v>-1.0183156981971799</v>
      </c>
      <c r="CD81" s="225">
        <v>1.8976760292435999</v>
      </c>
      <c r="CE81" s="223">
        <v>52.408316861312798</v>
      </c>
      <c r="CF81" s="225">
        <v>1.2120897254851</v>
      </c>
      <c r="CG81" s="223">
        <v>38.077693896514099</v>
      </c>
      <c r="CH81" s="225">
        <v>2.28286249739222</v>
      </c>
      <c r="CI81" s="223">
        <v>51.6978110814497</v>
      </c>
      <c r="CJ81" s="225">
        <v>2.7063748614329901</v>
      </c>
      <c r="CK81" s="223">
        <v>56.449174936296203</v>
      </c>
      <c r="CL81" s="225">
        <v>1.4191107336758699</v>
      </c>
      <c r="CM81" s="223">
        <v>18.3714810397821</v>
      </c>
      <c r="CN81" s="225">
        <v>2.6645512719076998</v>
      </c>
      <c r="CO81" s="223">
        <v>48.302352848159899</v>
      </c>
      <c r="CP81" s="225">
        <v>0.83748829141724201</v>
      </c>
      <c r="CQ81" s="223">
        <v>43.315534686080397</v>
      </c>
      <c r="CR81" s="225">
        <v>2.18359774823419</v>
      </c>
      <c r="CS81" s="223">
        <v>48.8691740210229</v>
      </c>
      <c r="CT81" s="225">
        <v>2.2213091873612698</v>
      </c>
      <c r="CU81" s="223">
        <v>49.447374427670297</v>
      </c>
      <c r="CV81" s="225">
        <v>1.0137547991759099</v>
      </c>
      <c r="CW81" s="223">
        <v>6.1318397415899302</v>
      </c>
      <c r="CX81" s="225">
        <v>2.30326972993368</v>
      </c>
      <c r="CY81" s="223">
        <v>41.562681243032202</v>
      </c>
      <c r="CZ81" s="225">
        <v>1.08592825654985</v>
      </c>
      <c r="DA81" s="223">
        <v>42.925065395312899</v>
      </c>
      <c r="DB81" s="225">
        <v>2.6566373556810401</v>
      </c>
      <c r="DC81" s="223">
        <v>45.445863633576103</v>
      </c>
      <c r="DD81" s="225">
        <v>2.2157346467773098</v>
      </c>
      <c r="DE81" s="223">
        <v>40.062454338703297</v>
      </c>
      <c r="DF81" s="225">
        <v>1.33558841818553</v>
      </c>
      <c r="DG81" s="223">
        <v>-2.8626110566095599</v>
      </c>
      <c r="DH81" s="225">
        <v>2.8079066027486301</v>
      </c>
      <c r="DI81" s="223">
        <v>45.760911539111</v>
      </c>
      <c r="DJ81" s="225">
        <v>0.90799956933158599</v>
      </c>
      <c r="DK81" s="223">
        <v>44.288021676556703</v>
      </c>
      <c r="DL81" s="225">
        <v>2.67635956652243</v>
      </c>
      <c r="DM81" s="223">
        <v>48.286899054954098</v>
      </c>
      <c r="DN81" s="225">
        <v>2.3748779085995699</v>
      </c>
      <c r="DO81" s="223">
        <v>45.346329151223003</v>
      </c>
      <c r="DP81" s="225">
        <v>1.1861882549696201</v>
      </c>
      <c r="DQ81" s="223">
        <v>1.05830747466625</v>
      </c>
      <c r="DR81" s="225">
        <v>3.21659809069063</v>
      </c>
      <c r="DS81" s="223">
        <v>63.144945603437797</v>
      </c>
      <c r="DT81" s="225">
        <v>1.0832207560455001</v>
      </c>
      <c r="DU81" s="223">
        <v>53.143882790055102</v>
      </c>
      <c r="DV81" s="225">
        <v>2.4803745718938099</v>
      </c>
      <c r="DW81" s="223">
        <v>59.820016867660897</v>
      </c>
      <c r="DX81" s="225">
        <v>2.4713795748156899</v>
      </c>
      <c r="DY81" s="223">
        <v>66.782702046543506</v>
      </c>
      <c r="DZ81" s="225">
        <v>1.13700796402966</v>
      </c>
      <c r="EA81" s="223">
        <v>13.6388192564885</v>
      </c>
      <c r="EB81" s="225">
        <v>2.6208308960582798</v>
      </c>
      <c r="EC81" s="223">
        <v>34.882621412111099</v>
      </c>
      <c r="ED81" s="225">
        <v>0.96836178061857903</v>
      </c>
      <c r="EE81" s="223">
        <v>33.282419846454303</v>
      </c>
      <c r="EF81" s="225">
        <v>2.11119642517491</v>
      </c>
      <c r="EG81" s="223">
        <v>34.240069025098002</v>
      </c>
      <c r="EH81" s="225">
        <v>2.1621177610699598</v>
      </c>
      <c r="EI81" s="223">
        <v>35.125018440058497</v>
      </c>
      <c r="EJ81" s="225">
        <v>1.2191662551872999</v>
      </c>
      <c r="EK81" s="223">
        <v>1.84259859360418</v>
      </c>
      <c r="EL81" s="225">
        <v>2.40359199436736</v>
      </c>
      <c r="EM81" s="223">
        <v>18.550491673293902</v>
      </c>
      <c r="EN81" s="225">
        <v>0.92209891944219102</v>
      </c>
      <c r="EO81" s="223">
        <v>15.2422442909851</v>
      </c>
      <c r="EP81" s="225">
        <v>2.0279093676619802</v>
      </c>
      <c r="EQ81" s="223">
        <v>15.1645999973529</v>
      </c>
      <c r="ER81" s="225">
        <v>1.7516777613425001</v>
      </c>
      <c r="ES81" s="223">
        <v>20.161003915140601</v>
      </c>
      <c r="ET81" s="225">
        <v>1.1673524137627</v>
      </c>
      <c r="EU81" s="223">
        <v>4.91875962415551</v>
      </c>
      <c r="EV81" s="225">
        <v>2.2607976676858801</v>
      </c>
      <c r="EW81" s="223">
        <v>34.4384125214889</v>
      </c>
      <c r="EX81" s="225">
        <v>1.1077938802026299</v>
      </c>
      <c r="EY81" s="223">
        <v>36.760101669141797</v>
      </c>
      <c r="EZ81" s="225">
        <v>2.3980941904175301</v>
      </c>
      <c r="FA81" s="223">
        <v>33.325435205727103</v>
      </c>
      <c r="FB81" s="225">
        <v>2.2537475811126702</v>
      </c>
      <c r="FC81" s="223">
        <v>34.048501046699599</v>
      </c>
      <c r="FD81" s="225">
        <v>1.4658399971769001</v>
      </c>
      <c r="FE81" s="223">
        <v>-2.7116006224421598</v>
      </c>
      <c r="FF81" s="225">
        <v>2.80021856772172</v>
      </c>
      <c r="FG81" s="223">
        <v>2.5019239239343798</v>
      </c>
      <c r="FH81" s="225">
        <v>1.5182938235202801</v>
      </c>
      <c r="FI81" s="223">
        <v>-0.45815311213043902</v>
      </c>
      <c r="FJ81" s="225">
        <v>1.6200334517310899</v>
      </c>
      <c r="FK81" s="223">
        <v>-20.8269953021303</v>
      </c>
      <c r="FL81" s="225">
        <v>1.5339788816376601</v>
      </c>
      <c r="FM81" s="223">
        <v>-4.00783865547512</v>
      </c>
      <c r="FN81" s="225">
        <v>1.6228429678624501</v>
      </c>
      <c r="FO81" s="223">
        <v>2.50432880288384</v>
      </c>
      <c r="FP81" s="225">
        <v>1.39506570094563</v>
      </c>
      <c r="FQ81" s="223">
        <v>0.299757032206522</v>
      </c>
      <c r="FR81" s="225">
        <v>1.3235067583914299</v>
      </c>
      <c r="FS81" s="223">
        <v>-7.6593967811423402</v>
      </c>
      <c r="FT81" s="225">
        <v>1.31366610722032</v>
      </c>
      <c r="FU81" s="223">
        <v>-8.9737837908323996</v>
      </c>
      <c r="FV81" s="225">
        <v>1.0277539951119301</v>
      </c>
      <c r="FW81" s="223">
        <v>-4.2257698064877403</v>
      </c>
      <c r="FX81" s="225">
        <v>1.6413739241248599</v>
      </c>
      <c r="FY81" s="223">
        <v>2.87348634054602</v>
      </c>
      <c r="FZ81" s="225">
        <v>1.3278179035892601</v>
      </c>
      <c r="GA81" s="223">
        <v>2.0123997908504299</v>
      </c>
      <c r="GB81" s="225">
        <v>1.5110276025934299</v>
      </c>
      <c r="GC81" s="223">
        <v>1.9283559426533601</v>
      </c>
      <c r="GD81" s="225">
        <v>1.3889643350957701</v>
      </c>
      <c r="GE81" s="223">
        <v>5.6090814285839796</v>
      </c>
      <c r="GF81" s="225">
        <v>1.5521022032476299</v>
      </c>
      <c r="GG81" s="223">
        <v>1.3664228558371601</v>
      </c>
      <c r="GH81" s="225">
        <v>1.49270151065704</v>
      </c>
      <c r="GI81" s="223">
        <v>2.6715312451565998</v>
      </c>
      <c r="GJ81" s="225">
        <v>1.1419192613257301</v>
      </c>
      <c r="GK81" s="223">
        <v>8.8464477155120207</v>
      </c>
      <c r="GL81" s="225">
        <v>1.4694215483736199</v>
      </c>
      <c r="GM81" s="104"/>
      <c r="GN81" s="104"/>
      <c r="GO81" s="104"/>
      <c r="GP81" s="104"/>
      <c r="GQ81" s="104"/>
      <c r="GR81" s="104"/>
      <c r="GS81" s="104"/>
      <c r="GT81" s="104"/>
      <c r="GU81" s="104"/>
      <c r="GV81" s="104"/>
      <c r="GW81" s="104"/>
      <c r="GX81" s="104"/>
      <c r="GY81" s="104"/>
      <c r="GZ81" s="104"/>
      <c r="HA81" s="104"/>
      <c r="HB81" s="104"/>
      <c r="HC81" s="104"/>
      <c r="HD81" s="104"/>
      <c r="HE81" s="104"/>
      <c r="HF81" s="104"/>
      <c r="HG81" s="104"/>
      <c r="HH81" s="104"/>
      <c r="HI81" s="104"/>
      <c r="HJ81" s="104"/>
      <c r="HK81" s="104"/>
      <c r="HL81" s="104"/>
      <c r="HM81" s="104"/>
      <c r="HN81" s="104"/>
      <c r="HO81" s="104"/>
      <c r="HP81" s="104"/>
      <c r="HQ81" s="104"/>
      <c r="HR81" s="255"/>
    </row>
    <row r="82" spans="1:226" ht="13" customHeight="1" x14ac:dyDescent="0.25">
      <c r="A82" s="26" t="s">
        <v>437</v>
      </c>
      <c r="B82" s="188">
        <v>1</v>
      </c>
      <c r="C82" s="223">
        <v>21.335160916724298</v>
      </c>
      <c r="D82" s="225">
        <v>0.99716201638361002</v>
      </c>
      <c r="E82" s="223">
        <v>22.311894541901498</v>
      </c>
      <c r="F82" s="225">
        <v>2.8801371673837202</v>
      </c>
      <c r="G82" s="223">
        <v>26.570477780932499</v>
      </c>
      <c r="H82" s="225">
        <v>2.7720695372700499</v>
      </c>
      <c r="I82" s="223">
        <v>19.887423420107201</v>
      </c>
      <c r="J82" s="225">
        <v>1.10320380641226</v>
      </c>
      <c r="K82" s="223">
        <v>-2.4244711217943502</v>
      </c>
      <c r="L82" s="225">
        <v>3.1926499542193998</v>
      </c>
      <c r="M82" s="223">
        <v>29.8669855188128</v>
      </c>
      <c r="N82" s="225">
        <v>1.1990892480921</v>
      </c>
      <c r="O82" s="223">
        <v>27.914919558292201</v>
      </c>
      <c r="P82" s="225">
        <v>3.6376162810259101</v>
      </c>
      <c r="Q82" s="223">
        <v>35.548856685753002</v>
      </c>
      <c r="R82" s="225">
        <v>3.02578307681414</v>
      </c>
      <c r="S82" s="223">
        <v>28.687791320091598</v>
      </c>
      <c r="T82" s="225">
        <v>1.34518777705893</v>
      </c>
      <c r="U82" s="223">
        <v>0.77287176179938299</v>
      </c>
      <c r="V82" s="225">
        <v>3.8054207986890001</v>
      </c>
      <c r="W82" s="223">
        <v>16.1816039465165</v>
      </c>
      <c r="X82" s="225">
        <v>1.0559520602489101</v>
      </c>
      <c r="Y82" s="223">
        <v>14.1670216454879</v>
      </c>
      <c r="Z82" s="225">
        <v>2.5643855094982602</v>
      </c>
      <c r="AA82" s="223">
        <v>19.771069190558201</v>
      </c>
      <c r="AB82" s="225">
        <v>2.6719399040571101</v>
      </c>
      <c r="AC82" s="223">
        <v>15.5213321274524</v>
      </c>
      <c r="AD82" s="225">
        <v>1.1050931027278701</v>
      </c>
      <c r="AE82" s="223">
        <v>1.35431048196451</v>
      </c>
      <c r="AF82" s="225">
        <v>2.93859732186844</v>
      </c>
      <c r="AG82" s="223">
        <v>38.330933635624802</v>
      </c>
      <c r="AH82" s="225">
        <v>1.2415738838458601</v>
      </c>
      <c r="AI82" s="223">
        <v>34.113064687550498</v>
      </c>
      <c r="AJ82" s="225">
        <v>3.59753448939348</v>
      </c>
      <c r="AK82" s="223">
        <v>40.482698903561499</v>
      </c>
      <c r="AL82" s="225">
        <v>2.9544098668712002</v>
      </c>
      <c r="AM82" s="223">
        <v>38.4092428980912</v>
      </c>
      <c r="AN82" s="225">
        <v>1.4232280834962201</v>
      </c>
      <c r="AO82" s="223">
        <v>4.2961782105406296</v>
      </c>
      <c r="AP82" s="225">
        <v>3.80381737790997</v>
      </c>
      <c r="AQ82" s="223">
        <v>17.1454763673702</v>
      </c>
      <c r="AR82" s="225">
        <v>1.09580072994291</v>
      </c>
      <c r="AS82" s="223">
        <v>23.2151736727618</v>
      </c>
      <c r="AT82" s="225">
        <v>3.93107366272976</v>
      </c>
      <c r="AU82" s="223">
        <v>20.5587123465031</v>
      </c>
      <c r="AV82" s="225">
        <v>2.6692828596662301</v>
      </c>
      <c r="AW82" s="223">
        <v>15.1135681357779</v>
      </c>
      <c r="AX82" s="225">
        <v>1.0746892311390599</v>
      </c>
      <c r="AY82" s="223">
        <v>-8.1016055369839002</v>
      </c>
      <c r="AZ82" s="225">
        <v>3.91913310421219</v>
      </c>
      <c r="BA82" s="223">
        <v>48.141423052003503</v>
      </c>
      <c r="BB82" s="225">
        <v>1.3397992191986701</v>
      </c>
      <c r="BC82" s="223">
        <v>47.952301172132003</v>
      </c>
      <c r="BD82" s="225">
        <v>4.0465359531031702</v>
      </c>
      <c r="BE82" s="223">
        <v>50.997218208298499</v>
      </c>
      <c r="BF82" s="225">
        <v>3.2167114372741499</v>
      </c>
      <c r="BG82" s="223">
        <v>47.589198247966003</v>
      </c>
      <c r="BH82" s="225">
        <v>1.2303052149042599</v>
      </c>
      <c r="BI82" s="223">
        <v>-0.36310292416604301</v>
      </c>
      <c r="BJ82" s="225">
        <v>4.0291739683977896</v>
      </c>
      <c r="BK82" s="223">
        <v>41.037642498395101</v>
      </c>
      <c r="BL82" s="225">
        <v>1.0251682790807899</v>
      </c>
      <c r="BM82" s="223">
        <v>42.8501998261683</v>
      </c>
      <c r="BN82" s="225">
        <v>3.7878234348830802</v>
      </c>
      <c r="BO82" s="223">
        <v>46.021333679530201</v>
      </c>
      <c r="BP82" s="225">
        <v>3.2361645109578201</v>
      </c>
      <c r="BQ82" s="223">
        <v>39.543813010666597</v>
      </c>
      <c r="BR82" s="225">
        <v>1.16414561533445</v>
      </c>
      <c r="BS82" s="223">
        <v>-3.3063868155017402</v>
      </c>
      <c r="BT82" s="225">
        <v>4.1128044122721601</v>
      </c>
      <c r="BU82" s="223">
        <v>6.9219580237552396</v>
      </c>
      <c r="BV82" s="225">
        <v>0.66767090846063903</v>
      </c>
      <c r="BW82" s="223">
        <v>5.0424960521806304</v>
      </c>
      <c r="BX82" s="225">
        <v>1.0986678975715201</v>
      </c>
      <c r="BY82" s="223">
        <v>6.7687466510097103</v>
      </c>
      <c r="BZ82" s="225">
        <v>1.5426790305284399</v>
      </c>
      <c r="CA82" s="223">
        <v>7.1716444616595201</v>
      </c>
      <c r="CB82" s="225">
        <v>0.82693879859382202</v>
      </c>
      <c r="CC82" s="223">
        <v>2.1291484094788902</v>
      </c>
      <c r="CD82" s="225">
        <v>1.3029739340272399</v>
      </c>
      <c r="CE82" s="223">
        <v>30.794810671919802</v>
      </c>
      <c r="CF82" s="225">
        <v>1.2116925810916901</v>
      </c>
      <c r="CG82" s="223">
        <v>27.007185770616999</v>
      </c>
      <c r="CH82" s="225">
        <v>3.9381962427011299</v>
      </c>
      <c r="CI82" s="223">
        <v>35.689240632736002</v>
      </c>
      <c r="CJ82" s="225">
        <v>2.6791846230376501</v>
      </c>
      <c r="CK82" s="223">
        <v>30.265417042823302</v>
      </c>
      <c r="CL82" s="225">
        <v>1.26061684337256</v>
      </c>
      <c r="CM82" s="223">
        <v>3.2582312722062898</v>
      </c>
      <c r="CN82" s="225">
        <v>4.0548281480489603</v>
      </c>
      <c r="CO82" s="223">
        <v>48.478136351980197</v>
      </c>
      <c r="CP82" s="225">
        <v>1.39860413569592</v>
      </c>
      <c r="CQ82" s="223">
        <v>48.325537435814901</v>
      </c>
      <c r="CR82" s="225">
        <v>4.4147914782282998</v>
      </c>
      <c r="CS82" s="223">
        <v>55.762843378691201</v>
      </c>
      <c r="CT82" s="225">
        <v>3.31594265819228</v>
      </c>
      <c r="CU82" s="223">
        <v>46.826469090562</v>
      </c>
      <c r="CV82" s="225">
        <v>1.50107802654648</v>
      </c>
      <c r="CW82" s="223">
        <v>-1.4990683452529301</v>
      </c>
      <c r="CX82" s="225">
        <v>4.7242232485767799</v>
      </c>
      <c r="CY82" s="223">
        <v>32.361549924422299</v>
      </c>
      <c r="CZ82" s="225">
        <v>1.1943708741094901</v>
      </c>
      <c r="DA82" s="223">
        <v>27.053644271261302</v>
      </c>
      <c r="DB82" s="225">
        <v>3.9115731606097199</v>
      </c>
      <c r="DC82" s="223">
        <v>31.5946607479599</v>
      </c>
      <c r="DD82" s="225">
        <v>2.6019851373942999</v>
      </c>
      <c r="DE82" s="223">
        <v>33.498276738782998</v>
      </c>
      <c r="DF82" s="225">
        <v>1.21198887723418</v>
      </c>
      <c r="DG82" s="223">
        <v>6.4446324675216502</v>
      </c>
      <c r="DH82" s="225">
        <v>3.9863907675622401</v>
      </c>
      <c r="DI82" s="223">
        <v>45.195163871911298</v>
      </c>
      <c r="DJ82" s="225">
        <v>1.4167742891795001</v>
      </c>
      <c r="DK82" s="223">
        <v>46.838572232606197</v>
      </c>
      <c r="DL82" s="225">
        <v>4.0255624013756597</v>
      </c>
      <c r="DM82" s="223">
        <v>47.3346270443975</v>
      </c>
      <c r="DN82" s="225">
        <v>2.79985441415158</v>
      </c>
      <c r="DO82" s="223">
        <v>44.225240220773003</v>
      </c>
      <c r="DP82" s="225">
        <v>1.5738362864411499</v>
      </c>
      <c r="DQ82" s="223">
        <v>-2.6133320118332701</v>
      </c>
      <c r="DR82" s="225">
        <v>4.1436804444094903</v>
      </c>
      <c r="DS82" s="223">
        <v>26.969807302493301</v>
      </c>
      <c r="DT82" s="225">
        <v>1.14450375275299</v>
      </c>
      <c r="DU82" s="223">
        <v>25.893706855642598</v>
      </c>
      <c r="DV82" s="225">
        <v>3.68567203920975</v>
      </c>
      <c r="DW82" s="223">
        <v>28.668024498133299</v>
      </c>
      <c r="DX82" s="225">
        <v>2.72159234958374</v>
      </c>
      <c r="DY82" s="223">
        <v>26.856351188667301</v>
      </c>
      <c r="DZ82" s="225">
        <v>1.37260431736475</v>
      </c>
      <c r="EA82" s="223">
        <v>0.96264433302463104</v>
      </c>
      <c r="EB82" s="225">
        <v>3.92942769557623</v>
      </c>
      <c r="EC82" s="223">
        <v>31.355119305596599</v>
      </c>
      <c r="ED82" s="225">
        <v>1.3637805272741901</v>
      </c>
      <c r="EE82" s="223">
        <v>32.725195102050698</v>
      </c>
      <c r="EF82" s="225">
        <v>3.87444196912949</v>
      </c>
      <c r="EG82" s="223">
        <v>31.9460623567638</v>
      </c>
      <c r="EH82" s="225">
        <v>2.69419254754319</v>
      </c>
      <c r="EI82" s="223">
        <v>30.524152951115202</v>
      </c>
      <c r="EJ82" s="225">
        <v>1.43366558342899</v>
      </c>
      <c r="EK82" s="223">
        <v>-2.2010421509354399</v>
      </c>
      <c r="EL82" s="225">
        <v>3.9602551260166399</v>
      </c>
      <c r="EM82" s="223">
        <v>28.542498999177798</v>
      </c>
      <c r="EN82" s="225">
        <v>1.2279945085297099</v>
      </c>
      <c r="EO82" s="223">
        <v>26.661831779060599</v>
      </c>
      <c r="EP82" s="225">
        <v>3.9785678694405502</v>
      </c>
      <c r="EQ82" s="223">
        <v>27.889475514517802</v>
      </c>
      <c r="ER82" s="225">
        <v>2.0728791986636499</v>
      </c>
      <c r="ES82" s="223">
        <v>28.823917520666999</v>
      </c>
      <c r="ET82" s="225">
        <v>1.38468499153407</v>
      </c>
      <c r="EU82" s="223">
        <v>2.1620857416064001</v>
      </c>
      <c r="EV82" s="225">
        <v>4.0719337366117703</v>
      </c>
      <c r="EW82" s="223">
        <v>20.471710209920399</v>
      </c>
      <c r="EX82" s="225">
        <v>1.1008468661056501</v>
      </c>
      <c r="EY82" s="223">
        <v>19.952255346148402</v>
      </c>
      <c r="EZ82" s="225">
        <v>2.7580857396580098</v>
      </c>
      <c r="FA82" s="223">
        <v>21.694643370022298</v>
      </c>
      <c r="FB82" s="225">
        <v>2.0826683147841201</v>
      </c>
      <c r="FC82" s="223">
        <v>20.182499835893399</v>
      </c>
      <c r="FD82" s="225">
        <v>1.40225354577838</v>
      </c>
      <c r="FE82" s="223">
        <v>0.23024448974499401</v>
      </c>
      <c r="FF82" s="225">
        <v>3.0592598305649399</v>
      </c>
      <c r="FG82" s="223">
        <v>1.8904344746697399</v>
      </c>
      <c r="FH82" s="225">
        <v>1.3643024683677401</v>
      </c>
      <c r="FI82" s="223">
        <v>3.7362712212425402</v>
      </c>
      <c r="FJ82" s="225">
        <v>1.59852651987587</v>
      </c>
      <c r="FK82" s="223">
        <v>-28.181923734567398</v>
      </c>
      <c r="FL82" s="225">
        <v>1.55053052392584</v>
      </c>
      <c r="FM82" s="223">
        <v>-9.60742859098632</v>
      </c>
      <c r="FN82" s="225">
        <v>1.73266474208207</v>
      </c>
      <c r="FO82" s="223">
        <v>-19.322368319425301</v>
      </c>
      <c r="FP82" s="225">
        <v>1.81212320573152</v>
      </c>
      <c r="FQ82" s="223">
        <v>-2.2635742724251999</v>
      </c>
      <c r="FR82" s="225">
        <v>1.7303236768272701</v>
      </c>
      <c r="FS82" s="223">
        <v>-0.17910872760977301</v>
      </c>
      <c r="FT82" s="225">
        <v>1.4928133211550201</v>
      </c>
      <c r="FU82" s="223">
        <v>-5.4435540336863202</v>
      </c>
      <c r="FV82" s="225">
        <v>0.97500592596812496</v>
      </c>
      <c r="FW82" s="223">
        <v>-5.6917938819199998</v>
      </c>
      <c r="FX82" s="225">
        <v>1.6268908832590701</v>
      </c>
      <c r="FY82" s="223">
        <v>6.3090604334132596</v>
      </c>
      <c r="FZ82" s="225">
        <v>1.7856237939776201</v>
      </c>
      <c r="GA82" s="223">
        <v>10.654263141921099</v>
      </c>
      <c r="GB82" s="225">
        <v>1.4553169362069001</v>
      </c>
      <c r="GC82" s="223">
        <v>6.87317053416972</v>
      </c>
      <c r="GD82" s="225">
        <v>1.73620496052764</v>
      </c>
      <c r="GE82" s="223">
        <v>-2.1163228970529602</v>
      </c>
      <c r="GF82" s="225">
        <v>1.5699427866277</v>
      </c>
      <c r="GG82" s="223">
        <v>-0.36227275734776399</v>
      </c>
      <c r="GH82" s="225">
        <v>1.70762862754703</v>
      </c>
      <c r="GI82" s="223">
        <v>-1.65838596298743</v>
      </c>
      <c r="GJ82" s="225">
        <v>1.57575495710836</v>
      </c>
      <c r="GK82" s="223">
        <v>1.24177481892882</v>
      </c>
      <c r="GL82" s="225">
        <v>1.31318729943607</v>
      </c>
      <c r="GM82" s="104"/>
      <c r="GN82" s="104"/>
      <c r="GO82" s="104"/>
      <c r="GP82" s="104"/>
      <c r="GQ82" s="104"/>
      <c r="GR82" s="104"/>
      <c r="GS82" s="104"/>
      <c r="GT82" s="104"/>
      <c r="GU82" s="104"/>
      <c r="GV82" s="104"/>
      <c r="GW82" s="104"/>
      <c r="GX82" s="104"/>
      <c r="GY82" s="104"/>
      <c r="GZ82" s="104"/>
      <c r="HA82" s="104"/>
      <c r="HB82" s="104"/>
      <c r="HC82" s="104"/>
      <c r="HD82" s="104"/>
      <c r="HE82" s="104"/>
      <c r="HF82" s="104"/>
      <c r="HG82" s="104"/>
      <c r="HH82" s="104"/>
      <c r="HI82" s="104"/>
      <c r="HJ82" s="104"/>
      <c r="HK82" s="104"/>
      <c r="HL82" s="104"/>
      <c r="HM82" s="104"/>
      <c r="HN82" s="104"/>
      <c r="HO82" s="104"/>
      <c r="HP82" s="104"/>
      <c r="HQ82" s="104"/>
      <c r="HR82" s="255"/>
    </row>
    <row r="83" spans="1:226" ht="13" customHeight="1" x14ac:dyDescent="0.25">
      <c r="A83" s="26" t="s">
        <v>438</v>
      </c>
      <c r="B83" s="188">
        <v>1</v>
      </c>
      <c r="C83" s="223">
        <v>43.036894975408202</v>
      </c>
      <c r="D83" s="225">
        <v>1.7991639530647101</v>
      </c>
      <c r="E83" s="223">
        <v>43.637916846763297</v>
      </c>
      <c r="F83" s="225">
        <v>2.7494865938627302</v>
      </c>
      <c r="G83" s="223">
        <v>40.549687702232703</v>
      </c>
      <c r="H83" s="225">
        <v>2.7839994186760801</v>
      </c>
      <c r="I83" s="223">
        <v>44.090279882072799</v>
      </c>
      <c r="J83" s="225">
        <v>2.3506500692809902</v>
      </c>
      <c r="K83" s="223">
        <v>0.45236303530953098</v>
      </c>
      <c r="L83" s="225">
        <v>2.8078991930448498</v>
      </c>
      <c r="M83" s="223">
        <v>42.065945303503703</v>
      </c>
      <c r="N83" s="225">
        <v>1.7460397125395299</v>
      </c>
      <c r="O83" s="223">
        <v>41.388403450388601</v>
      </c>
      <c r="P83" s="225">
        <v>2.9952947292187901</v>
      </c>
      <c r="Q83" s="223">
        <v>38.584971857785497</v>
      </c>
      <c r="R83" s="225">
        <v>2.6306125811737902</v>
      </c>
      <c r="S83" s="223">
        <v>44.393388796422201</v>
      </c>
      <c r="T83" s="225">
        <v>2.6857851459932398</v>
      </c>
      <c r="U83" s="223">
        <v>3.0049853460336098</v>
      </c>
      <c r="V83" s="225">
        <v>3.7287519275407499</v>
      </c>
      <c r="W83" s="223">
        <v>43.837557809933102</v>
      </c>
      <c r="X83" s="225">
        <v>1.7879155911940201</v>
      </c>
      <c r="Y83" s="223">
        <v>39.629512907721498</v>
      </c>
      <c r="Z83" s="225">
        <v>2.7273239931577198</v>
      </c>
      <c r="AA83" s="223">
        <v>41.4317266538675</v>
      </c>
      <c r="AB83" s="225">
        <v>3.1155077873211598</v>
      </c>
      <c r="AC83" s="223">
        <v>46.5289710492262</v>
      </c>
      <c r="AD83" s="225">
        <v>2.3643954625240302</v>
      </c>
      <c r="AE83" s="223">
        <v>6.8994581415046401</v>
      </c>
      <c r="AF83" s="225">
        <v>3.1500083687407199</v>
      </c>
      <c r="AG83" s="223">
        <v>41.573396725119103</v>
      </c>
      <c r="AH83" s="225">
        <v>1.7728273576736</v>
      </c>
      <c r="AI83" s="223">
        <v>37.642725263255201</v>
      </c>
      <c r="AJ83" s="225">
        <v>2.5772613951680299</v>
      </c>
      <c r="AK83" s="223">
        <v>44.876358640821202</v>
      </c>
      <c r="AL83" s="225">
        <v>2.80366967938253</v>
      </c>
      <c r="AM83" s="223">
        <v>41.181213808278699</v>
      </c>
      <c r="AN83" s="225">
        <v>2.09817996998065</v>
      </c>
      <c r="AO83" s="223">
        <v>3.5384885450235202</v>
      </c>
      <c r="AP83" s="225">
        <v>2.67184663808237</v>
      </c>
      <c r="AQ83" s="223">
        <v>42.834740137389701</v>
      </c>
      <c r="AR83" s="225">
        <v>1.6261759190837399</v>
      </c>
      <c r="AS83" s="223">
        <v>42.459642001053702</v>
      </c>
      <c r="AT83" s="225">
        <v>2.64680223800835</v>
      </c>
      <c r="AU83" s="223">
        <v>43.353425178474502</v>
      </c>
      <c r="AV83" s="225">
        <v>2.58436370603697</v>
      </c>
      <c r="AW83" s="223">
        <v>43.2958342405366</v>
      </c>
      <c r="AX83" s="225">
        <v>2.2052786151426198</v>
      </c>
      <c r="AY83" s="223">
        <v>0.836192239482898</v>
      </c>
      <c r="AZ83" s="225">
        <v>3.3131824442690099</v>
      </c>
      <c r="BA83" s="223">
        <v>41.857773504220901</v>
      </c>
      <c r="BB83" s="225">
        <v>1.5102449792796</v>
      </c>
      <c r="BC83" s="223">
        <v>44.260801385115698</v>
      </c>
      <c r="BD83" s="225">
        <v>2.94752586417016</v>
      </c>
      <c r="BE83" s="223">
        <v>39.058645006609702</v>
      </c>
      <c r="BF83" s="225">
        <v>2.5058552489240999</v>
      </c>
      <c r="BG83" s="223">
        <v>42.148992126120199</v>
      </c>
      <c r="BH83" s="225">
        <v>2.0449702496261901</v>
      </c>
      <c r="BI83" s="223">
        <v>-2.1118092589954598</v>
      </c>
      <c r="BJ83" s="225">
        <v>3.3249640821725701</v>
      </c>
      <c r="BK83" s="223">
        <v>41.872467653934599</v>
      </c>
      <c r="BL83" s="225">
        <v>1.50519895528562</v>
      </c>
      <c r="BM83" s="223">
        <v>47.959007441902102</v>
      </c>
      <c r="BN83" s="225">
        <v>3.0030095980110798</v>
      </c>
      <c r="BO83" s="223">
        <v>39.817624659725297</v>
      </c>
      <c r="BP83" s="225">
        <v>2.6863773450167301</v>
      </c>
      <c r="BQ83" s="223">
        <v>39.456321548105997</v>
      </c>
      <c r="BR83" s="225">
        <v>1.8944282171717901</v>
      </c>
      <c r="BS83" s="223">
        <v>-8.5026858937960608</v>
      </c>
      <c r="BT83" s="225">
        <v>3.2107120223906902</v>
      </c>
      <c r="BU83" s="223">
        <v>11.3426157334971</v>
      </c>
      <c r="BV83" s="225">
        <v>0.90121749754848701</v>
      </c>
      <c r="BW83" s="223">
        <v>13.741745027890101</v>
      </c>
      <c r="BX83" s="225">
        <v>2.0556747476190602</v>
      </c>
      <c r="BY83" s="223">
        <v>11.4691924665123</v>
      </c>
      <c r="BZ83" s="225">
        <v>1.35737893722084</v>
      </c>
      <c r="CA83" s="223">
        <v>9.29539189417555</v>
      </c>
      <c r="CB83" s="225">
        <v>1.17435225406022</v>
      </c>
      <c r="CC83" s="223">
        <v>-4.4463531337145499</v>
      </c>
      <c r="CD83" s="225">
        <v>2.1318920656109199</v>
      </c>
      <c r="CE83" s="223">
        <v>32.825158213370102</v>
      </c>
      <c r="CF83" s="225">
        <v>1.2737487972354899</v>
      </c>
      <c r="CG83" s="223">
        <v>33.764396103361399</v>
      </c>
      <c r="CH83" s="225">
        <v>2.51174682778429</v>
      </c>
      <c r="CI83" s="223">
        <v>29.0542055063604</v>
      </c>
      <c r="CJ83" s="225">
        <v>1.88794553925999</v>
      </c>
      <c r="CK83" s="223">
        <v>34.223165511222497</v>
      </c>
      <c r="CL83" s="225">
        <v>2.0504769956320601</v>
      </c>
      <c r="CM83" s="223">
        <v>0.45876940786107701</v>
      </c>
      <c r="CN83" s="225">
        <v>3.2654841409967599</v>
      </c>
      <c r="CO83" s="223">
        <v>31.425385207164801</v>
      </c>
      <c r="CP83" s="225">
        <v>1.1985434841135101</v>
      </c>
      <c r="CQ83" s="223">
        <v>33.342363509203601</v>
      </c>
      <c r="CR83" s="225">
        <v>2.4661923851370702</v>
      </c>
      <c r="CS83" s="223">
        <v>32.603003694018902</v>
      </c>
      <c r="CT83" s="225">
        <v>2.2767655355332601</v>
      </c>
      <c r="CU83" s="223">
        <v>29.6715512359355</v>
      </c>
      <c r="CV83" s="225">
        <v>1.5362697952598401</v>
      </c>
      <c r="CW83" s="223">
        <v>-3.6708122732680701</v>
      </c>
      <c r="CX83" s="225">
        <v>2.8109018538299</v>
      </c>
      <c r="CY83" s="223">
        <v>28.251106564107399</v>
      </c>
      <c r="CZ83" s="225">
        <v>1.4326142616895401</v>
      </c>
      <c r="DA83" s="223">
        <v>32.884671130359102</v>
      </c>
      <c r="DB83" s="225">
        <v>2.3747001759074098</v>
      </c>
      <c r="DC83" s="223">
        <v>27.682464962636001</v>
      </c>
      <c r="DD83" s="225">
        <v>2.1646352950341599</v>
      </c>
      <c r="DE83" s="223">
        <v>25.664191809227201</v>
      </c>
      <c r="DF83" s="225">
        <v>2.0916900060193599</v>
      </c>
      <c r="DG83" s="223">
        <v>-7.2204793211318998</v>
      </c>
      <c r="DH83" s="225">
        <v>3.1917108749876602</v>
      </c>
      <c r="DI83" s="223">
        <v>28.9951722997574</v>
      </c>
      <c r="DJ83" s="225">
        <v>1.2691355279873799</v>
      </c>
      <c r="DK83" s="223">
        <v>34.296940548392499</v>
      </c>
      <c r="DL83" s="225">
        <v>2.7153212686432302</v>
      </c>
      <c r="DM83" s="223">
        <v>25.840633776755698</v>
      </c>
      <c r="DN83" s="225">
        <v>1.9259127780763401</v>
      </c>
      <c r="DO83" s="223">
        <v>28.029584575376902</v>
      </c>
      <c r="DP83" s="225">
        <v>1.9867087714354099</v>
      </c>
      <c r="DQ83" s="223">
        <v>-6.2673559730155803</v>
      </c>
      <c r="DR83" s="225">
        <v>3.20297130376807</v>
      </c>
      <c r="DS83" s="223">
        <v>35.493762777552398</v>
      </c>
      <c r="DT83" s="225">
        <v>1.2497051532993</v>
      </c>
      <c r="DU83" s="223">
        <v>37.913732021120197</v>
      </c>
      <c r="DV83" s="225">
        <v>2.96226488569086</v>
      </c>
      <c r="DW83" s="223">
        <v>32.596184955676698</v>
      </c>
      <c r="DX83" s="225">
        <v>2.7878612074068898</v>
      </c>
      <c r="DY83" s="223">
        <v>35.530272976030297</v>
      </c>
      <c r="DZ83" s="225">
        <v>1.65352409397752</v>
      </c>
      <c r="EA83" s="223">
        <v>-2.3834590450898898</v>
      </c>
      <c r="EB83" s="225">
        <v>3.6725018361547601</v>
      </c>
      <c r="EC83" s="223">
        <v>18.702920542444598</v>
      </c>
      <c r="ED83" s="225">
        <v>1.0385113636407199</v>
      </c>
      <c r="EE83" s="223">
        <v>19.889243071853201</v>
      </c>
      <c r="EF83" s="225">
        <v>1.9614368793225001</v>
      </c>
      <c r="EG83" s="223">
        <v>17.376174855175002</v>
      </c>
      <c r="EH83" s="225">
        <v>1.62453172202572</v>
      </c>
      <c r="EI83" s="223">
        <v>18.286340335899599</v>
      </c>
      <c r="EJ83" s="225">
        <v>1.51638855611072</v>
      </c>
      <c r="EK83" s="223">
        <v>-1.6029027359536101</v>
      </c>
      <c r="EL83" s="225">
        <v>2.6130767396984802</v>
      </c>
      <c r="EM83" s="223">
        <v>19.947727087665399</v>
      </c>
      <c r="EN83" s="225">
        <v>0.96116906587474504</v>
      </c>
      <c r="EO83" s="223">
        <v>20.5501740583708</v>
      </c>
      <c r="EP83" s="225">
        <v>2.4555369972225201</v>
      </c>
      <c r="EQ83" s="223">
        <v>19.490690967869799</v>
      </c>
      <c r="ER83" s="225">
        <v>1.9877649071478001</v>
      </c>
      <c r="ES83" s="223">
        <v>19.569516173878199</v>
      </c>
      <c r="ET83" s="225">
        <v>1.4955866263928801</v>
      </c>
      <c r="EU83" s="223">
        <v>-0.980657884492668</v>
      </c>
      <c r="EV83" s="225">
        <v>2.9146823772651098</v>
      </c>
      <c r="EW83" s="223">
        <v>29.273987376685099</v>
      </c>
      <c r="EX83" s="225">
        <v>1.4574744820260099</v>
      </c>
      <c r="EY83" s="223">
        <v>33.2510834436574</v>
      </c>
      <c r="EZ83" s="225">
        <v>2.8945685473909801</v>
      </c>
      <c r="FA83" s="223">
        <v>27.928946735994899</v>
      </c>
      <c r="FB83" s="225">
        <v>2.2902956254318698</v>
      </c>
      <c r="FC83" s="223">
        <v>27.818273724342902</v>
      </c>
      <c r="FD83" s="225">
        <v>2.1063994895931901</v>
      </c>
      <c r="FE83" s="223">
        <v>-5.4328097193144496</v>
      </c>
      <c r="FF83" s="225">
        <v>3.60126600646793</v>
      </c>
      <c r="FG83" s="223">
        <v>0.21538564088923101</v>
      </c>
      <c r="FH83" s="225">
        <v>2.72710437346498</v>
      </c>
      <c r="FI83" s="223">
        <v>-1.4860944286198601</v>
      </c>
      <c r="FJ83" s="225">
        <v>2.5728220032458902</v>
      </c>
      <c r="FK83" s="223">
        <v>0.62453808484634299</v>
      </c>
      <c r="FL83" s="225">
        <v>2.5273700588700598</v>
      </c>
      <c r="FM83" s="223">
        <v>0.61931317213901604</v>
      </c>
      <c r="FN83" s="225">
        <v>2.4258953677970201</v>
      </c>
      <c r="FO83" s="223">
        <v>3.1302723868435902</v>
      </c>
      <c r="FP83" s="225">
        <v>2.43953964555172</v>
      </c>
      <c r="FQ83" s="223">
        <v>1.2007532740000699</v>
      </c>
      <c r="FR83" s="225">
        <v>2.2820622104978399</v>
      </c>
      <c r="FS83" s="223">
        <v>4.0080189535506197</v>
      </c>
      <c r="FT83" s="225">
        <v>2.3024860487402901</v>
      </c>
      <c r="FU83" s="223">
        <v>-0.85491380170889297</v>
      </c>
      <c r="FV83" s="225">
        <v>1.37060520970814</v>
      </c>
      <c r="FW83" s="223">
        <v>-2.9754256538261501</v>
      </c>
      <c r="FX83" s="225">
        <v>2.1242246371682301</v>
      </c>
      <c r="FY83" s="223">
        <v>1.1857854902595399</v>
      </c>
      <c r="FZ83" s="225">
        <v>1.7949015653378699</v>
      </c>
      <c r="GA83" s="223">
        <v>2.2994830289692798</v>
      </c>
      <c r="GB83" s="225">
        <v>2.1898528613400301</v>
      </c>
      <c r="GC83" s="223">
        <v>2.8043929733314998</v>
      </c>
      <c r="GD83" s="225">
        <v>2.10975916729396</v>
      </c>
      <c r="GE83" s="223">
        <v>3.09701825727922</v>
      </c>
      <c r="GF83" s="225">
        <v>2.0735826325183702</v>
      </c>
      <c r="GG83" s="223">
        <v>1.3546409149401599</v>
      </c>
      <c r="GH83" s="225">
        <v>1.7919585564059199</v>
      </c>
      <c r="GI83" s="223">
        <v>-0.33578158542967201</v>
      </c>
      <c r="GJ83" s="225">
        <v>1.59587357952088</v>
      </c>
      <c r="GK83" s="223">
        <v>3.83892241017627</v>
      </c>
      <c r="GL83" s="225">
        <v>1.9225856820927201</v>
      </c>
      <c r="GM83" s="104"/>
      <c r="GN83" s="104"/>
      <c r="GO83" s="104"/>
      <c r="GP83" s="104"/>
      <c r="GQ83" s="104"/>
      <c r="GR83" s="104"/>
      <c r="GS83" s="104"/>
      <c r="GT83" s="104"/>
      <c r="GU83" s="104"/>
      <c r="GV83" s="104"/>
      <c r="GW83" s="104"/>
      <c r="GX83" s="104"/>
      <c r="GY83" s="104"/>
      <c r="GZ83" s="104"/>
      <c r="HA83" s="104"/>
      <c r="HB83" s="104"/>
      <c r="HC83" s="104"/>
      <c r="HD83" s="104"/>
      <c r="HE83" s="104"/>
      <c r="HF83" s="104"/>
      <c r="HG83" s="104"/>
      <c r="HH83" s="104"/>
      <c r="HI83" s="104"/>
      <c r="HJ83" s="104"/>
      <c r="HK83" s="104"/>
      <c r="HL83" s="104"/>
      <c r="HM83" s="104"/>
      <c r="HN83" s="104"/>
      <c r="HO83" s="104"/>
      <c r="HP83" s="104"/>
      <c r="HQ83" s="104"/>
      <c r="HR83" s="255"/>
    </row>
    <row r="84" spans="1:226" ht="13" customHeight="1" x14ac:dyDescent="0.25">
      <c r="A84" s="62" t="s">
        <v>449</v>
      </c>
      <c r="B84" s="189">
        <v>1</v>
      </c>
      <c r="C84" s="247">
        <v>43.0086326632888</v>
      </c>
      <c r="D84" s="250">
        <v>0.40140923622200098</v>
      </c>
      <c r="E84" s="247">
        <v>44.699404106284199</v>
      </c>
      <c r="F84" s="250">
        <v>0.81052494604429703</v>
      </c>
      <c r="G84" s="247">
        <v>44.8198202900357</v>
      </c>
      <c r="H84" s="250">
        <v>0.84458602839097296</v>
      </c>
      <c r="I84" s="247">
        <v>42.168212517633499</v>
      </c>
      <c r="J84" s="250">
        <v>0.48583269784272198</v>
      </c>
      <c r="K84" s="247">
        <v>-2.5311915886506999</v>
      </c>
      <c r="L84" s="250">
        <v>0.893170809659668</v>
      </c>
      <c r="M84" s="247">
        <v>37.897147207518401</v>
      </c>
      <c r="N84" s="250">
        <v>0.38025314449722097</v>
      </c>
      <c r="O84" s="247">
        <v>35.237275318761597</v>
      </c>
      <c r="P84" s="250">
        <v>0.81725464950256699</v>
      </c>
      <c r="Q84" s="247">
        <v>39.739915462477903</v>
      </c>
      <c r="R84" s="250">
        <v>0.82502589205926402</v>
      </c>
      <c r="S84" s="247">
        <v>38.244241423378803</v>
      </c>
      <c r="T84" s="250">
        <v>0.48644373462947599</v>
      </c>
      <c r="U84" s="247">
        <v>3.00696610461722</v>
      </c>
      <c r="V84" s="250">
        <v>0.94117637769959495</v>
      </c>
      <c r="W84" s="247">
        <v>40.706161969402899</v>
      </c>
      <c r="X84" s="250">
        <v>0.38606355404396703</v>
      </c>
      <c r="Y84" s="247">
        <v>37.391133530429897</v>
      </c>
      <c r="Z84" s="250">
        <v>0.85676330189398298</v>
      </c>
      <c r="AA84" s="247">
        <v>40.975802333143903</v>
      </c>
      <c r="AB84" s="250">
        <v>0.82030743291238195</v>
      </c>
      <c r="AC84" s="247">
        <v>41.3001871011516</v>
      </c>
      <c r="AD84" s="250">
        <v>0.48341430807108599</v>
      </c>
      <c r="AE84" s="247">
        <v>3.9090535707216798</v>
      </c>
      <c r="AF84" s="250">
        <v>0.96548315296123399</v>
      </c>
      <c r="AG84" s="247">
        <v>53.351180127801598</v>
      </c>
      <c r="AH84" s="250">
        <v>0.40980227967912097</v>
      </c>
      <c r="AI84" s="247">
        <v>45.828426593059298</v>
      </c>
      <c r="AJ84" s="250">
        <v>0.87633907779392695</v>
      </c>
      <c r="AK84" s="247">
        <v>55.361429174724798</v>
      </c>
      <c r="AL84" s="250">
        <v>0.88877696101914605</v>
      </c>
      <c r="AM84" s="247">
        <v>54.877333745509901</v>
      </c>
      <c r="AN84" s="250">
        <v>0.50645792938501699</v>
      </c>
      <c r="AO84" s="247">
        <v>9.0489071524505302</v>
      </c>
      <c r="AP84" s="250">
        <v>0.97894425890639003</v>
      </c>
      <c r="AQ84" s="247">
        <v>33.216158735675599</v>
      </c>
      <c r="AR84" s="250">
        <v>0.40021321285464101</v>
      </c>
      <c r="AS84" s="247">
        <v>29.4180298110828</v>
      </c>
      <c r="AT84" s="250">
        <v>0.82119757267194504</v>
      </c>
      <c r="AU84" s="247">
        <v>34.1091993569868</v>
      </c>
      <c r="AV84" s="250">
        <v>0.852112468213578</v>
      </c>
      <c r="AW84" s="247">
        <v>33.995054965668402</v>
      </c>
      <c r="AX84" s="250">
        <v>0.489709382241869</v>
      </c>
      <c r="AY84" s="247">
        <v>4.5770251545856002</v>
      </c>
      <c r="AZ84" s="250">
        <v>0.91963606220513405</v>
      </c>
      <c r="BA84" s="247">
        <v>50.510820889509702</v>
      </c>
      <c r="BB84" s="250">
        <v>0.385134038963448</v>
      </c>
      <c r="BC84" s="247">
        <v>48.371288565551801</v>
      </c>
      <c r="BD84" s="250">
        <v>0.948612833137362</v>
      </c>
      <c r="BE84" s="247">
        <v>49.001202023359902</v>
      </c>
      <c r="BF84" s="250">
        <v>0.86971783232635103</v>
      </c>
      <c r="BG84" s="247">
        <v>51.208970654632402</v>
      </c>
      <c r="BH84" s="250">
        <v>0.48705332766655501</v>
      </c>
      <c r="BI84" s="247">
        <v>2.83768208908063</v>
      </c>
      <c r="BJ84" s="250">
        <v>1.0573595456162299</v>
      </c>
      <c r="BK84" s="247">
        <v>51.034254642860603</v>
      </c>
      <c r="BL84" s="250">
        <v>0.390440052131034</v>
      </c>
      <c r="BM84" s="247">
        <v>54.353536377153198</v>
      </c>
      <c r="BN84" s="250">
        <v>0.93324151353565898</v>
      </c>
      <c r="BO84" s="247">
        <v>52.363104131286498</v>
      </c>
      <c r="BP84" s="250">
        <v>0.88111633269988299</v>
      </c>
      <c r="BQ84" s="247">
        <v>49.493705122953202</v>
      </c>
      <c r="BR84" s="250">
        <v>0.48941927934902102</v>
      </c>
      <c r="BS84" s="247">
        <v>-4.8598312542000297</v>
      </c>
      <c r="BT84" s="250">
        <v>1.04575526511025</v>
      </c>
      <c r="BU84" s="247">
        <v>17.339030524778899</v>
      </c>
      <c r="BV84" s="250">
        <v>0.314398944953311</v>
      </c>
      <c r="BW84" s="247">
        <v>17.733537868428598</v>
      </c>
      <c r="BX84" s="250">
        <v>0.70728744227175699</v>
      </c>
      <c r="BY84" s="247">
        <v>18.320649857231</v>
      </c>
      <c r="BZ84" s="250">
        <v>0.65259680079897697</v>
      </c>
      <c r="CA84" s="247">
        <v>16.837636514511701</v>
      </c>
      <c r="CB84" s="250">
        <v>0.40220232854402999</v>
      </c>
      <c r="CC84" s="247">
        <v>-0.89590135391692904</v>
      </c>
      <c r="CD84" s="250">
        <v>0.79100910990934503</v>
      </c>
      <c r="CE84" s="247">
        <v>41.084044032047203</v>
      </c>
      <c r="CF84" s="250">
        <v>0.38045934517211699</v>
      </c>
      <c r="CG84" s="247">
        <v>33.575373063994597</v>
      </c>
      <c r="CH84" s="250">
        <v>0.85723922593945201</v>
      </c>
      <c r="CI84" s="247">
        <v>41.043495228546</v>
      </c>
      <c r="CJ84" s="250">
        <v>0.79791492350828996</v>
      </c>
      <c r="CK84" s="247">
        <v>42.9895755739674</v>
      </c>
      <c r="CL84" s="250">
        <v>0.47640948227121099</v>
      </c>
      <c r="CM84" s="247">
        <v>9.4142025099727498</v>
      </c>
      <c r="CN84" s="250">
        <v>0.94335183313378401</v>
      </c>
      <c r="CO84" s="247">
        <v>48.628762003124898</v>
      </c>
      <c r="CP84" s="250">
        <v>0.37977166901239701</v>
      </c>
      <c r="CQ84" s="247">
        <v>47.696075790369399</v>
      </c>
      <c r="CR84" s="250">
        <v>0.88080087083205005</v>
      </c>
      <c r="CS84" s="247">
        <v>51.0109921490942</v>
      </c>
      <c r="CT84" s="250">
        <v>0.832933068923422</v>
      </c>
      <c r="CU84" s="247">
        <v>48.080802891746899</v>
      </c>
      <c r="CV84" s="250">
        <v>0.48432335724396702</v>
      </c>
      <c r="CW84" s="247">
        <v>0.38472710137751698</v>
      </c>
      <c r="CX84" s="250">
        <v>0.99452248118578401</v>
      </c>
      <c r="CY84" s="247">
        <v>42.5875770433002</v>
      </c>
      <c r="CZ84" s="250">
        <v>0.39454543126776098</v>
      </c>
      <c r="DA84" s="247">
        <v>39.147445808214798</v>
      </c>
      <c r="DB84" s="250">
        <v>0.90782164223343897</v>
      </c>
      <c r="DC84" s="247">
        <v>41.715876616807101</v>
      </c>
      <c r="DD84" s="250">
        <v>0.82013903190293402</v>
      </c>
      <c r="DE84" s="247">
        <v>43.381183530959298</v>
      </c>
      <c r="DF84" s="250">
        <v>0.49403010519148299</v>
      </c>
      <c r="DG84" s="247">
        <v>4.2337377227445296</v>
      </c>
      <c r="DH84" s="250">
        <v>1.0137042793901501</v>
      </c>
      <c r="DI84" s="247">
        <v>44.901579676581903</v>
      </c>
      <c r="DJ84" s="250">
        <v>0.38940155962585099</v>
      </c>
      <c r="DK84" s="247">
        <v>42.7330450753851</v>
      </c>
      <c r="DL84" s="250">
        <v>0.91129374801959495</v>
      </c>
      <c r="DM84" s="247">
        <v>44.454888381946098</v>
      </c>
      <c r="DN84" s="250">
        <v>0.82912283244138096</v>
      </c>
      <c r="DO84" s="247">
        <v>45.257423960061601</v>
      </c>
      <c r="DP84" s="250">
        <v>0.49699003123026098</v>
      </c>
      <c r="DQ84" s="247">
        <v>2.52437888467654</v>
      </c>
      <c r="DR84" s="250">
        <v>1.0056981133846601</v>
      </c>
      <c r="DS84" s="247">
        <v>44.649234466211603</v>
      </c>
      <c r="DT84" s="250">
        <v>0.38883208008660503</v>
      </c>
      <c r="DU84" s="247">
        <v>39.085776247187297</v>
      </c>
      <c r="DV84" s="250">
        <v>0.87464365176688996</v>
      </c>
      <c r="DW84" s="247">
        <v>42.845356846363401</v>
      </c>
      <c r="DX84" s="250">
        <v>0.84965005391526205</v>
      </c>
      <c r="DY84" s="247">
        <v>46.377294439382503</v>
      </c>
      <c r="DZ84" s="250">
        <v>0.49429426229717099</v>
      </c>
      <c r="EA84" s="247">
        <v>7.29151819219513</v>
      </c>
      <c r="EB84" s="250">
        <v>0.98651985765104</v>
      </c>
      <c r="EC84" s="247">
        <v>32.8503356227071</v>
      </c>
      <c r="ED84" s="250">
        <v>0.36384193047414098</v>
      </c>
      <c r="EE84" s="247">
        <v>29.910899210002199</v>
      </c>
      <c r="EF84" s="250">
        <v>0.79983133182788801</v>
      </c>
      <c r="EG84" s="247">
        <v>31.997629468861401</v>
      </c>
      <c r="EH84" s="250">
        <v>0.81915240951597501</v>
      </c>
      <c r="EI84" s="247">
        <v>33.650358003865698</v>
      </c>
      <c r="EJ84" s="250">
        <v>0.46298802102416903</v>
      </c>
      <c r="EK84" s="247">
        <v>3.73945879386349</v>
      </c>
      <c r="EL84" s="250">
        <v>0.91468650828522602</v>
      </c>
      <c r="EM84" s="247">
        <v>26.5573061298869</v>
      </c>
      <c r="EN84" s="250">
        <v>0.34722337224591299</v>
      </c>
      <c r="EO84" s="247">
        <v>22.555372158419701</v>
      </c>
      <c r="EP84" s="250">
        <v>0.76586080149876401</v>
      </c>
      <c r="EQ84" s="247">
        <v>24.673396356626501</v>
      </c>
      <c r="ER84" s="250">
        <v>0.72705523775397995</v>
      </c>
      <c r="ES84" s="247">
        <v>27.7616176157727</v>
      </c>
      <c r="ET84" s="250">
        <v>0.44203329046718498</v>
      </c>
      <c r="EU84" s="247">
        <v>5.20624545735292</v>
      </c>
      <c r="EV84" s="250">
        <v>0.85852002024528096</v>
      </c>
      <c r="EW84" s="247">
        <v>30.9788091853443</v>
      </c>
      <c r="EX84" s="250">
        <v>0.37086846307896398</v>
      </c>
      <c r="EY84" s="247">
        <v>30.178445751808798</v>
      </c>
      <c r="EZ84" s="250">
        <v>0.81077188010489198</v>
      </c>
      <c r="FA84" s="247">
        <v>29.784715300048699</v>
      </c>
      <c r="FB84" s="250">
        <v>0.78267216842212595</v>
      </c>
      <c r="FC84" s="247">
        <v>31.234158932741</v>
      </c>
      <c r="FD84" s="250">
        <v>0.47293238963836398</v>
      </c>
      <c r="FE84" s="247">
        <v>1.05571318093218</v>
      </c>
      <c r="FF84" s="250">
        <v>0.90198243659897204</v>
      </c>
      <c r="FG84" s="247">
        <v>4.6552901393538999</v>
      </c>
      <c r="FH84" s="250">
        <v>0.51887816247558904</v>
      </c>
      <c r="FI84" s="247">
        <v>1.5441996224955199</v>
      </c>
      <c r="FJ84" s="250">
        <v>0.48721253325115699</v>
      </c>
      <c r="FK84" s="247">
        <v>-8.4618529115690801</v>
      </c>
      <c r="FL84" s="250">
        <v>0.50787663214449297</v>
      </c>
      <c r="FM84" s="247">
        <v>-0.70164894704649405</v>
      </c>
      <c r="FN84" s="250">
        <v>0.52930031337653805</v>
      </c>
      <c r="FO84" s="247">
        <v>2.19259845489709</v>
      </c>
      <c r="FP84" s="250">
        <v>0.54565894687056005</v>
      </c>
      <c r="FQ84" s="247">
        <v>3.5170952758718101</v>
      </c>
      <c r="FR84" s="250">
        <v>0.52107416059647804</v>
      </c>
      <c r="FS84" s="247">
        <v>1.95348106624572</v>
      </c>
      <c r="FT84" s="250">
        <v>0.543354110616459</v>
      </c>
      <c r="FU84" s="247">
        <v>-3.6953587126101102</v>
      </c>
      <c r="FV84" s="250">
        <v>0.44065936440879799</v>
      </c>
      <c r="FW84" s="247">
        <v>-0.84201357877046501</v>
      </c>
      <c r="FX84" s="250">
        <v>0.52142416731723495</v>
      </c>
      <c r="FY84" s="247">
        <v>5.9570039418055503</v>
      </c>
      <c r="FZ84" s="250">
        <v>0.49909645357695098</v>
      </c>
      <c r="GA84" s="247">
        <v>7.7621530260698703</v>
      </c>
      <c r="GB84" s="250">
        <v>0.509313682254525</v>
      </c>
      <c r="GC84" s="247">
        <v>6.2510483629467197</v>
      </c>
      <c r="GD84" s="250">
        <v>0.50591024380945704</v>
      </c>
      <c r="GE84" s="247">
        <v>4.0815452991033201</v>
      </c>
      <c r="GF84" s="250">
        <v>0.51589280262063597</v>
      </c>
      <c r="GG84" s="247">
        <v>3.00192406811186</v>
      </c>
      <c r="GH84" s="250">
        <v>0.46213215639952199</v>
      </c>
      <c r="GI84" s="247">
        <v>0.59468236964709598</v>
      </c>
      <c r="GJ84" s="250">
        <v>0.42858499479944601</v>
      </c>
      <c r="GK84" s="247">
        <v>3.3457362849897598</v>
      </c>
      <c r="GL84" s="250">
        <v>0.461658709920032</v>
      </c>
      <c r="GM84" s="104"/>
      <c r="GN84" s="104"/>
      <c r="GO84" s="104"/>
      <c r="GP84" s="104"/>
      <c r="GQ84" s="104"/>
      <c r="GR84" s="104"/>
      <c r="GS84" s="104"/>
      <c r="GT84" s="104"/>
      <c r="GU84" s="104"/>
      <c r="GV84" s="104"/>
      <c r="GW84" s="104"/>
      <c r="GX84" s="104"/>
      <c r="GY84" s="104"/>
      <c r="GZ84" s="104"/>
      <c r="HA84" s="104"/>
      <c r="HB84" s="104"/>
      <c r="HC84" s="104"/>
      <c r="HD84" s="104"/>
      <c r="HE84" s="104"/>
      <c r="HF84" s="104"/>
      <c r="HG84" s="104"/>
      <c r="HH84" s="104"/>
      <c r="HI84" s="104"/>
      <c r="HJ84" s="104"/>
      <c r="HK84" s="104"/>
      <c r="HL84" s="104"/>
      <c r="HM84" s="104"/>
      <c r="HN84" s="104"/>
      <c r="HO84" s="104"/>
      <c r="HP84" s="104"/>
      <c r="HQ84" s="104"/>
      <c r="HR84" s="255"/>
    </row>
    <row r="85" spans="1:226" ht="13" customHeight="1" x14ac:dyDescent="0.25">
      <c r="A85" s="26" t="s">
        <v>121</v>
      </c>
      <c r="B85" s="188">
        <v>1</v>
      </c>
      <c r="C85" s="223">
        <v>38.602324699268202</v>
      </c>
      <c r="D85" s="225">
        <v>1.5600285821411199</v>
      </c>
      <c r="E85" s="223">
        <v>44.979709856003602</v>
      </c>
      <c r="F85" s="225">
        <v>3.27703343240292</v>
      </c>
      <c r="G85" s="223">
        <v>41.211480292240097</v>
      </c>
      <c r="H85" s="225">
        <v>3.6483625775876298</v>
      </c>
      <c r="I85" s="223">
        <v>35.853119949880103</v>
      </c>
      <c r="J85" s="225">
        <v>1.88290164244615</v>
      </c>
      <c r="K85" s="223">
        <v>-9.1265899061235096</v>
      </c>
      <c r="L85" s="225">
        <v>3.9600140005684601</v>
      </c>
      <c r="M85" s="223">
        <v>14.741998426576201</v>
      </c>
      <c r="N85" s="225">
        <v>1.0623676032207301</v>
      </c>
      <c r="O85" s="223">
        <v>13.4083170277293</v>
      </c>
      <c r="P85" s="225">
        <v>2.3722818947863198</v>
      </c>
      <c r="Q85" s="223">
        <v>13.639886987529501</v>
      </c>
      <c r="R85" s="225">
        <v>2.21862236039243</v>
      </c>
      <c r="S85" s="223">
        <v>15.3555957691889</v>
      </c>
      <c r="T85" s="225">
        <v>1.28790972991141</v>
      </c>
      <c r="U85" s="223">
        <v>1.94727874145964</v>
      </c>
      <c r="V85" s="225">
        <v>2.6682646659857698</v>
      </c>
      <c r="W85" s="223">
        <v>42.894820154491399</v>
      </c>
      <c r="X85" s="225">
        <v>1.40096729588296</v>
      </c>
      <c r="Y85" s="223">
        <v>40.062923636059502</v>
      </c>
      <c r="Z85" s="225">
        <v>3.0505087109161799</v>
      </c>
      <c r="AA85" s="223">
        <v>48.758397646398201</v>
      </c>
      <c r="AB85" s="225">
        <v>3.2217105439760498</v>
      </c>
      <c r="AC85" s="223">
        <v>42.192126524433903</v>
      </c>
      <c r="AD85" s="225">
        <v>1.8876095741768999</v>
      </c>
      <c r="AE85" s="223">
        <v>2.1292028883744201</v>
      </c>
      <c r="AF85" s="225">
        <v>3.6075564615039499</v>
      </c>
      <c r="AG85" s="223">
        <v>72.085873508684799</v>
      </c>
      <c r="AH85" s="225">
        <v>1.40830802931344</v>
      </c>
      <c r="AI85" s="223">
        <v>60.2020256961816</v>
      </c>
      <c r="AJ85" s="225">
        <v>2.6721979988807698</v>
      </c>
      <c r="AK85" s="223">
        <v>72.907462389737603</v>
      </c>
      <c r="AL85" s="225">
        <v>3.1417534713933901</v>
      </c>
      <c r="AM85" s="223">
        <v>75.452204022841499</v>
      </c>
      <c r="AN85" s="225">
        <v>1.8577114161329999</v>
      </c>
      <c r="AO85" s="223">
        <v>15.2501783266598</v>
      </c>
      <c r="AP85" s="225">
        <v>3.3506192037139502</v>
      </c>
      <c r="AQ85" s="223">
        <v>53.908358053286001</v>
      </c>
      <c r="AR85" s="225">
        <v>1.8478954113686299</v>
      </c>
      <c r="AS85" s="223">
        <v>46.162682391016197</v>
      </c>
      <c r="AT85" s="225">
        <v>3.3553940653007399</v>
      </c>
      <c r="AU85" s="223">
        <v>53.5412906947439</v>
      </c>
      <c r="AV85" s="225">
        <v>3.5820717710098999</v>
      </c>
      <c r="AW85" s="223">
        <v>56.309533526503202</v>
      </c>
      <c r="AX85" s="225">
        <v>2.1347836041253201</v>
      </c>
      <c r="AY85" s="223">
        <v>10.1468511354869</v>
      </c>
      <c r="AZ85" s="225">
        <v>3.6772410396796702</v>
      </c>
      <c r="BA85" s="223">
        <v>51.091160077630903</v>
      </c>
      <c r="BB85" s="225">
        <v>1.50162323134047</v>
      </c>
      <c r="BC85" s="223">
        <v>46.0328829644479</v>
      </c>
      <c r="BD85" s="225">
        <v>3.3584126374657601</v>
      </c>
      <c r="BE85" s="223">
        <v>51.954892237032098</v>
      </c>
      <c r="BF85" s="225">
        <v>2.5612347904459201</v>
      </c>
      <c r="BG85" s="223">
        <v>52.1039604102574</v>
      </c>
      <c r="BH85" s="225">
        <v>1.9755087894299199</v>
      </c>
      <c r="BI85" s="223">
        <v>6.0710774458094701</v>
      </c>
      <c r="BJ85" s="225">
        <v>3.8294158198789301</v>
      </c>
      <c r="BK85" s="223">
        <v>47.022300509040797</v>
      </c>
      <c r="BL85" s="225">
        <v>1.6285978154389</v>
      </c>
      <c r="BM85" s="223">
        <v>49.209958433928797</v>
      </c>
      <c r="BN85" s="225">
        <v>2.8624070225812899</v>
      </c>
      <c r="BO85" s="223">
        <v>48.857017935309898</v>
      </c>
      <c r="BP85" s="225">
        <v>3.2981023219702301</v>
      </c>
      <c r="BQ85" s="223">
        <v>45.943208593883398</v>
      </c>
      <c r="BR85" s="225">
        <v>1.9650451282525001</v>
      </c>
      <c r="BS85" s="223">
        <v>-3.26674984004545</v>
      </c>
      <c r="BT85" s="225">
        <v>3.4359950364513598</v>
      </c>
      <c r="BU85" s="223">
        <v>18.747172888278801</v>
      </c>
      <c r="BV85" s="225">
        <v>1.45911887094087</v>
      </c>
      <c r="BW85" s="223">
        <v>22.5822762396234</v>
      </c>
      <c r="BX85" s="225">
        <v>2.7158757116396002</v>
      </c>
      <c r="BY85" s="223">
        <v>23.5270495493635</v>
      </c>
      <c r="BZ85" s="225">
        <v>3.5049650558224799</v>
      </c>
      <c r="CA85" s="223">
        <v>16.522014190129301</v>
      </c>
      <c r="CB85" s="225">
        <v>1.7389217500209</v>
      </c>
      <c r="CC85" s="223">
        <v>-6.06026204949411</v>
      </c>
      <c r="CD85" s="225">
        <v>3.12131597522741</v>
      </c>
      <c r="CE85" s="223">
        <v>48.629632731956001</v>
      </c>
      <c r="CF85" s="225">
        <v>1.7650994226805801</v>
      </c>
      <c r="CG85" s="223">
        <v>32.7877814153088</v>
      </c>
      <c r="CH85" s="225">
        <v>3.31217364120858</v>
      </c>
      <c r="CI85" s="223">
        <v>41.840262999859704</v>
      </c>
      <c r="CJ85" s="225">
        <v>3.1939686745317499</v>
      </c>
      <c r="CK85" s="223">
        <v>55.2291583207098</v>
      </c>
      <c r="CL85" s="225">
        <v>1.97878809652024</v>
      </c>
      <c r="CM85" s="223">
        <v>22.441376905401</v>
      </c>
      <c r="CN85" s="225">
        <v>3.47517520318952</v>
      </c>
      <c r="CO85" s="223">
        <v>59.405695761150298</v>
      </c>
      <c r="CP85" s="225">
        <v>1.38736633788393</v>
      </c>
      <c r="CQ85" s="223">
        <v>58.041354308553203</v>
      </c>
      <c r="CR85" s="225">
        <v>3.03444909954217</v>
      </c>
      <c r="CS85" s="223">
        <v>60.869475770101303</v>
      </c>
      <c r="CT85" s="225">
        <v>3.1735620078926798</v>
      </c>
      <c r="CU85" s="223">
        <v>59.556650077281397</v>
      </c>
      <c r="CV85" s="225">
        <v>1.8375146986306501</v>
      </c>
      <c r="CW85" s="223">
        <v>1.51529576872824</v>
      </c>
      <c r="CX85" s="225">
        <v>3.5268214989515898</v>
      </c>
      <c r="CY85" s="223">
        <v>61.9178775022636</v>
      </c>
      <c r="CZ85" s="225">
        <v>1.42614272192747</v>
      </c>
      <c r="DA85" s="223">
        <v>58.790195795435501</v>
      </c>
      <c r="DB85" s="225">
        <v>3.4134553920762398</v>
      </c>
      <c r="DC85" s="223">
        <v>61.607881613481901</v>
      </c>
      <c r="DD85" s="225">
        <v>3.2141406719332699</v>
      </c>
      <c r="DE85" s="223">
        <v>62.7062583772964</v>
      </c>
      <c r="DF85" s="225">
        <v>1.6517184236473901</v>
      </c>
      <c r="DG85" s="223">
        <v>3.9160625818608601</v>
      </c>
      <c r="DH85" s="225">
        <v>3.45026409022634</v>
      </c>
      <c r="DI85" s="223">
        <v>52.231335436174597</v>
      </c>
      <c r="DJ85" s="225">
        <v>1.56620573181395</v>
      </c>
      <c r="DK85" s="223">
        <v>46.985338005801701</v>
      </c>
      <c r="DL85" s="225">
        <v>3.5381136987147999</v>
      </c>
      <c r="DM85" s="223">
        <v>52.157210235355102</v>
      </c>
      <c r="DN85" s="225">
        <v>3.0352566827924501</v>
      </c>
      <c r="DO85" s="223">
        <v>53.784899748014503</v>
      </c>
      <c r="DP85" s="225">
        <v>1.81267053212372</v>
      </c>
      <c r="DQ85" s="223">
        <v>6.7995617422127603</v>
      </c>
      <c r="DR85" s="225">
        <v>3.75481001657282</v>
      </c>
      <c r="DS85" s="223">
        <v>44.5807006599765</v>
      </c>
      <c r="DT85" s="225">
        <v>1.6067051185928301</v>
      </c>
      <c r="DU85" s="223">
        <v>32.137270606024103</v>
      </c>
      <c r="DV85" s="225">
        <v>3.1632865536228398</v>
      </c>
      <c r="DW85" s="223">
        <v>36.919728698798899</v>
      </c>
      <c r="DX85" s="225">
        <v>3.0740030966285001</v>
      </c>
      <c r="DY85" s="223">
        <v>50.1861354733974</v>
      </c>
      <c r="DZ85" s="225">
        <v>2.01666151347594</v>
      </c>
      <c r="EA85" s="223">
        <v>18.0488648673734</v>
      </c>
      <c r="EB85" s="225">
        <v>3.4180741097598299</v>
      </c>
      <c r="EC85" s="223">
        <v>43.544992863805</v>
      </c>
      <c r="ED85" s="225">
        <v>1.6744975822035999</v>
      </c>
      <c r="EE85" s="223">
        <v>35.648859086960499</v>
      </c>
      <c r="EF85" s="225">
        <v>3.0012505575092501</v>
      </c>
      <c r="EG85" s="223">
        <v>48.628524627563699</v>
      </c>
      <c r="EH85" s="225">
        <v>3.2711289900095601</v>
      </c>
      <c r="EI85" s="223">
        <v>44.295567803340198</v>
      </c>
      <c r="EJ85" s="225">
        <v>1.9875278812752599</v>
      </c>
      <c r="EK85" s="223">
        <v>8.6467087163797096</v>
      </c>
      <c r="EL85" s="225">
        <v>3.25384088703139</v>
      </c>
      <c r="EM85" s="223">
        <v>9.4205905983122893</v>
      </c>
      <c r="EN85" s="225">
        <v>0.88282012608895499</v>
      </c>
      <c r="EO85" s="223">
        <v>7.7072079917726999</v>
      </c>
      <c r="EP85" s="225">
        <v>1.7753792569386599</v>
      </c>
      <c r="EQ85" s="223">
        <v>8.5861032850911201</v>
      </c>
      <c r="ER85" s="225">
        <v>1.86127142843617</v>
      </c>
      <c r="ES85" s="223">
        <v>10.206461524614699</v>
      </c>
      <c r="ET85" s="225">
        <v>1.1719473297904399</v>
      </c>
      <c r="EU85" s="223">
        <v>2.4992535328419998</v>
      </c>
      <c r="EV85" s="225">
        <v>2.13605083548287</v>
      </c>
      <c r="EW85" s="223">
        <v>27.733751658117502</v>
      </c>
      <c r="EX85" s="225">
        <v>1.50442507564351</v>
      </c>
      <c r="EY85" s="223">
        <v>23.8389286477931</v>
      </c>
      <c r="EZ85" s="225">
        <v>2.9232727047839999</v>
      </c>
      <c r="FA85" s="223">
        <v>21.3416787394107</v>
      </c>
      <c r="FB85" s="225">
        <v>3.3165620878973101</v>
      </c>
      <c r="FC85" s="223">
        <v>30.374363249979801</v>
      </c>
      <c r="FD85" s="225">
        <v>1.9196125321478601</v>
      </c>
      <c r="FE85" s="223">
        <v>6.5354346021866903</v>
      </c>
      <c r="FF85" s="225">
        <v>3.42527982400214</v>
      </c>
      <c r="FG85" s="223">
        <v>2.9395397433052599</v>
      </c>
      <c r="FH85" s="225">
        <v>2.0255585502682099</v>
      </c>
      <c r="FI85" s="223">
        <v>2.5868307369018102</v>
      </c>
      <c r="FJ85" s="225">
        <v>1.42632896063863</v>
      </c>
      <c r="FK85" s="223">
        <v>-6.6977559946593601</v>
      </c>
      <c r="FL85" s="225">
        <v>1.9511666014826401</v>
      </c>
      <c r="FM85" s="223">
        <v>-3.3946167265022198</v>
      </c>
      <c r="FN85" s="225">
        <v>1.9059485780640799</v>
      </c>
      <c r="FO85" s="223">
        <v>14.732530407355799</v>
      </c>
      <c r="FP85" s="225">
        <v>2.3100545219462898</v>
      </c>
      <c r="FQ85" s="223">
        <v>-0.55567682881100899</v>
      </c>
      <c r="FR85" s="225">
        <v>1.9537793021866099</v>
      </c>
      <c r="FS85" s="223">
        <v>2.4167654336058502</v>
      </c>
      <c r="FT85" s="225">
        <v>2.4220975021923201</v>
      </c>
      <c r="FU85" s="223">
        <v>-4.3641687544656902</v>
      </c>
      <c r="FV85" s="225">
        <v>2.34311398119022</v>
      </c>
      <c r="FW85" s="223">
        <v>-15.6126763474306</v>
      </c>
      <c r="FX85" s="225">
        <v>2.35836323718725</v>
      </c>
      <c r="FY85" s="223">
        <v>10.534055678143</v>
      </c>
      <c r="FZ85" s="225">
        <v>1.88973620817308</v>
      </c>
      <c r="GA85" s="223">
        <v>15.172929430215399</v>
      </c>
      <c r="GB85" s="225">
        <v>2.03199872553901</v>
      </c>
      <c r="GC85" s="223">
        <v>7.9583550447223397</v>
      </c>
      <c r="GD85" s="225">
        <v>2.0131145443084701</v>
      </c>
      <c r="GE85" s="223">
        <v>-7.9807810503506298</v>
      </c>
      <c r="GF85" s="225">
        <v>2.02022237477065</v>
      </c>
      <c r="GG85" s="223">
        <v>9.4665045207517799</v>
      </c>
      <c r="GH85" s="225">
        <v>2.13357353766665</v>
      </c>
      <c r="GI85" s="223">
        <v>0.17249419458672899</v>
      </c>
      <c r="GJ85" s="225">
        <v>1.2880440450961901</v>
      </c>
      <c r="GK85" s="223">
        <v>1.1268577579774799</v>
      </c>
      <c r="GL85" s="225">
        <v>1.97078762839565</v>
      </c>
      <c r="GM85" s="104"/>
      <c r="GN85" s="104"/>
      <c r="GO85" s="104"/>
      <c r="GP85" s="104"/>
      <c r="GQ85" s="104"/>
      <c r="GR85" s="104"/>
      <c r="GS85" s="104"/>
      <c r="GT85" s="104"/>
      <c r="GU85" s="104"/>
      <c r="GV85" s="104"/>
      <c r="GW85" s="104"/>
      <c r="GX85" s="104"/>
      <c r="GY85" s="104"/>
      <c r="GZ85" s="104"/>
      <c r="HA85" s="104"/>
      <c r="HB85" s="104"/>
      <c r="HC85" s="104"/>
      <c r="HD85" s="104"/>
      <c r="HE85" s="104"/>
      <c r="HF85" s="104"/>
      <c r="HG85" s="104"/>
      <c r="HH85" s="104"/>
      <c r="HI85" s="104"/>
      <c r="HJ85" s="104"/>
      <c r="HK85" s="104"/>
      <c r="HL85" s="104"/>
      <c r="HM85" s="104"/>
      <c r="HN85" s="104"/>
      <c r="HO85" s="104"/>
      <c r="HP85" s="104"/>
      <c r="HQ85" s="104"/>
      <c r="HR85" s="255"/>
    </row>
    <row r="86" spans="1:226" ht="13" customHeight="1" x14ac:dyDescent="0.25">
      <c r="A86" s="26" t="s">
        <v>446</v>
      </c>
      <c r="B86" s="188">
        <v>1</v>
      </c>
      <c r="C86" s="223">
        <v>20.525708398943099</v>
      </c>
      <c r="D86" s="225">
        <v>1.5200798050625399</v>
      </c>
      <c r="E86" s="223">
        <v>18.0746950004742</v>
      </c>
      <c r="F86" s="225">
        <v>2.8811235838540901</v>
      </c>
      <c r="G86" s="223">
        <v>25.700281349362498</v>
      </c>
      <c r="H86" s="225">
        <v>3.8816036459638599</v>
      </c>
      <c r="I86" s="223">
        <v>19.404205929157701</v>
      </c>
      <c r="J86" s="225">
        <v>2.0862584902868502</v>
      </c>
      <c r="K86" s="223">
        <v>1.32951092868359</v>
      </c>
      <c r="L86" s="225">
        <v>3.4630578845767199</v>
      </c>
      <c r="M86" s="223">
        <v>24.3492831787289</v>
      </c>
      <c r="N86" s="225">
        <v>1.3857447760009001</v>
      </c>
      <c r="O86" s="223">
        <v>17.3379158255925</v>
      </c>
      <c r="P86" s="225">
        <v>2.7906897553366101</v>
      </c>
      <c r="Q86" s="223">
        <v>27.599421532220699</v>
      </c>
      <c r="R86" s="225">
        <v>4.1516985585229804</v>
      </c>
      <c r="S86" s="223">
        <v>26.0351866340974</v>
      </c>
      <c r="T86" s="225">
        <v>2.1277784736127998</v>
      </c>
      <c r="U86" s="223">
        <v>8.6972708085048307</v>
      </c>
      <c r="V86" s="225">
        <v>3.7537470055948399</v>
      </c>
      <c r="W86" s="223">
        <v>19.278680286487401</v>
      </c>
      <c r="X86" s="225">
        <v>1.72308819098113</v>
      </c>
      <c r="Y86" s="223">
        <v>21.673078214699899</v>
      </c>
      <c r="Z86" s="225">
        <v>3.0781765444637901</v>
      </c>
      <c r="AA86" s="223">
        <v>20.8423573497899</v>
      </c>
      <c r="AB86" s="225">
        <v>4.0019406878831196</v>
      </c>
      <c r="AC86" s="223">
        <v>18.0564029855101</v>
      </c>
      <c r="AD86" s="225">
        <v>2.1049496865772701</v>
      </c>
      <c r="AE86" s="223">
        <v>-3.6166752291898199</v>
      </c>
      <c r="AF86" s="225">
        <v>3.5776256880655901</v>
      </c>
      <c r="AG86" s="223">
        <v>66.283212602156894</v>
      </c>
      <c r="AH86" s="225">
        <v>2.0318597790644799</v>
      </c>
      <c r="AI86" s="223">
        <v>63.634822069102697</v>
      </c>
      <c r="AJ86" s="225">
        <v>4.3644336723891799</v>
      </c>
      <c r="AK86" s="223">
        <v>64.961270487860304</v>
      </c>
      <c r="AL86" s="225">
        <v>4.7716445996116397</v>
      </c>
      <c r="AM86" s="223">
        <v>67.518659815613901</v>
      </c>
      <c r="AN86" s="225">
        <v>2.3427049710133399</v>
      </c>
      <c r="AO86" s="223">
        <v>3.8838377465111198</v>
      </c>
      <c r="AP86" s="225">
        <v>4.9776765229939501</v>
      </c>
      <c r="AQ86" s="223">
        <v>26.877436462432101</v>
      </c>
      <c r="AR86" s="225">
        <v>1.79612234474375</v>
      </c>
      <c r="AS86" s="223">
        <v>23.396223219465501</v>
      </c>
      <c r="AT86" s="225">
        <v>3.3766433450019</v>
      </c>
      <c r="AU86" s="223">
        <v>27.461652633103601</v>
      </c>
      <c r="AV86" s="225">
        <v>4.0436269731640104</v>
      </c>
      <c r="AW86" s="223">
        <v>28.569424163421299</v>
      </c>
      <c r="AX86" s="225">
        <v>2.6711336696802799</v>
      </c>
      <c r="AY86" s="223">
        <v>5.1732009439558402</v>
      </c>
      <c r="AZ86" s="225">
        <v>4.4335746039043196</v>
      </c>
      <c r="BA86" s="223">
        <v>46.422681726842598</v>
      </c>
      <c r="BB86" s="225">
        <v>2.2679501292162398</v>
      </c>
      <c r="BC86" s="223">
        <v>50.4230901938298</v>
      </c>
      <c r="BD86" s="225">
        <v>4.3491603513060202</v>
      </c>
      <c r="BE86" s="223">
        <v>50.817489165584703</v>
      </c>
      <c r="BF86" s="225">
        <v>4.7411779952710198</v>
      </c>
      <c r="BG86" s="223">
        <v>43.739350133842798</v>
      </c>
      <c r="BH86" s="225">
        <v>2.4979660924442602</v>
      </c>
      <c r="BI86" s="223">
        <v>-6.68374005998702</v>
      </c>
      <c r="BJ86" s="225">
        <v>4.3282149402479098</v>
      </c>
      <c r="BK86" s="223">
        <v>25.9313208361039</v>
      </c>
      <c r="BL86" s="225">
        <v>1.7201946140365301</v>
      </c>
      <c r="BM86" s="223">
        <v>30.840428391646999</v>
      </c>
      <c r="BN86" s="225">
        <v>3.3114837373363799</v>
      </c>
      <c r="BO86" s="223">
        <v>24.2512990676688</v>
      </c>
      <c r="BP86" s="225">
        <v>4.15259791865802</v>
      </c>
      <c r="BQ86" s="223">
        <v>24.629858426189099</v>
      </c>
      <c r="BR86" s="225">
        <v>2.0886281800386599</v>
      </c>
      <c r="BS86" s="223">
        <v>-6.2105699654579096</v>
      </c>
      <c r="BT86" s="225">
        <v>4.15878154303289</v>
      </c>
      <c r="BU86" s="223">
        <v>11.618587717084001</v>
      </c>
      <c r="BV86" s="225">
        <v>1.5794782843072901</v>
      </c>
      <c r="BW86" s="223">
        <v>15.209003320455</v>
      </c>
      <c r="BX86" s="225">
        <v>2.7336104898118401</v>
      </c>
      <c r="BY86" s="223">
        <v>15.028295338483099</v>
      </c>
      <c r="BZ86" s="225">
        <v>3.03654351099232</v>
      </c>
      <c r="CA86" s="223">
        <v>9.3240175319550893</v>
      </c>
      <c r="CB86" s="225">
        <v>1.8185013578654201</v>
      </c>
      <c r="CC86" s="223">
        <v>-5.8849857884999297</v>
      </c>
      <c r="CD86" s="225">
        <v>2.8833455945266002</v>
      </c>
      <c r="CE86" s="223">
        <v>25.6915006326122</v>
      </c>
      <c r="CF86" s="225">
        <v>1.82299654380609</v>
      </c>
      <c r="CG86" s="223">
        <v>21.9664539535597</v>
      </c>
      <c r="CH86" s="225">
        <v>3.2561085513664998</v>
      </c>
      <c r="CI86" s="223">
        <v>18.964542245764001</v>
      </c>
      <c r="CJ86" s="225">
        <v>3.6900057999627598</v>
      </c>
      <c r="CK86" s="223">
        <v>28.663052290176999</v>
      </c>
      <c r="CL86" s="225">
        <v>2.5538889346234699</v>
      </c>
      <c r="CM86" s="223">
        <v>6.6965983366173303</v>
      </c>
      <c r="CN86" s="225">
        <v>4.1142602416889096</v>
      </c>
      <c r="CO86" s="223">
        <v>33.686387169617397</v>
      </c>
      <c r="CP86" s="225">
        <v>1.6922779177590199</v>
      </c>
      <c r="CQ86" s="223">
        <v>34.743349264151398</v>
      </c>
      <c r="CR86" s="225">
        <v>3.4662657833611301</v>
      </c>
      <c r="CS86" s="223">
        <v>42.1091604523615</v>
      </c>
      <c r="CT86" s="225">
        <v>4.2387487618184503</v>
      </c>
      <c r="CU86" s="223">
        <v>31.986161410112</v>
      </c>
      <c r="CV86" s="225">
        <v>2.0985234430170099</v>
      </c>
      <c r="CW86" s="223">
        <v>-2.7571878540393699</v>
      </c>
      <c r="CX86" s="225">
        <v>4.1791432514964901</v>
      </c>
      <c r="CY86" s="223">
        <v>36.417305948184001</v>
      </c>
      <c r="CZ86" s="225">
        <v>1.86335029285758</v>
      </c>
      <c r="DA86" s="223">
        <v>35.5906826060301</v>
      </c>
      <c r="DB86" s="225">
        <v>3.71992347227147</v>
      </c>
      <c r="DC86" s="223">
        <v>44.105563454812199</v>
      </c>
      <c r="DD86" s="225">
        <v>4.7996677915166499</v>
      </c>
      <c r="DE86" s="223">
        <v>34.467868476002401</v>
      </c>
      <c r="DF86" s="225">
        <v>2.43312477910571</v>
      </c>
      <c r="DG86" s="223">
        <v>-1.12281413002766</v>
      </c>
      <c r="DH86" s="225">
        <v>4.49337713939219</v>
      </c>
      <c r="DI86" s="223">
        <v>36.112309515568299</v>
      </c>
      <c r="DJ86" s="225">
        <v>1.8740453919853</v>
      </c>
      <c r="DK86" s="223">
        <v>41.481003521448798</v>
      </c>
      <c r="DL86" s="225">
        <v>3.8517223105728502</v>
      </c>
      <c r="DM86" s="223">
        <v>38.168152932040897</v>
      </c>
      <c r="DN86" s="225">
        <v>5.1071545183998897</v>
      </c>
      <c r="DO86" s="223">
        <v>33.236683663465797</v>
      </c>
      <c r="DP86" s="225">
        <v>2.2035804954103799</v>
      </c>
      <c r="DQ86" s="223">
        <v>-8.2443198579829602</v>
      </c>
      <c r="DR86" s="225">
        <v>4.2272545381317101</v>
      </c>
      <c r="DS86" s="223">
        <v>23.275573616291599</v>
      </c>
      <c r="DT86" s="225">
        <v>1.3533121862539801</v>
      </c>
      <c r="DU86" s="223">
        <v>22.597705994495101</v>
      </c>
      <c r="DV86" s="225">
        <v>2.9585621096975601</v>
      </c>
      <c r="DW86" s="223">
        <v>19.1951102569287</v>
      </c>
      <c r="DX86" s="225">
        <v>3.6071205028805799</v>
      </c>
      <c r="DY86" s="223">
        <v>24.4702134214442</v>
      </c>
      <c r="DZ86" s="225">
        <v>1.74444535330082</v>
      </c>
      <c r="EA86" s="223">
        <v>1.87250742694914</v>
      </c>
      <c r="EB86" s="225">
        <v>3.6028653965837099</v>
      </c>
      <c r="EC86" s="223">
        <v>22.2101335465304</v>
      </c>
      <c r="ED86" s="225">
        <v>1.4937097604173999</v>
      </c>
      <c r="EE86" s="223">
        <v>26.086241320624801</v>
      </c>
      <c r="EF86" s="225">
        <v>3.1623924971567501</v>
      </c>
      <c r="EG86" s="223">
        <v>20.540816259795001</v>
      </c>
      <c r="EH86" s="225">
        <v>4.4448836658100301</v>
      </c>
      <c r="EI86" s="223">
        <v>20.944099154704901</v>
      </c>
      <c r="EJ86" s="225">
        <v>1.92726829079702</v>
      </c>
      <c r="EK86" s="223">
        <v>-5.1421421659199202</v>
      </c>
      <c r="EL86" s="225">
        <v>3.8500155452093998</v>
      </c>
      <c r="EM86" s="223">
        <v>6.2457874441191104</v>
      </c>
      <c r="EN86" s="225">
        <v>1.2778850198127101</v>
      </c>
      <c r="EO86" s="223">
        <v>4.0939481836705998</v>
      </c>
      <c r="EP86" s="225">
        <v>1.5928374956148299</v>
      </c>
      <c r="EQ86" s="223">
        <v>6.0883987119410499</v>
      </c>
      <c r="ER86" s="225">
        <v>2.4626627809819102</v>
      </c>
      <c r="ES86" s="223">
        <v>7.3769073885436303</v>
      </c>
      <c r="ET86" s="225">
        <v>1.74235701339431</v>
      </c>
      <c r="EU86" s="223">
        <v>3.2829592048730301</v>
      </c>
      <c r="EV86" s="225">
        <v>2.3860275457336901</v>
      </c>
      <c r="EW86" s="223">
        <v>18.425230540025201</v>
      </c>
      <c r="EX86" s="225">
        <v>1.2999761399370999</v>
      </c>
      <c r="EY86" s="223">
        <v>15.0353812585524</v>
      </c>
      <c r="EZ86" s="225">
        <v>2.43835856099611</v>
      </c>
      <c r="FA86" s="223">
        <v>15.152619249298301</v>
      </c>
      <c r="FB86" s="225">
        <v>3.1931367453769699</v>
      </c>
      <c r="FC86" s="223">
        <v>20.538433853986799</v>
      </c>
      <c r="FD86" s="225">
        <v>1.7543729835241699</v>
      </c>
      <c r="FE86" s="223">
        <v>5.5030525954344203</v>
      </c>
      <c r="FF86" s="225">
        <v>3.1565280088404402</v>
      </c>
      <c r="FG86" s="223">
        <v>-1.91323647354082</v>
      </c>
      <c r="FH86" s="225">
        <v>2.6732723933113398</v>
      </c>
      <c r="FI86" s="223">
        <v>0.49864505859375502</v>
      </c>
      <c r="FJ86" s="225">
        <v>2.2861490218923302</v>
      </c>
      <c r="FK86" s="223">
        <v>-15.1624838542288</v>
      </c>
      <c r="FL86" s="225">
        <v>2.5102187667471498</v>
      </c>
      <c r="FM86" s="223">
        <v>16.325397946614</v>
      </c>
      <c r="FN86" s="225">
        <v>2.95207735905832</v>
      </c>
      <c r="FO86" s="223">
        <v>-0.72894206462876798</v>
      </c>
      <c r="FP86" s="225">
        <v>2.9200846070998101</v>
      </c>
      <c r="FQ86" s="223">
        <v>10.2622361461547</v>
      </c>
      <c r="FR86" s="225">
        <v>3.34612294777255</v>
      </c>
      <c r="FS86" s="223">
        <v>-9.9928405639812592</v>
      </c>
      <c r="FT86" s="225">
        <v>2.8336002868250301</v>
      </c>
      <c r="FU86" s="223">
        <v>-3.8925847897930499</v>
      </c>
      <c r="FV86" s="225">
        <v>2.3422534352285602</v>
      </c>
      <c r="FW86" s="223">
        <v>8.8566039464724504</v>
      </c>
      <c r="FX86" s="225">
        <v>2.3817888721782499</v>
      </c>
      <c r="FY86" s="223">
        <v>3.5164472917701302</v>
      </c>
      <c r="FZ86" s="225">
        <v>2.5175877752758198</v>
      </c>
      <c r="GA86" s="223">
        <v>7.01082838276447</v>
      </c>
      <c r="GB86" s="225">
        <v>2.8633898357141598</v>
      </c>
      <c r="GC86" s="223">
        <v>5.67476772281631</v>
      </c>
      <c r="GD86" s="225">
        <v>2.8103305192184602</v>
      </c>
      <c r="GE86" s="223">
        <v>5.47863796186122</v>
      </c>
      <c r="GF86" s="225">
        <v>2.0090527101674098</v>
      </c>
      <c r="GG86" s="223">
        <v>1.9109135525391701</v>
      </c>
      <c r="GH86" s="225">
        <v>2.24680903050736</v>
      </c>
      <c r="GI86" s="223">
        <v>-1.8191345823598</v>
      </c>
      <c r="GJ86" s="225">
        <v>1.6825000831569299</v>
      </c>
      <c r="GK86" s="223">
        <v>6.4837521129134696</v>
      </c>
      <c r="GL86" s="225">
        <v>2.0489130409444498</v>
      </c>
      <c r="GM86" s="104"/>
      <c r="GN86" s="104"/>
      <c r="GO86" s="104"/>
      <c r="GP86" s="104"/>
      <c r="GQ86" s="104"/>
      <c r="GR86" s="104"/>
      <c r="GS86" s="104"/>
      <c r="GT86" s="104"/>
      <c r="GU86" s="104"/>
      <c r="GV86" s="104"/>
      <c r="GW86" s="104"/>
      <c r="GX86" s="104"/>
      <c r="GY86" s="104"/>
      <c r="GZ86" s="104"/>
      <c r="HA86" s="104"/>
      <c r="HB86" s="104"/>
      <c r="HC86" s="104"/>
      <c r="HD86" s="104"/>
      <c r="HE86" s="104"/>
      <c r="HF86" s="104"/>
      <c r="HG86" s="104"/>
      <c r="HH86" s="104"/>
      <c r="HI86" s="104"/>
      <c r="HJ86" s="104"/>
      <c r="HK86" s="104"/>
      <c r="HL86" s="104"/>
      <c r="HM86" s="104"/>
      <c r="HN86" s="104"/>
      <c r="HO86" s="104"/>
      <c r="HP86" s="104"/>
      <c r="HQ86" s="104"/>
      <c r="HR86" s="255"/>
    </row>
    <row r="87" spans="1:226" ht="13" customHeight="1" x14ac:dyDescent="0.25">
      <c r="A87" s="27" t="s">
        <v>447</v>
      </c>
      <c r="B87" s="203">
        <v>1</v>
      </c>
      <c r="C87" s="233">
        <v>39.8749179863526</v>
      </c>
      <c r="D87" s="234">
        <v>2.44343181690975</v>
      </c>
      <c r="E87" s="233">
        <v>46.456022329568803</v>
      </c>
      <c r="F87" s="234">
        <v>4.1062280013238901</v>
      </c>
      <c r="G87" s="233">
        <v>42.510707754820203</v>
      </c>
      <c r="H87" s="234">
        <v>5.2715294121338596</v>
      </c>
      <c r="I87" s="233">
        <v>37.844566622200503</v>
      </c>
      <c r="J87" s="234">
        <v>2.7336041687278998</v>
      </c>
      <c r="K87" s="233">
        <v>-8.6114557073683091</v>
      </c>
      <c r="L87" s="234">
        <v>4.5530368536155201</v>
      </c>
      <c r="M87" s="233">
        <v>35.535498462020797</v>
      </c>
      <c r="N87" s="234">
        <v>2.0712504174688098</v>
      </c>
      <c r="O87" s="233">
        <v>34.237202532924002</v>
      </c>
      <c r="P87" s="234">
        <v>3.8821873924290302</v>
      </c>
      <c r="Q87" s="233">
        <v>46.496441110690903</v>
      </c>
      <c r="R87" s="234">
        <v>4.3716420121016899</v>
      </c>
      <c r="S87" s="233">
        <v>33.002099014049598</v>
      </c>
      <c r="T87" s="234">
        <v>2.21198585891289</v>
      </c>
      <c r="U87" s="233">
        <v>-1.2351035188744</v>
      </c>
      <c r="V87" s="234">
        <v>3.9112478162473798</v>
      </c>
      <c r="W87" s="233">
        <v>22.643117855862101</v>
      </c>
      <c r="X87" s="234">
        <v>1.81786970474478</v>
      </c>
      <c r="Y87" s="233">
        <v>20.610019070460002</v>
      </c>
      <c r="Z87" s="234">
        <v>3.67862405833979</v>
      </c>
      <c r="AA87" s="233">
        <v>24.532326922184801</v>
      </c>
      <c r="AB87" s="234">
        <v>3.9460969041543801</v>
      </c>
      <c r="AC87" s="233">
        <v>21.2015228472568</v>
      </c>
      <c r="AD87" s="234">
        <v>1.90744323091256</v>
      </c>
      <c r="AE87" s="233">
        <v>0.59150377679684496</v>
      </c>
      <c r="AF87" s="234">
        <v>3.8123877406282198</v>
      </c>
      <c r="AG87" s="233">
        <v>41.765747993773601</v>
      </c>
      <c r="AH87" s="234">
        <v>2.0888684750141602</v>
      </c>
      <c r="AI87" s="233">
        <v>30.2846548672761</v>
      </c>
      <c r="AJ87" s="234">
        <v>3.85348316366942</v>
      </c>
      <c r="AK87" s="233">
        <v>46.863618394970999</v>
      </c>
      <c r="AL87" s="234">
        <v>5.3406316255776298</v>
      </c>
      <c r="AM87" s="233">
        <v>43.893644330323099</v>
      </c>
      <c r="AN87" s="234">
        <v>2.6542979290481399</v>
      </c>
      <c r="AO87" s="233">
        <v>13.6089894630469</v>
      </c>
      <c r="AP87" s="234">
        <v>3.7117088133207901</v>
      </c>
      <c r="AQ87" s="233">
        <v>25.6959607053446</v>
      </c>
      <c r="AR87" s="234">
        <v>2.1314714227896299</v>
      </c>
      <c r="AS87" s="233">
        <v>21.870321135338401</v>
      </c>
      <c r="AT87" s="234">
        <v>4.2033630302460896</v>
      </c>
      <c r="AU87" s="233">
        <v>22.506890711864699</v>
      </c>
      <c r="AV87" s="234">
        <v>3.9557126955928101</v>
      </c>
      <c r="AW87" s="233">
        <v>27.8753329860923</v>
      </c>
      <c r="AX87" s="234">
        <v>2.6257766867048802</v>
      </c>
      <c r="AY87" s="233">
        <v>6.0050118507539203</v>
      </c>
      <c r="AZ87" s="234">
        <v>4.4368459403074896</v>
      </c>
      <c r="BA87" s="233">
        <v>44.760060429487297</v>
      </c>
      <c r="BB87" s="234">
        <v>2.1734784229242798</v>
      </c>
      <c r="BC87" s="233">
        <v>46.793176679186701</v>
      </c>
      <c r="BD87" s="234">
        <v>4.2296263430034902</v>
      </c>
      <c r="BE87" s="233">
        <v>51.396378301073298</v>
      </c>
      <c r="BF87" s="234">
        <v>3.8379397760212499</v>
      </c>
      <c r="BG87" s="233">
        <v>41.6525511700981</v>
      </c>
      <c r="BH87" s="234">
        <v>2.60121280835153</v>
      </c>
      <c r="BI87" s="233">
        <v>-5.1406255090886104</v>
      </c>
      <c r="BJ87" s="234">
        <v>4.5315678704774101</v>
      </c>
      <c r="BK87" s="233">
        <v>45.912022695934098</v>
      </c>
      <c r="BL87" s="234">
        <v>2.1701391328040001</v>
      </c>
      <c r="BM87" s="233">
        <v>56.232847043041303</v>
      </c>
      <c r="BN87" s="234">
        <v>3.6109939372553899</v>
      </c>
      <c r="BO87" s="233">
        <v>49.284384311313502</v>
      </c>
      <c r="BP87" s="234">
        <v>4.3780790284220199</v>
      </c>
      <c r="BQ87" s="233">
        <v>41.059043265376999</v>
      </c>
      <c r="BR87" s="234">
        <v>2.7244990326376302</v>
      </c>
      <c r="BS87" s="233">
        <v>-15.1738037776643</v>
      </c>
      <c r="BT87" s="234">
        <v>4.4528418769966498</v>
      </c>
      <c r="BU87" s="233">
        <v>13.046701536673799</v>
      </c>
      <c r="BV87" s="234">
        <v>1.6802928744589101</v>
      </c>
      <c r="BW87" s="233">
        <v>22.0885529275828</v>
      </c>
      <c r="BX87" s="234">
        <v>3.8082483468629902</v>
      </c>
      <c r="BY87" s="233">
        <v>9.4007954762428891</v>
      </c>
      <c r="BZ87" s="234">
        <v>2.2349816349549099</v>
      </c>
      <c r="CA87" s="233">
        <v>11.882437228815</v>
      </c>
      <c r="CB87" s="234">
        <v>2.09412518512057</v>
      </c>
      <c r="CC87" s="233">
        <v>-10.2061156987678</v>
      </c>
      <c r="CD87" s="234">
        <v>3.70746016060489</v>
      </c>
      <c r="CE87" s="233">
        <v>59.905148270103801</v>
      </c>
      <c r="CF87" s="234">
        <v>1.65391042682612</v>
      </c>
      <c r="CG87" s="233">
        <v>56.598930473971599</v>
      </c>
      <c r="CH87" s="234">
        <v>4.0610857431654397</v>
      </c>
      <c r="CI87" s="233">
        <v>60.434830048083903</v>
      </c>
      <c r="CJ87" s="234">
        <v>4.6965340915088998</v>
      </c>
      <c r="CK87" s="233">
        <v>60.862855776128697</v>
      </c>
      <c r="CL87" s="234">
        <v>2.3692453389260799</v>
      </c>
      <c r="CM87" s="233">
        <v>4.2639253021570704</v>
      </c>
      <c r="CN87" s="234">
        <v>5.1842148925306502</v>
      </c>
      <c r="CO87" s="233">
        <v>36.572889628758297</v>
      </c>
      <c r="CP87" s="234">
        <v>1.94213631446849</v>
      </c>
      <c r="CQ87" s="233">
        <v>35.668475657420501</v>
      </c>
      <c r="CR87" s="234">
        <v>4.2476405492683904</v>
      </c>
      <c r="CS87" s="233">
        <v>40.841173449830301</v>
      </c>
      <c r="CT87" s="234">
        <v>4.3353456591217396</v>
      </c>
      <c r="CU87" s="233">
        <v>34.9367620904207</v>
      </c>
      <c r="CV87" s="234">
        <v>2.41905275154723</v>
      </c>
      <c r="CW87" s="233">
        <v>-0.73171356699983603</v>
      </c>
      <c r="CX87" s="234">
        <v>4.6206225839668003</v>
      </c>
      <c r="CY87" s="233">
        <v>43.956093399612399</v>
      </c>
      <c r="CZ87" s="234">
        <v>2.0636479766058602</v>
      </c>
      <c r="DA87" s="233">
        <v>47.427278005467997</v>
      </c>
      <c r="DB87" s="234">
        <v>4.0955186030699604</v>
      </c>
      <c r="DC87" s="233">
        <v>49.623973252995498</v>
      </c>
      <c r="DD87" s="234">
        <v>4.4945394666658096</v>
      </c>
      <c r="DE87" s="233">
        <v>40.430552241358299</v>
      </c>
      <c r="DF87" s="234">
        <v>2.7445578314064698</v>
      </c>
      <c r="DG87" s="233">
        <v>-6.9967257641096996</v>
      </c>
      <c r="DH87" s="234">
        <v>5.0466152382988998</v>
      </c>
      <c r="DI87" s="233">
        <v>45.337467799231199</v>
      </c>
      <c r="DJ87" s="234">
        <v>2.05656421062355</v>
      </c>
      <c r="DK87" s="233">
        <v>52.466902374187001</v>
      </c>
      <c r="DL87" s="234">
        <v>4.6512920016273798</v>
      </c>
      <c r="DM87" s="233">
        <v>52.809857912275199</v>
      </c>
      <c r="DN87" s="234">
        <v>4.9310249320460597</v>
      </c>
      <c r="DO87" s="233">
        <v>40.577617279719703</v>
      </c>
      <c r="DP87" s="234">
        <v>2.72504824546691</v>
      </c>
      <c r="DQ87" s="233">
        <v>-11.889285094467301</v>
      </c>
      <c r="DR87" s="234">
        <v>5.6087520332779501</v>
      </c>
      <c r="DS87" s="233">
        <v>52.277994964190299</v>
      </c>
      <c r="DT87" s="234">
        <v>2.14142962090959</v>
      </c>
      <c r="DU87" s="233">
        <v>49.290671000644998</v>
      </c>
      <c r="DV87" s="234">
        <v>4.0269171870969496</v>
      </c>
      <c r="DW87" s="233">
        <v>55.537006773545698</v>
      </c>
      <c r="DX87" s="234">
        <v>4.25545451075629</v>
      </c>
      <c r="DY87" s="233">
        <v>51.742874290613301</v>
      </c>
      <c r="DZ87" s="234">
        <v>3.02395539569258</v>
      </c>
      <c r="EA87" s="233">
        <v>2.45220328996826</v>
      </c>
      <c r="EB87" s="234">
        <v>5.1350910672565702</v>
      </c>
      <c r="EC87" s="233">
        <v>22.558318532237099</v>
      </c>
      <c r="ED87" s="234">
        <v>1.5808416653744599</v>
      </c>
      <c r="EE87" s="233">
        <v>23.599110934615201</v>
      </c>
      <c r="EF87" s="234">
        <v>3.5348087229210199</v>
      </c>
      <c r="EG87" s="233">
        <v>28.2040703209037</v>
      </c>
      <c r="EH87" s="234">
        <v>4.5139302639377297</v>
      </c>
      <c r="EI87" s="233">
        <v>20.244316488705898</v>
      </c>
      <c r="EJ87" s="234">
        <v>1.8777939853050201</v>
      </c>
      <c r="EK87" s="233">
        <v>-3.35479444590931</v>
      </c>
      <c r="EL87" s="234">
        <v>3.8531898700265499</v>
      </c>
      <c r="EM87" s="233">
        <v>16.010835964879298</v>
      </c>
      <c r="EN87" s="234">
        <v>1.69966532433886</v>
      </c>
      <c r="EO87" s="233">
        <v>16.909483028686299</v>
      </c>
      <c r="EP87" s="234">
        <v>3.6614858951281199</v>
      </c>
      <c r="EQ87" s="233">
        <v>14.2810322184428</v>
      </c>
      <c r="ER87" s="234">
        <v>3.2355729590567899</v>
      </c>
      <c r="ES87" s="233">
        <v>16.611046529452999</v>
      </c>
      <c r="ET87" s="234">
        <v>2.0250358699053299</v>
      </c>
      <c r="EU87" s="233">
        <v>-0.29843649923330801</v>
      </c>
      <c r="EV87" s="234">
        <v>3.4706875938238499</v>
      </c>
      <c r="EW87" s="233">
        <v>38.789314698368898</v>
      </c>
      <c r="EX87" s="234">
        <v>2.12985174047986</v>
      </c>
      <c r="EY87" s="233">
        <v>34.304071761792898</v>
      </c>
      <c r="EZ87" s="234">
        <v>3.9297474542767201</v>
      </c>
      <c r="FA87" s="233">
        <v>39.418442324115603</v>
      </c>
      <c r="FB87" s="234">
        <v>4.6024958529428401</v>
      </c>
      <c r="FC87" s="233">
        <v>39.4621554058171</v>
      </c>
      <c r="FD87" s="234">
        <v>2.7783995220378701</v>
      </c>
      <c r="FE87" s="233">
        <v>5.1580836440241997</v>
      </c>
      <c r="FF87" s="234">
        <v>4.3557266826517997</v>
      </c>
      <c r="FG87" s="233">
        <v>1.3065004935575599</v>
      </c>
      <c r="FH87" s="234">
        <v>3.21950696294107</v>
      </c>
      <c r="FI87" s="233">
        <v>4.6537113516774298</v>
      </c>
      <c r="FJ87" s="234">
        <v>2.9720147045868499</v>
      </c>
      <c r="FK87" s="233">
        <v>-19.1120923728332</v>
      </c>
      <c r="FL87" s="234">
        <v>2.8664379412068102</v>
      </c>
      <c r="FM87" s="233">
        <v>-14.051137592055101</v>
      </c>
      <c r="FN87" s="234">
        <v>3.0119944107657202</v>
      </c>
      <c r="FO87" s="233">
        <v>-5.7498919116309803</v>
      </c>
      <c r="FP87" s="234">
        <v>3.2515448086674499</v>
      </c>
      <c r="FQ87" s="233">
        <v>3.6913123796744198</v>
      </c>
      <c r="FR87" s="234">
        <v>2.8665689720918701</v>
      </c>
      <c r="FS87" s="233">
        <v>2.354829774188</v>
      </c>
      <c r="FT87" s="234">
        <v>3.6685189138533398</v>
      </c>
      <c r="FU87" s="233">
        <v>-5.92548073564648</v>
      </c>
      <c r="FV87" s="234">
        <v>2.9030857941724899</v>
      </c>
      <c r="FW87" s="233">
        <v>-5.5035923122343</v>
      </c>
      <c r="FX87" s="234">
        <v>3.6014765635588999</v>
      </c>
      <c r="FY87" s="233">
        <v>2.40434916081418</v>
      </c>
      <c r="FZ87" s="234">
        <v>2.8967247099179998</v>
      </c>
      <c r="GA87" s="233">
        <v>8.2436260694774202</v>
      </c>
      <c r="GB87" s="234">
        <v>2.8576988203022</v>
      </c>
      <c r="GC87" s="233">
        <v>5.4867212273461003</v>
      </c>
      <c r="GD87" s="234">
        <v>2.9661505915189901</v>
      </c>
      <c r="GE87" s="233">
        <v>-2.7624713040844302</v>
      </c>
      <c r="GF87" s="234">
        <v>3.4877731823109599</v>
      </c>
      <c r="GG87" s="233">
        <v>0.519894033808043</v>
      </c>
      <c r="GH87" s="234">
        <v>2.1542485170632499</v>
      </c>
      <c r="GI87" s="233">
        <v>-6.1903778383894803</v>
      </c>
      <c r="GJ87" s="234">
        <v>2.7906671268671799</v>
      </c>
      <c r="GK87" s="233">
        <v>8.9444607704456693</v>
      </c>
      <c r="GL87" s="234">
        <v>3.15772609686702</v>
      </c>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6"/>
    </row>
    <row r="88" spans="1:226" ht="13" customHeight="1" x14ac:dyDescent="0.25">
      <c r="A88" s="26"/>
      <c r="B88" s="96"/>
      <c r="C88" s="223" t="s">
        <v>736</v>
      </c>
      <c r="D88" s="225" t="s">
        <v>737</v>
      </c>
      <c r="E88" s="223" t="s">
        <v>1325</v>
      </c>
      <c r="F88" s="225" t="s">
        <v>1326</v>
      </c>
      <c r="G88" s="223" t="s">
        <v>1327</v>
      </c>
      <c r="H88" s="225" t="s">
        <v>1328</v>
      </c>
      <c r="I88" s="223" t="s">
        <v>1329</v>
      </c>
      <c r="J88" s="225" t="s">
        <v>1330</v>
      </c>
      <c r="K88" s="223" t="s">
        <v>1331</v>
      </c>
      <c r="L88" s="225" t="s">
        <v>1332</v>
      </c>
      <c r="M88" s="223" t="s">
        <v>744</v>
      </c>
      <c r="N88" s="225" t="s">
        <v>745</v>
      </c>
      <c r="O88" s="223" t="s">
        <v>1333</v>
      </c>
      <c r="P88" s="225" t="s">
        <v>1334</v>
      </c>
      <c r="Q88" s="223" t="s">
        <v>1335</v>
      </c>
      <c r="R88" s="225" t="s">
        <v>1336</v>
      </c>
      <c r="S88" s="223" t="s">
        <v>1337</v>
      </c>
      <c r="T88" s="225" t="s">
        <v>1338</v>
      </c>
      <c r="U88" s="223" t="s">
        <v>1339</v>
      </c>
      <c r="V88" s="225" t="s">
        <v>1340</v>
      </c>
      <c r="W88" s="223" t="s">
        <v>752</v>
      </c>
      <c r="X88" s="225" t="s">
        <v>753</v>
      </c>
      <c r="Y88" s="223" t="s">
        <v>1341</v>
      </c>
      <c r="Z88" s="225" t="s">
        <v>1342</v>
      </c>
      <c r="AA88" s="223" t="s">
        <v>1343</v>
      </c>
      <c r="AB88" s="225" t="s">
        <v>1344</v>
      </c>
      <c r="AC88" s="223" t="s">
        <v>1345</v>
      </c>
      <c r="AD88" s="225" t="s">
        <v>1346</v>
      </c>
      <c r="AE88" s="223" t="s">
        <v>1347</v>
      </c>
      <c r="AF88" s="225" t="s">
        <v>1348</v>
      </c>
      <c r="AG88" s="223" t="s">
        <v>760</v>
      </c>
      <c r="AH88" s="225" t="s">
        <v>761</v>
      </c>
      <c r="AI88" s="223" t="s">
        <v>1349</v>
      </c>
      <c r="AJ88" s="225" t="s">
        <v>1350</v>
      </c>
      <c r="AK88" s="223" t="s">
        <v>1351</v>
      </c>
      <c r="AL88" s="225" t="s">
        <v>1352</v>
      </c>
      <c r="AM88" s="223" t="s">
        <v>1353</v>
      </c>
      <c r="AN88" s="225" t="s">
        <v>1354</v>
      </c>
      <c r="AO88" s="223" t="s">
        <v>1355</v>
      </c>
      <c r="AP88" s="225" t="s">
        <v>1356</v>
      </c>
      <c r="AQ88" s="223" t="s">
        <v>1357</v>
      </c>
      <c r="AR88" s="225" t="s">
        <v>1358</v>
      </c>
      <c r="AS88" s="223" t="s">
        <v>1359</v>
      </c>
      <c r="AT88" s="225" t="s">
        <v>1360</v>
      </c>
      <c r="AU88" s="223" t="s">
        <v>1361</v>
      </c>
      <c r="AV88" s="225" t="s">
        <v>1362</v>
      </c>
      <c r="AW88" s="223" t="s">
        <v>1363</v>
      </c>
      <c r="AX88" s="225" t="s">
        <v>1364</v>
      </c>
      <c r="AY88" s="223" t="s">
        <v>1365</v>
      </c>
      <c r="AZ88" s="225" t="s">
        <v>1366</v>
      </c>
      <c r="BA88" s="223" t="s">
        <v>768</v>
      </c>
      <c r="BB88" s="225" t="s">
        <v>769</v>
      </c>
      <c r="BC88" s="223" t="s">
        <v>1367</v>
      </c>
      <c r="BD88" s="225" t="s">
        <v>1368</v>
      </c>
      <c r="BE88" s="223" t="s">
        <v>1369</v>
      </c>
      <c r="BF88" s="225" t="s">
        <v>1370</v>
      </c>
      <c r="BG88" s="223" t="s">
        <v>1371</v>
      </c>
      <c r="BH88" s="225" t="s">
        <v>1372</v>
      </c>
      <c r="BI88" s="223" t="s">
        <v>1373</v>
      </c>
      <c r="BJ88" s="225" t="s">
        <v>1374</v>
      </c>
      <c r="BK88" s="223" t="s">
        <v>776</v>
      </c>
      <c r="BL88" s="225" t="s">
        <v>777</v>
      </c>
      <c r="BM88" s="223" t="s">
        <v>1375</v>
      </c>
      <c r="BN88" s="225" t="s">
        <v>1376</v>
      </c>
      <c r="BO88" s="223" t="s">
        <v>1377</v>
      </c>
      <c r="BP88" s="225" t="s">
        <v>1378</v>
      </c>
      <c r="BQ88" s="223" t="s">
        <v>1379</v>
      </c>
      <c r="BR88" s="225" t="s">
        <v>1380</v>
      </c>
      <c r="BS88" s="223" t="s">
        <v>1381</v>
      </c>
      <c r="BT88" s="225" t="s">
        <v>1382</v>
      </c>
      <c r="BU88" s="223" t="s">
        <v>784</v>
      </c>
      <c r="BV88" s="225" t="s">
        <v>785</v>
      </c>
      <c r="BW88" s="223" t="s">
        <v>1383</v>
      </c>
      <c r="BX88" s="225" t="s">
        <v>1384</v>
      </c>
      <c r="BY88" s="223" t="s">
        <v>1385</v>
      </c>
      <c r="BZ88" s="225" t="s">
        <v>1386</v>
      </c>
      <c r="CA88" s="223" t="s">
        <v>1387</v>
      </c>
      <c r="CB88" s="225" t="s">
        <v>1388</v>
      </c>
      <c r="CC88" s="223" t="s">
        <v>1389</v>
      </c>
      <c r="CD88" s="225" t="s">
        <v>1390</v>
      </c>
      <c r="CE88" s="223" t="s">
        <v>792</v>
      </c>
      <c r="CF88" s="225" t="s">
        <v>793</v>
      </c>
      <c r="CG88" s="223" t="s">
        <v>1391</v>
      </c>
      <c r="CH88" s="225" t="s">
        <v>1392</v>
      </c>
      <c r="CI88" s="223" t="s">
        <v>1393</v>
      </c>
      <c r="CJ88" s="225" t="s">
        <v>1394</v>
      </c>
      <c r="CK88" s="223" t="s">
        <v>1395</v>
      </c>
      <c r="CL88" s="225" t="s">
        <v>1396</v>
      </c>
      <c r="CM88" s="223" t="s">
        <v>1397</v>
      </c>
      <c r="CN88" s="225" t="s">
        <v>1398</v>
      </c>
      <c r="CO88" s="223" t="s">
        <v>800</v>
      </c>
      <c r="CP88" s="225" t="s">
        <v>801</v>
      </c>
      <c r="CQ88" s="223" t="s">
        <v>1399</v>
      </c>
      <c r="CR88" s="225" t="s">
        <v>1400</v>
      </c>
      <c r="CS88" s="223" t="s">
        <v>1401</v>
      </c>
      <c r="CT88" s="225" t="s">
        <v>1402</v>
      </c>
      <c r="CU88" s="223" t="s">
        <v>1403</v>
      </c>
      <c r="CV88" s="225" t="s">
        <v>1404</v>
      </c>
      <c r="CW88" s="223" t="s">
        <v>1405</v>
      </c>
      <c r="CX88" s="225" t="s">
        <v>1406</v>
      </c>
      <c r="CY88" s="223" t="s">
        <v>808</v>
      </c>
      <c r="CZ88" s="225" t="s">
        <v>809</v>
      </c>
      <c r="DA88" s="223" t="s">
        <v>1407</v>
      </c>
      <c r="DB88" s="225" t="s">
        <v>1408</v>
      </c>
      <c r="DC88" s="223" t="s">
        <v>1409</v>
      </c>
      <c r="DD88" s="225" t="s">
        <v>1410</v>
      </c>
      <c r="DE88" s="223" t="s">
        <v>1411</v>
      </c>
      <c r="DF88" s="225" t="s">
        <v>1412</v>
      </c>
      <c r="DG88" s="223" t="s">
        <v>1413</v>
      </c>
      <c r="DH88" s="225" t="s">
        <v>1414</v>
      </c>
      <c r="DI88" s="223" t="s">
        <v>816</v>
      </c>
      <c r="DJ88" s="225" t="s">
        <v>817</v>
      </c>
      <c r="DK88" s="223" t="s">
        <v>1415</v>
      </c>
      <c r="DL88" s="225" t="s">
        <v>1416</v>
      </c>
      <c r="DM88" s="223" t="s">
        <v>1417</v>
      </c>
      <c r="DN88" s="225" t="s">
        <v>1418</v>
      </c>
      <c r="DO88" s="223" t="s">
        <v>1419</v>
      </c>
      <c r="DP88" s="225" t="s">
        <v>1420</v>
      </c>
      <c r="DQ88" s="223" t="s">
        <v>1421</v>
      </c>
      <c r="DR88" s="225" t="s">
        <v>1422</v>
      </c>
      <c r="DS88" s="223" t="s">
        <v>824</v>
      </c>
      <c r="DT88" s="225" t="s">
        <v>825</v>
      </c>
      <c r="DU88" s="223" t="s">
        <v>1423</v>
      </c>
      <c r="DV88" s="225" t="s">
        <v>1424</v>
      </c>
      <c r="DW88" s="223" t="s">
        <v>1425</v>
      </c>
      <c r="DX88" s="225" t="s">
        <v>1426</v>
      </c>
      <c r="DY88" s="223" t="s">
        <v>1427</v>
      </c>
      <c r="DZ88" s="225" t="s">
        <v>1428</v>
      </c>
      <c r="EA88" s="223" t="s">
        <v>1429</v>
      </c>
      <c r="EB88" s="225" t="s">
        <v>1430</v>
      </c>
      <c r="EC88" s="223" t="s">
        <v>832</v>
      </c>
      <c r="ED88" s="225" t="s">
        <v>833</v>
      </c>
      <c r="EE88" s="223" t="s">
        <v>1431</v>
      </c>
      <c r="EF88" s="225" t="s">
        <v>1432</v>
      </c>
      <c r="EG88" s="223" t="s">
        <v>1433</v>
      </c>
      <c r="EH88" s="225" t="s">
        <v>1434</v>
      </c>
      <c r="EI88" s="223" t="s">
        <v>1435</v>
      </c>
      <c r="EJ88" s="225" t="s">
        <v>1436</v>
      </c>
      <c r="EK88" s="223" t="s">
        <v>1437</v>
      </c>
      <c r="EL88" s="225" t="s">
        <v>1438</v>
      </c>
      <c r="EM88" s="223" t="s">
        <v>1439</v>
      </c>
      <c r="EN88" s="225" t="s">
        <v>1440</v>
      </c>
      <c r="EO88" s="223" t="s">
        <v>1441</v>
      </c>
      <c r="EP88" s="225" t="s">
        <v>1442</v>
      </c>
      <c r="EQ88" s="223" t="s">
        <v>1443</v>
      </c>
      <c r="ER88" s="225" t="s">
        <v>1444</v>
      </c>
      <c r="ES88" s="223" t="s">
        <v>1445</v>
      </c>
      <c r="ET88" s="225" t="s">
        <v>1446</v>
      </c>
      <c r="EU88" s="223" t="s">
        <v>1447</v>
      </c>
      <c r="EV88" s="225" t="s">
        <v>1448</v>
      </c>
      <c r="EW88" s="223" t="s">
        <v>1449</v>
      </c>
      <c r="EX88" s="225" t="s">
        <v>1450</v>
      </c>
      <c r="EY88" s="223" t="s">
        <v>1451</v>
      </c>
      <c r="EZ88" s="225" t="s">
        <v>1452</v>
      </c>
      <c r="FA88" s="223" t="s">
        <v>1453</v>
      </c>
      <c r="FB88" s="225" t="s">
        <v>1454</v>
      </c>
      <c r="FC88" s="223" t="s">
        <v>1455</v>
      </c>
      <c r="FD88" s="225" t="s">
        <v>1456</v>
      </c>
      <c r="FE88" s="223" t="s">
        <v>1457</v>
      </c>
      <c r="FF88" s="225" t="s">
        <v>1458</v>
      </c>
      <c r="FG88" s="104" t="s">
        <v>1459</v>
      </c>
      <c r="FH88" s="104" t="s">
        <v>1460</v>
      </c>
      <c r="FI88" s="104" t="s">
        <v>1461</v>
      </c>
      <c r="FJ88" s="104" t="s">
        <v>1462</v>
      </c>
      <c r="FK88" s="104" t="s">
        <v>1463</v>
      </c>
      <c r="FL88" s="104" t="s">
        <v>1464</v>
      </c>
      <c r="FM88" s="104" t="s">
        <v>1465</v>
      </c>
      <c r="FN88" s="104" t="s">
        <v>1466</v>
      </c>
      <c r="FO88" s="104" t="s">
        <v>1467</v>
      </c>
      <c r="FP88" s="104" t="s">
        <v>1468</v>
      </c>
      <c r="FQ88" s="104" t="s">
        <v>1469</v>
      </c>
      <c r="FR88" s="104" t="s">
        <v>1470</v>
      </c>
      <c r="FS88" s="104" t="s">
        <v>1471</v>
      </c>
      <c r="FT88" s="104" t="s">
        <v>1472</v>
      </c>
      <c r="FU88" s="104" t="s">
        <v>1473</v>
      </c>
      <c r="FV88" s="104" t="s">
        <v>1474</v>
      </c>
      <c r="FW88" s="104" t="s">
        <v>1475</v>
      </c>
      <c r="FX88" s="104" t="s">
        <v>1476</v>
      </c>
      <c r="FY88" s="104" t="s">
        <v>1477</v>
      </c>
      <c r="FZ88" s="104" t="s">
        <v>1478</v>
      </c>
      <c r="GA88" s="104" t="s">
        <v>1479</v>
      </c>
      <c r="GB88" s="104" t="s">
        <v>1480</v>
      </c>
      <c r="GC88" s="104" t="s">
        <v>1481</v>
      </c>
      <c r="GD88" s="104" t="s">
        <v>1482</v>
      </c>
      <c r="GE88" s="104" t="s">
        <v>1483</v>
      </c>
      <c r="GF88" s="104" t="s">
        <v>1484</v>
      </c>
      <c r="GG88" s="104" t="s">
        <v>1485</v>
      </c>
      <c r="GH88" s="104" t="s">
        <v>1486</v>
      </c>
      <c r="GI88" s="104" t="s">
        <v>1487</v>
      </c>
      <c r="GJ88" s="104" t="s">
        <v>1488</v>
      </c>
      <c r="GK88" s="104" t="s">
        <v>1489</v>
      </c>
      <c r="GL88" s="104" t="s">
        <v>1490</v>
      </c>
      <c r="GM88" s="223" t="s">
        <v>1491</v>
      </c>
      <c r="GN88" s="225" t="s">
        <v>1492</v>
      </c>
      <c r="GO88" s="223" t="s">
        <v>1493</v>
      </c>
      <c r="GP88" s="225" t="s">
        <v>1494</v>
      </c>
      <c r="GQ88" s="223" t="s">
        <v>1495</v>
      </c>
      <c r="GR88" s="225" t="s">
        <v>1496</v>
      </c>
      <c r="GS88" s="223" t="s">
        <v>1497</v>
      </c>
      <c r="GT88" s="225" t="s">
        <v>1498</v>
      </c>
      <c r="GU88" s="223" t="s">
        <v>1499</v>
      </c>
      <c r="GV88" s="225" t="s">
        <v>1500</v>
      </c>
      <c r="GW88" s="223" t="s">
        <v>1501</v>
      </c>
      <c r="GX88" s="225" t="s">
        <v>1502</v>
      </c>
      <c r="GY88" s="223" t="s">
        <v>1503</v>
      </c>
      <c r="GZ88" s="225" t="s">
        <v>1504</v>
      </c>
      <c r="HA88" s="223" t="s">
        <v>1505</v>
      </c>
      <c r="HB88" s="225" t="s">
        <v>1506</v>
      </c>
      <c r="HC88" s="223" t="s">
        <v>1507</v>
      </c>
      <c r="HD88" s="225" t="s">
        <v>1508</v>
      </c>
      <c r="HE88" s="223" t="s">
        <v>1509</v>
      </c>
      <c r="HF88" s="225" t="s">
        <v>1510</v>
      </c>
      <c r="HG88" s="223" t="s">
        <v>1511</v>
      </c>
      <c r="HH88" s="225" t="s">
        <v>1512</v>
      </c>
      <c r="HI88" s="223" t="s">
        <v>1513</v>
      </c>
      <c r="HJ88" s="225" t="s">
        <v>1514</v>
      </c>
      <c r="HK88" s="223" t="s">
        <v>1515</v>
      </c>
      <c r="HL88" s="225" t="s">
        <v>1516</v>
      </c>
      <c r="HM88" s="223" t="s">
        <v>1517</v>
      </c>
      <c r="HN88" s="225" t="s">
        <v>1518</v>
      </c>
      <c r="HO88" s="223" t="s">
        <v>1519</v>
      </c>
      <c r="HP88" s="225" t="s">
        <v>1520</v>
      </c>
      <c r="HQ88" s="223" t="s">
        <v>1521</v>
      </c>
      <c r="HR88" s="239" t="s">
        <v>1522</v>
      </c>
    </row>
    <row r="89" spans="1:226" ht="13" customHeight="1" x14ac:dyDescent="0.25">
      <c r="A89" s="26" t="s">
        <v>404</v>
      </c>
      <c r="B89" s="96">
        <v>3</v>
      </c>
      <c r="C89" s="223">
        <v>28.436292937055899</v>
      </c>
      <c r="D89" s="225">
        <v>1.0664512539944699</v>
      </c>
      <c r="E89" s="223">
        <v>30.419999107308598</v>
      </c>
      <c r="F89" s="225">
        <v>2.7973349691579998</v>
      </c>
      <c r="G89" s="223">
        <v>28.822390966511701</v>
      </c>
      <c r="H89" s="225">
        <v>2.5396735987438799</v>
      </c>
      <c r="I89" s="223">
        <v>28.229801445044298</v>
      </c>
      <c r="J89" s="225">
        <v>1.3893134481390499</v>
      </c>
      <c r="K89" s="223">
        <v>-2.19019766226429</v>
      </c>
      <c r="L89" s="225">
        <v>3.1044569938368101</v>
      </c>
      <c r="M89" s="223">
        <v>18.640411884224999</v>
      </c>
      <c r="N89" s="225">
        <v>0.95576672766219495</v>
      </c>
      <c r="O89" s="223">
        <v>14.774031317536499</v>
      </c>
      <c r="P89" s="225">
        <v>1.9892711949734501</v>
      </c>
      <c r="Q89" s="223">
        <v>20.543378104102501</v>
      </c>
      <c r="R89" s="225">
        <v>2.4334735152095202</v>
      </c>
      <c r="S89" s="223">
        <v>18.9802321870797</v>
      </c>
      <c r="T89" s="225">
        <v>1.139059146668</v>
      </c>
      <c r="U89" s="223">
        <v>4.2062008695431903</v>
      </c>
      <c r="V89" s="225">
        <v>2.2454233400808601</v>
      </c>
      <c r="W89" s="223">
        <v>37.1114270418256</v>
      </c>
      <c r="X89" s="225">
        <v>1.1946190566803101</v>
      </c>
      <c r="Y89" s="223">
        <v>28.2793575267048</v>
      </c>
      <c r="Z89" s="225">
        <v>2.4445318453693998</v>
      </c>
      <c r="AA89" s="223">
        <v>33.800932437912202</v>
      </c>
      <c r="AB89" s="225">
        <v>2.5630721304460802</v>
      </c>
      <c r="AC89" s="223">
        <v>40.502352492065498</v>
      </c>
      <c r="AD89" s="225">
        <v>1.5014597620672401</v>
      </c>
      <c r="AE89" s="223">
        <v>12.2229949653606</v>
      </c>
      <c r="AF89" s="225">
        <v>2.8903058485387398</v>
      </c>
      <c r="AG89" s="223">
        <v>47.115478112708502</v>
      </c>
      <c r="AH89" s="225">
        <v>1.37807344397222</v>
      </c>
      <c r="AI89" s="223">
        <v>38.733245931058597</v>
      </c>
      <c r="AJ89" s="225">
        <v>2.63247408112756</v>
      </c>
      <c r="AK89" s="223">
        <v>48.747496418550703</v>
      </c>
      <c r="AL89" s="225">
        <v>2.7227274846302598</v>
      </c>
      <c r="AM89" s="223">
        <v>48.732231572899501</v>
      </c>
      <c r="AN89" s="225">
        <v>1.5512336352161999</v>
      </c>
      <c r="AO89" s="223">
        <v>9.9989856418409193</v>
      </c>
      <c r="AP89" s="225">
        <v>2.7229672438531698</v>
      </c>
      <c r="AQ89" s="223">
        <v>21.301784882751601</v>
      </c>
      <c r="AR89" s="225">
        <v>1.1329253168355</v>
      </c>
      <c r="AS89" s="223">
        <v>20.158360009337802</v>
      </c>
      <c r="AT89" s="225">
        <v>2.2845342325151199</v>
      </c>
      <c r="AU89" s="223">
        <v>22.3908218464946</v>
      </c>
      <c r="AV89" s="225">
        <v>2.48912911973005</v>
      </c>
      <c r="AW89" s="223">
        <v>20.851106138092099</v>
      </c>
      <c r="AX89" s="225">
        <v>1.31599968752276</v>
      </c>
      <c r="AY89" s="223">
        <v>0.69274612875425801</v>
      </c>
      <c r="AZ89" s="225">
        <v>2.4853872399558599</v>
      </c>
      <c r="BA89" s="223">
        <v>53.488934513822997</v>
      </c>
      <c r="BB89" s="225">
        <v>1.0642934876810899</v>
      </c>
      <c r="BC89" s="223">
        <v>47.765652676095399</v>
      </c>
      <c r="BD89" s="225">
        <v>2.6524169020128898</v>
      </c>
      <c r="BE89" s="223">
        <v>49.311043876122802</v>
      </c>
      <c r="BF89" s="225">
        <v>3.2249129841153099</v>
      </c>
      <c r="BG89" s="223">
        <v>55.918192021275999</v>
      </c>
      <c r="BH89" s="225">
        <v>1.2976808405415701</v>
      </c>
      <c r="BI89" s="223">
        <v>8.1525393451805694</v>
      </c>
      <c r="BJ89" s="225">
        <v>2.9494981493282899</v>
      </c>
      <c r="BK89" s="223">
        <v>29.132475487397599</v>
      </c>
      <c r="BL89" s="225">
        <v>1.08301745314288</v>
      </c>
      <c r="BM89" s="223">
        <v>35.580373436429497</v>
      </c>
      <c r="BN89" s="225">
        <v>2.48367925202191</v>
      </c>
      <c r="BO89" s="223">
        <v>30.6100726430642</v>
      </c>
      <c r="BP89" s="225">
        <v>2.54422377220788</v>
      </c>
      <c r="BQ89" s="223">
        <v>26.770704745750201</v>
      </c>
      <c r="BR89" s="225">
        <v>1.11342792285937</v>
      </c>
      <c r="BS89" s="223">
        <v>-8.8096686906793096</v>
      </c>
      <c r="BT89" s="225">
        <v>2.5669584330442601</v>
      </c>
      <c r="BU89" s="223">
        <v>8.6681701684859096</v>
      </c>
      <c r="BV89" s="225">
        <v>0.61933294379648196</v>
      </c>
      <c r="BW89" s="223">
        <v>8.6014358792510404</v>
      </c>
      <c r="BX89" s="225">
        <v>1.29675990548755</v>
      </c>
      <c r="BY89" s="223">
        <v>7.7148755249716201</v>
      </c>
      <c r="BZ89" s="225">
        <v>1.3398541558227599</v>
      </c>
      <c r="CA89" s="223">
        <v>8.8995715817602594</v>
      </c>
      <c r="CB89" s="225">
        <v>0.795677976603264</v>
      </c>
      <c r="CC89" s="223">
        <v>0.298135702509224</v>
      </c>
      <c r="CD89" s="225">
        <v>1.5055246332447501</v>
      </c>
      <c r="CE89" s="223">
        <v>23.310479883197999</v>
      </c>
      <c r="CF89" s="225">
        <v>1.0832206218776901</v>
      </c>
      <c r="CG89" s="223">
        <v>16.2779455518648</v>
      </c>
      <c r="CH89" s="225">
        <v>1.92777576228859</v>
      </c>
      <c r="CI89" s="223">
        <v>21.4470612203835</v>
      </c>
      <c r="CJ89" s="225">
        <v>2.44773660875122</v>
      </c>
      <c r="CK89" s="223">
        <v>25.345406227829901</v>
      </c>
      <c r="CL89" s="225">
        <v>1.3613827106304299</v>
      </c>
      <c r="CM89" s="223">
        <v>9.0674606759650906</v>
      </c>
      <c r="CN89" s="225">
        <v>2.2929095144097298</v>
      </c>
      <c r="CO89" s="223">
        <v>29.226787547160701</v>
      </c>
      <c r="CP89" s="225">
        <v>1.1118353562960499</v>
      </c>
      <c r="CQ89" s="223">
        <v>25.056710187295401</v>
      </c>
      <c r="CR89" s="225">
        <v>2.1202045077353602</v>
      </c>
      <c r="CS89" s="223">
        <v>35.508840195470903</v>
      </c>
      <c r="CT89" s="225">
        <v>2.4957735490166102</v>
      </c>
      <c r="CU89" s="223">
        <v>28.793941664782999</v>
      </c>
      <c r="CV89" s="225">
        <v>1.40548619245883</v>
      </c>
      <c r="CW89" s="223">
        <v>3.7372314774876698</v>
      </c>
      <c r="CX89" s="225">
        <v>2.6132887614602298</v>
      </c>
      <c r="CY89" s="223">
        <v>29.403365011304501</v>
      </c>
      <c r="CZ89" s="225">
        <v>1.31799069456328</v>
      </c>
      <c r="DA89" s="223">
        <v>24.245548882658699</v>
      </c>
      <c r="DB89" s="225">
        <v>2.50411893205631</v>
      </c>
      <c r="DC89" s="223">
        <v>30.726041173298</v>
      </c>
      <c r="DD89" s="225">
        <v>2.7540850865675699</v>
      </c>
      <c r="DE89" s="223">
        <v>30.537177974464502</v>
      </c>
      <c r="DF89" s="225">
        <v>1.4280961130077101</v>
      </c>
      <c r="DG89" s="223">
        <v>6.2916290918057598</v>
      </c>
      <c r="DH89" s="225">
        <v>2.49157222769065</v>
      </c>
      <c r="DI89" s="223">
        <v>35.147112712074403</v>
      </c>
      <c r="DJ89" s="225">
        <v>1.1951763382893901</v>
      </c>
      <c r="DK89" s="223">
        <v>31.781359150219799</v>
      </c>
      <c r="DL89" s="225">
        <v>2.2996960018921602</v>
      </c>
      <c r="DM89" s="223">
        <v>34.8372682302603</v>
      </c>
      <c r="DN89" s="225">
        <v>3.06251221470129</v>
      </c>
      <c r="DO89" s="223">
        <v>36.378576696557303</v>
      </c>
      <c r="DP89" s="225">
        <v>1.4933487350838901</v>
      </c>
      <c r="DQ89" s="223">
        <v>4.59721754633751</v>
      </c>
      <c r="DR89" s="225">
        <v>2.8089502507222401</v>
      </c>
      <c r="DS89" s="223">
        <v>36.293816868298798</v>
      </c>
      <c r="DT89" s="225">
        <v>1.2055675868798199</v>
      </c>
      <c r="DU89" s="223">
        <v>25.374266061895302</v>
      </c>
      <c r="DV89" s="225">
        <v>2.3522657089524599</v>
      </c>
      <c r="DW89" s="223">
        <v>37.085776806437202</v>
      </c>
      <c r="DX89" s="225">
        <v>2.6956663776082701</v>
      </c>
      <c r="DY89" s="223">
        <v>38.970046334151597</v>
      </c>
      <c r="DZ89" s="225">
        <v>1.52216665346866</v>
      </c>
      <c r="EA89" s="223">
        <v>13.595780272256301</v>
      </c>
      <c r="EB89" s="225">
        <v>2.50700569130206</v>
      </c>
      <c r="EC89" s="223">
        <v>27.459130310679701</v>
      </c>
      <c r="ED89" s="225">
        <v>0.985018856668743</v>
      </c>
      <c r="EE89" s="223">
        <v>24.265195859344502</v>
      </c>
      <c r="EF89" s="225">
        <v>2.3900742118099498</v>
      </c>
      <c r="EG89" s="223">
        <v>27.1126328900693</v>
      </c>
      <c r="EH89" s="225">
        <v>2.79855502471184</v>
      </c>
      <c r="EI89" s="223">
        <v>28.420609856883502</v>
      </c>
      <c r="EJ89" s="225">
        <v>1.2087602640203201</v>
      </c>
      <c r="EK89" s="223">
        <v>4.1554139975389504</v>
      </c>
      <c r="EL89" s="225">
        <v>2.7438527455698498</v>
      </c>
      <c r="EM89" s="223">
        <v>20.4984039103146</v>
      </c>
      <c r="EN89" s="225">
        <v>0.88827894088901804</v>
      </c>
      <c r="EO89" s="223">
        <v>9.9978810200127501</v>
      </c>
      <c r="EP89" s="225">
        <v>1.6624779165558199</v>
      </c>
      <c r="EQ89" s="223">
        <v>20.682260397259501</v>
      </c>
      <c r="ER89" s="225">
        <v>2.0538308005278201</v>
      </c>
      <c r="ES89" s="223">
        <v>23.1317786785064</v>
      </c>
      <c r="ET89" s="225">
        <v>1.21800027461534</v>
      </c>
      <c r="EU89" s="223">
        <v>13.1338976584937</v>
      </c>
      <c r="EV89" s="225">
        <v>2.26570659893367</v>
      </c>
      <c r="EW89" s="223">
        <v>18.198378429187599</v>
      </c>
      <c r="EX89" s="225">
        <v>0.83641835462481295</v>
      </c>
      <c r="EY89" s="223">
        <v>15.799871817359501</v>
      </c>
      <c r="EZ89" s="225">
        <v>2.1905218595345399</v>
      </c>
      <c r="FA89" s="223">
        <v>21.146211785433</v>
      </c>
      <c r="FB89" s="225">
        <v>2.0956975403644398</v>
      </c>
      <c r="FC89" s="223">
        <v>17.9822178917921</v>
      </c>
      <c r="FD89" s="225">
        <v>0.98119148287560898</v>
      </c>
      <c r="FE89" s="223">
        <v>2.18234607443256</v>
      </c>
      <c r="FF89" s="225">
        <v>2.51134784088921</v>
      </c>
      <c r="FG89" s="104"/>
      <c r="FH89" s="104"/>
      <c r="FI89" s="104"/>
      <c r="FJ89" s="104"/>
      <c r="FK89" s="104"/>
      <c r="FL89" s="104"/>
      <c r="FM89" s="104"/>
      <c r="FN89" s="104"/>
      <c r="FO89" s="104"/>
      <c r="FP89" s="104"/>
      <c r="FQ89" s="104"/>
      <c r="FR89" s="104"/>
      <c r="FS89" s="104"/>
      <c r="FT89" s="104"/>
      <c r="FU89" s="104"/>
      <c r="FV89" s="104"/>
      <c r="FW89" s="104"/>
      <c r="FX89" s="104"/>
      <c r="FY89" s="104"/>
      <c r="FZ89" s="104"/>
      <c r="GA89" s="104"/>
      <c r="GB89" s="104"/>
      <c r="GC89" s="104"/>
      <c r="GD89" s="104"/>
      <c r="GE89" s="104"/>
      <c r="GF89" s="104"/>
      <c r="GG89" s="104"/>
      <c r="GH89" s="104"/>
      <c r="GI89" s="104"/>
      <c r="GJ89" s="104"/>
      <c r="GK89" s="104"/>
      <c r="GL89" s="104"/>
      <c r="GM89" s="223">
        <v>-1.51545819271347</v>
      </c>
      <c r="GN89" s="225">
        <v>1.6429433825930599</v>
      </c>
      <c r="GO89" s="223">
        <v>-3.0126950413635498</v>
      </c>
      <c r="GP89" s="225">
        <v>1.4002435279323699</v>
      </c>
      <c r="GQ89" s="223">
        <v>-0.21001558648254801</v>
      </c>
      <c r="GR89" s="225">
        <v>1.8228689076999001</v>
      </c>
      <c r="GS89" s="223">
        <v>-9.7191156337349902</v>
      </c>
      <c r="GT89" s="225">
        <v>2.0683505238320801</v>
      </c>
      <c r="GU89" s="223">
        <v>-5.2621096121163697</v>
      </c>
      <c r="GV89" s="225">
        <v>1.78850617554728</v>
      </c>
      <c r="GW89" s="223">
        <v>-6.3830280553719003</v>
      </c>
      <c r="GX89" s="225">
        <v>1.6325073132666601</v>
      </c>
      <c r="GY89" s="223">
        <v>-13.929877707747201</v>
      </c>
      <c r="GZ89" s="225">
        <v>1.7845250641941801</v>
      </c>
      <c r="HA89" s="223">
        <v>-4.2053176687477798</v>
      </c>
      <c r="HB89" s="225">
        <v>1.1502320980326299</v>
      </c>
      <c r="HC89" s="223">
        <v>-6.8186806204681298</v>
      </c>
      <c r="HD89" s="225">
        <v>1.6189306762784901</v>
      </c>
      <c r="HE89" s="223">
        <v>-15.879542029229</v>
      </c>
      <c r="HF89" s="225">
        <v>1.7855393911831301</v>
      </c>
      <c r="HG89" s="223">
        <v>-11.752734496485401</v>
      </c>
      <c r="HH89" s="225">
        <v>1.7414802167015999</v>
      </c>
      <c r="HI89" s="223">
        <v>-7.5579402700161697</v>
      </c>
      <c r="HJ89" s="225">
        <v>1.7023432363994799</v>
      </c>
      <c r="HK89" s="223">
        <v>-0.14166672066348701</v>
      </c>
      <c r="HL89" s="225">
        <v>1.72966905813584</v>
      </c>
      <c r="HM89" s="223">
        <v>-13.012327764198799</v>
      </c>
      <c r="HN89" s="225">
        <v>1.6273414466119001</v>
      </c>
      <c r="HO89" s="223">
        <v>-5.4457229169584398</v>
      </c>
      <c r="HP89" s="225">
        <v>1.50957695937238</v>
      </c>
      <c r="HQ89" s="223">
        <v>1.19975839985986</v>
      </c>
      <c r="HR89" s="239">
        <v>1.3706840358175301</v>
      </c>
    </row>
    <row r="90" spans="1:226" ht="13" customHeight="1" x14ac:dyDescent="0.25">
      <c r="A90" s="26" t="s">
        <v>407</v>
      </c>
      <c r="B90" s="96">
        <v>3</v>
      </c>
      <c r="C90" s="223">
        <v>33.8803285925785</v>
      </c>
      <c r="D90" s="225">
        <v>1.80328808211909</v>
      </c>
      <c r="E90" s="223">
        <v>29.9612214520645</v>
      </c>
      <c r="F90" s="225">
        <v>3.6633512865311499</v>
      </c>
      <c r="G90" s="223">
        <v>29.629382966727</v>
      </c>
      <c r="H90" s="225">
        <v>3.71978051898749</v>
      </c>
      <c r="I90" s="223">
        <v>36.164733136920198</v>
      </c>
      <c r="J90" s="225">
        <v>2.10236544097675</v>
      </c>
      <c r="K90" s="223">
        <v>6.2035116848557097</v>
      </c>
      <c r="L90" s="225">
        <v>4.0635922487910596</v>
      </c>
      <c r="M90" s="223">
        <v>55.9467814029029</v>
      </c>
      <c r="N90" s="225">
        <v>1.9212336128816101</v>
      </c>
      <c r="O90" s="223">
        <v>45.448334528122899</v>
      </c>
      <c r="P90" s="225">
        <v>3.3959384097514702</v>
      </c>
      <c r="Q90" s="223">
        <v>62.333379908689302</v>
      </c>
      <c r="R90" s="225">
        <v>3.7647192990672802</v>
      </c>
      <c r="S90" s="223">
        <v>56.963175199258899</v>
      </c>
      <c r="T90" s="225">
        <v>2.5442563120431001</v>
      </c>
      <c r="U90" s="223">
        <v>11.514840671136</v>
      </c>
      <c r="V90" s="225">
        <v>4.5174719686040197</v>
      </c>
      <c r="W90" s="223">
        <v>55.039541578641199</v>
      </c>
      <c r="X90" s="225">
        <v>1.97874632889144</v>
      </c>
      <c r="Y90" s="223">
        <v>39.4117671768728</v>
      </c>
      <c r="Z90" s="225">
        <v>3.5248080415027299</v>
      </c>
      <c r="AA90" s="223">
        <v>59.921031259998699</v>
      </c>
      <c r="AB90" s="225">
        <v>4.1349298477844298</v>
      </c>
      <c r="AC90" s="223">
        <v>58.113639157763501</v>
      </c>
      <c r="AD90" s="225">
        <v>2.2280236358163799</v>
      </c>
      <c r="AE90" s="223">
        <v>18.701871980890701</v>
      </c>
      <c r="AF90" s="225">
        <v>4.3856692310517502</v>
      </c>
      <c r="AG90" s="223">
        <v>36.423192735750099</v>
      </c>
      <c r="AH90" s="225">
        <v>1.8174173183831199</v>
      </c>
      <c r="AI90" s="223">
        <v>28.059127938370501</v>
      </c>
      <c r="AJ90" s="225">
        <v>3.77256561576898</v>
      </c>
      <c r="AK90" s="223">
        <v>34.228105698373803</v>
      </c>
      <c r="AL90" s="225">
        <v>3.5865028246512498</v>
      </c>
      <c r="AM90" s="223">
        <v>39.277931360038203</v>
      </c>
      <c r="AN90" s="225">
        <v>2.1377142733613699</v>
      </c>
      <c r="AO90" s="223">
        <v>11.218803421667699</v>
      </c>
      <c r="AP90" s="225">
        <v>3.9960117854864601</v>
      </c>
      <c r="AQ90" s="223">
        <v>22.214446643242201</v>
      </c>
      <c r="AR90" s="225">
        <v>1.1974201699260301</v>
      </c>
      <c r="AS90" s="223">
        <v>24.014104850401999</v>
      </c>
      <c r="AT90" s="225">
        <v>3.0760086824295398</v>
      </c>
      <c r="AU90" s="223">
        <v>20.989595444092998</v>
      </c>
      <c r="AV90" s="225">
        <v>2.8774197556452799</v>
      </c>
      <c r="AW90" s="223">
        <v>21.982260567245302</v>
      </c>
      <c r="AX90" s="225">
        <v>1.3717760930023399</v>
      </c>
      <c r="AY90" s="223">
        <v>-2.0318442831566701</v>
      </c>
      <c r="AZ90" s="225">
        <v>3.3776976402158598</v>
      </c>
      <c r="BA90" s="223">
        <v>25.212904563418199</v>
      </c>
      <c r="BB90" s="225">
        <v>1.4811020963332</v>
      </c>
      <c r="BC90" s="223">
        <v>24.685114034080001</v>
      </c>
      <c r="BD90" s="225">
        <v>3.7019950906824799</v>
      </c>
      <c r="BE90" s="223">
        <v>22.002723683914301</v>
      </c>
      <c r="BF90" s="225">
        <v>2.8506730342364999</v>
      </c>
      <c r="BG90" s="223">
        <v>25.620502866124099</v>
      </c>
      <c r="BH90" s="225">
        <v>1.8989225080859999</v>
      </c>
      <c r="BI90" s="223">
        <v>0.93538883204409395</v>
      </c>
      <c r="BJ90" s="225">
        <v>3.9534046510260299</v>
      </c>
      <c r="BK90" s="223">
        <v>28.860643749797401</v>
      </c>
      <c r="BL90" s="225">
        <v>1.65092376166957</v>
      </c>
      <c r="BM90" s="223">
        <v>26.277086822940099</v>
      </c>
      <c r="BN90" s="225">
        <v>3.13647011417744</v>
      </c>
      <c r="BO90" s="223">
        <v>31.319851402022799</v>
      </c>
      <c r="BP90" s="225">
        <v>3.81649378997718</v>
      </c>
      <c r="BQ90" s="223">
        <v>28.7167656846749</v>
      </c>
      <c r="BR90" s="225">
        <v>1.7873961712919899</v>
      </c>
      <c r="BS90" s="223">
        <v>2.4396788617348402</v>
      </c>
      <c r="BT90" s="225">
        <v>3.45320731361269</v>
      </c>
      <c r="BU90" s="223">
        <v>7.8949832244120701</v>
      </c>
      <c r="BV90" s="225">
        <v>0.81906665631628806</v>
      </c>
      <c r="BW90" s="223">
        <v>9.4720926030675798</v>
      </c>
      <c r="BX90" s="225">
        <v>2.2914410857184402</v>
      </c>
      <c r="BY90" s="223">
        <v>6.5867708923213799</v>
      </c>
      <c r="BZ90" s="225">
        <v>1.30735207737278</v>
      </c>
      <c r="CA90" s="223">
        <v>7.8669801706684899</v>
      </c>
      <c r="CB90" s="225">
        <v>1.3731613998347201</v>
      </c>
      <c r="CC90" s="223">
        <v>-1.60511243239909</v>
      </c>
      <c r="CD90" s="225">
        <v>2.9966005975916898</v>
      </c>
      <c r="CE90" s="223">
        <v>15.801016589519399</v>
      </c>
      <c r="CF90" s="225">
        <v>1.22353114601971</v>
      </c>
      <c r="CG90" s="223">
        <v>13.5926631012741</v>
      </c>
      <c r="CH90" s="225">
        <v>2.3290041882338302</v>
      </c>
      <c r="CI90" s="223">
        <v>14.406609183757499</v>
      </c>
      <c r="CJ90" s="225">
        <v>3.0692139011011301</v>
      </c>
      <c r="CK90" s="223">
        <v>16.781147165171699</v>
      </c>
      <c r="CL90" s="225">
        <v>1.4314022361479899</v>
      </c>
      <c r="CM90" s="223">
        <v>3.1884840638976302</v>
      </c>
      <c r="CN90" s="225">
        <v>2.7530585530252898</v>
      </c>
      <c r="CO90" s="223">
        <v>4.4059877509316303</v>
      </c>
      <c r="CP90" s="225">
        <v>0.667206419042775</v>
      </c>
      <c r="CQ90" s="223">
        <v>2.8043778002122499</v>
      </c>
      <c r="CR90" s="225">
        <v>1.05792042662943</v>
      </c>
      <c r="CS90" s="223">
        <v>5.4156959871093804</v>
      </c>
      <c r="CT90" s="225">
        <v>1.3791735402993599</v>
      </c>
      <c r="CU90" s="223">
        <v>4.3751737082564599</v>
      </c>
      <c r="CV90" s="225">
        <v>0.85313931711257096</v>
      </c>
      <c r="CW90" s="223">
        <v>1.57079590804422</v>
      </c>
      <c r="CX90" s="225">
        <v>1.33489564021038</v>
      </c>
      <c r="CY90" s="223">
        <v>23.4535466549756</v>
      </c>
      <c r="CZ90" s="225">
        <v>1.44195557458149</v>
      </c>
      <c r="DA90" s="223">
        <v>24.943380002070398</v>
      </c>
      <c r="DB90" s="225">
        <v>3.1716088952472101</v>
      </c>
      <c r="DC90" s="223">
        <v>20.761558065737599</v>
      </c>
      <c r="DD90" s="225">
        <v>3.4295683926153901</v>
      </c>
      <c r="DE90" s="223">
        <v>23.646108032767501</v>
      </c>
      <c r="DF90" s="225">
        <v>1.6062751436623699</v>
      </c>
      <c r="DG90" s="223">
        <v>-1.29727196930294</v>
      </c>
      <c r="DH90" s="225">
        <v>3.4579214491236701</v>
      </c>
      <c r="DI90" s="223">
        <v>28.1991776096345</v>
      </c>
      <c r="DJ90" s="225">
        <v>1.6388288770766299</v>
      </c>
      <c r="DK90" s="223">
        <v>23.891147257469299</v>
      </c>
      <c r="DL90" s="225">
        <v>3.12104489193668</v>
      </c>
      <c r="DM90" s="223">
        <v>30.576579019838999</v>
      </c>
      <c r="DN90" s="225">
        <v>3.5161302795980198</v>
      </c>
      <c r="DO90" s="223">
        <v>28.3440839999442</v>
      </c>
      <c r="DP90" s="225">
        <v>2.0357044448146602</v>
      </c>
      <c r="DQ90" s="223">
        <v>4.4529367424748703</v>
      </c>
      <c r="DR90" s="225">
        <v>3.5149613278099099</v>
      </c>
      <c r="DS90" s="223">
        <v>24.215084227898998</v>
      </c>
      <c r="DT90" s="225">
        <v>1.2575468301416699</v>
      </c>
      <c r="DU90" s="223">
        <v>32.483042237742801</v>
      </c>
      <c r="DV90" s="225">
        <v>3.3947606760566602</v>
      </c>
      <c r="DW90" s="223">
        <v>21.3475558531606</v>
      </c>
      <c r="DX90" s="225">
        <v>3.02229067507447</v>
      </c>
      <c r="DY90" s="223">
        <v>22.985456131110201</v>
      </c>
      <c r="DZ90" s="225">
        <v>1.60853022906932</v>
      </c>
      <c r="EA90" s="223">
        <v>-9.4975861066325908</v>
      </c>
      <c r="EB90" s="225">
        <v>3.87999862536899</v>
      </c>
      <c r="EC90" s="223">
        <v>7.6946217417378904</v>
      </c>
      <c r="ED90" s="225">
        <v>0.76170037064841201</v>
      </c>
      <c r="EE90" s="223">
        <v>5.8451341730280202</v>
      </c>
      <c r="EF90" s="225">
        <v>1.5155553168470699</v>
      </c>
      <c r="EG90" s="223">
        <v>6.7936495869096198</v>
      </c>
      <c r="EH90" s="225">
        <v>1.42501814125611</v>
      </c>
      <c r="EI90" s="223">
        <v>8.1571414067204593</v>
      </c>
      <c r="EJ90" s="225">
        <v>1.08569327260763</v>
      </c>
      <c r="EK90" s="223">
        <v>2.31200723369244</v>
      </c>
      <c r="EL90" s="225">
        <v>1.9845436036783899</v>
      </c>
      <c r="EM90" s="223">
        <v>6.99619818769873</v>
      </c>
      <c r="EN90" s="225">
        <v>0.83613319945755404</v>
      </c>
      <c r="EO90" s="223">
        <v>3.0934144180402399</v>
      </c>
      <c r="EP90" s="225">
        <v>0.90614633811267498</v>
      </c>
      <c r="EQ90" s="223">
        <v>8.2555899566078708</v>
      </c>
      <c r="ER90" s="225">
        <v>2.057811372427</v>
      </c>
      <c r="ES90" s="223">
        <v>7.3341189352115803</v>
      </c>
      <c r="ET90" s="225">
        <v>1.0540579952923399</v>
      </c>
      <c r="EU90" s="223">
        <v>4.2407045171713396</v>
      </c>
      <c r="EV90" s="225">
        <v>1.34951140677726</v>
      </c>
      <c r="EW90" s="223">
        <v>19.868311003916698</v>
      </c>
      <c r="EX90" s="225">
        <v>1.4028540712991699</v>
      </c>
      <c r="EY90" s="223">
        <v>26.350176545974701</v>
      </c>
      <c r="EZ90" s="225">
        <v>3.00138722636654</v>
      </c>
      <c r="FA90" s="223">
        <v>20.226438666621501</v>
      </c>
      <c r="FB90" s="225">
        <v>2.3006874132466599</v>
      </c>
      <c r="FC90" s="223">
        <v>17.859050795197501</v>
      </c>
      <c r="FD90" s="225">
        <v>1.81454949421387</v>
      </c>
      <c r="FE90" s="223">
        <v>-8.4911257507771705</v>
      </c>
      <c r="FF90" s="225">
        <v>3.35591069760653</v>
      </c>
      <c r="FG90" s="104"/>
      <c r="FH90" s="104"/>
      <c r="FI90" s="104"/>
      <c r="FJ90" s="104"/>
      <c r="FK90" s="104"/>
      <c r="FL90" s="104"/>
      <c r="FM90" s="104"/>
      <c r="FN90" s="104"/>
      <c r="FO90" s="104"/>
      <c r="FP90" s="104"/>
      <c r="FQ90" s="104"/>
      <c r="FR90" s="104"/>
      <c r="FS90" s="104"/>
      <c r="FT90" s="104"/>
      <c r="FU90" s="104"/>
      <c r="FV90" s="104"/>
      <c r="FW90" s="104"/>
      <c r="FX90" s="104"/>
      <c r="FY90" s="104"/>
      <c r="FZ90" s="104"/>
      <c r="GA90" s="104"/>
      <c r="GB90" s="104"/>
      <c r="GC90" s="104"/>
      <c r="GD90" s="104"/>
      <c r="GE90" s="104"/>
      <c r="GF90" s="104"/>
      <c r="GG90" s="104"/>
      <c r="GH90" s="104"/>
      <c r="GI90" s="104"/>
      <c r="GJ90" s="104"/>
      <c r="GK90" s="104"/>
      <c r="GL90" s="104"/>
      <c r="GM90" s="223">
        <v>3.2269727105494499</v>
      </c>
      <c r="GN90" s="225">
        <v>2.2871545844489698</v>
      </c>
      <c r="GO90" s="223">
        <v>9.0681868677156601</v>
      </c>
      <c r="GP90" s="225">
        <v>2.56629407190026</v>
      </c>
      <c r="GQ90" s="223">
        <v>19.0923984440368</v>
      </c>
      <c r="GR90" s="225">
        <v>2.3741735764555201</v>
      </c>
      <c r="GS90" s="223">
        <v>-5.8941285841687803</v>
      </c>
      <c r="GT90" s="225">
        <v>2.4091352415077099</v>
      </c>
      <c r="GU90" s="223">
        <v>-13.0812195023138</v>
      </c>
      <c r="GV90" s="225">
        <v>2.0480572398308099</v>
      </c>
      <c r="GW90" s="223">
        <v>-8.5088379134728491</v>
      </c>
      <c r="GX90" s="225">
        <v>2.0042248391877902</v>
      </c>
      <c r="GY90" s="223">
        <v>-9.1713101263920702</v>
      </c>
      <c r="GZ90" s="225">
        <v>2.3954828457798398</v>
      </c>
      <c r="HA90" s="223">
        <v>-11.567608921098101</v>
      </c>
      <c r="HB90" s="225">
        <v>1.6378678759907599</v>
      </c>
      <c r="HC90" s="223">
        <v>-11.1256224519489</v>
      </c>
      <c r="HD90" s="225">
        <v>1.87097884360597</v>
      </c>
      <c r="HE90" s="223">
        <v>-44.481704467794401</v>
      </c>
      <c r="HF90" s="225">
        <v>1.52784617808793</v>
      </c>
      <c r="HG90" s="223">
        <v>-24.794675510241198</v>
      </c>
      <c r="HH90" s="225">
        <v>2.1715934533410599</v>
      </c>
      <c r="HI90" s="223">
        <v>-22.4697417464299</v>
      </c>
      <c r="HJ90" s="225">
        <v>2.1893056368037001</v>
      </c>
      <c r="HK90" s="223">
        <v>1.2976003389328901</v>
      </c>
      <c r="HL90" s="225">
        <v>1.76749480785043</v>
      </c>
      <c r="HM90" s="223">
        <v>-9.1433248518941301</v>
      </c>
      <c r="HN90" s="225">
        <v>1.2677301675503601</v>
      </c>
      <c r="HO90" s="223">
        <v>-1.12903834386221</v>
      </c>
      <c r="HP90" s="225">
        <v>1.09028783071911</v>
      </c>
      <c r="HQ90" s="223">
        <v>-1.86051096273401</v>
      </c>
      <c r="HR90" s="239">
        <v>1.7855982764316201</v>
      </c>
    </row>
    <row r="91" spans="1:226" ht="13" customHeight="1" x14ac:dyDescent="0.25">
      <c r="A91" s="26" t="s">
        <v>124</v>
      </c>
      <c r="B91" s="96">
        <v>3</v>
      </c>
      <c r="C91" s="223">
        <v>44.410982857628603</v>
      </c>
      <c r="D91" s="225">
        <v>1.4782352355856201</v>
      </c>
      <c r="E91" s="223">
        <v>47.486285347784303</v>
      </c>
      <c r="F91" s="225">
        <v>2.8506600909116799</v>
      </c>
      <c r="G91" s="223">
        <v>47.574969205335101</v>
      </c>
      <c r="H91" s="225">
        <v>3.42497742218998</v>
      </c>
      <c r="I91" s="223">
        <v>42.247295734418799</v>
      </c>
      <c r="J91" s="225">
        <v>1.93984391819976</v>
      </c>
      <c r="K91" s="223">
        <v>-5.2389896133655602</v>
      </c>
      <c r="L91" s="225">
        <v>3.4315209979667101</v>
      </c>
      <c r="M91" s="223">
        <v>14.714541610926901</v>
      </c>
      <c r="N91" s="225">
        <v>1.0087160832786</v>
      </c>
      <c r="O91" s="223">
        <v>10.9855821948788</v>
      </c>
      <c r="P91" s="225">
        <v>1.61884797872983</v>
      </c>
      <c r="Q91" s="223">
        <v>17.057819525124</v>
      </c>
      <c r="R91" s="225">
        <v>2.33504116786392</v>
      </c>
      <c r="S91" s="223">
        <v>15.7499110776781</v>
      </c>
      <c r="T91" s="225">
        <v>1.36804620895787</v>
      </c>
      <c r="U91" s="223">
        <v>4.76432888279927</v>
      </c>
      <c r="V91" s="225">
        <v>2.0847077443512601</v>
      </c>
      <c r="W91" s="223">
        <v>50.831153899213597</v>
      </c>
      <c r="X91" s="225">
        <v>1.5288025443644699</v>
      </c>
      <c r="Y91" s="223">
        <v>42.822527634895899</v>
      </c>
      <c r="Z91" s="225">
        <v>2.2325986777697202</v>
      </c>
      <c r="AA91" s="223">
        <v>53.176951759344902</v>
      </c>
      <c r="AB91" s="225">
        <v>3.3542424242761699</v>
      </c>
      <c r="AC91" s="223">
        <v>53.701845597990598</v>
      </c>
      <c r="AD91" s="225">
        <v>1.9451140627417101</v>
      </c>
      <c r="AE91" s="223">
        <v>10.879317963094699</v>
      </c>
      <c r="AF91" s="225">
        <v>2.3769274965188298</v>
      </c>
      <c r="AG91" s="223">
        <v>70.857182130232601</v>
      </c>
      <c r="AH91" s="225">
        <v>1.39449252278702</v>
      </c>
      <c r="AI91" s="223">
        <v>57.556797926925903</v>
      </c>
      <c r="AJ91" s="225">
        <v>2.6783010577720701</v>
      </c>
      <c r="AK91" s="223">
        <v>75.989343829694903</v>
      </c>
      <c r="AL91" s="225">
        <v>2.0965936284297899</v>
      </c>
      <c r="AM91" s="223">
        <v>74.6929813172585</v>
      </c>
      <c r="AN91" s="225">
        <v>1.5721457279530999</v>
      </c>
      <c r="AO91" s="223">
        <v>17.1361833903327</v>
      </c>
      <c r="AP91" s="225">
        <v>2.5735916919582098</v>
      </c>
      <c r="AQ91" s="223">
        <v>39.373629109318401</v>
      </c>
      <c r="AR91" s="225">
        <v>1.6853093126655101</v>
      </c>
      <c r="AS91" s="223">
        <v>30.828938806510301</v>
      </c>
      <c r="AT91" s="225">
        <v>2.4110815023525101</v>
      </c>
      <c r="AU91" s="223">
        <v>40.315772431560298</v>
      </c>
      <c r="AV91" s="225">
        <v>3.2822873726866901</v>
      </c>
      <c r="AW91" s="223">
        <v>42.679388710304401</v>
      </c>
      <c r="AX91" s="225">
        <v>2.0399711007511598</v>
      </c>
      <c r="AY91" s="223">
        <v>11.8504499037942</v>
      </c>
      <c r="AZ91" s="225">
        <v>2.75519110699571</v>
      </c>
      <c r="BA91" s="223">
        <v>49.561870957782503</v>
      </c>
      <c r="BB91" s="225">
        <v>1.42459037643671</v>
      </c>
      <c r="BC91" s="223">
        <v>42.414552068969002</v>
      </c>
      <c r="BD91" s="225">
        <v>2.60437711566802</v>
      </c>
      <c r="BE91" s="223">
        <v>44.614909821705801</v>
      </c>
      <c r="BF91" s="225">
        <v>3.1871708625902402</v>
      </c>
      <c r="BG91" s="223">
        <v>53.8748603766835</v>
      </c>
      <c r="BH91" s="225">
        <v>1.7904254683462799</v>
      </c>
      <c r="BI91" s="223">
        <v>11.4603083077145</v>
      </c>
      <c r="BJ91" s="225">
        <v>3.1592085002454602</v>
      </c>
      <c r="BK91" s="223">
        <v>44.1501878536913</v>
      </c>
      <c r="BL91" s="225">
        <v>1.77822820348786</v>
      </c>
      <c r="BM91" s="223">
        <v>57.333279677637798</v>
      </c>
      <c r="BN91" s="225">
        <v>2.7915363789302901</v>
      </c>
      <c r="BO91" s="223">
        <v>47.036399753719898</v>
      </c>
      <c r="BP91" s="225">
        <v>2.9502577004816199</v>
      </c>
      <c r="BQ91" s="223">
        <v>37.618939439004102</v>
      </c>
      <c r="BR91" s="225">
        <v>2.1592877968084698</v>
      </c>
      <c r="BS91" s="223">
        <v>-19.714340238633699</v>
      </c>
      <c r="BT91" s="225">
        <v>3.0112032950899099</v>
      </c>
      <c r="BU91" s="223">
        <v>20.060911475894802</v>
      </c>
      <c r="BV91" s="225">
        <v>1.3654184590080001</v>
      </c>
      <c r="BW91" s="223">
        <v>25.165842458456201</v>
      </c>
      <c r="BX91" s="225">
        <v>2.2722959741071702</v>
      </c>
      <c r="BY91" s="223">
        <v>23.955874663013802</v>
      </c>
      <c r="BZ91" s="225">
        <v>2.95853808631548</v>
      </c>
      <c r="CA91" s="223">
        <v>16.244352285431798</v>
      </c>
      <c r="CB91" s="225">
        <v>1.66283329710545</v>
      </c>
      <c r="CC91" s="223">
        <v>-8.9214901730244005</v>
      </c>
      <c r="CD91" s="225">
        <v>2.3040116853758499</v>
      </c>
      <c r="CE91" s="223">
        <v>60.809552755324198</v>
      </c>
      <c r="CF91" s="225">
        <v>1.4367392287994001</v>
      </c>
      <c r="CG91" s="223">
        <v>48.351130563535499</v>
      </c>
      <c r="CH91" s="225">
        <v>2.5210385737585401</v>
      </c>
      <c r="CI91" s="223">
        <v>60.117791754067397</v>
      </c>
      <c r="CJ91" s="225">
        <v>2.85792197018556</v>
      </c>
      <c r="CK91" s="223">
        <v>66.317283396348003</v>
      </c>
      <c r="CL91" s="225">
        <v>1.85883243987673</v>
      </c>
      <c r="CM91" s="223">
        <v>17.966152832812501</v>
      </c>
      <c r="CN91" s="225">
        <v>3.1793259092280901</v>
      </c>
      <c r="CO91" s="223">
        <v>38.039009399657701</v>
      </c>
      <c r="CP91" s="225">
        <v>1.55571774454542</v>
      </c>
      <c r="CQ91" s="223">
        <v>32.159588098460198</v>
      </c>
      <c r="CR91" s="225">
        <v>2.8397048896915198</v>
      </c>
      <c r="CS91" s="223">
        <v>32.893552589845399</v>
      </c>
      <c r="CT91" s="225">
        <v>3.3687694779955102</v>
      </c>
      <c r="CU91" s="223">
        <v>41.822517840712301</v>
      </c>
      <c r="CV91" s="225">
        <v>1.9761441645290101</v>
      </c>
      <c r="CW91" s="223">
        <v>9.6629297422521496</v>
      </c>
      <c r="CX91" s="225">
        <v>3.1842834431594902</v>
      </c>
      <c r="CY91" s="223">
        <v>43.720327321029302</v>
      </c>
      <c r="CZ91" s="225">
        <v>1.5050999753579799</v>
      </c>
      <c r="DA91" s="223">
        <v>41.300293472183597</v>
      </c>
      <c r="DB91" s="225">
        <v>2.7009477251046801</v>
      </c>
      <c r="DC91" s="223">
        <v>44.979336641836497</v>
      </c>
      <c r="DD91" s="225">
        <v>3.4030802858800602</v>
      </c>
      <c r="DE91" s="223">
        <v>44.395551563283</v>
      </c>
      <c r="DF91" s="225">
        <v>1.9692649120953001</v>
      </c>
      <c r="DG91" s="223">
        <v>3.09525809109945</v>
      </c>
      <c r="DH91" s="225">
        <v>3.0489110148879299</v>
      </c>
      <c r="DI91" s="223">
        <v>38.909080281587499</v>
      </c>
      <c r="DJ91" s="225">
        <v>1.23529059053829</v>
      </c>
      <c r="DK91" s="223">
        <v>34.843979330857998</v>
      </c>
      <c r="DL91" s="225">
        <v>2.6772927196370699</v>
      </c>
      <c r="DM91" s="223">
        <v>36.890511972135698</v>
      </c>
      <c r="DN91" s="225">
        <v>2.91037131302001</v>
      </c>
      <c r="DO91" s="223">
        <v>40.907160279775098</v>
      </c>
      <c r="DP91" s="225">
        <v>1.8524197482165401</v>
      </c>
      <c r="DQ91" s="223">
        <v>6.06318094891716</v>
      </c>
      <c r="DR91" s="225">
        <v>3.3847823130446502</v>
      </c>
      <c r="DS91" s="223">
        <v>52.310868840895203</v>
      </c>
      <c r="DT91" s="225">
        <v>1.40660165168972</v>
      </c>
      <c r="DU91" s="223">
        <v>41.667831115373197</v>
      </c>
      <c r="DV91" s="225">
        <v>2.4657839753753201</v>
      </c>
      <c r="DW91" s="223">
        <v>47.897600507363101</v>
      </c>
      <c r="DX91" s="225">
        <v>3.1260644980479899</v>
      </c>
      <c r="DY91" s="223">
        <v>57.939728715571498</v>
      </c>
      <c r="DZ91" s="225">
        <v>1.77698117500666</v>
      </c>
      <c r="EA91" s="223">
        <v>16.2718976001984</v>
      </c>
      <c r="EB91" s="225">
        <v>2.72169227536713</v>
      </c>
      <c r="EC91" s="223">
        <v>28.828310816015701</v>
      </c>
      <c r="ED91" s="225">
        <v>1.2966324974229499</v>
      </c>
      <c r="EE91" s="223">
        <v>25.708194778356301</v>
      </c>
      <c r="EF91" s="225">
        <v>2.19526806409834</v>
      </c>
      <c r="EG91" s="223">
        <v>26.399283148449701</v>
      </c>
      <c r="EH91" s="225">
        <v>2.5150606009085799</v>
      </c>
      <c r="EI91" s="223">
        <v>30.413568099904101</v>
      </c>
      <c r="EJ91" s="225">
        <v>1.8076330286516999</v>
      </c>
      <c r="EK91" s="223">
        <v>4.70537332154779</v>
      </c>
      <c r="EL91" s="225">
        <v>2.7392164423080798</v>
      </c>
      <c r="EM91" s="223">
        <v>10.5146907989251</v>
      </c>
      <c r="EN91" s="225">
        <v>0.67567173781253598</v>
      </c>
      <c r="EO91" s="223">
        <v>6.7362239077784096</v>
      </c>
      <c r="EP91" s="225">
        <v>1.36522481292998</v>
      </c>
      <c r="EQ91" s="223">
        <v>7.4971538790955998</v>
      </c>
      <c r="ER91" s="225">
        <v>1.7333270146541899</v>
      </c>
      <c r="ES91" s="223">
        <v>13.0556027478542</v>
      </c>
      <c r="ET91" s="225">
        <v>0.90472001936931101</v>
      </c>
      <c r="EU91" s="223">
        <v>6.3193788400757702</v>
      </c>
      <c r="EV91" s="225">
        <v>1.75842941478847</v>
      </c>
      <c r="EW91" s="223">
        <v>25.5643659502486</v>
      </c>
      <c r="EX91" s="225">
        <v>1.2645789864749</v>
      </c>
      <c r="EY91" s="223">
        <v>25.6802664723573</v>
      </c>
      <c r="EZ91" s="225">
        <v>2.3579310657422599</v>
      </c>
      <c r="FA91" s="223">
        <v>22.2086107736042</v>
      </c>
      <c r="FB91" s="225">
        <v>2.7066299584784002</v>
      </c>
      <c r="FC91" s="223">
        <v>26.265857281174501</v>
      </c>
      <c r="FD91" s="225">
        <v>1.64591652345913</v>
      </c>
      <c r="FE91" s="223">
        <v>0.58559080881716197</v>
      </c>
      <c r="FF91" s="225">
        <v>2.71095825184715</v>
      </c>
      <c r="FG91" s="104"/>
      <c r="FH91" s="104"/>
      <c r="FI91" s="104"/>
      <c r="FJ91" s="104"/>
      <c r="FK91" s="104"/>
      <c r="FL91" s="104"/>
      <c r="FM91" s="104"/>
      <c r="FN91" s="104"/>
      <c r="FO91" s="104"/>
      <c r="FP91" s="104"/>
      <c r="FQ91" s="104"/>
      <c r="FR91" s="104"/>
      <c r="FS91" s="104"/>
      <c r="FT91" s="104"/>
      <c r="FU91" s="104"/>
      <c r="FV91" s="104"/>
      <c r="FW91" s="104"/>
      <c r="FX91" s="104"/>
      <c r="FY91" s="104"/>
      <c r="FZ91" s="104"/>
      <c r="GA91" s="104"/>
      <c r="GB91" s="104"/>
      <c r="GC91" s="104"/>
      <c r="GD91" s="104"/>
      <c r="GE91" s="104"/>
      <c r="GF91" s="104"/>
      <c r="GG91" s="104"/>
      <c r="GH91" s="104"/>
      <c r="GI91" s="104"/>
      <c r="GJ91" s="104"/>
      <c r="GK91" s="104"/>
      <c r="GL91" s="104"/>
      <c r="GM91" s="223">
        <v>8.7481979016655895</v>
      </c>
      <c r="GN91" s="225">
        <v>1.9632569050417901</v>
      </c>
      <c r="GO91" s="223">
        <v>2.5593739212525901</v>
      </c>
      <c r="GP91" s="225">
        <v>1.38683002428143</v>
      </c>
      <c r="GQ91" s="223">
        <v>1.2385777500627699</v>
      </c>
      <c r="GR91" s="225">
        <v>2.0448909414105598</v>
      </c>
      <c r="GS91" s="223">
        <v>-4.6233081049543996</v>
      </c>
      <c r="GT91" s="225">
        <v>1.8957631373419801</v>
      </c>
      <c r="GU91" s="223">
        <v>0.19780146338823801</v>
      </c>
      <c r="GV91" s="225">
        <v>2.1821782517393902</v>
      </c>
      <c r="GW91" s="223">
        <v>-2.0849659486594598</v>
      </c>
      <c r="GX91" s="225">
        <v>1.89521475653486</v>
      </c>
      <c r="GY91" s="223">
        <v>-0.45534722174362902</v>
      </c>
      <c r="GZ91" s="225">
        <v>2.52513781987312</v>
      </c>
      <c r="HA91" s="223">
        <v>-3.0504301668497602</v>
      </c>
      <c r="HB91" s="225">
        <v>2.2859402480189899</v>
      </c>
      <c r="HC91" s="223">
        <v>-3.4327563240624599</v>
      </c>
      <c r="HD91" s="225">
        <v>2.1237986717530699</v>
      </c>
      <c r="HE91" s="223">
        <v>-10.832630683349601</v>
      </c>
      <c r="HF91" s="225">
        <v>2.0165751366315199</v>
      </c>
      <c r="HG91" s="223">
        <v>-3.0246207510188001</v>
      </c>
      <c r="HH91" s="225">
        <v>2.0881718543041599</v>
      </c>
      <c r="HI91" s="223">
        <v>-5.3639001098646704</v>
      </c>
      <c r="HJ91" s="225">
        <v>1.76792890615315</v>
      </c>
      <c r="HK91" s="223">
        <v>-0.25061286943188998</v>
      </c>
      <c r="HL91" s="225">
        <v>1.8650268930897</v>
      </c>
      <c r="HM91" s="223">
        <v>-5.2501775270375797</v>
      </c>
      <c r="HN91" s="225">
        <v>1.8518773504741</v>
      </c>
      <c r="HO91" s="223">
        <v>1.26659439519953</v>
      </c>
      <c r="HP91" s="225">
        <v>1.1559491270634099</v>
      </c>
      <c r="HQ91" s="223">
        <v>-1.0425279498914199</v>
      </c>
      <c r="HR91" s="239">
        <v>1.7943993649815699</v>
      </c>
    </row>
    <row r="92" spans="1:226" ht="13" customHeight="1" x14ac:dyDescent="0.25">
      <c r="A92" s="26" t="s">
        <v>426</v>
      </c>
      <c r="B92" s="96">
        <v>3</v>
      </c>
      <c r="C92" s="223">
        <v>58.385135913125403</v>
      </c>
      <c r="D92" s="225">
        <v>1.08958107634171</v>
      </c>
      <c r="E92" s="223">
        <v>50.1992143675892</v>
      </c>
      <c r="F92" s="225">
        <v>3.9497157133051899</v>
      </c>
      <c r="G92" s="223">
        <v>52.970926536050897</v>
      </c>
      <c r="H92" s="225">
        <v>4.2836555611026199</v>
      </c>
      <c r="I92" s="223">
        <v>59.122960984894299</v>
      </c>
      <c r="J92" s="225">
        <v>1.2134695905822801</v>
      </c>
      <c r="K92" s="223">
        <v>8.9237466173051292</v>
      </c>
      <c r="L92" s="225">
        <v>4.2066929655166003</v>
      </c>
      <c r="M92" s="223">
        <v>50.062507933281601</v>
      </c>
      <c r="N92" s="225">
        <v>1.0695213598147899</v>
      </c>
      <c r="O92" s="223">
        <v>36.3582984514317</v>
      </c>
      <c r="P92" s="225">
        <v>3.2923511057678301</v>
      </c>
      <c r="Q92" s="223">
        <v>34.910102043851197</v>
      </c>
      <c r="R92" s="225">
        <v>4.6604028249718201</v>
      </c>
      <c r="S92" s="223">
        <v>51.697427530886401</v>
      </c>
      <c r="T92" s="225">
        <v>1.1179696631648499</v>
      </c>
      <c r="U92" s="223">
        <v>15.3391290794547</v>
      </c>
      <c r="V92" s="225">
        <v>3.45750179586509</v>
      </c>
      <c r="W92" s="223">
        <v>74.088798680561794</v>
      </c>
      <c r="X92" s="225">
        <v>1.0851401623221999</v>
      </c>
      <c r="Y92" s="223">
        <v>55.084391654363301</v>
      </c>
      <c r="Z92" s="225">
        <v>4.1582603905673201</v>
      </c>
      <c r="AA92" s="223">
        <v>56.686684055852702</v>
      </c>
      <c r="AB92" s="225">
        <v>4.4486077995313202</v>
      </c>
      <c r="AC92" s="223">
        <v>76.783045360128497</v>
      </c>
      <c r="AD92" s="225">
        <v>1.0918962562110299</v>
      </c>
      <c r="AE92" s="223">
        <v>21.698653705765199</v>
      </c>
      <c r="AF92" s="225">
        <v>4.1581407225394802</v>
      </c>
      <c r="AG92" s="223">
        <v>76.276402177071304</v>
      </c>
      <c r="AH92" s="225">
        <v>1.0702248703063599</v>
      </c>
      <c r="AI92" s="223">
        <v>58.455575418181802</v>
      </c>
      <c r="AJ92" s="225">
        <v>3.73993140835662</v>
      </c>
      <c r="AK92" s="223">
        <v>59.0859250141419</v>
      </c>
      <c r="AL92" s="225">
        <v>5.6241658533770504</v>
      </c>
      <c r="AM92" s="223">
        <v>78.890403688710293</v>
      </c>
      <c r="AN92" s="225">
        <v>1.1039487561810799</v>
      </c>
      <c r="AO92" s="223">
        <v>20.434828270528399</v>
      </c>
      <c r="AP92" s="225">
        <v>3.7141975000001399</v>
      </c>
      <c r="AQ92" s="223">
        <v>20.563290588327899</v>
      </c>
      <c r="AR92" s="225">
        <v>1.1779125999450499</v>
      </c>
      <c r="AS92" s="223">
        <v>20.815531295237601</v>
      </c>
      <c r="AT92" s="225">
        <v>3.7836383797545601</v>
      </c>
      <c r="AU92" s="223">
        <v>24.993588218141198</v>
      </c>
      <c r="AV92" s="225">
        <v>4.4763479927990897</v>
      </c>
      <c r="AW92" s="223">
        <v>20.205834659637802</v>
      </c>
      <c r="AX92" s="225">
        <v>1.1806536795470699</v>
      </c>
      <c r="AY92" s="223">
        <v>-0.60969663559974696</v>
      </c>
      <c r="AZ92" s="225">
        <v>3.8908098008413101</v>
      </c>
      <c r="BA92" s="223">
        <v>76.524712873951003</v>
      </c>
      <c r="BB92" s="225">
        <v>0.96960900322625398</v>
      </c>
      <c r="BC92" s="223">
        <v>64.816106264428399</v>
      </c>
      <c r="BD92" s="225">
        <v>4.4213148509641096</v>
      </c>
      <c r="BE92" s="223">
        <v>58.877063950215003</v>
      </c>
      <c r="BF92" s="225">
        <v>5.3249415199409302</v>
      </c>
      <c r="BG92" s="223">
        <v>78.597592216788897</v>
      </c>
      <c r="BH92" s="225">
        <v>0.91544415718896399</v>
      </c>
      <c r="BI92" s="223">
        <v>13.7814859523605</v>
      </c>
      <c r="BJ92" s="225">
        <v>4.3361596580475501</v>
      </c>
      <c r="BK92" s="223">
        <v>49.085673268972798</v>
      </c>
      <c r="BL92" s="225">
        <v>1.2644939155338499</v>
      </c>
      <c r="BM92" s="223">
        <v>52.619339152927203</v>
      </c>
      <c r="BN92" s="225">
        <v>5.0818781484338702</v>
      </c>
      <c r="BO92" s="223">
        <v>52.845649939716402</v>
      </c>
      <c r="BP92" s="225">
        <v>5.1000068697092003</v>
      </c>
      <c r="BQ92" s="223">
        <v>48.581320760116803</v>
      </c>
      <c r="BR92" s="225">
        <v>1.2997217802713501</v>
      </c>
      <c r="BS92" s="223">
        <v>-4.0380183928104598</v>
      </c>
      <c r="BT92" s="225">
        <v>5.2307994127823099</v>
      </c>
      <c r="BU92" s="223">
        <v>21.3903909467274</v>
      </c>
      <c r="BV92" s="225">
        <v>1.0560395821005399</v>
      </c>
      <c r="BW92" s="223">
        <v>21.349059484397898</v>
      </c>
      <c r="BX92" s="225">
        <v>4.3944771157099201</v>
      </c>
      <c r="BY92" s="223">
        <v>15.979419522138</v>
      </c>
      <c r="BZ92" s="225">
        <v>4.2907559574395098</v>
      </c>
      <c r="CA92" s="223">
        <v>21.684089758812998</v>
      </c>
      <c r="CB92" s="225">
        <v>1.0891684951266101</v>
      </c>
      <c r="CC92" s="223">
        <v>0.335030274415061</v>
      </c>
      <c r="CD92" s="225">
        <v>4.44120205090403</v>
      </c>
      <c r="CE92" s="223">
        <v>46.844175183855498</v>
      </c>
      <c r="CF92" s="225">
        <v>1.0198088098265901</v>
      </c>
      <c r="CG92" s="223">
        <v>37.5908185005296</v>
      </c>
      <c r="CH92" s="225">
        <v>3.7770857778593299</v>
      </c>
      <c r="CI92" s="223">
        <v>35.842196422078302</v>
      </c>
      <c r="CJ92" s="225">
        <v>5.1692093865320503</v>
      </c>
      <c r="CK92" s="223">
        <v>48.312670849428898</v>
      </c>
      <c r="CL92" s="225">
        <v>1.0916206974054601</v>
      </c>
      <c r="CM92" s="223">
        <v>10.721852348899199</v>
      </c>
      <c r="CN92" s="225">
        <v>4.0439173884236999</v>
      </c>
      <c r="CO92" s="223">
        <v>54.636903716762603</v>
      </c>
      <c r="CP92" s="225">
        <v>1.2110598719186501</v>
      </c>
      <c r="CQ92" s="223">
        <v>45.6996438928754</v>
      </c>
      <c r="CR92" s="225">
        <v>4.06711048275581</v>
      </c>
      <c r="CS92" s="223">
        <v>43.180784779555999</v>
      </c>
      <c r="CT92" s="225">
        <v>6.0273970862993904</v>
      </c>
      <c r="CU92" s="223">
        <v>56.020250346568297</v>
      </c>
      <c r="CV92" s="225">
        <v>1.2689230048659701</v>
      </c>
      <c r="CW92" s="223">
        <v>10.3206064536929</v>
      </c>
      <c r="CX92" s="225">
        <v>4.3156017980777603</v>
      </c>
      <c r="CY92" s="223">
        <v>56.989284659648902</v>
      </c>
      <c r="CZ92" s="225">
        <v>1.1495766502089499</v>
      </c>
      <c r="DA92" s="223">
        <v>48.002144281828102</v>
      </c>
      <c r="DB92" s="225">
        <v>3.4464262576598701</v>
      </c>
      <c r="DC92" s="223">
        <v>42.523428401852001</v>
      </c>
      <c r="DD92" s="225">
        <v>5.1019597777521799</v>
      </c>
      <c r="DE92" s="223">
        <v>58.4894141327662</v>
      </c>
      <c r="DF92" s="225">
        <v>1.2800165860214101</v>
      </c>
      <c r="DG92" s="223">
        <v>10.4872698509381</v>
      </c>
      <c r="DH92" s="225">
        <v>3.6367369999873</v>
      </c>
      <c r="DI92" s="223">
        <v>53.734708480874303</v>
      </c>
      <c r="DJ92" s="225">
        <v>1.1904015893788999</v>
      </c>
      <c r="DK92" s="223">
        <v>47.923774633197297</v>
      </c>
      <c r="DL92" s="225">
        <v>4.0945307934755499</v>
      </c>
      <c r="DM92" s="223">
        <v>42.076256738338998</v>
      </c>
      <c r="DN92" s="225">
        <v>5.6324825827942</v>
      </c>
      <c r="DO92" s="223">
        <v>54.873743628367698</v>
      </c>
      <c r="DP92" s="225">
        <v>1.2798719199601301</v>
      </c>
      <c r="DQ92" s="223">
        <v>6.9499689951704404</v>
      </c>
      <c r="DR92" s="225">
        <v>4.4571171377149703</v>
      </c>
      <c r="DS92" s="223">
        <v>48.326391308425798</v>
      </c>
      <c r="DT92" s="225">
        <v>1.07797258986899</v>
      </c>
      <c r="DU92" s="223">
        <v>36.330910647188503</v>
      </c>
      <c r="DV92" s="225">
        <v>3.4350787781333598</v>
      </c>
      <c r="DW92" s="223">
        <v>42.539987360621602</v>
      </c>
      <c r="DX92" s="225">
        <v>4.9202454389171404</v>
      </c>
      <c r="DY92" s="223">
        <v>49.532812258557797</v>
      </c>
      <c r="DZ92" s="225">
        <v>1.1017033445745099</v>
      </c>
      <c r="EA92" s="223">
        <v>13.201901611369401</v>
      </c>
      <c r="EB92" s="225">
        <v>3.3105955281383501</v>
      </c>
      <c r="EC92" s="223">
        <v>40.103586054403998</v>
      </c>
      <c r="ED92" s="225">
        <v>1.2073792985845999</v>
      </c>
      <c r="EE92" s="223">
        <v>31.9320370215551</v>
      </c>
      <c r="EF92" s="225">
        <v>3.9771871870804598</v>
      </c>
      <c r="EG92" s="223">
        <v>37.377699022442002</v>
      </c>
      <c r="EH92" s="225">
        <v>4.7670884344950997</v>
      </c>
      <c r="EI92" s="223">
        <v>40.773561616218799</v>
      </c>
      <c r="EJ92" s="225">
        <v>1.2650970286105401</v>
      </c>
      <c r="EK92" s="223">
        <v>8.8415245946636993</v>
      </c>
      <c r="EL92" s="225">
        <v>4.09575110561555</v>
      </c>
      <c r="EM92" s="223">
        <v>19.414168318109802</v>
      </c>
      <c r="EN92" s="225">
        <v>0.87645519256777904</v>
      </c>
      <c r="EO92" s="223">
        <v>17.2043997196775</v>
      </c>
      <c r="EP92" s="225">
        <v>2.6074355657976098</v>
      </c>
      <c r="EQ92" s="223">
        <v>17.192843903907502</v>
      </c>
      <c r="ER92" s="225">
        <v>3.6704171246833002</v>
      </c>
      <c r="ES92" s="223">
        <v>19.648624461745101</v>
      </c>
      <c r="ET92" s="225">
        <v>1.0217973668695699</v>
      </c>
      <c r="EU92" s="223">
        <v>2.4442247420675902</v>
      </c>
      <c r="EV92" s="225">
        <v>2.96737568706518</v>
      </c>
      <c r="EW92" s="223">
        <v>47.138971011177098</v>
      </c>
      <c r="EX92" s="225">
        <v>1.1674832185317801</v>
      </c>
      <c r="EY92" s="223">
        <v>42.448148385546801</v>
      </c>
      <c r="EZ92" s="225">
        <v>4.0269314937995402</v>
      </c>
      <c r="FA92" s="223">
        <v>41.355268953894999</v>
      </c>
      <c r="FB92" s="225">
        <v>3.89206249254807</v>
      </c>
      <c r="FC92" s="223">
        <v>47.925299818334999</v>
      </c>
      <c r="FD92" s="225">
        <v>1.2631978205150101</v>
      </c>
      <c r="FE92" s="223">
        <v>5.4771514327881503</v>
      </c>
      <c r="FF92" s="225">
        <v>4.1946133667643997</v>
      </c>
      <c r="FG92" s="104"/>
      <c r="FH92" s="104"/>
      <c r="FI92" s="104"/>
      <c r="FJ92" s="104"/>
      <c r="FK92" s="104"/>
      <c r="FL92" s="104"/>
      <c r="FM92" s="104"/>
      <c r="FN92" s="104"/>
      <c r="FO92" s="104"/>
      <c r="FP92" s="104"/>
      <c r="FQ92" s="104"/>
      <c r="FR92" s="104"/>
      <c r="FS92" s="104"/>
      <c r="FT92" s="104"/>
      <c r="FU92" s="104"/>
      <c r="FV92" s="104"/>
      <c r="FW92" s="104"/>
      <c r="FX92" s="104"/>
      <c r="FY92" s="104"/>
      <c r="FZ92" s="104"/>
      <c r="GA92" s="104"/>
      <c r="GB92" s="104"/>
      <c r="GC92" s="104"/>
      <c r="GD92" s="104"/>
      <c r="GE92" s="104"/>
      <c r="GF92" s="104"/>
      <c r="GG92" s="104"/>
      <c r="GH92" s="104"/>
      <c r="GI92" s="104"/>
      <c r="GJ92" s="104"/>
      <c r="GK92" s="104"/>
      <c r="GL92" s="104"/>
      <c r="GM92" s="223">
        <v>-4.3992991028257196</v>
      </c>
      <c r="GN92" s="225">
        <v>1.5064635393438699</v>
      </c>
      <c r="GO92" s="223">
        <v>-6.5936072684067204</v>
      </c>
      <c r="GP92" s="225">
        <v>1.6078887773359101</v>
      </c>
      <c r="GQ92" s="223">
        <v>-3.3487963086073802</v>
      </c>
      <c r="GR92" s="225">
        <v>1.51022063553015</v>
      </c>
      <c r="GS92" s="223">
        <v>-2.99227623449858</v>
      </c>
      <c r="GT92" s="225">
        <v>1.4510524531562099</v>
      </c>
      <c r="GU92" s="223">
        <v>1.3957866781211701</v>
      </c>
      <c r="GV92" s="225">
        <v>1.58377382288612</v>
      </c>
      <c r="GW92" s="223">
        <v>-2.04851309085385</v>
      </c>
      <c r="GX92" s="225">
        <v>1.3943783639927201</v>
      </c>
      <c r="GY92" s="223">
        <v>-13.0315069371029</v>
      </c>
      <c r="GZ92" s="225">
        <v>1.8145766274404</v>
      </c>
      <c r="HA92" s="223">
        <v>-5.3784991685295402</v>
      </c>
      <c r="HB92" s="225">
        <v>1.60034087858128</v>
      </c>
      <c r="HC92" s="223">
        <v>-5.1963822004758704</v>
      </c>
      <c r="HD92" s="225">
        <v>1.51080831742243</v>
      </c>
      <c r="HE92" s="223">
        <v>-5.9191662912020204</v>
      </c>
      <c r="HF92" s="225">
        <v>1.77773879706195</v>
      </c>
      <c r="HG92" s="223">
        <v>-6.8359339251421201</v>
      </c>
      <c r="HH92" s="225">
        <v>1.6607366327214099</v>
      </c>
      <c r="HI92" s="223">
        <v>-3.2349729848593198</v>
      </c>
      <c r="HJ92" s="225">
        <v>1.79338537525857</v>
      </c>
      <c r="HK92" s="223">
        <v>-0.85769822738694002</v>
      </c>
      <c r="HL92" s="225">
        <v>1.55796538588468</v>
      </c>
      <c r="HM92" s="223">
        <v>-4.8792828578948102</v>
      </c>
      <c r="HN92" s="225">
        <v>1.5970101162083199</v>
      </c>
      <c r="HO92" s="223">
        <v>6.4219774965877705E-2</v>
      </c>
      <c r="HP92" s="225">
        <v>1.2026728845904799</v>
      </c>
      <c r="HQ92" s="223">
        <v>-3.5425274377102101</v>
      </c>
      <c r="HR92" s="239">
        <v>1.6156372716066001</v>
      </c>
    </row>
    <row r="93" spans="1:226" ht="13" customHeight="1" x14ac:dyDescent="0.25">
      <c r="A93" s="26" t="s">
        <v>428</v>
      </c>
      <c r="B93" s="96">
        <v>3</v>
      </c>
      <c r="C93" s="223">
        <v>59.070277126246403</v>
      </c>
      <c r="D93" s="225">
        <v>1.3141687212225199</v>
      </c>
      <c r="E93" s="223">
        <v>58.593350370554099</v>
      </c>
      <c r="F93" s="225">
        <v>2.4635475145816499</v>
      </c>
      <c r="G93" s="223">
        <v>57.675007653238303</v>
      </c>
      <c r="H93" s="225">
        <v>3.0057851586307498</v>
      </c>
      <c r="I93" s="223">
        <v>59.968496066160597</v>
      </c>
      <c r="J93" s="225">
        <v>1.6144660750636699</v>
      </c>
      <c r="K93" s="223">
        <v>1.3751456956065</v>
      </c>
      <c r="L93" s="225">
        <v>2.8345271733751201</v>
      </c>
      <c r="M93" s="223">
        <v>65.5175595747518</v>
      </c>
      <c r="N93" s="225">
        <v>1.3121868425998799</v>
      </c>
      <c r="O93" s="223">
        <v>65.262863951173202</v>
      </c>
      <c r="P93" s="225">
        <v>2.8048380633056902</v>
      </c>
      <c r="Q93" s="223">
        <v>61.889519007422997</v>
      </c>
      <c r="R93" s="225">
        <v>3.1334449823089199</v>
      </c>
      <c r="S93" s="223">
        <v>66.508955837868399</v>
      </c>
      <c r="T93" s="225">
        <v>1.6418591144547701</v>
      </c>
      <c r="U93" s="223">
        <v>1.24609188669515</v>
      </c>
      <c r="V93" s="225">
        <v>3.1511338395634301</v>
      </c>
      <c r="W93" s="223">
        <v>65.631796363200195</v>
      </c>
      <c r="X93" s="225">
        <v>1.2876072418408999</v>
      </c>
      <c r="Y93" s="223">
        <v>62.922097658640297</v>
      </c>
      <c r="Z93" s="225">
        <v>3.15435278371119</v>
      </c>
      <c r="AA93" s="223">
        <v>65.553123317980095</v>
      </c>
      <c r="AB93" s="225">
        <v>3.0741436119664698</v>
      </c>
      <c r="AC93" s="223">
        <v>67.053221907077202</v>
      </c>
      <c r="AD93" s="225">
        <v>1.43525038368101</v>
      </c>
      <c r="AE93" s="223">
        <v>4.1311242484369304</v>
      </c>
      <c r="AF93" s="225">
        <v>3.35519128950201</v>
      </c>
      <c r="AG93" s="223">
        <v>53.9301265476794</v>
      </c>
      <c r="AH93" s="225">
        <v>1.38987346958734</v>
      </c>
      <c r="AI93" s="223">
        <v>49.359274671699602</v>
      </c>
      <c r="AJ93" s="225">
        <v>3.02558520674364</v>
      </c>
      <c r="AK93" s="223">
        <v>54.2585293819482</v>
      </c>
      <c r="AL93" s="225">
        <v>3.2870813472083502</v>
      </c>
      <c r="AM93" s="223">
        <v>55.500900492420598</v>
      </c>
      <c r="AN93" s="225">
        <v>1.63409877526971</v>
      </c>
      <c r="AO93" s="223">
        <v>6.1416258207210204</v>
      </c>
      <c r="AP93" s="225">
        <v>3.4582984216049701</v>
      </c>
      <c r="AQ93" s="223">
        <v>55.618506430783299</v>
      </c>
      <c r="AR93" s="225">
        <v>1.37281889412994</v>
      </c>
      <c r="AS93" s="223">
        <v>51.008014823493397</v>
      </c>
      <c r="AT93" s="225">
        <v>2.6734690390181002</v>
      </c>
      <c r="AU93" s="223">
        <v>48.517982618423098</v>
      </c>
      <c r="AV93" s="225">
        <v>3.62494604079511</v>
      </c>
      <c r="AW93" s="223">
        <v>58.7702326319557</v>
      </c>
      <c r="AX93" s="225">
        <v>1.75947707437735</v>
      </c>
      <c r="AY93" s="223">
        <v>7.7622178084623199</v>
      </c>
      <c r="AZ93" s="225">
        <v>3.1133505059948701</v>
      </c>
      <c r="BA93" s="223">
        <v>63.398851486804702</v>
      </c>
      <c r="BB93" s="225">
        <v>1.1354926311873601</v>
      </c>
      <c r="BC93" s="223">
        <v>60.591858043761</v>
      </c>
      <c r="BD93" s="225">
        <v>2.86678946047431</v>
      </c>
      <c r="BE93" s="223">
        <v>61.8885074895882</v>
      </c>
      <c r="BF93" s="225">
        <v>2.8689033256893701</v>
      </c>
      <c r="BG93" s="223">
        <v>64.582071913936403</v>
      </c>
      <c r="BH93" s="225">
        <v>1.35956553171018</v>
      </c>
      <c r="BI93" s="223">
        <v>3.9902138701754701</v>
      </c>
      <c r="BJ93" s="225">
        <v>3.1290258870305401</v>
      </c>
      <c r="BK93" s="223">
        <v>51.830546131119704</v>
      </c>
      <c r="BL93" s="225">
        <v>1.2160935261257599</v>
      </c>
      <c r="BM93" s="223">
        <v>51.927526911042598</v>
      </c>
      <c r="BN93" s="225">
        <v>2.6452327179212798</v>
      </c>
      <c r="BO93" s="223">
        <v>48.769273071151403</v>
      </c>
      <c r="BP93" s="225">
        <v>2.7536359809222302</v>
      </c>
      <c r="BQ93" s="223">
        <v>51.782997195376097</v>
      </c>
      <c r="BR93" s="225">
        <v>1.6320740794081801</v>
      </c>
      <c r="BS93" s="223">
        <v>-0.14452971566648601</v>
      </c>
      <c r="BT93" s="225">
        <v>3.0380436355895402</v>
      </c>
      <c r="BU93" s="223">
        <v>15.9574064346185</v>
      </c>
      <c r="BV93" s="225">
        <v>0.98236548391387901</v>
      </c>
      <c r="BW93" s="223">
        <v>13.4526654928395</v>
      </c>
      <c r="BX93" s="225">
        <v>1.9965018301014199</v>
      </c>
      <c r="BY93" s="223">
        <v>16.2984814735083</v>
      </c>
      <c r="BZ93" s="225">
        <v>2.7154694059379199</v>
      </c>
      <c r="CA93" s="223">
        <v>15.5384482609897</v>
      </c>
      <c r="CB93" s="225">
        <v>1.2348390791705199</v>
      </c>
      <c r="CC93" s="223">
        <v>2.0857827681501702</v>
      </c>
      <c r="CD93" s="225">
        <v>2.3968763111456899</v>
      </c>
      <c r="CE93" s="223">
        <v>40.223362555482801</v>
      </c>
      <c r="CF93" s="225">
        <v>1.07581577038163</v>
      </c>
      <c r="CG93" s="223">
        <v>35.030515523320098</v>
      </c>
      <c r="CH93" s="225">
        <v>2.2443142235115099</v>
      </c>
      <c r="CI93" s="223">
        <v>38.242333674064</v>
      </c>
      <c r="CJ93" s="225">
        <v>2.5916493031636998</v>
      </c>
      <c r="CK93" s="223">
        <v>41.953487789588003</v>
      </c>
      <c r="CL93" s="225">
        <v>1.43405760139772</v>
      </c>
      <c r="CM93" s="223">
        <v>6.9229722662678803</v>
      </c>
      <c r="CN93" s="225">
        <v>2.7554307523438299</v>
      </c>
      <c r="CO93" s="223">
        <v>38.385428237096598</v>
      </c>
      <c r="CP93" s="225">
        <v>1.23802997874549</v>
      </c>
      <c r="CQ93" s="223">
        <v>36.591496611204803</v>
      </c>
      <c r="CR93" s="225">
        <v>2.7902732489126301</v>
      </c>
      <c r="CS93" s="223">
        <v>38.287033966274997</v>
      </c>
      <c r="CT93" s="225">
        <v>2.5796763081922198</v>
      </c>
      <c r="CU93" s="223">
        <v>37.962015935291198</v>
      </c>
      <c r="CV93" s="225">
        <v>1.49562147634752</v>
      </c>
      <c r="CW93" s="223">
        <v>1.37051932408635</v>
      </c>
      <c r="CX93" s="225">
        <v>3.1740902140362799</v>
      </c>
      <c r="CY93" s="223">
        <v>35.758290783181799</v>
      </c>
      <c r="CZ93" s="225">
        <v>1.0973284439681801</v>
      </c>
      <c r="DA93" s="223">
        <v>28.512639600985601</v>
      </c>
      <c r="DB93" s="225">
        <v>2.53935616351048</v>
      </c>
      <c r="DC93" s="223">
        <v>36.779449236102401</v>
      </c>
      <c r="DD93" s="225">
        <v>2.7977096657449998</v>
      </c>
      <c r="DE93" s="223">
        <v>36.534308630729697</v>
      </c>
      <c r="DF93" s="225">
        <v>1.4490482906881199</v>
      </c>
      <c r="DG93" s="223">
        <v>8.0216690297440607</v>
      </c>
      <c r="DH93" s="225">
        <v>2.998463470311</v>
      </c>
      <c r="DI93" s="223">
        <v>55.085706066438398</v>
      </c>
      <c r="DJ93" s="225">
        <v>1.12693523497912</v>
      </c>
      <c r="DK93" s="223">
        <v>50.665390972182799</v>
      </c>
      <c r="DL93" s="225">
        <v>2.70733967677945</v>
      </c>
      <c r="DM93" s="223">
        <v>52.676376128077898</v>
      </c>
      <c r="DN93" s="225">
        <v>2.91290942511477</v>
      </c>
      <c r="DO93" s="223">
        <v>55.9245371352687</v>
      </c>
      <c r="DP93" s="225">
        <v>1.5295924454060701</v>
      </c>
      <c r="DQ93" s="223">
        <v>5.2591461630859397</v>
      </c>
      <c r="DR93" s="225">
        <v>3.0153142447148999</v>
      </c>
      <c r="DS93" s="223">
        <v>55.337376871323897</v>
      </c>
      <c r="DT93" s="225">
        <v>1.19472553139114</v>
      </c>
      <c r="DU93" s="223">
        <v>51.331372174503997</v>
      </c>
      <c r="DV93" s="225">
        <v>2.5933422707793001</v>
      </c>
      <c r="DW93" s="223">
        <v>53.250923391850598</v>
      </c>
      <c r="DX93" s="225">
        <v>2.6683102241015599</v>
      </c>
      <c r="DY93" s="223">
        <v>56.117478200930499</v>
      </c>
      <c r="DZ93" s="225">
        <v>1.5180825538673599</v>
      </c>
      <c r="EA93" s="223">
        <v>4.7861060264265403</v>
      </c>
      <c r="EB93" s="225">
        <v>2.9824543436173001</v>
      </c>
      <c r="EC93" s="223">
        <v>38.250345739988902</v>
      </c>
      <c r="ED93" s="225">
        <v>1.1805432084181799</v>
      </c>
      <c r="EE93" s="223">
        <v>34.304452519757902</v>
      </c>
      <c r="EF93" s="225">
        <v>2.80813592640403</v>
      </c>
      <c r="EG93" s="223">
        <v>36.474472328590203</v>
      </c>
      <c r="EH93" s="225">
        <v>2.8954852696554401</v>
      </c>
      <c r="EI93" s="223">
        <v>38.687186498370899</v>
      </c>
      <c r="EJ93" s="225">
        <v>1.55884535241072</v>
      </c>
      <c r="EK93" s="223">
        <v>4.3827339786130803</v>
      </c>
      <c r="EL93" s="225">
        <v>3.2185319046551299</v>
      </c>
      <c r="EM93" s="223">
        <v>39.313282474843703</v>
      </c>
      <c r="EN93" s="225">
        <v>1.09931109866152</v>
      </c>
      <c r="EO93" s="223">
        <v>35.476072664291898</v>
      </c>
      <c r="EP93" s="225">
        <v>2.5645105296424902</v>
      </c>
      <c r="EQ93" s="223">
        <v>36.981187262966003</v>
      </c>
      <c r="ER93" s="225">
        <v>2.8188206794637298</v>
      </c>
      <c r="ES93" s="223">
        <v>39.626401838142499</v>
      </c>
      <c r="ET93" s="225">
        <v>1.51892183897759</v>
      </c>
      <c r="EU93" s="223">
        <v>4.1503291738506096</v>
      </c>
      <c r="EV93" s="225">
        <v>3.0737642072690998</v>
      </c>
      <c r="EW93" s="223">
        <v>49.350544041520202</v>
      </c>
      <c r="EX93" s="225">
        <v>1.23217163211173</v>
      </c>
      <c r="EY93" s="223">
        <v>46.667800604740499</v>
      </c>
      <c r="EZ93" s="225">
        <v>2.8623640589275401</v>
      </c>
      <c r="FA93" s="223">
        <v>50.8498912368307</v>
      </c>
      <c r="FB93" s="225">
        <v>3.0940654657815898</v>
      </c>
      <c r="FC93" s="223">
        <v>49.077210847790397</v>
      </c>
      <c r="FD93" s="225">
        <v>1.40516836465384</v>
      </c>
      <c r="FE93" s="223">
        <v>2.4094102430498801</v>
      </c>
      <c r="FF93" s="225">
        <v>3.0278511617349002</v>
      </c>
      <c r="FG93" s="104"/>
      <c r="FH93" s="104"/>
      <c r="FI93" s="104"/>
      <c r="FJ93" s="104"/>
      <c r="FK93" s="104"/>
      <c r="FL93" s="104"/>
      <c r="FM93" s="104"/>
      <c r="FN93" s="104"/>
      <c r="FO93" s="104"/>
      <c r="FP93" s="104"/>
      <c r="FQ93" s="104"/>
      <c r="FR93" s="104"/>
      <c r="FS93" s="104"/>
      <c r="FT93" s="104"/>
      <c r="FU93" s="104"/>
      <c r="FV93" s="104"/>
      <c r="FW93" s="104"/>
      <c r="FX93" s="104"/>
      <c r="FY93" s="104"/>
      <c r="FZ93" s="104"/>
      <c r="GA93" s="104"/>
      <c r="GB93" s="104"/>
      <c r="GC93" s="104"/>
      <c r="GD93" s="104"/>
      <c r="GE93" s="104"/>
      <c r="GF93" s="104"/>
      <c r="GG93" s="104"/>
      <c r="GH93" s="104"/>
      <c r="GI93" s="104"/>
      <c r="GJ93" s="104"/>
      <c r="GK93" s="104"/>
      <c r="GL93" s="104"/>
      <c r="GM93" s="223">
        <v>2.9401744904517702</v>
      </c>
      <c r="GN93" s="225">
        <v>1.82433487476241</v>
      </c>
      <c r="GO93" s="223">
        <v>2.3849233050274599</v>
      </c>
      <c r="GP93" s="225">
        <v>1.8287224778564599</v>
      </c>
      <c r="GQ93" s="223">
        <v>3.5483268261657299</v>
      </c>
      <c r="GR93" s="225">
        <v>1.8186624222672001</v>
      </c>
      <c r="GS93" s="223">
        <v>3.3029917863362299</v>
      </c>
      <c r="GT93" s="225">
        <v>1.9965549777709699</v>
      </c>
      <c r="GU93" s="223">
        <v>-0.42009693137536902</v>
      </c>
      <c r="GV93" s="225">
        <v>2.03718013528951</v>
      </c>
      <c r="GW93" s="223">
        <v>1.1220353020273299</v>
      </c>
      <c r="GX93" s="225">
        <v>1.88201111574493</v>
      </c>
      <c r="GY93" s="223">
        <v>-3.4428308235585701</v>
      </c>
      <c r="GZ93" s="225">
        <v>1.7445270784226401</v>
      </c>
      <c r="HA93" s="223">
        <v>-0.89633782349108404</v>
      </c>
      <c r="HB93" s="225">
        <v>1.34082321423538</v>
      </c>
      <c r="HC93" s="223">
        <v>-1.18773955672169</v>
      </c>
      <c r="HD93" s="225">
        <v>1.65713657838058</v>
      </c>
      <c r="HE93" s="223">
        <v>-3.4928095125821601</v>
      </c>
      <c r="HF93" s="225">
        <v>1.7487752675358701</v>
      </c>
      <c r="HG93" s="223">
        <v>-2.85596519227001</v>
      </c>
      <c r="HH93" s="225">
        <v>1.51880452819756</v>
      </c>
      <c r="HI93" s="223">
        <v>-3.21147394186452</v>
      </c>
      <c r="HJ93" s="225">
        <v>1.8069536958896399</v>
      </c>
      <c r="HK93" s="223">
        <v>0.93693543155569603</v>
      </c>
      <c r="HL93" s="225">
        <v>1.8247034223210199</v>
      </c>
      <c r="HM93" s="223">
        <v>-1.4630514457197199</v>
      </c>
      <c r="HN93" s="225">
        <v>1.67220271492038</v>
      </c>
      <c r="HO93" s="223">
        <v>-1.91749734532078</v>
      </c>
      <c r="HP93" s="225">
        <v>1.57867994071949</v>
      </c>
      <c r="HQ93" s="223">
        <v>-3.88472109230882</v>
      </c>
      <c r="HR93" s="239">
        <v>1.82417310062238</v>
      </c>
    </row>
    <row r="94" spans="1:226" ht="13" customHeight="1" x14ac:dyDescent="0.25">
      <c r="A94" s="26" t="s">
        <v>433</v>
      </c>
      <c r="B94" s="96">
        <v>3</v>
      </c>
      <c r="C94" s="223">
        <v>29.128673145467101</v>
      </c>
      <c r="D94" s="225">
        <v>1.15131416265456</v>
      </c>
      <c r="E94" s="223">
        <v>35.935166217179798</v>
      </c>
      <c r="F94" s="225">
        <v>3.2224301512329099</v>
      </c>
      <c r="G94" s="223">
        <v>30.8726245141882</v>
      </c>
      <c r="H94" s="225">
        <v>3.3190625052085601</v>
      </c>
      <c r="I94" s="223">
        <v>26.866847029513899</v>
      </c>
      <c r="J94" s="225">
        <v>1.39327350103241</v>
      </c>
      <c r="K94" s="223">
        <v>-9.0683191876659706</v>
      </c>
      <c r="L94" s="225">
        <v>3.4930326568715602</v>
      </c>
      <c r="M94" s="223">
        <v>29.227934627604998</v>
      </c>
      <c r="N94" s="225">
        <v>1.3100049074333699</v>
      </c>
      <c r="O94" s="223">
        <v>25.114908582145102</v>
      </c>
      <c r="P94" s="225">
        <v>3.0650407273598401</v>
      </c>
      <c r="Q94" s="223">
        <v>34.531212076174803</v>
      </c>
      <c r="R94" s="225">
        <v>4.1476836869493399</v>
      </c>
      <c r="S94" s="223">
        <v>29.395043482683</v>
      </c>
      <c r="T94" s="225">
        <v>1.57560578051101</v>
      </c>
      <c r="U94" s="223">
        <v>4.2801349005378402</v>
      </c>
      <c r="V94" s="225">
        <v>3.4954718831603402</v>
      </c>
      <c r="W94" s="223">
        <v>41.544005536506702</v>
      </c>
      <c r="X94" s="225">
        <v>1.2972703535547201</v>
      </c>
      <c r="Y94" s="223">
        <v>32.882639159866002</v>
      </c>
      <c r="Z94" s="225">
        <v>3.3271046362298802</v>
      </c>
      <c r="AA94" s="223">
        <v>39.481140062841298</v>
      </c>
      <c r="AB94" s="225">
        <v>3.9499963353903902</v>
      </c>
      <c r="AC94" s="223">
        <v>44.726414574894598</v>
      </c>
      <c r="AD94" s="225">
        <v>1.45672776568884</v>
      </c>
      <c r="AE94" s="223">
        <v>11.843775415028601</v>
      </c>
      <c r="AF94" s="225">
        <v>3.5425616317270401</v>
      </c>
      <c r="AG94" s="223">
        <v>47.289696390329503</v>
      </c>
      <c r="AH94" s="225">
        <v>1.3776102664898</v>
      </c>
      <c r="AI94" s="223">
        <v>44.179272821811097</v>
      </c>
      <c r="AJ94" s="225">
        <v>3.1283329892248601</v>
      </c>
      <c r="AK94" s="223">
        <v>54.827317190813098</v>
      </c>
      <c r="AL94" s="225">
        <v>3.9365442053545001</v>
      </c>
      <c r="AM94" s="223">
        <v>46.835222371945797</v>
      </c>
      <c r="AN94" s="225">
        <v>1.7663260931133</v>
      </c>
      <c r="AO94" s="223">
        <v>2.6559495501346602</v>
      </c>
      <c r="AP94" s="225">
        <v>3.6205702152989399</v>
      </c>
      <c r="AQ94" s="223">
        <v>32.906927681675199</v>
      </c>
      <c r="AR94" s="225">
        <v>1.29756375492461</v>
      </c>
      <c r="AS94" s="223">
        <v>25.207398506719201</v>
      </c>
      <c r="AT94" s="225">
        <v>2.8426938409385598</v>
      </c>
      <c r="AU94" s="223">
        <v>32.9676279029052</v>
      </c>
      <c r="AV94" s="225">
        <v>3.9593442672302901</v>
      </c>
      <c r="AW94" s="223">
        <v>36.093137593951496</v>
      </c>
      <c r="AX94" s="225">
        <v>1.50173457983238</v>
      </c>
      <c r="AY94" s="223">
        <v>10.885739087232199</v>
      </c>
      <c r="AZ94" s="225">
        <v>3.0903289572514101</v>
      </c>
      <c r="BA94" s="223">
        <v>48.659552504365898</v>
      </c>
      <c r="BB94" s="225">
        <v>1.17297089217607</v>
      </c>
      <c r="BC94" s="223">
        <v>42.106495601732</v>
      </c>
      <c r="BD94" s="225">
        <v>2.8172437337639802</v>
      </c>
      <c r="BE94" s="223">
        <v>38.262294268846297</v>
      </c>
      <c r="BF94" s="225">
        <v>3.7871222623665202</v>
      </c>
      <c r="BG94" s="223">
        <v>52.270793755195697</v>
      </c>
      <c r="BH94" s="225">
        <v>1.5572111328901801</v>
      </c>
      <c r="BI94" s="223">
        <v>10.164298153463699</v>
      </c>
      <c r="BJ94" s="225">
        <v>3.3628286087482202</v>
      </c>
      <c r="BK94" s="223">
        <v>38.371408363919201</v>
      </c>
      <c r="BL94" s="225">
        <v>1.31008524744614</v>
      </c>
      <c r="BM94" s="223">
        <v>46.367468411220401</v>
      </c>
      <c r="BN94" s="225">
        <v>3.2151894180568301</v>
      </c>
      <c r="BO94" s="223">
        <v>36.121503903077702</v>
      </c>
      <c r="BP94" s="225">
        <v>3.4948090807847199</v>
      </c>
      <c r="BQ94" s="223">
        <v>37.156072250042399</v>
      </c>
      <c r="BR94" s="225">
        <v>1.63444360430936</v>
      </c>
      <c r="BS94" s="223">
        <v>-9.2113961611779693</v>
      </c>
      <c r="BT94" s="225">
        <v>3.6071725630850699</v>
      </c>
      <c r="BU94" s="223">
        <v>8.5534472091496294</v>
      </c>
      <c r="BV94" s="225">
        <v>0.71247060261398099</v>
      </c>
      <c r="BW94" s="223">
        <v>7.63088713595765</v>
      </c>
      <c r="BX94" s="225">
        <v>1.7136625116951201</v>
      </c>
      <c r="BY94" s="223">
        <v>6.7166090126801796</v>
      </c>
      <c r="BZ94" s="225">
        <v>1.9344196806521901</v>
      </c>
      <c r="CA94" s="223">
        <v>9.0614530585002093</v>
      </c>
      <c r="CB94" s="225">
        <v>0.93668737920649203</v>
      </c>
      <c r="CC94" s="223">
        <v>1.43056592254256</v>
      </c>
      <c r="CD94" s="225">
        <v>2.0505055784541701</v>
      </c>
      <c r="CE94" s="223">
        <v>15.9987116535528</v>
      </c>
      <c r="CF94" s="225">
        <v>0.98958758006438596</v>
      </c>
      <c r="CG94" s="223">
        <v>17.291660271468899</v>
      </c>
      <c r="CH94" s="225">
        <v>2.4569343328933102</v>
      </c>
      <c r="CI94" s="223">
        <v>12.840818504559399</v>
      </c>
      <c r="CJ94" s="225">
        <v>3.07530387137566</v>
      </c>
      <c r="CK94" s="223">
        <v>16.007018639925501</v>
      </c>
      <c r="CL94" s="225">
        <v>1.1525667968129001</v>
      </c>
      <c r="CM94" s="223">
        <v>-1.2846416315433999</v>
      </c>
      <c r="CN94" s="225">
        <v>2.73028453746999</v>
      </c>
      <c r="CO94" s="223">
        <v>31.784714788361601</v>
      </c>
      <c r="CP94" s="225">
        <v>1.2411199972821401</v>
      </c>
      <c r="CQ94" s="223">
        <v>31.8248800969135</v>
      </c>
      <c r="CR94" s="225">
        <v>3.0756572805713001</v>
      </c>
      <c r="CS94" s="223">
        <v>31.6294091728967</v>
      </c>
      <c r="CT94" s="225">
        <v>3.6751953215237299</v>
      </c>
      <c r="CU94" s="223">
        <v>32.039772826404402</v>
      </c>
      <c r="CV94" s="225">
        <v>1.5156422698993799</v>
      </c>
      <c r="CW94" s="223">
        <v>0.21489272949088101</v>
      </c>
      <c r="CX94" s="225">
        <v>3.4886342860913899</v>
      </c>
      <c r="CY94" s="223">
        <v>27.907799402344999</v>
      </c>
      <c r="CZ94" s="225">
        <v>1.2494385644935</v>
      </c>
      <c r="DA94" s="223">
        <v>22.845213209844399</v>
      </c>
      <c r="DB94" s="225">
        <v>3.2274192835347399</v>
      </c>
      <c r="DC94" s="223">
        <v>27.685966900432</v>
      </c>
      <c r="DD94" s="225">
        <v>3.4117194423303898</v>
      </c>
      <c r="DE94" s="223">
        <v>29.170496222904799</v>
      </c>
      <c r="DF94" s="225">
        <v>1.4832485974904299</v>
      </c>
      <c r="DG94" s="223">
        <v>6.3252830130603996</v>
      </c>
      <c r="DH94" s="225">
        <v>3.50056328999485</v>
      </c>
      <c r="DI94" s="223">
        <v>34.432192133200601</v>
      </c>
      <c r="DJ94" s="225">
        <v>1.44933302926462</v>
      </c>
      <c r="DK94" s="223">
        <v>35.2062015293534</v>
      </c>
      <c r="DL94" s="225">
        <v>3.2292677795489602</v>
      </c>
      <c r="DM94" s="223">
        <v>28.528328622835399</v>
      </c>
      <c r="DN94" s="225">
        <v>3.5371204062694499</v>
      </c>
      <c r="DO94" s="223">
        <v>34.520560400869002</v>
      </c>
      <c r="DP94" s="225">
        <v>1.64548665867257</v>
      </c>
      <c r="DQ94" s="223">
        <v>-0.68564112848437697</v>
      </c>
      <c r="DR94" s="225">
        <v>3.6246784274538899</v>
      </c>
      <c r="DS94" s="223">
        <v>25.350550641489001</v>
      </c>
      <c r="DT94" s="225">
        <v>1.0115971975598701</v>
      </c>
      <c r="DU94" s="223">
        <v>24.5931147571544</v>
      </c>
      <c r="DV94" s="225">
        <v>2.8058171225501698</v>
      </c>
      <c r="DW94" s="223">
        <v>21.548309870542901</v>
      </c>
      <c r="DX94" s="225">
        <v>3.3453213049555099</v>
      </c>
      <c r="DY94" s="223">
        <v>26.569042456397401</v>
      </c>
      <c r="DZ94" s="225">
        <v>1.3674236494068801</v>
      </c>
      <c r="EA94" s="223">
        <v>1.9759276992430499</v>
      </c>
      <c r="EB94" s="225">
        <v>3.3053056266701</v>
      </c>
      <c r="EC94" s="223">
        <v>16.6106675850553</v>
      </c>
      <c r="ED94" s="225">
        <v>1.0875151273620201</v>
      </c>
      <c r="EE94" s="223">
        <v>14.784051561487001</v>
      </c>
      <c r="EF94" s="225">
        <v>2.1854388541662901</v>
      </c>
      <c r="EG94" s="223">
        <v>18.171371010472999</v>
      </c>
      <c r="EH94" s="225">
        <v>3.0585023414509198</v>
      </c>
      <c r="EI94" s="223">
        <v>16.8807795785177</v>
      </c>
      <c r="EJ94" s="225">
        <v>1.39049791373584</v>
      </c>
      <c r="EK94" s="223">
        <v>2.0967280170307299</v>
      </c>
      <c r="EL94" s="225">
        <v>2.4475485179826801</v>
      </c>
      <c r="EM94" s="223">
        <v>12.6339306851293</v>
      </c>
      <c r="EN94" s="225">
        <v>0.98602959939383705</v>
      </c>
      <c r="EO94" s="223">
        <v>8.2140799546834007</v>
      </c>
      <c r="EP94" s="225">
        <v>2.0031486062453201</v>
      </c>
      <c r="EQ94" s="223">
        <v>13.7070207381787</v>
      </c>
      <c r="ER94" s="225">
        <v>2.9161481273949601</v>
      </c>
      <c r="ES94" s="223">
        <v>13.562602752168001</v>
      </c>
      <c r="ET94" s="225">
        <v>1.2369207870860299</v>
      </c>
      <c r="EU94" s="223">
        <v>5.3485227974846401</v>
      </c>
      <c r="EV94" s="225">
        <v>2.1442745085239299</v>
      </c>
      <c r="EW94" s="223">
        <v>31.480456024254501</v>
      </c>
      <c r="EX94" s="225">
        <v>1.2023609143104199</v>
      </c>
      <c r="EY94" s="223">
        <v>33.3573727551559</v>
      </c>
      <c r="EZ94" s="225">
        <v>2.65134611463374</v>
      </c>
      <c r="FA94" s="223">
        <v>29.968471268905802</v>
      </c>
      <c r="FB94" s="225">
        <v>3.8826569031395302</v>
      </c>
      <c r="FC94" s="223">
        <v>30.962110514119001</v>
      </c>
      <c r="FD94" s="225">
        <v>1.57822823113446</v>
      </c>
      <c r="FE94" s="223">
        <v>-2.3952622410369599</v>
      </c>
      <c r="FF94" s="225">
        <v>3.1929188007960199</v>
      </c>
      <c r="FG94" s="104"/>
      <c r="FH94" s="104"/>
      <c r="FI94" s="104"/>
      <c r="FJ94" s="104"/>
      <c r="FK94" s="104"/>
      <c r="FL94" s="104"/>
      <c r="FM94" s="104"/>
      <c r="FN94" s="104"/>
      <c r="FO94" s="104"/>
      <c r="FP94" s="104"/>
      <c r="FQ94" s="104"/>
      <c r="FR94" s="104"/>
      <c r="FS94" s="104"/>
      <c r="FT94" s="104"/>
      <c r="FU94" s="104"/>
      <c r="FV94" s="104"/>
      <c r="FW94" s="104"/>
      <c r="FX94" s="104"/>
      <c r="FY94" s="104"/>
      <c r="FZ94" s="104"/>
      <c r="GA94" s="104"/>
      <c r="GB94" s="104"/>
      <c r="GC94" s="104"/>
      <c r="GD94" s="104"/>
      <c r="GE94" s="104"/>
      <c r="GF94" s="104"/>
      <c r="GG94" s="104"/>
      <c r="GH94" s="104"/>
      <c r="GI94" s="104"/>
      <c r="GJ94" s="104"/>
      <c r="GK94" s="104"/>
      <c r="GL94" s="104"/>
      <c r="GM94" s="223">
        <v>-4.2219015554840702</v>
      </c>
      <c r="GN94" s="225">
        <v>1.6898293360462999</v>
      </c>
      <c r="GO94" s="223">
        <v>2.9452928088735502</v>
      </c>
      <c r="GP94" s="225">
        <v>1.86916769355539</v>
      </c>
      <c r="GQ94" s="223">
        <v>5.7313885165127099</v>
      </c>
      <c r="GR94" s="225">
        <v>1.93842010451091</v>
      </c>
      <c r="GS94" s="223">
        <v>-15.7584176798977</v>
      </c>
      <c r="GT94" s="225">
        <v>1.76087195930878</v>
      </c>
      <c r="GU94" s="223">
        <v>-13.932542420658899</v>
      </c>
      <c r="GV94" s="225">
        <v>2.0882304888233199</v>
      </c>
      <c r="GW94" s="223">
        <v>2.0615914595512299</v>
      </c>
      <c r="GX94" s="225">
        <v>1.68296792153351</v>
      </c>
      <c r="GY94" s="223">
        <v>-9.8539823289375601</v>
      </c>
      <c r="GZ94" s="225">
        <v>1.85238516713306</v>
      </c>
      <c r="HA94" s="223">
        <v>-5.5456942305353696</v>
      </c>
      <c r="HB94" s="225">
        <v>1.1419384462654401</v>
      </c>
      <c r="HC94" s="223">
        <v>-7.8982545907294801</v>
      </c>
      <c r="HD94" s="225">
        <v>1.76694500869057</v>
      </c>
      <c r="HE94" s="223">
        <v>-18.741442462797199</v>
      </c>
      <c r="HF94" s="225">
        <v>1.86418667559091</v>
      </c>
      <c r="HG94" s="223">
        <v>-10.9107805920932</v>
      </c>
      <c r="HH94" s="225">
        <v>1.86346916841919</v>
      </c>
      <c r="HI94" s="223">
        <v>-8.6766336383301699</v>
      </c>
      <c r="HJ94" s="225">
        <v>2.01550725101563</v>
      </c>
      <c r="HK94" s="223">
        <v>-5.8140529778217802</v>
      </c>
      <c r="HL94" s="225">
        <v>1.73149644851828</v>
      </c>
      <c r="HM94" s="223">
        <v>-4.7760388458421401</v>
      </c>
      <c r="HN94" s="225">
        <v>1.6573089091226401</v>
      </c>
      <c r="HO94" s="223">
        <v>-0.69523969790872897</v>
      </c>
      <c r="HP94" s="225">
        <v>1.40458847875978</v>
      </c>
      <c r="HQ94" s="223">
        <v>2.2638371308409502</v>
      </c>
      <c r="HR94" s="239">
        <v>1.7485348362169</v>
      </c>
    </row>
    <row r="95" spans="1:226" ht="13" customHeight="1" x14ac:dyDescent="0.25">
      <c r="A95" s="26" t="s">
        <v>437</v>
      </c>
      <c r="B95" s="96">
        <v>3</v>
      </c>
      <c r="C95" s="223">
        <v>19.175009545926201</v>
      </c>
      <c r="D95" s="225">
        <v>0.86235307747077095</v>
      </c>
      <c r="E95" s="223">
        <v>23.204896302989301</v>
      </c>
      <c r="F95" s="225">
        <v>2.0698037099889302</v>
      </c>
      <c r="G95" s="223">
        <v>18.184822131509801</v>
      </c>
      <c r="H95" s="225">
        <v>1.62290037855981</v>
      </c>
      <c r="I95" s="223">
        <v>18.309194049292401</v>
      </c>
      <c r="J95" s="225">
        <v>1.0336425334110499</v>
      </c>
      <c r="K95" s="223">
        <v>-4.8957022536969497</v>
      </c>
      <c r="L95" s="225">
        <v>2.2781855434613099</v>
      </c>
      <c r="M95" s="223">
        <v>28.500237018121499</v>
      </c>
      <c r="N95" s="225">
        <v>1.1646197361308599</v>
      </c>
      <c r="O95" s="223">
        <v>34.455935396006801</v>
      </c>
      <c r="P95" s="225">
        <v>2.8645843421847301</v>
      </c>
      <c r="Q95" s="223">
        <v>31.919763721636699</v>
      </c>
      <c r="R95" s="225">
        <v>2.2761449081215099</v>
      </c>
      <c r="S95" s="223">
        <v>25.526025366930799</v>
      </c>
      <c r="T95" s="225">
        <v>1.2826138486770999</v>
      </c>
      <c r="U95" s="223">
        <v>-8.9299100290759998</v>
      </c>
      <c r="V95" s="225">
        <v>2.9037806397643302</v>
      </c>
      <c r="W95" s="223">
        <v>41.331338455430398</v>
      </c>
      <c r="X95" s="225">
        <v>1.2045274384207501</v>
      </c>
      <c r="Y95" s="223">
        <v>41.730563201071</v>
      </c>
      <c r="Z95" s="225">
        <v>2.8556821124871199</v>
      </c>
      <c r="AA95" s="223">
        <v>44.544264062762998</v>
      </c>
      <c r="AB95" s="225">
        <v>1.8952053575727901</v>
      </c>
      <c r="AC95" s="223">
        <v>39.794326990515899</v>
      </c>
      <c r="AD95" s="225">
        <v>1.4181625553800701</v>
      </c>
      <c r="AE95" s="223">
        <v>-1.93623621055516</v>
      </c>
      <c r="AF95" s="225">
        <v>2.9868923466012101</v>
      </c>
      <c r="AG95" s="223">
        <v>44.346432962311503</v>
      </c>
      <c r="AH95" s="225">
        <v>1.4188262800385101</v>
      </c>
      <c r="AI95" s="223">
        <v>47.130088546906002</v>
      </c>
      <c r="AJ95" s="225">
        <v>2.7760199958053899</v>
      </c>
      <c r="AK95" s="223">
        <v>46.2999242941912</v>
      </c>
      <c r="AL95" s="225">
        <v>2.4626550918586898</v>
      </c>
      <c r="AM95" s="223">
        <v>42.6045667831958</v>
      </c>
      <c r="AN95" s="225">
        <v>1.7370924018446801</v>
      </c>
      <c r="AO95" s="223">
        <v>-4.5255217637102696</v>
      </c>
      <c r="AP95" s="225">
        <v>3.1371902821239099</v>
      </c>
      <c r="AQ95" s="223">
        <v>29.021564200813199</v>
      </c>
      <c r="AR95" s="225">
        <v>1.41940756364815</v>
      </c>
      <c r="AS95" s="223">
        <v>30.704835999756298</v>
      </c>
      <c r="AT95" s="225">
        <v>3.0199325542209898</v>
      </c>
      <c r="AU95" s="223">
        <v>34.892794399409198</v>
      </c>
      <c r="AV95" s="225">
        <v>2.3678551198534801</v>
      </c>
      <c r="AW95" s="223">
        <v>26.245405941582899</v>
      </c>
      <c r="AX95" s="225">
        <v>1.6381202630565199</v>
      </c>
      <c r="AY95" s="223">
        <v>-4.4594300581733997</v>
      </c>
      <c r="AZ95" s="225">
        <v>3.4278810200092802</v>
      </c>
      <c r="BA95" s="223">
        <v>41.752050911155202</v>
      </c>
      <c r="BB95" s="225">
        <v>1.1548730808516701</v>
      </c>
      <c r="BC95" s="223">
        <v>41.636626024871703</v>
      </c>
      <c r="BD95" s="225">
        <v>2.9401268257022002</v>
      </c>
      <c r="BE95" s="223">
        <v>43.291385235927699</v>
      </c>
      <c r="BF95" s="225">
        <v>2.17458186277698</v>
      </c>
      <c r="BG95" s="223">
        <v>41.238173621316299</v>
      </c>
      <c r="BH95" s="225">
        <v>1.39343488901938</v>
      </c>
      <c r="BI95" s="223">
        <v>-0.39845240355543898</v>
      </c>
      <c r="BJ95" s="225">
        <v>3.18719650735156</v>
      </c>
      <c r="BK95" s="223">
        <v>31.4214544184223</v>
      </c>
      <c r="BL95" s="225">
        <v>1.06408527196393</v>
      </c>
      <c r="BM95" s="223">
        <v>43.517638837955303</v>
      </c>
      <c r="BN95" s="225">
        <v>2.59653149960802</v>
      </c>
      <c r="BO95" s="223">
        <v>32.982541501530399</v>
      </c>
      <c r="BP95" s="225">
        <v>2.0663050430796299</v>
      </c>
      <c r="BQ95" s="223">
        <v>27.659437781624298</v>
      </c>
      <c r="BR95" s="225">
        <v>1.3018709691945001</v>
      </c>
      <c r="BS95" s="223">
        <v>-15.858201056331</v>
      </c>
      <c r="BT95" s="225">
        <v>3.0623276374533899</v>
      </c>
      <c r="BU95" s="223">
        <v>10.290411574561499</v>
      </c>
      <c r="BV95" s="225">
        <v>0.59978213766198196</v>
      </c>
      <c r="BW95" s="223">
        <v>13.294258307491299</v>
      </c>
      <c r="BX95" s="225">
        <v>1.83587980382431</v>
      </c>
      <c r="BY95" s="223">
        <v>12.1720519784672</v>
      </c>
      <c r="BZ95" s="225">
        <v>1.18815458877589</v>
      </c>
      <c r="CA95" s="223">
        <v>8.3311296901893002</v>
      </c>
      <c r="CB95" s="225">
        <v>0.62613700300069197</v>
      </c>
      <c r="CC95" s="223">
        <v>-4.9631286173020301</v>
      </c>
      <c r="CD95" s="225">
        <v>1.9431657502845401</v>
      </c>
      <c r="CE95" s="223">
        <v>36.961852036354998</v>
      </c>
      <c r="CF95" s="225">
        <v>1.0353020864570901</v>
      </c>
      <c r="CG95" s="223">
        <v>41.846088065962597</v>
      </c>
      <c r="CH95" s="225">
        <v>2.82902022051264</v>
      </c>
      <c r="CI95" s="223">
        <v>38.240418365073303</v>
      </c>
      <c r="CJ95" s="225">
        <v>1.9791787340904601</v>
      </c>
      <c r="CK95" s="223">
        <v>35.212569481056399</v>
      </c>
      <c r="CL95" s="225">
        <v>1.3317035895774001</v>
      </c>
      <c r="CM95" s="223">
        <v>-6.6335185849062102</v>
      </c>
      <c r="CN95" s="225">
        <v>3.1009692755465301</v>
      </c>
      <c r="CO95" s="223">
        <v>29.382026827711201</v>
      </c>
      <c r="CP95" s="225">
        <v>1.0216051194773299</v>
      </c>
      <c r="CQ95" s="223">
        <v>37.003622449723501</v>
      </c>
      <c r="CR95" s="225">
        <v>2.66597448773229</v>
      </c>
      <c r="CS95" s="223">
        <v>33.515991195943997</v>
      </c>
      <c r="CT95" s="225">
        <v>2.2649465453250901</v>
      </c>
      <c r="CU95" s="223">
        <v>25.923633275808999</v>
      </c>
      <c r="CV95" s="225">
        <v>1.12451758421551</v>
      </c>
      <c r="CW95" s="223">
        <v>-11.0799891739145</v>
      </c>
      <c r="CX95" s="225">
        <v>2.78380589666603</v>
      </c>
      <c r="CY95" s="223">
        <v>17.381839214941301</v>
      </c>
      <c r="CZ95" s="225">
        <v>0.81792541989045897</v>
      </c>
      <c r="DA95" s="223">
        <v>16.792720617644601</v>
      </c>
      <c r="DB95" s="225">
        <v>2.15737417903558</v>
      </c>
      <c r="DC95" s="223">
        <v>17.854463737913999</v>
      </c>
      <c r="DD95" s="225">
        <v>1.3325295099114101</v>
      </c>
      <c r="DE95" s="223">
        <v>16.946398364174701</v>
      </c>
      <c r="DF95" s="225">
        <v>0.99708398517845198</v>
      </c>
      <c r="DG95" s="223">
        <v>0.153677746530054</v>
      </c>
      <c r="DH95" s="225">
        <v>2.21520932565678</v>
      </c>
      <c r="DI95" s="223">
        <v>30.496350524334801</v>
      </c>
      <c r="DJ95" s="225">
        <v>1.00335713666918</v>
      </c>
      <c r="DK95" s="223">
        <v>35.649613544987801</v>
      </c>
      <c r="DL95" s="225">
        <v>3.2994406053068599</v>
      </c>
      <c r="DM95" s="223">
        <v>32.056645956843496</v>
      </c>
      <c r="DN95" s="225">
        <v>1.8673557338745601</v>
      </c>
      <c r="DO95" s="223">
        <v>28.562922079955499</v>
      </c>
      <c r="DP95" s="225">
        <v>1.2107898074069201</v>
      </c>
      <c r="DQ95" s="223">
        <v>-7.0866914650322697</v>
      </c>
      <c r="DR95" s="225">
        <v>3.4326326277960302</v>
      </c>
      <c r="DS95" s="223">
        <v>28.251376718234798</v>
      </c>
      <c r="DT95" s="225">
        <v>0.97940693202987505</v>
      </c>
      <c r="DU95" s="223">
        <v>29.486717601788101</v>
      </c>
      <c r="DV95" s="225">
        <v>2.2487808870372699</v>
      </c>
      <c r="DW95" s="223">
        <v>30.0641233214082</v>
      </c>
      <c r="DX95" s="225">
        <v>2.0102432721019898</v>
      </c>
      <c r="DY95" s="223">
        <v>27.1287088751582</v>
      </c>
      <c r="DZ95" s="225">
        <v>1.2529126921287901</v>
      </c>
      <c r="EA95" s="223">
        <v>-2.3580087266299299</v>
      </c>
      <c r="EB95" s="225">
        <v>2.5299667325053199</v>
      </c>
      <c r="EC95" s="223">
        <v>29.191221209332699</v>
      </c>
      <c r="ED95" s="225">
        <v>1.0209080292263999</v>
      </c>
      <c r="EE95" s="223">
        <v>32.028106680788099</v>
      </c>
      <c r="EF95" s="225">
        <v>2.3609505385567102</v>
      </c>
      <c r="EG95" s="223">
        <v>32.618841194400801</v>
      </c>
      <c r="EH95" s="225">
        <v>1.78941820083023</v>
      </c>
      <c r="EI95" s="223">
        <v>27.219448320386402</v>
      </c>
      <c r="EJ95" s="225">
        <v>1.19079260418488</v>
      </c>
      <c r="EK95" s="223">
        <v>-4.8086583604016297</v>
      </c>
      <c r="EL95" s="225">
        <v>2.5354286241249402</v>
      </c>
      <c r="EM95" s="223">
        <v>25.402399139449901</v>
      </c>
      <c r="EN95" s="225">
        <v>0.889630808557894</v>
      </c>
      <c r="EO95" s="223">
        <v>29.8154209602029</v>
      </c>
      <c r="EP95" s="225">
        <v>2.1887022179636402</v>
      </c>
      <c r="EQ95" s="223">
        <v>26.811804102610299</v>
      </c>
      <c r="ER95" s="225">
        <v>1.7886612842379099</v>
      </c>
      <c r="ES95" s="223">
        <v>23.2884040951825</v>
      </c>
      <c r="ET95" s="225">
        <v>1.2401135640318399</v>
      </c>
      <c r="EU95" s="223">
        <v>-6.5270168650203404</v>
      </c>
      <c r="EV95" s="225">
        <v>2.4649516909478599</v>
      </c>
      <c r="EW95" s="223">
        <v>18.269724122533798</v>
      </c>
      <c r="EX95" s="225">
        <v>0.72577537439185602</v>
      </c>
      <c r="EY95" s="223">
        <v>23.095262487376701</v>
      </c>
      <c r="EZ95" s="225">
        <v>2.15314546665625</v>
      </c>
      <c r="FA95" s="223">
        <v>19.8520719867462</v>
      </c>
      <c r="FB95" s="225">
        <v>1.6135634633298801</v>
      </c>
      <c r="FC95" s="223">
        <v>16.241132146070701</v>
      </c>
      <c r="FD95" s="225">
        <v>0.91664137275076396</v>
      </c>
      <c r="FE95" s="223">
        <v>-6.8541303413060204</v>
      </c>
      <c r="FF95" s="225">
        <v>2.38502763462186</v>
      </c>
      <c r="FG95" s="104"/>
      <c r="FH95" s="104"/>
      <c r="FI95" s="104"/>
      <c r="FJ95" s="104"/>
      <c r="FK95" s="104"/>
      <c r="FL95" s="104"/>
      <c r="FM95" s="104"/>
      <c r="FN95" s="104"/>
      <c r="FO95" s="104"/>
      <c r="FP95" s="104"/>
      <c r="FQ95" s="104"/>
      <c r="FR95" s="104"/>
      <c r="FS95" s="104"/>
      <c r="FT95" s="104"/>
      <c r="FU95" s="104"/>
      <c r="FV95" s="104"/>
      <c r="FW95" s="104"/>
      <c r="FX95" s="104"/>
      <c r="FY95" s="104"/>
      <c r="FZ95" s="104"/>
      <c r="GA95" s="104"/>
      <c r="GB95" s="104"/>
      <c r="GC95" s="104"/>
      <c r="GD95" s="104"/>
      <c r="GE95" s="104"/>
      <c r="GF95" s="104"/>
      <c r="GG95" s="104"/>
      <c r="GH95" s="104"/>
      <c r="GI95" s="104"/>
      <c r="GJ95" s="104"/>
      <c r="GK95" s="104"/>
      <c r="GL95" s="104"/>
      <c r="GM95" s="223">
        <v>-0.26971689612843303</v>
      </c>
      <c r="GN95" s="225">
        <v>1.2691106998601001</v>
      </c>
      <c r="GO95" s="223">
        <v>2.3695227205512199</v>
      </c>
      <c r="GP95" s="225">
        <v>1.57283538224504</v>
      </c>
      <c r="GQ95" s="223">
        <v>-3.0321892256535401</v>
      </c>
      <c r="GR95" s="225">
        <v>1.6552934791118701</v>
      </c>
      <c r="GS95" s="223">
        <v>-3.5919292642996199</v>
      </c>
      <c r="GT95" s="225">
        <v>1.86378362808941</v>
      </c>
      <c r="GU95" s="223">
        <v>-7.4462804859822702</v>
      </c>
      <c r="GV95" s="225">
        <v>2.0242848378498599</v>
      </c>
      <c r="GW95" s="223">
        <v>-8.6529464132735505</v>
      </c>
      <c r="GX95" s="225">
        <v>1.5914427139232801</v>
      </c>
      <c r="GY95" s="223">
        <v>-9.7952968075825808</v>
      </c>
      <c r="GZ95" s="225">
        <v>1.5198023152354201</v>
      </c>
      <c r="HA95" s="223">
        <v>-2.0751004828800501</v>
      </c>
      <c r="HB95" s="225">
        <v>0.92983370896450201</v>
      </c>
      <c r="HC95" s="223">
        <v>0.47524748251527199</v>
      </c>
      <c r="HD95" s="225">
        <v>1.50014180835721</v>
      </c>
      <c r="HE95" s="223">
        <v>-12.7870490908557</v>
      </c>
      <c r="HF95" s="225">
        <v>1.5086536465920799</v>
      </c>
      <c r="HG95" s="223">
        <v>-4.3254475675598796</v>
      </c>
      <c r="HH95" s="225">
        <v>1.1663736932872599</v>
      </c>
      <c r="HI95" s="223">
        <v>-7.8256428134067901</v>
      </c>
      <c r="HJ95" s="225">
        <v>1.4191137453304099</v>
      </c>
      <c r="HK95" s="223">
        <v>-0.83475348131146299</v>
      </c>
      <c r="HL95" s="225">
        <v>1.4539839929403799</v>
      </c>
      <c r="HM95" s="223">
        <v>-2.52617085361172</v>
      </c>
      <c r="HN95" s="225">
        <v>1.44856874437661</v>
      </c>
      <c r="HO95" s="223">
        <v>-4.7984858227152598</v>
      </c>
      <c r="HP95" s="225">
        <v>1.32908846485395</v>
      </c>
      <c r="HQ95" s="223">
        <v>-0.96021126845778304</v>
      </c>
      <c r="HR95" s="239">
        <v>1.0194836707172901</v>
      </c>
    </row>
    <row r="96" spans="1:226" ht="13" customHeight="1" x14ac:dyDescent="0.25">
      <c r="A96" s="26" t="s">
        <v>438</v>
      </c>
      <c r="B96" s="96">
        <v>3</v>
      </c>
      <c r="C96" s="223">
        <v>42.832040806604901</v>
      </c>
      <c r="D96" s="225">
        <v>1.47085560980425</v>
      </c>
      <c r="E96" s="223">
        <v>40.6562198604393</v>
      </c>
      <c r="F96" s="225">
        <v>3.8392484103625502</v>
      </c>
      <c r="G96" s="223">
        <v>45.7771521145321</v>
      </c>
      <c r="H96" s="225">
        <v>2.4467530917137399</v>
      </c>
      <c r="I96" s="223">
        <v>42.531885215304101</v>
      </c>
      <c r="J96" s="225">
        <v>2.2613788478421202</v>
      </c>
      <c r="K96" s="223">
        <v>1.87566535486473</v>
      </c>
      <c r="L96" s="225">
        <v>4.5865084348098497</v>
      </c>
      <c r="M96" s="223">
        <v>43.1137271262929</v>
      </c>
      <c r="N96" s="225">
        <v>1.71487655436526</v>
      </c>
      <c r="O96" s="223">
        <v>39.594461260598003</v>
      </c>
      <c r="P96" s="225">
        <v>3.1070193232211301</v>
      </c>
      <c r="Q96" s="223">
        <v>47.040389539927197</v>
      </c>
      <c r="R96" s="225">
        <v>2.8107541554425</v>
      </c>
      <c r="S96" s="223">
        <v>42.537833592774703</v>
      </c>
      <c r="T96" s="225">
        <v>2.2612040782834599</v>
      </c>
      <c r="U96" s="223">
        <v>2.9433723321767098</v>
      </c>
      <c r="V96" s="225">
        <v>3.5209574100639598</v>
      </c>
      <c r="W96" s="223">
        <v>44.7549342319899</v>
      </c>
      <c r="X96" s="225">
        <v>1.98702658806584</v>
      </c>
      <c r="Y96" s="223">
        <v>43.871106963336203</v>
      </c>
      <c r="Z96" s="225">
        <v>3.86811866023243</v>
      </c>
      <c r="AA96" s="223">
        <v>44.836950073273897</v>
      </c>
      <c r="AB96" s="225">
        <v>3.5365887362415398</v>
      </c>
      <c r="AC96" s="223">
        <v>45.116573420330198</v>
      </c>
      <c r="AD96" s="225">
        <v>2.4621795781045601</v>
      </c>
      <c r="AE96" s="223">
        <v>1.2454664569940399</v>
      </c>
      <c r="AF96" s="225">
        <v>3.90323516736398</v>
      </c>
      <c r="AG96" s="223">
        <v>42.347645397776901</v>
      </c>
      <c r="AH96" s="225">
        <v>2.0698170571289198</v>
      </c>
      <c r="AI96" s="223">
        <v>36.482420225759</v>
      </c>
      <c r="AJ96" s="225">
        <v>4.2587079129552201</v>
      </c>
      <c r="AK96" s="223">
        <v>46.797267355553103</v>
      </c>
      <c r="AL96" s="225">
        <v>2.7083835425251501</v>
      </c>
      <c r="AM96" s="223">
        <v>42.599732446986302</v>
      </c>
      <c r="AN96" s="225">
        <v>2.3523794408049201</v>
      </c>
      <c r="AO96" s="223">
        <v>6.1173122212272899</v>
      </c>
      <c r="AP96" s="225">
        <v>4.4747302699364102</v>
      </c>
      <c r="AQ96" s="223">
        <v>42.532334365213401</v>
      </c>
      <c r="AR96" s="225">
        <v>1.8213391942402199</v>
      </c>
      <c r="AS96" s="223">
        <v>38.871862211286697</v>
      </c>
      <c r="AT96" s="225">
        <v>3.9884130291428601</v>
      </c>
      <c r="AU96" s="223">
        <v>46.996308825869598</v>
      </c>
      <c r="AV96" s="225">
        <v>3.1013630323184498</v>
      </c>
      <c r="AW96" s="223">
        <v>41.638201691270403</v>
      </c>
      <c r="AX96" s="225">
        <v>2.0032310514250899</v>
      </c>
      <c r="AY96" s="223">
        <v>2.7663394799837202</v>
      </c>
      <c r="AZ96" s="225">
        <v>3.7544881458325601</v>
      </c>
      <c r="BA96" s="223">
        <v>47.184756750155799</v>
      </c>
      <c r="BB96" s="225">
        <v>2.29473279940771</v>
      </c>
      <c r="BC96" s="223">
        <v>46.3285277659662</v>
      </c>
      <c r="BD96" s="225">
        <v>3.7019694367556601</v>
      </c>
      <c r="BE96" s="223">
        <v>50.6171722737759</v>
      </c>
      <c r="BF96" s="225">
        <v>2.6322804379284301</v>
      </c>
      <c r="BG96" s="223">
        <v>46.955217121101697</v>
      </c>
      <c r="BH96" s="225">
        <v>2.9912042476405798</v>
      </c>
      <c r="BI96" s="223">
        <v>0.62668935513548996</v>
      </c>
      <c r="BJ96" s="225">
        <v>3.8164104522509499</v>
      </c>
      <c r="BK96" s="223">
        <v>37.221602535951398</v>
      </c>
      <c r="BL96" s="225">
        <v>1.93685343854341</v>
      </c>
      <c r="BM96" s="223">
        <v>45.227461681468903</v>
      </c>
      <c r="BN96" s="225">
        <v>3.79958973460444</v>
      </c>
      <c r="BO96" s="223">
        <v>42.297713428142799</v>
      </c>
      <c r="BP96" s="225">
        <v>3.66025882198617</v>
      </c>
      <c r="BQ96" s="223">
        <v>33.205801457293198</v>
      </c>
      <c r="BR96" s="225">
        <v>2.0917493008655299</v>
      </c>
      <c r="BS96" s="223">
        <v>-12.021660224175699</v>
      </c>
      <c r="BT96" s="225">
        <v>4.3188329253028996</v>
      </c>
      <c r="BU96" s="223">
        <v>15.4624025481112</v>
      </c>
      <c r="BV96" s="225">
        <v>1.2849644001435701</v>
      </c>
      <c r="BW96" s="223">
        <v>21.506032268622899</v>
      </c>
      <c r="BX96" s="225">
        <v>3.0188408665667401</v>
      </c>
      <c r="BY96" s="223">
        <v>17.4058115337155</v>
      </c>
      <c r="BZ96" s="225">
        <v>1.94134454978184</v>
      </c>
      <c r="CA96" s="223">
        <v>13.563473648502301</v>
      </c>
      <c r="CB96" s="225">
        <v>1.5305484159090199</v>
      </c>
      <c r="CC96" s="223">
        <v>-7.9425586201206198</v>
      </c>
      <c r="CD96" s="225">
        <v>2.7383561730171402</v>
      </c>
      <c r="CE96" s="223">
        <v>35.790013231348297</v>
      </c>
      <c r="CF96" s="225">
        <v>2.0287910405510301</v>
      </c>
      <c r="CG96" s="223">
        <v>31.128999033108901</v>
      </c>
      <c r="CH96" s="225">
        <v>3.59388984653752</v>
      </c>
      <c r="CI96" s="223">
        <v>38.536675742568498</v>
      </c>
      <c r="CJ96" s="225">
        <v>2.89196810741598</v>
      </c>
      <c r="CK96" s="223">
        <v>35.771982923410398</v>
      </c>
      <c r="CL96" s="225">
        <v>2.4592469427918799</v>
      </c>
      <c r="CM96" s="223">
        <v>4.6429838903015597</v>
      </c>
      <c r="CN96" s="225">
        <v>3.8166244325749199</v>
      </c>
      <c r="CO96" s="223">
        <v>28.588523297398901</v>
      </c>
      <c r="CP96" s="225">
        <v>1.27418414000172</v>
      </c>
      <c r="CQ96" s="223">
        <v>30.880823764686198</v>
      </c>
      <c r="CR96" s="225">
        <v>3.4709925081403701</v>
      </c>
      <c r="CS96" s="223">
        <v>30.488955902508302</v>
      </c>
      <c r="CT96" s="225">
        <v>2.8490284104171102</v>
      </c>
      <c r="CU96" s="223">
        <v>27.0094371404507</v>
      </c>
      <c r="CV96" s="225">
        <v>1.4638564675496999</v>
      </c>
      <c r="CW96" s="223">
        <v>-3.87138662423548</v>
      </c>
      <c r="CX96" s="225">
        <v>3.53480402271822</v>
      </c>
      <c r="CY96" s="223">
        <v>27.713746140431599</v>
      </c>
      <c r="CZ96" s="225">
        <v>1.68344070635878</v>
      </c>
      <c r="DA96" s="223">
        <v>26.399608620016199</v>
      </c>
      <c r="DB96" s="225">
        <v>2.51295756468385</v>
      </c>
      <c r="DC96" s="223">
        <v>29.319739058080401</v>
      </c>
      <c r="DD96" s="225">
        <v>2.77195707424274</v>
      </c>
      <c r="DE96" s="223">
        <v>26.938731799293301</v>
      </c>
      <c r="DF96" s="225">
        <v>2.23099647031844</v>
      </c>
      <c r="DG96" s="223">
        <v>0.53912317927704101</v>
      </c>
      <c r="DH96" s="225">
        <v>3.1459459604006499</v>
      </c>
      <c r="DI96" s="223">
        <v>29.225569174994</v>
      </c>
      <c r="DJ96" s="225">
        <v>1.3814394613625001</v>
      </c>
      <c r="DK96" s="223">
        <v>29.702606260275999</v>
      </c>
      <c r="DL96" s="225">
        <v>3.2322549595618999</v>
      </c>
      <c r="DM96" s="223">
        <v>32.151623655238701</v>
      </c>
      <c r="DN96" s="225">
        <v>2.6454574062881</v>
      </c>
      <c r="DO96" s="223">
        <v>28.102628151967501</v>
      </c>
      <c r="DP96" s="225">
        <v>1.7530629945359</v>
      </c>
      <c r="DQ96" s="223">
        <v>-1.59997810830854</v>
      </c>
      <c r="DR96" s="225">
        <v>3.5413248013822001</v>
      </c>
      <c r="DS96" s="223">
        <v>34.342858972129598</v>
      </c>
      <c r="DT96" s="225">
        <v>1.74655186281652</v>
      </c>
      <c r="DU96" s="223">
        <v>33.449658418529602</v>
      </c>
      <c r="DV96" s="225">
        <v>2.8869550918081299</v>
      </c>
      <c r="DW96" s="223">
        <v>39.560208336380597</v>
      </c>
      <c r="DX96" s="225">
        <v>3.25822806581757</v>
      </c>
      <c r="DY96" s="223">
        <v>32.3228174949585</v>
      </c>
      <c r="DZ96" s="225">
        <v>1.8466424186747801</v>
      </c>
      <c r="EA96" s="223">
        <v>-1.1268409235710199</v>
      </c>
      <c r="EB96" s="225">
        <v>3.35985072676826</v>
      </c>
      <c r="EC96" s="223">
        <v>19.9024905025883</v>
      </c>
      <c r="ED96" s="225">
        <v>1.16114408562046</v>
      </c>
      <c r="EE96" s="223">
        <v>20.858530696384101</v>
      </c>
      <c r="EF96" s="225">
        <v>2.2538014524585201</v>
      </c>
      <c r="EG96" s="223">
        <v>23.351895235312099</v>
      </c>
      <c r="EH96" s="225">
        <v>2.3088505575821601</v>
      </c>
      <c r="EI96" s="223">
        <v>18.265017267437901</v>
      </c>
      <c r="EJ96" s="225">
        <v>1.2046028756160001</v>
      </c>
      <c r="EK96" s="223">
        <v>-2.5935134289461899</v>
      </c>
      <c r="EL96" s="225">
        <v>2.4295849701174301</v>
      </c>
      <c r="EM96" s="223">
        <v>20.479965592943099</v>
      </c>
      <c r="EN96" s="225">
        <v>1.45989954063407</v>
      </c>
      <c r="EO96" s="223">
        <v>21.616916569388799</v>
      </c>
      <c r="EP96" s="225">
        <v>2.7386307840822699</v>
      </c>
      <c r="EQ96" s="223">
        <v>23.121062386453598</v>
      </c>
      <c r="ER96" s="225">
        <v>2.9346260929816701</v>
      </c>
      <c r="ES96" s="223">
        <v>19.0864271044031</v>
      </c>
      <c r="ET96" s="225">
        <v>1.44424490888941</v>
      </c>
      <c r="EU96" s="223">
        <v>-2.5304894649857501</v>
      </c>
      <c r="EV96" s="225">
        <v>2.8510242585283398</v>
      </c>
      <c r="EW96" s="223">
        <v>29.730187843497401</v>
      </c>
      <c r="EX96" s="225">
        <v>1.8988825092516199</v>
      </c>
      <c r="EY96" s="223">
        <v>28.842095825692301</v>
      </c>
      <c r="EZ96" s="225">
        <v>3.5668918635042002</v>
      </c>
      <c r="FA96" s="223">
        <v>30.959078563559402</v>
      </c>
      <c r="FB96" s="225">
        <v>2.8404864841768802</v>
      </c>
      <c r="FC96" s="223">
        <v>29.404998185037702</v>
      </c>
      <c r="FD96" s="225">
        <v>2.56496519713144</v>
      </c>
      <c r="FE96" s="223">
        <v>0.56290235934544697</v>
      </c>
      <c r="FF96" s="225">
        <v>4.2380040822143803</v>
      </c>
      <c r="FG96" s="104"/>
      <c r="FH96" s="104"/>
      <c r="FI96" s="104"/>
      <c r="FJ96" s="104"/>
      <c r="FK96" s="104"/>
      <c r="FL96" s="104"/>
      <c r="FM96" s="104"/>
      <c r="FN96" s="104"/>
      <c r="FO96" s="104"/>
      <c r="FP96" s="104"/>
      <c r="FQ96" s="104"/>
      <c r="FR96" s="104"/>
      <c r="FS96" s="104"/>
      <c r="FT96" s="104"/>
      <c r="FU96" s="104"/>
      <c r="FV96" s="104"/>
      <c r="FW96" s="104"/>
      <c r="FX96" s="104"/>
      <c r="FY96" s="104"/>
      <c r="FZ96" s="104"/>
      <c r="GA96" s="104"/>
      <c r="GB96" s="104"/>
      <c r="GC96" s="104"/>
      <c r="GD96" s="104"/>
      <c r="GE96" s="104"/>
      <c r="GF96" s="104"/>
      <c r="GG96" s="104"/>
      <c r="GH96" s="104"/>
      <c r="GI96" s="104"/>
      <c r="GJ96" s="104"/>
      <c r="GK96" s="104"/>
      <c r="GL96" s="104"/>
      <c r="GM96" s="223">
        <v>1.0531472085879999E-2</v>
      </c>
      <c r="GN96" s="225">
        <v>2.52260253679747</v>
      </c>
      <c r="GO96" s="223">
        <v>-0.43831260583070297</v>
      </c>
      <c r="GP96" s="225">
        <v>2.55177584817568</v>
      </c>
      <c r="GQ96" s="223">
        <v>1.5419145069031699</v>
      </c>
      <c r="GR96" s="225">
        <v>2.67193411500336</v>
      </c>
      <c r="GS96" s="223">
        <v>1.3935618447967999</v>
      </c>
      <c r="GT96" s="225">
        <v>2.6506969169191898</v>
      </c>
      <c r="GU96" s="223">
        <v>2.82786661466722</v>
      </c>
      <c r="GV96" s="225">
        <v>2.5737486324204899</v>
      </c>
      <c r="GW96" s="223">
        <v>6.5277365199349502</v>
      </c>
      <c r="GX96" s="225">
        <v>2.86230093732657</v>
      </c>
      <c r="GY96" s="223">
        <v>-0.64284616443251297</v>
      </c>
      <c r="GZ96" s="225">
        <v>2.6052292321498598</v>
      </c>
      <c r="HA96" s="223">
        <v>3.2648730129051802</v>
      </c>
      <c r="HB96" s="225">
        <v>1.64848390123405</v>
      </c>
      <c r="HC96" s="223">
        <v>-1.0570635847948E-2</v>
      </c>
      <c r="HD96" s="225">
        <v>2.6468636906561298</v>
      </c>
      <c r="HE96" s="223">
        <v>-1.65107641950643</v>
      </c>
      <c r="HF96" s="225">
        <v>1.8462693109547399</v>
      </c>
      <c r="HG96" s="223">
        <v>1.7621226052935</v>
      </c>
      <c r="HH96" s="225">
        <v>2.3615767070642799</v>
      </c>
      <c r="HI96" s="223">
        <v>3.03478984856809</v>
      </c>
      <c r="HJ96" s="225">
        <v>2.1791635415889701</v>
      </c>
      <c r="HK96" s="223">
        <v>1.94611445185642</v>
      </c>
      <c r="HL96" s="225">
        <v>2.4059146645728799</v>
      </c>
      <c r="HM96" s="223">
        <v>2.5542108750838302</v>
      </c>
      <c r="HN96" s="225">
        <v>1.8657076949610401</v>
      </c>
      <c r="HO96" s="223">
        <v>0.196456919848043</v>
      </c>
      <c r="HP96" s="225">
        <v>1.93759468861829</v>
      </c>
      <c r="HQ96" s="223">
        <v>4.2951228769886001</v>
      </c>
      <c r="HR96" s="239">
        <v>2.27549085323863</v>
      </c>
    </row>
    <row r="97" spans="1:226" ht="13" customHeight="1" x14ac:dyDescent="0.25">
      <c r="A97" s="63" t="s">
        <v>450</v>
      </c>
      <c r="B97" s="207">
        <v>3</v>
      </c>
      <c r="C97" s="253">
        <v>39.414842615579097</v>
      </c>
      <c r="D97" s="254">
        <v>0.463026141641736</v>
      </c>
      <c r="E97" s="253">
        <v>39.557044128238701</v>
      </c>
      <c r="F97" s="254">
        <v>1.1211655551992901</v>
      </c>
      <c r="G97" s="253">
        <v>38.938409511011599</v>
      </c>
      <c r="H97" s="254">
        <v>1.1112929622610399</v>
      </c>
      <c r="I97" s="253">
        <v>39.180151707693597</v>
      </c>
      <c r="J97" s="254">
        <v>0.59049235435610004</v>
      </c>
      <c r="K97" s="253">
        <v>-0.37689242054508898</v>
      </c>
      <c r="L97" s="254">
        <v>1.2629581327694399</v>
      </c>
      <c r="M97" s="253">
        <v>38.2154626472635</v>
      </c>
      <c r="N97" s="254">
        <v>0.47600388329932097</v>
      </c>
      <c r="O97" s="253">
        <v>33.9993019602366</v>
      </c>
      <c r="P97" s="254">
        <v>1.00055333052178</v>
      </c>
      <c r="Q97" s="253">
        <v>38.778195490866104</v>
      </c>
      <c r="R97" s="254">
        <v>1.1683963936060799</v>
      </c>
      <c r="S97" s="253">
        <v>38.419825534395002</v>
      </c>
      <c r="T97" s="254">
        <v>0.59723947790990395</v>
      </c>
      <c r="U97" s="253">
        <v>4.4205235741583699</v>
      </c>
      <c r="V97" s="254">
        <v>1.1505898980199301</v>
      </c>
      <c r="W97" s="253">
        <v>51.291624473421201</v>
      </c>
      <c r="X97" s="254">
        <v>0.52436452473546502</v>
      </c>
      <c r="Y97" s="253">
        <v>43.375556371968798</v>
      </c>
      <c r="Z97" s="254">
        <v>1.1511710277335101</v>
      </c>
      <c r="AA97" s="253">
        <v>49.750134628745897</v>
      </c>
      <c r="AB97" s="254">
        <v>1.2238523349710899</v>
      </c>
      <c r="AC97" s="253">
        <v>53.223927437595698</v>
      </c>
      <c r="AD97" s="254">
        <v>0.61808284292248805</v>
      </c>
      <c r="AE97" s="253">
        <v>9.8483710656269601</v>
      </c>
      <c r="AF97" s="254">
        <v>1.2405373285150101</v>
      </c>
      <c r="AG97" s="253">
        <v>52.323269556732498</v>
      </c>
      <c r="AH97" s="254">
        <v>0.53646487195665604</v>
      </c>
      <c r="AI97" s="253">
        <v>44.9944754350891</v>
      </c>
      <c r="AJ97" s="254">
        <v>1.1666328943272199</v>
      </c>
      <c r="AK97" s="253">
        <v>52.5292386479084</v>
      </c>
      <c r="AL97" s="254">
        <v>1.2247735086193701</v>
      </c>
      <c r="AM97" s="253">
        <v>53.641746254181903</v>
      </c>
      <c r="AN97" s="254">
        <v>0.62509822818564098</v>
      </c>
      <c r="AO97" s="253">
        <v>8.6472708190927996</v>
      </c>
      <c r="AP97" s="254">
        <v>1.2420675088492199</v>
      </c>
      <c r="AQ97" s="253">
        <v>32.941560487765599</v>
      </c>
      <c r="AR97" s="254">
        <v>0.49757816778701802</v>
      </c>
      <c r="AS97" s="253">
        <v>30.201130812842901</v>
      </c>
      <c r="AT97" s="254">
        <v>1.08300749919951</v>
      </c>
      <c r="AU97" s="253">
        <v>34.008061460862002</v>
      </c>
      <c r="AV97" s="254">
        <v>1.1814202346009599</v>
      </c>
      <c r="AW97" s="253">
        <v>33.558195991754999</v>
      </c>
      <c r="AX97" s="254">
        <v>0.57576564507312999</v>
      </c>
      <c r="AY97" s="253">
        <v>3.35706517891211</v>
      </c>
      <c r="AZ97" s="254">
        <v>1.15518602388173</v>
      </c>
      <c r="BA97" s="253">
        <v>50.722954320181998</v>
      </c>
      <c r="BB97" s="254">
        <v>0.493088450647786</v>
      </c>
      <c r="BC97" s="253">
        <v>46.293116559988</v>
      </c>
      <c r="BD97" s="254">
        <v>1.1563355088212499</v>
      </c>
      <c r="BE97" s="253">
        <v>46.108137575012002</v>
      </c>
      <c r="BF97" s="254">
        <v>1.1941921216968201</v>
      </c>
      <c r="BG97" s="253">
        <v>52.382175486552804</v>
      </c>
      <c r="BH97" s="254">
        <v>0.61866580496245205</v>
      </c>
      <c r="BI97" s="253">
        <v>6.0890589265648698</v>
      </c>
      <c r="BJ97" s="254">
        <v>1.2433225155165999</v>
      </c>
      <c r="BK97" s="253">
        <v>38.759248976159</v>
      </c>
      <c r="BL97" s="254">
        <v>0.51140740249683903</v>
      </c>
      <c r="BM97" s="253">
        <v>44.856271866452701</v>
      </c>
      <c r="BN97" s="254">
        <v>1.17352184537205</v>
      </c>
      <c r="BO97" s="253">
        <v>40.247875705303201</v>
      </c>
      <c r="BP97" s="254">
        <v>1.2068560836417801</v>
      </c>
      <c r="BQ97" s="253">
        <v>36.4365049142353</v>
      </c>
      <c r="BR97" s="254">
        <v>0.58885033861750302</v>
      </c>
      <c r="BS97" s="253">
        <v>-8.4197669522174792</v>
      </c>
      <c r="BT97" s="254">
        <v>1.2821740299457001</v>
      </c>
      <c r="BU97" s="253">
        <v>13.5347654477451</v>
      </c>
      <c r="BV97" s="254">
        <v>0.34272709341291202</v>
      </c>
      <c r="BW97" s="253">
        <v>15.059034203760501</v>
      </c>
      <c r="BX97" s="254">
        <v>0.89104538508122799</v>
      </c>
      <c r="BY97" s="253">
        <v>13.353736825102001</v>
      </c>
      <c r="BZ97" s="254">
        <v>0.85663035795461195</v>
      </c>
      <c r="CA97" s="253">
        <v>12.6486873068569</v>
      </c>
      <c r="CB97" s="254">
        <v>0.42585970134992401</v>
      </c>
      <c r="CC97" s="253">
        <v>-2.4103468969036399</v>
      </c>
      <c r="CD97" s="254">
        <v>0.94788450235642596</v>
      </c>
      <c r="CE97" s="253">
        <v>34.467395486079504</v>
      </c>
      <c r="CF97" s="254">
        <v>0.45240903173964298</v>
      </c>
      <c r="CG97" s="253">
        <v>30.138727576383101</v>
      </c>
      <c r="CH97" s="254">
        <v>0.98230806529574699</v>
      </c>
      <c r="CI97" s="253">
        <v>32.459238108318999</v>
      </c>
      <c r="CJ97" s="254">
        <v>1.10929806179465</v>
      </c>
      <c r="CK97" s="253">
        <v>35.712695809094797</v>
      </c>
      <c r="CL97" s="254">
        <v>0.55558851728316105</v>
      </c>
      <c r="CM97" s="253">
        <v>5.5739682327117803</v>
      </c>
      <c r="CN97" s="254">
        <v>1.1076977201671401</v>
      </c>
      <c r="CO97" s="253">
        <v>31.806172695635102</v>
      </c>
      <c r="CP97" s="254">
        <v>0.42035300079753202</v>
      </c>
      <c r="CQ97" s="253">
        <v>30.252642862671401</v>
      </c>
      <c r="CR97" s="254">
        <v>1.0202655582242699</v>
      </c>
      <c r="CS97" s="253">
        <v>31.3650329737007</v>
      </c>
      <c r="CT97" s="254">
        <v>1.18069011160435</v>
      </c>
      <c r="CU97" s="253">
        <v>31.743342842284399</v>
      </c>
      <c r="CV97" s="254">
        <v>0.50249409400277001</v>
      </c>
      <c r="CW97" s="253">
        <v>1.49069997961302</v>
      </c>
      <c r="CX97" s="254">
        <v>1.11709120784496</v>
      </c>
      <c r="CY97" s="253">
        <v>32.791024898482199</v>
      </c>
      <c r="CZ97" s="254">
        <v>0.46218551479060099</v>
      </c>
      <c r="DA97" s="253">
        <v>29.130193585903999</v>
      </c>
      <c r="DB97" s="254">
        <v>0.99480267516266896</v>
      </c>
      <c r="DC97" s="253">
        <v>31.328747901906599</v>
      </c>
      <c r="DD97" s="254">
        <v>1.15842203336609</v>
      </c>
      <c r="DE97" s="253">
        <v>33.332273340047998</v>
      </c>
      <c r="DF97" s="254">
        <v>0.56468069205098004</v>
      </c>
      <c r="DG97" s="253">
        <v>4.2020797541439903</v>
      </c>
      <c r="DH97" s="254">
        <v>1.0949866021596</v>
      </c>
      <c r="DI97" s="253">
        <v>38.153737122892302</v>
      </c>
      <c r="DJ97" s="254">
        <v>0.45659841384560501</v>
      </c>
      <c r="DK97" s="253">
        <v>36.208009084818002</v>
      </c>
      <c r="DL97" s="254">
        <v>1.1043538876943599</v>
      </c>
      <c r="DM97" s="253">
        <v>36.224198790446202</v>
      </c>
      <c r="DN97" s="254">
        <v>1.2081688031772</v>
      </c>
      <c r="DO97" s="253">
        <v>38.4517765465881</v>
      </c>
      <c r="DP97" s="254">
        <v>0.57323418125448899</v>
      </c>
      <c r="DQ97" s="253">
        <v>2.2437674617700898</v>
      </c>
      <c r="DR97" s="254">
        <v>1.23820788425354</v>
      </c>
      <c r="DS97" s="253">
        <v>38.053540556087</v>
      </c>
      <c r="DT97" s="254">
        <v>0.44433499610837901</v>
      </c>
      <c r="DU97" s="253">
        <v>34.339614126771998</v>
      </c>
      <c r="DV97" s="254">
        <v>0.99158151673413897</v>
      </c>
      <c r="DW97" s="253">
        <v>36.661810680970603</v>
      </c>
      <c r="DX97" s="254">
        <v>1.1412036874262499</v>
      </c>
      <c r="DY97" s="253">
        <v>38.945761308354498</v>
      </c>
      <c r="DZ97" s="254">
        <v>0.536628271134868</v>
      </c>
      <c r="EA97" s="253">
        <v>4.6061471815825099</v>
      </c>
      <c r="EB97" s="254">
        <v>1.0984116816525999</v>
      </c>
      <c r="EC97" s="253">
        <v>26.005046744975299</v>
      </c>
      <c r="ED97" s="254">
        <v>0.38843336014601398</v>
      </c>
      <c r="EE97" s="253">
        <v>23.715712911337601</v>
      </c>
      <c r="EF97" s="254">
        <v>0.90105893648967195</v>
      </c>
      <c r="EG97" s="253">
        <v>26.037480552080801</v>
      </c>
      <c r="EH97" s="254">
        <v>1.0092101553624699</v>
      </c>
      <c r="EI97" s="253">
        <v>26.102164080554999</v>
      </c>
      <c r="EJ97" s="254">
        <v>0.47991498776950797</v>
      </c>
      <c r="EK97" s="253">
        <v>2.3864511692173598</v>
      </c>
      <c r="EL97" s="254">
        <v>1.0033253136870099</v>
      </c>
      <c r="EM97" s="253">
        <v>19.406629888426799</v>
      </c>
      <c r="EN97" s="254">
        <v>0.34947176908335098</v>
      </c>
      <c r="EO97" s="253">
        <v>16.5193011517595</v>
      </c>
      <c r="EP97" s="254">
        <v>0.74085389495129905</v>
      </c>
      <c r="EQ97" s="253">
        <v>19.281115328384899</v>
      </c>
      <c r="ER97" s="254">
        <v>0.91164516834442499</v>
      </c>
      <c r="ES97" s="253">
        <v>19.841745076651701</v>
      </c>
      <c r="ET97" s="254">
        <v>0.43153021138786701</v>
      </c>
      <c r="EU97" s="253">
        <v>3.3224439248921902</v>
      </c>
      <c r="EV97" s="254">
        <v>0.85788862946034505</v>
      </c>
      <c r="EW97" s="253">
        <v>29.950117303292</v>
      </c>
      <c r="EX97" s="254">
        <v>0.44592242292590101</v>
      </c>
      <c r="EY97" s="253">
        <v>30.280124361775499</v>
      </c>
      <c r="EZ97" s="254">
        <v>1.03202050502113</v>
      </c>
      <c r="FA97" s="253">
        <v>29.5707554044495</v>
      </c>
      <c r="FB97" s="254">
        <v>1.0268224894000799</v>
      </c>
      <c r="FC97" s="253">
        <v>29.4647346849396</v>
      </c>
      <c r="FD97" s="254">
        <v>0.56519654878132897</v>
      </c>
      <c r="FE97" s="253">
        <v>-0.81538967683587005</v>
      </c>
      <c r="FF97" s="254">
        <v>1.1559947628626599</v>
      </c>
      <c r="FG97" s="251"/>
      <c r="FH97" s="251"/>
      <c r="FI97" s="251"/>
      <c r="FJ97" s="251"/>
      <c r="FK97" s="251"/>
      <c r="FL97" s="251"/>
      <c r="FM97" s="251"/>
      <c r="FN97" s="251"/>
      <c r="FO97" s="251"/>
      <c r="FP97" s="251"/>
      <c r="FQ97" s="251"/>
      <c r="FR97" s="251"/>
      <c r="FS97" s="251"/>
      <c r="FT97" s="251"/>
      <c r="FU97" s="251"/>
      <c r="FV97" s="251"/>
      <c r="FW97" s="251"/>
      <c r="FX97" s="251"/>
      <c r="FY97" s="251"/>
      <c r="FZ97" s="251"/>
      <c r="GA97" s="251"/>
      <c r="GB97" s="251"/>
      <c r="GC97" s="251"/>
      <c r="GD97" s="251"/>
      <c r="GE97" s="251"/>
      <c r="GF97" s="251"/>
      <c r="GG97" s="251"/>
      <c r="GH97" s="251"/>
      <c r="GI97" s="251"/>
      <c r="GJ97" s="251"/>
      <c r="GK97" s="251"/>
      <c r="GL97" s="251"/>
      <c r="GM97" s="253">
        <v>0.564937603450126</v>
      </c>
      <c r="GN97" s="254">
        <v>0.66393753906067399</v>
      </c>
      <c r="GO97" s="253">
        <v>1.16033558847744</v>
      </c>
      <c r="GP97" s="254">
        <v>0.67173441464220796</v>
      </c>
      <c r="GQ97" s="253">
        <v>3.0702006153672099</v>
      </c>
      <c r="GR97" s="254">
        <v>0.71114048454633205</v>
      </c>
      <c r="GS97" s="253">
        <v>-4.7353277338026301</v>
      </c>
      <c r="GT97" s="254">
        <v>0.72206586210663704</v>
      </c>
      <c r="GU97" s="253">
        <v>-4.4650992745337597</v>
      </c>
      <c r="GV97" s="254">
        <v>0.72775612810588097</v>
      </c>
      <c r="GW97" s="253">
        <v>-2.2458660175147598</v>
      </c>
      <c r="GX97" s="254">
        <v>0.67682543402849804</v>
      </c>
      <c r="GY97" s="253">
        <v>-7.5403747646871402</v>
      </c>
      <c r="GZ97" s="254">
        <v>0.73062046704728101</v>
      </c>
      <c r="HA97" s="253">
        <v>-3.6817644311533102</v>
      </c>
      <c r="HB97" s="254">
        <v>0.53729907595718696</v>
      </c>
      <c r="HC97" s="253">
        <v>-4.3993448622173998</v>
      </c>
      <c r="HD97" s="254">
        <v>0.66189913887979401</v>
      </c>
      <c r="HE97" s="253">
        <v>-14.2231776196646</v>
      </c>
      <c r="HF97" s="254">
        <v>0.62459422409384302</v>
      </c>
      <c r="HG97" s="253">
        <v>-7.8422544286896301</v>
      </c>
      <c r="HH97" s="254">
        <v>0.65650395086862401</v>
      </c>
      <c r="HI97" s="253">
        <v>-6.91318945702543</v>
      </c>
      <c r="HJ97" s="254">
        <v>0.66288696350250798</v>
      </c>
      <c r="HK97" s="253">
        <v>-0.46476675678382001</v>
      </c>
      <c r="HL97" s="254">
        <v>0.64045262019343296</v>
      </c>
      <c r="HM97" s="253">
        <v>-4.8120204088893797</v>
      </c>
      <c r="HN97" s="254">
        <v>0.57767614121575095</v>
      </c>
      <c r="HO97" s="253">
        <v>-1.557339129594</v>
      </c>
      <c r="HP97" s="254">
        <v>0.503674607826609</v>
      </c>
      <c r="HQ97" s="253">
        <v>-0.44147253792660401</v>
      </c>
      <c r="HR97" s="258">
        <v>0.60595322578641397</v>
      </c>
    </row>
    <row r="99" spans="1:226" x14ac:dyDescent="0.25">
      <c r="A99" s="178" t="s">
        <v>535</v>
      </c>
    </row>
    <row r="100" spans="1:226" x14ac:dyDescent="0.25">
      <c r="A100" s="178" t="s">
        <v>536</v>
      </c>
    </row>
    <row r="101" spans="1:226" x14ac:dyDescent="0.25">
      <c r="A101" s="178" t="s">
        <v>459</v>
      </c>
    </row>
    <row r="102" spans="1:226" x14ac:dyDescent="0.25">
      <c r="A102" s="178" t="s">
        <v>460</v>
      </c>
    </row>
    <row r="103" spans="1:226" x14ac:dyDescent="0.25">
      <c r="A103" s="178" t="s">
        <v>461</v>
      </c>
    </row>
    <row r="104" spans="1:226" x14ac:dyDescent="0.25">
      <c r="A104" s="178" t="s">
        <v>462</v>
      </c>
    </row>
    <row r="105" spans="1:226" x14ac:dyDescent="0.25">
      <c r="A105" s="181" t="str">
        <f>HYPERLINK("https://oecdcode.org/disclaimers/cyprus.html", "Information on data for Cyprus: https://oecdcode.org/disclaimers/cyprus.html")</f>
        <v>Information on data for Cyprus: https://oecdcode.org/disclaimers/cyprus.html</v>
      </c>
    </row>
    <row r="106" spans="1:226" x14ac:dyDescent="0.25">
      <c r="A106" s="178" t="s">
        <v>463</v>
      </c>
    </row>
  </sheetData>
  <mergeCells count="150">
    <mergeCell ref="GK9:GL9"/>
    <mergeCell ref="GM7:HR7"/>
    <mergeCell ref="GM8:HR8"/>
    <mergeCell ref="GM9:GN9"/>
    <mergeCell ref="GO9:GP9"/>
    <mergeCell ref="GQ9:GR9"/>
    <mergeCell ref="GS9:GT9"/>
    <mergeCell ref="GU9:GV9"/>
    <mergeCell ref="GW9:GX9"/>
    <mergeCell ref="GY9:GZ9"/>
    <mergeCell ref="HA9:HB9"/>
    <mergeCell ref="HC9:HD9"/>
    <mergeCell ref="HE9:HF9"/>
    <mergeCell ref="HG9:HH9"/>
    <mergeCell ref="HI9:HJ9"/>
    <mergeCell ref="HK9:HL9"/>
    <mergeCell ref="HM9:HN9"/>
    <mergeCell ref="HO9:HP9"/>
    <mergeCell ref="HQ9:HR9"/>
    <mergeCell ref="EW7:FF7"/>
    <mergeCell ref="EW8:EX9"/>
    <mergeCell ref="EY8:FF8"/>
    <mergeCell ref="EY9:EZ9"/>
    <mergeCell ref="FA9:FB9"/>
    <mergeCell ref="FC9:FD9"/>
    <mergeCell ref="FE9:FF9"/>
    <mergeCell ref="FG7:GL7"/>
    <mergeCell ref="FG8:GL8"/>
    <mergeCell ref="FG9:FH9"/>
    <mergeCell ref="FI9:FJ9"/>
    <mergeCell ref="FK9:FL9"/>
    <mergeCell ref="FM9:FN9"/>
    <mergeCell ref="FO9:FP9"/>
    <mergeCell ref="FQ9:FR9"/>
    <mergeCell ref="FS9:FT9"/>
    <mergeCell ref="FU9:FV9"/>
    <mergeCell ref="FW9:FX9"/>
    <mergeCell ref="FY9:FZ9"/>
    <mergeCell ref="GA9:GB9"/>
    <mergeCell ref="GC9:GD9"/>
    <mergeCell ref="GE9:GF9"/>
    <mergeCell ref="GG9:GH9"/>
    <mergeCell ref="GI9:GJ9"/>
    <mergeCell ref="EC7:EL7"/>
    <mergeCell ref="EC8:ED9"/>
    <mergeCell ref="EE8:EL8"/>
    <mergeCell ref="EE9:EF9"/>
    <mergeCell ref="EG9:EH9"/>
    <mergeCell ref="EI9:EJ9"/>
    <mergeCell ref="EK9:EL9"/>
    <mergeCell ref="EM7:EV7"/>
    <mergeCell ref="EM8:EN9"/>
    <mergeCell ref="EO8:EV8"/>
    <mergeCell ref="EO9:EP9"/>
    <mergeCell ref="EQ9:ER9"/>
    <mergeCell ref="ES9:ET9"/>
    <mergeCell ref="EU9:EV9"/>
    <mergeCell ref="DI7:DR7"/>
    <mergeCell ref="DI8:DJ9"/>
    <mergeCell ref="DK8:DR8"/>
    <mergeCell ref="DK9:DL9"/>
    <mergeCell ref="DM9:DN9"/>
    <mergeCell ref="DO9:DP9"/>
    <mergeCell ref="DQ9:DR9"/>
    <mergeCell ref="DS7:EB7"/>
    <mergeCell ref="DS8:DT9"/>
    <mergeCell ref="DU8:EB8"/>
    <mergeCell ref="DU9:DV9"/>
    <mergeCell ref="DW9:DX9"/>
    <mergeCell ref="DY9:DZ9"/>
    <mergeCell ref="EA9:EB9"/>
    <mergeCell ref="CO7:CX7"/>
    <mergeCell ref="CO8:CP9"/>
    <mergeCell ref="CQ8:CX8"/>
    <mergeCell ref="CQ9:CR9"/>
    <mergeCell ref="CS9:CT9"/>
    <mergeCell ref="CU9:CV9"/>
    <mergeCell ref="CW9:CX9"/>
    <mergeCell ref="CY7:DH7"/>
    <mergeCell ref="CY8:CZ9"/>
    <mergeCell ref="DA8:DH8"/>
    <mergeCell ref="DA9:DB9"/>
    <mergeCell ref="DC9:DD9"/>
    <mergeCell ref="DE9:DF9"/>
    <mergeCell ref="DG9:DH9"/>
    <mergeCell ref="BU7:CD7"/>
    <mergeCell ref="BU8:BV9"/>
    <mergeCell ref="BW8:CD8"/>
    <mergeCell ref="BW9:BX9"/>
    <mergeCell ref="BY9:BZ9"/>
    <mergeCell ref="CA9:CB9"/>
    <mergeCell ref="CC9:CD9"/>
    <mergeCell ref="CE7:CN7"/>
    <mergeCell ref="CE8:CF9"/>
    <mergeCell ref="CG8:CN8"/>
    <mergeCell ref="CG9:CH9"/>
    <mergeCell ref="CI9:CJ9"/>
    <mergeCell ref="CK9:CL9"/>
    <mergeCell ref="CM9:CN9"/>
    <mergeCell ref="BA7:BJ7"/>
    <mergeCell ref="BA8:BB9"/>
    <mergeCell ref="BC8:BJ8"/>
    <mergeCell ref="BC9:BD9"/>
    <mergeCell ref="BE9:BF9"/>
    <mergeCell ref="BG9:BH9"/>
    <mergeCell ref="BI9:BJ9"/>
    <mergeCell ref="BK7:BT7"/>
    <mergeCell ref="BK8:BL9"/>
    <mergeCell ref="BM8:BT8"/>
    <mergeCell ref="BM9:BN9"/>
    <mergeCell ref="BO9:BP9"/>
    <mergeCell ref="BQ9:BR9"/>
    <mergeCell ref="BS9:BT9"/>
    <mergeCell ref="AG8:AH9"/>
    <mergeCell ref="AI8:AP8"/>
    <mergeCell ref="AI9:AJ9"/>
    <mergeCell ref="AK9:AL9"/>
    <mergeCell ref="AM9:AN9"/>
    <mergeCell ref="AO9:AP9"/>
    <mergeCell ref="AQ7:AZ7"/>
    <mergeCell ref="AQ8:AR9"/>
    <mergeCell ref="AS8:AZ8"/>
    <mergeCell ref="AS9:AT9"/>
    <mergeCell ref="AU9:AV9"/>
    <mergeCell ref="AW9:AX9"/>
    <mergeCell ref="AY9:AZ9"/>
    <mergeCell ref="B6:B10"/>
    <mergeCell ref="C6:HR6"/>
    <mergeCell ref="C7:L7"/>
    <mergeCell ref="C8:D9"/>
    <mergeCell ref="E8:L8"/>
    <mergeCell ref="E9:F9"/>
    <mergeCell ref="G9:H9"/>
    <mergeCell ref="I9:J9"/>
    <mergeCell ref="K9:L9"/>
    <mergeCell ref="M7:V7"/>
    <mergeCell ref="M8:N9"/>
    <mergeCell ref="O8:V8"/>
    <mergeCell ref="O9:P9"/>
    <mergeCell ref="Q9:R9"/>
    <mergeCell ref="S9:T9"/>
    <mergeCell ref="U9:V9"/>
    <mergeCell ref="W7:AF7"/>
    <mergeCell ref="W8:X9"/>
    <mergeCell ref="Y8:AF8"/>
    <mergeCell ref="Y9:Z9"/>
    <mergeCell ref="AA9:AB9"/>
    <mergeCell ref="AC9:AD9"/>
    <mergeCell ref="AE9:AF9"/>
    <mergeCell ref="AG7:AP7"/>
  </mergeCells>
  <conditionalFormatting sqref="K1:K200">
    <cfRule type="expression" dxfId="454" priority="48">
      <formula>ABS(K1/L1)&gt;1.95996398454005</formula>
    </cfRule>
  </conditionalFormatting>
  <conditionalFormatting sqref="U1:U200">
    <cfRule type="expression" dxfId="453" priority="47">
      <formula>ABS(U1/V1)&gt;1.95996398454005</formula>
    </cfRule>
  </conditionalFormatting>
  <conditionalFormatting sqref="AE1:AE200">
    <cfRule type="expression" dxfId="452" priority="46">
      <formula>ABS(AE1/AF1)&gt;1.95996398454005</formula>
    </cfRule>
  </conditionalFormatting>
  <conditionalFormatting sqref="AO1:AO200">
    <cfRule type="expression" dxfId="451" priority="45">
      <formula>ABS(AO1/AP1)&gt;1.95996398454005</formula>
    </cfRule>
  </conditionalFormatting>
  <conditionalFormatting sqref="AY1:AY200">
    <cfRule type="expression" dxfId="450" priority="44">
      <formula>ABS(AY1/AZ1)&gt;1.95996398454005</formula>
    </cfRule>
  </conditionalFormatting>
  <conditionalFormatting sqref="BI1:BI200">
    <cfRule type="expression" dxfId="449" priority="43">
      <formula>ABS(BI1/BJ1)&gt;1.95996398454005</formula>
    </cfRule>
  </conditionalFormatting>
  <conditionalFormatting sqref="BS1:BS200">
    <cfRule type="expression" dxfId="448" priority="42">
      <formula>ABS(BS1/BT1)&gt;1.95996398454005</formula>
    </cfRule>
  </conditionalFormatting>
  <conditionalFormatting sqref="CC1:CC200">
    <cfRule type="expression" dxfId="447" priority="41">
      <formula>ABS(CC1/CD1)&gt;1.95996398454005</formula>
    </cfRule>
  </conditionalFormatting>
  <conditionalFormatting sqref="CM1:CM200">
    <cfRule type="expression" dxfId="446" priority="40">
      <formula>ABS(CM1/CN1)&gt;1.95996398454005</formula>
    </cfRule>
  </conditionalFormatting>
  <conditionalFormatting sqref="CW1:CW200">
    <cfRule type="expression" dxfId="445" priority="39">
      <formula>ABS(CW1/CX1)&gt;1.95996398454005</formula>
    </cfRule>
  </conditionalFormatting>
  <conditionalFormatting sqref="DG1:DG200">
    <cfRule type="expression" dxfId="444" priority="38">
      <formula>ABS(DG1/DH1)&gt;1.95996398454005</formula>
    </cfRule>
  </conditionalFormatting>
  <conditionalFormatting sqref="DQ1:DQ200">
    <cfRule type="expression" dxfId="443" priority="37">
      <formula>ABS(DQ1/DR1)&gt;1.95996398454005</formula>
    </cfRule>
  </conditionalFormatting>
  <conditionalFormatting sqref="EA1:EA200">
    <cfRule type="expression" dxfId="442" priority="36">
      <formula>ABS(EA1/EB1)&gt;1.95996398454005</formula>
    </cfRule>
  </conditionalFormatting>
  <conditionalFormatting sqref="EK1:EK200">
    <cfRule type="expression" dxfId="441" priority="35">
      <formula>ABS(EK1/EL1)&gt;1.95996398454005</formula>
    </cfRule>
  </conditionalFormatting>
  <conditionalFormatting sqref="EU1:EU200">
    <cfRule type="expression" dxfId="440" priority="34">
      <formula>ABS(EU1/EV1)&gt;1.95996398454005</formula>
    </cfRule>
  </conditionalFormatting>
  <conditionalFormatting sqref="FE1:FE200">
    <cfRule type="expression" dxfId="439" priority="33">
      <formula>ABS(FE1/FF1)&gt;1.95996398454005</formula>
    </cfRule>
  </conditionalFormatting>
  <conditionalFormatting sqref="FG1:FG200">
    <cfRule type="expression" dxfId="438" priority="32">
      <formula>ABS(FG1/FH1)&gt;1.95996398454005</formula>
    </cfRule>
  </conditionalFormatting>
  <conditionalFormatting sqref="FI1:FI200">
    <cfRule type="expression" dxfId="437" priority="31">
      <formula>ABS(FI1/FJ1)&gt;1.95996398454005</formula>
    </cfRule>
  </conditionalFormatting>
  <conditionalFormatting sqref="FK1:FK200">
    <cfRule type="expression" dxfId="436" priority="30">
      <formula>ABS(FK1/FL1)&gt;1.95996398454005</formula>
    </cfRule>
  </conditionalFormatting>
  <conditionalFormatting sqref="FM1:FM200">
    <cfRule type="expression" dxfId="435" priority="29">
      <formula>ABS(FM1/FN1)&gt;1.95996398454005</formula>
    </cfRule>
  </conditionalFormatting>
  <conditionalFormatting sqref="FO1:FO200">
    <cfRule type="expression" dxfId="434" priority="28">
      <formula>ABS(FO1/FP1)&gt;1.95996398454005</formula>
    </cfRule>
  </conditionalFormatting>
  <conditionalFormatting sqref="FQ1:FQ200">
    <cfRule type="expression" dxfId="433" priority="27">
      <formula>ABS(FQ1/FR1)&gt;1.95996398454005</formula>
    </cfRule>
  </conditionalFormatting>
  <conditionalFormatting sqref="FS1:FS200">
    <cfRule type="expression" dxfId="432" priority="26">
      <formula>ABS(FS1/FT1)&gt;1.95996398454005</formula>
    </cfRule>
  </conditionalFormatting>
  <conditionalFormatting sqref="FU1:FU200">
    <cfRule type="expression" dxfId="431" priority="25">
      <formula>ABS(FU1/FV1)&gt;1.95996398454005</formula>
    </cfRule>
  </conditionalFormatting>
  <conditionalFormatting sqref="FW1:FW200">
    <cfRule type="expression" dxfId="430" priority="24">
      <formula>ABS(FW1/FX1)&gt;1.95996398454005</formula>
    </cfRule>
  </conditionalFormatting>
  <conditionalFormatting sqref="FY1:FY200">
    <cfRule type="expression" dxfId="429" priority="23">
      <formula>ABS(FY1/FZ1)&gt;1.95996398454005</formula>
    </cfRule>
  </conditionalFormatting>
  <conditionalFormatting sqref="GA1:GA200">
    <cfRule type="expression" dxfId="428" priority="22">
      <formula>ABS(GA1/GB1)&gt;1.95996398454005</formula>
    </cfRule>
  </conditionalFormatting>
  <conditionalFormatting sqref="GC1:GC200">
    <cfRule type="expression" dxfId="427" priority="21">
      <formula>ABS(GC1/GD1)&gt;1.95996398454005</formula>
    </cfRule>
  </conditionalFormatting>
  <conditionalFormatting sqref="GE1:GE200">
    <cfRule type="expression" dxfId="426" priority="20">
      <formula>ABS(GE1/GF1)&gt;1.95996398454005</formula>
    </cfRule>
  </conditionalFormatting>
  <conditionalFormatting sqref="GG1:GG200">
    <cfRule type="expression" dxfId="425" priority="19">
      <formula>ABS(GG1/GH1)&gt;1.95996398454005</formula>
    </cfRule>
  </conditionalFormatting>
  <conditionalFormatting sqref="GI1:GI200">
    <cfRule type="expression" dxfId="424" priority="18">
      <formula>ABS(GI1/GJ1)&gt;1.95996398454005</formula>
    </cfRule>
  </conditionalFormatting>
  <conditionalFormatting sqref="GK1:GK200">
    <cfRule type="expression" dxfId="423" priority="17">
      <formula>ABS(GK1/GL1)&gt;1.95996398454005</formula>
    </cfRule>
  </conditionalFormatting>
  <conditionalFormatting sqref="GM1:GM200">
    <cfRule type="expression" dxfId="422" priority="16">
      <formula>ABS(GM1/GN1)&gt;1.95996398454005</formula>
    </cfRule>
  </conditionalFormatting>
  <conditionalFormatting sqref="GO1:GO200">
    <cfRule type="expression" dxfId="421" priority="15">
      <formula>ABS(GO1/GP1)&gt;1.95996398454005</formula>
    </cfRule>
  </conditionalFormatting>
  <conditionalFormatting sqref="GQ1:GQ200">
    <cfRule type="expression" dxfId="420" priority="14">
      <formula>ABS(GQ1/GR1)&gt;1.95996398454005</formula>
    </cfRule>
  </conditionalFormatting>
  <conditionalFormatting sqref="GS1:GS200">
    <cfRule type="expression" dxfId="419" priority="13">
      <formula>ABS(GS1/GT1)&gt;1.95996398454005</formula>
    </cfRule>
  </conditionalFormatting>
  <conditionalFormatting sqref="GU1:GU200">
    <cfRule type="expression" dxfId="418" priority="12">
      <formula>ABS(GU1/GV1)&gt;1.95996398454005</formula>
    </cfRule>
  </conditionalFormatting>
  <conditionalFormatting sqref="GW1:GW200">
    <cfRule type="expression" dxfId="417" priority="11">
      <formula>ABS(GW1/GX1)&gt;1.95996398454005</formula>
    </cfRule>
  </conditionalFormatting>
  <conditionalFormatting sqref="GY1:GY200">
    <cfRule type="expression" dxfId="416" priority="10">
      <formula>ABS(GY1/GZ1)&gt;1.95996398454005</formula>
    </cfRule>
  </conditionalFormatting>
  <conditionalFormatting sqref="HA1:HA200">
    <cfRule type="expression" dxfId="415" priority="9">
      <formula>ABS(HA1/HB1)&gt;1.95996398454005</formula>
    </cfRule>
  </conditionalFormatting>
  <conditionalFormatting sqref="HC1:HC200">
    <cfRule type="expression" dxfId="414" priority="8">
      <formula>ABS(HC1/HD1)&gt;1.95996398454005</formula>
    </cfRule>
  </conditionalFormatting>
  <conditionalFormatting sqref="HE1:HE200">
    <cfRule type="expression" dxfId="413" priority="7">
      <formula>ABS(HE1/HF1)&gt;1.95996398454005</formula>
    </cfRule>
  </conditionalFormatting>
  <conditionalFormatting sqref="HG1:HG200">
    <cfRule type="expression" dxfId="412" priority="6">
      <formula>ABS(HG1/HH1)&gt;1.95996398454005</formula>
    </cfRule>
  </conditionalFormatting>
  <conditionalFormatting sqref="HI1:HI200">
    <cfRule type="expression" dxfId="411" priority="5">
      <formula>ABS(HI1/HJ1)&gt;1.95996398454005</formula>
    </cfRule>
  </conditionalFormatting>
  <conditionalFormatting sqref="HK1:HK200">
    <cfRule type="expression" dxfId="410" priority="4">
      <formula>ABS(HK1/HL1)&gt;1.95996398454005</formula>
    </cfRule>
  </conditionalFormatting>
  <conditionalFormatting sqref="HM1:HM200">
    <cfRule type="expression" dxfId="409" priority="3">
      <formula>ABS(HM1/HN1)&gt;1.95996398454005</formula>
    </cfRule>
  </conditionalFormatting>
  <conditionalFormatting sqref="HO1:HO200">
    <cfRule type="expression" dxfId="408" priority="2">
      <formula>ABS(HO1/HP1)&gt;1.95996398454005</formula>
    </cfRule>
  </conditionalFormatting>
  <conditionalFormatting sqref="HQ1:HQ200">
    <cfRule type="expression" dxfId="407" priority="1">
      <formula>ABS(HQ1/HR1)&gt;1.95996398454005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P82"/>
  <sheetViews>
    <sheetView showGridLines="0" zoomScale="80" workbookViewId="0"/>
  </sheetViews>
  <sheetFormatPr defaultColWidth="10.90625" defaultRowHeight="12.5" x14ac:dyDescent="0.25"/>
  <cols>
    <col min="1" max="1" width="30.7265625" customWidth="1"/>
    <col min="2" max="2" width="8.7265625" customWidth="1"/>
  </cols>
  <sheetData>
    <row r="1" spans="1:68" x14ac:dyDescent="0.25">
      <c r="A1" s="41" t="s">
        <v>278</v>
      </c>
    </row>
    <row r="2" spans="1:68" ht="13" x14ac:dyDescent="0.3">
      <c r="A2" s="42" t="s">
        <v>279</v>
      </c>
    </row>
    <row r="3" spans="1:68" ht="13" x14ac:dyDescent="0.3">
      <c r="A3" s="43" t="s">
        <v>387</v>
      </c>
    </row>
    <row r="4" spans="1:68" x14ac:dyDescent="0.25">
      <c r="A4" s="160" t="str">
        <f>HYPERLINK("#'TOC'!A1", "Back to TOC")</f>
        <v>Back to TOC</v>
      </c>
    </row>
    <row r="6" spans="1:68" ht="16" customHeight="1" x14ac:dyDescent="0.25">
      <c r="B6" s="658" t="s">
        <v>388</v>
      </c>
      <c r="C6" s="662" t="s">
        <v>516</v>
      </c>
      <c r="D6" s="662"/>
      <c r="E6" s="662"/>
      <c r="F6" s="662"/>
      <c r="G6" s="662"/>
      <c r="H6" s="662"/>
      <c r="I6" s="662"/>
      <c r="J6" s="662"/>
      <c r="K6" s="662"/>
      <c r="L6" s="662"/>
      <c r="M6" s="662"/>
      <c r="N6" s="662"/>
      <c r="O6" s="662"/>
      <c r="P6" s="662"/>
      <c r="Q6" s="662"/>
      <c r="R6" s="662"/>
      <c r="S6" s="662"/>
      <c r="T6" s="662"/>
      <c r="U6" s="662"/>
      <c r="V6" s="662"/>
      <c r="W6" s="662"/>
      <c r="X6" s="662"/>
      <c r="Y6" s="662"/>
      <c r="Z6" s="662"/>
      <c r="AA6" s="662"/>
      <c r="AB6" s="662"/>
      <c r="AC6" s="662"/>
      <c r="AD6" s="662"/>
      <c r="AE6" s="662"/>
      <c r="AF6" s="662"/>
      <c r="AG6" s="662"/>
      <c r="AH6" s="662"/>
      <c r="AI6" s="662"/>
      <c r="AJ6" s="662"/>
      <c r="AK6" s="662"/>
      <c r="AL6" s="662"/>
      <c r="AM6" s="662"/>
      <c r="AN6" s="662"/>
      <c r="AO6" s="662"/>
      <c r="AP6" s="662"/>
      <c r="AQ6" s="662"/>
      <c r="AR6" s="662"/>
      <c r="AS6" s="662"/>
      <c r="AT6" s="662"/>
      <c r="AU6" s="662"/>
      <c r="AV6" s="662"/>
      <c r="AW6" s="662"/>
      <c r="AX6" s="662"/>
      <c r="AY6" s="662"/>
      <c r="AZ6" s="662"/>
      <c r="BA6" s="662"/>
      <c r="BB6" s="662"/>
      <c r="BC6" s="662"/>
      <c r="BD6" s="662"/>
      <c r="BE6" s="662"/>
      <c r="BF6" s="662"/>
      <c r="BG6" s="662"/>
      <c r="BH6" s="662"/>
      <c r="BI6" s="662"/>
      <c r="BJ6" s="662"/>
      <c r="BK6" s="662"/>
      <c r="BL6" s="662"/>
      <c r="BM6" s="662"/>
      <c r="BN6" s="662"/>
      <c r="BO6" s="662"/>
      <c r="BP6" s="663"/>
    </row>
    <row r="7" spans="1:68" ht="16" customHeight="1" x14ac:dyDescent="0.25">
      <c r="B7" s="659"/>
      <c r="C7" s="647" t="s">
        <v>517</v>
      </c>
      <c r="D7" s="647"/>
      <c r="E7" s="647"/>
      <c r="F7" s="647"/>
      <c r="G7" s="647"/>
      <c r="H7" s="647"/>
      <c r="I7" s="647" t="s">
        <v>520</v>
      </c>
      <c r="J7" s="647"/>
      <c r="K7" s="647"/>
      <c r="L7" s="647"/>
      <c r="M7" s="647"/>
      <c r="N7" s="647"/>
      <c r="O7" s="647" t="s">
        <v>521</v>
      </c>
      <c r="P7" s="647"/>
      <c r="Q7" s="647"/>
      <c r="R7" s="647"/>
      <c r="S7" s="647"/>
      <c r="T7" s="647"/>
      <c r="U7" s="647" t="s">
        <v>533</v>
      </c>
      <c r="V7" s="647"/>
      <c r="W7" s="647"/>
      <c r="X7" s="647"/>
      <c r="Y7" s="647"/>
      <c r="Z7" s="647"/>
      <c r="AA7" s="647" t="s">
        <v>522</v>
      </c>
      <c r="AB7" s="647"/>
      <c r="AC7" s="647"/>
      <c r="AD7" s="647"/>
      <c r="AE7" s="647"/>
      <c r="AF7" s="647"/>
      <c r="AG7" s="647" t="s">
        <v>523</v>
      </c>
      <c r="AH7" s="647"/>
      <c r="AI7" s="647"/>
      <c r="AJ7" s="647"/>
      <c r="AK7" s="647"/>
      <c r="AL7" s="647"/>
      <c r="AM7" s="647" t="s">
        <v>524</v>
      </c>
      <c r="AN7" s="647"/>
      <c r="AO7" s="647"/>
      <c r="AP7" s="647"/>
      <c r="AQ7" s="647"/>
      <c r="AR7" s="647"/>
      <c r="AS7" s="647" t="s">
        <v>525</v>
      </c>
      <c r="AT7" s="647"/>
      <c r="AU7" s="647"/>
      <c r="AV7" s="647"/>
      <c r="AW7" s="647"/>
      <c r="AX7" s="647"/>
      <c r="AY7" s="647" t="s">
        <v>526</v>
      </c>
      <c r="AZ7" s="647"/>
      <c r="BA7" s="647"/>
      <c r="BB7" s="647"/>
      <c r="BC7" s="647"/>
      <c r="BD7" s="647"/>
      <c r="BE7" s="647" t="s">
        <v>527</v>
      </c>
      <c r="BF7" s="647"/>
      <c r="BG7" s="647"/>
      <c r="BH7" s="647"/>
      <c r="BI7" s="647"/>
      <c r="BJ7" s="647"/>
      <c r="BK7" s="647" t="s">
        <v>528</v>
      </c>
      <c r="BL7" s="647"/>
      <c r="BM7" s="647"/>
      <c r="BN7" s="647"/>
      <c r="BO7" s="647"/>
      <c r="BP7" s="666"/>
    </row>
    <row r="8" spans="1:68" ht="32" customHeight="1" x14ac:dyDescent="0.25">
      <c r="B8" s="659"/>
      <c r="C8" s="649" t="s">
        <v>467</v>
      </c>
      <c r="D8" s="649"/>
      <c r="E8" s="649" t="s">
        <v>468</v>
      </c>
      <c r="F8" s="649"/>
      <c r="G8" s="649" t="s">
        <v>471</v>
      </c>
      <c r="H8" s="649"/>
      <c r="I8" s="649" t="s">
        <v>467</v>
      </c>
      <c r="J8" s="649"/>
      <c r="K8" s="649" t="s">
        <v>468</v>
      </c>
      <c r="L8" s="649"/>
      <c r="M8" s="649" t="s">
        <v>471</v>
      </c>
      <c r="N8" s="649"/>
      <c r="O8" s="649" t="s">
        <v>467</v>
      </c>
      <c r="P8" s="649"/>
      <c r="Q8" s="649" t="s">
        <v>468</v>
      </c>
      <c r="R8" s="649"/>
      <c r="S8" s="649" t="s">
        <v>471</v>
      </c>
      <c r="T8" s="649"/>
      <c r="U8" s="649" t="s">
        <v>467</v>
      </c>
      <c r="V8" s="649"/>
      <c r="W8" s="649" t="s">
        <v>468</v>
      </c>
      <c r="X8" s="649"/>
      <c r="Y8" s="649" t="s">
        <v>471</v>
      </c>
      <c r="Z8" s="649"/>
      <c r="AA8" s="649" t="s">
        <v>467</v>
      </c>
      <c r="AB8" s="649"/>
      <c r="AC8" s="649" t="s">
        <v>468</v>
      </c>
      <c r="AD8" s="649"/>
      <c r="AE8" s="649" t="s">
        <v>471</v>
      </c>
      <c r="AF8" s="649"/>
      <c r="AG8" s="649" t="s">
        <v>467</v>
      </c>
      <c r="AH8" s="649"/>
      <c r="AI8" s="649" t="s">
        <v>468</v>
      </c>
      <c r="AJ8" s="649"/>
      <c r="AK8" s="649" t="s">
        <v>471</v>
      </c>
      <c r="AL8" s="649"/>
      <c r="AM8" s="649" t="s">
        <v>467</v>
      </c>
      <c r="AN8" s="649"/>
      <c r="AO8" s="649" t="s">
        <v>468</v>
      </c>
      <c r="AP8" s="649"/>
      <c r="AQ8" s="649" t="s">
        <v>471</v>
      </c>
      <c r="AR8" s="649"/>
      <c r="AS8" s="649" t="s">
        <v>467</v>
      </c>
      <c r="AT8" s="649"/>
      <c r="AU8" s="649" t="s">
        <v>468</v>
      </c>
      <c r="AV8" s="649"/>
      <c r="AW8" s="649" t="s">
        <v>471</v>
      </c>
      <c r="AX8" s="649"/>
      <c r="AY8" s="649" t="s">
        <v>467</v>
      </c>
      <c r="AZ8" s="649"/>
      <c r="BA8" s="649" t="s">
        <v>468</v>
      </c>
      <c r="BB8" s="649"/>
      <c r="BC8" s="649" t="s">
        <v>471</v>
      </c>
      <c r="BD8" s="649"/>
      <c r="BE8" s="649" t="s">
        <v>467</v>
      </c>
      <c r="BF8" s="649"/>
      <c r="BG8" s="649" t="s">
        <v>468</v>
      </c>
      <c r="BH8" s="649"/>
      <c r="BI8" s="649" t="s">
        <v>471</v>
      </c>
      <c r="BJ8" s="649"/>
      <c r="BK8" s="649" t="s">
        <v>467</v>
      </c>
      <c r="BL8" s="649"/>
      <c r="BM8" s="649" t="s">
        <v>468</v>
      </c>
      <c r="BN8" s="649"/>
      <c r="BO8" s="649" t="s">
        <v>471</v>
      </c>
      <c r="BP8" s="661"/>
    </row>
    <row r="9" spans="1:68" ht="15" customHeight="1" x14ac:dyDescent="0.25">
      <c r="B9" s="659"/>
      <c r="C9" s="651"/>
      <c r="D9" s="651"/>
      <c r="E9" s="651"/>
      <c r="F9" s="651"/>
      <c r="G9" s="649"/>
      <c r="H9" s="649"/>
      <c r="I9" s="651"/>
      <c r="J9" s="651"/>
      <c r="K9" s="651"/>
      <c r="L9" s="651"/>
      <c r="M9" s="649"/>
      <c r="N9" s="649"/>
      <c r="O9" s="651"/>
      <c r="P9" s="651"/>
      <c r="Q9" s="651"/>
      <c r="R9" s="651"/>
      <c r="S9" s="649"/>
      <c r="T9" s="649"/>
      <c r="U9" s="651"/>
      <c r="V9" s="651"/>
      <c r="W9" s="651"/>
      <c r="X9" s="651"/>
      <c r="Y9" s="649"/>
      <c r="Z9" s="649"/>
      <c r="AA9" s="651"/>
      <c r="AB9" s="651"/>
      <c r="AC9" s="651"/>
      <c r="AD9" s="651"/>
      <c r="AE9" s="649"/>
      <c r="AF9" s="649"/>
      <c r="AG9" s="651"/>
      <c r="AH9" s="651"/>
      <c r="AI9" s="651"/>
      <c r="AJ9" s="651"/>
      <c r="AK9" s="649"/>
      <c r="AL9" s="649"/>
      <c r="AM9" s="651"/>
      <c r="AN9" s="651"/>
      <c r="AO9" s="651"/>
      <c r="AP9" s="651"/>
      <c r="AQ9" s="649"/>
      <c r="AR9" s="649"/>
      <c r="AS9" s="651"/>
      <c r="AT9" s="651"/>
      <c r="AU9" s="651"/>
      <c r="AV9" s="651"/>
      <c r="AW9" s="649"/>
      <c r="AX9" s="649"/>
      <c r="AY9" s="651"/>
      <c r="AZ9" s="651"/>
      <c r="BA9" s="651"/>
      <c r="BB9" s="651"/>
      <c r="BC9" s="649"/>
      <c r="BD9" s="649"/>
      <c r="BE9" s="651"/>
      <c r="BF9" s="651"/>
      <c r="BG9" s="651"/>
      <c r="BH9" s="651"/>
      <c r="BI9" s="649"/>
      <c r="BJ9" s="649"/>
      <c r="BK9" s="651"/>
      <c r="BL9" s="651"/>
      <c r="BM9" s="651"/>
      <c r="BN9" s="651"/>
      <c r="BO9" s="649"/>
      <c r="BP9" s="661"/>
    </row>
    <row r="10" spans="1:68" ht="16" customHeight="1" x14ac:dyDescent="0.25">
      <c r="B10" s="660"/>
      <c r="C10" s="144" t="s">
        <v>518</v>
      </c>
      <c r="D10" s="144" t="s">
        <v>389</v>
      </c>
      <c r="E10" s="144" t="s">
        <v>518</v>
      </c>
      <c r="F10" s="144" t="s">
        <v>389</v>
      </c>
      <c r="G10" s="144" t="s">
        <v>519</v>
      </c>
      <c r="H10" s="144" t="s">
        <v>389</v>
      </c>
      <c r="I10" s="144" t="s">
        <v>518</v>
      </c>
      <c r="J10" s="144" t="s">
        <v>389</v>
      </c>
      <c r="K10" s="144" t="s">
        <v>518</v>
      </c>
      <c r="L10" s="144" t="s">
        <v>389</v>
      </c>
      <c r="M10" s="144" t="s">
        <v>519</v>
      </c>
      <c r="N10" s="144" t="s">
        <v>389</v>
      </c>
      <c r="O10" s="144" t="s">
        <v>518</v>
      </c>
      <c r="P10" s="144" t="s">
        <v>389</v>
      </c>
      <c r="Q10" s="144" t="s">
        <v>518</v>
      </c>
      <c r="R10" s="144" t="s">
        <v>389</v>
      </c>
      <c r="S10" s="144" t="s">
        <v>519</v>
      </c>
      <c r="T10" s="144" t="s">
        <v>389</v>
      </c>
      <c r="U10" s="144" t="s">
        <v>518</v>
      </c>
      <c r="V10" s="144" t="s">
        <v>389</v>
      </c>
      <c r="W10" s="144" t="s">
        <v>518</v>
      </c>
      <c r="X10" s="144" t="s">
        <v>389</v>
      </c>
      <c r="Y10" s="144" t="s">
        <v>519</v>
      </c>
      <c r="Z10" s="144" t="s">
        <v>389</v>
      </c>
      <c r="AA10" s="144" t="s">
        <v>518</v>
      </c>
      <c r="AB10" s="144" t="s">
        <v>389</v>
      </c>
      <c r="AC10" s="144" t="s">
        <v>518</v>
      </c>
      <c r="AD10" s="144" t="s">
        <v>389</v>
      </c>
      <c r="AE10" s="144" t="s">
        <v>519</v>
      </c>
      <c r="AF10" s="144" t="s">
        <v>389</v>
      </c>
      <c r="AG10" s="144" t="s">
        <v>518</v>
      </c>
      <c r="AH10" s="144" t="s">
        <v>389</v>
      </c>
      <c r="AI10" s="144" t="s">
        <v>518</v>
      </c>
      <c r="AJ10" s="144" t="s">
        <v>389</v>
      </c>
      <c r="AK10" s="144" t="s">
        <v>519</v>
      </c>
      <c r="AL10" s="144" t="s">
        <v>389</v>
      </c>
      <c r="AM10" s="144" t="s">
        <v>518</v>
      </c>
      <c r="AN10" s="144" t="s">
        <v>389</v>
      </c>
      <c r="AO10" s="144" t="s">
        <v>518</v>
      </c>
      <c r="AP10" s="144" t="s">
        <v>389</v>
      </c>
      <c r="AQ10" s="144" t="s">
        <v>519</v>
      </c>
      <c r="AR10" s="144" t="s">
        <v>389</v>
      </c>
      <c r="AS10" s="144" t="s">
        <v>518</v>
      </c>
      <c r="AT10" s="144" t="s">
        <v>389</v>
      </c>
      <c r="AU10" s="144" t="s">
        <v>518</v>
      </c>
      <c r="AV10" s="144" t="s">
        <v>389</v>
      </c>
      <c r="AW10" s="144" t="s">
        <v>519</v>
      </c>
      <c r="AX10" s="144" t="s">
        <v>389</v>
      </c>
      <c r="AY10" s="144" t="s">
        <v>518</v>
      </c>
      <c r="AZ10" s="144" t="s">
        <v>389</v>
      </c>
      <c r="BA10" s="144" t="s">
        <v>518</v>
      </c>
      <c r="BB10" s="144" t="s">
        <v>389</v>
      </c>
      <c r="BC10" s="144" t="s">
        <v>519</v>
      </c>
      <c r="BD10" s="144" t="s">
        <v>389</v>
      </c>
      <c r="BE10" s="144" t="s">
        <v>518</v>
      </c>
      <c r="BF10" s="144" t="s">
        <v>389</v>
      </c>
      <c r="BG10" s="144" t="s">
        <v>518</v>
      </c>
      <c r="BH10" s="144" t="s">
        <v>389</v>
      </c>
      <c r="BI10" s="144" t="s">
        <v>519</v>
      </c>
      <c r="BJ10" s="144" t="s">
        <v>389</v>
      </c>
      <c r="BK10" s="144" t="s">
        <v>518</v>
      </c>
      <c r="BL10" s="144" t="s">
        <v>389</v>
      </c>
      <c r="BM10" s="144" t="s">
        <v>518</v>
      </c>
      <c r="BN10" s="144" t="s">
        <v>389</v>
      </c>
      <c r="BO10" s="144" t="s">
        <v>519</v>
      </c>
      <c r="BP10" s="183" t="s">
        <v>389</v>
      </c>
    </row>
    <row r="11" spans="1:68" ht="13" customHeight="1" x14ac:dyDescent="0.25">
      <c r="A11" s="214"/>
      <c r="B11" s="204"/>
      <c r="C11" s="235" t="s">
        <v>1523</v>
      </c>
      <c r="D11" s="236" t="s">
        <v>1524</v>
      </c>
      <c r="E11" s="235" t="s">
        <v>736</v>
      </c>
      <c r="F11" s="236" t="s">
        <v>737</v>
      </c>
      <c r="G11" s="235" t="s">
        <v>1525</v>
      </c>
      <c r="H11" s="236" t="s">
        <v>1526</v>
      </c>
      <c r="I11" s="235" t="s">
        <v>1527</v>
      </c>
      <c r="J11" s="236" t="s">
        <v>1528</v>
      </c>
      <c r="K11" s="235" t="s">
        <v>744</v>
      </c>
      <c r="L11" s="236" t="s">
        <v>745</v>
      </c>
      <c r="M11" s="235" t="s">
        <v>1529</v>
      </c>
      <c r="N11" s="236" t="s">
        <v>1530</v>
      </c>
      <c r="O11" s="235" t="s">
        <v>1531</v>
      </c>
      <c r="P11" s="236" t="s">
        <v>1532</v>
      </c>
      <c r="Q11" s="235" t="s">
        <v>752</v>
      </c>
      <c r="R11" s="236" t="s">
        <v>753</v>
      </c>
      <c r="S11" s="235" t="s">
        <v>1533</v>
      </c>
      <c r="T11" s="236" t="s">
        <v>1534</v>
      </c>
      <c r="U11" s="235" t="s">
        <v>1535</v>
      </c>
      <c r="V11" s="236" t="s">
        <v>1536</v>
      </c>
      <c r="W11" s="235" t="s">
        <v>760</v>
      </c>
      <c r="X11" s="236" t="s">
        <v>761</v>
      </c>
      <c r="Y11" s="235" t="s">
        <v>1537</v>
      </c>
      <c r="Z11" s="236" t="s">
        <v>1538</v>
      </c>
      <c r="AA11" s="235" t="s">
        <v>1539</v>
      </c>
      <c r="AB11" s="236" t="s">
        <v>1540</v>
      </c>
      <c r="AC11" s="235" t="s">
        <v>1357</v>
      </c>
      <c r="AD11" s="236" t="s">
        <v>1358</v>
      </c>
      <c r="AE11" s="235" t="s">
        <v>1541</v>
      </c>
      <c r="AF11" s="236" t="s">
        <v>1542</v>
      </c>
      <c r="AG11" s="235" t="s">
        <v>1543</v>
      </c>
      <c r="AH11" s="236" t="s">
        <v>1544</v>
      </c>
      <c r="AI11" s="235" t="s">
        <v>768</v>
      </c>
      <c r="AJ11" s="236" t="s">
        <v>769</v>
      </c>
      <c r="AK11" s="235" t="s">
        <v>1545</v>
      </c>
      <c r="AL11" s="236" t="s">
        <v>1546</v>
      </c>
      <c r="AM11" s="235" t="s">
        <v>1547</v>
      </c>
      <c r="AN11" s="236" t="s">
        <v>1548</v>
      </c>
      <c r="AO11" s="235" t="s">
        <v>776</v>
      </c>
      <c r="AP11" s="236" t="s">
        <v>777</v>
      </c>
      <c r="AQ11" s="235" t="s">
        <v>1549</v>
      </c>
      <c r="AR11" s="236" t="s">
        <v>1550</v>
      </c>
      <c r="AS11" s="235" t="s">
        <v>1551</v>
      </c>
      <c r="AT11" s="236" t="s">
        <v>1552</v>
      </c>
      <c r="AU11" s="235" t="s">
        <v>784</v>
      </c>
      <c r="AV11" s="236" t="s">
        <v>785</v>
      </c>
      <c r="AW11" s="235" t="s">
        <v>1553</v>
      </c>
      <c r="AX11" s="236" t="s">
        <v>1554</v>
      </c>
      <c r="AY11" s="235" t="s">
        <v>1555</v>
      </c>
      <c r="AZ11" s="236" t="s">
        <v>1556</v>
      </c>
      <c r="BA11" s="235" t="s">
        <v>792</v>
      </c>
      <c r="BB11" s="236" t="s">
        <v>793</v>
      </c>
      <c r="BC11" s="235" t="s">
        <v>1557</v>
      </c>
      <c r="BD11" s="236" t="s">
        <v>1558</v>
      </c>
      <c r="BE11" s="235" t="s">
        <v>1559</v>
      </c>
      <c r="BF11" s="236" t="s">
        <v>1560</v>
      </c>
      <c r="BG11" s="235" t="s">
        <v>800</v>
      </c>
      <c r="BH11" s="236" t="s">
        <v>801</v>
      </c>
      <c r="BI11" s="235" t="s">
        <v>1561</v>
      </c>
      <c r="BJ11" s="236" t="s">
        <v>1562</v>
      </c>
      <c r="BK11" s="235" t="s">
        <v>1563</v>
      </c>
      <c r="BL11" s="236" t="s">
        <v>1564</v>
      </c>
      <c r="BM11" s="235" t="s">
        <v>808</v>
      </c>
      <c r="BN11" s="236" t="s">
        <v>809</v>
      </c>
      <c r="BO11" s="235" t="s">
        <v>1565</v>
      </c>
      <c r="BP11" s="244" t="s">
        <v>1566</v>
      </c>
    </row>
    <row r="12" spans="1:68" ht="13" customHeight="1" x14ac:dyDescent="0.25">
      <c r="A12" s="26" t="s">
        <v>392</v>
      </c>
      <c r="B12" s="184">
        <v>2</v>
      </c>
      <c r="C12" s="223">
        <v>30.3764578948511</v>
      </c>
      <c r="D12" s="225">
        <v>0.95755059911687901</v>
      </c>
      <c r="E12" s="223">
        <v>37.5549062761269</v>
      </c>
      <c r="F12" s="225">
        <v>1.48754540166039</v>
      </c>
      <c r="G12" s="223">
        <v>7.1784483812758602</v>
      </c>
      <c r="H12" s="225">
        <v>1.7690942518334301</v>
      </c>
      <c r="I12" s="223">
        <v>24.611327069805998</v>
      </c>
      <c r="J12" s="225">
        <v>0.848119213134224</v>
      </c>
      <c r="K12" s="223">
        <v>34.259658770831798</v>
      </c>
      <c r="L12" s="225">
        <v>1.5625797994322701</v>
      </c>
      <c r="M12" s="223">
        <v>9.6483317010258105</v>
      </c>
      <c r="N12" s="225">
        <v>1.7779093985018499</v>
      </c>
      <c r="O12" s="223">
        <v>43.401082445332101</v>
      </c>
      <c r="P12" s="225">
        <v>0.96779405262209806</v>
      </c>
      <c r="Q12" s="223">
        <v>49.7060358452676</v>
      </c>
      <c r="R12" s="225">
        <v>1.7512055643709299</v>
      </c>
      <c r="S12" s="223">
        <v>6.3049533999355196</v>
      </c>
      <c r="T12" s="225">
        <v>2.0008363893568202</v>
      </c>
      <c r="U12" s="223">
        <v>55.410431905524199</v>
      </c>
      <c r="V12" s="225">
        <v>0.99863337482588499</v>
      </c>
      <c r="W12" s="223">
        <v>69.016178566628298</v>
      </c>
      <c r="X12" s="225">
        <v>1.46105331539038</v>
      </c>
      <c r="Y12" s="223">
        <v>13.605746661104099</v>
      </c>
      <c r="Z12" s="225">
        <v>1.76973032062214</v>
      </c>
      <c r="AA12" s="223">
        <v>23.942477092306302</v>
      </c>
      <c r="AB12" s="225">
        <v>0.80708176603465598</v>
      </c>
      <c r="AC12" s="223">
        <v>42.768641399184602</v>
      </c>
      <c r="AD12" s="225">
        <v>1.7692889117914901</v>
      </c>
      <c r="AE12" s="223">
        <v>18.8261643068784</v>
      </c>
      <c r="AF12" s="225">
        <v>1.9446758677100799</v>
      </c>
      <c r="AG12" s="223">
        <v>37.262338888355401</v>
      </c>
      <c r="AH12" s="225">
        <v>1.0237300145025701</v>
      </c>
      <c r="AI12" s="223">
        <v>41.904500559143798</v>
      </c>
      <c r="AJ12" s="225">
        <v>1.4339364431542201</v>
      </c>
      <c r="AK12" s="223">
        <v>4.6421616707883997</v>
      </c>
      <c r="AL12" s="225">
        <v>1.7618731127976299</v>
      </c>
      <c r="AM12" s="223">
        <v>28.491290210443001</v>
      </c>
      <c r="AN12" s="225">
        <v>0.88996285764221095</v>
      </c>
      <c r="AO12" s="223">
        <v>43.129475670978898</v>
      </c>
      <c r="AP12" s="225">
        <v>1.60393373174779</v>
      </c>
      <c r="AQ12" s="223">
        <v>14.638185460535899</v>
      </c>
      <c r="AR12" s="225">
        <v>1.8342947701558401</v>
      </c>
      <c r="AS12" s="223">
        <v>12.5844153911739</v>
      </c>
      <c r="AT12" s="225">
        <v>0.61548242056648494</v>
      </c>
      <c r="AU12" s="223">
        <v>22.432096437658</v>
      </c>
      <c r="AV12" s="225">
        <v>1.3529871197114101</v>
      </c>
      <c r="AW12" s="223">
        <v>9.8476810464841193</v>
      </c>
      <c r="AX12" s="225">
        <v>1.4864026224853599</v>
      </c>
      <c r="AY12" s="223">
        <v>37.604443252524199</v>
      </c>
      <c r="AZ12" s="225">
        <v>1.0144969636386301</v>
      </c>
      <c r="BA12" s="223">
        <v>36.009275575000402</v>
      </c>
      <c r="BB12" s="225">
        <v>1.5847539738821299</v>
      </c>
      <c r="BC12" s="223">
        <v>-1.5951676775238299</v>
      </c>
      <c r="BD12" s="225">
        <v>1.88166129974743</v>
      </c>
      <c r="BE12" s="223">
        <v>23.663627143605702</v>
      </c>
      <c r="BF12" s="225">
        <v>0.76876531553636296</v>
      </c>
      <c r="BG12" s="223">
        <v>35.092495634277498</v>
      </c>
      <c r="BH12" s="225">
        <v>1.42227617505653</v>
      </c>
      <c r="BI12" s="223">
        <v>11.428868490671899</v>
      </c>
      <c r="BJ12" s="225">
        <v>1.61674661852288</v>
      </c>
      <c r="BK12" s="223">
        <v>24.962113208161998</v>
      </c>
      <c r="BL12" s="225">
        <v>1.05371474296669</v>
      </c>
      <c r="BM12" s="223">
        <v>38.256613793367201</v>
      </c>
      <c r="BN12" s="225">
        <v>1.5043454648568899</v>
      </c>
      <c r="BO12" s="223">
        <v>13.294500585205199</v>
      </c>
      <c r="BP12" s="239">
        <v>1.83667363382307</v>
      </c>
    </row>
    <row r="13" spans="1:68" ht="13" customHeight="1" x14ac:dyDescent="0.25">
      <c r="A13" s="26" t="s">
        <v>393</v>
      </c>
      <c r="B13" s="184">
        <v>2</v>
      </c>
      <c r="C13" s="223">
        <v>25.480816854310699</v>
      </c>
      <c r="D13" s="225">
        <v>0.79840371280870004</v>
      </c>
      <c r="E13" s="223">
        <v>28.930854733231701</v>
      </c>
      <c r="F13" s="225">
        <v>0.91627729916878597</v>
      </c>
      <c r="G13" s="223">
        <v>3.4500378789209498</v>
      </c>
      <c r="H13" s="225">
        <v>1.21532406279097</v>
      </c>
      <c r="I13" s="223">
        <v>14.519311400677999</v>
      </c>
      <c r="J13" s="225">
        <v>0.68968620348592302</v>
      </c>
      <c r="K13" s="223">
        <v>24.6239463350324</v>
      </c>
      <c r="L13" s="225">
        <v>1.0082638774372601</v>
      </c>
      <c r="M13" s="223">
        <v>10.104634934354401</v>
      </c>
      <c r="N13" s="225">
        <v>1.2215822141074399</v>
      </c>
      <c r="O13" s="223">
        <v>36.844844818959501</v>
      </c>
      <c r="P13" s="225">
        <v>0.89692593224587103</v>
      </c>
      <c r="Q13" s="223">
        <v>37.827619358245002</v>
      </c>
      <c r="R13" s="225">
        <v>1.11524795502563</v>
      </c>
      <c r="S13" s="223">
        <v>0.98277453928547198</v>
      </c>
      <c r="T13" s="225">
        <v>1.43117229190757</v>
      </c>
      <c r="U13" s="223">
        <v>48.047678643020603</v>
      </c>
      <c r="V13" s="225">
        <v>1.01151064503088</v>
      </c>
      <c r="W13" s="223">
        <v>56.567912834237703</v>
      </c>
      <c r="X13" s="225">
        <v>1.0818432858381</v>
      </c>
      <c r="Y13" s="223">
        <v>8.5202341912170798</v>
      </c>
      <c r="Z13" s="225">
        <v>1.4810599853225901</v>
      </c>
      <c r="AA13" s="223">
        <v>32.918246423249599</v>
      </c>
      <c r="AB13" s="225">
        <v>1.0838718092142701</v>
      </c>
      <c r="AC13" s="223">
        <v>47.016386589268699</v>
      </c>
      <c r="AD13" s="225">
        <v>1.2957549463293301</v>
      </c>
      <c r="AE13" s="223">
        <v>14.0981401660191</v>
      </c>
      <c r="AF13" s="225">
        <v>1.68930724847387</v>
      </c>
      <c r="AG13" s="223">
        <v>29.531421644163299</v>
      </c>
      <c r="AH13" s="225">
        <v>0.72646322569618105</v>
      </c>
      <c r="AI13" s="223">
        <v>38.788225136548299</v>
      </c>
      <c r="AJ13" s="225">
        <v>1.12157668157011</v>
      </c>
      <c r="AK13" s="223">
        <v>9.2568034923850497</v>
      </c>
      <c r="AL13" s="225">
        <v>1.33629453000853</v>
      </c>
      <c r="AM13" s="223">
        <v>36.065133152877799</v>
      </c>
      <c r="AN13" s="225">
        <v>1.0334872187322499</v>
      </c>
      <c r="AO13" s="223">
        <v>49.690231286052999</v>
      </c>
      <c r="AP13" s="225">
        <v>1.15427081500586</v>
      </c>
      <c r="AQ13" s="223">
        <v>13.625098133175101</v>
      </c>
      <c r="AR13" s="225">
        <v>1.5493343556693</v>
      </c>
      <c r="AS13" s="223">
        <v>7.4468148344490404</v>
      </c>
      <c r="AT13" s="225">
        <v>0.45464841863729699</v>
      </c>
      <c r="AU13" s="223">
        <v>11.318981428056899</v>
      </c>
      <c r="AV13" s="225">
        <v>0.77798141458470904</v>
      </c>
      <c r="AW13" s="223">
        <v>3.8721665936078602</v>
      </c>
      <c r="AX13" s="225">
        <v>0.90108837857816204</v>
      </c>
      <c r="AY13" s="223">
        <v>34.400672037727098</v>
      </c>
      <c r="AZ13" s="225">
        <v>0.89128328210126295</v>
      </c>
      <c r="BA13" s="223">
        <v>30.441509880625901</v>
      </c>
      <c r="BB13" s="225">
        <v>1.0461343738889299</v>
      </c>
      <c r="BC13" s="223">
        <v>-3.9591621571011899</v>
      </c>
      <c r="BD13" s="225">
        <v>1.3743300248430801</v>
      </c>
      <c r="BE13" s="223">
        <v>25.961040847143501</v>
      </c>
      <c r="BF13" s="225">
        <v>0.71395132261448302</v>
      </c>
      <c r="BG13" s="223">
        <v>36.178215822028903</v>
      </c>
      <c r="BH13" s="225">
        <v>1.0798089889816</v>
      </c>
      <c r="BI13" s="223">
        <v>10.217174974885401</v>
      </c>
      <c r="BJ13" s="225">
        <v>1.2944937017028899</v>
      </c>
      <c r="BK13" s="223">
        <v>17.447084967272701</v>
      </c>
      <c r="BL13" s="225">
        <v>0.76517498839776299</v>
      </c>
      <c r="BM13" s="223">
        <v>28.314900719788302</v>
      </c>
      <c r="BN13" s="225">
        <v>1.08349711749096</v>
      </c>
      <c r="BO13" s="223">
        <v>10.867815752515501</v>
      </c>
      <c r="BP13" s="239">
        <v>1.3264459153997801</v>
      </c>
    </row>
    <row r="14" spans="1:68" ht="13" customHeight="1" x14ac:dyDescent="0.25">
      <c r="A14" s="26" t="s">
        <v>396</v>
      </c>
      <c r="B14" s="184">
        <v>2</v>
      </c>
      <c r="C14" s="223">
        <v>45.942666417149603</v>
      </c>
      <c r="D14" s="225">
        <v>0.78910657974909404</v>
      </c>
      <c r="E14" s="223">
        <v>33.8194975427717</v>
      </c>
      <c r="F14" s="225">
        <v>0.980337146112643</v>
      </c>
      <c r="G14" s="223">
        <v>-12.123168874378001</v>
      </c>
      <c r="H14" s="225">
        <v>1.2584713402583301</v>
      </c>
      <c r="I14" s="223">
        <v>22.904535791586301</v>
      </c>
      <c r="J14" s="225">
        <v>0.714322776680691</v>
      </c>
      <c r="K14" s="223">
        <v>13.8246853930606</v>
      </c>
      <c r="L14" s="225">
        <v>0.71039951013139102</v>
      </c>
      <c r="M14" s="223">
        <v>-9.0798503985257994</v>
      </c>
      <c r="N14" s="225">
        <v>1.00743460992748</v>
      </c>
      <c r="O14" s="223">
        <v>51.936870725134099</v>
      </c>
      <c r="P14" s="225">
        <v>0.82339841374248601</v>
      </c>
      <c r="Q14" s="223">
        <v>46.531249750177103</v>
      </c>
      <c r="R14" s="225">
        <v>0.96094251826728105</v>
      </c>
      <c r="S14" s="223">
        <v>-5.4056209749570598</v>
      </c>
      <c r="T14" s="225">
        <v>1.26546255225807</v>
      </c>
      <c r="U14" s="223">
        <v>65.259852528737397</v>
      </c>
      <c r="V14" s="225">
        <v>0.80563849026442802</v>
      </c>
      <c r="W14" s="223">
        <v>70.322481671030602</v>
      </c>
      <c r="X14" s="225">
        <v>0.98263545133288399</v>
      </c>
      <c r="Y14" s="223">
        <v>5.0626291422931899</v>
      </c>
      <c r="Z14" s="225">
        <v>1.2706792700015701</v>
      </c>
      <c r="AA14" s="223">
        <v>34.966362379419003</v>
      </c>
      <c r="AB14" s="225">
        <v>0.88106182431118396</v>
      </c>
      <c r="AC14" s="223">
        <v>32.968305692174603</v>
      </c>
      <c r="AD14" s="225">
        <v>0.96161210436244304</v>
      </c>
      <c r="AE14" s="223">
        <v>-1.99805668724431</v>
      </c>
      <c r="AF14" s="225">
        <v>1.30421155397233</v>
      </c>
      <c r="AG14" s="223">
        <v>50.567556407856799</v>
      </c>
      <c r="AH14" s="225">
        <v>0.77687764198962606</v>
      </c>
      <c r="AI14" s="223">
        <v>49.378650426152603</v>
      </c>
      <c r="AJ14" s="225">
        <v>0.88085099787702603</v>
      </c>
      <c r="AK14" s="223">
        <v>-1.18890598170427</v>
      </c>
      <c r="AL14" s="225">
        <v>1.1744945087501799</v>
      </c>
      <c r="AM14" s="223">
        <v>51.248585687292703</v>
      </c>
      <c r="AN14" s="225">
        <v>0.86875430817971799</v>
      </c>
      <c r="AO14" s="223">
        <v>43.271724007603503</v>
      </c>
      <c r="AP14" s="225">
        <v>1.2395640179557701</v>
      </c>
      <c r="AQ14" s="223">
        <v>-7.9768616796891196</v>
      </c>
      <c r="AR14" s="225">
        <v>1.51368854213523</v>
      </c>
      <c r="AS14" s="223">
        <v>24.208707998154502</v>
      </c>
      <c r="AT14" s="225">
        <v>0.73963056162942897</v>
      </c>
      <c r="AU14" s="223">
        <v>21.141588956920401</v>
      </c>
      <c r="AV14" s="225">
        <v>1.2713420372808899</v>
      </c>
      <c r="AW14" s="223">
        <v>-3.0671190412340699</v>
      </c>
      <c r="AX14" s="225">
        <v>1.4708378372389601</v>
      </c>
      <c r="AY14" s="223">
        <v>55.914008874207397</v>
      </c>
      <c r="AZ14" s="225">
        <v>0.91278465301378697</v>
      </c>
      <c r="BA14" s="223">
        <v>59.058047205443998</v>
      </c>
      <c r="BB14" s="225">
        <v>1.1226599611275301</v>
      </c>
      <c r="BC14" s="223">
        <v>3.14403833123662</v>
      </c>
      <c r="BD14" s="225">
        <v>1.4469074645934901</v>
      </c>
      <c r="BE14" s="223">
        <v>43.4763658035817</v>
      </c>
      <c r="BF14" s="225">
        <v>0.73891581291959296</v>
      </c>
      <c r="BG14" s="223">
        <v>44.175240098159698</v>
      </c>
      <c r="BH14" s="225">
        <v>1.03462388900932</v>
      </c>
      <c r="BI14" s="223">
        <v>0.69887429457795502</v>
      </c>
      <c r="BJ14" s="225">
        <v>1.2713941836784499</v>
      </c>
      <c r="BK14" s="223">
        <v>48.126370999783703</v>
      </c>
      <c r="BL14" s="225">
        <v>0.86762548503085302</v>
      </c>
      <c r="BM14" s="223">
        <v>43.629424626425397</v>
      </c>
      <c r="BN14" s="225">
        <v>1.0575633641352999</v>
      </c>
      <c r="BO14" s="223">
        <v>-4.4969463733583401</v>
      </c>
      <c r="BP14" s="239">
        <v>1.36792333536503</v>
      </c>
    </row>
    <row r="15" spans="1:68" ht="13" customHeight="1" x14ac:dyDescent="0.25">
      <c r="A15" s="210" t="s">
        <v>397</v>
      </c>
      <c r="B15" s="184">
        <v>2</v>
      </c>
      <c r="C15" s="223">
        <v>37.140106513303103</v>
      </c>
      <c r="D15" s="225">
        <v>1.1621732636417199</v>
      </c>
      <c r="E15" s="223">
        <v>35.662784955962998</v>
      </c>
      <c r="F15" s="225">
        <v>1.2919745599149399</v>
      </c>
      <c r="G15" s="223">
        <v>-1.4773215573401699</v>
      </c>
      <c r="H15" s="225">
        <v>1.7377701108579</v>
      </c>
      <c r="I15" s="223">
        <v>10.3093469502791</v>
      </c>
      <c r="J15" s="225">
        <v>0.59960097018856695</v>
      </c>
      <c r="K15" s="223">
        <v>12.1551676896744</v>
      </c>
      <c r="L15" s="225">
        <v>0.95172967778855899</v>
      </c>
      <c r="M15" s="223">
        <v>1.84582073939521</v>
      </c>
      <c r="N15" s="225">
        <v>1.12486030378647</v>
      </c>
      <c r="O15" s="223">
        <v>45.708529752333803</v>
      </c>
      <c r="P15" s="225">
        <v>1.11304857547855</v>
      </c>
      <c r="Q15" s="223">
        <v>49.592576149150801</v>
      </c>
      <c r="R15" s="225">
        <v>1.3580654412095601</v>
      </c>
      <c r="S15" s="223">
        <v>3.88404639681701</v>
      </c>
      <c r="T15" s="225">
        <v>1.7559096998372501</v>
      </c>
      <c r="U15" s="223">
        <v>72.324602513695197</v>
      </c>
      <c r="V15" s="225">
        <v>1.10938862056789</v>
      </c>
      <c r="W15" s="223">
        <v>75.480490235187006</v>
      </c>
      <c r="X15" s="225">
        <v>1.2842540546152901</v>
      </c>
      <c r="Y15" s="223">
        <v>3.15588772149174</v>
      </c>
      <c r="Z15" s="225">
        <v>1.69707147411102</v>
      </c>
      <c r="AA15" s="223">
        <v>35.644052844677297</v>
      </c>
      <c r="AB15" s="225">
        <v>1.18244519138446</v>
      </c>
      <c r="AC15" s="223">
        <v>39.175827645930198</v>
      </c>
      <c r="AD15" s="225">
        <v>1.3862302994117901</v>
      </c>
      <c r="AE15" s="223">
        <v>3.53177480125288</v>
      </c>
      <c r="AF15" s="225">
        <v>1.82203487168482</v>
      </c>
      <c r="AG15" s="223">
        <v>46.197083447717802</v>
      </c>
      <c r="AH15" s="225">
        <v>1.26487472539376</v>
      </c>
      <c r="AI15" s="223">
        <v>51.646836906441898</v>
      </c>
      <c r="AJ15" s="225">
        <v>1.2499524921977601</v>
      </c>
      <c r="AK15" s="223">
        <v>5.4497534587241496</v>
      </c>
      <c r="AL15" s="225">
        <v>1.7782826838529699</v>
      </c>
      <c r="AM15" s="223">
        <v>40.609583710502399</v>
      </c>
      <c r="AN15" s="225">
        <v>1.1439412232816</v>
      </c>
      <c r="AO15" s="223">
        <v>44.605535075435</v>
      </c>
      <c r="AP15" s="225">
        <v>1.7928261113877999</v>
      </c>
      <c r="AQ15" s="223">
        <v>3.99595136493258</v>
      </c>
      <c r="AR15" s="225">
        <v>2.1266939102740898</v>
      </c>
      <c r="AS15" s="223">
        <v>18.7682707953762</v>
      </c>
      <c r="AT15" s="225">
        <v>0.90979237979054695</v>
      </c>
      <c r="AU15" s="223">
        <v>23.111341642744499</v>
      </c>
      <c r="AV15" s="225">
        <v>1.83334537098533</v>
      </c>
      <c r="AW15" s="223">
        <v>4.3430708473683497</v>
      </c>
      <c r="AX15" s="225">
        <v>2.0466747234571199</v>
      </c>
      <c r="AY15" s="223">
        <v>53.571153728078897</v>
      </c>
      <c r="AZ15" s="225">
        <v>1.32052139113855</v>
      </c>
      <c r="BA15" s="223">
        <v>64.2423090793867</v>
      </c>
      <c r="BB15" s="225">
        <v>1.56406559535366</v>
      </c>
      <c r="BC15" s="223">
        <v>10.6711553513077</v>
      </c>
      <c r="BD15" s="225">
        <v>2.04696798485553</v>
      </c>
      <c r="BE15" s="223">
        <v>41.652029216835302</v>
      </c>
      <c r="BF15" s="225">
        <v>1.0245189909758401</v>
      </c>
      <c r="BG15" s="223">
        <v>48.8716400830073</v>
      </c>
      <c r="BH15" s="225">
        <v>1.28308907757292</v>
      </c>
      <c r="BI15" s="223">
        <v>7.2196108661720002</v>
      </c>
      <c r="BJ15" s="225">
        <v>1.64193688790315</v>
      </c>
      <c r="BK15" s="223">
        <v>44.8160047544877</v>
      </c>
      <c r="BL15" s="225">
        <v>1.23286703680322</v>
      </c>
      <c r="BM15" s="223">
        <v>46.744948072048103</v>
      </c>
      <c r="BN15" s="225">
        <v>1.4474583784294099</v>
      </c>
      <c r="BO15" s="223">
        <v>1.9289433175604001</v>
      </c>
      <c r="BP15" s="239">
        <v>1.90134081314251</v>
      </c>
    </row>
    <row r="16" spans="1:68" ht="13" customHeight="1" x14ac:dyDescent="0.25">
      <c r="A16" s="210" t="s">
        <v>398</v>
      </c>
      <c r="B16" s="184">
        <v>2</v>
      </c>
      <c r="C16" s="223">
        <v>55.995319574662098</v>
      </c>
      <c r="D16" s="225">
        <v>1.0703525989562399</v>
      </c>
      <c r="E16" s="223">
        <v>30.8622552445973</v>
      </c>
      <c r="F16" s="225">
        <v>1.33243493383684</v>
      </c>
      <c r="G16" s="223">
        <v>-25.133064330064801</v>
      </c>
      <c r="H16" s="225">
        <v>1.7091043089879501</v>
      </c>
      <c r="I16" s="223">
        <v>37.320682952227898</v>
      </c>
      <c r="J16" s="225">
        <v>1.1432274723420199</v>
      </c>
      <c r="K16" s="223">
        <v>16.506652916846502</v>
      </c>
      <c r="L16" s="225">
        <v>0.91438460668735899</v>
      </c>
      <c r="M16" s="223">
        <v>-20.8140300353814</v>
      </c>
      <c r="N16" s="225">
        <v>1.4639222187207599</v>
      </c>
      <c r="O16" s="223">
        <v>59.058450260149598</v>
      </c>
      <c r="P16" s="225">
        <v>1.17225805803905</v>
      </c>
      <c r="Q16" s="223">
        <v>41.633998203969298</v>
      </c>
      <c r="R16" s="225">
        <v>1.3415599743883699</v>
      </c>
      <c r="S16" s="223">
        <v>-17.4244520561803</v>
      </c>
      <c r="T16" s="225">
        <v>1.7815645145541099</v>
      </c>
      <c r="U16" s="223">
        <v>57.166925948923101</v>
      </c>
      <c r="V16" s="225">
        <v>1.3540630754654299</v>
      </c>
      <c r="W16" s="223">
        <v>62.071216759667301</v>
      </c>
      <c r="X16" s="225">
        <v>1.4156442793632</v>
      </c>
      <c r="Y16" s="223">
        <v>4.9042908107442198</v>
      </c>
      <c r="Z16" s="225">
        <v>1.95896287306132</v>
      </c>
      <c r="AA16" s="223">
        <v>34.189553791100501</v>
      </c>
      <c r="AB16" s="225">
        <v>1.3474507388694801</v>
      </c>
      <c r="AC16" s="223">
        <v>22.952698851804101</v>
      </c>
      <c r="AD16" s="225">
        <v>1.12669799158886</v>
      </c>
      <c r="AE16" s="223">
        <v>-11.2368549392964</v>
      </c>
      <c r="AF16" s="225">
        <v>1.7564372627367799</v>
      </c>
      <c r="AG16" s="223">
        <v>55.569828444112702</v>
      </c>
      <c r="AH16" s="225">
        <v>1.04794056522969</v>
      </c>
      <c r="AI16" s="223">
        <v>45.737697535745802</v>
      </c>
      <c r="AJ16" s="225">
        <v>1.5558089667383199</v>
      </c>
      <c r="AK16" s="223">
        <v>-9.8321309083669597</v>
      </c>
      <c r="AL16" s="225">
        <v>1.87582541011612</v>
      </c>
      <c r="AM16" s="223">
        <v>63.423014469827301</v>
      </c>
      <c r="AN16" s="225">
        <v>1.3121096833135999</v>
      </c>
      <c r="AO16" s="223">
        <v>41.124468195188797</v>
      </c>
      <c r="AP16" s="225">
        <v>1.4281738284102501</v>
      </c>
      <c r="AQ16" s="223">
        <v>-22.2985462746385</v>
      </c>
      <c r="AR16" s="225">
        <v>1.93941029831269</v>
      </c>
      <c r="AS16" s="223">
        <v>30.429932340622599</v>
      </c>
      <c r="AT16" s="225">
        <v>1.22654711742609</v>
      </c>
      <c r="AU16" s="223">
        <v>17.981357159579002</v>
      </c>
      <c r="AV16" s="225">
        <v>1.1603627915210799</v>
      </c>
      <c r="AW16" s="223">
        <v>-12.4485751810436</v>
      </c>
      <c r="AX16" s="225">
        <v>1.6884488855789599</v>
      </c>
      <c r="AY16" s="223">
        <v>58.599427000249499</v>
      </c>
      <c r="AZ16" s="225">
        <v>1.1931213662035001</v>
      </c>
      <c r="BA16" s="223">
        <v>50.738414428126603</v>
      </c>
      <c r="BB16" s="225">
        <v>1.48458064818066</v>
      </c>
      <c r="BC16" s="223">
        <v>-7.86101257212293</v>
      </c>
      <c r="BD16" s="225">
        <v>1.9046044984310599</v>
      </c>
      <c r="BE16" s="223">
        <v>45.567054691635803</v>
      </c>
      <c r="BF16" s="225">
        <v>0.91783231277752297</v>
      </c>
      <c r="BG16" s="223">
        <v>36.627291644076401</v>
      </c>
      <c r="BH16" s="225">
        <v>1.57441868042107</v>
      </c>
      <c r="BI16" s="223">
        <v>-8.9397630475594205</v>
      </c>
      <c r="BJ16" s="225">
        <v>1.8224188145531599</v>
      </c>
      <c r="BK16" s="223">
        <v>51.923808132905897</v>
      </c>
      <c r="BL16" s="225">
        <v>1.19129804764938</v>
      </c>
      <c r="BM16" s="223">
        <v>38.624048046335403</v>
      </c>
      <c r="BN16" s="225">
        <v>1.4154718182013799</v>
      </c>
      <c r="BO16" s="223">
        <v>-13.299760086570499</v>
      </c>
      <c r="BP16" s="239">
        <v>1.85006797346896</v>
      </c>
    </row>
    <row r="17" spans="1:68" ht="13" customHeight="1" x14ac:dyDescent="0.25">
      <c r="A17" s="26" t="s">
        <v>399</v>
      </c>
      <c r="B17" s="184">
        <v>2</v>
      </c>
      <c r="C17" s="223">
        <v>31.2286155135596</v>
      </c>
      <c r="D17" s="225">
        <v>1.35091875758795</v>
      </c>
      <c r="E17" s="223">
        <v>51.6132764499391</v>
      </c>
      <c r="F17" s="225">
        <v>1.5684554783498399</v>
      </c>
      <c r="G17" s="223">
        <v>20.3846609363795</v>
      </c>
      <c r="H17" s="225">
        <v>2.07003238553617</v>
      </c>
      <c r="I17" s="223">
        <v>36.999318049870602</v>
      </c>
      <c r="J17" s="225">
        <v>1.57783996592613</v>
      </c>
      <c r="K17" s="223">
        <v>51.429146733611901</v>
      </c>
      <c r="L17" s="225">
        <v>1.53748520071249</v>
      </c>
      <c r="M17" s="223">
        <v>14.429828683741301</v>
      </c>
      <c r="N17" s="225">
        <v>2.2030523599051599</v>
      </c>
      <c r="O17" s="223">
        <v>49.479147124360701</v>
      </c>
      <c r="P17" s="225">
        <v>1.5343133308967301</v>
      </c>
      <c r="Q17" s="223">
        <v>59.8040820021779</v>
      </c>
      <c r="R17" s="225">
        <v>1.71942850513193</v>
      </c>
      <c r="S17" s="223">
        <v>10.3249348778171</v>
      </c>
      <c r="T17" s="225">
        <v>2.3044634476657802</v>
      </c>
      <c r="U17" s="223">
        <v>38.451627625074401</v>
      </c>
      <c r="V17" s="225">
        <v>1.46109198043859</v>
      </c>
      <c r="W17" s="223">
        <v>54.350390540733997</v>
      </c>
      <c r="X17" s="225">
        <v>1.9721795737033201</v>
      </c>
      <c r="Y17" s="223">
        <v>15.898762915659599</v>
      </c>
      <c r="Z17" s="225">
        <v>2.4544412900362</v>
      </c>
      <c r="AA17" s="223">
        <v>17.3846973236639</v>
      </c>
      <c r="AB17" s="225">
        <v>1.36351007303864</v>
      </c>
      <c r="AC17" s="223">
        <v>31.324911531088699</v>
      </c>
      <c r="AD17" s="225">
        <v>1.65838749982519</v>
      </c>
      <c r="AE17" s="223">
        <v>13.9402142074248</v>
      </c>
      <c r="AF17" s="225">
        <v>2.1469533806895398</v>
      </c>
      <c r="AG17" s="223">
        <v>51.826600968632597</v>
      </c>
      <c r="AH17" s="225">
        <v>1.7021151464216699</v>
      </c>
      <c r="AI17" s="223">
        <v>66.297563702290702</v>
      </c>
      <c r="AJ17" s="225">
        <v>1.5977074805491001</v>
      </c>
      <c r="AK17" s="223">
        <v>14.470962733658</v>
      </c>
      <c r="AL17" s="225">
        <v>2.3344946273402698</v>
      </c>
      <c r="AM17" s="223">
        <v>54.901704288188597</v>
      </c>
      <c r="AN17" s="225">
        <v>1.7495490722409299</v>
      </c>
      <c r="AO17" s="223">
        <v>63.7878310764712</v>
      </c>
      <c r="AP17" s="225">
        <v>1.62783612775607</v>
      </c>
      <c r="AQ17" s="223">
        <v>8.8861267882825192</v>
      </c>
      <c r="AR17" s="225">
        <v>2.38972224641422</v>
      </c>
      <c r="AS17" s="223">
        <v>35.950204135014403</v>
      </c>
      <c r="AT17" s="225">
        <v>1.56838544829793</v>
      </c>
      <c r="AU17" s="223">
        <v>46.573254723256603</v>
      </c>
      <c r="AV17" s="225">
        <v>1.3900564429683699</v>
      </c>
      <c r="AW17" s="223">
        <v>10.623050588242201</v>
      </c>
      <c r="AX17" s="225">
        <v>2.0957313351359201</v>
      </c>
      <c r="AY17" s="223">
        <v>31.890813758554</v>
      </c>
      <c r="AZ17" s="225">
        <v>1.39440444532045</v>
      </c>
      <c r="BA17" s="223">
        <v>49.814655118239401</v>
      </c>
      <c r="BB17" s="225">
        <v>1.38910419795679</v>
      </c>
      <c r="BC17" s="223">
        <v>17.923841359685401</v>
      </c>
      <c r="BD17" s="225">
        <v>1.9682414053948301</v>
      </c>
      <c r="BE17" s="223">
        <v>28.805995183289301</v>
      </c>
      <c r="BF17" s="225">
        <v>1.33449291635125</v>
      </c>
      <c r="BG17" s="223">
        <v>47.157985656752302</v>
      </c>
      <c r="BH17" s="225">
        <v>1.5953617431899201</v>
      </c>
      <c r="BI17" s="223">
        <v>18.351990473463001</v>
      </c>
      <c r="BJ17" s="225">
        <v>2.07991596835681</v>
      </c>
      <c r="BK17" s="223">
        <v>22.9641584484982</v>
      </c>
      <c r="BL17" s="225">
        <v>1.4081602623198499</v>
      </c>
      <c r="BM17" s="223">
        <v>43.314692662494103</v>
      </c>
      <c r="BN17" s="225">
        <v>1.44996008342164</v>
      </c>
      <c r="BO17" s="223">
        <v>20.3505342139959</v>
      </c>
      <c r="BP17" s="239">
        <v>2.0212124004895702</v>
      </c>
    </row>
    <row r="18" spans="1:68" ht="13" customHeight="1" x14ac:dyDescent="0.25">
      <c r="A18" s="26" t="s">
        <v>400</v>
      </c>
      <c r="B18" s="184">
        <v>2</v>
      </c>
      <c r="C18" s="223">
        <v>27.507072155104801</v>
      </c>
      <c r="D18" s="225">
        <v>1.2561030619801099</v>
      </c>
      <c r="E18" s="223">
        <v>23.704547738817599</v>
      </c>
      <c r="F18" s="225">
        <v>1.0892589222345099</v>
      </c>
      <c r="G18" s="223">
        <v>-3.8025244162871501</v>
      </c>
      <c r="H18" s="225">
        <v>1.66261237273854</v>
      </c>
      <c r="I18" s="223">
        <v>28.7498139554489</v>
      </c>
      <c r="J18" s="225">
        <v>1.24219419777184</v>
      </c>
      <c r="K18" s="223">
        <v>23.421453386318799</v>
      </c>
      <c r="L18" s="225">
        <v>1.1303131152157899</v>
      </c>
      <c r="M18" s="223">
        <v>-5.3283605691301403</v>
      </c>
      <c r="N18" s="225">
        <v>1.6794803254003501</v>
      </c>
      <c r="O18" s="223">
        <v>30.6466239799839</v>
      </c>
      <c r="P18" s="225">
        <v>1.16798517017079</v>
      </c>
      <c r="Q18" s="223">
        <v>22.884881128575302</v>
      </c>
      <c r="R18" s="225">
        <v>1.0779689181124701</v>
      </c>
      <c r="S18" s="223">
        <v>-7.7617428514086102</v>
      </c>
      <c r="T18" s="225">
        <v>1.5894043998163101</v>
      </c>
      <c r="U18" s="223">
        <v>57.526350413262897</v>
      </c>
      <c r="V18" s="225">
        <v>1.5215483594157599</v>
      </c>
      <c r="W18" s="223">
        <v>35.575607253580401</v>
      </c>
      <c r="X18" s="225">
        <v>1.5326526535921801</v>
      </c>
      <c r="Y18" s="223">
        <v>-21.950743159682499</v>
      </c>
      <c r="Z18" s="225">
        <v>2.1596605211476998</v>
      </c>
      <c r="AA18" s="223">
        <v>19.513333084624399</v>
      </c>
      <c r="AB18" s="225">
        <v>1.3119184489403499</v>
      </c>
      <c r="AC18" s="223">
        <v>20.832830737455701</v>
      </c>
      <c r="AD18" s="225">
        <v>1.1420442075843</v>
      </c>
      <c r="AE18" s="223">
        <v>1.3194976528312601</v>
      </c>
      <c r="AF18" s="225">
        <v>1.7393662606670599</v>
      </c>
      <c r="AG18" s="223">
        <v>63.277531586351401</v>
      </c>
      <c r="AH18" s="225">
        <v>1.22935702239435</v>
      </c>
      <c r="AI18" s="223">
        <v>51.068678067460198</v>
      </c>
      <c r="AJ18" s="225">
        <v>1.2330817291418801</v>
      </c>
      <c r="AK18" s="223">
        <v>-12.2088535188912</v>
      </c>
      <c r="AL18" s="225">
        <v>1.7412091313951401</v>
      </c>
      <c r="AM18" s="223">
        <v>65.279402777283494</v>
      </c>
      <c r="AN18" s="225">
        <v>1.3113679654266199</v>
      </c>
      <c r="AO18" s="223">
        <v>53.499882322654202</v>
      </c>
      <c r="AP18" s="225">
        <v>1.3841005142198</v>
      </c>
      <c r="AQ18" s="223">
        <v>-11.779520454629299</v>
      </c>
      <c r="AR18" s="225">
        <v>1.9066777845799401</v>
      </c>
      <c r="AS18" s="223">
        <v>22.7216875356239</v>
      </c>
      <c r="AT18" s="225">
        <v>1.3578703714357501</v>
      </c>
      <c r="AU18" s="223">
        <v>18.639715092761101</v>
      </c>
      <c r="AV18" s="225">
        <v>1.25139581260633</v>
      </c>
      <c r="AW18" s="223">
        <v>-4.0819724428628099</v>
      </c>
      <c r="AX18" s="225">
        <v>1.8465653049463799</v>
      </c>
      <c r="AY18" s="223">
        <v>59.077433430840998</v>
      </c>
      <c r="AZ18" s="225">
        <v>1.3276557296028799</v>
      </c>
      <c r="BA18" s="223">
        <v>44.041808477532904</v>
      </c>
      <c r="BB18" s="225">
        <v>1.2601521828186499</v>
      </c>
      <c r="BC18" s="223">
        <v>-15.035624953308099</v>
      </c>
      <c r="BD18" s="225">
        <v>1.83047897016326</v>
      </c>
      <c r="BE18" s="223">
        <v>48.806148108244201</v>
      </c>
      <c r="BF18" s="225">
        <v>1.4421541059490099</v>
      </c>
      <c r="BG18" s="223">
        <v>41.986794711795397</v>
      </c>
      <c r="BH18" s="225">
        <v>1.3367046953649</v>
      </c>
      <c r="BI18" s="223">
        <v>-6.8193533964488502</v>
      </c>
      <c r="BJ18" s="225">
        <v>1.96636413411051</v>
      </c>
      <c r="BK18" s="223">
        <v>34.475548236198598</v>
      </c>
      <c r="BL18" s="225">
        <v>1.67139309144991</v>
      </c>
      <c r="BM18" s="223">
        <v>28.118044634811401</v>
      </c>
      <c r="BN18" s="225">
        <v>1.2231355489608899</v>
      </c>
      <c r="BO18" s="223">
        <v>-6.3575036013871804</v>
      </c>
      <c r="BP18" s="239">
        <v>2.0711386813244501</v>
      </c>
    </row>
    <row r="19" spans="1:68" ht="13" customHeight="1" x14ac:dyDescent="0.25">
      <c r="A19" s="26" t="s">
        <v>401</v>
      </c>
      <c r="B19" s="184">
        <v>2</v>
      </c>
      <c r="C19" s="223">
        <v>40.674773404489201</v>
      </c>
      <c r="D19" s="225">
        <v>1.34041914838322</v>
      </c>
      <c r="E19" s="223">
        <v>46.136437422760103</v>
      </c>
      <c r="F19" s="225">
        <v>1.85405380792832</v>
      </c>
      <c r="G19" s="223">
        <v>5.46166401827087</v>
      </c>
      <c r="H19" s="225">
        <v>2.28784593363405</v>
      </c>
      <c r="I19" s="223">
        <v>42.323537217106299</v>
      </c>
      <c r="J19" s="225">
        <v>1.40317791855852</v>
      </c>
      <c r="K19" s="223">
        <v>47.277954085064898</v>
      </c>
      <c r="L19" s="225">
        <v>1.6595972265743599</v>
      </c>
      <c r="M19" s="223">
        <v>4.9544168679586402</v>
      </c>
      <c r="N19" s="225">
        <v>2.1732858131372299</v>
      </c>
      <c r="O19" s="223">
        <v>51.694981441470702</v>
      </c>
      <c r="P19" s="225">
        <v>1.2120098006381901</v>
      </c>
      <c r="Q19" s="223">
        <v>48.792696470566298</v>
      </c>
      <c r="R19" s="225">
        <v>1.72064494248822</v>
      </c>
      <c r="S19" s="223">
        <v>-2.9022849709043501</v>
      </c>
      <c r="T19" s="225">
        <v>2.1046583511233599</v>
      </c>
      <c r="U19" s="223">
        <v>52.951966517340502</v>
      </c>
      <c r="V19" s="225">
        <v>1.6283250069575299</v>
      </c>
      <c r="W19" s="223">
        <v>56.879278325774102</v>
      </c>
      <c r="X19" s="225">
        <v>1.9944901665530701</v>
      </c>
      <c r="Y19" s="223">
        <v>3.9273118084335699</v>
      </c>
      <c r="Z19" s="225">
        <v>2.5747686017893199</v>
      </c>
      <c r="AA19" s="223">
        <v>37.342080122869199</v>
      </c>
      <c r="AB19" s="225">
        <v>1.6477162256635201</v>
      </c>
      <c r="AC19" s="223">
        <v>42.785817322222897</v>
      </c>
      <c r="AD19" s="225">
        <v>2.2159213893810699</v>
      </c>
      <c r="AE19" s="223">
        <v>5.4437371993537296</v>
      </c>
      <c r="AF19" s="225">
        <v>2.7613902955271201</v>
      </c>
      <c r="AG19" s="223">
        <v>57.154792336549399</v>
      </c>
      <c r="AH19" s="225">
        <v>1.46204094648408</v>
      </c>
      <c r="AI19" s="223">
        <v>55.4612842446736</v>
      </c>
      <c r="AJ19" s="225">
        <v>1.7824212641535599</v>
      </c>
      <c r="AK19" s="223">
        <v>-1.6935080918757199</v>
      </c>
      <c r="AL19" s="225">
        <v>2.3053393008628502</v>
      </c>
      <c r="AM19" s="223">
        <v>46.640850315070701</v>
      </c>
      <c r="AN19" s="225">
        <v>1.42785610923051</v>
      </c>
      <c r="AO19" s="223">
        <v>54.226453552347003</v>
      </c>
      <c r="AP19" s="225">
        <v>2.1290635349256002</v>
      </c>
      <c r="AQ19" s="223">
        <v>7.5856032372763202</v>
      </c>
      <c r="AR19" s="225">
        <v>2.56352971592232</v>
      </c>
      <c r="AS19" s="223">
        <v>17.179919543964701</v>
      </c>
      <c r="AT19" s="225">
        <v>1.1262822921878199</v>
      </c>
      <c r="AU19" s="223">
        <v>28.354094302304102</v>
      </c>
      <c r="AV19" s="225">
        <v>2.03512837865728</v>
      </c>
      <c r="AW19" s="223">
        <v>11.174174758339401</v>
      </c>
      <c r="AX19" s="225">
        <v>2.3259964142947598</v>
      </c>
      <c r="AY19" s="223">
        <v>29.2334047476674</v>
      </c>
      <c r="AZ19" s="225">
        <v>1.32025067110854</v>
      </c>
      <c r="BA19" s="223">
        <v>27.938065572800401</v>
      </c>
      <c r="BB19" s="225">
        <v>1.8724507786667099</v>
      </c>
      <c r="BC19" s="223">
        <v>-1.29533917486704</v>
      </c>
      <c r="BD19" s="225">
        <v>2.29109880910713</v>
      </c>
      <c r="BE19" s="223">
        <v>36.993568378586602</v>
      </c>
      <c r="BF19" s="225">
        <v>1.3046889437106399</v>
      </c>
      <c r="BG19" s="223">
        <v>47.6408210393734</v>
      </c>
      <c r="BH19" s="225">
        <v>2.2271393639780799</v>
      </c>
      <c r="BI19" s="223">
        <v>10.647252660786799</v>
      </c>
      <c r="BJ19" s="225">
        <v>2.5811553588309</v>
      </c>
      <c r="BK19" s="223">
        <v>28.469857240931901</v>
      </c>
      <c r="BL19" s="225">
        <v>1.37581738003217</v>
      </c>
      <c r="BM19" s="223">
        <v>31.488077786407398</v>
      </c>
      <c r="BN19" s="225">
        <v>1.6426989537857599</v>
      </c>
      <c r="BO19" s="223">
        <v>3.0182205454754998</v>
      </c>
      <c r="BP19" s="239">
        <v>2.1427396752679502</v>
      </c>
    </row>
    <row r="20" spans="1:68" ht="13" customHeight="1" x14ac:dyDescent="0.25">
      <c r="A20" s="26" t="s">
        <v>402</v>
      </c>
      <c r="B20" s="184">
        <v>2</v>
      </c>
      <c r="C20" s="223">
        <v>47.384741497411902</v>
      </c>
      <c r="D20" s="225">
        <v>1.54841487554336</v>
      </c>
      <c r="E20" s="223">
        <v>26.4047660687012</v>
      </c>
      <c r="F20" s="225">
        <v>1.4100445892579101</v>
      </c>
      <c r="G20" s="223">
        <v>-20.979975428710699</v>
      </c>
      <c r="H20" s="225">
        <v>2.09423359979241</v>
      </c>
      <c r="I20" s="223">
        <v>38.242282202816803</v>
      </c>
      <c r="J20" s="225">
        <v>2.04803085163263</v>
      </c>
      <c r="K20" s="223">
        <v>21.128426703041299</v>
      </c>
      <c r="L20" s="225">
        <v>1.62596816771243</v>
      </c>
      <c r="M20" s="223">
        <v>-17.1138554997755</v>
      </c>
      <c r="N20" s="225">
        <v>2.6149957651310198</v>
      </c>
      <c r="O20" s="223">
        <v>57.099029618205002</v>
      </c>
      <c r="P20" s="225">
        <v>2.06055010047222</v>
      </c>
      <c r="Q20" s="223">
        <v>30.380143224934201</v>
      </c>
      <c r="R20" s="225">
        <v>1.63519110767343</v>
      </c>
      <c r="S20" s="223">
        <v>-26.7188863932708</v>
      </c>
      <c r="T20" s="225">
        <v>2.6305354350721699</v>
      </c>
      <c r="U20" s="223">
        <v>48.995502423099502</v>
      </c>
      <c r="V20" s="225">
        <v>2.0749225255088501</v>
      </c>
      <c r="W20" s="223">
        <v>30.6503864239174</v>
      </c>
      <c r="X20" s="225">
        <v>1.6736873761964901</v>
      </c>
      <c r="Y20" s="223">
        <v>-18.345115999182202</v>
      </c>
      <c r="Z20" s="225">
        <v>2.6658081176452901</v>
      </c>
      <c r="AA20" s="223">
        <v>37.5364669469175</v>
      </c>
      <c r="AB20" s="225">
        <v>2.21386661427483</v>
      </c>
      <c r="AC20" s="223">
        <v>25.0838854496388</v>
      </c>
      <c r="AD20" s="225">
        <v>1.76568705720177</v>
      </c>
      <c r="AE20" s="223">
        <v>-12.4525814972787</v>
      </c>
      <c r="AF20" s="225">
        <v>2.8317584942523899</v>
      </c>
      <c r="AG20" s="223">
        <v>59.521086786860302</v>
      </c>
      <c r="AH20" s="225">
        <v>2.08636008277827</v>
      </c>
      <c r="AI20" s="223">
        <v>34.420480870503702</v>
      </c>
      <c r="AJ20" s="225">
        <v>1.51700781335528</v>
      </c>
      <c r="AK20" s="223">
        <v>-25.1006059163565</v>
      </c>
      <c r="AL20" s="225">
        <v>2.5795757598472502</v>
      </c>
      <c r="AM20" s="223">
        <v>48.954454198567298</v>
      </c>
      <c r="AN20" s="225">
        <v>2.0598028854860502</v>
      </c>
      <c r="AO20" s="223">
        <v>30.968031496591401</v>
      </c>
      <c r="AP20" s="225">
        <v>1.6819862176685201</v>
      </c>
      <c r="AQ20" s="223">
        <v>-17.986422701975901</v>
      </c>
      <c r="AR20" s="225">
        <v>2.65929794560209</v>
      </c>
      <c r="AS20" s="223">
        <v>32.138968739030403</v>
      </c>
      <c r="AT20" s="225">
        <v>2.1469731192279302</v>
      </c>
      <c r="AU20" s="223">
        <v>19.986483802061201</v>
      </c>
      <c r="AV20" s="225">
        <v>1.5225282626154899</v>
      </c>
      <c r="AW20" s="223">
        <v>-12.1524849369692</v>
      </c>
      <c r="AX20" s="225">
        <v>2.63203075307836</v>
      </c>
      <c r="AY20" s="223">
        <v>34.701281017393697</v>
      </c>
      <c r="AZ20" s="225">
        <v>1.9077236639567501</v>
      </c>
      <c r="BA20" s="223">
        <v>22.9613688156381</v>
      </c>
      <c r="BB20" s="225">
        <v>1.5966070663493901</v>
      </c>
      <c r="BC20" s="223">
        <v>-11.739912201755599</v>
      </c>
      <c r="BD20" s="225">
        <v>2.48768239579279</v>
      </c>
      <c r="BE20" s="223">
        <v>38.0993415064085</v>
      </c>
      <c r="BF20" s="225">
        <v>1.69260984447632</v>
      </c>
      <c r="BG20" s="223">
        <v>24.481715101361999</v>
      </c>
      <c r="BH20" s="225">
        <v>1.62982489805507</v>
      </c>
      <c r="BI20" s="223">
        <v>-13.617626405046501</v>
      </c>
      <c r="BJ20" s="225">
        <v>2.3497355774508701</v>
      </c>
      <c r="BK20" s="223">
        <v>28.816623985210398</v>
      </c>
      <c r="BL20" s="225">
        <v>1.55481373549833</v>
      </c>
      <c r="BM20" s="223">
        <v>24.403547977626399</v>
      </c>
      <c r="BN20" s="225">
        <v>2.2179241137891901</v>
      </c>
      <c r="BO20" s="223">
        <v>-4.4130760075840501</v>
      </c>
      <c r="BP20" s="239">
        <v>2.7086219977364601</v>
      </c>
    </row>
    <row r="21" spans="1:68" ht="13" customHeight="1" x14ac:dyDescent="0.25">
      <c r="A21" s="26" t="s">
        <v>404</v>
      </c>
      <c r="B21" s="184">
        <v>2</v>
      </c>
      <c r="C21" s="223">
        <v>30.560144378288602</v>
      </c>
      <c r="D21" s="225">
        <v>1.3736117432409201</v>
      </c>
      <c r="E21" s="223">
        <v>29.951751129769399</v>
      </c>
      <c r="F21" s="225">
        <v>1.24977785276422</v>
      </c>
      <c r="G21" s="223">
        <v>-0.60839324851923504</v>
      </c>
      <c r="H21" s="225">
        <v>1.8570820936160299</v>
      </c>
      <c r="I21" s="223">
        <v>17.187163435032101</v>
      </c>
      <c r="J21" s="225">
        <v>0.86068689403482002</v>
      </c>
      <c r="K21" s="223">
        <v>21.653106925588599</v>
      </c>
      <c r="L21" s="225">
        <v>1.02332394666127</v>
      </c>
      <c r="M21" s="223">
        <v>4.4659434905565103</v>
      </c>
      <c r="N21" s="225">
        <v>1.3371513861091799</v>
      </c>
      <c r="O21" s="223">
        <v>34.021643573827497</v>
      </c>
      <c r="P21" s="225">
        <v>1.320331558183</v>
      </c>
      <c r="Q21" s="223">
        <v>37.321442628308098</v>
      </c>
      <c r="R21" s="225">
        <v>1.37685742329236</v>
      </c>
      <c r="S21" s="223">
        <v>3.2997990544806401</v>
      </c>
      <c r="T21" s="225">
        <v>1.90761940323777</v>
      </c>
      <c r="U21" s="223">
        <v>59.883075517418398</v>
      </c>
      <c r="V21" s="225">
        <v>1.2179357887703499</v>
      </c>
      <c r="W21" s="223">
        <v>56.834593746443502</v>
      </c>
      <c r="X21" s="225">
        <v>1.5423966650816501</v>
      </c>
      <c r="Y21" s="223">
        <v>-3.0484817709749299</v>
      </c>
      <c r="Z21" s="225">
        <v>1.9652875255347799</v>
      </c>
      <c r="AA21" s="223">
        <v>15.880352204989601</v>
      </c>
      <c r="AB21" s="225">
        <v>0.63294548169889997</v>
      </c>
      <c r="AC21" s="223">
        <v>26.563894494867998</v>
      </c>
      <c r="AD21" s="225">
        <v>1.38392000001587</v>
      </c>
      <c r="AE21" s="223">
        <v>10.6835422898784</v>
      </c>
      <c r="AF21" s="225">
        <v>1.5217932018664599</v>
      </c>
      <c r="AG21" s="223">
        <v>55.589583649893498</v>
      </c>
      <c r="AH21" s="225">
        <v>1.1716371912592001</v>
      </c>
      <c r="AI21" s="223">
        <v>59.871962569194899</v>
      </c>
      <c r="AJ21" s="225">
        <v>1.2378850915770601</v>
      </c>
      <c r="AK21" s="223">
        <v>4.2823789193014896</v>
      </c>
      <c r="AL21" s="225">
        <v>1.7044333979039801</v>
      </c>
      <c r="AM21" s="223">
        <v>32.0891872834178</v>
      </c>
      <c r="AN21" s="225">
        <v>1.25946387945185</v>
      </c>
      <c r="AO21" s="223">
        <v>43.062353195144802</v>
      </c>
      <c r="AP21" s="225">
        <v>1.4183098747894001</v>
      </c>
      <c r="AQ21" s="223">
        <v>10.973165911727101</v>
      </c>
      <c r="AR21" s="225">
        <v>1.8968005073198999</v>
      </c>
      <c r="AS21" s="223">
        <v>7.5603440677518599</v>
      </c>
      <c r="AT21" s="225">
        <v>0.56398684384025499</v>
      </c>
      <c r="AU21" s="223">
        <v>12.8734878372337</v>
      </c>
      <c r="AV21" s="225">
        <v>0.96925774903939999</v>
      </c>
      <c r="AW21" s="223">
        <v>5.3131437694818304</v>
      </c>
      <c r="AX21" s="225">
        <v>1.1214016872190899</v>
      </c>
      <c r="AY21" s="223">
        <v>26.128645474292799</v>
      </c>
      <c r="AZ21" s="225">
        <v>1.02811325781671</v>
      </c>
      <c r="BA21" s="223">
        <v>30.129160503666199</v>
      </c>
      <c r="BB21" s="225">
        <v>1.20314987384549</v>
      </c>
      <c r="BC21" s="223">
        <v>4.0005150293734104</v>
      </c>
      <c r="BD21" s="225">
        <v>1.58258854091419</v>
      </c>
      <c r="BE21" s="223">
        <v>35.951385367144702</v>
      </c>
      <c r="BF21" s="225">
        <v>1.1943064690793199</v>
      </c>
      <c r="BG21" s="223">
        <v>45.106329576389697</v>
      </c>
      <c r="BH21" s="225">
        <v>1.3971302938368499</v>
      </c>
      <c r="BI21" s="223">
        <v>9.1549442092450093</v>
      </c>
      <c r="BJ21" s="225">
        <v>1.83802638719942</v>
      </c>
      <c r="BK21" s="223">
        <v>36.539573851400498</v>
      </c>
      <c r="BL21" s="225">
        <v>1.2500530859632599</v>
      </c>
      <c r="BM21" s="223">
        <v>41.156099507789897</v>
      </c>
      <c r="BN21" s="225">
        <v>1.1382679272507299</v>
      </c>
      <c r="BO21" s="223">
        <v>4.6165256563893804</v>
      </c>
      <c r="BP21" s="239">
        <v>1.6906467969194301</v>
      </c>
    </row>
    <row r="22" spans="1:68" ht="13" customHeight="1" x14ac:dyDescent="0.25">
      <c r="A22" s="26" t="s">
        <v>405</v>
      </c>
      <c r="B22" s="184">
        <v>2</v>
      </c>
      <c r="C22" s="223">
        <v>38.360774486963599</v>
      </c>
      <c r="D22" s="225">
        <v>1.3632646190406099</v>
      </c>
      <c r="E22" s="223">
        <v>32.538108261596797</v>
      </c>
      <c r="F22" s="225">
        <v>1.5897091872167399</v>
      </c>
      <c r="G22" s="223">
        <v>-5.8226662253667696</v>
      </c>
      <c r="H22" s="225">
        <v>2.09419810940829</v>
      </c>
      <c r="I22" s="223">
        <v>39.5591874254971</v>
      </c>
      <c r="J22" s="225">
        <v>1.4727928654287501</v>
      </c>
      <c r="K22" s="223">
        <v>35.959754152821297</v>
      </c>
      <c r="L22" s="225">
        <v>1.51812818447321</v>
      </c>
      <c r="M22" s="223">
        <v>-3.5994332726757401</v>
      </c>
      <c r="N22" s="225">
        <v>2.1151434960658699</v>
      </c>
      <c r="O22" s="223">
        <v>48.071552138577502</v>
      </c>
      <c r="P22" s="225">
        <v>1.3136375896110799</v>
      </c>
      <c r="Q22" s="223">
        <v>40.145570535088403</v>
      </c>
      <c r="R22" s="225">
        <v>1.5888343915395799</v>
      </c>
      <c r="S22" s="223">
        <v>-7.9259816034891299</v>
      </c>
      <c r="T22" s="225">
        <v>2.0615621359973999</v>
      </c>
      <c r="U22" s="223">
        <v>36.860527022001598</v>
      </c>
      <c r="V22" s="225">
        <v>1.8552968314154401</v>
      </c>
      <c r="W22" s="223">
        <v>29.791237689356599</v>
      </c>
      <c r="X22" s="225">
        <v>1.40577229084091</v>
      </c>
      <c r="Y22" s="223">
        <v>-7.0692893326449697</v>
      </c>
      <c r="Z22" s="225">
        <v>2.3277289503626202</v>
      </c>
      <c r="AA22" s="223">
        <v>28.385492972388001</v>
      </c>
      <c r="AB22" s="225">
        <v>1.50412788669791</v>
      </c>
      <c r="AC22" s="223">
        <v>26.442934604525099</v>
      </c>
      <c r="AD22" s="225">
        <v>1.5064727708810099</v>
      </c>
      <c r="AE22" s="223">
        <v>-1.9425583678628799</v>
      </c>
      <c r="AF22" s="225">
        <v>2.12881678613924</v>
      </c>
      <c r="AG22" s="223">
        <v>52.557484166669902</v>
      </c>
      <c r="AH22" s="225">
        <v>1.6099482513235099</v>
      </c>
      <c r="AI22" s="223">
        <v>48.3355781132977</v>
      </c>
      <c r="AJ22" s="225">
        <v>1.6789707054215699</v>
      </c>
      <c r="AK22" s="223">
        <v>-4.2219060533721899</v>
      </c>
      <c r="AL22" s="225">
        <v>2.3261289735531498</v>
      </c>
      <c r="AM22" s="223">
        <v>40.124474116378799</v>
      </c>
      <c r="AN22" s="225">
        <v>1.5310268337436499</v>
      </c>
      <c r="AO22" s="223">
        <v>43.8830721563235</v>
      </c>
      <c r="AP22" s="225">
        <v>1.5695327701259101</v>
      </c>
      <c r="AQ22" s="223">
        <v>3.7585980399447401</v>
      </c>
      <c r="AR22" s="225">
        <v>2.1925957863095098</v>
      </c>
      <c r="AS22" s="223">
        <v>23.418370530659299</v>
      </c>
      <c r="AT22" s="225">
        <v>1.16387901928014</v>
      </c>
      <c r="AU22" s="223">
        <v>25.650203331937998</v>
      </c>
      <c r="AV22" s="225">
        <v>1.4726258125807601</v>
      </c>
      <c r="AW22" s="223">
        <v>2.2318328012786899</v>
      </c>
      <c r="AX22" s="225">
        <v>1.8770298760008199</v>
      </c>
      <c r="AY22" s="223">
        <v>25.050590217783402</v>
      </c>
      <c r="AZ22" s="225">
        <v>0.97240910002129399</v>
      </c>
      <c r="BA22" s="223">
        <v>19.991079667577502</v>
      </c>
      <c r="BB22" s="225">
        <v>1.2361754155789999</v>
      </c>
      <c r="BC22" s="223">
        <v>-5.0595105502059097</v>
      </c>
      <c r="BD22" s="225">
        <v>1.5728029488420201</v>
      </c>
      <c r="BE22" s="223">
        <v>30.617645343758699</v>
      </c>
      <c r="BF22" s="225">
        <v>1.1883998873600501</v>
      </c>
      <c r="BG22" s="223">
        <v>32.567190312922698</v>
      </c>
      <c r="BH22" s="225">
        <v>1.47136223549745</v>
      </c>
      <c r="BI22" s="223">
        <v>1.94954496916409</v>
      </c>
      <c r="BJ22" s="225">
        <v>1.8913490212875701</v>
      </c>
      <c r="BK22" s="223">
        <v>26.861644634007401</v>
      </c>
      <c r="BL22" s="225">
        <v>1.23290626080733</v>
      </c>
      <c r="BM22" s="223">
        <v>28.000571679772101</v>
      </c>
      <c r="BN22" s="225">
        <v>1.6815187661528801</v>
      </c>
      <c r="BO22" s="223">
        <v>1.1389270457647001</v>
      </c>
      <c r="BP22" s="239">
        <v>2.0850811036653298</v>
      </c>
    </row>
    <row r="23" spans="1:68" ht="13" customHeight="1" x14ac:dyDescent="0.25">
      <c r="A23" s="26" t="s">
        <v>406</v>
      </c>
      <c r="B23" s="184">
        <v>2</v>
      </c>
      <c r="C23" s="223">
        <v>20.683218998868099</v>
      </c>
      <c r="D23" s="225">
        <v>0.80385966396277897</v>
      </c>
      <c r="E23" s="223">
        <v>22.326105542407898</v>
      </c>
      <c r="F23" s="225">
        <v>0.76205260947853104</v>
      </c>
      <c r="G23" s="223">
        <v>1.6428865435397999</v>
      </c>
      <c r="H23" s="225">
        <v>1.10766174392699</v>
      </c>
      <c r="I23" s="223">
        <v>15.427799342574</v>
      </c>
      <c r="J23" s="225">
        <v>0.77274881971882503</v>
      </c>
      <c r="K23" s="223">
        <v>16.7361239883978</v>
      </c>
      <c r="L23" s="225">
        <v>0.775053275591298</v>
      </c>
      <c r="M23" s="223">
        <v>1.30832464582384</v>
      </c>
      <c r="N23" s="225">
        <v>1.09446257057135</v>
      </c>
      <c r="O23" s="223">
        <v>25.8013930065494</v>
      </c>
      <c r="P23" s="225">
        <v>0.89244059984129198</v>
      </c>
      <c r="Q23" s="223">
        <v>22.088542127102301</v>
      </c>
      <c r="R23" s="225">
        <v>0.79032149026993104</v>
      </c>
      <c r="S23" s="223">
        <v>-3.7128508794470898</v>
      </c>
      <c r="T23" s="225">
        <v>1.1920814914373801</v>
      </c>
      <c r="U23" s="223">
        <v>61.001395935563899</v>
      </c>
      <c r="V23" s="225">
        <v>1.1982768610327601</v>
      </c>
      <c r="W23" s="223">
        <v>51.061223044818398</v>
      </c>
      <c r="X23" s="225">
        <v>1.0554696286593499</v>
      </c>
      <c r="Y23" s="223">
        <v>-9.9401728907454796</v>
      </c>
      <c r="Z23" s="225">
        <v>1.59683548705208</v>
      </c>
      <c r="AA23" s="223">
        <v>29.8485181062109</v>
      </c>
      <c r="AB23" s="225">
        <v>1.3208890213561399</v>
      </c>
      <c r="AC23" s="223">
        <v>27.990743506287298</v>
      </c>
      <c r="AD23" s="225">
        <v>1.1077717244924901</v>
      </c>
      <c r="AE23" s="223">
        <v>-1.85777459992358</v>
      </c>
      <c r="AF23" s="225">
        <v>1.72392169205107</v>
      </c>
      <c r="AG23" s="223">
        <v>40.456590874390599</v>
      </c>
      <c r="AH23" s="225">
        <v>1.0797955214882</v>
      </c>
      <c r="AI23" s="223">
        <v>42.083898155222101</v>
      </c>
      <c r="AJ23" s="225">
        <v>0.85683264738680098</v>
      </c>
      <c r="AK23" s="223">
        <v>1.6273072808314899</v>
      </c>
      <c r="AL23" s="225">
        <v>1.3784486039943</v>
      </c>
      <c r="AM23" s="223">
        <v>29.3752618306555</v>
      </c>
      <c r="AN23" s="225">
        <v>1.01441592141237</v>
      </c>
      <c r="AO23" s="223">
        <v>33.7040118507839</v>
      </c>
      <c r="AP23" s="225">
        <v>0.89580013140213899</v>
      </c>
      <c r="AQ23" s="223">
        <v>4.3287500201283899</v>
      </c>
      <c r="AR23" s="225">
        <v>1.3533283182712901</v>
      </c>
      <c r="AS23" s="223">
        <v>6.9241572014653698</v>
      </c>
      <c r="AT23" s="225">
        <v>0.66577360433145605</v>
      </c>
      <c r="AU23" s="223">
        <v>7.4434231321920601</v>
      </c>
      <c r="AV23" s="225">
        <v>0.473080105413408</v>
      </c>
      <c r="AW23" s="223">
        <v>0.51926593072669402</v>
      </c>
      <c r="AX23" s="225">
        <v>0.81673697012101698</v>
      </c>
      <c r="AY23" s="223">
        <v>41.442319672143597</v>
      </c>
      <c r="AZ23" s="225">
        <v>1.1601929619397</v>
      </c>
      <c r="BA23" s="223">
        <v>30.6571497774178</v>
      </c>
      <c r="BB23" s="225">
        <v>0.78278493251663805</v>
      </c>
      <c r="BC23" s="223">
        <v>-10.7851698947259</v>
      </c>
      <c r="BD23" s="225">
        <v>1.3995713484883501</v>
      </c>
      <c r="BE23" s="223">
        <v>28.2406763883927</v>
      </c>
      <c r="BF23" s="225">
        <v>1.0333229192654501</v>
      </c>
      <c r="BG23" s="223">
        <v>29.9554972421748</v>
      </c>
      <c r="BH23" s="225">
        <v>0.85237625553519503</v>
      </c>
      <c r="BI23" s="223">
        <v>1.7148208537821299</v>
      </c>
      <c r="BJ23" s="225">
        <v>1.33951541106456</v>
      </c>
      <c r="BK23" s="223">
        <v>28.763940461156398</v>
      </c>
      <c r="BL23" s="225">
        <v>1.0050761128907</v>
      </c>
      <c r="BM23" s="223">
        <v>28.262080771119699</v>
      </c>
      <c r="BN23" s="225">
        <v>0.76932751228260599</v>
      </c>
      <c r="BO23" s="223">
        <v>-0.50185969003668895</v>
      </c>
      <c r="BP23" s="239">
        <v>1.2657182995668601</v>
      </c>
    </row>
    <row r="24" spans="1:68" ht="13" customHeight="1" x14ac:dyDescent="0.25">
      <c r="A24" s="26" t="s">
        <v>407</v>
      </c>
      <c r="B24" s="184">
        <v>2</v>
      </c>
      <c r="C24" s="223">
        <v>61.3926077203581</v>
      </c>
      <c r="D24" s="225">
        <v>1.5183331378020299</v>
      </c>
      <c r="E24" s="223">
        <v>30.653355882029</v>
      </c>
      <c r="F24" s="225">
        <v>1.40685044907169</v>
      </c>
      <c r="G24" s="223">
        <v>-30.739251838329</v>
      </c>
      <c r="H24" s="225">
        <v>2.06991876734353</v>
      </c>
      <c r="I24" s="223">
        <v>57.977183982334701</v>
      </c>
      <c r="J24" s="225">
        <v>1.7055639816775401</v>
      </c>
      <c r="K24" s="223">
        <v>46.878594535187197</v>
      </c>
      <c r="L24" s="225">
        <v>1.7013896285696299</v>
      </c>
      <c r="M24" s="223">
        <v>-11.0985894471475</v>
      </c>
      <c r="N24" s="225">
        <v>2.4090818092792201</v>
      </c>
      <c r="O24" s="223">
        <v>52.942704920464799</v>
      </c>
      <c r="P24" s="225">
        <v>1.3006395600998299</v>
      </c>
      <c r="Q24" s="223">
        <v>35.947143134604403</v>
      </c>
      <c r="R24" s="225">
        <v>1.31196918296057</v>
      </c>
      <c r="S24" s="223">
        <v>-16.995561785860399</v>
      </c>
      <c r="T24" s="225">
        <v>1.8474107291923201</v>
      </c>
      <c r="U24" s="223">
        <v>50.116664308512398</v>
      </c>
      <c r="V24" s="225">
        <v>1.5362743211702501</v>
      </c>
      <c r="W24" s="223">
        <v>42.317321319918896</v>
      </c>
      <c r="X24" s="225">
        <v>1.58143191529559</v>
      </c>
      <c r="Y24" s="223">
        <v>-7.7993429885935504</v>
      </c>
      <c r="Z24" s="225">
        <v>2.2047824592468501</v>
      </c>
      <c r="AA24" s="223">
        <v>28.389398556537099</v>
      </c>
      <c r="AB24" s="225">
        <v>1.7629004887361499</v>
      </c>
      <c r="AC24" s="223">
        <v>35.295666145555899</v>
      </c>
      <c r="AD24" s="225">
        <v>1.66154247441277</v>
      </c>
      <c r="AE24" s="223">
        <v>6.9062675890188103</v>
      </c>
      <c r="AF24" s="225">
        <v>2.42250728119935</v>
      </c>
      <c r="AG24" s="223">
        <v>33.268514407014997</v>
      </c>
      <c r="AH24" s="225">
        <v>1.3733545388958099</v>
      </c>
      <c r="AI24" s="223">
        <v>33.721742476891002</v>
      </c>
      <c r="AJ24" s="225">
        <v>1.3502791512330901</v>
      </c>
      <c r="AK24" s="223">
        <v>0.45322806987601899</v>
      </c>
      <c r="AL24" s="225">
        <v>1.92596897061206</v>
      </c>
      <c r="AM24" s="223">
        <v>26.8713937245364</v>
      </c>
      <c r="AN24" s="225">
        <v>1.3433203604050701</v>
      </c>
      <c r="AO24" s="223">
        <v>38.031953876189498</v>
      </c>
      <c r="AP24" s="225">
        <v>1.7357386893136599</v>
      </c>
      <c r="AQ24" s="223">
        <v>11.160560151653099</v>
      </c>
      <c r="AR24" s="225">
        <v>2.1948344785562099</v>
      </c>
      <c r="AS24" s="223">
        <v>9.4337984921142706</v>
      </c>
      <c r="AT24" s="225">
        <v>0.85145524360118896</v>
      </c>
      <c r="AU24" s="223">
        <v>19.4625921455102</v>
      </c>
      <c r="AV24" s="225">
        <v>1.41835855541303</v>
      </c>
      <c r="AW24" s="223">
        <v>10.028793653395899</v>
      </c>
      <c r="AX24" s="225">
        <v>1.65430257920651</v>
      </c>
      <c r="AY24" s="223">
        <v>49.133157904145698</v>
      </c>
      <c r="AZ24" s="225">
        <v>1.46281661410237</v>
      </c>
      <c r="BA24" s="223">
        <v>26.926639041468398</v>
      </c>
      <c r="BB24" s="225">
        <v>1.41546224532512</v>
      </c>
      <c r="BC24" s="223">
        <v>-22.206518862677299</v>
      </c>
      <c r="BD24" s="225">
        <v>2.0355259306711702</v>
      </c>
      <c r="BE24" s="223">
        <v>38.013335186171602</v>
      </c>
      <c r="BF24" s="225">
        <v>1.3378839910368201</v>
      </c>
      <c r="BG24" s="223">
        <v>48.887692218726002</v>
      </c>
      <c r="BH24" s="225">
        <v>1.3744633637482</v>
      </c>
      <c r="BI24" s="223">
        <v>10.874357032554499</v>
      </c>
      <c r="BJ24" s="225">
        <v>1.91809361391946</v>
      </c>
      <c r="BK24" s="223">
        <v>47.0469976247593</v>
      </c>
      <c r="BL24" s="225">
        <v>1.66627837179449</v>
      </c>
      <c r="BM24" s="223">
        <v>48.248222165216802</v>
      </c>
      <c r="BN24" s="225">
        <v>1.62375559969077</v>
      </c>
      <c r="BO24" s="223">
        <v>1.2012245404575099</v>
      </c>
      <c r="BP24" s="239">
        <v>2.3265996346250102</v>
      </c>
    </row>
    <row r="25" spans="1:68" ht="13" customHeight="1" x14ac:dyDescent="0.25">
      <c r="A25" s="26" t="s">
        <v>408</v>
      </c>
      <c r="B25" s="184">
        <v>2</v>
      </c>
      <c r="C25" s="223">
        <v>27.977614521177902</v>
      </c>
      <c r="D25" s="225">
        <v>1.02478300030281</v>
      </c>
      <c r="E25" s="223">
        <v>35.624838077077399</v>
      </c>
      <c r="F25" s="225">
        <v>1.43706763906399</v>
      </c>
      <c r="G25" s="223">
        <v>7.6472235558995498</v>
      </c>
      <c r="H25" s="225">
        <v>1.76503359655123</v>
      </c>
      <c r="I25" s="223">
        <v>23.1012239795635</v>
      </c>
      <c r="J25" s="225">
        <v>1.0977748345362699</v>
      </c>
      <c r="K25" s="223">
        <v>30.128710330549801</v>
      </c>
      <c r="L25" s="225">
        <v>1.28591504021319</v>
      </c>
      <c r="M25" s="223">
        <v>7.0274863509862397</v>
      </c>
      <c r="N25" s="225">
        <v>1.6907652344390101</v>
      </c>
      <c r="O25" s="223">
        <v>30.100821071428999</v>
      </c>
      <c r="P25" s="225">
        <v>0.87305867176450902</v>
      </c>
      <c r="Q25" s="223">
        <v>35.625498870391503</v>
      </c>
      <c r="R25" s="225">
        <v>1.1198449465254701</v>
      </c>
      <c r="S25" s="223">
        <v>5.5246777989624398</v>
      </c>
      <c r="T25" s="225">
        <v>1.4199592066682201</v>
      </c>
      <c r="U25" s="223">
        <v>30.3256779297168</v>
      </c>
      <c r="V25" s="225">
        <v>1.5669004061343801</v>
      </c>
      <c r="W25" s="223">
        <v>39.127315821242703</v>
      </c>
      <c r="X25" s="225">
        <v>1.4257500402502901</v>
      </c>
      <c r="Y25" s="223">
        <v>8.8016378915259192</v>
      </c>
      <c r="Z25" s="225">
        <v>2.1184758813868498</v>
      </c>
      <c r="AA25" s="223">
        <v>20.092725579544499</v>
      </c>
      <c r="AB25" s="225">
        <v>1.3729583572405599</v>
      </c>
      <c r="AC25" s="223">
        <v>27.902123560202899</v>
      </c>
      <c r="AD25" s="225">
        <v>1.50762396715646</v>
      </c>
      <c r="AE25" s="223">
        <v>7.80939798065834</v>
      </c>
      <c r="AF25" s="225">
        <v>2.0391038906983798</v>
      </c>
      <c r="AG25" s="223">
        <v>46.449061724177803</v>
      </c>
      <c r="AH25" s="225">
        <v>1.2190871063638899</v>
      </c>
      <c r="AI25" s="223">
        <v>51.687750161521798</v>
      </c>
      <c r="AJ25" s="225">
        <v>1.2056925640176499</v>
      </c>
      <c r="AK25" s="223">
        <v>5.2386884373439297</v>
      </c>
      <c r="AL25" s="225">
        <v>1.7146043076553099</v>
      </c>
      <c r="AM25" s="223">
        <v>29.4837107677319</v>
      </c>
      <c r="AN25" s="225">
        <v>1.2423062815499299</v>
      </c>
      <c r="AO25" s="223">
        <v>34.531631388370101</v>
      </c>
      <c r="AP25" s="225">
        <v>1.4723812802632601</v>
      </c>
      <c r="AQ25" s="223">
        <v>5.0479206206382097</v>
      </c>
      <c r="AR25" s="225">
        <v>1.9264556915870401</v>
      </c>
      <c r="AS25" s="223">
        <v>11.160845476911501</v>
      </c>
      <c r="AT25" s="225">
        <v>0.77474403313527695</v>
      </c>
      <c r="AU25" s="223">
        <v>12.2790973253825</v>
      </c>
      <c r="AV25" s="225">
        <v>0.87174452947364101</v>
      </c>
      <c r="AW25" s="223">
        <v>1.11825184847101</v>
      </c>
      <c r="AX25" s="225">
        <v>1.16626190949801</v>
      </c>
      <c r="AY25" s="223">
        <v>29.028354063701698</v>
      </c>
      <c r="AZ25" s="225">
        <v>1.05495032526623</v>
      </c>
      <c r="BA25" s="223">
        <v>33.4333319771346</v>
      </c>
      <c r="BB25" s="225">
        <v>1.26991025993755</v>
      </c>
      <c r="BC25" s="223">
        <v>4.4049779134329103</v>
      </c>
      <c r="BD25" s="225">
        <v>1.6509367816709399</v>
      </c>
      <c r="BE25" s="223">
        <v>28.226982034216199</v>
      </c>
      <c r="BF25" s="225">
        <v>0.93476264131250997</v>
      </c>
      <c r="BG25" s="223">
        <v>31.722750828341301</v>
      </c>
      <c r="BH25" s="225">
        <v>1.2296604041511701</v>
      </c>
      <c r="BI25" s="223">
        <v>3.4957687941251798</v>
      </c>
      <c r="BJ25" s="225">
        <v>1.5446183687664601</v>
      </c>
      <c r="BK25" s="223">
        <v>30.652113601200998</v>
      </c>
      <c r="BL25" s="225">
        <v>1.1913591955782501</v>
      </c>
      <c r="BM25" s="223">
        <v>44.354393353562699</v>
      </c>
      <c r="BN25" s="225">
        <v>1.42773388467395</v>
      </c>
      <c r="BO25" s="223">
        <v>13.702279752361701</v>
      </c>
      <c r="BP25" s="239">
        <v>1.8595055198452699</v>
      </c>
    </row>
    <row r="26" spans="1:68" ht="13" customHeight="1" x14ac:dyDescent="0.25">
      <c r="A26" s="26" t="s">
        <v>409</v>
      </c>
      <c r="B26" s="184">
        <v>2</v>
      </c>
      <c r="C26" s="223">
        <v>20.1001488541295</v>
      </c>
      <c r="D26" s="225">
        <v>1.0010871859181101</v>
      </c>
      <c r="E26" s="223">
        <v>17.637093752968301</v>
      </c>
      <c r="F26" s="225">
        <v>0.89904698005103401</v>
      </c>
      <c r="G26" s="223">
        <v>-2.4630551011612001</v>
      </c>
      <c r="H26" s="225">
        <v>1.3455337328169501</v>
      </c>
      <c r="I26" s="223">
        <v>10.8441055817507</v>
      </c>
      <c r="J26" s="225">
        <v>0.80435662572134503</v>
      </c>
      <c r="K26" s="223">
        <v>14.616967535745999</v>
      </c>
      <c r="L26" s="225">
        <v>0.85637060384802699</v>
      </c>
      <c r="M26" s="223">
        <v>3.7728619539953598</v>
      </c>
      <c r="N26" s="225">
        <v>1.17488731054381</v>
      </c>
      <c r="O26" s="223">
        <v>22.094312066503701</v>
      </c>
      <c r="P26" s="225">
        <v>0.87122827708639905</v>
      </c>
      <c r="Q26" s="223">
        <v>24.805947222607699</v>
      </c>
      <c r="R26" s="225">
        <v>0.88458148251272495</v>
      </c>
      <c r="S26" s="223">
        <v>2.7116351561040801</v>
      </c>
      <c r="T26" s="225">
        <v>1.2415808914441899</v>
      </c>
      <c r="U26" s="223">
        <v>32.775984285308702</v>
      </c>
      <c r="V26" s="225">
        <v>1.3298126275065201</v>
      </c>
      <c r="W26" s="223">
        <v>40.175335014304402</v>
      </c>
      <c r="X26" s="225">
        <v>1.21676413583535</v>
      </c>
      <c r="Y26" s="223">
        <v>7.3993507289956604</v>
      </c>
      <c r="Z26" s="225">
        <v>1.80247512785362</v>
      </c>
      <c r="AA26" s="223">
        <v>10.874268481541099</v>
      </c>
      <c r="AB26" s="225">
        <v>0.975236724992814</v>
      </c>
      <c r="AC26" s="223">
        <v>15.054884105128901</v>
      </c>
      <c r="AD26" s="225">
        <v>0.92475726228949395</v>
      </c>
      <c r="AE26" s="223">
        <v>4.1806156235878102</v>
      </c>
      <c r="AF26" s="225">
        <v>1.34397271695964</v>
      </c>
      <c r="AG26" s="223">
        <v>22.7093165674994</v>
      </c>
      <c r="AH26" s="225">
        <v>1.0154593487520001</v>
      </c>
      <c r="AI26" s="223">
        <v>30.879472998783601</v>
      </c>
      <c r="AJ26" s="225">
        <v>1.0474731868642799</v>
      </c>
      <c r="AK26" s="223">
        <v>8.1701564312841892</v>
      </c>
      <c r="AL26" s="225">
        <v>1.4588892234050701</v>
      </c>
      <c r="AM26" s="223">
        <v>27.586897862956</v>
      </c>
      <c r="AN26" s="225">
        <v>1.3153074698318299</v>
      </c>
      <c r="AO26" s="223">
        <v>43.7402182342449</v>
      </c>
      <c r="AP26" s="225">
        <v>1.11310109422346</v>
      </c>
      <c r="AQ26" s="223">
        <v>16.153320371288899</v>
      </c>
      <c r="AR26" s="225">
        <v>1.7230867030294501</v>
      </c>
      <c r="AS26" s="223">
        <v>10.083124234675401</v>
      </c>
      <c r="AT26" s="225">
        <v>0.98828412284839096</v>
      </c>
      <c r="AU26" s="223">
        <v>21.536254699205301</v>
      </c>
      <c r="AV26" s="225">
        <v>1.11668144978053</v>
      </c>
      <c r="AW26" s="223">
        <v>11.453130464529901</v>
      </c>
      <c r="AX26" s="225">
        <v>1.4912018534585301</v>
      </c>
      <c r="AY26" s="223">
        <v>45.183250661251101</v>
      </c>
      <c r="AZ26" s="225">
        <v>1.41128793506558</v>
      </c>
      <c r="BA26" s="223">
        <v>27.186034636262999</v>
      </c>
      <c r="BB26" s="225">
        <v>1.0488986726765801</v>
      </c>
      <c r="BC26" s="223">
        <v>-17.997216024988099</v>
      </c>
      <c r="BD26" s="225">
        <v>1.7583862093420699</v>
      </c>
      <c r="BE26" s="223">
        <v>23.2807509096024</v>
      </c>
      <c r="BF26" s="225">
        <v>1.11730202441869</v>
      </c>
      <c r="BG26" s="223">
        <v>33.2652324709521</v>
      </c>
      <c r="BH26" s="225">
        <v>1.0860573028296401</v>
      </c>
      <c r="BI26" s="223">
        <v>9.9844815613497193</v>
      </c>
      <c r="BJ26" s="225">
        <v>1.5581669611436699</v>
      </c>
      <c r="BK26" s="223">
        <v>31.556775974277301</v>
      </c>
      <c r="BL26" s="225">
        <v>1.4463982931489801</v>
      </c>
      <c r="BM26" s="223">
        <v>43.521078107986398</v>
      </c>
      <c r="BN26" s="225">
        <v>1.56934357654629</v>
      </c>
      <c r="BO26" s="223">
        <v>11.964302133709101</v>
      </c>
      <c r="BP26" s="239">
        <v>2.1342228758195301</v>
      </c>
    </row>
    <row r="27" spans="1:68" ht="13" customHeight="1" x14ac:dyDescent="0.25">
      <c r="A27" s="26" t="s">
        <v>410</v>
      </c>
      <c r="B27" s="184">
        <v>2</v>
      </c>
      <c r="C27" s="223">
        <v>58.438603123741601</v>
      </c>
      <c r="D27" s="225">
        <v>1.0889039738614199</v>
      </c>
      <c r="E27" s="223">
        <v>34.496569877728703</v>
      </c>
      <c r="F27" s="225">
        <v>1.1459740974747401</v>
      </c>
      <c r="G27" s="223">
        <v>-23.942033246012901</v>
      </c>
      <c r="H27" s="225">
        <v>1.58081260634341</v>
      </c>
      <c r="I27" s="223">
        <v>32.644832524835003</v>
      </c>
      <c r="J27" s="225">
        <v>0.99415215873436003</v>
      </c>
      <c r="K27" s="223">
        <v>27.140991382037502</v>
      </c>
      <c r="L27" s="225">
        <v>1.23457139812886</v>
      </c>
      <c r="M27" s="223">
        <v>-5.5038411427974401</v>
      </c>
      <c r="N27" s="225">
        <v>1.5850883419526001</v>
      </c>
      <c r="O27" s="223">
        <v>63.822022747471898</v>
      </c>
      <c r="P27" s="225">
        <v>1.12222804628283</v>
      </c>
      <c r="Q27" s="223">
        <v>48.825628914189998</v>
      </c>
      <c r="R27" s="225">
        <v>1.3322099923942701</v>
      </c>
      <c r="S27" s="223">
        <v>-14.9963938332819</v>
      </c>
      <c r="T27" s="225">
        <v>1.7418895635771301</v>
      </c>
      <c r="U27" s="223">
        <v>59.9569755910019</v>
      </c>
      <c r="V27" s="225">
        <v>1.6054213603707499</v>
      </c>
      <c r="W27" s="223">
        <v>57.659484195156601</v>
      </c>
      <c r="X27" s="225">
        <v>1.36708365712385</v>
      </c>
      <c r="Y27" s="223">
        <v>-2.2974913958453</v>
      </c>
      <c r="Z27" s="225">
        <v>2.1086240703145198</v>
      </c>
      <c r="AA27" s="223">
        <v>14.961441477381401</v>
      </c>
      <c r="AB27" s="225">
        <v>0.95623569389595797</v>
      </c>
      <c r="AC27" s="223">
        <v>21.794635148560602</v>
      </c>
      <c r="AD27" s="225">
        <v>1.2361384005828699</v>
      </c>
      <c r="AE27" s="223">
        <v>6.8331936711791901</v>
      </c>
      <c r="AF27" s="225">
        <v>1.56282591726535</v>
      </c>
      <c r="AG27" s="223">
        <v>55.368246220419401</v>
      </c>
      <c r="AH27" s="225">
        <v>0.99047868750836299</v>
      </c>
      <c r="AI27" s="223">
        <v>40.3335528992516</v>
      </c>
      <c r="AJ27" s="225">
        <v>1.5957287550478401</v>
      </c>
      <c r="AK27" s="223">
        <v>-15.034693321167801</v>
      </c>
      <c r="AL27" s="225">
        <v>1.87813691995414</v>
      </c>
      <c r="AM27" s="223">
        <v>58.361597309884601</v>
      </c>
      <c r="AN27" s="225">
        <v>1.26704858662144</v>
      </c>
      <c r="AO27" s="223">
        <v>48.601595775629796</v>
      </c>
      <c r="AP27" s="225">
        <v>1.46845271172818</v>
      </c>
      <c r="AQ27" s="223">
        <v>-9.7600015342547604</v>
      </c>
      <c r="AR27" s="225">
        <v>1.9395271298543899</v>
      </c>
      <c r="AS27" s="223">
        <v>24.5582730746846</v>
      </c>
      <c r="AT27" s="225">
        <v>1.12713408423852</v>
      </c>
      <c r="AU27" s="223">
        <v>19.994454742818402</v>
      </c>
      <c r="AV27" s="225">
        <v>1.3029961185921399</v>
      </c>
      <c r="AW27" s="223">
        <v>-4.5638183318662398</v>
      </c>
      <c r="AX27" s="225">
        <v>1.72285522575705</v>
      </c>
      <c r="AY27" s="223">
        <v>64.826554377066103</v>
      </c>
      <c r="AZ27" s="225">
        <v>1.17634412744436</v>
      </c>
      <c r="BA27" s="223">
        <v>62.011687247024199</v>
      </c>
      <c r="BB27" s="225">
        <v>1.33888963902138</v>
      </c>
      <c r="BC27" s="223">
        <v>-2.8148671300419399</v>
      </c>
      <c r="BD27" s="225">
        <v>1.7822488523356199</v>
      </c>
      <c r="BE27" s="223">
        <v>49.991301580477497</v>
      </c>
      <c r="BF27" s="225">
        <v>1.1498927001244399</v>
      </c>
      <c r="BG27" s="223">
        <v>48.690679500152903</v>
      </c>
      <c r="BH27" s="225">
        <v>1.4963528714094501</v>
      </c>
      <c r="BI27" s="223">
        <v>-1.30062208032462</v>
      </c>
      <c r="BJ27" s="225">
        <v>1.8871473544942901</v>
      </c>
      <c r="BK27" s="223">
        <v>59.214566154638</v>
      </c>
      <c r="BL27" s="225">
        <v>0.96567270875674605</v>
      </c>
      <c r="BM27" s="223">
        <v>49.092331447005101</v>
      </c>
      <c r="BN27" s="225">
        <v>1.1485720090637901</v>
      </c>
      <c r="BO27" s="223">
        <v>-10.122234707632799</v>
      </c>
      <c r="BP27" s="239">
        <v>1.5005803678718499</v>
      </c>
    </row>
    <row r="28" spans="1:68" ht="13" customHeight="1" x14ac:dyDescent="0.25">
      <c r="A28" s="26" t="s">
        <v>411</v>
      </c>
      <c r="B28" s="184">
        <v>2</v>
      </c>
      <c r="C28" s="223">
        <v>30.871196217112701</v>
      </c>
      <c r="D28" s="225">
        <v>1.0302657491259699</v>
      </c>
      <c r="E28" s="223">
        <v>37.034762774279002</v>
      </c>
      <c r="F28" s="225">
        <v>1.1574423465997701</v>
      </c>
      <c r="G28" s="223">
        <v>6.1635665571663196</v>
      </c>
      <c r="H28" s="225">
        <v>1.54955487141452</v>
      </c>
      <c r="I28" s="223">
        <v>45.176100598266601</v>
      </c>
      <c r="J28" s="225">
        <v>1.3756746994256801</v>
      </c>
      <c r="K28" s="223">
        <v>46.112502727827703</v>
      </c>
      <c r="L28" s="225">
        <v>1.2353503734712601</v>
      </c>
      <c r="M28" s="223">
        <v>0.93640212956101698</v>
      </c>
      <c r="N28" s="225">
        <v>1.84893791779917</v>
      </c>
      <c r="O28" s="223">
        <v>36.627957547927103</v>
      </c>
      <c r="P28" s="225">
        <v>1.21163616277591</v>
      </c>
      <c r="Q28" s="223">
        <v>41.327593506926199</v>
      </c>
      <c r="R28" s="225">
        <v>1.40959035829997</v>
      </c>
      <c r="S28" s="223">
        <v>4.6996359589990098</v>
      </c>
      <c r="T28" s="225">
        <v>1.8587649580187799</v>
      </c>
      <c r="U28" s="223">
        <v>63.169551196443201</v>
      </c>
      <c r="V28" s="225">
        <v>1.3730520122282299</v>
      </c>
      <c r="W28" s="223">
        <v>55.049249888620899</v>
      </c>
      <c r="X28" s="225">
        <v>1.19306243597269</v>
      </c>
      <c r="Y28" s="223">
        <v>-8.1203013078223201</v>
      </c>
      <c r="Z28" s="225">
        <v>1.8189749323212501</v>
      </c>
      <c r="AA28" s="223">
        <v>46.942608680562898</v>
      </c>
      <c r="AB28" s="225">
        <v>1.46004833001414</v>
      </c>
      <c r="AC28" s="223">
        <v>46.062664705721502</v>
      </c>
      <c r="AD28" s="225">
        <v>1.4355767151622001</v>
      </c>
      <c r="AE28" s="223">
        <v>-0.87994397484138898</v>
      </c>
      <c r="AF28" s="225">
        <v>2.0475892242080702</v>
      </c>
      <c r="AG28" s="223">
        <v>20.186798111312701</v>
      </c>
      <c r="AH28" s="225">
        <v>1.0268648654668799</v>
      </c>
      <c r="AI28" s="223">
        <v>24.369827349658401</v>
      </c>
      <c r="AJ28" s="225">
        <v>0.98920696993022605</v>
      </c>
      <c r="AK28" s="223">
        <v>4.1830292383457097</v>
      </c>
      <c r="AL28" s="225">
        <v>1.4258267360688901</v>
      </c>
      <c r="AM28" s="223">
        <v>46.174807918430197</v>
      </c>
      <c r="AN28" s="225">
        <v>1.29544388945135</v>
      </c>
      <c r="AO28" s="223">
        <v>37.265597828148202</v>
      </c>
      <c r="AP28" s="225">
        <v>1.3225210752737699</v>
      </c>
      <c r="AQ28" s="223">
        <v>-8.9092100902820501</v>
      </c>
      <c r="AR28" s="225">
        <v>1.8512797911877401</v>
      </c>
      <c r="AS28" s="223">
        <v>7.5614741037140503</v>
      </c>
      <c r="AT28" s="225">
        <v>0.67658884074348702</v>
      </c>
      <c r="AU28" s="223">
        <v>6.1725771338019104</v>
      </c>
      <c r="AV28" s="225">
        <v>0.66326153777230801</v>
      </c>
      <c r="AW28" s="223">
        <v>-1.3888969699121401</v>
      </c>
      <c r="AX28" s="225">
        <v>0.94746415600100797</v>
      </c>
      <c r="AY28" s="223">
        <v>53.002144716659501</v>
      </c>
      <c r="AZ28" s="225">
        <v>1.24752191968864</v>
      </c>
      <c r="BA28" s="223">
        <v>47.5373708680427</v>
      </c>
      <c r="BB28" s="225">
        <v>1.1282285367428999</v>
      </c>
      <c r="BC28" s="223">
        <v>-5.4647738486167698</v>
      </c>
      <c r="BD28" s="225">
        <v>1.6820257344121301</v>
      </c>
      <c r="BE28" s="223">
        <v>36.829198006679803</v>
      </c>
      <c r="BF28" s="225">
        <v>1.20146713729288</v>
      </c>
      <c r="BG28" s="223">
        <v>38.7937601318513</v>
      </c>
      <c r="BH28" s="225">
        <v>1.18819599668465</v>
      </c>
      <c r="BI28" s="223">
        <v>1.9645621251715</v>
      </c>
      <c r="BJ28" s="225">
        <v>1.68977306421074</v>
      </c>
      <c r="BK28" s="223">
        <v>30.5429818948746</v>
      </c>
      <c r="BL28" s="225">
        <v>1.1079721337041699</v>
      </c>
      <c r="BM28" s="223">
        <v>31.326144041297699</v>
      </c>
      <c r="BN28" s="225">
        <v>1.2461869745257601</v>
      </c>
      <c r="BO28" s="223">
        <v>0.783162146423109</v>
      </c>
      <c r="BP28" s="239">
        <v>1.66750838814761</v>
      </c>
    </row>
    <row r="29" spans="1:68" ht="13" customHeight="1" x14ac:dyDescent="0.25">
      <c r="A29" s="26" t="s">
        <v>412</v>
      </c>
      <c r="B29" s="184">
        <v>2</v>
      </c>
      <c r="C29" s="223">
        <v>24.1870755085966</v>
      </c>
      <c r="D29" s="225">
        <v>1.1850244062854101</v>
      </c>
      <c r="E29" s="223">
        <v>25.373004520425599</v>
      </c>
      <c r="F29" s="225">
        <v>1.4819106378687099</v>
      </c>
      <c r="G29" s="223">
        <v>1.18592901182896</v>
      </c>
      <c r="H29" s="225">
        <v>1.89745671416255</v>
      </c>
      <c r="I29" s="223">
        <v>26.037762587734299</v>
      </c>
      <c r="J29" s="225">
        <v>1.3812982140571</v>
      </c>
      <c r="K29" s="223">
        <v>26.0119534297252</v>
      </c>
      <c r="L29" s="225">
        <v>1.4838409086576501</v>
      </c>
      <c r="M29" s="223">
        <v>-2.5809158009106901E-2</v>
      </c>
      <c r="N29" s="225">
        <v>2.0272564214630799</v>
      </c>
      <c r="O29" s="223">
        <v>28.749494616393299</v>
      </c>
      <c r="P29" s="225">
        <v>1.3747117466039001</v>
      </c>
      <c r="Q29" s="223">
        <v>24.9415853806752</v>
      </c>
      <c r="R29" s="225">
        <v>1.5734279941924101</v>
      </c>
      <c r="S29" s="223">
        <v>-3.8079092357181699</v>
      </c>
      <c r="T29" s="225">
        <v>2.0893798216597901</v>
      </c>
      <c r="U29" s="223">
        <v>44.589695762626903</v>
      </c>
      <c r="V29" s="225">
        <v>1.6072777271633301</v>
      </c>
      <c r="W29" s="223">
        <v>31.290332204485999</v>
      </c>
      <c r="X29" s="225">
        <v>1.5403501520210801</v>
      </c>
      <c r="Y29" s="223">
        <v>-13.2993635581409</v>
      </c>
      <c r="Z29" s="225">
        <v>2.2262120930106102</v>
      </c>
      <c r="AA29" s="223">
        <v>31.6328907849351</v>
      </c>
      <c r="AB29" s="225">
        <v>1.5870107189042499</v>
      </c>
      <c r="AC29" s="223">
        <v>36.413599897962797</v>
      </c>
      <c r="AD29" s="225">
        <v>1.8351694517272299</v>
      </c>
      <c r="AE29" s="223">
        <v>4.7807091130277204</v>
      </c>
      <c r="AF29" s="225">
        <v>2.4262007209770999</v>
      </c>
      <c r="AG29" s="223">
        <v>26.516569043613099</v>
      </c>
      <c r="AH29" s="225">
        <v>1.45411589367148</v>
      </c>
      <c r="AI29" s="223">
        <v>29.1942408067621</v>
      </c>
      <c r="AJ29" s="225">
        <v>1.5765864038947801</v>
      </c>
      <c r="AK29" s="223">
        <v>2.6776717631490099</v>
      </c>
      <c r="AL29" s="225">
        <v>2.1447791777182701</v>
      </c>
      <c r="AM29" s="223">
        <v>36.786114436560602</v>
      </c>
      <c r="AN29" s="225">
        <v>1.4336663033547301</v>
      </c>
      <c r="AO29" s="223">
        <v>43.592855703472999</v>
      </c>
      <c r="AP29" s="225">
        <v>1.3947470773873001</v>
      </c>
      <c r="AQ29" s="223">
        <v>6.8067412669123897</v>
      </c>
      <c r="AR29" s="225">
        <v>2.0001796117487101</v>
      </c>
      <c r="AS29" s="223">
        <v>15.349492711572699</v>
      </c>
      <c r="AT29" s="225">
        <v>1.14470455126804</v>
      </c>
      <c r="AU29" s="223">
        <v>17.429161077115701</v>
      </c>
      <c r="AV29" s="225">
        <v>1.3898982301812</v>
      </c>
      <c r="AW29" s="223">
        <v>2.0796683655430499</v>
      </c>
      <c r="AX29" s="225">
        <v>1.8006014550573399</v>
      </c>
      <c r="AY29" s="223">
        <v>53.2696882510431</v>
      </c>
      <c r="AZ29" s="225">
        <v>1.61227441470262</v>
      </c>
      <c r="BA29" s="223">
        <v>28.1877538572747</v>
      </c>
      <c r="BB29" s="225">
        <v>1.7110724986332499</v>
      </c>
      <c r="BC29" s="223">
        <v>-25.081934393768499</v>
      </c>
      <c r="BD29" s="225">
        <v>2.3509993372784499</v>
      </c>
      <c r="BE29" s="223">
        <v>39.296229346615903</v>
      </c>
      <c r="BF29" s="225">
        <v>1.55638073807018</v>
      </c>
      <c r="BG29" s="223">
        <v>35.925829877028796</v>
      </c>
      <c r="BH29" s="225">
        <v>1.73256923002355</v>
      </c>
      <c r="BI29" s="223">
        <v>-3.3703994695870798</v>
      </c>
      <c r="BJ29" s="225">
        <v>2.3289734087490701</v>
      </c>
      <c r="BK29" s="223">
        <v>43.490642102843999</v>
      </c>
      <c r="BL29" s="225">
        <v>1.76348624631706</v>
      </c>
      <c r="BM29" s="223">
        <v>46.612195885052799</v>
      </c>
      <c r="BN29" s="225">
        <v>1.9699903990930001</v>
      </c>
      <c r="BO29" s="223">
        <v>3.1215537822087902</v>
      </c>
      <c r="BP29" s="239">
        <v>2.6440018747096299</v>
      </c>
    </row>
    <row r="30" spans="1:68" ht="13" customHeight="1" x14ac:dyDescent="0.25">
      <c r="A30" s="26" t="s">
        <v>413</v>
      </c>
      <c r="B30" s="184">
        <v>2</v>
      </c>
      <c r="C30" s="223">
        <v>33.236923130629101</v>
      </c>
      <c r="D30" s="225">
        <v>1.23292900507271</v>
      </c>
      <c r="E30" s="223">
        <v>28.5887764923662</v>
      </c>
      <c r="F30" s="225">
        <v>1.35492732959303</v>
      </c>
      <c r="G30" s="223">
        <v>-4.64814663826282</v>
      </c>
      <c r="H30" s="225">
        <v>1.8319230333252801</v>
      </c>
      <c r="I30" s="223">
        <v>34.933858839555597</v>
      </c>
      <c r="J30" s="225">
        <v>1.4737456448517301</v>
      </c>
      <c r="K30" s="223">
        <v>31.597957644394299</v>
      </c>
      <c r="L30" s="225">
        <v>1.54619073336886</v>
      </c>
      <c r="M30" s="223">
        <v>-3.3359011951612998</v>
      </c>
      <c r="N30" s="225">
        <v>2.1360318372335101</v>
      </c>
      <c r="O30" s="223">
        <v>49.289216807143198</v>
      </c>
      <c r="P30" s="225">
        <v>1.4641449302918099</v>
      </c>
      <c r="Q30" s="223">
        <v>40.451400928987198</v>
      </c>
      <c r="R30" s="225">
        <v>1.2400176413225501</v>
      </c>
      <c r="S30" s="223">
        <v>-8.8378158781560607</v>
      </c>
      <c r="T30" s="225">
        <v>1.9186881267392999</v>
      </c>
      <c r="U30" s="223">
        <v>34.582222737375403</v>
      </c>
      <c r="V30" s="225">
        <v>1.4028082322053801</v>
      </c>
      <c r="W30" s="223">
        <v>28.364115542216101</v>
      </c>
      <c r="X30" s="225">
        <v>1.1778654831150499</v>
      </c>
      <c r="Y30" s="223">
        <v>-6.2181071951593196</v>
      </c>
      <c r="Z30" s="225">
        <v>1.83173088434329</v>
      </c>
      <c r="AA30" s="223">
        <v>24.3041212030198</v>
      </c>
      <c r="AB30" s="225">
        <v>1.30236945032592</v>
      </c>
      <c r="AC30" s="223">
        <v>23.732882542427198</v>
      </c>
      <c r="AD30" s="225">
        <v>1.5360292844082</v>
      </c>
      <c r="AE30" s="223">
        <v>-0.57123866059262696</v>
      </c>
      <c r="AF30" s="225">
        <v>2.0138401494909699</v>
      </c>
      <c r="AG30" s="223">
        <v>61.164073011667099</v>
      </c>
      <c r="AH30" s="225">
        <v>1.5109392727828499</v>
      </c>
      <c r="AI30" s="223">
        <v>51.969860329670702</v>
      </c>
      <c r="AJ30" s="225">
        <v>1.17620036240323</v>
      </c>
      <c r="AK30" s="223">
        <v>-9.1942126819963406</v>
      </c>
      <c r="AL30" s="225">
        <v>1.91478060846539</v>
      </c>
      <c r="AM30" s="223">
        <v>54.981446523558397</v>
      </c>
      <c r="AN30" s="225">
        <v>1.5805893630000101</v>
      </c>
      <c r="AO30" s="223">
        <v>49.326731767298298</v>
      </c>
      <c r="AP30" s="225">
        <v>1.4800447671008901</v>
      </c>
      <c r="AQ30" s="223">
        <v>-5.6547147562601596</v>
      </c>
      <c r="AR30" s="225">
        <v>2.16536261329402</v>
      </c>
      <c r="AS30" s="223">
        <v>7.8302694119697804</v>
      </c>
      <c r="AT30" s="225">
        <v>0.68952676882904396</v>
      </c>
      <c r="AU30" s="223">
        <v>9.7267271871312708</v>
      </c>
      <c r="AV30" s="225">
        <v>0.83205729094181802</v>
      </c>
      <c r="AW30" s="223">
        <v>1.8964577751614899</v>
      </c>
      <c r="AX30" s="225">
        <v>1.0806324538626699</v>
      </c>
      <c r="AY30" s="223">
        <v>38.103659652582699</v>
      </c>
      <c r="AZ30" s="225">
        <v>1.6219463781530099</v>
      </c>
      <c r="BA30" s="223">
        <v>33.085743230073099</v>
      </c>
      <c r="BB30" s="225">
        <v>1.23506498268769</v>
      </c>
      <c r="BC30" s="223">
        <v>-5.0179164225095603</v>
      </c>
      <c r="BD30" s="225">
        <v>2.0386504273820498</v>
      </c>
      <c r="BE30" s="223">
        <v>35.022391861732402</v>
      </c>
      <c r="BF30" s="225">
        <v>1.54368082555733</v>
      </c>
      <c r="BG30" s="223">
        <v>32.314781890148303</v>
      </c>
      <c r="BH30" s="225">
        <v>1.2426600728008399</v>
      </c>
      <c r="BI30" s="223">
        <v>-2.70760997158408</v>
      </c>
      <c r="BJ30" s="225">
        <v>1.9817049598077701</v>
      </c>
      <c r="BK30" s="223">
        <v>27.663761558461101</v>
      </c>
      <c r="BL30" s="225">
        <v>1.1153165831698399</v>
      </c>
      <c r="BM30" s="223">
        <v>22.475315940781002</v>
      </c>
      <c r="BN30" s="225">
        <v>1.2637549158017001</v>
      </c>
      <c r="BO30" s="223">
        <v>-5.18844561768005</v>
      </c>
      <c r="BP30" s="239">
        <v>1.6855288689033501</v>
      </c>
    </row>
    <row r="31" spans="1:68" ht="13" customHeight="1" x14ac:dyDescent="0.25">
      <c r="A31" s="26" t="s">
        <v>414</v>
      </c>
      <c r="B31" s="184">
        <v>2</v>
      </c>
      <c r="C31" s="223">
        <v>30.4151952627791</v>
      </c>
      <c r="D31" s="225">
        <v>0.88682468368045597</v>
      </c>
      <c r="E31" s="223">
        <v>32.847372117656903</v>
      </c>
      <c r="F31" s="225">
        <v>1.02814833594377</v>
      </c>
      <c r="G31" s="223">
        <v>2.43217685487781</v>
      </c>
      <c r="H31" s="225">
        <v>1.35777281615478</v>
      </c>
      <c r="I31" s="223">
        <v>23.4862443149214</v>
      </c>
      <c r="J31" s="225">
        <v>0.76337122425836901</v>
      </c>
      <c r="K31" s="223">
        <v>28.067569644053901</v>
      </c>
      <c r="L31" s="225">
        <v>0.93990493088426397</v>
      </c>
      <c r="M31" s="223">
        <v>4.5813253291324996</v>
      </c>
      <c r="N31" s="225">
        <v>1.2108496624793199</v>
      </c>
      <c r="O31" s="223">
        <v>41.783823305509401</v>
      </c>
      <c r="P31" s="225">
        <v>0.94891474766281503</v>
      </c>
      <c r="Q31" s="223">
        <v>47.731831155045597</v>
      </c>
      <c r="R31" s="225">
        <v>1.0691335300178</v>
      </c>
      <c r="S31" s="223">
        <v>5.9480078495362001</v>
      </c>
      <c r="T31" s="225">
        <v>1.42950540514554</v>
      </c>
      <c r="U31" s="223">
        <v>39.861857724039602</v>
      </c>
      <c r="V31" s="225">
        <v>1.1345752204002499</v>
      </c>
      <c r="W31" s="223">
        <v>56.2366120407059</v>
      </c>
      <c r="X31" s="225">
        <v>1.46002603674417</v>
      </c>
      <c r="Y31" s="223">
        <v>16.374754316666301</v>
      </c>
      <c r="Z31" s="225">
        <v>1.8490367651069499</v>
      </c>
      <c r="AA31" s="223">
        <v>18.052909771842899</v>
      </c>
      <c r="AB31" s="225">
        <v>0.72534246045878803</v>
      </c>
      <c r="AC31" s="223">
        <v>19.859944292281501</v>
      </c>
      <c r="AD31" s="225">
        <v>0.98695577075444696</v>
      </c>
      <c r="AE31" s="223">
        <v>1.8070345204386</v>
      </c>
      <c r="AF31" s="225">
        <v>1.2248278974492299</v>
      </c>
      <c r="AG31" s="223">
        <v>35.539713733243197</v>
      </c>
      <c r="AH31" s="225">
        <v>0.86184642676519596</v>
      </c>
      <c r="AI31" s="223">
        <v>38.801079547096698</v>
      </c>
      <c r="AJ31" s="225">
        <v>1.10158983015479</v>
      </c>
      <c r="AK31" s="223">
        <v>3.2613658138535202</v>
      </c>
      <c r="AL31" s="225">
        <v>1.39867058924837</v>
      </c>
      <c r="AM31" s="223">
        <v>42.928774753624502</v>
      </c>
      <c r="AN31" s="225">
        <v>1.0712061223348099</v>
      </c>
      <c r="AO31" s="223">
        <v>44.177712515924597</v>
      </c>
      <c r="AP31" s="225">
        <v>1.27913621898998</v>
      </c>
      <c r="AQ31" s="223">
        <v>1.2489377623001201</v>
      </c>
      <c r="AR31" s="225">
        <v>1.6684340032675999</v>
      </c>
      <c r="AS31" s="223">
        <v>8.6545149749800991</v>
      </c>
      <c r="AT31" s="225">
        <v>0.63799689065069498</v>
      </c>
      <c r="AU31" s="223">
        <v>10.937928519404901</v>
      </c>
      <c r="AV31" s="225">
        <v>0.76192628949187002</v>
      </c>
      <c r="AW31" s="223">
        <v>2.2834135444247599</v>
      </c>
      <c r="AX31" s="225">
        <v>0.99376642280709204</v>
      </c>
      <c r="AY31" s="223">
        <v>41.306527302414104</v>
      </c>
      <c r="AZ31" s="225">
        <v>1.08142431865482</v>
      </c>
      <c r="BA31" s="223">
        <v>42.4649826615845</v>
      </c>
      <c r="BB31" s="225">
        <v>1.16796822334822</v>
      </c>
      <c r="BC31" s="223">
        <v>1.1584553591703499</v>
      </c>
      <c r="BD31" s="225">
        <v>1.5917375184775999</v>
      </c>
      <c r="BE31" s="223">
        <v>40.189008317752297</v>
      </c>
      <c r="BF31" s="225">
        <v>0.91778851802668804</v>
      </c>
      <c r="BG31" s="223">
        <v>47.651239772980801</v>
      </c>
      <c r="BH31" s="225">
        <v>1.2513806869084101</v>
      </c>
      <c r="BI31" s="223">
        <v>7.4622314552285003</v>
      </c>
      <c r="BJ31" s="225">
        <v>1.55186642060101</v>
      </c>
      <c r="BK31" s="223">
        <v>39.635952686404799</v>
      </c>
      <c r="BL31" s="225">
        <v>0.83320782168940999</v>
      </c>
      <c r="BM31" s="223">
        <v>35.524627041220597</v>
      </c>
      <c r="BN31" s="225">
        <v>1.21237322993757</v>
      </c>
      <c r="BO31" s="223">
        <v>-4.1113256451841904</v>
      </c>
      <c r="BP31" s="239">
        <v>1.4710826362899001</v>
      </c>
    </row>
    <row r="32" spans="1:68" ht="13" customHeight="1" x14ac:dyDescent="0.25">
      <c r="A32" s="26" t="s">
        <v>415</v>
      </c>
      <c r="B32" s="184">
        <v>2</v>
      </c>
      <c r="C32" s="223">
        <v>24.051562082428401</v>
      </c>
      <c r="D32" s="225">
        <v>0.92582210305828405</v>
      </c>
      <c r="E32" s="223">
        <v>33.062469661985297</v>
      </c>
      <c r="F32" s="225">
        <v>1.03980208543955</v>
      </c>
      <c r="G32" s="223">
        <v>9.0109075795568696</v>
      </c>
      <c r="H32" s="225">
        <v>1.3922409789241601</v>
      </c>
      <c r="I32" s="223">
        <v>22.365500544695699</v>
      </c>
      <c r="J32" s="225">
        <v>0.82947247266191604</v>
      </c>
      <c r="K32" s="223">
        <v>33.211192613187002</v>
      </c>
      <c r="L32" s="225">
        <v>1.1425190321221901</v>
      </c>
      <c r="M32" s="223">
        <v>10.8456920684912</v>
      </c>
      <c r="N32" s="225">
        <v>1.4118690880054401</v>
      </c>
      <c r="O32" s="223">
        <v>25.324886711611601</v>
      </c>
      <c r="P32" s="225">
        <v>0.91005191894656401</v>
      </c>
      <c r="Q32" s="223">
        <v>36.6003213885976</v>
      </c>
      <c r="R32" s="225">
        <v>1.1166900366043799</v>
      </c>
      <c r="S32" s="223">
        <v>11.275434676986</v>
      </c>
      <c r="T32" s="225">
        <v>1.44055237080427</v>
      </c>
      <c r="U32" s="223">
        <v>52.480566774482703</v>
      </c>
      <c r="V32" s="225">
        <v>1.0320461362165501</v>
      </c>
      <c r="W32" s="223">
        <v>62.822299872414497</v>
      </c>
      <c r="X32" s="225">
        <v>1.12699134111212</v>
      </c>
      <c r="Y32" s="223">
        <v>10.341733097931799</v>
      </c>
      <c r="Z32" s="225">
        <v>1.52814551343162</v>
      </c>
      <c r="AA32" s="223">
        <v>18.5952947775693</v>
      </c>
      <c r="AB32" s="225">
        <v>0.85933426829637705</v>
      </c>
      <c r="AC32" s="223">
        <v>40.162404325402399</v>
      </c>
      <c r="AD32" s="225">
        <v>1.4187845544917299</v>
      </c>
      <c r="AE32" s="223">
        <v>21.567109547833098</v>
      </c>
      <c r="AF32" s="225">
        <v>1.6587359635375301</v>
      </c>
      <c r="AG32" s="223">
        <v>37.693776327810198</v>
      </c>
      <c r="AH32" s="225">
        <v>1.12269147789738</v>
      </c>
      <c r="AI32" s="223">
        <v>39.216370855697598</v>
      </c>
      <c r="AJ32" s="225">
        <v>0.96733910767754205</v>
      </c>
      <c r="AK32" s="223">
        <v>1.52259452788739</v>
      </c>
      <c r="AL32" s="225">
        <v>1.48195178861722</v>
      </c>
      <c r="AM32" s="223">
        <v>33.364340645719601</v>
      </c>
      <c r="AN32" s="225">
        <v>1.0213352996384999</v>
      </c>
      <c r="AO32" s="223">
        <v>35.468664197989</v>
      </c>
      <c r="AP32" s="225">
        <v>1.2029901852718501</v>
      </c>
      <c r="AQ32" s="223">
        <v>2.1043235522693902</v>
      </c>
      <c r="AR32" s="225">
        <v>1.5780719819286</v>
      </c>
      <c r="AS32" s="223">
        <v>9.2510333125345099</v>
      </c>
      <c r="AT32" s="225">
        <v>0.75852989651065905</v>
      </c>
      <c r="AU32" s="223">
        <v>16.973206143618999</v>
      </c>
      <c r="AV32" s="225">
        <v>1.0255468349601999</v>
      </c>
      <c r="AW32" s="223">
        <v>7.7221728310844702</v>
      </c>
      <c r="AX32" s="225">
        <v>1.27558375444239</v>
      </c>
      <c r="AY32" s="223">
        <v>34.7288920839013</v>
      </c>
      <c r="AZ32" s="225">
        <v>1.04325432949565</v>
      </c>
      <c r="BA32" s="223">
        <v>43.459985526230902</v>
      </c>
      <c r="BB32" s="225">
        <v>1.18614538173779</v>
      </c>
      <c r="BC32" s="223">
        <v>8.7310934423295308</v>
      </c>
      <c r="BD32" s="225">
        <v>1.57965833730883</v>
      </c>
      <c r="BE32" s="223">
        <v>43.491732756867798</v>
      </c>
      <c r="BF32" s="225">
        <v>1.0858001273400899</v>
      </c>
      <c r="BG32" s="223">
        <v>56.400553144977899</v>
      </c>
      <c r="BH32" s="225">
        <v>1.2177816180057399</v>
      </c>
      <c r="BI32" s="223">
        <v>12.908820388110099</v>
      </c>
      <c r="BJ32" s="225">
        <v>1.63154956580683</v>
      </c>
      <c r="BK32" s="223">
        <v>23.165463891991902</v>
      </c>
      <c r="BL32" s="225">
        <v>0.73037667678000795</v>
      </c>
      <c r="BM32" s="223">
        <v>35.088927468007697</v>
      </c>
      <c r="BN32" s="225">
        <v>1.1526192829426301</v>
      </c>
      <c r="BO32" s="223">
        <v>11.9234635760158</v>
      </c>
      <c r="BP32" s="239">
        <v>1.3645443566976501</v>
      </c>
    </row>
    <row r="33" spans="1:68" ht="13" customHeight="1" x14ac:dyDescent="0.25">
      <c r="A33" s="26" t="s">
        <v>416</v>
      </c>
      <c r="B33" s="184">
        <v>2</v>
      </c>
      <c r="C33" s="223">
        <v>31.432306829815801</v>
      </c>
      <c r="D33" s="225">
        <v>0.91933171865726004</v>
      </c>
      <c r="E33" s="223">
        <v>21.4741574190272</v>
      </c>
      <c r="F33" s="225">
        <v>0.92976296652727097</v>
      </c>
      <c r="G33" s="223">
        <v>-9.9581494107885504</v>
      </c>
      <c r="H33" s="225">
        <v>1.30752819581641</v>
      </c>
      <c r="I33" s="223">
        <v>24.578424243489401</v>
      </c>
      <c r="J33" s="225">
        <v>0.928057415868352</v>
      </c>
      <c r="K33" s="223">
        <v>12.2614607532566</v>
      </c>
      <c r="L33" s="225">
        <v>0.65383534860772097</v>
      </c>
      <c r="M33" s="223">
        <v>-12.3169634902328</v>
      </c>
      <c r="N33" s="225">
        <v>1.1352494132291899</v>
      </c>
      <c r="O33" s="223">
        <v>29.643638340642699</v>
      </c>
      <c r="P33" s="225">
        <v>0.98569758419584297</v>
      </c>
      <c r="Q33" s="223">
        <v>20.011689591330299</v>
      </c>
      <c r="R33" s="225">
        <v>0.74123908096189695</v>
      </c>
      <c r="S33" s="223">
        <v>-9.6319487493124001</v>
      </c>
      <c r="T33" s="225">
        <v>1.2333025187012101</v>
      </c>
      <c r="U33" s="223">
        <v>36.412121358859601</v>
      </c>
      <c r="V33" s="225">
        <v>1.0813000654662199</v>
      </c>
      <c r="W33" s="223">
        <v>25.399413938529701</v>
      </c>
      <c r="X33" s="225">
        <v>1.0166215642860501</v>
      </c>
      <c r="Y33" s="223">
        <v>-11.0127074203299</v>
      </c>
      <c r="Z33" s="225">
        <v>1.48415943771169</v>
      </c>
      <c r="AA33" s="223">
        <v>18.0771205900128</v>
      </c>
      <c r="AB33" s="225">
        <v>0.78638017760801904</v>
      </c>
      <c r="AC33" s="223">
        <v>12.7362750492226</v>
      </c>
      <c r="AD33" s="225">
        <v>0.62671572897633598</v>
      </c>
      <c r="AE33" s="223">
        <v>-5.3408455407901698</v>
      </c>
      <c r="AF33" s="225">
        <v>1.0055676947282901</v>
      </c>
      <c r="AG33" s="223">
        <v>33.025771982941897</v>
      </c>
      <c r="AH33" s="225">
        <v>0.99473711310234603</v>
      </c>
      <c r="AI33" s="223">
        <v>28.552809615949599</v>
      </c>
      <c r="AJ33" s="225">
        <v>0.83726848172554502</v>
      </c>
      <c r="AK33" s="223">
        <v>-4.4729623669922498</v>
      </c>
      <c r="AL33" s="225">
        <v>1.30020015177441</v>
      </c>
      <c r="AM33" s="223">
        <v>21.451265867467701</v>
      </c>
      <c r="AN33" s="225">
        <v>0.92797712594960802</v>
      </c>
      <c r="AO33" s="223">
        <v>28.291009528887901</v>
      </c>
      <c r="AP33" s="225">
        <v>0.83968532376164895</v>
      </c>
      <c r="AQ33" s="223">
        <v>6.8397436614201697</v>
      </c>
      <c r="AR33" s="225">
        <v>1.25148431441485</v>
      </c>
      <c r="AS33" s="223">
        <v>13.8516724578108</v>
      </c>
      <c r="AT33" s="225">
        <v>0.68181743481496304</v>
      </c>
      <c r="AU33" s="223">
        <v>8.5181318770691199</v>
      </c>
      <c r="AV33" s="225">
        <v>0.47868799465940498</v>
      </c>
      <c r="AW33" s="223">
        <v>-5.3335405807416496</v>
      </c>
      <c r="AX33" s="225">
        <v>0.83307695361755096</v>
      </c>
      <c r="AY33" s="223">
        <v>27.710430809013499</v>
      </c>
      <c r="AZ33" s="225">
        <v>1.0102248792941899</v>
      </c>
      <c r="BA33" s="223">
        <v>19.1361374114767</v>
      </c>
      <c r="BB33" s="225">
        <v>0.84849676504322702</v>
      </c>
      <c r="BC33" s="223">
        <v>-8.5742933975367901</v>
      </c>
      <c r="BD33" s="225">
        <v>1.31928051112482</v>
      </c>
      <c r="BE33" s="223">
        <v>18.0535579168344</v>
      </c>
      <c r="BF33" s="225">
        <v>0.85691856498225805</v>
      </c>
      <c r="BG33" s="223">
        <v>16.1933378903468</v>
      </c>
      <c r="BH33" s="225">
        <v>0.71033987636370599</v>
      </c>
      <c r="BI33" s="223">
        <v>-1.8602200264876001</v>
      </c>
      <c r="BJ33" s="225">
        <v>1.1130553296955401</v>
      </c>
      <c r="BK33" s="223">
        <v>13.846701616789799</v>
      </c>
      <c r="BL33" s="225">
        <v>0.75875524618857004</v>
      </c>
      <c r="BM33" s="223">
        <v>17.5185117187103</v>
      </c>
      <c r="BN33" s="225">
        <v>0.81008027275622096</v>
      </c>
      <c r="BO33" s="223">
        <v>3.6718101019205198</v>
      </c>
      <c r="BP33" s="239">
        <v>1.1099277327499599</v>
      </c>
    </row>
    <row r="34" spans="1:68" ht="13" customHeight="1" x14ac:dyDescent="0.25">
      <c r="A34" s="26" t="s">
        <v>417</v>
      </c>
      <c r="B34" s="184">
        <v>2</v>
      </c>
      <c r="C34" s="223">
        <v>14.6906313826405</v>
      </c>
      <c r="D34" s="225">
        <v>0.80492785434703695</v>
      </c>
      <c r="E34" s="223">
        <v>18.091824864640099</v>
      </c>
      <c r="F34" s="225">
        <v>1.04843727258219</v>
      </c>
      <c r="G34" s="223">
        <v>3.4011934819996399</v>
      </c>
      <c r="H34" s="225">
        <v>1.3217902879213901</v>
      </c>
      <c r="I34" s="223">
        <v>24.411580927359001</v>
      </c>
      <c r="J34" s="225">
        <v>1.1180498951490001</v>
      </c>
      <c r="K34" s="223">
        <v>29.549615458943901</v>
      </c>
      <c r="L34" s="225">
        <v>1.24263321675613</v>
      </c>
      <c r="M34" s="223">
        <v>5.1380345315849496</v>
      </c>
      <c r="N34" s="225">
        <v>1.67157796091848</v>
      </c>
      <c r="O34" s="223">
        <v>19.939693084751799</v>
      </c>
      <c r="P34" s="225">
        <v>0.81034494846890404</v>
      </c>
      <c r="Q34" s="223">
        <v>31.191425208905098</v>
      </c>
      <c r="R34" s="225">
        <v>1.2868783268155499</v>
      </c>
      <c r="S34" s="223">
        <v>11.2517321241533</v>
      </c>
      <c r="T34" s="225">
        <v>1.5207612447510199</v>
      </c>
      <c r="U34" s="223">
        <v>48.698356504696598</v>
      </c>
      <c r="V34" s="225">
        <v>1.02924486358553</v>
      </c>
      <c r="W34" s="223">
        <v>49.634859719404297</v>
      </c>
      <c r="X34" s="225">
        <v>1.1708889135570399</v>
      </c>
      <c r="Y34" s="223">
        <v>0.93650321470766296</v>
      </c>
      <c r="Z34" s="225">
        <v>1.5589502356098399</v>
      </c>
      <c r="AA34" s="223">
        <v>11.338861900870301</v>
      </c>
      <c r="AB34" s="225">
        <v>0.67441172425172402</v>
      </c>
      <c r="AC34" s="223">
        <v>14.6358843171383</v>
      </c>
      <c r="AD34" s="225">
        <v>0.96104815954190503</v>
      </c>
      <c r="AE34" s="223">
        <v>3.29702241626799</v>
      </c>
      <c r="AF34" s="225">
        <v>1.1740718626928499</v>
      </c>
      <c r="AG34" s="223">
        <v>26.1400731683731</v>
      </c>
      <c r="AH34" s="225">
        <v>0.95993569363189302</v>
      </c>
      <c r="AI34" s="223">
        <v>35.472898020445101</v>
      </c>
      <c r="AJ34" s="225">
        <v>1.15708617954529</v>
      </c>
      <c r="AK34" s="223">
        <v>9.3328248520719992</v>
      </c>
      <c r="AL34" s="225">
        <v>1.50343771497301</v>
      </c>
      <c r="AM34" s="223">
        <v>43.274295906616501</v>
      </c>
      <c r="AN34" s="225">
        <v>1.32730063521621</v>
      </c>
      <c r="AO34" s="223">
        <v>48.795710343131297</v>
      </c>
      <c r="AP34" s="225">
        <v>1.2144623564161099</v>
      </c>
      <c r="AQ34" s="223">
        <v>5.5214144365148101</v>
      </c>
      <c r="AR34" s="225">
        <v>1.7990680341213099</v>
      </c>
      <c r="AS34" s="223">
        <v>26.475994724286998</v>
      </c>
      <c r="AT34" s="225">
        <v>1.1453077277011701</v>
      </c>
      <c r="AU34" s="223">
        <v>30.656325385386602</v>
      </c>
      <c r="AV34" s="225">
        <v>1.05012402546659</v>
      </c>
      <c r="AW34" s="223">
        <v>4.1803306610996698</v>
      </c>
      <c r="AX34" s="225">
        <v>1.5538630119782599</v>
      </c>
      <c r="AY34" s="223">
        <v>38.786186894018002</v>
      </c>
      <c r="AZ34" s="225">
        <v>1.0083750801931599</v>
      </c>
      <c r="BA34" s="223">
        <v>42.678800321566897</v>
      </c>
      <c r="BB34" s="225">
        <v>1.2562800588487399</v>
      </c>
      <c r="BC34" s="223">
        <v>3.8926134275489099</v>
      </c>
      <c r="BD34" s="225">
        <v>1.6109189578050001</v>
      </c>
      <c r="BE34" s="223">
        <v>40.390627210536202</v>
      </c>
      <c r="BF34" s="225">
        <v>1.2403363392731199</v>
      </c>
      <c r="BG34" s="223">
        <v>56.904333520181801</v>
      </c>
      <c r="BH34" s="225">
        <v>1.1787977069594699</v>
      </c>
      <c r="BI34" s="223">
        <v>16.513706309645599</v>
      </c>
      <c r="BJ34" s="225">
        <v>1.71113946493393</v>
      </c>
      <c r="BK34" s="223">
        <v>6.5673228017451004</v>
      </c>
      <c r="BL34" s="225">
        <v>0.541762092535926</v>
      </c>
      <c r="BM34" s="223">
        <v>13.922903404425099</v>
      </c>
      <c r="BN34" s="225">
        <v>0.85308767145689202</v>
      </c>
      <c r="BO34" s="223">
        <v>7.3555806026800097</v>
      </c>
      <c r="BP34" s="239">
        <v>1.0105764395139301</v>
      </c>
    </row>
    <row r="35" spans="1:68" ht="13" customHeight="1" x14ac:dyDescent="0.25">
      <c r="A35" s="26" t="s">
        <v>419</v>
      </c>
      <c r="B35" s="184">
        <v>2</v>
      </c>
      <c r="C35" s="223">
        <v>62.618297661875197</v>
      </c>
      <c r="D35" s="225">
        <v>1.46501548411173</v>
      </c>
      <c r="E35" s="223">
        <v>64.717719962851206</v>
      </c>
      <c r="F35" s="225">
        <v>1.24534309592978</v>
      </c>
      <c r="G35" s="223">
        <v>2.0994223009760198</v>
      </c>
      <c r="H35" s="225">
        <v>1.9227973879915401</v>
      </c>
      <c r="I35" s="223">
        <v>29.260530835678299</v>
      </c>
      <c r="J35" s="225">
        <v>1.1967670535530299</v>
      </c>
      <c r="K35" s="223">
        <v>36.813967338558498</v>
      </c>
      <c r="L35" s="225">
        <v>1.39503238335032</v>
      </c>
      <c r="M35" s="223">
        <v>7.5534365028802002</v>
      </c>
      <c r="N35" s="225">
        <v>1.8380333868203</v>
      </c>
      <c r="O35" s="223">
        <v>27.582848703943402</v>
      </c>
      <c r="P35" s="225">
        <v>1.0885644300393</v>
      </c>
      <c r="Q35" s="223">
        <v>33.605531319635901</v>
      </c>
      <c r="R35" s="225">
        <v>1.32535855650315</v>
      </c>
      <c r="S35" s="223">
        <v>6.0226826156924398</v>
      </c>
      <c r="T35" s="225">
        <v>1.7150941145146901</v>
      </c>
      <c r="U35" s="223">
        <v>39.490880779173999</v>
      </c>
      <c r="V35" s="225">
        <v>1.6661597111636799</v>
      </c>
      <c r="W35" s="223">
        <v>38.320247060967397</v>
      </c>
      <c r="X35" s="225">
        <v>1.3350144108208699</v>
      </c>
      <c r="Y35" s="223">
        <v>-1.1706337182066</v>
      </c>
      <c r="Z35" s="225">
        <v>2.1350296626052798</v>
      </c>
      <c r="AA35" s="223">
        <v>25.819349050310802</v>
      </c>
      <c r="AB35" s="225">
        <v>1.5891706931390901</v>
      </c>
      <c r="AC35" s="223">
        <v>23.440377758545502</v>
      </c>
      <c r="AD35" s="225">
        <v>1.20893575517276</v>
      </c>
      <c r="AE35" s="223">
        <v>-2.3789712917652901</v>
      </c>
      <c r="AF35" s="225">
        <v>1.9967446386724801</v>
      </c>
      <c r="AG35" s="223">
        <v>80.148858596225807</v>
      </c>
      <c r="AH35" s="225">
        <v>1.03076245242172</v>
      </c>
      <c r="AI35" s="223">
        <v>73.189803157878401</v>
      </c>
      <c r="AJ35" s="225">
        <v>1.1006966435947001</v>
      </c>
      <c r="AK35" s="223">
        <v>-6.9590554383474599</v>
      </c>
      <c r="AL35" s="225">
        <v>1.5079802168938099</v>
      </c>
      <c r="AM35" s="223">
        <v>57.6718357895409</v>
      </c>
      <c r="AN35" s="225">
        <v>1.82049121783957</v>
      </c>
      <c r="AO35" s="223">
        <v>57.247020791296599</v>
      </c>
      <c r="AP35" s="225">
        <v>1.36967806517776</v>
      </c>
      <c r="AQ35" s="223">
        <v>-0.42481499824429397</v>
      </c>
      <c r="AR35" s="225">
        <v>2.2782024221873098</v>
      </c>
      <c r="AS35" s="223">
        <v>16.649917079634701</v>
      </c>
      <c r="AT35" s="225">
        <v>1.3942763211093301</v>
      </c>
      <c r="AU35" s="223">
        <v>14.0375526576737</v>
      </c>
      <c r="AV35" s="225">
        <v>0.89706088639530601</v>
      </c>
      <c r="AW35" s="223">
        <v>-2.6123644219610398</v>
      </c>
      <c r="AX35" s="225">
        <v>1.65792783121175</v>
      </c>
      <c r="AY35" s="223">
        <v>58.853043660894201</v>
      </c>
      <c r="AZ35" s="225">
        <v>1.9186221129407901</v>
      </c>
      <c r="BA35" s="223">
        <v>67.913435939792905</v>
      </c>
      <c r="BB35" s="225">
        <v>1.1130907789523901</v>
      </c>
      <c r="BC35" s="223">
        <v>9.0603922788987692</v>
      </c>
      <c r="BD35" s="225">
        <v>2.21812576164072</v>
      </c>
      <c r="BE35" s="223">
        <v>37.676056477494299</v>
      </c>
      <c r="BF35" s="225">
        <v>1.1794646008407399</v>
      </c>
      <c r="BG35" s="223">
        <v>34.955033533695399</v>
      </c>
      <c r="BH35" s="225">
        <v>1.2060012053948299</v>
      </c>
      <c r="BI35" s="223">
        <v>-2.7210229437989399</v>
      </c>
      <c r="BJ35" s="225">
        <v>1.6868834138879301</v>
      </c>
      <c r="BK35" s="223">
        <v>22.3437705980933</v>
      </c>
      <c r="BL35" s="225">
        <v>1.4800165833368999</v>
      </c>
      <c r="BM35" s="223">
        <v>33.4515199646697</v>
      </c>
      <c r="BN35" s="225">
        <v>1.4386106977613</v>
      </c>
      <c r="BO35" s="223">
        <v>11.1077493665764</v>
      </c>
      <c r="BP35" s="239">
        <v>2.0639888145688898</v>
      </c>
    </row>
    <row r="36" spans="1:68" ht="13" customHeight="1" x14ac:dyDescent="0.25">
      <c r="A36" s="26" t="s">
        <v>420</v>
      </c>
      <c r="B36" s="184">
        <v>2</v>
      </c>
      <c r="C36" s="223">
        <v>45.318672091268198</v>
      </c>
      <c r="D36" s="225">
        <v>1.10673357625772</v>
      </c>
      <c r="E36" s="223">
        <v>58.364849688526597</v>
      </c>
      <c r="F36" s="225">
        <v>1.6851196679360001</v>
      </c>
      <c r="G36" s="223">
        <v>13.0461775972583</v>
      </c>
      <c r="H36" s="225">
        <v>2.0160574158691298</v>
      </c>
      <c r="I36" s="223">
        <v>20.709977823424801</v>
      </c>
      <c r="J36" s="225">
        <v>0.81442327510298096</v>
      </c>
      <c r="K36" s="223">
        <v>42.588388390076098</v>
      </c>
      <c r="L36" s="225">
        <v>1.5474723266938499</v>
      </c>
      <c r="M36" s="223">
        <v>21.878410566651301</v>
      </c>
      <c r="N36" s="225">
        <v>1.74870119600598</v>
      </c>
      <c r="O36" s="223">
        <v>40.229918162581498</v>
      </c>
      <c r="P36" s="225">
        <v>1.26500750330545</v>
      </c>
      <c r="Q36" s="223">
        <v>49.993109579448998</v>
      </c>
      <c r="R36" s="225">
        <v>1.78461232363254</v>
      </c>
      <c r="S36" s="223">
        <v>9.76319141686748</v>
      </c>
      <c r="T36" s="225">
        <v>2.1874837437293602</v>
      </c>
      <c r="U36" s="223">
        <v>53.733670894646501</v>
      </c>
      <c r="V36" s="225">
        <v>1.3999549154492399</v>
      </c>
      <c r="W36" s="223">
        <v>51.1680578151744</v>
      </c>
      <c r="X36" s="225">
        <v>1.2790029987904299</v>
      </c>
      <c r="Y36" s="223">
        <v>-2.5656130794721101</v>
      </c>
      <c r="Z36" s="225">
        <v>1.8962390240171201</v>
      </c>
      <c r="AA36" s="223">
        <v>22.969531775820698</v>
      </c>
      <c r="AB36" s="225">
        <v>1.0675983020065201</v>
      </c>
      <c r="AC36" s="223">
        <v>27.5762094105831</v>
      </c>
      <c r="AD36" s="225">
        <v>1.34560389181967</v>
      </c>
      <c r="AE36" s="223">
        <v>4.6066776347624199</v>
      </c>
      <c r="AF36" s="225">
        <v>1.71767749246692</v>
      </c>
      <c r="AG36" s="223">
        <v>74.982438788123204</v>
      </c>
      <c r="AH36" s="225">
        <v>0.90198628381526602</v>
      </c>
      <c r="AI36" s="223">
        <v>72.594941952038099</v>
      </c>
      <c r="AJ36" s="225">
        <v>1.18634357753383</v>
      </c>
      <c r="AK36" s="223">
        <v>-2.3874968360850599</v>
      </c>
      <c r="AL36" s="225">
        <v>1.49029874191272</v>
      </c>
      <c r="AM36" s="223">
        <v>44.164856990429399</v>
      </c>
      <c r="AN36" s="225">
        <v>1.3117213748258501</v>
      </c>
      <c r="AO36" s="223">
        <v>52.941057051700497</v>
      </c>
      <c r="AP36" s="225">
        <v>1.65971563478821</v>
      </c>
      <c r="AQ36" s="223">
        <v>8.7762000612711493</v>
      </c>
      <c r="AR36" s="225">
        <v>2.11548314896041</v>
      </c>
      <c r="AS36" s="223">
        <v>25.9845433320538</v>
      </c>
      <c r="AT36" s="225">
        <v>1.2436012825295399</v>
      </c>
      <c r="AU36" s="223">
        <v>30.822031482807699</v>
      </c>
      <c r="AV36" s="225">
        <v>1.4013320964774401</v>
      </c>
      <c r="AW36" s="223">
        <v>4.8374881507539298</v>
      </c>
      <c r="AX36" s="225">
        <v>1.8735730021877901</v>
      </c>
      <c r="AY36" s="223">
        <v>64.128702309181804</v>
      </c>
      <c r="AZ36" s="225">
        <v>1.0970009610843099</v>
      </c>
      <c r="BA36" s="223">
        <v>71.736868004828295</v>
      </c>
      <c r="BB36" s="225">
        <v>1.3638354286724801</v>
      </c>
      <c r="BC36" s="223">
        <v>7.6081656956464796</v>
      </c>
      <c r="BD36" s="225">
        <v>1.7502737457672599</v>
      </c>
      <c r="BE36" s="223">
        <v>48.370848128473199</v>
      </c>
      <c r="BF36" s="225">
        <v>1.14721219064183</v>
      </c>
      <c r="BG36" s="223">
        <v>54.993715666947097</v>
      </c>
      <c r="BH36" s="225">
        <v>1.4108477629342899</v>
      </c>
      <c r="BI36" s="223">
        <v>6.6228675384739297</v>
      </c>
      <c r="BJ36" s="225">
        <v>1.8184023813595001</v>
      </c>
      <c r="BK36" s="223">
        <v>34.062475667974503</v>
      </c>
      <c r="BL36" s="225">
        <v>1.4161693933313899</v>
      </c>
      <c r="BM36" s="223">
        <v>52.637638956869203</v>
      </c>
      <c r="BN36" s="225">
        <v>1.4513507206704199</v>
      </c>
      <c r="BO36" s="223">
        <v>18.5751632888948</v>
      </c>
      <c r="BP36" s="239">
        <v>2.0277955185371002</v>
      </c>
    </row>
    <row r="37" spans="1:68" ht="13" customHeight="1" x14ac:dyDescent="0.25">
      <c r="A37" s="26" t="s">
        <v>421</v>
      </c>
      <c r="B37" s="184">
        <v>2</v>
      </c>
      <c r="C37" s="223">
        <v>56.412000037678702</v>
      </c>
      <c r="D37" s="225">
        <v>1.1572635825781601</v>
      </c>
      <c r="E37" s="223">
        <v>55.528764804140302</v>
      </c>
      <c r="F37" s="225">
        <v>1.2263706201882201</v>
      </c>
      <c r="G37" s="223">
        <v>-0.88323523353839295</v>
      </c>
      <c r="H37" s="225">
        <v>1.6861921295103</v>
      </c>
      <c r="I37" s="223">
        <v>49.087110597900903</v>
      </c>
      <c r="J37" s="225">
        <v>1.43165672044633</v>
      </c>
      <c r="K37" s="223">
        <v>48.561387720822196</v>
      </c>
      <c r="L37" s="225">
        <v>1.46677143025459</v>
      </c>
      <c r="M37" s="223">
        <v>-0.52572287707878496</v>
      </c>
      <c r="N37" s="225">
        <v>2.04964860251952</v>
      </c>
      <c r="O37" s="223">
        <v>55.728900824245002</v>
      </c>
      <c r="P37" s="225">
        <v>1.8042809136117699</v>
      </c>
      <c r="Q37" s="223">
        <v>60.953780322926796</v>
      </c>
      <c r="R37" s="225">
        <v>1.35241333123862</v>
      </c>
      <c r="S37" s="223">
        <v>5.2248794986817702</v>
      </c>
      <c r="T37" s="225">
        <v>2.2548728198582801</v>
      </c>
      <c r="U37" s="223">
        <v>47.522048566652003</v>
      </c>
      <c r="V37" s="225">
        <v>1.6033722222250499</v>
      </c>
      <c r="W37" s="223">
        <v>53.4672807793321</v>
      </c>
      <c r="X37" s="225">
        <v>1.3859794148366</v>
      </c>
      <c r="Y37" s="223">
        <v>5.9452322126800503</v>
      </c>
      <c r="Z37" s="225">
        <v>2.1193728839809398</v>
      </c>
      <c r="AA37" s="223">
        <v>38.213790180390298</v>
      </c>
      <c r="AB37" s="225">
        <v>1.9672776553995399</v>
      </c>
      <c r="AC37" s="223">
        <v>45.389286735785902</v>
      </c>
      <c r="AD37" s="225">
        <v>1.2932203198635299</v>
      </c>
      <c r="AE37" s="223">
        <v>7.17549655539566</v>
      </c>
      <c r="AF37" s="225">
        <v>2.3542727473982801</v>
      </c>
      <c r="AG37" s="223">
        <v>41.492805667052501</v>
      </c>
      <c r="AH37" s="225">
        <v>1.15422126436424</v>
      </c>
      <c r="AI37" s="223">
        <v>46.300360536420698</v>
      </c>
      <c r="AJ37" s="225">
        <v>1.37198181819674</v>
      </c>
      <c r="AK37" s="223">
        <v>4.8075548693682002</v>
      </c>
      <c r="AL37" s="225">
        <v>1.7929196402998699</v>
      </c>
      <c r="AM37" s="223">
        <v>47.450238229517502</v>
      </c>
      <c r="AN37" s="225">
        <v>1.79925030369007</v>
      </c>
      <c r="AO37" s="223">
        <v>49.016726540169799</v>
      </c>
      <c r="AP37" s="225">
        <v>1.2726869852956999</v>
      </c>
      <c r="AQ37" s="223">
        <v>1.5664883106523499</v>
      </c>
      <c r="AR37" s="225">
        <v>2.20386792205655</v>
      </c>
      <c r="AS37" s="223">
        <v>21.034188736406101</v>
      </c>
      <c r="AT37" s="225">
        <v>1.8795110753388999</v>
      </c>
      <c r="AU37" s="223">
        <v>25.685397203970201</v>
      </c>
      <c r="AV37" s="225">
        <v>1.30912012432769</v>
      </c>
      <c r="AW37" s="223">
        <v>4.6512084675641097</v>
      </c>
      <c r="AX37" s="225">
        <v>2.2904928251887902</v>
      </c>
      <c r="AY37" s="223">
        <v>65.834094532420707</v>
      </c>
      <c r="AZ37" s="225">
        <v>1.6920522408515599</v>
      </c>
      <c r="BA37" s="223">
        <v>70.115181299637101</v>
      </c>
      <c r="BB37" s="225">
        <v>1.1351554365890399</v>
      </c>
      <c r="BC37" s="223">
        <v>4.2810867672163404</v>
      </c>
      <c r="BD37" s="225">
        <v>2.0375521222752599</v>
      </c>
      <c r="BE37" s="223">
        <v>24.3362140041327</v>
      </c>
      <c r="BF37" s="225">
        <v>1.1142117272385501</v>
      </c>
      <c r="BG37" s="223">
        <v>30.380311243906998</v>
      </c>
      <c r="BH37" s="225">
        <v>1.3354989374853099</v>
      </c>
      <c r="BI37" s="223">
        <v>6.0440972397743398</v>
      </c>
      <c r="BJ37" s="225">
        <v>1.73925995329632</v>
      </c>
      <c r="BK37" s="223">
        <v>34.998293647905399</v>
      </c>
      <c r="BL37" s="225">
        <v>1.4501123241031599</v>
      </c>
      <c r="BM37" s="223">
        <v>34.802492895021302</v>
      </c>
      <c r="BN37" s="225">
        <v>1.23361825119171</v>
      </c>
      <c r="BO37" s="223">
        <v>-0.195800752884011</v>
      </c>
      <c r="BP37" s="239">
        <v>1.90384866577918</v>
      </c>
    </row>
    <row r="38" spans="1:68" ht="13" customHeight="1" x14ac:dyDescent="0.25">
      <c r="A38" s="26" t="s">
        <v>426</v>
      </c>
      <c r="B38" s="184">
        <v>2</v>
      </c>
      <c r="C38" s="223">
        <v>70.920421916040297</v>
      </c>
      <c r="D38" s="225">
        <v>0.97711433670256997</v>
      </c>
      <c r="E38" s="223">
        <v>62.784435015951203</v>
      </c>
      <c r="F38" s="225">
        <v>1.0403102774896</v>
      </c>
      <c r="G38" s="223">
        <v>-8.1359869000890992</v>
      </c>
      <c r="H38" s="225">
        <v>1.4272343537205701</v>
      </c>
      <c r="I38" s="223">
        <v>68.273205944135</v>
      </c>
      <c r="J38" s="225">
        <v>0.96237376410255204</v>
      </c>
      <c r="K38" s="223">
        <v>56.656115201688301</v>
      </c>
      <c r="L38" s="225">
        <v>1.2005958442301501</v>
      </c>
      <c r="M38" s="223">
        <v>-11.617090742446701</v>
      </c>
      <c r="N38" s="225">
        <v>1.5386986849333499</v>
      </c>
      <c r="O38" s="223">
        <v>80.0800715458643</v>
      </c>
      <c r="P38" s="225">
        <v>0.80893120147530395</v>
      </c>
      <c r="Q38" s="223">
        <v>77.437594989169199</v>
      </c>
      <c r="R38" s="225">
        <v>1.05035098709738</v>
      </c>
      <c r="S38" s="223">
        <v>-2.6424765566951298</v>
      </c>
      <c r="T38" s="225">
        <v>1.32574767011552</v>
      </c>
      <c r="U38" s="223">
        <v>76.681943152912794</v>
      </c>
      <c r="V38" s="225">
        <v>0.88331032003395304</v>
      </c>
      <c r="W38" s="223">
        <v>79.268678411569894</v>
      </c>
      <c r="X38" s="225">
        <v>0.97988364043308496</v>
      </c>
      <c r="Y38" s="223">
        <v>2.5867352586571699</v>
      </c>
      <c r="Z38" s="225">
        <v>1.31924564439943</v>
      </c>
      <c r="AA38" s="223">
        <v>24.090063607279099</v>
      </c>
      <c r="AB38" s="225">
        <v>1.00360876725971</v>
      </c>
      <c r="AC38" s="223">
        <v>19.167503910206701</v>
      </c>
      <c r="AD38" s="225">
        <v>1.0587074331230499</v>
      </c>
      <c r="AE38" s="223">
        <v>-4.9225596970723799</v>
      </c>
      <c r="AF38" s="225">
        <v>1.4587981308839699</v>
      </c>
      <c r="AG38" s="223">
        <v>81.309337161619098</v>
      </c>
      <c r="AH38" s="225">
        <v>0.71845362949914304</v>
      </c>
      <c r="AI38" s="223">
        <v>78.573225964804806</v>
      </c>
      <c r="AJ38" s="225">
        <v>1.00207255367743</v>
      </c>
      <c r="AK38" s="223">
        <v>-2.7361111968143099</v>
      </c>
      <c r="AL38" s="225">
        <v>1.23301460679673</v>
      </c>
      <c r="AM38" s="223">
        <v>72.753091522287406</v>
      </c>
      <c r="AN38" s="225">
        <v>0.91577308994483797</v>
      </c>
      <c r="AO38" s="223">
        <v>62.117180206075702</v>
      </c>
      <c r="AP38" s="225">
        <v>1.3014390014252899</v>
      </c>
      <c r="AQ38" s="223">
        <v>-10.6359113162117</v>
      </c>
      <c r="AR38" s="225">
        <v>1.59134654513025</v>
      </c>
      <c r="AS38" s="223">
        <v>38.165244125731199</v>
      </c>
      <c r="AT38" s="225">
        <v>1.1507400909140499</v>
      </c>
      <c r="AU38" s="223">
        <v>26.768890115257001</v>
      </c>
      <c r="AV38" s="225">
        <v>1.2024438983566801</v>
      </c>
      <c r="AW38" s="223">
        <v>-11.396354010474299</v>
      </c>
      <c r="AX38" s="225">
        <v>1.66435395440155</v>
      </c>
      <c r="AY38" s="223">
        <v>64.146881277518901</v>
      </c>
      <c r="AZ38" s="225">
        <v>1.050026892023</v>
      </c>
      <c r="BA38" s="223">
        <v>52.040557384331301</v>
      </c>
      <c r="BB38" s="225">
        <v>1.1146890882182701</v>
      </c>
      <c r="BC38" s="223">
        <v>-12.1063238931876</v>
      </c>
      <c r="BD38" s="225">
        <v>1.53136809336108</v>
      </c>
      <c r="BE38" s="223">
        <v>62.801087594189099</v>
      </c>
      <c r="BF38" s="225">
        <v>0.90267468113723304</v>
      </c>
      <c r="BG38" s="223">
        <v>60.5560700079646</v>
      </c>
      <c r="BH38" s="225">
        <v>1.3014181561695199</v>
      </c>
      <c r="BI38" s="223">
        <v>-2.2450175862245199</v>
      </c>
      <c r="BJ38" s="225">
        <v>1.5838278937984001</v>
      </c>
      <c r="BK38" s="223">
        <v>66.704086629091194</v>
      </c>
      <c r="BL38" s="225">
        <v>0.91298593134913697</v>
      </c>
      <c r="BM38" s="223">
        <v>63.825218584791003</v>
      </c>
      <c r="BN38" s="225">
        <v>1.19854899297327</v>
      </c>
      <c r="BO38" s="223">
        <v>-2.8788680443002299</v>
      </c>
      <c r="BP38" s="239">
        <v>1.5066728242716401</v>
      </c>
    </row>
    <row r="39" spans="1:68" ht="13" customHeight="1" x14ac:dyDescent="0.25">
      <c r="A39" s="26" t="s">
        <v>427</v>
      </c>
      <c r="B39" s="184">
        <v>2</v>
      </c>
      <c r="C39" s="223">
        <v>17.5253896462544</v>
      </c>
      <c r="D39" s="225">
        <v>0.85942046769118596</v>
      </c>
      <c r="E39" s="223">
        <v>20.722582695723901</v>
      </c>
      <c r="F39" s="225">
        <v>1.1134392798894199</v>
      </c>
      <c r="G39" s="223">
        <v>3.1971930494695102</v>
      </c>
      <c r="H39" s="225">
        <v>1.4065385065071001</v>
      </c>
      <c r="I39" s="223">
        <v>18.8054858618003</v>
      </c>
      <c r="J39" s="225">
        <v>0.85826601258642399</v>
      </c>
      <c r="K39" s="223">
        <v>20.5896248444371</v>
      </c>
      <c r="L39" s="225">
        <v>1.1873096861339001</v>
      </c>
      <c r="M39" s="223">
        <v>1.7841389826368499</v>
      </c>
      <c r="N39" s="225">
        <v>1.4650340743984001</v>
      </c>
      <c r="O39" s="223">
        <v>27.230392483497301</v>
      </c>
      <c r="P39" s="225">
        <v>1.10908480116508</v>
      </c>
      <c r="Q39" s="223">
        <v>27.207218592142201</v>
      </c>
      <c r="R39" s="225">
        <v>1.25802648033285</v>
      </c>
      <c r="S39" s="223">
        <v>-2.31738913550785E-2</v>
      </c>
      <c r="T39" s="225">
        <v>1.6771105274829201</v>
      </c>
      <c r="U39" s="223">
        <v>42.760468078474503</v>
      </c>
      <c r="V39" s="225">
        <v>1.20739601944964</v>
      </c>
      <c r="W39" s="223">
        <v>36.957521359435901</v>
      </c>
      <c r="X39" s="225">
        <v>1.4639686007610599</v>
      </c>
      <c r="Y39" s="223">
        <v>-5.8029467190386104</v>
      </c>
      <c r="Z39" s="225">
        <v>1.8976325281247499</v>
      </c>
      <c r="AA39" s="223">
        <v>21.1985466224567</v>
      </c>
      <c r="AB39" s="225">
        <v>1.1716133505742301</v>
      </c>
      <c r="AC39" s="223">
        <v>21.984477072202399</v>
      </c>
      <c r="AD39" s="225">
        <v>1.2874418226423401</v>
      </c>
      <c r="AE39" s="223">
        <v>0.78593044974569903</v>
      </c>
      <c r="AF39" s="225">
        <v>1.7407424536479901</v>
      </c>
      <c r="AG39" s="223">
        <v>42.197969938091603</v>
      </c>
      <c r="AH39" s="225">
        <v>1.3030622506623399</v>
      </c>
      <c r="AI39" s="223">
        <v>42.814032318308499</v>
      </c>
      <c r="AJ39" s="225">
        <v>1.4177142098425899</v>
      </c>
      <c r="AK39" s="223">
        <v>0.61606238021691695</v>
      </c>
      <c r="AL39" s="225">
        <v>1.9255868741479301</v>
      </c>
      <c r="AM39" s="223">
        <v>30.520920599574499</v>
      </c>
      <c r="AN39" s="225">
        <v>1.1545792670973301</v>
      </c>
      <c r="AO39" s="223">
        <v>37.104954434659597</v>
      </c>
      <c r="AP39" s="225">
        <v>1.2949699257344101</v>
      </c>
      <c r="AQ39" s="223">
        <v>6.5840338350850303</v>
      </c>
      <c r="AR39" s="225">
        <v>1.7349352704258501</v>
      </c>
      <c r="AS39" s="223">
        <v>10.0961273634409</v>
      </c>
      <c r="AT39" s="225">
        <v>0.71202271954569396</v>
      </c>
      <c r="AU39" s="223">
        <v>13.6528652373781</v>
      </c>
      <c r="AV39" s="225">
        <v>1.0048586850277399</v>
      </c>
      <c r="AW39" s="223">
        <v>3.5567378739371298</v>
      </c>
      <c r="AX39" s="225">
        <v>1.23155078256032</v>
      </c>
      <c r="AY39" s="223">
        <v>21.233365021555102</v>
      </c>
      <c r="AZ39" s="225">
        <v>0.968912133306437</v>
      </c>
      <c r="BA39" s="223">
        <v>34.101962760507497</v>
      </c>
      <c r="BB39" s="225">
        <v>1.2008364114307599</v>
      </c>
      <c r="BC39" s="223">
        <v>12.868597738952399</v>
      </c>
      <c r="BD39" s="225">
        <v>1.5429837358463401</v>
      </c>
      <c r="BE39" s="223">
        <v>19.076630586008399</v>
      </c>
      <c r="BF39" s="225">
        <v>0.92184769373947895</v>
      </c>
      <c r="BG39" s="223">
        <v>28.626046804707801</v>
      </c>
      <c r="BH39" s="225">
        <v>1.2211290291277901</v>
      </c>
      <c r="BI39" s="223">
        <v>9.5494162186993794</v>
      </c>
      <c r="BJ39" s="225">
        <v>1.53001937119481</v>
      </c>
      <c r="BK39" s="223">
        <v>21.017134007860498</v>
      </c>
      <c r="BL39" s="225">
        <v>1.10583945602025</v>
      </c>
      <c r="BM39" s="223">
        <v>26.664047668174401</v>
      </c>
      <c r="BN39" s="225">
        <v>1.1157857981419801</v>
      </c>
      <c r="BO39" s="223">
        <v>5.6469136603139702</v>
      </c>
      <c r="BP39" s="239">
        <v>1.5709420262461899</v>
      </c>
    </row>
    <row r="40" spans="1:68" ht="13" customHeight="1" x14ac:dyDescent="0.25">
      <c r="A40" s="26" t="s">
        <v>428</v>
      </c>
      <c r="B40" s="184">
        <v>2</v>
      </c>
      <c r="C40" s="223">
        <v>53.540335255177503</v>
      </c>
      <c r="D40" s="225">
        <v>1.44863200048611</v>
      </c>
      <c r="E40" s="223">
        <v>56.130102635794699</v>
      </c>
      <c r="F40" s="225">
        <v>1.2653688424466301</v>
      </c>
      <c r="G40" s="223">
        <v>2.58976738061713</v>
      </c>
      <c r="H40" s="225">
        <v>1.92345859853211</v>
      </c>
      <c r="I40" s="223">
        <v>59.064146734744703</v>
      </c>
      <c r="J40" s="225">
        <v>1.4686089622987399</v>
      </c>
      <c r="K40" s="223">
        <v>63.132636269724301</v>
      </c>
      <c r="L40" s="225">
        <v>1.27373136536918</v>
      </c>
      <c r="M40" s="223">
        <v>4.0684895349795598</v>
      </c>
      <c r="N40" s="225">
        <v>1.9440174575526401</v>
      </c>
      <c r="O40" s="223">
        <v>62.930345887629201</v>
      </c>
      <c r="P40" s="225">
        <v>1.27804176630792</v>
      </c>
      <c r="Q40" s="223">
        <v>62.083469537034503</v>
      </c>
      <c r="R40" s="225">
        <v>1.2843677810213301</v>
      </c>
      <c r="S40" s="223">
        <v>-0.84687635059478295</v>
      </c>
      <c r="T40" s="225">
        <v>1.8119026887096099</v>
      </c>
      <c r="U40" s="223">
        <v>33.253580361059697</v>
      </c>
      <c r="V40" s="225">
        <v>1.26534590126963</v>
      </c>
      <c r="W40" s="223">
        <v>50.6271347613432</v>
      </c>
      <c r="X40" s="225">
        <v>1.43334696350858</v>
      </c>
      <c r="Y40" s="223">
        <v>17.373554400283499</v>
      </c>
      <c r="Z40" s="225">
        <v>1.9119580977780699</v>
      </c>
      <c r="AA40" s="223">
        <v>39.0888308220079</v>
      </c>
      <c r="AB40" s="225">
        <v>1.28380987262053</v>
      </c>
      <c r="AC40" s="223">
        <v>56.038603362158703</v>
      </c>
      <c r="AD40" s="225">
        <v>1.50514822776298</v>
      </c>
      <c r="AE40" s="223">
        <v>16.9497725401507</v>
      </c>
      <c r="AF40" s="225">
        <v>1.97829193411285</v>
      </c>
      <c r="AG40" s="223">
        <v>66.681718201393295</v>
      </c>
      <c r="AH40" s="225">
        <v>1.2722598287026601</v>
      </c>
      <c r="AI40" s="223">
        <v>62.276816184777303</v>
      </c>
      <c r="AJ40" s="225">
        <v>1.5008738535621999</v>
      </c>
      <c r="AK40" s="223">
        <v>-4.4049020166159103</v>
      </c>
      <c r="AL40" s="225">
        <v>1.9675536577275801</v>
      </c>
      <c r="AM40" s="223">
        <v>60.415483063617401</v>
      </c>
      <c r="AN40" s="225">
        <v>1.18927541546315</v>
      </c>
      <c r="AO40" s="223">
        <v>55.273376954678298</v>
      </c>
      <c r="AP40" s="225">
        <v>1.2507962516192801</v>
      </c>
      <c r="AQ40" s="223">
        <v>-5.1421061089391698</v>
      </c>
      <c r="AR40" s="225">
        <v>1.7259395345405</v>
      </c>
      <c r="AS40" s="223">
        <v>13.571134911596101</v>
      </c>
      <c r="AT40" s="225">
        <v>0.885153675759903</v>
      </c>
      <c r="AU40" s="223">
        <v>16.8537442581096</v>
      </c>
      <c r="AV40" s="225">
        <v>0.91255955852050297</v>
      </c>
      <c r="AW40" s="223">
        <v>3.28260934651354</v>
      </c>
      <c r="AX40" s="225">
        <v>1.2713229241850399</v>
      </c>
      <c r="AY40" s="223">
        <v>61.090691142210297</v>
      </c>
      <c r="AZ40" s="225">
        <v>1.2481680303828599</v>
      </c>
      <c r="BA40" s="223">
        <v>41.411102112204503</v>
      </c>
      <c r="BB40" s="225">
        <v>1.2604451862755</v>
      </c>
      <c r="BC40" s="223">
        <v>-19.679589030005801</v>
      </c>
      <c r="BD40" s="225">
        <v>1.7738786597946601</v>
      </c>
      <c r="BE40" s="223">
        <v>37.465374013602997</v>
      </c>
      <c r="BF40" s="225">
        <v>1.2666682495278601</v>
      </c>
      <c r="BG40" s="223">
        <v>41.878237749678703</v>
      </c>
      <c r="BH40" s="225">
        <v>1.2351099983696101</v>
      </c>
      <c r="BI40" s="223">
        <v>4.4128637360757201</v>
      </c>
      <c r="BJ40" s="225">
        <v>1.76916510321523</v>
      </c>
      <c r="BK40" s="223">
        <v>25.483489922572499</v>
      </c>
      <c r="BL40" s="225">
        <v>1.31790457167163</v>
      </c>
      <c r="BM40" s="223">
        <v>38.614255975451798</v>
      </c>
      <c r="BN40" s="225">
        <v>1.05006546506958</v>
      </c>
      <c r="BO40" s="223">
        <v>13.1307660528793</v>
      </c>
      <c r="BP40" s="239">
        <v>1.6850845500937901</v>
      </c>
    </row>
    <row r="41" spans="1:68" ht="13" customHeight="1" x14ac:dyDescent="0.25">
      <c r="A41" s="26" t="s">
        <v>430</v>
      </c>
      <c r="B41" s="184">
        <v>2</v>
      </c>
      <c r="C41" s="223">
        <v>24.210959559473299</v>
      </c>
      <c r="D41" s="225">
        <v>0.84483385788897203</v>
      </c>
      <c r="E41" s="223">
        <v>26.988407474903099</v>
      </c>
      <c r="F41" s="225">
        <v>0.97387415055762505</v>
      </c>
      <c r="G41" s="223">
        <v>2.7774479154297902</v>
      </c>
      <c r="H41" s="225">
        <v>1.2892537021703301</v>
      </c>
      <c r="I41" s="223">
        <v>29.431523506335001</v>
      </c>
      <c r="J41" s="225">
        <v>1.1243546221387499</v>
      </c>
      <c r="K41" s="223">
        <v>30.8808903284297</v>
      </c>
      <c r="L41" s="225">
        <v>1.00321862886753</v>
      </c>
      <c r="M41" s="223">
        <v>1.4493668220946501</v>
      </c>
      <c r="N41" s="225">
        <v>1.5068579673053499</v>
      </c>
      <c r="O41" s="223">
        <v>33.540525882162001</v>
      </c>
      <c r="P41" s="225">
        <v>1.0228229180061099</v>
      </c>
      <c r="Q41" s="223">
        <v>34.599199721376301</v>
      </c>
      <c r="R41" s="225">
        <v>0.983894951124757</v>
      </c>
      <c r="S41" s="223">
        <v>1.05867383921431</v>
      </c>
      <c r="T41" s="225">
        <v>1.4192307763176899</v>
      </c>
      <c r="U41" s="223">
        <v>22.098806977676801</v>
      </c>
      <c r="V41" s="225">
        <v>0.81590324541289205</v>
      </c>
      <c r="W41" s="223">
        <v>29.227563536366699</v>
      </c>
      <c r="X41" s="225">
        <v>1.05115866183633</v>
      </c>
      <c r="Y41" s="223">
        <v>7.1287565586899397</v>
      </c>
      <c r="Z41" s="225">
        <v>1.3306512083295201</v>
      </c>
      <c r="AA41" s="223">
        <v>9.4615272360395402</v>
      </c>
      <c r="AB41" s="225">
        <v>0.56514303002452004</v>
      </c>
      <c r="AC41" s="223">
        <v>14.012630679752199</v>
      </c>
      <c r="AD41" s="225">
        <v>0.83740352874620205</v>
      </c>
      <c r="AE41" s="223">
        <v>4.5511034437126403</v>
      </c>
      <c r="AF41" s="225">
        <v>1.0102629926617599</v>
      </c>
      <c r="AG41" s="223">
        <v>53.370734539862298</v>
      </c>
      <c r="AH41" s="225">
        <v>0.93305029903077397</v>
      </c>
      <c r="AI41" s="223">
        <v>48.397484595573601</v>
      </c>
      <c r="AJ41" s="225">
        <v>1.10619366004522</v>
      </c>
      <c r="AK41" s="223">
        <v>-4.9732499442886997</v>
      </c>
      <c r="AL41" s="225">
        <v>1.4471514343860701</v>
      </c>
      <c r="AM41" s="223">
        <v>18.740810438192099</v>
      </c>
      <c r="AN41" s="225">
        <v>0.798201051261066</v>
      </c>
      <c r="AO41" s="223">
        <v>29.2367619373507</v>
      </c>
      <c r="AP41" s="225">
        <v>0.88907279350639001</v>
      </c>
      <c r="AQ41" s="223">
        <v>10.4959514991586</v>
      </c>
      <c r="AR41" s="225">
        <v>1.19481184727451</v>
      </c>
      <c r="AS41" s="223">
        <v>3.4034142015537001</v>
      </c>
      <c r="AT41" s="225">
        <v>0.34451808745642098</v>
      </c>
      <c r="AU41" s="223">
        <v>6.6912144377007001</v>
      </c>
      <c r="AV41" s="225">
        <v>0.51235245074730595</v>
      </c>
      <c r="AW41" s="223">
        <v>3.287800236147</v>
      </c>
      <c r="AX41" s="225">
        <v>0.61741213655985105</v>
      </c>
      <c r="AY41" s="223">
        <v>35.428507892458903</v>
      </c>
      <c r="AZ41" s="225">
        <v>0.888961177736448</v>
      </c>
      <c r="BA41" s="223">
        <v>37.544132203315399</v>
      </c>
      <c r="BB41" s="225">
        <v>1.13429330871195</v>
      </c>
      <c r="BC41" s="223">
        <v>2.1156243108565702</v>
      </c>
      <c r="BD41" s="225">
        <v>1.44113610936347</v>
      </c>
      <c r="BE41" s="223">
        <v>27.3488212982021</v>
      </c>
      <c r="BF41" s="225">
        <v>0.87182994441670103</v>
      </c>
      <c r="BG41" s="223">
        <v>32.613079685000301</v>
      </c>
      <c r="BH41" s="225">
        <v>1.01383481188142</v>
      </c>
      <c r="BI41" s="223">
        <v>5.2642583867981996</v>
      </c>
      <c r="BJ41" s="225">
        <v>1.33714190636755</v>
      </c>
      <c r="BK41" s="223">
        <v>8.8310155436513202</v>
      </c>
      <c r="BL41" s="225">
        <v>0.55679832233525794</v>
      </c>
      <c r="BM41" s="223">
        <v>14.222659761808201</v>
      </c>
      <c r="BN41" s="225">
        <v>0.69654942254236196</v>
      </c>
      <c r="BO41" s="223">
        <v>5.3916442181568804</v>
      </c>
      <c r="BP41" s="239">
        <v>0.89174293930451498</v>
      </c>
    </row>
    <row r="42" spans="1:68" ht="13" customHeight="1" x14ac:dyDescent="0.25">
      <c r="A42" s="26" t="s">
        <v>431</v>
      </c>
      <c r="B42" s="184">
        <v>2</v>
      </c>
      <c r="C42" s="223">
        <v>34.897517001826003</v>
      </c>
      <c r="D42" s="225">
        <v>0.81540461310616397</v>
      </c>
      <c r="E42" s="223">
        <v>37.948793865503198</v>
      </c>
      <c r="F42" s="225">
        <v>1.1755586113240599</v>
      </c>
      <c r="G42" s="223">
        <v>3.0512768636771699</v>
      </c>
      <c r="H42" s="225">
        <v>1.4306721258670601</v>
      </c>
      <c r="I42" s="223">
        <v>30.5242578241023</v>
      </c>
      <c r="J42" s="225">
        <v>0.76961507077844105</v>
      </c>
      <c r="K42" s="223">
        <v>36.8060760231538</v>
      </c>
      <c r="L42" s="225">
        <v>1.0026948282660599</v>
      </c>
      <c r="M42" s="223">
        <v>6.2818181990515303</v>
      </c>
      <c r="N42" s="225">
        <v>1.26400327365115</v>
      </c>
      <c r="O42" s="223">
        <v>48.327534125991697</v>
      </c>
      <c r="P42" s="225">
        <v>0.771581484450924</v>
      </c>
      <c r="Q42" s="223">
        <v>49.0196306050426</v>
      </c>
      <c r="R42" s="225">
        <v>1.2736404492892901</v>
      </c>
      <c r="S42" s="223">
        <v>0.69209647905083205</v>
      </c>
      <c r="T42" s="225">
        <v>1.48912658334116</v>
      </c>
      <c r="U42" s="223">
        <v>53.888388817381603</v>
      </c>
      <c r="V42" s="225">
        <v>0.93988470877630903</v>
      </c>
      <c r="W42" s="223">
        <v>52.819965599594703</v>
      </c>
      <c r="X42" s="225">
        <v>1.22416705672897</v>
      </c>
      <c r="Y42" s="223">
        <v>-1.06842321778689</v>
      </c>
      <c r="Z42" s="225">
        <v>1.54336264324752</v>
      </c>
      <c r="AA42" s="223">
        <v>25.617477148855698</v>
      </c>
      <c r="AB42" s="225">
        <v>0.82154215895131799</v>
      </c>
      <c r="AC42" s="223">
        <v>29.977376923239699</v>
      </c>
      <c r="AD42" s="225">
        <v>1.1821506653731799</v>
      </c>
      <c r="AE42" s="223">
        <v>4.3598997743839902</v>
      </c>
      <c r="AF42" s="225">
        <v>1.4395873417673</v>
      </c>
      <c r="AG42" s="223">
        <v>51.7763061096706</v>
      </c>
      <c r="AH42" s="225">
        <v>0.919623691227198</v>
      </c>
      <c r="AI42" s="223">
        <v>44.555788355786397</v>
      </c>
      <c r="AJ42" s="225">
        <v>0.94283304806412604</v>
      </c>
      <c r="AK42" s="223">
        <v>-7.2205177538841996</v>
      </c>
      <c r="AL42" s="225">
        <v>1.3170580435152499</v>
      </c>
      <c r="AM42" s="223">
        <v>34.044641375803998</v>
      </c>
      <c r="AN42" s="225">
        <v>0.77929395550527802</v>
      </c>
      <c r="AO42" s="223">
        <v>38.0068029849959</v>
      </c>
      <c r="AP42" s="225">
        <v>1.2041613205275701</v>
      </c>
      <c r="AQ42" s="223">
        <v>3.9621616091918601</v>
      </c>
      <c r="AR42" s="225">
        <v>1.4343303507009</v>
      </c>
      <c r="AS42" s="223">
        <v>10.842129672367999</v>
      </c>
      <c r="AT42" s="225">
        <v>0.55265792720872498</v>
      </c>
      <c r="AU42" s="223">
        <v>11.636523430003299</v>
      </c>
      <c r="AV42" s="225">
        <v>0.802154446310689</v>
      </c>
      <c r="AW42" s="223">
        <v>0.79439375763525899</v>
      </c>
      <c r="AX42" s="225">
        <v>0.97410602104835198</v>
      </c>
      <c r="AY42" s="223">
        <v>31.8325333305858</v>
      </c>
      <c r="AZ42" s="225">
        <v>0.77927829548969096</v>
      </c>
      <c r="BA42" s="223">
        <v>41.552148968215697</v>
      </c>
      <c r="BB42" s="225">
        <v>1.2656711282747</v>
      </c>
      <c r="BC42" s="223">
        <v>9.7196156376299907</v>
      </c>
      <c r="BD42" s="225">
        <v>1.48633713092604</v>
      </c>
      <c r="BE42" s="223">
        <v>34.000734422222003</v>
      </c>
      <c r="BF42" s="225">
        <v>0.87676277941887204</v>
      </c>
      <c r="BG42" s="223">
        <v>35.869212922355402</v>
      </c>
      <c r="BH42" s="225">
        <v>1.1089106789986201</v>
      </c>
      <c r="BI42" s="223">
        <v>1.8684785001333699</v>
      </c>
      <c r="BJ42" s="225">
        <v>1.4136463013680201</v>
      </c>
      <c r="BK42" s="223">
        <v>15.0037314760722</v>
      </c>
      <c r="BL42" s="225">
        <v>0.73975999447860996</v>
      </c>
      <c r="BM42" s="223">
        <v>18.618036013855999</v>
      </c>
      <c r="BN42" s="225">
        <v>0.95116085776942305</v>
      </c>
      <c r="BO42" s="223">
        <v>3.6143045377837799</v>
      </c>
      <c r="BP42" s="239">
        <v>1.20496963728704</v>
      </c>
    </row>
    <row r="43" spans="1:68" ht="13" customHeight="1" x14ac:dyDescent="0.25">
      <c r="A43" s="26" t="s">
        <v>432</v>
      </c>
      <c r="B43" s="184">
        <v>2</v>
      </c>
      <c r="C43" s="223">
        <v>26.200504964378801</v>
      </c>
      <c r="D43" s="225">
        <v>0.83305053521157602</v>
      </c>
      <c r="E43" s="223">
        <v>29.169198962035299</v>
      </c>
      <c r="F43" s="225">
        <v>1.0915077767597401</v>
      </c>
      <c r="G43" s="223">
        <v>2.9686939976565299</v>
      </c>
      <c r="H43" s="225">
        <v>1.3730850013539899</v>
      </c>
      <c r="I43" s="223">
        <v>19.471446634136701</v>
      </c>
      <c r="J43" s="225">
        <v>0.79325554220334005</v>
      </c>
      <c r="K43" s="223">
        <v>26.785820462853199</v>
      </c>
      <c r="L43" s="225">
        <v>1.08724058468498</v>
      </c>
      <c r="M43" s="223">
        <v>7.3143738287164197</v>
      </c>
      <c r="N43" s="225">
        <v>1.34586271373511</v>
      </c>
      <c r="O43" s="223">
        <v>23.791296534754</v>
      </c>
      <c r="P43" s="225">
        <v>0.75677648744465698</v>
      </c>
      <c r="Q43" s="223">
        <v>24.358333511805899</v>
      </c>
      <c r="R43" s="225">
        <v>1.0725402746813499</v>
      </c>
      <c r="S43" s="223">
        <v>0.56703697705184897</v>
      </c>
      <c r="T43" s="225">
        <v>1.3126512456713799</v>
      </c>
      <c r="U43" s="223">
        <v>53.088129304841303</v>
      </c>
      <c r="V43" s="225">
        <v>0.97093340452446397</v>
      </c>
      <c r="W43" s="223">
        <v>53.037468878543201</v>
      </c>
      <c r="X43" s="225">
        <v>1.35043316923107</v>
      </c>
      <c r="Y43" s="223">
        <v>-5.0660426298044597E-2</v>
      </c>
      <c r="Z43" s="225">
        <v>1.66324424561787</v>
      </c>
      <c r="AA43" s="223">
        <v>26.094521121376001</v>
      </c>
      <c r="AB43" s="225">
        <v>0.91014557152968101</v>
      </c>
      <c r="AC43" s="223">
        <v>32.305362801415299</v>
      </c>
      <c r="AD43" s="225">
        <v>1.26710122495474</v>
      </c>
      <c r="AE43" s="223">
        <v>6.2108416800392199</v>
      </c>
      <c r="AF43" s="225">
        <v>1.5600995082548099</v>
      </c>
      <c r="AG43" s="223">
        <v>45.1048195616589</v>
      </c>
      <c r="AH43" s="225">
        <v>1.0943280103317601</v>
      </c>
      <c r="AI43" s="223">
        <v>45.655791884466502</v>
      </c>
      <c r="AJ43" s="225">
        <v>1.0059082789056899</v>
      </c>
      <c r="AK43" s="223">
        <v>0.55097232280751696</v>
      </c>
      <c r="AL43" s="225">
        <v>1.4864068284852801</v>
      </c>
      <c r="AM43" s="223">
        <v>40.610954231603301</v>
      </c>
      <c r="AN43" s="225">
        <v>1.08885807573513</v>
      </c>
      <c r="AO43" s="223">
        <v>44.497055204587198</v>
      </c>
      <c r="AP43" s="225">
        <v>1.27062131148502</v>
      </c>
      <c r="AQ43" s="223">
        <v>3.8861009729839</v>
      </c>
      <c r="AR43" s="225">
        <v>1.67334707287326</v>
      </c>
      <c r="AS43" s="223">
        <v>9.5453749810606894</v>
      </c>
      <c r="AT43" s="225">
        <v>0.61071347962062195</v>
      </c>
      <c r="AU43" s="223">
        <v>12.421140958108699</v>
      </c>
      <c r="AV43" s="225">
        <v>0.82318355061550597</v>
      </c>
      <c r="AW43" s="223">
        <v>2.8757659770479802</v>
      </c>
      <c r="AX43" s="225">
        <v>1.02498883515591</v>
      </c>
      <c r="AY43" s="223">
        <v>38.817567410841001</v>
      </c>
      <c r="AZ43" s="225">
        <v>1.0517605269818799</v>
      </c>
      <c r="BA43" s="223">
        <v>30.269410164124</v>
      </c>
      <c r="BB43" s="225">
        <v>1.0881694944145499</v>
      </c>
      <c r="BC43" s="223">
        <v>-8.5481572467169507</v>
      </c>
      <c r="BD43" s="225">
        <v>1.5133780276889199</v>
      </c>
      <c r="BE43" s="223">
        <v>28.504264422247299</v>
      </c>
      <c r="BF43" s="225">
        <v>0.93363926618683502</v>
      </c>
      <c r="BG43" s="223">
        <v>35.018006273714199</v>
      </c>
      <c r="BH43" s="225">
        <v>1.03265860585554</v>
      </c>
      <c r="BI43" s="223">
        <v>6.5137418514669099</v>
      </c>
      <c r="BJ43" s="225">
        <v>1.39214441622032</v>
      </c>
      <c r="BK43" s="223">
        <v>30.291992430419899</v>
      </c>
      <c r="BL43" s="225">
        <v>0.94678024742921796</v>
      </c>
      <c r="BM43" s="223">
        <v>38.706249281513301</v>
      </c>
      <c r="BN43" s="225">
        <v>1.22092669605612</v>
      </c>
      <c r="BO43" s="223">
        <v>8.4142568510933202</v>
      </c>
      <c r="BP43" s="239">
        <v>1.5450096550069301</v>
      </c>
    </row>
    <row r="44" spans="1:68" ht="13" customHeight="1" x14ac:dyDescent="0.25">
      <c r="A44" s="26" t="s">
        <v>433</v>
      </c>
      <c r="B44" s="184">
        <v>2</v>
      </c>
      <c r="C44" s="223">
        <v>27.314198079350099</v>
      </c>
      <c r="D44" s="225">
        <v>1.06280098624568</v>
      </c>
      <c r="E44" s="223">
        <v>33.3505747009511</v>
      </c>
      <c r="F44" s="225">
        <v>1.23693123650173</v>
      </c>
      <c r="G44" s="223">
        <v>6.0363766216010699</v>
      </c>
      <c r="H44" s="225">
        <v>1.6308110927383599</v>
      </c>
      <c r="I44" s="223">
        <v>14.9627453797612</v>
      </c>
      <c r="J44" s="225">
        <v>1.00499691057341</v>
      </c>
      <c r="K44" s="223">
        <v>26.282641818731399</v>
      </c>
      <c r="L44" s="225">
        <v>1.3332947945340801</v>
      </c>
      <c r="M44" s="223">
        <v>11.319896438970201</v>
      </c>
      <c r="N44" s="225">
        <v>1.66963882303742</v>
      </c>
      <c r="O44" s="223">
        <v>30.381663431292001</v>
      </c>
      <c r="P44" s="225">
        <v>1.11711834062453</v>
      </c>
      <c r="Q44" s="223">
        <v>35.812617019994001</v>
      </c>
      <c r="R44" s="225">
        <v>1.4403340346461699</v>
      </c>
      <c r="S44" s="223">
        <v>5.4309535887019997</v>
      </c>
      <c r="T44" s="225">
        <v>1.8227768701406699</v>
      </c>
      <c r="U44" s="223">
        <v>59.074902872912801</v>
      </c>
      <c r="V44" s="225">
        <v>1.1492939514804801</v>
      </c>
      <c r="W44" s="223">
        <v>63.0481140702272</v>
      </c>
      <c r="X44" s="225">
        <v>1.0967497484576201</v>
      </c>
      <c r="Y44" s="223">
        <v>3.9732111973143902</v>
      </c>
      <c r="Z44" s="225">
        <v>1.58862726832051</v>
      </c>
      <c r="AA44" s="223">
        <v>30.541897124405999</v>
      </c>
      <c r="AB44" s="225">
        <v>1.61978485170935</v>
      </c>
      <c r="AC44" s="223">
        <v>46.839470102334097</v>
      </c>
      <c r="AD44" s="225">
        <v>1.6361646849743601</v>
      </c>
      <c r="AE44" s="223">
        <v>16.297572977927999</v>
      </c>
      <c r="AF44" s="225">
        <v>2.3023331301495702</v>
      </c>
      <c r="AG44" s="223">
        <v>50.095494959771401</v>
      </c>
      <c r="AH44" s="225">
        <v>1.31587622834229</v>
      </c>
      <c r="AI44" s="223">
        <v>46.597961044814703</v>
      </c>
      <c r="AJ44" s="225">
        <v>1.2068638328405199</v>
      </c>
      <c r="AK44" s="223">
        <v>-3.4975339149567102</v>
      </c>
      <c r="AL44" s="225">
        <v>1.78551128793263</v>
      </c>
      <c r="AM44" s="223">
        <v>43.357857006389402</v>
      </c>
      <c r="AN44" s="225">
        <v>1.66399745866241</v>
      </c>
      <c r="AO44" s="223">
        <v>48.225390692856799</v>
      </c>
      <c r="AP44" s="225">
        <v>1.30958293049297</v>
      </c>
      <c r="AQ44" s="223">
        <v>4.8675336864673504</v>
      </c>
      <c r="AR44" s="225">
        <v>2.1175209548605398</v>
      </c>
      <c r="AS44" s="223">
        <v>5.2462924114382101</v>
      </c>
      <c r="AT44" s="225">
        <v>0.64327857336120897</v>
      </c>
      <c r="AU44" s="223">
        <v>14.099141439685001</v>
      </c>
      <c r="AV44" s="225">
        <v>0.89241753426856996</v>
      </c>
      <c r="AW44" s="223">
        <v>8.85284902824678</v>
      </c>
      <c r="AX44" s="225">
        <v>1.10009834942864</v>
      </c>
      <c r="AY44" s="223">
        <v>22.385652613622199</v>
      </c>
      <c r="AZ44" s="225">
        <v>0.94657638192288995</v>
      </c>
      <c r="BA44" s="223">
        <v>23.8969662442823</v>
      </c>
      <c r="BB44" s="225">
        <v>1.4638343776257099</v>
      </c>
      <c r="BC44" s="223">
        <v>1.5113136306600701</v>
      </c>
      <c r="BD44" s="225">
        <v>1.74322056319132</v>
      </c>
      <c r="BE44" s="223">
        <v>45.159033502938698</v>
      </c>
      <c r="BF44" s="225">
        <v>1.46284068299146</v>
      </c>
      <c r="BG44" s="223">
        <v>50.526157251158899</v>
      </c>
      <c r="BH44" s="225">
        <v>1.3909755978438501</v>
      </c>
      <c r="BI44" s="223">
        <v>5.3671237482201697</v>
      </c>
      <c r="BJ44" s="225">
        <v>2.0185925734560599</v>
      </c>
      <c r="BK44" s="223">
        <v>38.4312725159267</v>
      </c>
      <c r="BL44" s="225">
        <v>1.2376870033301699</v>
      </c>
      <c r="BM44" s="223">
        <v>38.818579994438103</v>
      </c>
      <c r="BN44" s="225">
        <v>1.3825413611191999</v>
      </c>
      <c r="BO44" s="223">
        <v>0.38730747851136699</v>
      </c>
      <c r="BP44" s="239">
        <v>1.85561033986604</v>
      </c>
    </row>
    <row r="45" spans="1:68" ht="13" customHeight="1" x14ac:dyDescent="0.25">
      <c r="A45" s="26" t="s">
        <v>434</v>
      </c>
      <c r="B45" s="184">
        <v>2</v>
      </c>
      <c r="C45" s="223">
        <v>49.922849315126101</v>
      </c>
      <c r="D45" s="225">
        <v>1.8172919544447399</v>
      </c>
      <c r="E45" s="223">
        <v>56.374516586784203</v>
      </c>
      <c r="F45" s="225">
        <v>1.6232030279038501</v>
      </c>
      <c r="G45" s="223">
        <v>6.4516672716581702</v>
      </c>
      <c r="H45" s="225">
        <v>2.4366653683848001</v>
      </c>
      <c r="I45" s="223">
        <v>50.901522354651703</v>
      </c>
      <c r="J45" s="225">
        <v>2.0748677376670699</v>
      </c>
      <c r="K45" s="223">
        <v>57.354437759079701</v>
      </c>
      <c r="L45" s="225">
        <v>1.57969267524561</v>
      </c>
      <c r="M45" s="223">
        <v>6.4529154044280101</v>
      </c>
      <c r="N45" s="225">
        <v>2.6077778043837001</v>
      </c>
      <c r="O45" s="223">
        <v>73.097842941558298</v>
      </c>
      <c r="P45" s="225">
        <v>1.66481428223669</v>
      </c>
      <c r="Q45" s="223">
        <v>72.173759556285404</v>
      </c>
      <c r="R45" s="225">
        <v>1.39009909828961</v>
      </c>
      <c r="S45" s="223">
        <v>-0.92408338527290801</v>
      </c>
      <c r="T45" s="225">
        <v>2.16886654670241</v>
      </c>
      <c r="U45" s="223">
        <v>62.902209380040397</v>
      </c>
      <c r="V45" s="225">
        <v>1.70313960934776</v>
      </c>
      <c r="W45" s="223">
        <v>66.121960448807201</v>
      </c>
      <c r="X45" s="225">
        <v>1.56787797437827</v>
      </c>
      <c r="Y45" s="223">
        <v>3.21975106876685</v>
      </c>
      <c r="Z45" s="225">
        <v>2.31493539250445</v>
      </c>
      <c r="AA45" s="223">
        <v>37.460126107626103</v>
      </c>
      <c r="AB45" s="225">
        <v>1.9814970258068501</v>
      </c>
      <c r="AC45" s="223">
        <v>43.762010349060503</v>
      </c>
      <c r="AD45" s="225">
        <v>1.76016012665698</v>
      </c>
      <c r="AE45" s="223">
        <v>6.3018842414343101</v>
      </c>
      <c r="AF45" s="225">
        <v>2.6503762251338001</v>
      </c>
      <c r="AG45" s="223">
        <v>74.856831031697496</v>
      </c>
      <c r="AH45" s="225">
        <v>1.42603832462654</v>
      </c>
      <c r="AI45" s="223">
        <v>70.390482223315203</v>
      </c>
      <c r="AJ45" s="225">
        <v>1.5195768290623499</v>
      </c>
      <c r="AK45" s="223">
        <v>-4.4663488083822598</v>
      </c>
      <c r="AL45" s="225">
        <v>2.08391435590018</v>
      </c>
      <c r="AM45" s="223">
        <v>56.932785045718497</v>
      </c>
      <c r="AN45" s="225">
        <v>1.78974907732721</v>
      </c>
      <c r="AO45" s="223">
        <v>56.777000337441201</v>
      </c>
      <c r="AP45" s="225">
        <v>1.5139439157400501</v>
      </c>
      <c r="AQ45" s="223">
        <v>-0.15578470827737301</v>
      </c>
      <c r="AR45" s="225">
        <v>2.34419025247524</v>
      </c>
      <c r="AS45" s="223">
        <v>33.779765380616702</v>
      </c>
      <c r="AT45" s="225">
        <v>1.7878646826190601</v>
      </c>
      <c r="AU45" s="223">
        <v>31.726543630048301</v>
      </c>
      <c r="AV45" s="225">
        <v>1.5879673933344101</v>
      </c>
      <c r="AW45" s="223">
        <v>-2.05322175056842</v>
      </c>
      <c r="AX45" s="225">
        <v>2.3912550189492299</v>
      </c>
      <c r="AY45" s="223">
        <v>60.204166405638297</v>
      </c>
      <c r="AZ45" s="225">
        <v>1.76080777377592</v>
      </c>
      <c r="BA45" s="223">
        <v>54.720444930675697</v>
      </c>
      <c r="BB45" s="225">
        <v>1.2295824436812901</v>
      </c>
      <c r="BC45" s="223">
        <v>-5.4837214749626098</v>
      </c>
      <c r="BD45" s="225">
        <v>2.1476305552862098</v>
      </c>
      <c r="BE45" s="223">
        <v>44.051553968766598</v>
      </c>
      <c r="BF45" s="225">
        <v>2.0930226803087701</v>
      </c>
      <c r="BG45" s="223">
        <v>44.3021898355288</v>
      </c>
      <c r="BH45" s="225">
        <v>1.4322819747323301</v>
      </c>
      <c r="BI45" s="223">
        <v>0.25063586676223798</v>
      </c>
      <c r="BJ45" s="225">
        <v>2.5361734158826801</v>
      </c>
      <c r="BK45" s="223">
        <v>28.802548255607501</v>
      </c>
      <c r="BL45" s="225">
        <v>2.0539926641255501</v>
      </c>
      <c r="BM45" s="223">
        <v>38.655440791111602</v>
      </c>
      <c r="BN45" s="225">
        <v>1.57522505084066</v>
      </c>
      <c r="BO45" s="223">
        <v>9.8528925355040506</v>
      </c>
      <c r="BP45" s="239">
        <v>2.5884782836789499</v>
      </c>
    </row>
    <row r="46" spans="1:68" ht="13" customHeight="1" x14ac:dyDescent="0.25">
      <c r="A46" s="26" t="s">
        <v>435</v>
      </c>
      <c r="B46" s="184">
        <v>2</v>
      </c>
      <c r="C46" s="223">
        <v>29.764847447088201</v>
      </c>
      <c r="D46" s="225">
        <v>0.69193929114813502</v>
      </c>
      <c r="E46" s="223">
        <v>39.0660467658182</v>
      </c>
      <c r="F46" s="225">
        <v>1.02911988693773</v>
      </c>
      <c r="G46" s="223">
        <v>9.3011993187299407</v>
      </c>
      <c r="H46" s="225">
        <v>1.24010794865822</v>
      </c>
      <c r="I46" s="223">
        <v>33.497756299406397</v>
      </c>
      <c r="J46" s="225">
        <v>0.987743067172274</v>
      </c>
      <c r="K46" s="223">
        <v>33.053155426401098</v>
      </c>
      <c r="L46" s="225">
        <v>1.10720625382889</v>
      </c>
      <c r="M46" s="223">
        <v>-0.444600873005356</v>
      </c>
      <c r="N46" s="225">
        <v>1.4837594330836399</v>
      </c>
      <c r="O46" s="223">
        <v>49.729954036198301</v>
      </c>
      <c r="P46" s="225">
        <v>1.02875045196708</v>
      </c>
      <c r="Q46" s="223">
        <v>53.522875401690101</v>
      </c>
      <c r="R46" s="225">
        <v>1.06862431964172</v>
      </c>
      <c r="S46" s="223">
        <v>3.7929213654918099</v>
      </c>
      <c r="T46" s="225">
        <v>1.48333591237865</v>
      </c>
      <c r="U46" s="223">
        <v>46.1276624742232</v>
      </c>
      <c r="V46" s="225">
        <v>1.40060638502625</v>
      </c>
      <c r="W46" s="223">
        <v>64.258748809549303</v>
      </c>
      <c r="X46" s="225">
        <v>1.1190147064981599</v>
      </c>
      <c r="Y46" s="223">
        <v>18.131086335326099</v>
      </c>
      <c r="Z46" s="225">
        <v>1.7927331533542501</v>
      </c>
      <c r="AA46" s="223">
        <v>14.965335832371601</v>
      </c>
      <c r="AB46" s="225">
        <v>0.60675487298594999</v>
      </c>
      <c r="AC46" s="223">
        <v>24.176147905964498</v>
      </c>
      <c r="AD46" s="225">
        <v>1.02643725373548</v>
      </c>
      <c r="AE46" s="223">
        <v>9.2108120735929493</v>
      </c>
      <c r="AF46" s="225">
        <v>1.19236106601491</v>
      </c>
      <c r="AG46" s="223">
        <v>39.862748566339498</v>
      </c>
      <c r="AH46" s="225">
        <v>1.1115432723499901</v>
      </c>
      <c r="AI46" s="223">
        <v>41.459748517090603</v>
      </c>
      <c r="AJ46" s="225">
        <v>1.0081247266737801</v>
      </c>
      <c r="AK46" s="223">
        <v>1.59699995075101</v>
      </c>
      <c r="AL46" s="225">
        <v>1.5006145110712501</v>
      </c>
      <c r="AM46" s="223">
        <v>42.831431418422099</v>
      </c>
      <c r="AN46" s="225">
        <v>0.89116987773219503</v>
      </c>
      <c r="AO46" s="223">
        <v>50.056438678999001</v>
      </c>
      <c r="AP46" s="225">
        <v>1.0232524245613399</v>
      </c>
      <c r="AQ46" s="223">
        <v>7.2250072605768798</v>
      </c>
      <c r="AR46" s="225">
        <v>1.3569190378750999</v>
      </c>
      <c r="AS46" s="223">
        <v>11.791126535340201</v>
      </c>
      <c r="AT46" s="225">
        <v>0.746556681320516</v>
      </c>
      <c r="AU46" s="223">
        <v>20.042106661645398</v>
      </c>
      <c r="AV46" s="225">
        <v>0.78110325407717496</v>
      </c>
      <c r="AW46" s="223">
        <v>8.25098012630521</v>
      </c>
      <c r="AX46" s="225">
        <v>1.0804948736362701</v>
      </c>
      <c r="AY46" s="223">
        <v>43.054333191970201</v>
      </c>
      <c r="AZ46" s="225">
        <v>1.88788546572997</v>
      </c>
      <c r="BA46" s="223">
        <v>56.634086667800602</v>
      </c>
      <c r="BB46" s="225">
        <v>1.1067731728635699</v>
      </c>
      <c r="BC46" s="223">
        <v>13.579753475830399</v>
      </c>
      <c r="BD46" s="225">
        <v>2.1883917354726399</v>
      </c>
      <c r="BE46" s="223">
        <v>37.355209145422002</v>
      </c>
      <c r="BF46" s="225">
        <v>0.93986048175668901</v>
      </c>
      <c r="BG46" s="223">
        <v>45.428866507613797</v>
      </c>
      <c r="BH46" s="225">
        <v>1.03039494701363</v>
      </c>
      <c r="BI46" s="223">
        <v>8.0736573621918506</v>
      </c>
      <c r="BJ46" s="225">
        <v>1.39465102158179</v>
      </c>
      <c r="BK46" s="223">
        <v>28.607550338995399</v>
      </c>
      <c r="BL46" s="225">
        <v>0.82427941612815203</v>
      </c>
      <c r="BM46" s="223">
        <v>39.5502814521818</v>
      </c>
      <c r="BN46" s="225">
        <v>1.05069702456315</v>
      </c>
      <c r="BO46" s="223">
        <v>10.942731113186399</v>
      </c>
      <c r="BP46" s="239">
        <v>1.3354402994063099</v>
      </c>
    </row>
    <row r="47" spans="1:68" ht="13" customHeight="1" x14ac:dyDescent="0.25">
      <c r="A47" s="26" t="s">
        <v>436</v>
      </c>
      <c r="B47" s="184">
        <v>2</v>
      </c>
      <c r="C47" s="223">
        <v>30.1382578038546</v>
      </c>
      <c r="D47" s="225">
        <v>1.05239755957126</v>
      </c>
      <c r="E47" s="223">
        <v>31.137527121496699</v>
      </c>
      <c r="F47" s="225">
        <v>1.43710637807439</v>
      </c>
      <c r="G47" s="223">
        <v>0.99926931764215599</v>
      </c>
      <c r="H47" s="225">
        <v>1.7812398393516899</v>
      </c>
      <c r="I47" s="223">
        <v>39.0746730684182</v>
      </c>
      <c r="J47" s="225">
        <v>1.3796269905177601</v>
      </c>
      <c r="K47" s="223">
        <v>47.7964133164066</v>
      </c>
      <c r="L47" s="225">
        <v>1.51844496445746</v>
      </c>
      <c r="M47" s="223">
        <v>8.7217402479884996</v>
      </c>
      <c r="N47" s="225">
        <v>2.0515959014999301</v>
      </c>
      <c r="O47" s="223">
        <v>50.763960800430802</v>
      </c>
      <c r="P47" s="225">
        <v>1.1663754939390301</v>
      </c>
      <c r="Q47" s="223">
        <v>50.891454868805702</v>
      </c>
      <c r="R47" s="225">
        <v>1.2974705406745699</v>
      </c>
      <c r="S47" s="223">
        <v>0.12749406837496499</v>
      </c>
      <c r="T47" s="225">
        <v>1.7446666147948999</v>
      </c>
      <c r="U47" s="223">
        <v>64.819513128300898</v>
      </c>
      <c r="V47" s="225">
        <v>1.0886710095938099</v>
      </c>
      <c r="W47" s="223">
        <v>64.791506371471201</v>
      </c>
      <c r="X47" s="225">
        <v>1.67909183957181</v>
      </c>
      <c r="Y47" s="223">
        <v>-2.8006756829725501E-2</v>
      </c>
      <c r="Z47" s="225">
        <v>2.0011381693542898</v>
      </c>
      <c r="AA47" s="223">
        <v>43.6528835834836</v>
      </c>
      <c r="AB47" s="225">
        <v>1.0739209846396001</v>
      </c>
      <c r="AC47" s="223">
        <v>46.0467862252844</v>
      </c>
      <c r="AD47" s="225">
        <v>1.66054310129838</v>
      </c>
      <c r="AE47" s="223">
        <v>2.3939026418008198</v>
      </c>
      <c r="AF47" s="225">
        <v>1.97755143359633</v>
      </c>
      <c r="AG47" s="223">
        <v>39.265583090022602</v>
      </c>
      <c r="AH47" s="225">
        <v>1.2044685447824599</v>
      </c>
      <c r="AI47" s="223">
        <v>40.245744786907999</v>
      </c>
      <c r="AJ47" s="225">
        <v>1.61912211041636</v>
      </c>
      <c r="AK47" s="223">
        <v>0.98016169688539601</v>
      </c>
      <c r="AL47" s="225">
        <v>2.0179942724917499</v>
      </c>
      <c r="AM47" s="223">
        <v>25.342620613585499</v>
      </c>
      <c r="AN47" s="225">
        <v>1.07185063518604</v>
      </c>
      <c r="AO47" s="223">
        <v>40.077816917162501</v>
      </c>
      <c r="AP47" s="225">
        <v>1.7885249619558901</v>
      </c>
      <c r="AQ47" s="223">
        <v>14.735196303577</v>
      </c>
      <c r="AR47" s="225">
        <v>2.0851103864515199</v>
      </c>
      <c r="AS47" s="223">
        <v>12.288311382769701</v>
      </c>
      <c r="AT47" s="225">
        <v>0.76897819549657098</v>
      </c>
      <c r="AU47" s="223">
        <v>21.4864014130982</v>
      </c>
      <c r="AV47" s="225">
        <v>1.1208520225927301</v>
      </c>
      <c r="AW47" s="223">
        <v>9.1980900303285207</v>
      </c>
      <c r="AX47" s="225">
        <v>1.35927801486648</v>
      </c>
      <c r="AY47" s="223">
        <v>21.539199470775898</v>
      </c>
      <c r="AZ47" s="225">
        <v>1.0610754508801299</v>
      </c>
      <c r="BA47" s="223">
        <v>19.774441543543301</v>
      </c>
      <c r="BB47" s="225">
        <v>1.12298414216503</v>
      </c>
      <c r="BC47" s="223">
        <v>-1.7647579272326299</v>
      </c>
      <c r="BD47" s="225">
        <v>1.5449836555817</v>
      </c>
      <c r="BE47" s="223">
        <v>34.906655628504602</v>
      </c>
      <c r="BF47" s="225">
        <v>1.187141901155</v>
      </c>
      <c r="BG47" s="223">
        <v>39.090249772301298</v>
      </c>
      <c r="BH47" s="225">
        <v>1.6689564258538001</v>
      </c>
      <c r="BI47" s="223">
        <v>4.1835941437967001</v>
      </c>
      <c r="BJ47" s="225">
        <v>2.0481019127173798</v>
      </c>
      <c r="BK47" s="223">
        <v>47.594758666981299</v>
      </c>
      <c r="BL47" s="225">
        <v>1.2492464570236499</v>
      </c>
      <c r="BM47" s="223">
        <v>51.311124909062997</v>
      </c>
      <c r="BN47" s="225">
        <v>1.6167979369107901</v>
      </c>
      <c r="BO47" s="223">
        <v>3.7163662420817101</v>
      </c>
      <c r="BP47" s="239">
        <v>2.04319658358787</v>
      </c>
    </row>
    <row r="48" spans="1:68" ht="13" customHeight="1" x14ac:dyDescent="0.25">
      <c r="A48" s="26" t="s">
        <v>437</v>
      </c>
      <c r="B48" s="184">
        <v>2</v>
      </c>
      <c r="C48" s="223">
        <v>13.137656799156201</v>
      </c>
      <c r="D48" s="225">
        <v>0.61701478848875502</v>
      </c>
      <c r="E48" s="223">
        <v>19.444726442054598</v>
      </c>
      <c r="F48" s="225">
        <v>0.93112251518051203</v>
      </c>
      <c r="G48" s="223">
        <v>6.3070696428983704</v>
      </c>
      <c r="H48" s="225">
        <v>1.1170033068392899</v>
      </c>
      <c r="I48" s="223">
        <v>22.617896393883001</v>
      </c>
      <c r="J48" s="225">
        <v>0.74186717297937699</v>
      </c>
      <c r="K48" s="223">
        <v>26.1307142975703</v>
      </c>
      <c r="L48" s="225">
        <v>1.05710548662675</v>
      </c>
      <c r="M48" s="223">
        <v>3.5128179036872602</v>
      </c>
      <c r="N48" s="225">
        <v>1.2914483776755401</v>
      </c>
      <c r="O48" s="223">
        <v>28.827695102202402</v>
      </c>
      <c r="P48" s="225">
        <v>0.76612473658706404</v>
      </c>
      <c r="Q48" s="223">
        <v>44.363527681083902</v>
      </c>
      <c r="R48" s="225">
        <v>1.1353898678787899</v>
      </c>
      <c r="S48" s="223">
        <v>15.5358325788815</v>
      </c>
      <c r="T48" s="225">
        <v>1.36969239761795</v>
      </c>
      <c r="U48" s="223">
        <v>35.138466614549003</v>
      </c>
      <c r="V48" s="225">
        <v>0.96854813400126505</v>
      </c>
      <c r="W48" s="223">
        <v>47.938362226611098</v>
      </c>
      <c r="X48" s="225">
        <v>1.20856170690876</v>
      </c>
      <c r="Y48" s="223">
        <v>12.7998956120621</v>
      </c>
      <c r="Z48" s="225">
        <v>1.5487759319164101</v>
      </c>
      <c r="AA48" s="223">
        <v>19.9155970167471</v>
      </c>
      <c r="AB48" s="225">
        <v>0.63224027525839999</v>
      </c>
      <c r="AC48" s="223">
        <v>36.467844686795502</v>
      </c>
      <c r="AD48" s="225">
        <v>1.44326410369249</v>
      </c>
      <c r="AE48" s="223">
        <v>16.552247670048398</v>
      </c>
      <c r="AF48" s="225">
        <v>1.5756709804607301</v>
      </c>
      <c r="AG48" s="223">
        <v>38.693612213040701</v>
      </c>
      <c r="AH48" s="225">
        <v>0.94496919004496105</v>
      </c>
      <c r="AI48" s="223">
        <v>50.404997324428699</v>
      </c>
      <c r="AJ48" s="225">
        <v>1.0949694419588401</v>
      </c>
      <c r="AK48" s="223">
        <v>11.7113851113881</v>
      </c>
      <c r="AL48" s="225">
        <v>1.4463487992036701</v>
      </c>
      <c r="AM48" s="223">
        <v>31.729301082524799</v>
      </c>
      <c r="AN48" s="225">
        <v>0.86186684501682997</v>
      </c>
      <c r="AO48" s="223">
        <v>41.216751226004902</v>
      </c>
      <c r="AP48" s="225">
        <v>1.08513667866513</v>
      </c>
      <c r="AQ48" s="223">
        <v>9.4874501434800997</v>
      </c>
      <c r="AR48" s="225">
        <v>1.38576190953701</v>
      </c>
      <c r="AS48" s="223">
        <v>7.4794119533416898</v>
      </c>
      <c r="AT48" s="225">
        <v>0.47013796783922102</v>
      </c>
      <c r="AU48" s="223">
        <v>12.365512057441601</v>
      </c>
      <c r="AV48" s="225">
        <v>0.71052946009880902</v>
      </c>
      <c r="AW48" s="223">
        <v>4.8861001040998699</v>
      </c>
      <c r="AX48" s="225">
        <v>0.85198698491954505</v>
      </c>
      <c r="AY48" s="223">
        <v>36.250622307547303</v>
      </c>
      <c r="AZ48" s="225">
        <v>0.97201972284603899</v>
      </c>
      <c r="BA48" s="223">
        <v>36.486604553839797</v>
      </c>
      <c r="BB48" s="225">
        <v>1.08562195766244</v>
      </c>
      <c r="BC48" s="223">
        <v>0.23598224629247999</v>
      </c>
      <c r="BD48" s="225">
        <v>1.45718817472573</v>
      </c>
      <c r="BE48" s="223">
        <v>35.545989874755399</v>
      </c>
      <c r="BF48" s="225">
        <v>0.90679364626793901</v>
      </c>
      <c r="BG48" s="223">
        <v>42.169075918566897</v>
      </c>
      <c r="BH48" s="225">
        <v>1.1101165728126501</v>
      </c>
      <c r="BI48" s="223">
        <v>6.6230860438114902</v>
      </c>
      <c r="BJ48" s="225">
        <v>1.4333992891533101</v>
      </c>
      <c r="BK48" s="223">
        <v>13.775757110733</v>
      </c>
      <c r="BL48" s="225">
        <v>0.57411320056063597</v>
      </c>
      <c r="BM48" s="223">
        <v>21.7072867825011</v>
      </c>
      <c r="BN48" s="225">
        <v>0.83152005381083904</v>
      </c>
      <c r="BO48" s="223">
        <v>7.9315296717681703</v>
      </c>
      <c r="BP48" s="239">
        <v>1.0104610665174401</v>
      </c>
    </row>
    <row r="49" spans="1:68" ht="13" customHeight="1" x14ac:dyDescent="0.25">
      <c r="A49" s="26" t="s">
        <v>438</v>
      </c>
      <c r="B49" s="184">
        <v>2</v>
      </c>
      <c r="C49" s="223">
        <v>50.267726688615198</v>
      </c>
      <c r="D49" s="225">
        <v>0.50033828495684296</v>
      </c>
      <c r="E49" s="223">
        <v>42.821509334519</v>
      </c>
      <c r="F49" s="225">
        <v>2.04941633978174</v>
      </c>
      <c r="G49" s="223">
        <v>-7.4462173540961896</v>
      </c>
      <c r="H49" s="225">
        <v>2.1096079572180999</v>
      </c>
      <c r="I49" s="223">
        <v>52.537974599412898</v>
      </c>
      <c r="J49" s="225">
        <v>0.53420859638792195</v>
      </c>
      <c r="K49" s="223">
        <v>43.552039732123603</v>
      </c>
      <c r="L49" s="225">
        <v>1.8896450414353201</v>
      </c>
      <c r="M49" s="223">
        <v>-8.9859348672893606</v>
      </c>
      <c r="N49" s="225">
        <v>1.9637049694584501</v>
      </c>
      <c r="O49" s="223">
        <v>53.660598326991398</v>
      </c>
      <c r="P49" s="225">
        <v>0.57191410395192099</v>
      </c>
      <c r="Q49" s="223">
        <v>43.213019725086802</v>
      </c>
      <c r="R49" s="225">
        <v>1.7863250693079999</v>
      </c>
      <c r="S49" s="223">
        <v>-10.447578601904601</v>
      </c>
      <c r="T49" s="225">
        <v>1.8756446879772699</v>
      </c>
      <c r="U49" s="223">
        <v>45.509145771426297</v>
      </c>
      <c r="V49" s="225">
        <v>0.58930644118067099</v>
      </c>
      <c r="W49" s="223">
        <v>40.954083552980102</v>
      </c>
      <c r="X49" s="225">
        <v>1.6559140966194701</v>
      </c>
      <c r="Y49" s="223">
        <v>-4.5550622184462002</v>
      </c>
      <c r="Z49" s="225">
        <v>1.7576500155036801</v>
      </c>
      <c r="AA49" s="223">
        <v>48.479966135069503</v>
      </c>
      <c r="AB49" s="225">
        <v>0.59714316898561404</v>
      </c>
      <c r="AC49" s="223">
        <v>39.704467750546101</v>
      </c>
      <c r="AD49" s="225">
        <v>1.8184899126502601</v>
      </c>
      <c r="AE49" s="223">
        <v>-8.7754983845233099</v>
      </c>
      <c r="AF49" s="225">
        <v>1.91402338718128</v>
      </c>
      <c r="AG49" s="223">
        <v>52.698287036355097</v>
      </c>
      <c r="AH49" s="225">
        <v>0.64733182747544205</v>
      </c>
      <c r="AI49" s="223">
        <v>40.657020230220802</v>
      </c>
      <c r="AJ49" s="225">
        <v>1.71083840123579</v>
      </c>
      <c r="AK49" s="223">
        <v>-12.041266806134299</v>
      </c>
      <c r="AL49" s="225">
        <v>1.8292092635906201</v>
      </c>
      <c r="AM49" s="223">
        <v>43.257957192180797</v>
      </c>
      <c r="AN49" s="225">
        <v>0.62731007558606</v>
      </c>
      <c r="AO49" s="223">
        <v>37.864448700383903</v>
      </c>
      <c r="AP49" s="225">
        <v>1.7423599254031099</v>
      </c>
      <c r="AQ49" s="223">
        <v>-5.3935084917968696</v>
      </c>
      <c r="AR49" s="225">
        <v>1.85184665687592</v>
      </c>
      <c r="AS49" s="223">
        <v>15.1035616011548</v>
      </c>
      <c r="AT49" s="225">
        <v>0.43025774640749898</v>
      </c>
      <c r="AU49" s="223">
        <v>12.197529535206</v>
      </c>
      <c r="AV49" s="225">
        <v>1.0326498259291601</v>
      </c>
      <c r="AW49" s="223">
        <v>-2.9060320659487702</v>
      </c>
      <c r="AX49" s="225">
        <v>1.1186989726173799</v>
      </c>
      <c r="AY49" s="223">
        <v>51.170429470440901</v>
      </c>
      <c r="AZ49" s="225">
        <v>0.57707594368312198</v>
      </c>
      <c r="BA49" s="223">
        <v>35.800583867196302</v>
      </c>
      <c r="BB49" s="225">
        <v>1.69996891462569</v>
      </c>
      <c r="BC49" s="223">
        <v>-15.369845603244601</v>
      </c>
      <c r="BD49" s="225">
        <v>1.7952467672917301</v>
      </c>
      <c r="BE49" s="223">
        <v>34.012002447800199</v>
      </c>
      <c r="BF49" s="225">
        <v>0.53321628252717901</v>
      </c>
      <c r="BG49" s="223">
        <v>30.2395997169053</v>
      </c>
      <c r="BH49" s="225">
        <v>1.33610072447454</v>
      </c>
      <c r="BI49" s="223">
        <v>-3.7724027308949002</v>
      </c>
      <c r="BJ49" s="225">
        <v>1.43857038405964</v>
      </c>
      <c r="BK49" s="223">
        <v>36.779806518227197</v>
      </c>
      <c r="BL49" s="225">
        <v>0.63889700056929899</v>
      </c>
      <c r="BM49" s="223">
        <v>25.951623535138101</v>
      </c>
      <c r="BN49" s="225">
        <v>1.6562221866412801</v>
      </c>
      <c r="BO49" s="223">
        <v>-10.8281829830891</v>
      </c>
      <c r="BP49" s="239">
        <v>1.77517923288305</v>
      </c>
    </row>
    <row r="50" spans="1:68" ht="13" customHeight="1" x14ac:dyDescent="0.25">
      <c r="A50" s="26" t="s">
        <v>439</v>
      </c>
      <c r="B50" s="184">
        <v>2</v>
      </c>
      <c r="C50" s="223">
        <v>29.007463899167</v>
      </c>
      <c r="D50" s="225">
        <v>2.2717104030314799</v>
      </c>
      <c r="E50" s="223">
        <v>29.277809540961499</v>
      </c>
      <c r="F50" s="225">
        <v>1.58850580237723</v>
      </c>
      <c r="G50" s="223">
        <v>0.27034564179451698</v>
      </c>
      <c r="H50" s="225">
        <v>2.7720062841609101</v>
      </c>
      <c r="I50" s="223">
        <v>21.613669398848302</v>
      </c>
      <c r="J50" s="225">
        <v>1.4507991500984301</v>
      </c>
      <c r="K50" s="223">
        <v>25.137519452087101</v>
      </c>
      <c r="L50" s="225">
        <v>1.59933110071521</v>
      </c>
      <c r="M50" s="223">
        <v>3.5238500532387702</v>
      </c>
      <c r="N50" s="225">
        <v>2.1593235384354199</v>
      </c>
      <c r="O50" s="223">
        <v>35.880231853956602</v>
      </c>
      <c r="P50" s="225">
        <v>2.7569209807962198</v>
      </c>
      <c r="Q50" s="223">
        <v>31.6744607568879</v>
      </c>
      <c r="R50" s="225">
        <v>1.73577330289496</v>
      </c>
      <c r="S50" s="223">
        <v>-4.2057710970687099</v>
      </c>
      <c r="T50" s="225">
        <v>3.2578401209079102</v>
      </c>
      <c r="U50" s="223">
        <v>29.793385417373202</v>
      </c>
      <c r="V50" s="225">
        <v>2.03701450617061</v>
      </c>
      <c r="W50" s="223">
        <v>28.911611548662101</v>
      </c>
      <c r="X50" s="225">
        <v>2.0929949866511102</v>
      </c>
      <c r="Y50" s="223">
        <v>-0.88177386871107899</v>
      </c>
      <c r="Z50" s="225">
        <v>2.9206259795626299</v>
      </c>
      <c r="AA50" s="223">
        <v>12.9449465305286</v>
      </c>
      <c r="AB50" s="225">
        <v>1.2432099202237299</v>
      </c>
      <c r="AC50" s="223">
        <v>22.334090108986398</v>
      </c>
      <c r="AD50" s="225">
        <v>1.7335941660654299</v>
      </c>
      <c r="AE50" s="223">
        <v>9.3891435784578405</v>
      </c>
      <c r="AF50" s="225">
        <v>2.1332884564349901</v>
      </c>
      <c r="AG50" s="223">
        <v>35.081805547425901</v>
      </c>
      <c r="AH50" s="225">
        <v>3.65425136695896</v>
      </c>
      <c r="AI50" s="223">
        <v>38.204052628692402</v>
      </c>
      <c r="AJ50" s="225">
        <v>2.00357148735432</v>
      </c>
      <c r="AK50" s="223">
        <v>3.1222470812665</v>
      </c>
      <c r="AL50" s="225">
        <v>4.1674754657778896</v>
      </c>
      <c r="AM50" s="223">
        <v>31.995137715469699</v>
      </c>
      <c r="AN50" s="225">
        <v>2.3920681320020201</v>
      </c>
      <c r="AO50" s="223">
        <v>43.4951739308637</v>
      </c>
      <c r="AP50" s="225">
        <v>2.13278330709863</v>
      </c>
      <c r="AQ50" s="223">
        <v>11.500036215393999</v>
      </c>
      <c r="AR50" s="225">
        <v>3.2048018009197099</v>
      </c>
      <c r="AS50" s="223">
        <v>11.273229076929599</v>
      </c>
      <c r="AT50" s="225">
        <v>2.02220778567307</v>
      </c>
      <c r="AU50" s="223">
        <v>16.372190757140199</v>
      </c>
      <c r="AV50" s="225">
        <v>1.5584075341175601</v>
      </c>
      <c r="AW50" s="223">
        <v>5.0989616802106399</v>
      </c>
      <c r="AX50" s="225">
        <v>2.5530292538142101</v>
      </c>
      <c r="AY50" s="223">
        <v>32.362041281788201</v>
      </c>
      <c r="AZ50" s="225">
        <v>2.23289461722797</v>
      </c>
      <c r="BA50" s="223">
        <v>30.98301267123</v>
      </c>
      <c r="BB50" s="225">
        <v>1.7604178304100699</v>
      </c>
      <c r="BC50" s="223">
        <v>-1.3790286105581699</v>
      </c>
      <c r="BD50" s="225">
        <v>2.8433939771462202</v>
      </c>
      <c r="BE50" s="223">
        <v>19.595398278463001</v>
      </c>
      <c r="BF50" s="225">
        <v>2.1804230363223298</v>
      </c>
      <c r="BG50" s="223">
        <v>28.951481424180901</v>
      </c>
      <c r="BH50" s="225">
        <v>1.7182553705832699</v>
      </c>
      <c r="BI50" s="223">
        <v>9.3560831457179994</v>
      </c>
      <c r="BJ50" s="225">
        <v>2.7760846773582601</v>
      </c>
      <c r="BK50" s="223">
        <v>22.302938513286101</v>
      </c>
      <c r="BL50" s="225">
        <v>2.7526416266759499</v>
      </c>
      <c r="BM50" s="223">
        <v>22.869977983489399</v>
      </c>
      <c r="BN50" s="225">
        <v>1.1800534271023499</v>
      </c>
      <c r="BO50" s="223">
        <v>0.567039470203348</v>
      </c>
      <c r="BP50" s="239">
        <v>2.99492270613537</v>
      </c>
    </row>
    <row r="51" spans="1:68" ht="13" customHeight="1" x14ac:dyDescent="0.25">
      <c r="A51" s="26" t="s">
        <v>441</v>
      </c>
      <c r="B51" s="184">
        <v>2</v>
      </c>
      <c r="C51" s="223">
        <v>41.787937509625898</v>
      </c>
      <c r="D51" s="225">
        <v>1.48291442874144</v>
      </c>
      <c r="E51" s="223">
        <v>49.3154695640049</v>
      </c>
      <c r="F51" s="225">
        <v>1.1962300605957801</v>
      </c>
      <c r="G51" s="223">
        <v>7.5275320543790398</v>
      </c>
      <c r="H51" s="225">
        <v>1.90525629794065</v>
      </c>
      <c r="I51" s="223">
        <v>32.581102240325897</v>
      </c>
      <c r="J51" s="225">
        <v>1.38418818047926</v>
      </c>
      <c r="K51" s="223">
        <v>41.015681179143797</v>
      </c>
      <c r="L51" s="225">
        <v>1.2599469029105099</v>
      </c>
      <c r="M51" s="223">
        <v>8.4345789388178094</v>
      </c>
      <c r="N51" s="225">
        <v>1.87174867894498</v>
      </c>
      <c r="O51" s="223">
        <v>36.637825213122397</v>
      </c>
      <c r="P51" s="225">
        <v>1.39720910903952</v>
      </c>
      <c r="Q51" s="223">
        <v>39.118408742831399</v>
      </c>
      <c r="R51" s="225">
        <v>1.1853660345056201</v>
      </c>
      <c r="S51" s="223">
        <v>2.4805835297089902</v>
      </c>
      <c r="T51" s="225">
        <v>1.83228980517346</v>
      </c>
      <c r="U51" s="223">
        <v>34.758055558330902</v>
      </c>
      <c r="V51" s="225">
        <v>1.4567757160706301</v>
      </c>
      <c r="W51" s="223">
        <v>40.807601336896496</v>
      </c>
      <c r="X51" s="225">
        <v>1.23310114150545</v>
      </c>
      <c r="Y51" s="223">
        <v>6.0495457785656299</v>
      </c>
      <c r="Z51" s="225">
        <v>1.9085947480057499</v>
      </c>
      <c r="AA51" s="223">
        <v>11.7290896252234</v>
      </c>
      <c r="AB51" s="225">
        <v>0.91570510079064604</v>
      </c>
      <c r="AC51" s="223">
        <v>19.888744855703202</v>
      </c>
      <c r="AD51" s="225">
        <v>0.82088288746849103</v>
      </c>
      <c r="AE51" s="223">
        <v>8.1596552304797907</v>
      </c>
      <c r="AF51" s="225">
        <v>1.22978231673439</v>
      </c>
      <c r="AG51" s="223">
        <v>58.8918398943784</v>
      </c>
      <c r="AH51" s="225">
        <v>1.41229436865971</v>
      </c>
      <c r="AI51" s="223">
        <v>53.809668127383603</v>
      </c>
      <c r="AJ51" s="225">
        <v>1.32094303873568</v>
      </c>
      <c r="AK51" s="223">
        <v>-5.0821717669947999</v>
      </c>
      <c r="AL51" s="225">
        <v>1.9337698661764799</v>
      </c>
      <c r="AM51" s="223">
        <v>53.841559389097696</v>
      </c>
      <c r="AN51" s="225">
        <v>1.5455100116670599</v>
      </c>
      <c r="AO51" s="223">
        <v>53.5901210018855</v>
      </c>
      <c r="AP51" s="225">
        <v>1.1405125392829101</v>
      </c>
      <c r="AQ51" s="223">
        <v>-0.25143838721213302</v>
      </c>
      <c r="AR51" s="225">
        <v>1.92077329438553</v>
      </c>
      <c r="AS51" s="223">
        <v>3.2122357364015999</v>
      </c>
      <c r="AT51" s="225">
        <v>0.31020801906367901</v>
      </c>
      <c r="AU51" s="223">
        <v>8.1664143424231508</v>
      </c>
      <c r="AV51" s="225">
        <v>0.64539135933513503</v>
      </c>
      <c r="AW51" s="223">
        <v>4.95417860602155</v>
      </c>
      <c r="AX51" s="225">
        <v>0.71607193898090005</v>
      </c>
      <c r="AY51" s="223">
        <v>31.4893289491045</v>
      </c>
      <c r="AZ51" s="225">
        <v>1.2574525717924601</v>
      </c>
      <c r="BA51" s="223">
        <v>35.289381632450102</v>
      </c>
      <c r="BB51" s="225">
        <v>1.01983389903388</v>
      </c>
      <c r="BC51" s="223">
        <v>3.8000526833455299</v>
      </c>
      <c r="BD51" s="225">
        <v>1.6190269151333301</v>
      </c>
      <c r="BE51" s="223">
        <v>29.388750493171599</v>
      </c>
      <c r="BF51" s="225">
        <v>1.2321349353931601</v>
      </c>
      <c r="BG51" s="223">
        <v>38.985843720680599</v>
      </c>
      <c r="BH51" s="225">
        <v>1.0382131725349899</v>
      </c>
      <c r="BI51" s="223">
        <v>9.5970932275089105</v>
      </c>
      <c r="BJ51" s="225">
        <v>1.61122409696525</v>
      </c>
      <c r="BK51" s="223">
        <v>35.582069455360298</v>
      </c>
      <c r="BL51" s="225">
        <v>1.36389930232989</v>
      </c>
      <c r="BM51" s="223">
        <v>47.127162984956499</v>
      </c>
      <c r="BN51" s="225">
        <v>0.93482149987566798</v>
      </c>
      <c r="BO51" s="223">
        <v>11.545093529596199</v>
      </c>
      <c r="BP51" s="239">
        <v>1.6535152081325899</v>
      </c>
    </row>
    <row r="52" spans="1:68" ht="13" customHeight="1" x14ac:dyDescent="0.25">
      <c r="A52" s="211" t="s">
        <v>477</v>
      </c>
      <c r="B52" s="185">
        <v>2</v>
      </c>
      <c r="C52" s="224">
        <v>34.812982141314102</v>
      </c>
      <c r="D52" s="226">
        <v>0.226681808062593</v>
      </c>
      <c r="E52" s="224">
        <v>34.235820952312103</v>
      </c>
      <c r="F52" s="226">
        <v>0.25140793038754</v>
      </c>
      <c r="G52" s="224">
        <v>-0.57716118900200797</v>
      </c>
      <c r="H52" s="226">
        <v>0.33851231819281302</v>
      </c>
      <c r="I52" s="224">
        <v>29.139563547331001</v>
      </c>
      <c r="J52" s="226">
        <v>0.229446110861072</v>
      </c>
      <c r="K52" s="224">
        <v>31.6964634512582</v>
      </c>
      <c r="L52" s="226">
        <v>0.26097628451541599</v>
      </c>
      <c r="M52" s="224">
        <v>2.5568999039271199</v>
      </c>
      <c r="N52" s="226">
        <v>0.34749696238779199</v>
      </c>
      <c r="O52" s="224">
        <v>40.188831004243198</v>
      </c>
      <c r="P52" s="226">
        <v>0.243823469958351</v>
      </c>
      <c r="Q52" s="224">
        <v>40.177366704629797</v>
      </c>
      <c r="R52" s="226">
        <v>0.26372379130879797</v>
      </c>
      <c r="S52" s="224">
        <v>-1.14642996134241E-2</v>
      </c>
      <c r="T52" s="226">
        <v>0.35916587060133898</v>
      </c>
      <c r="U52" s="224">
        <v>49.846917416257</v>
      </c>
      <c r="V52" s="226">
        <v>0.271545494994682</v>
      </c>
      <c r="W52" s="224">
        <v>51.5166872671061</v>
      </c>
      <c r="X52" s="226">
        <v>0.275160491597499</v>
      </c>
      <c r="Y52" s="224">
        <v>1.6697698508491401</v>
      </c>
      <c r="Z52" s="226">
        <v>0.38658796151469099</v>
      </c>
      <c r="AA52" s="224">
        <v>25.709311917084001</v>
      </c>
      <c r="AB52" s="226">
        <v>0.248125323944974</v>
      </c>
      <c r="AC52" s="224">
        <v>31.115290476371001</v>
      </c>
      <c r="AD52" s="226">
        <v>0.287554540262701</v>
      </c>
      <c r="AE52" s="224">
        <v>5.40597855928696</v>
      </c>
      <c r="AF52" s="226">
        <v>0.37980756970930901</v>
      </c>
      <c r="AG52" s="224">
        <v>44.962985109501403</v>
      </c>
      <c r="AH52" s="226">
        <v>0.270853022650139</v>
      </c>
      <c r="AI52" s="224">
        <v>44.984404083965799</v>
      </c>
      <c r="AJ52" s="226">
        <v>0.254562512730165</v>
      </c>
      <c r="AK52" s="224">
        <v>2.1418974464438099E-2</v>
      </c>
      <c r="AL52" s="226">
        <v>0.371703420439215</v>
      </c>
      <c r="AM52" s="224">
        <v>41.241841664591099</v>
      </c>
      <c r="AN52" s="226">
        <v>0.26841373961877402</v>
      </c>
      <c r="AO52" s="224">
        <v>44.7358593677721</v>
      </c>
      <c r="AP52" s="226">
        <v>0.28914001509634302</v>
      </c>
      <c r="AQ52" s="224">
        <v>3.4940177031810098</v>
      </c>
      <c r="AR52" s="226">
        <v>0.39452234910844802</v>
      </c>
      <c r="AS52" s="224">
        <v>14.770610204159301</v>
      </c>
      <c r="AT52" s="226">
        <v>0.20639551823358901</v>
      </c>
      <c r="AU52" s="224">
        <v>17.770398398457001</v>
      </c>
      <c r="AV52" s="226">
        <v>0.22887414934646</v>
      </c>
      <c r="AW52" s="224">
        <v>2.99978819429777</v>
      </c>
      <c r="AX52" s="226">
        <v>0.30819228768088502</v>
      </c>
      <c r="AY52" s="224">
        <v>42.488103561303497</v>
      </c>
      <c r="AZ52" s="226">
        <v>0.26738617388983899</v>
      </c>
      <c r="BA52" s="224">
        <v>39.350925174694503</v>
      </c>
      <c r="BB52" s="226">
        <v>0.26092374311232702</v>
      </c>
      <c r="BC52" s="224">
        <v>-3.13717838660898</v>
      </c>
      <c r="BD52" s="226">
        <v>0.37359947230583002</v>
      </c>
      <c r="BE52" s="224">
        <v>36.843228813234298</v>
      </c>
      <c r="BF52" s="226">
        <v>0.242412149816014</v>
      </c>
      <c r="BG52" s="224">
        <v>41.590779785954403</v>
      </c>
      <c r="BH52" s="226">
        <v>0.27126418158083199</v>
      </c>
      <c r="BI52" s="224">
        <v>4.7475509727201004</v>
      </c>
      <c r="BJ52" s="226">
        <v>0.36379651810750002</v>
      </c>
      <c r="BK52" s="224">
        <v>32.809486865008601</v>
      </c>
      <c r="BL52" s="226">
        <v>0.25202090301311197</v>
      </c>
      <c r="BM52" s="224">
        <v>37.095946497552298</v>
      </c>
      <c r="BN52" s="226">
        <v>0.27304408299175498</v>
      </c>
      <c r="BO52" s="224">
        <v>4.2864596325436599</v>
      </c>
      <c r="BP52" s="242">
        <v>0.37157449698862899</v>
      </c>
    </row>
    <row r="53" spans="1:68" ht="13" customHeight="1" x14ac:dyDescent="0.25">
      <c r="A53" s="26" t="s">
        <v>445</v>
      </c>
      <c r="B53" s="184">
        <v>2</v>
      </c>
      <c r="C53" s="223">
        <v>32.519553680263499</v>
      </c>
      <c r="D53" s="225">
        <v>2.4115176939897101</v>
      </c>
      <c r="E53" s="223">
        <v>39.548262867114602</v>
      </c>
      <c r="F53" s="225">
        <v>2.0822985782229599</v>
      </c>
      <c r="G53" s="223">
        <v>7.0287091868510698</v>
      </c>
      <c r="H53" s="225">
        <v>3.1861238138676899</v>
      </c>
      <c r="I53" s="223">
        <v>26.8165659027506</v>
      </c>
      <c r="J53" s="225">
        <v>2.0768652615735999</v>
      </c>
      <c r="K53" s="223">
        <v>33.033080048825603</v>
      </c>
      <c r="L53" s="225">
        <v>1.88241647602414</v>
      </c>
      <c r="M53" s="223">
        <v>6.2165141460750499</v>
      </c>
      <c r="N53" s="225">
        <v>2.8030092943010998</v>
      </c>
      <c r="O53" s="223">
        <v>42.307023382327003</v>
      </c>
      <c r="P53" s="225">
        <v>2.1559771936318</v>
      </c>
      <c r="Q53" s="223">
        <v>51.838993791811703</v>
      </c>
      <c r="R53" s="225">
        <v>2.4328104411724198</v>
      </c>
      <c r="S53" s="223">
        <v>9.5319704094846909</v>
      </c>
      <c r="T53" s="225">
        <v>3.2506621328796999</v>
      </c>
      <c r="U53" s="223">
        <v>29.333267651208601</v>
      </c>
      <c r="V53" s="225">
        <v>2.0113676444531601</v>
      </c>
      <c r="W53" s="223">
        <v>38.868077440702997</v>
      </c>
      <c r="X53" s="225">
        <v>2.6923988747090402</v>
      </c>
      <c r="Y53" s="223">
        <v>9.5348097894944601</v>
      </c>
      <c r="Z53" s="225">
        <v>3.3607456764366401</v>
      </c>
      <c r="AA53" s="223">
        <v>11.8696049247008</v>
      </c>
      <c r="AB53" s="225">
        <v>1.5295703929820701</v>
      </c>
      <c r="AC53" s="223">
        <v>26.864392729182399</v>
      </c>
      <c r="AD53" s="225">
        <v>2.3492345806404402</v>
      </c>
      <c r="AE53" s="223">
        <v>14.9947878044817</v>
      </c>
      <c r="AF53" s="225">
        <v>2.8032996097392502</v>
      </c>
      <c r="AG53" s="223">
        <v>37.013187355925702</v>
      </c>
      <c r="AH53" s="225">
        <v>2.2496361057710801</v>
      </c>
      <c r="AI53" s="223">
        <v>38.3304344293391</v>
      </c>
      <c r="AJ53" s="225">
        <v>2.3371506742361001</v>
      </c>
      <c r="AK53" s="223">
        <v>1.3172470734133901</v>
      </c>
      <c r="AL53" s="225">
        <v>3.2439383290178498</v>
      </c>
      <c r="AM53" s="223">
        <v>28.409407577920799</v>
      </c>
      <c r="AN53" s="225">
        <v>3.0668869756455499</v>
      </c>
      <c r="AO53" s="223">
        <v>47.542170172942903</v>
      </c>
      <c r="AP53" s="225">
        <v>2.6276449586766701</v>
      </c>
      <c r="AQ53" s="223">
        <v>19.132762595022101</v>
      </c>
      <c r="AR53" s="225">
        <v>4.0386029453566303</v>
      </c>
      <c r="AS53" s="223">
        <v>6.23532428618973</v>
      </c>
      <c r="AT53" s="225">
        <v>1.2008513523229301</v>
      </c>
      <c r="AU53" s="223">
        <v>15.0177147730091</v>
      </c>
      <c r="AV53" s="225">
        <v>1.92738130688372</v>
      </c>
      <c r="AW53" s="223">
        <v>8.7823904868194003</v>
      </c>
      <c r="AX53" s="225">
        <v>2.2708682640128202</v>
      </c>
      <c r="AY53" s="223">
        <v>28.3528971861383</v>
      </c>
      <c r="AZ53" s="225">
        <v>2.23834445178136</v>
      </c>
      <c r="BA53" s="223">
        <v>41.376004978920697</v>
      </c>
      <c r="BB53" s="225">
        <v>2.3221174597905998</v>
      </c>
      <c r="BC53" s="223">
        <v>13.023107792782399</v>
      </c>
      <c r="BD53" s="225">
        <v>3.2252775666421001</v>
      </c>
      <c r="BE53" s="223">
        <v>27.031376955882401</v>
      </c>
      <c r="BF53" s="225">
        <v>2.0098186993542599</v>
      </c>
      <c r="BG53" s="223">
        <v>35.279953020916899</v>
      </c>
      <c r="BH53" s="225">
        <v>2.3210112897600501</v>
      </c>
      <c r="BI53" s="223">
        <v>8.2485760650345092</v>
      </c>
      <c r="BJ53" s="225">
        <v>3.0702548121398099</v>
      </c>
      <c r="BK53" s="223">
        <v>36.573341224042601</v>
      </c>
      <c r="BL53" s="225">
        <v>2.17816228529494</v>
      </c>
      <c r="BM53" s="223">
        <v>47.248161873681902</v>
      </c>
      <c r="BN53" s="225">
        <v>2.3953895283633102</v>
      </c>
      <c r="BO53" s="223">
        <v>10.674820649639299</v>
      </c>
      <c r="BP53" s="239">
        <v>3.23763523789723</v>
      </c>
    </row>
    <row r="54" spans="1:68" ht="13" customHeight="1" x14ac:dyDescent="0.25">
      <c r="A54" s="26" t="s">
        <v>446</v>
      </c>
      <c r="B54" s="184">
        <v>2</v>
      </c>
      <c r="C54" s="223">
        <v>18.008347111574999</v>
      </c>
      <c r="D54" s="225">
        <v>1.1182523029792399</v>
      </c>
      <c r="E54" s="223">
        <v>22.438944872483901</v>
      </c>
      <c r="F54" s="225">
        <v>2.1990322132887399</v>
      </c>
      <c r="G54" s="223">
        <v>4.4305977609088698</v>
      </c>
      <c r="H54" s="225">
        <v>2.4670287570678902</v>
      </c>
      <c r="I54" s="223">
        <v>21.185379671466801</v>
      </c>
      <c r="J54" s="225">
        <v>1.3704686801636801</v>
      </c>
      <c r="K54" s="223">
        <v>23.850638120135098</v>
      </c>
      <c r="L54" s="225">
        <v>1.81829281637625</v>
      </c>
      <c r="M54" s="223">
        <v>2.6652584486683399</v>
      </c>
      <c r="N54" s="225">
        <v>2.2769218628216099</v>
      </c>
      <c r="O54" s="223">
        <v>31.181142421342098</v>
      </c>
      <c r="P54" s="225">
        <v>1.29122437733179</v>
      </c>
      <c r="Q54" s="223">
        <v>34.441164140716197</v>
      </c>
      <c r="R54" s="225">
        <v>1.82542196300772</v>
      </c>
      <c r="S54" s="223">
        <v>3.2600217193741599</v>
      </c>
      <c r="T54" s="225">
        <v>2.2359395643994602</v>
      </c>
      <c r="U54" s="223">
        <v>46.112466416409397</v>
      </c>
      <c r="V54" s="225">
        <v>1.64164654090566</v>
      </c>
      <c r="W54" s="223">
        <v>49.957814655542997</v>
      </c>
      <c r="X54" s="225">
        <v>2.1415663828340201</v>
      </c>
      <c r="Y54" s="223">
        <v>3.8453482391335601</v>
      </c>
      <c r="Z54" s="225">
        <v>2.6983902492694298</v>
      </c>
      <c r="AA54" s="223">
        <v>23.891292884476702</v>
      </c>
      <c r="AB54" s="225">
        <v>1.7477772149547799</v>
      </c>
      <c r="AC54" s="223">
        <v>27.606378527060901</v>
      </c>
      <c r="AD54" s="225">
        <v>2.3023550193950202</v>
      </c>
      <c r="AE54" s="223">
        <v>3.7150856425841399</v>
      </c>
      <c r="AF54" s="225">
        <v>2.8905992161571801</v>
      </c>
      <c r="AG54" s="223">
        <v>33.8560047161574</v>
      </c>
      <c r="AH54" s="225">
        <v>1.28583944564275</v>
      </c>
      <c r="AI54" s="223">
        <v>36.160445580687899</v>
      </c>
      <c r="AJ54" s="225">
        <v>2.4602725444548001</v>
      </c>
      <c r="AK54" s="223">
        <v>2.3044408645305099</v>
      </c>
      <c r="AL54" s="225">
        <v>2.7760266700752299</v>
      </c>
      <c r="AM54" s="223">
        <v>20.561040378050802</v>
      </c>
      <c r="AN54" s="225">
        <v>1.5705222666557199</v>
      </c>
      <c r="AO54" s="223">
        <v>35.924161400085097</v>
      </c>
      <c r="AP54" s="225">
        <v>2.25171514080591</v>
      </c>
      <c r="AQ54" s="223">
        <v>15.363121022034299</v>
      </c>
      <c r="AR54" s="225">
        <v>2.7453162414184602</v>
      </c>
      <c r="AS54" s="223">
        <v>5.9522088855114896</v>
      </c>
      <c r="AT54" s="225">
        <v>0.94491883614285999</v>
      </c>
      <c r="AU54" s="223">
        <v>15.5111725068771</v>
      </c>
      <c r="AV54" s="225">
        <v>1.72956627633684</v>
      </c>
      <c r="AW54" s="223">
        <v>9.5589636213655709</v>
      </c>
      <c r="AX54" s="225">
        <v>1.9708554262399001</v>
      </c>
      <c r="AY54" s="223">
        <v>18.400339099693799</v>
      </c>
      <c r="AZ54" s="225">
        <v>1.56570470518848</v>
      </c>
      <c r="BA54" s="223">
        <v>16.8348966861397</v>
      </c>
      <c r="BB54" s="225">
        <v>1.5328410983866501</v>
      </c>
      <c r="BC54" s="223">
        <v>-1.5654424135540499</v>
      </c>
      <c r="BD54" s="225">
        <v>2.1911259792062401</v>
      </c>
      <c r="BE54" s="223">
        <v>21.847364343916901</v>
      </c>
      <c r="BF54" s="225">
        <v>1.02368862475068</v>
      </c>
      <c r="BG54" s="223">
        <v>30.169939877847199</v>
      </c>
      <c r="BH54" s="225">
        <v>1.86398595898237</v>
      </c>
      <c r="BI54" s="223">
        <v>8.3225755339303902</v>
      </c>
      <c r="BJ54" s="225">
        <v>2.1265893011410002</v>
      </c>
      <c r="BK54" s="223">
        <v>22.210019845030899</v>
      </c>
      <c r="BL54" s="225">
        <v>1.69519252582894</v>
      </c>
      <c r="BM54" s="223">
        <v>29.4064775654195</v>
      </c>
      <c r="BN54" s="225">
        <v>2.1741497274518</v>
      </c>
      <c r="BO54" s="223">
        <v>7.1964577203886302</v>
      </c>
      <c r="BP54" s="239">
        <v>2.7569194288199701</v>
      </c>
    </row>
    <row r="55" spans="1:68" ht="13" customHeight="1" x14ac:dyDescent="0.25">
      <c r="A55" s="26" t="s">
        <v>447</v>
      </c>
      <c r="B55" s="184">
        <v>2</v>
      </c>
      <c r="C55" s="223">
        <v>29.850983130205499</v>
      </c>
      <c r="D55" s="225">
        <v>1.3174838576871699</v>
      </c>
      <c r="E55" s="223">
        <v>38.568417492795099</v>
      </c>
      <c r="F55" s="225">
        <v>2.09639357958832</v>
      </c>
      <c r="G55" s="223">
        <v>8.7174343625896107</v>
      </c>
      <c r="H55" s="225">
        <v>2.4760108553488598</v>
      </c>
      <c r="I55" s="223">
        <v>23.820631369920601</v>
      </c>
      <c r="J55" s="225">
        <v>1.3487183604473401</v>
      </c>
      <c r="K55" s="223">
        <v>30.8817871103433</v>
      </c>
      <c r="L55" s="225">
        <v>2.1313829107918898</v>
      </c>
      <c r="M55" s="223">
        <v>7.0611557404227803</v>
      </c>
      <c r="N55" s="225">
        <v>2.5222676955912999</v>
      </c>
      <c r="O55" s="223">
        <v>48.175889226499898</v>
      </c>
      <c r="P55" s="225">
        <v>1.6827067184733</v>
      </c>
      <c r="Q55" s="223">
        <v>41.755210228695297</v>
      </c>
      <c r="R55" s="225">
        <v>2.2162617641788298</v>
      </c>
      <c r="S55" s="223">
        <v>-6.42067899780454</v>
      </c>
      <c r="T55" s="225">
        <v>2.7826818193527298</v>
      </c>
      <c r="U55" s="223">
        <v>63.680587735091002</v>
      </c>
      <c r="V55" s="225">
        <v>1.96131764677607</v>
      </c>
      <c r="W55" s="223">
        <v>55.8168855858287</v>
      </c>
      <c r="X55" s="225">
        <v>2.1699628624877301</v>
      </c>
      <c r="Y55" s="223">
        <v>-7.8637021492622496</v>
      </c>
      <c r="Z55" s="225">
        <v>2.9249796129428298</v>
      </c>
      <c r="AA55" s="223">
        <v>22.638255982275599</v>
      </c>
      <c r="AB55" s="225">
        <v>1.3468634906855901</v>
      </c>
      <c r="AC55" s="223">
        <v>31.4458526169756</v>
      </c>
      <c r="AD55" s="225">
        <v>2.45547820527965</v>
      </c>
      <c r="AE55" s="223">
        <v>8.8075966347000296</v>
      </c>
      <c r="AF55" s="225">
        <v>2.8006096620459502</v>
      </c>
      <c r="AG55" s="223">
        <v>46.213654848902102</v>
      </c>
      <c r="AH55" s="225">
        <v>1.8689128772806101</v>
      </c>
      <c r="AI55" s="223">
        <v>41.068748049812797</v>
      </c>
      <c r="AJ55" s="225">
        <v>1.8690128990572601</v>
      </c>
      <c r="AK55" s="223">
        <v>-5.1449067990893003</v>
      </c>
      <c r="AL55" s="225">
        <v>2.64311266496677</v>
      </c>
      <c r="AM55" s="223">
        <v>29.545696492027201</v>
      </c>
      <c r="AN55" s="225">
        <v>1.7006979830001401</v>
      </c>
      <c r="AO55" s="223">
        <v>43.5571929217461</v>
      </c>
      <c r="AP55" s="225">
        <v>2.9577909266160698</v>
      </c>
      <c r="AQ55" s="223">
        <v>14.0114964297189</v>
      </c>
      <c r="AR55" s="225">
        <v>3.4118764331307601</v>
      </c>
      <c r="AS55" s="223">
        <v>12.1147910362518</v>
      </c>
      <c r="AT55" s="225">
        <v>1.2312506001375301</v>
      </c>
      <c r="AU55" s="223">
        <v>18.9721822723203</v>
      </c>
      <c r="AV55" s="225">
        <v>2.36738737522374</v>
      </c>
      <c r="AW55" s="223">
        <v>6.8573912360685103</v>
      </c>
      <c r="AX55" s="225">
        <v>2.6684266946475699</v>
      </c>
      <c r="AY55" s="223">
        <v>46.954407078876699</v>
      </c>
      <c r="AZ55" s="225">
        <v>1.8999280991123</v>
      </c>
      <c r="BA55" s="223">
        <v>65.408740582338098</v>
      </c>
      <c r="BB55" s="225">
        <v>3.1992520591381801</v>
      </c>
      <c r="BC55" s="223">
        <v>18.454333503461399</v>
      </c>
      <c r="BD55" s="225">
        <v>3.7208789982605399</v>
      </c>
      <c r="BE55" s="223">
        <v>26.335893172556499</v>
      </c>
      <c r="BF55" s="225">
        <v>1.37538206814691</v>
      </c>
      <c r="BG55" s="223">
        <v>34.168540467944098</v>
      </c>
      <c r="BH55" s="225">
        <v>2.1492139449278298</v>
      </c>
      <c r="BI55" s="223">
        <v>7.8326472953876696</v>
      </c>
      <c r="BJ55" s="225">
        <v>2.5516262293784999</v>
      </c>
      <c r="BK55" s="223">
        <v>19.102113440053301</v>
      </c>
      <c r="BL55" s="225">
        <v>1.2083157596354099</v>
      </c>
      <c r="BM55" s="223">
        <v>35.712467330134899</v>
      </c>
      <c r="BN55" s="225">
        <v>1.97681551395347</v>
      </c>
      <c r="BO55" s="223">
        <v>16.610353890081701</v>
      </c>
      <c r="BP55" s="239">
        <v>2.3168570415954499</v>
      </c>
    </row>
    <row r="56" spans="1:68" ht="13" customHeight="1" x14ac:dyDescent="0.25">
      <c r="A56" s="27" t="s">
        <v>448</v>
      </c>
      <c r="B56" s="200">
        <v>2</v>
      </c>
      <c r="C56" s="233">
        <v>33.216535913129498</v>
      </c>
      <c r="D56" s="234">
        <v>0.91455565517946402</v>
      </c>
      <c r="E56" s="233">
        <v>23.605141477628901</v>
      </c>
      <c r="F56" s="234">
        <v>1.9165934516649501</v>
      </c>
      <c r="G56" s="233">
        <v>-9.6113944355006709</v>
      </c>
      <c r="H56" s="234">
        <v>2.1236154325549799</v>
      </c>
      <c r="I56" s="233">
        <v>25.882235028899899</v>
      </c>
      <c r="J56" s="234">
        <v>0.92790386239126998</v>
      </c>
      <c r="K56" s="233">
        <v>33.3610684769302</v>
      </c>
      <c r="L56" s="234">
        <v>1.98982549280295</v>
      </c>
      <c r="M56" s="233">
        <v>7.4788334480302998</v>
      </c>
      <c r="N56" s="234">
        <v>2.1955434565613001</v>
      </c>
      <c r="O56" s="233">
        <v>46.675028149474898</v>
      </c>
      <c r="P56" s="234">
        <v>1.2958110940367999</v>
      </c>
      <c r="Q56" s="233">
        <v>51.975239827148997</v>
      </c>
      <c r="R56" s="234">
        <v>2.3180829089269999</v>
      </c>
      <c r="S56" s="233">
        <v>5.3002116776741497</v>
      </c>
      <c r="T56" s="234">
        <v>2.6556797179043099</v>
      </c>
      <c r="U56" s="233">
        <v>46.708383506068301</v>
      </c>
      <c r="V56" s="234">
        <v>1.1964268953077399</v>
      </c>
      <c r="W56" s="233">
        <v>52.622890788889897</v>
      </c>
      <c r="X56" s="234">
        <v>2.1865357315923601</v>
      </c>
      <c r="Y56" s="233">
        <v>5.9145072828215701</v>
      </c>
      <c r="Z56" s="234">
        <v>2.4924638054234398</v>
      </c>
      <c r="AA56" s="233">
        <v>25.739686131440401</v>
      </c>
      <c r="AB56" s="234">
        <v>1.0769902419384101</v>
      </c>
      <c r="AC56" s="233">
        <v>38.1587213951492</v>
      </c>
      <c r="AD56" s="234">
        <v>2.4862611609482599</v>
      </c>
      <c r="AE56" s="233">
        <v>12.4190352637087</v>
      </c>
      <c r="AF56" s="234">
        <v>2.7095022682534</v>
      </c>
      <c r="AG56" s="233">
        <v>21.9746210489688</v>
      </c>
      <c r="AH56" s="234">
        <v>0.82221770154250495</v>
      </c>
      <c r="AI56" s="233">
        <v>36.030076482794499</v>
      </c>
      <c r="AJ56" s="234">
        <v>2.1273178548201499</v>
      </c>
      <c r="AK56" s="233">
        <v>14.055455433825699</v>
      </c>
      <c r="AL56" s="234">
        <v>2.2806848103511501</v>
      </c>
      <c r="AM56" s="233">
        <v>17.018058590618299</v>
      </c>
      <c r="AN56" s="234">
        <v>0.90671021195232704</v>
      </c>
      <c r="AO56" s="233">
        <v>37.940412010799399</v>
      </c>
      <c r="AP56" s="234">
        <v>2.3136406309160602</v>
      </c>
      <c r="AQ56" s="233">
        <v>20.9223534201811</v>
      </c>
      <c r="AR56" s="234">
        <v>2.48496607169682</v>
      </c>
      <c r="AS56" s="233">
        <v>6.3257000605528804</v>
      </c>
      <c r="AT56" s="234">
        <v>0.63395080064610199</v>
      </c>
      <c r="AU56" s="233">
        <v>24.3660678029152</v>
      </c>
      <c r="AV56" s="234">
        <v>2.2460621743114202</v>
      </c>
      <c r="AW56" s="233">
        <v>18.040367742362299</v>
      </c>
      <c r="AX56" s="234">
        <v>2.3338142403611299</v>
      </c>
      <c r="AY56" s="233">
        <v>24.9336147927309</v>
      </c>
      <c r="AZ56" s="234">
        <v>0.8961612885279</v>
      </c>
      <c r="BA56" s="233">
        <v>32.066362468480897</v>
      </c>
      <c r="BB56" s="234">
        <v>2.0574116533587401</v>
      </c>
      <c r="BC56" s="233">
        <v>7.1327476757500099</v>
      </c>
      <c r="BD56" s="234">
        <v>2.24411402705663</v>
      </c>
      <c r="BE56" s="233">
        <v>24.302523095064402</v>
      </c>
      <c r="BF56" s="234">
        <v>1.0646631906609201</v>
      </c>
      <c r="BG56" s="233">
        <v>47.566916309811504</v>
      </c>
      <c r="BH56" s="234">
        <v>1.9735995472419601</v>
      </c>
      <c r="BI56" s="233">
        <v>23.264393214747098</v>
      </c>
      <c r="BJ56" s="234">
        <v>2.24245465559996</v>
      </c>
      <c r="BK56" s="233">
        <v>37.444063800715902</v>
      </c>
      <c r="BL56" s="234">
        <v>1.0556352241851701</v>
      </c>
      <c r="BM56" s="233">
        <v>50.176097430704502</v>
      </c>
      <c r="BN56" s="234">
        <v>2.2333438428613301</v>
      </c>
      <c r="BO56" s="233">
        <v>12.732033629988599</v>
      </c>
      <c r="BP56" s="243">
        <v>2.47026121027455</v>
      </c>
    </row>
    <row r="57" spans="1:68" ht="13" customHeight="1" x14ac:dyDescent="0.25">
      <c r="A57" s="237"/>
      <c r="B57" s="227"/>
      <c r="C57" s="228" t="s">
        <v>1523</v>
      </c>
      <c r="D57" s="229" t="s">
        <v>1524</v>
      </c>
      <c r="E57" s="228" t="s">
        <v>736</v>
      </c>
      <c r="F57" s="229" t="s">
        <v>737</v>
      </c>
      <c r="G57" s="228" t="s">
        <v>1525</v>
      </c>
      <c r="H57" s="229" t="s">
        <v>1526</v>
      </c>
      <c r="I57" s="228" t="s">
        <v>1527</v>
      </c>
      <c r="J57" s="229" t="s">
        <v>1528</v>
      </c>
      <c r="K57" s="228" t="s">
        <v>744</v>
      </c>
      <c r="L57" s="229" t="s">
        <v>745</v>
      </c>
      <c r="M57" s="228" t="s">
        <v>1529</v>
      </c>
      <c r="N57" s="229" t="s">
        <v>1530</v>
      </c>
      <c r="O57" s="228" t="s">
        <v>1531</v>
      </c>
      <c r="P57" s="229" t="s">
        <v>1532</v>
      </c>
      <c r="Q57" s="228" t="s">
        <v>752</v>
      </c>
      <c r="R57" s="229" t="s">
        <v>753</v>
      </c>
      <c r="S57" s="228" t="s">
        <v>1533</v>
      </c>
      <c r="T57" s="229" t="s">
        <v>1534</v>
      </c>
      <c r="U57" s="228" t="s">
        <v>1535</v>
      </c>
      <c r="V57" s="229" t="s">
        <v>1536</v>
      </c>
      <c r="W57" s="228" t="s">
        <v>760</v>
      </c>
      <c r="X57" s="229" t="s">
        <v>761</v>
      </c>
      <c r="Y57" s="228" t="s">
        <v>1537</v>
      </c>
      <c r="Z57" s="229" t="s">
        <v>1538</v>
      </c>
      <c r="AA57" s="228" t="s">
        <v>1539</v>
      </c>
      <c r="AB57" s="229" t="s">
        <v>1540</v>
      </c>
      <c r="AC57" s="228" t="s">
        <v>1357</v>
      </c>
      <c r="AD57" s="229" t="s">
        <v>1358</v>
      </c>
      <c r="AE57" s="228" t="s">
        <v>1541</v>
      </c>
      <c r="AF57" s="229" t="s">
        <v>1542</v>
      </c>
      <c r="AG57" s="228" t="s">
        <v>1543</v>
      </c>
      <c r="AH57" s="229" t="s">
        <v>1544</v>
      </c>
      <c r="AI57" s="228" t="s">
        <v>768</v>
      </c>
      <c r="AJ57" s="229" t="s">
        <v>769</v>
      </c>
      <c r="AK57" s="228" t="s">
        <v>1545</v>
      </c>
      <c r="AL57" s="229" t="s">
        <v>1546</v>
      </c>
      <c r="AM57" s="228" t="s">
        <v>1547</v>
      </c>
      <c r="AN57" s="229" t="s">
        <v>1548</v>
      </c>
      <c r="AO57" s="228" t="s">
        <v>776</v>
      </c>
      <c r="AP57" s="229" t="s">
        <v>777</v>
      </c>
      <c r="AQ57" s="228" t="s">
        <v>1549</v>
      </c>
      <c r="AR57" s="229" t="s">
        <v>1550</v>
      </c>
      <c r="AS57" s="228" t="s">
        <v>1551</v>
      </c>
      <c r="AT57" s="229" t="s">
        <v>1552</v>
      </c>
      <c r="AU57" s="228" t="s">
        <v>784</v>
      </c>
      <c r="AV57" s="229" t="s">
        <v>785</v>
      </c>
      <c r="AW57" s="228" t="s">
        <v>1553</v>
      </c>
      <c r="AX57" s="229" t="s">
        <v>1554</v>
      </c>
      <c r="AY57" s="228" t="s">
        <v>1555</v>
      </c>
      <c r="AZ57" s="229" t="s">
        <v>1556</v>
      </c>
      <c r="BA57" s="228" t="s">
        <v>792</v>
      </c>
      <c r="BB57" s="229" t="s">
        <v>793</v>
      </c>
      <c r="BC57" s="228" t="s">
        <v>1557</v>
      </c>
      <c r="BD57" s="229" t="s">
        <v>1558</v>
      </c>
      <c r="BE57" s="228" t="s">
        <v>1559</v>
      </c>
      <c r="BF57" s="229" t="s">
        <v>1560</v>
      </c>
      <c r="BG57" s="228" t="s">
        <v>800</v>
      </c>
      <c r="BH57" s="229" t="s">
        <v>801</v>
      </c>
      <c r="BI57" s="228" t="s">
        <v>1561</v>
      </c>
      <c r="BJ57" s="229" t="s">
        <v>1562</v>
      </c>
      <c r="BK57" s="228" t="s">
        <v>1563</v>
      </c>
      <c r="BL57" s="229" t="s">
        <v>1564</v>
      </c>
      <c r="BM57" s="228" t="s">
        <v>808</v>
      </c>
      <c r="BN57" s="229" t="s">
        <v>809</v>
      </c>
      <c r="BO57" s="228" t="s">
        <v>1565</v>
      </c>
      <c r="BP57" s="240" t="s">
        <v>1566</v>
      </c>
    </row>
    <row r="58" spans="1:68" ht="13" customHeight="1" x14ac:dyDescent="0.25">
      <c r="A58" s="26" t="s">
        <v>410</v>
      </c>
      <c r="B58" s="188">
        <v>1</v>
      </c>
      <c r="C58" s="223">
        <v>73.287037486929805</v>
      </c>
      <c r="D58" s="225">
        <v>1.8800365795551499</v>
      </c>
      <c r="E58" s="223">
        <v>49.751492703648999</v>
      </c>
      <c r="F58" s="225">
        <v>1.86816578760918</v>
      </c>
      <c r="G58" s="223">
        <v>-23.535544783280901</v>
      </c>
      <c r="H58" s="225">
        <v>2.6503926030795601</v>
      </c>
      <c r="I58" s="223">
        <v>35.438126444312701</v>
      </c>
      <c r="J58" s="225">
        <v>1.7968641660336599</v>
      </c>
      <c r="K58" s="223">
        <v>23.118734726524799</v>
      </c>
      <c r="L58" s="225">
        <v>1.5738221824612599</v>
      </c>
      <c r="M58" s="223">
        <v>-12.3193917177879</v>
      </c>
      <c r="N58" s="225">
        <v>2.3886475447798801</v>
      </c>
      <c r="O58" s="223">
        <v>57.421520903913397</v>
      </c>
      <c r="P58" s="225">
        <v>1.8356092860162601</v>
      </c>
      <c r="Q58" s="223">
        <v>43.276805545244898</v>
      </c>
      <c r="R58" s="225">
        <v>1.78429170409691</v>
      </c>
      <c r="S58" s="223">
        <v>-14.144715358668501</v>
      </c>
      <c r="T58" s="225">
        <v>2.5599137360892001</v>
      </c>
      <c r="U58" s="223">
        <v>62.956965812988599</v>
      </c>
      <c r="V58" s="225">
        <v>1.90418768336938</v>
      </c>
      <c r="W58" s="223">
        <v>61.172877297761097</v>
      </c>
      <c r="X58" s="225">
        <v>1.7639842931157701</v>
      </c>
      <c r="Y58" s="223">
        <v>-1.7840885152275701</v>
      </c>
      <c r="Z58" s="225">
        <v>2.5956832086860699</v>
      </c>
      <c r="AA58" s="223">
        <v>26.646057496046598</v>
      </c>
      <c r="AB58" s="225">
        <v>1.8343366293596799</v>
      </c>
      <c r="AC58" s="223">
        <v>34.094393494486397</v>
      </c>
      <c r="AD58" s="225">
        <v>1.60510368565678</v>
      </c>
      <c r="AE58" s="223">
        <v>7.4483359984398199</v>
      </c>
      <c r="AF58" s="225">
        <v>2.4374471710212799</v>
      </c>
      <c r="AG58" s="223">
        <v>79.244908539986099</v>
      </c>
      <c r="AH58" s="225">
        <v>1.3999508645370999</v>
      </c>
      <c r="AI58" s="223">
        <v>57.179404690772799</v>
      </c>
      <c r="AJ58" s="225">
        <v>1.74569680057305</v>
      </c>
      <c r="AK58" s="223">
        <v>-22.0655038492133</v>
      </c>
      <c r="AL58" s="225">
        <v>2.2377041231246699</v>
      </c>
      <c r="AM58" s="223">
        <v>65.457492302910097</v>
      </c>
      <c r="AN58" s="225">
        <v>1.85597874977306</v>
      </c>
      <c r="AO58" s="223">
        <v>48.571544185933298</v>
      </c>
      <c r="AP58" s="225">
        <v>1.77274473577712</v>
      </c>
      <c r="AQ58" s="223">
        <v>-16.885948116976799</v>
      </c>
      <c r="AR58" s="225">
        <v>2.56656989342481</v>
      </c>
      <c r="AS58" s="223">
        <v>18.899486774659401</v>
      </c>
      <c r="AT58" s="225">
        <v>1.51207239628891</v>
      </c>
      <c r="AU58" s="223">
        <v>16.3410294951574</v>
      </c>
      <c r="AV58" s="225">
        <v>1.2302193271005799</v>
      </c>
      <c r="AW58" s="223">
        <v>-2.5584572795020502</v>
      </c>
      <c r="AX58" s="225">
        <v>1.94930821687867</v>
      </c>
      <c r="AY58" s="223">
        <v>71.105972049518101</v>
      </c>
      <c r="AZ58" s="225">
        <v>1.82223092710548</v>
      </c>
      <c r="BA58" s="223">
        <v>62.069360907516298</v>
      </c>
      <c r="BB58" s="225">
        <v>1.46632777156001</v>
      </c>
      <c r="BC58" s="223">
        <v>-9.0366111420018598</v>
      </c>
      <c r="BD58" s="225">
        <v>2.3389405048756302</v>
      </c>
      <c r="BE58" s="223">
        <v>70.839414555393503</v>
      </c>
      <c r="BF58" s="225">
        <v>2.0688382315769802</v>
      </c>
      <c r="BG58" s="223">
        <v>54.503837812528403</v>
      </c>
      <c r="BH58" s="225">
        <v>1.51131531172394</v>
      </c>
      <c r="BI58" s="223">
        <v>-16.335576742865101</v>
      </c>
      <c r="BJ58" s="225">
        <v>2.5620627626749899</v>
      </c>
      <c r="BK58" s="223">
        <v>79.647005092751201</v>
      </c>
      <c r="BL58" s="225">
        <v>1.1663260501706001</v>
      </c>
      <c r="BM58" s="223">
        <v>61.9800720570396</v>
      </c>
      <c r="BN58" s="225">
        <v>1.8783200625080201</v>
      </c>
      <c r="BO58" s="223">
        <v>-17.666933035711601</v>
      </c>
      <c r="BP58" s="239">
        <v>2.2109732500703601</v>
      </c>
    </row>
    <row r="59" spans="1:68" ht="13" customHeight="1" x14ac:dyDescent="0.25">
      <c r="A59" s="26" t="s">
        <v>415</v>
      </c>
      <c r="B59" s="188">
        <v>1</v>
      </c>
      <c r="C59" s="223">
        <v>33.029589312669401</v>
      </c>
      <c r="D59" s="225">
        <v>0.85491224432751001</v>
      </c>
      <c r="E59" s="223">
        <v>43.295009924019404</v>
      </c>
      <c r="F59" s="225">
        <v>1.29067201351979</v>
      </c>
      <c r="G59" s="223">
        <v>10.2654206113501</v>
      </c>
      <c r="H59" s="225">
        <v>1.5481308704319301</v>
      </c>
      <c r="I59" s="223">
        <v>29.635273077903602</v>
      </c>
      <c r="J59" s="225">
        <v>0.88872257493627105</v>
      </c>
      <c r="K59" s="223">
        <v>42.243165104217198</v>
      </c>
      <c r="L59" s="225">
        <v>1.30012835670236</v>
      </c>
      <c r="M59" s="223">
        <v>12.6078920263135</v>
      </c>
      <c r="N59" s="225">
        <v>1.57485286903346</v>
      </c>
      <c r="O59" s="223">
        <v>31.432407644656401</v>
      </c>
      <c r="P59" s="225">
        <v>0.81492330769066101</v>
      </c>
      <c r="Q59" s="223">
        <v>37.960533710361098</v>
      </c>
      <c r="R59" s="225">
        <v>1.2329692963579699</v>
      </c>
      <c r="S59" s="223">
        <v>6.5281260657047797</v>
      </c>
      <c r="T59" s="225">
        <v>1.4779422462258001</v>
      </c>
      <c r="U59" s="223">
        <v>61.8915921649428</v>
      </c>
      <c r="V59" s="225">
        <v>0.81237852000508803</v>
      </c>
      <c r="W59" s="223">
        <v>65.993475564745395</v>
      </c>
      <c r="X59" s="225">
        <v>1.17960274927984</v>
      </c>
      <c r="Y59" s="223">
        <v>4.1018833998026096</v>
      </c>
      <c r="Z59" s="225">
        <v>1.4322784316864501</v>
      </c>
      <c r="AA59" s="223">
        <v>18.1712497347437</v>
      </c>
      <c r="AB59" s="225">
        <v>0.714037788865165</v>
      </c>
      <c r="AC59" s="223">
        <v>43.104564081861398</v>
      </c>
      <c r="AD59" s="225">
        <v>1.55087256428707</v>
      </c>
      <c r="AE59" s="223">
        <v>24.933314347117701</v>
      </c>
      <c r="AF59" s="225">
        <v>1.7073534123273399</v>
      </c>
      <c r="AG59" s="223">
        <v>45.111827264968198</v>
      </c>
      <c r="AH59" s="225">
        <v>0.91357862945743895</v>
      </c>
      <c r="AI59" s="223">
        <v>49.497104799590701</v>
      </c>
      <c r="AJ59" s="225">
        <v>1.19038076341398</v>
      </c>
      <c r="AK59" s="223">
        <v>4.3852775346225297</v>
      </c>
      <c r="AL59" s="225">
        <v>1.5005439927264299</v>
      </c>
      <c r="AM59" s="223">
        <v>37.860602796595501</v>
      </c>
      <c r="AN59" s="225">
        <v>0.82647752253826201</v>
      </c>
      <c r="AO59" s="223">
        <v>45.902287183644901</v>
      </c>
      <c r="AP59" s="225">
        <v>1.3445275702797099</v>
      </c>
      <c r="AQ59" s="223">
        <v>8.0416843870493206</v>
      </c>
      <c r="AR59" s="225">
        <v>1.57823302541267</v>
      </c>
      <c r="AS59" s="223">
        <v>8.8564869786235896</v>
      </c>
      <c r="AT59" s="225">
        <v>0.52828365099627805</v>
      </c>
      <c r="AU59" s="223">
        <v>21.758176087317299</v>
      </c>
      <c r="AV59" s="225">
        <v>1.09250777506868</v>
      </c>
      <c r="AW59" s="223">
        <v>12.9016891086937</v>
      </c>
      <c r="AX59" s="225">
        <v>1.21353073899901</v>
      </c>
      <c r="AY59" s="223">
        <v>42.839514015063102</v>
      </c>
      <c r="AZ59" s="225">
        <v>0.97014417743751702</v>
      </c>
      <c r="BA59" s="223">
        <v>45.944810162559897</v>
      </c>
      <c r="BB59" s="225">
        <v>1.21532693495663</v>
      </c>
      <c r="BC59" s="223">
        <v>3.1052961474967899</v>
      </c>
      <c r="BD59" s="225">
        <v>1.5550560388124299</v>
      </c>
      <c r="BE59" s="223">
        <v>47.602542650416602</v>
      </c>
      <c r="BF59" s="225">
        <v>0.93266953474353198</v>
      </c>
      <c r="BG59" s="223">
        <v>58.667535725419803</v>
      </c>
      <c r="BH59" s="225">
        <v>1.1925422880435299</v>
      </c>
      <c r="BI59" s="223">
        <v>11.0649930750031</v>
      </c>
      <c r="BJ59" s="225">
        <v>1.5139450352674</v>
      </c>
      <c r="BK59" s="223">
        <v>33.924507875728303</v>
      </c>
      <c r="BL59" s="225">
        <v>0.899340152367888</v>
      </c>
      <c r="BM59" s="223">
        <v>43.732773660240902</v>
      </c>
      <c r="BN59" s="225">
        <v>1.2508836403713499</v>
      </c>
      <c r="BO59" s="223">
        <v>9.8082657845125603</v>
      </c>
      <c r="BP59" s="239">
        <v>1.5406240915323199</v>
      </c>
    </row>
    <row r="60" spans="1:68" ht="13" customHeight="1" x14ac:dyDescent="0.25">
      <c r="A60" s="26" t="s">
        <v>417</v>
      </c>
      <c r="B60" s="188">
        <v>1</v>
      </c>
      <c r="C60" s="223">
        <v>8.8993261214914199</v>
      </c>
      <c r="D60" s="225">
        <v>0.64762292638106</v>
      </c>
      <c r="E60" s="223">
        <v>14.005676481645599</v>
      </c>
      <c r="F60" s="225">
        <v>0.92376462703892104</v>
      </c>
      <c r="G60" s="223">
        <v>5.1063503601542299</v>
      </c>
      <c r="H60" s="225">
        <v>1.12816512131103</v>
      </c>
      <c r="I60" s="223">
        <v>16.870383093878601</v>
      </c>
      <c r="J60" s="225">
        <v>0.67855567269557104</v>
      </c>
      <c r="K60" s="223">
        <v>24.697596272656799</v>
      </c>
      <c r="L60" s="225">
        <v>1.1845956188762801</v>
      </c>
      <c r="M60" s="223">
        <v>7.8272131787781998</v>
      </c>
      <c r="N60" s="225">
        <v>1.3651756594695901</v>
      </c>
      <c r="O60" s="223">
        <v>7.7140724910174301</v>
      </c>
      <c r="P60" s="225">
        <v>0.61355494702521396</v>
      </c>
      <c r="Q60" s="223">
        <v>14.756831768564799</v>
      </c>
      <c r="R60" s="225">
        <v>0.95252469715814903</v>
      </c>
      <c r="S60" s="223">
        <v>7.0427592775473302</v>
      </c>
      <c r="T60" s="225">
        <v>1.13302823076715</v>
      </c>
      <c r="U60" s="223">
        <v>42.378477175543097</v>
      </c>
      <c r="V60" s="225">
        <v>1.04865914611815</v>
      </c>
      <c r="W60" s="223">
        <v>46.869877850619197</v>
      </c>
      <c r="X60" s="225">
        <v>1.58921048880232</v>
      </c>
      <c r="Y60" s="223">
        <v>4.4914006750760196</v>
      </c>
      <c r="Z60" s="225">
        <v>1.90401575163037</v>
      </c>
      <c r="AA60" s="223">
        <v>9.1762041484067005</v>
      </c>
      <c r="AB60" s="225">
        <v>0.642610865025948</v>
      </c>
      <c r="AC60" s="223">
        <v>15.9049455253784</v>
      </c>
      <c r="AD60" s="225">
        <v>0.97146214406467302</v>
      </c>
      <c r="AE60" s="223">
        <v>6.7287413769717404</v>
      </c>
      <c r="AF60" s="225">
        <v>1.1647692566341701</v>
      </c>
      <c r="AG60" s="223">
        <v>28.5357693504432</v>
      </c>
      <c r="AH60" s="225">
        <v>0.95914393628011696</v>
      </c>
      <c r="AI60" s="223">
        <v>32.255563925818798</v>
      </c>
      <c r="AJ60" s="225">
        <v>1.41833932003371</v>
      </c>
      <c r="AK60" s="223">
        <v>3.7197945753755701</v>
      </c>
      <c r="AL60" s="225">
        <v>1.7122042860758699</v>
      </c>
      <c r="AM60" s="223">
        <v>47.780224351072697</v>
      </c>
      <c r="AN60" s="225">
        <v>1.0310356194699799</v>
      </c>
      <c r="AO60" s="223">
        <v>60.401831549082502</v>
      </c>
      <c r="AP60" s="225">
        <v>1.16407224887492</v>
      </c>
      <c r="AQ60" s="223">
        <v>12.6216071980098</v>
      </c>
      <c r="AR60" s="225">
        <v>1.55502368123979</v>
      </c>
      <c r="AS60" s="223">
        <v>21.275871153316899</v>
      </c>
      <c r="AT60" s="225">
        <v>0.71557215819045505</v>
      </c>
      <c r="AU60" s="223">
        <v>34.575191545172402</v>
      </c>
      <c r="AV60" s="225">
        <v>1.39370741444932</v>
      </c>
      <c r="AW60" s="223">
        <v>13.299320391855501</v>
      </c>
      <c r="AX60" s="225">
        <v>1.56667286651309</v>
      </c>
      <c r="AY60" s="223">
        <v>36.215096244095797</v>
      </c>
      <c r="AZ60" s="225">
        <v>1.0068415675796201</v>
      </c>
      <c r="BA60" s="223">
        <v>48.6114223551591</v>
      </c>
      <c r="BB60" s="225">
        <v>1.4616613899150499</v>
      </c>
      <c r="BC60" s="223">
        <v>12.396326111063299</v>
      </c>
      <c r="BD60" s="225">
        <v>1.7748757593067199</v>
      </c>
      <c r="BE60" s="223">
        <v>48.277780035046902</v>
      </c>
      <c r="BF60" s="225">
        <v>0.94258894296154005</v>
      </c>
      <c r="BG60" s="223">
        <v>69.076143480527307</v>
      </c>
      <c r="BH60" s="225">
        <v>1.19177015757275</v>
      </c>
      <c r="BI60" s="223">
        <v>20.798363445480401</v>
      </c>
      <c r="BJ60" s="225">
        <v>1.5194703102970899</v>
      </c>
      <c r="BK60" s="223">
        <v>11.193749553536099</v>
      </c>
      <c r="BL60" s="225">
        <v>0.63808253107944302</v>
      </c>
      <c r="BM60" s="223">
        <v>27.7972328786235</v>
      </c>
      <c r="BN60" s="225">
        <v>1.2184997073681201</v>
      </c>
      <c r="BO60" s="223">
        <v>16.603483325087399</v>
      </c>
      <c r="BP60" s="239">
        <v>1.37546023327647</v>
      </c>
    </row>
    <row r="61" spans="1:68" ht="13" customHeight="1" x14ac:dyDescent="0.25">
      <c r="A61" s="26" t="s">
        <v>435</v>
      </c>
      <c r="B61" s="188">
        <v>1</v>
      </c>
      <c r="C61" s="223">
        <v>32.743777913287403</v>
      </c>
      <c r="D61" s="225">
        <v>1.0234553590239599</v>
      </c>
      <c r="E61" s="223">
        <v>41.567970689752499</v>
      </c>
      <c r="F61" s="225">
        <v>1.1163012106278101</v>
      </c>
      <c r="G61" s="223">
        <v>8.8241927764651695</v>
      </c>
      <c r="H61" s="225">
        <v>1.5144600571702</v>
      </c>
      <c r="I61" s="223">
        <v>31.5345948034707</v>
      </c>
      <c r="J61" s="225">
        <v>0.93850833576670201</v>
      </c>
      <c r="K61" s="223">
        <v>32.595002314270701</v>
      </c>
      <c r="L61" s="225">
        <v>1.1826253405918301</v>
      </c>
      <c r="M61" s="223">
        <v>1.0604075108</v>
      </c>
      <c r="N61" s="225">
        <v>1.5097683903544701</v>
      </c>
      <c r="O61" s="223">
        <v>38.163458830231598</v>
      </c>
      <c r="P61" s="225">
        <v>1.0322479037479</v>
      </c>
      <c r="Q61" s="223">
        <v>32.695880099559801</v>
      </c>
      <c r="R61" s="225">
        <v>1.10051500343276</v>
      </c>
      <c r="S61" s="223">
        <v>-5.4675787306718897</v>
      </c>
      <c r="T61" s="225">
        <v>1.5088634820859499</v>
      </c>
      <c r="U61" s="223">
        <v>42.8498453048485</v>
      </c>
      <c r="V61" s="225">
        <v>1.3583863190645999</v>
      </c>
      <c r="W61" s="223">
        <v>60.250910154074198</v>
      </c>
      <c r="X61" s="225">
        <v>1.17534054000594</v>
      </c>
      <c r="Y61" s="223">
        <v>17.401064849225701</v>
      </c>
      <c r="Z61" s="225">
        <v>1.7962847148498799</v>
      </c>
      <c r="AA61" s="223">
        <v>16.299985969748199</v>
      </c>
      <c r="AB61" s="225">
        <v>0.92734446961153005</v>
      </c>
      <c r="AC61" s="223">
        <v>26.680476708848399</v>
      </c>
      <c r="AD61" s="225">
        <v>0.94479356163074102</v>
      </c>
      <c r="AE61" s="223">
        <v>10.3804907391002</v>
      </c>
      <c r="AF61" s="225">
        <v>1.3238589952929201</v>
      </c>
      <c r="AG61" s="223">
        <v>43.961451654364303</v>
      </c>
      <c r="AH61" s="225">
        <v>0.85928232652502201</v>
      </c>
      <c r="AI61" s="223">
        <v>41.759505549297103</v>
      </c>
      <c r="AJ61" s="225">
        <v>0.85752823567314096</v>
      </c>
      <c r="AK61" s="223">
        <v>-2.20194610506719</v>
      </c>
      <c r="AL61" s="225">
        <v>1.2139690241743999</v>
      </c>
      <c r="AM61" s="223">
        <v>38.08345940273</v>
      </c>
      <c r="AN61" s="225">
        <v>1.1541246731033099</v>
      </c>
      <c r="AO61" s="223">
        <v>42.397041897856703</v>
      </c>
      <c r="AP61" s="225">
        <v>0.82381619120331095</v>
      </c>
      <c r="AQ61" s="223">
        <v>4.3135824951266999</v>
      </c>
      <c r="AR61" s="225">
        <v>1.4179833842307701</v>
      </c>
      <c r="AS61" s="223">
        <v>7.8499620742747602</v>
      </c>
      <c r="AT61" s="225">
        <v>0.59845157182830699</v>
      </c>
      <c r="AU61" s="223">
        <v>11.068322870813001</v>
      </c>
      <c r="AV61" s="225">
        <v>0.66794908558855803</v>
      </c>
      <c r="AW61" s="223">
        <v>3.2183607965382199</v>
      </c>
      <c r="AX61" s="225">
        <v>0.896827890267895</v>
      </c>
      <c r="AY61" s="223">
        <v>37.091247074416103</v>
      </c>
      <c r="AZ61" s="225">
        <v>1.2204903566498599</v>
      </c>
      <c r="BA61" s="223">
        <v>52.408316861312798</v>
      </c>
      <c r="BB61" s="225">
        <v>1.2120897254851</v>
      </c>
      <c r="BC61" s="223">
        <v>15.317069786896701</v>
      </c>
      <c r="BD61" s="225">
        <v>1.7201041286218299</v>
      </c>
      <c r="BE61" s="223">
        <v>40.1561219460934</v>
      </c>
      <c r="BF61" s="225">
        <v>1.10272689763197</v>
      </c>
      <c r="BG61" s="223">
        <v>48.302352848159899</v>
      </c>
      <c r="BH61" s="225">
        <v>0.83748829141724201</v>
      </c>
      <c r="BI61" s="223">
        <v>8.1462309020664492</v>
      </c>
      <c r="BJ61" s="225">
        <v>1.3846996963320299</v>
      </c>
      <c r="BK61" s="223">
        <v>33.515872789020698</v>
      </c>
      <c r="BL61" s="225">
        <v>0.74358275312835798</v>
      </c>
      <c r="BM61" s="223">
        <v>41.562681243032202</v>
      </c>
      <c r="BN61" s="225">
        <v>1.08592825654985</v>
      </c>
      <c r="BO61" s="223">
        <v>8.0468084540114795</v>
      </c>
      <c r="BP61" s="239">
        <v>1.31611378274196</v>
      </c>
    </row>
    <row r="62" spans="1:68" ht="13" customHeight="1" x14ac:dyDescent="0.25">
      <c r="A62" s="26" t="s">
        <v>437</v>
      </c>
      <c r="B62" s="188">
        <v>1</v>
      </c>
      <c r="C62" s="223">
        <v>12.523755746615</v>
      </c>
      <c r="D62" s="225">
        <v>0.94772896654426697</v>
      </c>
      <c r="E62" s="223">
        <v>21.335160916724298</v>
      </c>
      <c r="F62" s="225">
        <v>0.99716201638361002</v>
      </c>
      <c r="G62" s="223">
        <v>8.8114051701093601</v>
      </c>
      <c r="H62" s="225">
        <v>1.3756897473432299</v>
      </c>
      <c r="I62" s="223">
        <v>19.476109243956099</v>
      </c>
      <c r="J62" s="225">
        <v>1.1597936303594301</v>
      </c>
      <c r="K62" s="223">
        <v>29.8669855188128</v>
      </c>
      <c r="L62" s="225">
        <v>1.1990892480921</v>
      </c>
      <c r="M62" s="223">
        <v>10.3908762748567</v>
      </c>
      <c r="N62" s="225">
        <v>1.6682135024967299</v>
      </c>
      <c r="O62" s="223">
        <v>13.977577060081501</v>
      </c>
      <c r="P62" s="225">
        <v>0.83328989877631099</v>
      </c>
      <c r="Q62" s="223">
        <v>16.1816039465165</v>
      </c>
      <c r="R62" s="225">
        <v>1.0559520602489101</v>
      </c>
      <c r="S62" s="223">
        <v>2.2040268864350301</v>
      </c>
      <c r="T62" s="225">
        <v>1.34514192892295</v>
      </c>
      <c r="U62" s="223">
        <v>26.938891117624198</v>
      </c>
      <c r="V62" s="225">
        <v>1.11906847053119</v>
      </c>
      <c r="W62" s="223">
        <v>38.330933635624802</v>
      </c>
      <c r="X62" s="225">
        <v>1.2415738838458601</v>
      </c>
      <c r="Y62" s="223">
        <v>11.3920425180007</v>
      </c>
      <c r="Z62" s="225">
        <v>1.6714723900756201</v>
      </c>
      <c r="AA62" s="223">
        <v>10.8903678184775</v>
      </c>
      <c r="AB62" s="225">
        <v>0.85146370096007395</v>
      </c>
      <c r="AC62" s="223">
        <v>17.1454763673702</v>
      </c>
      <c r="AD62" s="225">
        <v>1.09580072994291</v>
      </c>
      <c r="AE62" s="223">
        <v>6.2551085488927196</v>
      </c>
      <c r="AF62" s="225">
        <v>1.3877210360140899</v>
      </c>
      <c r="AG62" s="223">
        <v>38.613981365520601</v>
      </c>
      <c r="AH62" s="225">
        <v>1.37490902959634</v>
      </c>
      <c r="AI62" s="223">
        <v>48.141423052003503</v>
      </c>
      <c r="AJ62" s="225">
        <v>1.3397992191986701</v>
      </c>
      <c r="AK62" s="223">
        <v>9.5274416864829004</v>
      </c>
      <c r="AL62" s="225">
        <v>1.9197491470061701</v>
      </c>
      <c r="AM62" s="223">
        <v>31.183685416039001</v>
      </c>
      <c r="AN62" s="225">
        <v>1.30991050310081</v>
      </c>
      <c r="AO62" s="223">
        <v>41.037642498395101</v>
      </c>
      <c r="AP62" s="225">
        <v>1.0251682790807899</v>
      </c>
      <c r="AQ62" s="223">
        <v>9.8539570823561</v>
      </c>
      <c r="AR62" s="225">
        <v>1.66338075213322</v>
      </c>
      <c r="AS62" s="223">
        <v>4.7670438049399397</v>
      </c>
      <c r="AT62" s="225">
        <v>0.65677579148363696</v>
      </c>
      <c r="AU62" s="223">
        <v>6.9219580237552396</v>
      </c>
      <c r="AV62" s="225">
        <v>0.66767090846063903</v>
      </c>
      <c r="AW62" s="223">
        <v>2.1549142188152999</v>
      </c>
      <c r="AX62" s="225">
        <v>0.93655692954759195</v>
      </c>
      <c r="AY62" s="223">
        <v>33.741899272350899</v>
      </c>
      <c r="AZ62" s="225">
        <v>1.3753089100198099</v>
      </c>
      <c r="BA62" s="223">
        <v>30.794810671919802</v>
      </c>
      <c r="BB62" s="225">
        <v>1.2116925810916901</v>
      </c>
      <c r="BC62" s="223">
        <v>-2.9470886004311199</v>
      </c>
      <c r="BD62" s="225">
        <v>1.83294121811163</v>
      </c>
      <c r="BE62" s="223">
        <v>38.093495896338801</v>
      </c>
      <c r="BF62" s="225">
        <v>1.3830737359246099</v>
      </c>
      <c r="BG62" s="223">
        <v>48.478136351980197</v>
      </c>
      <c r="BH62" s="225">
        <v>1.39860413569592</v>
      </c>
      <c r="BI62" s="223">
        <v>10.384640455641399</v>
      </c>
      <c r="BJ62" s="225">
        <v>1.9669739417161101</v>
      </c>
      <c r="BK62" s="223">
        <v>20.552253555464599</v>
      </c>
      <c r="BL62" s="225">
        <v>1.14761695544891</v>
      </c>
      <c r="BM62" s="223">
        <v>32.361549924422299</v>
      </c>
      <c r="BN62" s="225">
        <v>1.1943708741094901</v>
      </c>
      <c r="BO62" s="223">
        <v>11.8092963689577</v>
      </c>
      <c r="BP62" s="239">
        <v>1.65636543714088</v>
      </c>
    </row>
    <row r="63" spans="1:68" ht="13" customHeight="1" x14ac:dyDescent="0.25">
      <c r="A63" s="238" t="s">
        <v>438</v>
      </c>
      <c r="B63" s="230">
        <v>1</v>
      </c>
      <c r="C63" s="231">
        <v>51.822777477813403</v>
      </c>
      <c r="D63" s="232">
        <v>0.60239350999770203</v>
      </c>
      <c r="E63" s="231">
        <v>43.036894975408202</v>
      </c>
      <c r="F63" s="232">
        <v>1.7991639530647101</v>
      </c>
      <c r="G63" s="231">
        <v>-8.7858825024051903</v>
      </c>
      <c r="H63" s="232">
        <v>1.89733204023302</v>
      </c>
      <c r="I63" s="231">
        <v>50.484138272812402</v>
      </c>
      <c r="J63" s="232">
        <v>0.58610675947254398</v>
      </c>
      <c r="K63" s="231">
        <v>42.065945303503703</v>
      </c>
      <c r="L63" s="232">
        <v>1.7460397125395299</v>
      </c>
      <c r="M63" s="231">
        <v>-8.4181929693086808</v>
      </c>
      <c r="N63" s="232">
        <v>1.84178603840525</v>
      </c>
      <c r="O63" s="231">
        <v>55.233623836153598</v>
      </c>
      <c r="P63" s="232">
        <v>0.60909753966954605</v>
      </c>
      <c r="Q63" s="231">
        <v>43.837557809933102</v>
      </c>
      <c r="R63" s="232">
        <v>1.7879155911940201</v>
      </c>
      <c r="S63" s="231">
        <v>-11.396066026220501</v>
      </c>
      <c r="T63" s="232">
        <v>1.8888202598622601</v>
      </c>
      <c r="U63" s="231">
        <v>44.325340119913399</v>
      </c>
      <c r="V63" s="232">
        <v>0.65484678563480003</v>
      </c>
      <c r="W63" s="231">
        <v>41.573396725119103</v>
      </c>
      <c r="X63" s="232">
        <v>1.7728273576736</v>
      </c>
      <c r="Y63" s="231">
        <v>-2.75194339479427</v>
      </c>
      <c r="Z63" s="232">
        <v>1.88990506448662</v>
      </c>
      <c r="AA63" s="231">
        <v>44.103857745649002</v>
      </c>
      <c r="AB63" s="232">
        <v>0.65541303963450404</v>
      </c>
      <c r="AC63" s="231">
        <v>42.834740137389701</v>
      </c>
      <c r="AD63" s="232">
        <v>1.6261759190837399</v>
      </c>
      <c r="AE63" s="231">
        <v>-1.2691176082592499</v>
      </c>
      <c r="AF63" s="232">
        <v>1.75328673420259</v>
      </c>
      <c r="AG63" s="231">
        <v>52.644194025776798</v>
      </c>
      <c r="AH63" s="232">
        <v>0.597602348342131</v>
      </c>
      <c r="AI63" s="231">
        <v>41.857773504220901</v>
      </c>
      <c r="AJ63" s="232">
        <v>1.5102449792796</v>
      </c>
      <c r="AK63" s="231">
        <v>-10.7864205215559</v>
      </c>
      <c r="AL63" s="232">
        <v>1.62418239868042</v>
      </c>
      <c r="AM63" s="231">
        <v>44.702204104149402</v>
      </c>
      <c r="AN63" s="232">
        <v>0.554246660003064</v>
      </c>
      <c r="AO63" s="231">
        <v>41.872467653934599</v>
      </c>
      <c r="AP63" s="232">
        <v>1.50519895528562</v>
      </c>
      <c r="AQ63" s="231">
        <v>-2.8297364502148299</v>
      </c>
      <c r="AR63" s="232">
        <v>1.6039991443630801</v>
      </c>
      <c r="AS63" s="231">
        <v>12.772100908807101</v>
      </c>
      <c r="AT63" s="232">
        <v>0.37920103636822</v>
      </c>
      <c r="AU63" s="231">
        <v>11.3426157334971</v>
      </c>
      <c r="AV63" s="232">
        <v>0.90121749754848701</v>
      </c>
      <c r="AW63" s="231">
        <v>-1.4294851753100399</v>
      </c>
      <c r="AX63" s="232">
        <v>0.97774557215580904</v>
      </c>
      <c r="AY63" s="231">
        <v>53.560614117331298</v>
      </c>
      <c r="AZ63" s="232">
        <v>0.603074969880529</v>
      </c>
      <c r="BA63" s="231">
        <v>32.825158213370102</v>
      </c>
      <c r="BB63" s="232">
        <v>1.2737487972354899</v>
      </c>
      <c r="BC63" s="231">
        <v>-20.7354559039611</v>
      </c>
      <c r="BD63" s="232">
        <v>1.4093031674395899</v>
      </c>
      <c r="BE63" s="231">
        <v>38.8294003081268</v>
      </c>
      <c r="BF63" s="232">
        <v>0.60176976634426105</v>
      </c>
      <c r="BG63" s="231">
        <v>31.425385207164801</v>
      </c>
      <c r="BH63" s="232">
        <v>1.1985434841135101</v>
      </c>
      <c r="BI63" s="231">
        <v>-7.4040151009619199</v>
      </c>
      <c r="BJ63" s="232">
        <v>1.34113136381079</v>
      </c>
      <c r="BK63" s="231">
        <v>41.139644951903797</v>
      </c>
      <c r="BL63" s="232">
        <v>0.56709256097474103</v>
      </c>
      <c r="BM63" s="231">
        <v>28.251106564107399</v>
      </c>
      <c r="BN63" s="232">
        <v>1.4326142616895401</v>
      </c>
      <c r="BO63" s="231">
        <v>-12.888538387796499</v>
      </c>
      <c r="BP63" s="241">
        <v>1.5407717532162799</v>
      </c>
    </row>
    <row r="64" spans="1:68" ht="13" customHeight="1" x14ac:dyDescent="0.25">
      <c r="A64" s="26" t="s">
        <v>478</v>
      </c>
      <c r="B64" s="188">
        <v>1</v>
      </c>
      <c r="C64" s="223">
        <v>39.142134492984098</v>
      </c>
      <c r="D64" s="225">
        <v>0.99219288462794297</v>
      </c>
      <c r="E64" s="223">
        <v>51.405961313000702</v>
      </c>
      <c r="F64" s="225">
        <v>1.7784114134311499</v>
      </c>
      <c r="G64" s="223">
        <v>12.2638268200166</v>
      </c>
      <c r="H64" s="225">
        <v>2.0364660261660399</v>
      </c>
      <c r="I64" s="223">
        <v>29.0163929760032</v>
      </c>
      <c r="J64" s="225">
        <v>0.82208519981400296</v>
      </c>
      <c r="K64" s="223">
        <v>40.908300226098802</v>
      </c>
      <c r="L64" s="225">
        <v>1.7388114709196301</v>
      </c>
      <c r="M64" s="223">
        <v>11.891907250095599</v>
      </c>
      <c r="N64" s="225">
        <v>1.9233536874831201</v>
      </c>
      <c r="O64" s="223">
        <v>32.669714434833601</v>
      </c>
      <c r="P64" s="225">
        <v>0.96609549517865501</v>
      </c>
      <c r="Q64" s="223">
        <v>37.7266942494972</v>
      </c>
      <c r="R64" s="225">
        <v>1.59765950108098</v>
      </c>
      <c r="S64" s="223">
        <v>5.0569798146635598</v>
      </c>
      <c r="T64" s="225">
        <v>1.8670448273136899</v>
      </c>
      <c r="U64" s="223">
        <v>48.532934388129298</v>
      </c>
      <c r="V64" s="225">
        <v>1.0309329750326901</v>
      </c>
      <c r="W64" s="223">
        <v>64.1917559342792</v>
      </c>
      <c r="X64" s="225">
        <v>1.35080529790782</v>
      </c>
      <c r="Y64" s="223">
        <v>15.6588215461499</v>
      </c>
      <c r="Z64" s="225">
        <v>1.69926388529433</v>
      </c>
      <c r="AA64" s="223">
        <v>13.467981919644201</v>
      </c>
      <c r="AB64" s="225">
        <v>0.67139514041756898</v>
      </c>
      <c r="AC64" s="223">
        <v>29.909450562544301</v>
      </c>
      <c r="AD64" s="225">
        <v>1.68601508855011</v>
      </c>
      <c r="AE64" s="223">
        <v>16.441468642900102</v>
      </c>
      <c r="AF64" s="225">
        <v>1.8147777586787199</v>
      </c>
      <c r="AG64" s="223">
        <v>39.959222281122003</v>
      </c>
      <c r="AH64" s="225">
        <v>0.97516836138334495</v>
      </c>
      <c r="AI64" s="223">
        <v>44.814264120917699</v>
      </c>
      <c r="AJ64" s="225">
        <v>1.4770743258207399</v>
      </c>
      <c r="AK64" s="223">
        <v>4.85504183979572</v>
      </c>
      <c r="AL64" s="225">
        <v>1.76994403782771</v>
      </c>
      <c r="AM64" s="223">
        <v>31.1139864240637</v>
      </c>
      <c r="AN64" s="225">
        <v>1.0830402104353001</v>
      </c>
      <c r="AO64" s="223">
        <v>51.417933431963597</v>
      </c>
      <c r="AP64" s="225">
        <v>1.6130985025034801</v>
      </c>
      <c r="AQ64" s="223">
        <v>20.3039470078999</v>
      </c>
      <c r="AR64" s="225">
        <v>1.94295210342373</v>
      </c>
      <c r="AS64" s="223">
        <v>9.1999845495615205</v>
      </c>
      <c r="AT64" s="225">
        <v>0.65407468246186495</v>
      </c>
      <c r="AU64" s="223">
        <v>20.956357650339601</v>
      </c>
      <c r="AV64" s="225">
        <v>1.5471741667522101</v>
      </c>
      <c r="AW64" s="223">
        <v>11.7563731007781</v>
      </c>
      <c r="AX64" s="225">
        <v>1.6797504554257401</v>
      </c>
      <c r="AY64" s="223">
        <v>41.600273692877401</v>
      </c>
      <c r="AZ64" s="225">
        <v>0.98922776777492105</v>
      </c>
      <c r="BA64" s="223">
        <v>44.524194157420098</v>
      </c>
      <c r="BB64" s="225">
        <v>1.6171821348864901</v>
      </c>
      <c r="BC64" s="223">
        <v>2.9239204645427002</v>
      </c>
      <c r="BD64" s="225">
        <v>1.8957451394987099</v>
      </c>
      <c r="BE64" s="223">
        <v>31.460205040819101</v>
      </c>
      <c r="BF64" s="225">
        <v>1.06708425760574</v>
      </c>
      <c r="BG64" s="223">
        <v>47.7362950164203</v>
      </c>
      <c r="BH64" s="225">
        <v>1.6745343650695199</v>
      </c>
      <c r="BI64" s="223">
        <v>16.276089975601302</v>
      </c>
      <c r="BJ64" s="225">
        <v>1.98563192778238</v>
      </c>
      <c r="BK64" s="223">
        <v>30.2596815770459</v>
      </c>
      <c r="BL64" s="225">
        <v>1.0441573881300601</v>
      </c>
      <c r="BM64" s="223">
        <v>45.746800737028202</v>
      </c>
      <c r="BN64" s="225">
        <v>1.5488853833781899</v>
      </c>
      <c r="BO64" s="223">
        <v>15.487119159982299</v>
      </c>
      <c r="BP64" s="239">
        <v>1.8679696416240801</v>
      </c>
    </row>
    <row r="65" spans="1:68" ht="13" customHeight="1" x14ac:dyDescent="0.25">
      <c r="A65" s="26" t="s">
        <v>479</v>
      </c>
      <c r="B65" s="188">
        <v>1</v>
      </c>
      <c r="C65" s="223">
        <v>38.655764812715802</v>
      </c>
      <c r="D65" s="225">
        <v>1.0701584431957001</v>
      </c>
      <c r="E65" s="223">
        <v>38.602324699268202</v>
      </c>
      <c r="F65" s="225">
        <v>1.5600285821411199</v>
      </c>
      <c r="G65" s="223">
        <v>-5.34401134475289E-2</v>
      </c>
      <c r="H65" s="225">
        <v>1.8918055583596001</v>
      </c>
      <c r="I65" s="223">
        <v>11.841511276243001</v>
      </c>
      <c r="J65" s="225">
        <v>0.70928526892779298</v>
      </c>
      <c r="K65" s="223">
        <v>14.741998426576201</v>
      </c>
      <c r="L65" s="225">
        <v>1.0623676032207301</v>
      </c>
      <c r="M65" s="223">
        <v>2.9004871503331402</v>
      </c>
      <c r="N65" s="225">
        <v>1.27738424802051</v>
      </c>
      <c r="O65" s="223">
        <v>49.639519957138297</v>
      </c>
      <c r="P65" s="225">
        <v>1.19461348299714</v>
      </c>
      <c r="Q65" s="223">
        <v>42.894820154491399</v>
      </c>
      <c r="R65" s="225">
        <v>1.40096729588296</v>
      </c>
      <c r="S65" s="223">
        <v>-6.7446998026468803</v>
      </c>
      <c r="T65" s="225">
        <v>1.84114386670139</v>
      </c>
      <c r="U65" s="223">
        <v>70.653023511368502</v>
      </c>
      <c r="V65" s="225">
        <v>1.02744086216444</v>
      </c>
      <c r="W65" s="223">
        <v>72.085873508684799</v>
      </c>
      <c r="X65" s="225">
        <v>1.40830802931344</v>
      </c>
      <c r="Y65" s="223">
        <v>1.4328499973162101</v>
      </c>
      <c r="Z65" s="225">
        <v>1.74326309852354</v>
      </c>
      <c r="AA65" s="223">
        <v>38.8185586841267</v>
      </c>
      <c r="AB65" s="225">
        <v>0.98607605984949498</v>
      </c>
      <c r="AC65" s="223">
        <v>53.908358053286001</v>
      </c>
      <c r="AD65" s="225">
        <v>1.8478954113686299</v>
      </c>
      <c r="AE65" s="223">
        <v>15.0897993691593</v>
      </c>
      <c r="AF65" s="225">
        <v>2.09453179664705</v>
      </c>
      <c r="AG65" s="223">
        <v>50.355077758565102</v>
      </c>
      <c r="AH65" s="225">
        <v>1.1385580957814001</v>
      </c>
      <c r="AI65" s="223">
        <v>51.091160077630903</v>
      </c>
      <c r="AJ65" s="225">
        <v>1.50162323134047</v>
      </c>
      <c r="AK65" s="223">
        <v>0.73608231906580102</v>
      </c>
      <c r="AL65" s="225">
        <v>1.8844593034530599</v>
      </c>
      <c r="AM65" s="223">
        <v>40.643974934025898</v>
      </c>
      <c r="AN65" s="225">
        <v>1.0161456980139201</v>
      </c>
      <c r="AO65" s="223">
        <v>47.022300509040797</v>
      </c>
      <c r="AP65" s="225">
        <v>1.6285978154389</v>
      </c>
      <c r="AQ65" s="223">
        <v>6.3783255750149204</v>
      </c>
      <c r="AR65" s="225">
        <v>1.91960488748194</v>
      </c>
      <c r="AS65" s="223">
        <v>13.476327662313601</v>
      </c>
      <c r="AT65" s="225">
        <v>0.76260668764983697</v>
      </c>
      <c r="AU65" s="223">
        <v>18.747172888278801</v>
      </c>
      <c r="AV65" s="225">
        <v>1.45911887094087</v>
      </c>
      <c r="AW65" s="223">
        <v>5.2708452259652798</v>
      </c>
      <c r="AX65" s="225">
        <v>1.64638903044937</v>
      </c>
      <c r="AY65" s="223">
        <v>57.776368451022002</v>
      </c>
      <c r="AZ65" s="225">
        <v>1.0352591991628699</v>
      </c>
      <c r="BA65" s="223">
        <v>48.629632731956001</v>
      </c>
      <c r="BB65" s="225">
        <v>1.7650994226805801</v>
      </c>
      <c r="BC65" s="223">
        <v>-9.1467357190659708</v>
      </c>
      <c r="BD65" s="225">
        <v>2.04629850740274</v>
      </c>
      <c r="BE65" s="223">
        <v>52.324194853236101</v>
      </c>
      <c r="BF65" s="225">
        <v>0.91687934613854005</v>
      </c>
      <c r="BG65" s="223">
        <v>59.405695761150298</v>
      </c>
      <c r="BH65" s="225">
        <v>1.38736633788393</v>
      </c>
      <c r="BI65" s="223">
        <v>7.0815009079141804</v>
      </c>
      <c r="BJ65" s="225">
        <v>1.6629651502268099</v>
      </c>
      <c r="BK65" s="223">
        <v>62.367331595395598</v>
      </c>
      <c r="BL65" s="225">
        <v>0.99082017516384002</v>
      </c>
      <c r="BM65" s="223">
        <v>61.9178775022636</v>
      </c>
      <c r="BN65" s="225">
        <v>1.42614272192747</v>
      </c>
      <c r="BO65" s="223">
        <v>-0.44945409313200502</v>
      </c>
      <c r="BP65" s="239">
        <v>1.73655051260204</v>
      </c>
    </row>
    <row r="66" spans="1:68" ht="13" customHeight="1" x14ac:dyDescent="0.25">
      <c r="A66" s="27" t="s">
        <v>480</v>
      </c>
      <c r="B66" s="203">
        <v>1</v>
      </c>
      <c r="C66" s="233">
        <v>20.140452513171802</v>
      </c>
      <c r="D66" s="234">
        <v>1.12978259385409</v>
      </c>
      <c r="E66" s="233">
        <v>20.525708398943099</v>
      </c>
      <c r="F66" s="234">
        <v>1.5200798050625399</v>
      </c>
      <c r="G66" s="233">
        <v>0.38525588577130099</v>
      </c>
      <c r="H66" s="234">
        <v>1.89395124624016</v>
      </c>
      <c r="I66" s="233">
        <v>21.1239617563811</v>
      </c>
      <c r="J66" s="234">
        <v>1.1743949630312001</v>
      </c>
      <c r="K66" s="233">
        <v>24.3492831787289</v>
      </c>
      <c r="L66" s="234">
        <v>1.3857447760009001</v>
      </c>
      <c r="M66" s="233">
        <v>3.22532142234776</v>
      </c>
      <c r="N66" s="234">
        <v>1.81645041589547</v>
      </c>
      <c r="O66" s="233">
        <v>26.597759781678</v>
      </c>
      <c r="P66" s="234">
        <v>1.2204385848842201</v>
      </c>
      <c r="Q66" s="233">
        <v>19.278680286487401</v>
      </c>
      <c r="R66" s="234">
        <v>1.72308819098113</v>
      </c>
      <c r="S66" s="233">
        <v>-7.3190794951905902</v>
      </c>
      <c r="T66" s="234">
        <v>2.1115168134241298</v>
      </c>
      <c r="U66" s="233">
        <v>74.891258243243598</v>
      </c>
      <c r="V66" s="234">
        <v>1.06389504230244</v>
      </c>
      <c r="W66" s="233">
        <v>66.283212602156894</v>
      </c>
      <c r="X66" s="234">
        <v>2.0318597790644799</v>
      </c>
      <c r="Y66" s="233">
        <v>-8.6080456410866208</v>
      </c>
      <c r="Z66" s="234">
        <v>2.29354023788895</v>
      </c>
      <c r="AA66" s="233">
        <v>25.096646096168399</v>
      </c>
      <c r="AB66" s="234">
        <v>1.2028579940568001</v>
      </c>
      <c r="AC66" s="233">
        <v>26.877436462432101</v>
      </c>
      <c r="AD66" s="234">
        <v>1.79612234474375</v>
      </c>
      <c r="AE66" s="233">
        <v>1.7807903662636899</v>
      </c>
      <c r="AF66" s="234">
        <v>2.1616944351952601</v>
      </c>
      <c r="AG66" s="233">
        <v>57.807991716383398</v>
      </c>
      <c r="AH66" s="234">
        <v>1.4094736298500301</v>
      </c>
      <c r="AI66" s="233">
        <v>46.422681726842598</v>
      </c>
      <c r="AJ66" s="234">
        <v>2.2679501292162398</v>
      </c>
      <c r="AK66" s="233">
        <v>-11.385309989540801</v>
      </c>
      <c r="AL66" s="234">
        <v>2.6702460002506498</v>
      </c>
      <c r="AM66" s="233">
        <v>22.357951277507699</v>
      </c>
      <c r="AN66" s="234">
        <v>1.2618600556736701</v>
      </c>
      <c r="AO66" s="233">
        <v>25.9313208361039</v>
      </c>
      <c r="AP66" s="234">
        <v>1.7201946140365301</v>
      </c>
      <c r="AQ66" s="233">
        <v>3.5733695585961698</v>
      </c>
      <c r="AR66" s="234">
        <v>2.1333917385855399</v>
      </c>
      <c r="AS66" s="233">
        <v>4.3748071886615802</v>
      </c>
      <c r="AT66" s="234">
        <v>0.61236287717431204</v>
      </c>
      <c r="AU66" s="233">
        <v>11.618587717084001</v>
      </c>
      <c r="AV66" s="234">
        <v>1.5794782843072901</v>
      </c>
      <c r="AW66" s="233">
        <v>7.2437805284224304</v>
      </c>
      <c r="AX66" s="234">
        <v>1.6940306797515601</v>
      </c>
      <c r="AY66" s="233">
        <v>32.751282285426399</v>
      </c>
      <c r="AZ66" s="234">
        <v>1.4434713774641399</v>
      </c>
      <c r="BA66" s="233">
        <v>25.6915006326122</v>
      </c>
      <c r="BB66" s="234">
        <v>1.82299654380609</v>
      </c>
      <c r="BC66" s="233">
        <v>-7.0597816528142099</v>
      </c>
      <c r="BD66" s="234">
        <v>2.32527977161614</v>
      </c>
      <c r="BE66" s="233">
        <v>34.0582694650465</v>
      </c>
      <c r="BF66" s="234">
        <v>1.39086243186198</v>
      </c>
      <c r="BG66" s="233">
        <v>33.686387169617397</v>
      </c>
      <c r="BH66" s="234">
        <v>1.6922779177590199</v>
      </c>
      <c r="BI66" s="233">
        <v>-0.37188229542916701</v>
      </c>
      <c r="BJ66" s="234">
        <v>2.19050287726354</v>
      </c>
      <c r="BK66" s="233">
        <v>46.100316567527599</v>
      </c>
      <c r="BL66" s="234">
        <v>1.6237126865622</v>
      </c>
      <c r="BM66" s="233">
        <v>36.417305948184001</v>
      </c>
      <c r="BN66" s="234">
        <v>1.86335029285758</v>
      </c>
      <c r="BO66" s="233">
        <v>-9.6830106193436496</v>
      </c>
      <c r="BP66" s="243">
        <v>2.4715414628113099</v>
      </c>
    </row>
    <row r="67" spans="1:68" ht="13" customHeight="1" x14ac:dyDescent="0.25">
      <c r="A67" s="26"/>
      <c r="B67" s="96"/>
      <c r="C67" s="223" t="s">
        <v>1523</v>
      </c>
      <c r="D67" s="225" t="s">
        <v>1524</v>
      </c>
      <c r="E67" s="223" t="s">
        <v>736</v>
      </c>
      <c r="F67" s="225" t="s">
        <v>737</v>
      </c>
      <c r="G67" s="223" t="s">
        <v>1525</v>
      </c>
      <c r="H67" s="225" t="s">
        <v>1526</v>
      </c>
      <c r="I67" s="223" t="s">
        <v>1527</v>
      </c>
      <c r="J67" s="225" t="s">
        <v>1528</v>
      </c>
      <c r="K67" s="223" t="s">
        <v>744</v>
      </c>
      <c r="L67" s="225" t="s">
        <v>745</v>
      </c>
      <c r="M67" s="223" t="s">
        <v>1529</v>
      </c>
      <c r="N67" s="225" t="s">
        <v>1530</v>
      </c>
      <c r="O67" s="223" t="s">
        <v>1531</v>
      </c>
      <c r="P67" s="225" t="s">
        <v>1532</v>
      </c>
      <c r="Q67" s="223" t="s">
        <v>752</v>
      </c>
      <c r="R67" s="225" t="s">
        <v>753</v>
      </c>
      <c r="S67" s="223" t="s">
        <v>1533</v>
      </c>
      <c r="T67" s="225" t="s">
        <v>1534</v>
      </c>
      <c r="U67" s="223" t="s">
        <v>1535</v>
      </c>
      <c r="V67" s="225" t="s">
        <v>1536</v>
      </c>
      <c r="W67" s="223" t="s">
        <v>760</v>
      </c>
      <c r="X67" s="225" t="s">
        <v>761</v>
      </c>
      <c r="Y67" s="223" t="s">
        <v>1537</v>
      </c>
      <c r="Z67" s="225" t="s">
        <v>1538</v>
      </c>
      <c r="AA67" s="223" t="s">
        <v>1539</v>
      </c>
      <c r="AB67" s="225" t="s">
        <v>1540</v>
      </c>
      <c r="AC67" s="223" t="s">
        <v>1357</v>
      </c>
      <c r="AD67" s="225" t="s">
        <v>1358</v>
      </c>
      <c r="AE67" s="223" t="s">
        <v>1541</v>
      </c>
      <c r="AF67" s="225" t="s">
        <v>1542</v>
      </c>
      <c r="AG67" s="223" t="s">
        <v>1543</v>
      </c>
      <c r="AH67" s="225" t="s">
        <v>1544</v>
      </c>
      <c r="AI67" s="223" t="s">
        <v>768</v>
      </c>
      <c r="AJ67" s="225" t="s">
        <v>769</v>
      </c>
      <c r="AK67" s="223" t="s">
        <v>1545</v>
      </c>
      <c r="AL67" s="225" t="s">
        <v>1546</v>
      </c>
      <c r="AM67" s="223" t="s">
        <v>1547</v>
      </c>
      <c r="AN67" s="225" t="s">
        <v>1548</v>
      </c>
      <c r="AO67" s="223" t="s">
        <v>776</v>
      </c>
      <c r="AP67" s="225" t="s">
        <v>777</v>
      </c>
      <c r="AQ67" s="223" t="s">
        <v>1549</v>
      </c>
      <c r="AR67" s="225" t="s">
        <v>1550</v>
      </c>
      <c r="AS67" s="223" t="s">
        <v>1551</v>
      </c>
      <c r="AT67" s="225" t="s">
        <v>1552</v>
      </c>
      <c r="AU67" s="223" t="s">
        <v>784</v>
      </c>
      <c r="AV67" s="225" t="s">
        <v>785</v>
      </c>
      <c r="AW67" s="223" t="s">
        <v>1553</v>
      </c>
      <c r="AX67" s="225" t="s">
        <v>1554</v>
      </c>
      <c r="AY67" s="223" t="s">
        <v>1555</v>
      </c>
      <c r="AZ67" s="225" t="s">
        <v>1556</v>
      </c>
      <c r="BA67" s="223" t="s">
        <v>792</v>
      </c>
      <c r="BB67" s="225" t="s">
        <v>793</v>
      </c>
      <c r="BC67" s="223" t="s">
        <v>1557</v>
      </c>
      <c r="BD67" s="225" t="s">
        <v>1558</v>
      </c>
      <c r="BE67" s="223" t="s">
        <v>1559</v>
      </c>
      <c r="BF67" s="225" t="s">
        <v>1560</v>
      </c>
      <c r="BG67" s="223" t="s">
        <v>800</v>
      </c>
      <c r="BH67" s="225" t="s">
        <v>801</v>
      </c>
      <c r="BI67" s="223" t="s">
        <v>1561</v>
      </c>
      <c r="BJ67" s="225" t="s">
        <v>1562</v>
      </c>
      <c r="BK67" s="223" t="s">
        <v>1563</v>
      </c>
      <c r="BL67" s="225" t="s">
        <v>1564</v>
      </c>
      <c r="BM67" s="223" t="s">
        <v>808</v>
      </c>
      <c r="BN67" s="225" t="s">
        <v>809</v>
      </c>
      <c r="BO67" s="223" t="s">
        <v>1565</v>
      </c>
      <c r="BP67" s="239" t="s">
        <v>1566</v>
      </c>
    </row>
    <row r="68" spans="1:68" ht="13" customHeight="1" x14ac:dyDescent="0.25">
      <c r="A68" s="26" t="s">
        <v>404</v>
      </c>
      <c r="B68" s="96">
        <v>3</v>
      </c>
      <c r="C68" s="223">
        <v>28.0334621953794</v>
      </c>
      <c r="D68" s="225">
        <v>0.98836815472471196</v>
      </c>
      <c r="E68" s="223">
        <v>28.436292937055899</v>
      </c>
      <c r="F68" s="225">
        <v>1.0664512539944699</v>
      </c>
      <c r="G68" s="223">
        <v>0.40283074167650301</v>
      </c>
      <c r="H68" s="225">
        <v>1.4540254077629899</v>
      </c>
      <c r="I68" s="223">
        <v>14.9869088615799</v>
      </c>
      <c r="J68" s="225">
        <v>0.80382742989314804</v>
      </c>
      <c r="K68" s="223">
        <v>18.640411884224999</v>
      </c>
      <c r="L68" s="225">
        <v>0.95576672766219495</v>
      </c>
      <c r="M68" s="223">
        <v>3.65350302264509</v>
      </c>
      <c r="N68" s="225">
        <v>1.24885090173116</v>
      </c>
      <c r="O68" s="223">
        <v>32.6173631159268</v>
      </c>
      <c r="P68" s="225">
        <v>1.4620775061015601</v>
      </c>
      <c r="Q68" s="223">
        <v>37.1114270418256</v>
      </c>
      <c r="R68" s="225">
        <v>1.1946190566803101</v>
      </c>
      <c r="S68" s="223">
        <v>4.4940639258987503</v>
      </c>
      <c r="T68" s="225">
        <v>1.8880639089903499</v>
      </c>
      <c r="U68" s="223">
        <v>49.294187196103998</v>
      </c>
      <c r="V68" s="225">
        <v>1.2221235569644</v>
      </c>
      <c r="W68" s="223">
        <v>47.115478112708502</v>
      </c>
      <c r="X68" s="225">
        <v>1.37807344397222</v>
      </c>
      <c r="Y68" s="223">
        <v>-2.17870908339553</v>
      </c>
      <c r="Z68" s="225">
        <v>1.84192084668934</v>
      </c>
      <c r="AA68" s="223">
        <v>15.198042947062699</v>
      </c>
      <c r="AB68" s="225">
        <v>0.87255113580215204</v>
      </c>
      <c r="AC68" s="223">
        <v>21.301784882751601</v>
      </c>
      <c r="AD68" s="225">
        <v>1.1329253168355</v>
      </c>
      <c r="AE68" s="223">
        <v>6.1037419356888902</v>
      </c>
      <c r="AF68" s="225">
        <v>1.42998785243667</v>
      </c>
      <c r="AG68" s="223">
        <v>50.657867517317001</v>
      </c>
      <c r="AH68" s="225">
        <v>0.99399897512014401</v>
      </c>
      <c r="AI68" s="223">
        <v>53.488934513822997</v>
      </c>
      <c r="AJ68" s="225">
        <v>1.0642934876810899</v>
      </c>
      <c r="AK68" s="223">
        <v>2.8310669965060198</v>
      </c>
      <c r="AL68" s="225">
        <v>1.45628108222976</v>
      </c>
      <c r="AM68" s="223">
        <v>27.695493628021399</v>
      </c>
      <c r="AN68" s="225">
        <v>1.27018276019305</v>
      </c>
      <c r="AO68" s="223">
        <v>29.132475487397599</v>
      </c>
      <c r="AP68" s="225">
        <v>1.08301745314288</v>
      </c>
      <c r="AQ68" s="223">
        <v>1.43698185937621</v>
      </c>
      <c r="AR68" s="225">
        <v>1.6692186939115301</v>
      </c>
      <c r="AS68" s="223">
        <v>6.9181476754942999</v>
      </c>
      <c r="AT68" s="225">
        <v>0.672419023069741</v>
      </c>
      <c r="AU68" s="223">
        <v>8.6681701684859096</v>
      </c>
      <c r="AV68" s="225">
        <v>0.61933294379648196</v>
      </c>
      <c r="AW68" s="223">
        <v>1.7500224929916099</v>
      </c>
      <c r="AX68" s="225">
        <v>0.91417757457601301</v>
      </c>
      <c r="AY68" s="223">
        <v>24.3324402149733</v>
      </c>
      <c r="AZ68" s="225">
        <v>1.0357497889148799</v>
      </c>
      <c r="BA68" s="223">
        <v>23.310479883197999</v>
      </c>
      <c r="BB68" s="225">
        <v>1.0832206218776901</v>
      </c>
      <c r="BC68" s="223">
        <v>-1.0219603317753001</v>
      </c>
      <c r="BD68" s="225">
        <v>1.4987142959544699</v>
      </c>
      <c r="BE68" s="223">
        <v>25.474609162310301</v>
      </c>
      <c r="BF68" s="225">
        <v>1.25708954327579</v>
      </c>
      <c r="BG68" s="223">
        <v>29.226787547160701</v>
      </c>
      <c r="BH68" s="225">
        <v>1.1118353562960499</v>
      </c>
      <c r="BI68" s="223">
        <v>3.75217838485039</v>
      </c>
      <c r="BJ68" s="225">
        <v>1.6782288220988499</v>
      </c>
      <c r="BK68" s="223">
        <v>22.560371003970999</v>
      </c>
      <c r="BL68" s="225">
        <v>1.4349361870111901</v>
      </c>
      <c r="BM68" s="223">
        <v>29.403365011304501</v>
      </c>
      <c r="BN68" s="225">
        <v>1.31799069456328</v>
      </c>
      <c r="BO68" s="223">
        <v>6.8429940073335498</v>
      </c>
      <c r="BP68" s="239">
        <v>1.94836889005897</v>
      </c>
    </row>
    <row r="69" spans="1:68" ht="13" customHeight="1" x14ac:dyDescent="0.25">
      <c r="A69" s="26" t="s">
        <v>407</v>
      </c>
      <c r="B69" s="96">
        <v>3</v>
      </c>
      <c r="C69" s="223">
        <v>59.208781155552501</v>
      </c>
      <c r="D69" s="225">
        <v>1.6701535564041601</v>
      </c>
      <c r="E69" s="223">
        <v>33.8803285925785</v>
      </c>
      <c r="F69" s="225">
        <v>1.80328808211909</v>
      </c>
      <c r="G69" s="223">
        <v>-25.3284525629741</v>
      </c>
      <c r="H69" s="225">
        <v>2.4578976400741799</v>
      </c>
      <c r="I69" s="223">
        <v>55.194653756707503</v>
      </c>
      <c r="J69" s="225">
        <v>1.9411069923145801</v>
      </c>
      <c r="K69" s="223">
        <v>55.9467814029029</v>
      </c>
      <c r="L69" s="225">
        <v>1.9212336128816101</v>
      </c>
      <c r="M69" s="223">
        <v>0.75212764619538997</v>
      </c>
      <c r="N69" s="225">
        <v>2.73112338624213</v>
      </c>
      <c r="O69" s="223">
        <v>59.624691856958101</v>
      </c>
      <c r="P69" s="225">
        <v>1.2757658898906901</v>
      </c>
      <c r="Q69" s="223">
        <v>55.039541578641199</v>
      </c>
      <c r="R69" s="225">
        <v>1.97874632889144</v>
      </c>
      <c r="S69" s="223">
        <v>-4.5851502783169398</v>
      </c>
      <c r="T69" s="225">
        <v>2.3543609833476999</v>
      </c>
      <c r="U69" s="223">
        <v>39.192063585203101</v>
      </c>
      <c r="V69" s="225">
        <v>1.7848227901434599</v>
      </c>
      <c r="W69" s="223">
        <v>36.423192735750099</v>
      </c>
      <c r="X69" s="225">
        <v>1.8174173183831199</v>
      </c>
      <c r="Y69" s="223">
        <v>-2.7688708494530099</v>
      </c>
      <c r="Z69" s="225">
        <v>2.5472726790381901</v>
      </c>
      <c r="AA69" s="223">
        <v>24.7946937890135</v>
      </c>
      <c r="AB69" s="225">
        <v>1.5584840311532</v>
      </c>
      <c r="AC69" s="223">
        <v>22.214446643242201</v>
      </c>
      <c r="AD69" s="225">
        <v>1.1974201699260301</v>
      </c>
      <c r="AE69" s="223">
        <v>-2.5802471457713501</v>
      </c>
      <c r="AF69" s="225">
        <v>1.96537211201981</v>
      </c>
      <c r="AG69" s="223">
        <v>21.531093290609601</v>
      </c>
      <c r="AH69" s="225">
        <v>1.39845640040742</v>
      </c>
      <c r="AI69" s="223">
        <v>25.212904563418199</v>
      </c>
      <c r="AJ69" s="225">
        <v>1.4811020963332</v>
      </c>
      <c r="AK69" s="223">
        <v>3.6818112728085599</v>
      </c>
      <c r="AL69" s="225">
        <v>2.0369937956712301</v>
      </c>
      <c r="AM69" s="223">
        <v>17.7025520317925</v>
      </c>
      <c r="AN69" s="225">
        <v>0.94900030124187496</v>
      </c>
      <c r="AO69" s="223">
        <v>28.860643749797401</v>
      </c>
      <c r="AP69" s="225">
        <v>1.65092376166957</v>
      </c>
      <c r="AQ69" s="223">
        <v>11.158091718004901</v>
      </c>
      <c r="AR69" s="225">
        <v>1.90424547750609</v>
      </c>
      <c r="AS69" s="223">
        <v>3.7769976259268199</v>
      </c>
      <c r="AT69" s="225">
        <v>0.41291183348207</v>
      </c>
      <c r="AU69" s="223">
        <v>7.8949832244120701</v>
      </c>
      <c r="AV69" s="225">
        <v>0.81906665631628806</v>
      </c>
      <c r="AW69" s="223">
        <v>4.1179855984852498</v>
      </c>
      <c r="AX69" s="225">
        <v>0.91726025190164395</v>
      </c>
      <c r="AY69" s="223">
        <v>37.442458010067398</v>
      </c>
      <c r="AZ69" s="225">
        <v>1.46679356282995</v>
      </c>
      <c r="BA69" s="223">
        <v>15.801016589519399</v>
      </c>
      <c r="BB69" s="225">
        <v>1.22353114601971</v>
      </c>
      <c r="BC69" s="223">
        <v>-21.641441420547899</v>
      </c>
      <c r="BD69" s="225">
        <v>1.9101078035649399</v>
      </c>
      <c r="BE69" s="223">
        <v>3.7807091901719998</v>
      </c>
      <c r="BF69" s="225">
        <v>0.58813724333079098</v>
      </c>
      <c r="BG69" s="223">
        <v>4.4059877509316303</v>
      </c>
      <c r="BH69" s="225">
        <v>0.667206419042775</v>
      </c>
      <c r="BI69" s="223">
        <v>0.62527856075963295</v>
      </c>
      <c r="BJ69" s="225">
        <v>0.88942106035590596</v>
      </c>
      <c r="BK69" s="223">
        <v>16.731681388025599</v>
      </c>
      <c r="BL69" s="225">
        <v>1.00817422970753</v>
      </c>
      <c r="BM69" s="223">
        <v>23.4535466549756</v>
      </c>
      <c r="BN69" s="225">
        <v>1.44195557458149</v>
      </c>
      <c r="BO69" s="223">
        <v>6.7218652669500498</v>
      </c>
      <c r="BP69" s="239">
        <v>1.7594462641731901</v>
      </c>
    </row>
    <row r="70" spans="1:68" ht="13" customHeight="1" x14ac:dyDescent="0.25">
      <c r="A70" s="26" t="s">
        <v>426</v>
      </c>
      <c r="B70" s="96">
        <v>3</v>
      </c>
      <c r="C70" s="223">
        <v>68.782870795154594</v>
      </c>
      <c r="D70" s="225">
        <v>0.82048131028715598</v>
      </c>
      <c r="E70" s="223">
        <v>58.385135913125403</v>
      </c>
      <c r="F70" s="225">
        <v>1.08958107634171</v>
      </c>
      <c r="G70" s="223">
        <v>-10.3977348820291</v>
      </c>
      <c r="H70" s="225">
        <v>1.3639561952102801</v>
      </c>
      <c r="I70" s="223">
        <v>61.658132197966601</v>
      </c>
      <c r="J70" s="225">
        <v>0.94970486642380503</v>
      </c>
      <c r="K70" s="223">
        <v>50.062507933281601</v>
      </c>
      <c r="L70" s="225">
        <v>1.0695213598147899</v>
      </c>
      <c r="M70" s="223">
        <v>-11.595624264685</v>
      </c>
      <c r="N70" s="225">
        <v>1.4303199895160299</v>
      </c>
      <c r="O70" s="223">
        <v>75.685767937195294</v>
      </c>
      <c r="P70" s="225">
        <v>0.82478565617858202</v>
      </c>
      <c r="Q70" s="223">
        <v>74.088798680561794</v>
      </c>
      <c r="R70" s="225">
        <v>1.0851401623221999</v>
      </c>
      <c r="S70" s="223">
        <v>-1.5969692566334699</v>
      </c>
      <c r="T70" s="225">
        <v>1.3630115738769699</v>
      </c>
      <c r="U70" s="223">
        <v>70.809995592517097</v>
      </c>
      <c r="V70" s="225">
        <v>0.83227165020488703</v>
      </c>
      <c r="W70" s="223">
        <v>76.276402177071304</v>
      </c>
      <c r="X70" s="225">
        <v>1.0702248703063599</v>
      </c>
      <c r="Y70" s="223">
        <v>5.4664065845542398</v>
      </c>
      <c r="Z70" s="225">
        <v>1.35574974562307</v>
      </c>
      <c r="AA70" s="223">
        <v>22.604427192320099</v>
      </c>
      <c r="AB70" s="225">
        <v>0.77108804549635901</v>
      </c>
      <c r="AC70" s="223">
        <v>20.563290588327899</v>
      </c>
      <c r="AD70" s="225">
        <v>1.1779125999450499</v>
      </c>
      <c r="AE70" s="223">
        <v>-2.0411366039922201</v>
      </c>
      <c r="AF70" s="225">
        <v>1.4078547038017399</v>
      </c>
      <c r="AG70" s="223">
        <v>80.922626413127006</v>
      </c>
      <c r="AH70" s="225">
        <v>0.74138481160762104</v>
      </c>
      <c r="AI70" s="223">
        <v>76.524712873951003</v>
      </c>
      <c r="AJ70" s="225">
        <v>0.96960900322625398</v>
      </c>
      <c r="AK70" s="223">
        <v>-4.3979135391760504</v>
      </c>
      <c r="AL70" s="225">
        <v>1.2205707918920099</v>
      </c>
      <c r="AM70" s="223">
        <v>59.586950133686798</v>
      </c>
      <c r="AN70" s="225">
        <v>0.87594282909179899</v>
      </c>
      <c r="AO70" s="223">
        <v>49.085673268972798</v>
      </c>
      <c r="AP70" s="225">
        <v>1.2644939155338499</v>
      </c>
      <c r="AQ70" s="223">
        <v>-10.501276864714001</v>
      </c>
      <c r="AR70" s="225">
        <v>1.5382524832612701</v>
      </c>
      <c r="AS70" s="223">
        <v>29.2413331322687</v>
      </c>
      <c r="AT70" s="225">
        <v>0.86614543398696997</v>
      </c>
      <c r="AU70" s="223">
        <v>21.3903909467274</v>
      </c>
      <c r="AV70" s="225">
        <v>1.0560395821005399</v>
      </c>
      <c r="AW70" s="223">
        <v>-7.8509421855413004</v>
      </c>
      <c r="AX70" s="225">
        <v>1.3658065425892401</v>
      </c>
      <c r="AY70" s="223">
        <v>58.445101516834796</v>
      </c>
      <c r="AZ70" s="225">
        <v>0.93632364880618901</v>
      </c>
      <c r="BA70" s="223">
        <v>46.844175183855498</v>
      </c>
      <c r="BB70" s="225">
        <v>1.0198088098265901</v>
      </c>
      <c r="BC70" s="223">
        <v>-11.6009263329793</v>
      </c>
      <c r="BD70" s="225">
        <v>1.3844536770559199</v>
      </c>
      <c r="BE70" s="223">
        <v>54.837749608482198</v>
      </c>
      <c r="BF70" s="225">
        <v>0.92985354827691502</v>
      </c>
      <c r="BG70" s="223">
        <v>54.636903716762603</v>
      </c>
      <c r="BH70" s="225">
        <v>1.2110598719186501</v>
      </c>
      <c r="BI70" s="223">
        <v>-0.200845891719588</v>
      </c>
      <c r="BJ70" s="225">
        <v>1.5268574375542701</v>
      </c>
      <c r="BK70" s="223">
        <v>53.052600983033003</v>
      </c>
      <c r="BL70" s="225">
        <v>0.74422708502026402</v>
      </c>
      <c r="BM70" s="223">
        <v>56.989284659648902</v>
      </c>
      <c r="BN70" s="225">
        <v>1.1495766502089499</v>
      </c>
      <c r="BO70" s="223">
        <v>3.9366836766158899</v>
      </c>
      <c r="BP70" s="239">
        <v>1.3694526018754301</v>
      </c>
    </row>
    <row r="71" spans="1:68" ht="13" customHeight="1" x14ac:dyDescent="0.25">
      <c r="A71" s="26" t="s">
        <v>433</v>
      </c>
      <c r="B71" s="96">
        <v>3</v>
      </c>
      <c r="C71" s="223">
        <v>23.8428478047704</v>
      </c>
      <c r="D71" s="225">
        <v>1.10736845881907</v>
      </c>
      <c r="E71" s="223">
        <v>29.128673145467101</v>
      </c>
      <c r="F71" s="225">
        <v>1.15131416265456</v>
      </c>
      <c r="G71" s="223">
        <v>5.2858253406966798</v>
      </c>
      <c r="H71" s="225">
        <v>1.5974320657593799</v>
      </c>
      <c r="I71" s="223">
        <v>23.9140079073997</v>
      </c>
      <c r="J71" s="225">
        <v>1.0245406356714699</v>
      </c>
      <c r="K71" s="223">
        <v>29.227934627604998</v>
      </c>
      <c r="L71" s="225">
        <v>1.3100049074333699</v>
      </c>
      <c r="M71" s="223">
        <v>5.3139267202053304</v>
      </c>
      <c r="N71" s="225">
        <v>1.6630683604836001</v>
      </c>
      <c r="O71" s="223">
        <v>33.7427601523422</v>
      </c>
      <c r="P71" s="225">
        <v>1.0895832262804499</v>
      </c>
      <c r="Q71" s="223">
        <v>41.544005536506702</v>
      </c>
      <c r="R71" s="225">
        <v>1.2972703535547201</v>
      </c>
      <c r="S71" s="223">
        <v>7.8012453841644804</v>
      </c>
      <c r="T71" s="225">
        <v>1.6941375319624199</v>
      </c>
      <c r="U71" s="223">
        <v>46.114425595585203</v>
      </c>
      <c r="V71" s="225">
        <v>1.3283714892557901</v>
      </c>
      <c r="W71" s="223">
        <v>47.289696390329503</v>
      </c>
      <c r="X71" s="225">
        <v>1.3776102664898</v>
      </c>
      <c r="Y71" s="223">
        <v>1.1752707947443399</v>
      </c>
      <c r="Z71" s="225">
        <v>1.91373479348779</v>
      </c>
      <c r="AA71" s="223">
        <v>27.986617772529598</v>
      </c>
      <c r="AB71" s="225">
        <v>1.0480941932579799</v>
      </c>
      <c r="AC71" s="223">
        <v>32.906927681675199</v>
      </c>
      <c r="AD71" s="225">
        <v>1.29756375492461</v>
      </c>
      <c r="AE71" s="223">
        <v>4.9203099091455398</v>
      </c>
      <c r="AF71" s="225">
        <v>1.6679847529384499</v>
      </c>
      <c r="AG71" s="223">
        <v>52.608478099195302</v>
      </c>
      <c r="AH71" s="225">
        <v>1.0977546111706999</v>
      </c>
      <c r="AI71" s="223">
        <v>48.659552504365898</v>
      </c>
      <c r="AJ71" s="225">
        <v>1.17297089217607</v>
      </c>
      <c r="AK71" s="223">
        <v>-3.9489255948293498</v>
      </c>
      <c r="AL71" s="225">
        <v>1.60652603472177</v>
      </c>
      <c r="AM71" s="223">
        <v>34.5954100180303</v>
      </c>
      <c r="AN71" s="225">
        <v>1.17128242109104</v>
      </c>
      <c r="AO71" s="223">
        <v>38.371408363919201</v>
      </c>
      <c r="AP71" s="225">
        <v>1.31008524744614</v>
      </c>
      <c r="AQ71" s="223">
        <v>3.7759983458888602</v>
      </c>
      <c r="AR71" s="225">
        <v>1.7573348757516101</v>
      </c>
      <c r="AS71" s="223">
        <v>4.5959948342101802</v>
      </c>
      <c r="AT71" s="225">
        <v>0.52441026732769902</v>
      </c>
      <c r="AU71" s="223">
        <v>8.5534472091496294</v>
      </c>
      <c r="AV71" s="225">
        <v>0.71247060261398099</v>
      </c>
      <c r="AW71" s="223">
        <v>3.9574523749394501</v>
      </c>
      <c r="AX71" s="225">
        <v>0.88465840190880296</v>
      </c>
      <c r="AY71" s="223">
        <v>17.0218331550244</v>
      </c>
      <c r="AZ71" s="225">
        <v>0.89133645487313196</v>
      </c>
      <c r="BA71" s="223">
        <v>15.9987116535528</v>
      </c>
      <c r="BB71" s="225">
        <v>0.98958758006438596</v>
      </c>
      <c r="BC71" s="223">
        <v>-1.02312150147161</v>
      </c>
      <c r="BD71" s="225">
        <v>1.3318274116429201</v>
      </c>
      <c r="BE71" s="223">
        <v>29.691579478380199</v>
      </c>
      <c r="BF71" s="225">
        <v>1.1770619523558701</v>
      </c>
      <c r="BG71" s="223">
        <v>31.784714788361601</v>
      </c>
      <c r="BH71" s="225">
        <v>1.2411199972821401</v>
      </c>
      <c r="BI71" s="223">
        <v>2.09313530998147</v>
      </c>
      <c r="BJ71" s="225">
        <v>1.71051269721608</v>
      </c>
      <c r="BK71" s="223">
        <v>24.2492607725952</v>
      </c>
      <c r="BL71" s="225">
        <v>1.0449689960608901</v>
      </c>
      <c r="BM71" s="223">
        <v>27.907799402344999</v>
      </c>
      <c r="BN71" s="225">
        <v>1.2494385644935</v>
      </c>
      <c r="BO71" s="223">
        <v>3.6585386297497302</v>
      </c>
      <c r="BP71" s="239">
        <v>1.6288207173203799</v>
      </c>
    </row>
    <row r="72" spans="1:68" ht="13" customHeight="1" x14ac:dyDescent="0.25">
      <c r="A72" s="26" t="s">
        <v>437</v>
      </c>
      <c r="B72" s="96">
        <v>3</v>
      </c>
      <c r="C72" s="223">
        <v>13.956136880556899</v>
      </c>
      <c r="D72" s="225">
        <v>0.70135809406110405</v>
      </c>
      <c r="E72" s="223">
        <v>19.175009545926201</v>
      </c>
      <c r="F72" s="225">
        <v>0.86235307747077095</v>
      </c>
      <c r="G72" s="223">
        <v>5.2188726653692399</v>
      </c>
      <c r="H72" s="225">
        <v>1.11155566946885</v>
      </c>
      <c r="I72" s="223">
        <v>23.320916636315101</v>
      </c>
      <c r="J72" s="225">
        <v>0.90641441823874402</v>
      </c>
      <c r="K72" s="223">
        <v>28.500237018121499</v>
      </c>
      <c r="L72" s="225">
        <v>1.1646197361308599</v>
      </c>
      <c r="M72" s="223">
        <v>5.1793203818064102</v>
      </c>
      <c r="N72" s="225">
        <v>1.4757798709077801</v>
      </c>
      <c r="O72" s="223">
        <v>32.418320973276799</v>
      </c>
      <c r="P72" s="225">
        <v>1.09178651341666</v>
      </c>
      <c r="Q72" s="223">
        <v>41.331338455430398</v>
      </c>
      <c r="R72" s="225">
        <v>1.2045274384207501</v>
      </c>
      <c r="S72" s="223">
        <v>8.9130174821535597</v>
      </c>
      <c r="T72" s="225">
        <v>1.6256949716311999</v>
      </c>
      <c r="U72" s="223">
        <v>33.915200926135398</v>
      </c>
      <c r="V72" s="225">
        <v>1.4471647537708601</v>
      </c>
      <c r="W72" s="223">
        <v>44.346432962311503</v>
      </c>
      <c r="X72" s="225">
        <v>1.4188262800385101</v>
      </c>
      <c r="Y72" s="223">
        <v>10.4312320361761</v>
      </c>
      <c r="Z72" s="225">
        <v>2.0266607603357301</v>
      </c>
      <c r="AA72" s="223">
        <v>18.938944079105699</v>
      </c>
      <c r="AB72" s="225">
        <v>1.3528324503153499</v>
      </c>
      <c r="AC72" s="223">
        <v>29.021564200813199</v>
      </c>
      <c r="AD72" s="225">
        <v>1.41940756364815</v>
      </c>
      <c r="AE72" s="223">
        <v>10.0826201217075</v>
      </c>
      <c r="AF72" s="225">
        <v>1.9608348911542299</v>
      </c>
      <c r="AG72" s="223">
        <v>33.196709640882197</v>
      </c>
      <c r="AH72" s="225">
        <v>1.2276964888758599</v>
      </c>
      <c r="AI72" s="223">
        <v>41.752050911155202</v>
      </c>
      <c r="AJ72" s="225">
        <v>1.1548730808516701</v>
      </c>
      <c r="AK72" s="223">
        <v>8.5553412702730096</v>
      </c>
      <c r="AL72" s="225">
        <v>1.6855178734365099</v>
      </c>
      <c r="AM72" s="223">
        <v>27.242022821544499</v>
      </c>
      <c r="AN72" s="225">
        <v>1.07449803406345</v>
      </c>
      <c r="AO72" s="223">
        <v>31.4214544184223</v>
      </c>
      <c r="AP72" s="225">
        <v>1.06408527196393</v>
      </c>
      <c r="AQ72" s="223">
        <v>4.1794315968777997</v>
      </c>
      <c r="AR72" s="225">
        <v>1.5122246827825401</v>
      </c>
      <c r="AS72" s="223">
        <v>8.1434553889219892</v>
      </c>
      <c r="AT72" s="225">
        <v>0.62880862733875398</v>
      </c>
      <c r="AU72" s="223">
        <v>10.290411574561499</v>
      </c>
      <c r="AV72" s="225">
        <v>0.59978213766198196</v>
      </c>
      <c r="AW72" s="223">
        <v>2.1469561856395099</v>
      </c>
      <c r="AX72" s="225">
        <v>0.86898728556522897</v>
      </c>
      <c r="AY72" s="223">
        <v>36.209130279488697</v>
      </c>
      <c r="AZ72" s="225">
        <v>1.1458288893675601</v>
      </c>
      <c r="BA72" s="223">
        <v>36.961852036354998</v>
      </c>
      <c r="BB72" s="225">
        <v>1.0353020864570901</v>
      </c>
      <c r="BC72" s="223">
        <v>0.75272175686630005</v>
      </c>
      <c r="BD72" s="225">
        <v>1.5442714314302699</v>
      </c>
      <c r="BE72" s="223">
        <v>25.451030244987201</v>
      </c>
      <c r="BF72" s="225">
        <v>0.82649947667155899</v>
      </c>
      <c r="BG72" s="223">
        <v>29.382026827711201</v>
      </c>
      <c r="BH72" s="225">
        <v>1.0216051194773299</v>
      </c>
      <c r="BI72" s="223">
        <v>3.9309965827239601</v>
      </c>
      <c r="BJ72" s="225">
        <v>1.3140694064929199</v>
      </c>
      <c r="BK72" s="223">
        <v>10.916824428681799</v>
      </c>
      <c r="BL72" s="225">
        <v>0.70823283996378195</v>
      </c>
      <c r="BM72" s="223">
        <v>17.381839214941301</v>
      </c>
      <c r="BN72" s="225">
        <v>0.81792541989045897</v>
      </c>
      <c r="BO72" s="223">
        <v>6.46501478625951</v>
      </c>
      <c r="BP72" s="239">
        <v>1.08194073225207</v>
      </c>
    </row>
    <row r="73" spans="1:68" ht="13" customHeight="1" x14ac:dyDescent="0.25">
      <c r="A73" s="27" t="s">
        <v>438</v>
      </c>
      <c r="B73" s="90">
        <v>3</v>
      </c>
      <c r="C73" s="233">
        <v>48.271723310650003</v>
      </c>
      <c r="D73" s="234">
        <v>0.77009975798702501</v>
      </c>
      <c r="E73" s="233">
        <v>42.832040806604901</v>
      </c>
      <c r="F73" s="234">
        <v>1.47085560980425</v>
      </c>
      <c r="G73" s="233">
        <v>-5.43968250404511</v>
      </c>
      <c r="H73" s="234">
        <v>1.6602619859962799</v>
      </c>
      <c r="I73" s="233">
        <v>51.587243666134597</v>
      </c>
      <c r="J73" s="234">
        <v>0.75174725259372099</v>
      </c>
      <c r="K73" s="233">
        <v>43.1137271262929</v>
      </c>
      <c r="L73" s="234">
        <v>1.71487655436526</v>
      </c>
      <c r="M73" s="233">
        <v>-8.47351653984175</v>
      </c>
      <c r="N73" s="234">
        <v>1.87241168776898</v>
      </c>
      <c r="O73" s="233">
        <v>53.559124400829504</v>
      </c>
      <c r="P73" s="234">
        <v>0.76194543295741202</v>
      </c>
      <c r="Q73" s="233">
        <v>44.7549342319899</v>
      </c>
      <c r="R73" s="234">
        <v>1.98702658806584</v>
      </c>
      <c r="S73" s="233">
        <v>-8.8041901688396003</v>
      </c>
      <c r="T73" s="234">
        <v>2.1281060839359598</v>
      </c>
      <c r="U73" s="233">
        <v>46.692589061476298</v>
      </c>
      <c r="V73" s="234">
        <v>0.75600548821551905</v>
      </c>
      <c r="W73" s="233">
        <v>42.347645397776901</v>
      </c>
      <c r="X73" s="234">
        <v>2.0698170571289198</v>
      </c>
      <c r="Y73" s="233">
        <v>-4.3449436636994001</v>
      </c>
      <c r="Z73" s="234">
        <v>2.2035623313611601</v>
      </c>
      <c r="AA73" s="233">
        <v>46.523984933260898</v>
      </c>
      <c r="AB73" s="234">
        <v>0.66581696757347597</v>
      </c>
      <c r="AC73" s="233">
        <v>42.532334365213401</v>
      </c>
      <c r="AD73" s="234">
        <v>1.8213391942402199</v>
      </c>
      <c r="AE73" s="233">
        <v>-3.99165056804758</v>
      </c>
      <c r="AF73" s="234">
        <v>1.93922373510236</v>
      </c>
      <c r="AG73" s="233">
        <v>52.675427269487798</v>
      </c>
      <c r="AH73" s="234">
        <v>0.73152748604108997</v>
      </c>
      <c r="AI73" s="233">
        <v>47.184756750155799</v>
      </c>
      <c r="AJ73" s="234">
        <v>2.29473279940771</v>
      </c>
      <c r="AK73" s="233">
        <v>-5.4906705193320802</v>
      </c>
      <c r="AL73" s="234">
        <v>2.4085122136935802</v>
      </c>
      <c r="AM73" s="233">
        <v>38.180838483921001</v>
      </c>
      <c r="AN73" s="234">
        <v>0.73088327278285803</v>
      </c>
      <c r="AO73" s="233">
        <v>37.221602535951398</v>
      </c>
      <c r="AP73" s="234">
        <v>1.93685343854341</v>
      </c>
      <c r="AQ73" s="233">
        <v>-0.95923594796960998</v>
      </c>
      <c r="AR73" s="234">
        <v>2.0701670466006399</v>
      </c>
      <c r="AS73" s="233">
        <v>12.435686686615</v>
      </c>
      <c r="AT73" s="234">
        <v>0.44066664797584298</v>
      </c>
      <c r="AU73" s="233">
        <v>15.4624025481112</v>
      </c>
      <c r="AV73" s="234">
        <v>1.2849644001435701</v>
      </c>
      <c r="AW73" s="233">
        <v>3.0267158614962</v>
      </c>
      <c r="AX73" s="234">
        <v>1.3584257816585299</v>
      </c>
      <c r="AY73" s="233">
        <v>48.885761457673802</v>
      </c>
      <c r="AZ73" s="234">
        <v>0.76044436149531103</v>
      </c>
      <c r="BA73" s="233">
        <v>35.790013231348297</v>
      </c>
      <c r="BB73" s="234">
        <v>2.0287910405510301</v>
      </c>
      <c r="BC73" s="233">
        <v>-13.095748226325499</v>
      </c>
      <c r="BD73" s="234">
        <v>2.1666261129115401</v>
      </c>
      <c r="BE73" s="233">
        <v>29.4030842787339</v>
      </c>
      <c r="BF73" s="234">
        <v>0.71274121245614597</v>
      </c>
      <c r="BG73" s="233">
        <v>28.588523297398901</v>
      </c>
      <c r="BH73" s="234">
        <v>1.27418414000172</v>
      </c>
      <c r="BI73" s="233">
        <v>-0.81456098133503796</v>
      </c>
      <c r="BJ73" s="234">
        <v>1.4599812528129901</v>
      </c>
      <c r="BK73" s="233">
        <v>30.8877425284367</v>
      </c>
      <c r="BL73" s="234">
        <v>0.71656695261258896</v>
      </c>
      <c r="BM73" s="233">
        <v>27.713746140431599</v>
      </c>
      <c r="BN73" s="234">
        <v>1.68344070635878</v>
      </c>
      <c r="BO73" s="233">
        <v>-3.1739963880051101</v>
      </c>
      <c r="BP73" s="243">
        <v>1.82960127060577</v>
      </c>
    </row>
    <row r="75" spans="1:68" x14ac:dyDescent="0.25">
      <c r="A75" s="178" t="s">
        <v>535</v>
      </c>
    </row>
    <row r="76" spans="1:68" x14ac:dyDescent="0.25">
      <c r="A76" s="178" t="s">
        <v>459</v>
      </c>
    </row>
    <row r="77" spans="1:68" x14ac:dyDescent="0.25">
      <c r="A77" s="178" t="s">
        <v>492</v>
      </c>
    </row>
    <row r="78" spans="1:68" x14ac:dyDescent="0.25">
      <c r="A78" s="178" t="s">
        <v>460</v>
      </c>
    </row>
    <row r="79" spans="1:68" x14ac:dyDescent="0.25">
      <c r="A79" s="178" t="s">
        <v>461</v>
      </c>
    </row>
    <row r="80" spans="1:68" x14ac:dyDescent="0.25">
      <c r="A80" s="178" t="s">
        <v>462</v>
      </c>
    </row>
    <row r="81" spans="1:1" x14ac:dyDescent="0.25">
      <c r="A81" s="181" t="str">
        <f>HYPERLINK("https://oecdcode.org/disclaimers/cyprus.html", "Information on data for Cyprus: https://oecdcode.org/disclaimers/cyprus.html")</f>
        <v>Information on data for Cyprus: https://oecdcode.org/disclaimers/cyprus.html</v>
      </c>
    </row>
    <row r="82" spans="1:1" x14ac:dyDescent="0.25">
      <c r="A82" s="178" t="s">
        <v>537</v>
      </c>
    </row>
  </sheetData>
  <mergeCells count="46">
    <mergeCell ref="BE7:BJ7"/>
    <mergeCell ref="BE8:BF9"/>
    <mergeCell ref="BG8:BH9"/>
    <mergeCell ref="BI8:BJ9"/>
    <mergeCell ref="BK7:BP7"/>
    <mergeCell ref="BK8:BL9"/>
    <mergeCell ref="BM8:BN9"/>
    <mergeCell ref="BO8:BP9"/>
    <mergeCell ref="AS7:AX7"/>
    <mergeCell ref="AS8:AT9"/>
    <mergeCell ref="AU8:AV9"/>
    <mergeCell ref="AW8:AX9"/>
    <mergeCell ref="AY7:BD7"/>
    <mergeCell ref="AY8:AZ9"/>
    <mergeCell ref="BA8:BB9"/>
    <mergeCell ref="BC8:BD9"/>
    <mergeCell ref="AG7:AL7"/>
    <mergeCell ref="AG8:AH9"/>
    <mergeCell ref="AI8:AJ9"/>
    <mergeCell ref="AK8:AL9"/>
    <mergeCell ref="AM7:AR7"/>
    <mergeCell ref="AM8:AN9"/>
    <mergeCell ref="AO8:AP9"/>
    <mergeCell ref="AQ8:AR9"/>
    <mergeCell ref="W8:X9"/>
    <mergeCell ref="Y8:Z9"/>
    <mergeCell ref="AA7:AF7"/>
    <mergeCell ref="AA8:AB9"/>
    <mergeCell ref="AC8:AD9"/>
    <mergeCell ref="AE8:AF9"/>
    <mergeCell ref="B6:B10"/>
    <mergeCell ref="C6:BP6"/>
    <mergeCell ref="C7:H7"/>
    <mergeCell ref="C8:D9"/>
    <mergeCell ref="E8:F9"/>
    <mergeCell ref="G8:H9"/>
    <mergeCell ref="I7:N7"/>
    <mergeCell ref="I8:J9"/>
    <mergeCell ref="K8:L9"/>
    <mergeCell ref="M8:N9"/>
    <mergeCell ref="O7:T7"/>
    <mergeCell ref="O8:P9"/>
    <mergeCell ref="Q8:R9"/>
    <mergeCell ref="S8:T9"/>
    <mergeCell ref="U7:Z7"/>
    <mergeCell ref="U8:V9"/>
  </mergeCells>
  <conditionalFormatting sqref="G1:G200">
    <cfRule type="expression" dxfId="406" priority="11">
      <formula>ABS(G1/H1)&gt;1.95996398454005</formula>
    </cfRule>
  </conditionalFormatting>
  <conditionalFormatting sqref="M1:M200">
    <cfRule type="expression" dxfId="405" priority="10">
      <formula>ABS(M1/N1)&gt;1.95996398454005</formula>
    </cfRule>
  </conditionalFormatting>
  <conditionalFormatting sqref="S1:S200">
    <cfRule type="expression" dxfId="404" priority="9">
      <formula>ABS(S1/T1)&gt;1.95996398454005</formula>
    </cfRule>
  </conditionalFormatting>
  <conditionalFormatting sqref="Y1:Y200">
    <cfRule type="expression" dxfId="403" priority="8">
      <formula>ABS(Y1/Z1)&gt;1.95996398454005</formula>
    </cfRule>
  </conditionalFormatting>
  <conditionalFormatting sqref="AE1:AE200">
    <cfRule type="expression" dxfId="402" priority="7">
      <formula>ABS(AE1/AF1)&gt;1.95996398454005</formula>
    </cfRule>
  </conditionalFormatting>
  <conditionalFormatting sqref="AK1:AK200">
    <cfRule type="expression" dxfId="401" priority="6">
      <formula>ABS(AK1/AL1)&gt;1.95996398454005</formula>
    </cfRule>
  </conditionalFormatting>
  <conditionalFormatting sqref="AQ1:AQ200">
    <cfRule type="expression" dxfId="400" priority="5">
      <formula>ABS(AQ1/AR1)&gt;1.95996398454005</formula>
    </cfRule>
  </conditionalFormatting>
  <conditionalFormatting sqref="AW1:AW200">
    <cfRule type="expression" dxfId="399" priority="4">
      <formula>ABS(AW1/AX1)&gt;1.95996398454005</formula>
    </cfRule>
  </conditionalFormatting>
  <conditionalFormatting sqref="BC1:BC200">
    <cfRule type="expression" dxfId="398" priority="3">
      <formula>ABS(BC1/BD1)&gt;1.95996398454005</formula>
    </cfRule>
  </conditionalFormatting>
  <conditionalFormatting sqref="BI1:BI200">
    <cfRule type="expression" dxfId="397" priority="2">
      <formula>ABS(BI1/BJ1)&gt;1.95996398454005</formula>
    </cfRule>
  </conditionalFormatting>
  <conditionalFormatting sqref="BO1:BO200">
    <cfRule type="expression" dxfId="396" priority="1">
      <formula>ABS(BO1/BP1)&gt;1.95996398454005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T111"/>
  <sheetViews>
    <sheetView showGridLines="0" zoomScale="80" workbookViewId="0"/>
  </sheetViews>
  <sheetFormatPr defaultColWidth="10.90625" defaultRowHeight="12.5" x14ac:dyDescent="0.25"/>
  <cols>
    <col min="1" max="1" width="30.7265625" customWidth="1"/>
    <col min="2" max="2" width="8.7265625" customWidth="1"/>
  </cols>
  <sheetData>
    <row r="1" spans="1:46" x14ac:dyDescent="0.25">
      <c r="A1" s="41" t="s">
        <v>280</v>
      </c>
    </row>
    <row r="2" spans="1:46" ht="13" x14ac:dyDescent="0.3">
      <c r="A2" s="42" t="s">
        <v>281</v>
      </c>
    </row>
    <row r="3" spans="1:46" ht="13" x14ac:dyDescent="0.3">
      <c r="A3" s="43" t="s">
        <v>538</v>
      </c>
    </row>
    <row r="4" spans="1:46" x14ac:dyDescent="0.25">
      <c r="A4" s="160" t="str">
        <f>HYPERLINK("#'TOC'!A1", "Back to TOC")</f>
        <v>Back to TOC</v>
      </c>
    </row>
    <row r="7" spans="1:46" ht="16" customHeight="1" x14ac:dyDescent="0.25">
      <c r="B7" s="658" t="s">
        <v>388</v>
      </c>
      <c r="C7" s="662" t="s">
        <v>558</v>
      </c>
      <c r="D7" s="662"/>
      <c r="E7" s="662"/>
      <c r="F7" s="662"/>
      <c r="G7" s="662"/>
      <c r="H7" s="662"/>
      <c r="I7" s="662"/>
      <c r="J7" s="662"/>
      <c r="K7" s="662"/>
      <c r="L7" s="662"/>
      <c r="M7" s="662"/>
      <c r="N7" s="662"/>
      <c r="O7" s="662"/>
      <c r="P7" s="662"/>
      <c r="Q7" s="662"/>
      <c r="R7" s="662"/>
      <c r="S7" s="662"/>
      <c r="T7" s="662"/>
      <c r="U7" s="662"/>
      <c r="V7" s="662"/>
      <c r="W7" s="662"/>
      <c r="X7" s="662"/>
      <c r="Y7" s="662"/>
      <c r="Z7" s="662"/>
      <c r="AA7" s="662"/>
      <c r="AB7" s="662"/>
      <c r="AC7" s="662"/>
      <c r="AD7" s="662"/>
      <c r="AE7" s="662"/>
      <c r="AF7" s="662"/>
      <c r="AG7" s="662"/>
      <c r="AH7" s="662"/>
      <c r="AI7" s="662"/>
      <c r="AJ7" s="662"/>
      <c r="AK7" s="662"/>
      <c r="AL7" s="662"/>
      <c r="AM7" s="662"/>
      <c r="AN7" s="662"/>
      <c r="AO7" s="662"/>
      <c r="AP7" s="662"/>
      <c r="AQ7" s="662"/>
      <c r="AR7" s="662"/>
      <c r="AS7" s="662"/>
      <c r="AT7" s="663"/>
    </row>
    <row r="8" spans="1:46" ht="32" customHeight="1" x14ac:dyDescent="0.25">
      <c r="B8" s="659"/>
      <c r="C8" s="647" t="s">
        <v>510</v>
      </c>
      <c r="D8" s="647"/>
      <c r="E8" s="647" t="s">
        <v>539</v>
      </c>
      <c r="F8" s="647"/>
      <c r="G8" s="647"/>
      <c r="H8" s="647"/>
      <c r="I8" s="647"/>
      <c r="J8" s="647"/>
      <c r="K8" s="647"/>
      <c r="L8" s="647"/>
      <c r="M8" s="647" t="s">
        <v>544</v>
      </c>
      <c r="N8" s="647"/>
      <c r="O8" s="647"/>
      <c r="P8" s="647"/>
      <c r="Q8" s="647"/>
      <c r="R8" s="647"/>
      <c r="S8" s="647" t="s">
        <v>548</v>
      </c>
      <c r="T8" s="647"/>
      <c r="U8" s="647"/>
      <c r="V8" s="647"/>
      <c r="W8" s="647"/>
      <c r="X8" s="647"/>
      <c r="Y8" s="647"/>
      <c r="Z8" s="647"/>
      <c r="AA8" s="647" t="s">
        <v>553</v>
      </c>
      <c r="AB8" s="647"/>
      <c r="AC8" s="647"/>
      <c r="AD8" s="647"/>
      <c r="AE8" s="647"/>
      <c r="AF8" s="647"/>
      <c r="AG8" s="647"/>
      <c r="AH8" s="647"/>
      <c r="AI8" s="647" t="s">
        <v>557</v>
      </c>
      <c r="AJ8" s="647"/>
      <c r="AK8" s="647"/>
      <c r="AL8" s="647"/>
      <c r="AM8" s="647"/>
      <c r="AN8" s="647"/>
      <c r="AO8" s="647"/>
      <c r="AP8" s="647"/>
      <c r="AQ8" s="667" t="s">
        <v>501</v>
      </c>
      <c r="AR8" s="667"/>
      <c r="AS8" s="667" t="s">
        <v>502</v>
      </c>
      <c r="AT8" s="669"/>
    </row>
    <row r="9" spans="1:46" ht="48" customHeight="1" x14ac:dyDescent="0.25">
      <c r="B9" s="659"/>
      <c r="C9" s="647"/>
      <c r="D9" s="647"/>
      <c r="E9" s="649" t="s">
        <v>540</v>
      </c>
      <c r="F9" s="649"/>
      <c r="G9" s="649" t="s">
        <v>541</v>
      </c>
      <c r="H9" s="649"/>
      <c r="I9" s="649" t="s">
        <v>542</v>
      </c>
      <c r="J9" s="649"/>
      <c r="K9" s="649" t="s">
        <v>543</v>
      </c>
      <c r="L9" s="649"/>
      <c r="M9" s="649" t="s">
        <v>545</v>
      </c>
      <c r="N9" s="649"/>
      <c r="O9" s="649" t="s">
        <v>546</v>
      </c>
      <c r="P9" s="649"/>
      <c r="Q9" s="649" t="s">
        <v>547</v>
      </c>
      <c r="R9" s="649"/>
      <c r="S9" s="649" t="s">
        <v>549</v>
      </c>
      <c r="T9" s="649"/>
      <c r="U9" s="649" t="s">
        <v>550</v>
      </c>
      <c r="V9" s="649"/>
      <c r="W9" s="649" t="s">
        <v>551</v>
      </c>
      <c r="X9" s="649"/>
      <c r="Y9" s="649" t="s">
        <v>552</v>
      </c>
      <c r="Z9" s="649"/>
      <c r="AA9" s="649" t="s">
        <v>554</v>
      </c>
      <c r="AB9" s="649"/>
      <c r="AC9" s="649" t="s">
        <v>555</v>
      </c>
      <c r="AD9" s="649"/>
      <c r="AE9" s="649" t="s">
        <v>556</v>
      </c>
      <c r="AF9" s="649"/>
      <c r="AG9" s="649" t="s">
        <v>552</v>
      </c>
      <c r="AH9" s="649"/>
      <c r="AI9" s="649" t="s">
        <v>549</v>
      </c>
      <c r="AJ9" s="649"/>
      <c r="AK9" s="649" t="s">
        <v>550</v>
      </c>
      <c r="AL9" s="649"/>
      <c r="AM9" s="649" t="s">
        <v>551</v>
      </c>
      <c r="AN9" s="649"/>
      <c r="AO9" s="649" t="s">
        <v>552</v>
      </c>
      <c r="AP9" s="649"/>
      <c r="AQ9" s="668" t="s">
        <v>510</v>
      </c>
      <c r="AR9" s="668"/>
      <c r="AS9" s="668" t="s">
        <v>510</v>
      </c>
      <c r="AT9" s="670"/>
    </row>
    <row r="10" spans="1:46" ht="16" customHeight="1" x14ac:dyDescent="0.25">
      <c r="B10" s="660"/>
      <c r="C10" s="144" t="s">
        <v>518</v>
      </c>
      <c r="D10" s="144" t="s">
        <v>389</v>
      </c>
      <c r="E10" s="144" t="s">
        <v>518</v>
      </c>
      <c r="F10" s="144" t="s">
        <v>389</v>
      </c>
      <c r="G10" s="144" t="s">
        <v>518</v>
      </c>
      <c r="H10" s="144" t="s">
        <v>389</v>
      </c>
      <c r="I10" s="144" t="s">
        <v>518</v>
      </c>
      <c r="J10" s="144" t="s">
        <v>389</v>
      </c>
      <c r="K10" s="144" t="s">
        <v>519</v>
      </c>
      <c r="L10" s="144" t="s">
        <v>389</v>
      </c>
      <c r="M10" s="144" t="s">
        <v>518</v>
      </c>
      <c r="N10" s="144" t="s">
        <v>389</v>
      </c>
      <c r="O10" s="144" t="s">
        <v>518</v>
      </c>
      <c r="P10" s="144" t="s">
        <v>389</v>
      </c>
      <c r="Q10" s="144" t="s">
        <v>519</v>
      </c>
      <c r="R10" s="144" t="s">
        <v>389</v>
      </c>
      <c r="S10" s="144" t="s">
        <v>518</v>
      </c>
      <c r="T10" s="144" t="s">
        <v>389</v>
      </c>
      <c r="U10" s="144" t="s">
        <v>518</v>
      </c>
      <c r="V10" s="144" t="s">
        <v>389</v>
      </c>
      <c r="W10" s="144" t="s">
        <v>518</v>
      </c>
      <c r="X10" s="144" t="s">
        <v>389</v>
      </c>
      <c r="Y10" s="144" t="s">
        <v>519</v>
      </c>
      <c r="Z10" s="144" t="s">
        <v>389</v>
      </c>
      <c r="AA10" s="144" t="s">
        <v>518</v>
      </c>
      <c r="AB10" s="144" t="s">
        <v>389</v>
      </c>
      <c r="AC10" s="144" t="s">
        <v>518</v>
      </c>
      <c r="AD10" s="144" t="s">
        <v>389</v>
      </c>
      <c r="AE10" s="144" t="s">
        <v>518</v>
      </c>
      <c r="AF10" s="144" t="s">
        <v>389</v>
      </c>
      <c r="AG10" s="144" t="s">
        <v>519</v>
      </c>
      <c r="AH10" s="144" t="s">
        <v>389</v>
      </c>
      <c r="AI10" s="144" t="s">
        <v>518</v>
      </c>
      <c r="AJ10" s="144" t="s">
        <v>389</v>
      </c>
      <c r="AK10" s="144" t="s">
        <v>518</v>
      </c>
      <c r="AL10" s="144" t="s">
        <v>389</v>
      </c>
      <c r="AM10" s="144" t="s">
        <v>518</v>
      </c>
      <c r="AN10" s="144" t="s">
        <v>389</v>
      </c>
      <c r="AO10" s="144" t="s">
        <v>519</v>
      </c>
      <c r="AP10" s="144" t="s">
        <v>389</v>
      </c>
      <c r="AQ10" s="144" t="s">
        <v>519</v>
      </c>
      <c r="AR10" s="144" t="s">
        <v>389</v>
      </c>
      <c r="AS10" s="144" t="s">
        <v>519</v>
      </c>
      <c r="AT10" s="183" t="s">
        <v>389</v>
      </c>
    </row>
    <row r="11" spans="1:46" ht="13" customHeight="1" x14ac:dyDescent="0.25">
      <c r="A11" s="214"/>
      <c r="B11" s="204"/>
      <c r="C11" s="235" t="s">
        <v>760</v>
      </c>
      <c r="D11" s="236" t="s">
        <v>761</v>
      </c>
      <c r="E11" s="235" t="s">
        <v>1567</v>
      </c>
      <c r="F11" s="236" t="s">
        <v>1568</v>
      </c>
      <c r="G11" s="235" t="s">
        <v>1569</v>
      </c>
      <c r="H11" s="236" t="s">
        <v>1570</v>
      </c>
      <c r="I11" s="235" t="s">
        <v>1571</v>
      </c>
      <c r="J11" s="236" t="s">
        <v>1572</v>
      </c>
      <c r="K11" s="235" t="s">
        <v>1573</v>
      </c>
      <c r="L11" s="236" t="s">
        <v>1574</v>
      </c>
      <c r="M11" s="235" t="s">
        <v>1575</v>
      </c>
      <c r="N11" s="236" t="s">
        <v>1576</v>
      </c>
      <c r="O11" s="235" t="s">
        <v>1577</v>
      </c>
      <c r="P11" s="236" t="s">
        <v>1578</v>
      </c>
      <c r="Q11" s="235" t="s">
        <v>1579</v>
      </c>
      <c r="R11" s="236" t="s">
        <v>1580</v>
      </c>
      <c r="S11" s="235" t="s">
        <v>1581</v>
      </c>
      <c r="T11" s="236" t="s">
        <v>1582</v>
      </c>
      <c r="U11" s="235" t="s">
        <v>1583</v>
      </c>
      <c r="V11" s="236" t="s">
        <v>1584</v>
      </c>
      <c r="W11" s="235" t="s">
        <v>1585</v>
      </c>
      <c r="X11" s="236" t="s">
        <v>1586</v>
      </c>
      <c r="Y11" s="235" t="s">
        <v>1587</v>
      </c>
      <c r="Z11" s="236" t="s">
        <v>1588</v>
      </c>
      <c r="AA11" s="235" t="s">
        <v>1589</v>
      </c>
      <c r="AB11" s="236" t="s">
        <v>1590</v>
      </c>
      <c r="AC11" s="235" t="s">
        <v>1591</v>
      </c>
      <c r="AD11" s="236" t="s">
        <v>1592</v>
      </c>
      <c r="AE11" s="235" t="s">
        <v>1593</v>
      </c>
      <c r="AF11" s="236" t="s">
        <v>1594</v>
      </c>
      <c r="AG11" s="235" t="s">
        <v>1595</v>
      </c>
      <c r="AH11" s="236" t="s">
        <v>1596</v>
      </c>
      <c r="AI11" s="235" t="s">
        <v>1597</v>
      </c>
      <c r="AJ11" s="236" t="s">
        <v>1598</v>
      </c>
      <c r="AK11" s="235" t="s">
        <v>1599</v>
      </c>
      <c r="AL11" s="236" t="s">
        <v>1600</v>
      </c>
      <c r="AM11" s="235" t="s">
        <v>1601</v>
      </c>
      <c r="AN11" s="236" t="s">
        <v>1602</v>
      </c>
      <c r="AO11" s="235" t="s">
        <v>1603</v>
      </c>
      <c r="AP11" s="236" t="s">
        <v>1604</v>
      </c>
      <c r="AQ11" s="252" t="s">
        <v>1465</v>
      </c>
      <c r="AR11" s="252" t="s">
        <v>1466</v>
      </c>
      <c r="AS11" s="252" t="s">
        <v>1497</v>
      </c>
      <c r="AT11" s="257" t="s">
        <v>1498</v>
      </c>
    </row>
    <row r="12" spans="1:46" ht="13" customHeight="1" x14ac:dyDescent="0.25">
      <c r="A12" s="26" t="s">
        <v>391</v>
      </c>
      <c r="B12" s="184">
        <v>2</v>
      </c>
      <c r="C12" s="223">
        <v>31.240387309038599</v>
      </c>
      <c r="D12" s="225">
        <v>1.44182774456672</v>
      </c>
      <c r="E12" s="223">
        <v>29.567463269607501</v>
      </c>
      <c r="F12" s="225">
        <v>2.4296892365995202</v>
      </c>
      <c r="G12" s="223">
        <v>29.6922195035655</v>
      </c>
      <c r="H12" s="225">
        <v>2.3258490895179902</v>
      </c>
      <c r="I12" s="223">
        <v>34.680673449101299</v>
      </c>
      <c r="J12" s="225">
        <v>1.76675370077204</v>
      </c>
      <c r="K12" s="223">
        <v>5.1132101794938603</v>
      </c>
      <c r="L12" s="225">
        <v>2.9017326966761399</v>
      </c>
      <c r="M12" s="223">
        <v>32.474162957147399</v>
      </c>
      <c r="N12" s="225">
        <v>1.5354950340340801</v>
      </c>
      <c r="O12" s="223">
        <v>22.536027427741701</v>
      </c>
      <c r="P12" s="225">
        <v>3.5707910627047101</v>
      </c>
      <c r="Q12" s="223">
        <v>-9.9381355294056792</v>
      </c>
      <c r="R12" s="225">
        <v>3.8174317489088598</v>
      </c>
      <c r="S12" s="223">
        <v>32.0916097217643</v>
      </c>
      <c r="T12" s="225">
        <v>1.8616401517660699</v>
      </c>
      <c r="U12" s="223">
        <v>30.3838181770641</v>
      </c>
      <c r="V12" s="225">
        <v>2.2770937975245702</v>
      </c>
      <c r="W12" s="223">
        <v>30.282349734454399</v>
      </c>
      <c r="X12" s="225">
        <v>2.9427363836378602</v>
      </c>
      <c r="Y12" s="223">
        <v>-1.80925998730994</v>
      </c>
      <c r="Z12" s="225">
        <v>3.2349195174970902</v>
      </c>
      <c r="AA12" s="223">
        <v>30.5469397440908</v>
      </c>
      <c r="AB12" s="225">
        <v>1.5769556617350999</v>
      </c>
      <c r="AC12" s="223">
        <v>32.666426229662299</v>
      </c>
      <c r="AD12" s="225">
        <v>2.7360128994684798</v>
      </c>
      <c r="AE12" s="223">
        <v>33.8735235244027</v>
      </c>
      <c r="AF12" s="225">
        <v>5.3069436416021603</v>
      </c>
      <c r="AG12" s="223">
        <v>3.3265837803118998</v>
      </c>
      <c r="AH12" s="225">
        <v>5.4196338880567598</v>
      </c>
      <c r="AI12" s="223">
        <v>30.6028498520791</v>
      </c>
      <c r="AJ12" s="225">
        <v>1.50255119550026</v>
      </c>
      <c r="AK12" s="223" t="s">
        <v>1058</v>
      </c>
      <c r="AL12" s="225" t="s">
        <v>1058</v>
      </c>
      <c r="AM12" s="223" t="s">
        <v>1058</v>
      </c>
      <c r="AN12" s="225" t="s">
        <v>1058</v>
      </c>
      <c r="AO12" s="223" t="s">
        <v>1058</v>
      </c>
      <c r="AP12" s="225" t="s">
        <v>1058</v>
      </c>
      <c r="AQ12" s="104"/>
      <c r="AR12" s="104"/>
      <c r="AS12" s="104"/>
      <c r="AT12" s="255"/>
    </row>
    <row r="13" spans="1:46" ht="13" customHeight="1" x14ac:dyDescent="0.25">
      <c r="A13" s="26" t="s">
        <v>392</v>
      </c>
      <c r="B13" s="184">
        <v>2</v>
      </c>
      <c r="C13" s="223">
        <v>69.016178566628298</v>
      </c>
      <c r="D13" s="225">
        <v>1.46105331539038</v>
      </c>
      <c r="E13" s="223" t="s">
        <v>1058</v>
      </c>
      <c r="F13" s="225" t="s">
        <v>1058</v>
      </c>
      <c r="G13" s="223">
        <v>66.944501607624105</v>
      </c>
      <c r="H13" s="225">
        <v>2.6016712357885599</v>
      </c>
      <c r="I13" s="223">
        <v>69.498682744047201</v>
      </c>
      <c r="J13" s="225">
        <v>1.6723877099937501</v>
      </c>
      <c r="K13" s="223" t="s">
        <v>1058</v>
      </c>
      <c r="L13" s="225" t="s">
        <v>1058</v>
      </c>
      <c r="M13" s="223">
        <v>69.935854710301996</v>
      </c>
      <c r="N13" s="225">
        <v>2.2864741950443301</v>
      </c>
      <c r="O13" s="223">
        <v>67.391312497841895</v>
      </c>
      <c r="P13" s="225">
        <v>1.9781502810646201</v>
      </c>
      <c r="Q13" s="223">
        <v>-2.5445422124600698</v>
      </c>
      <c r="R13" s="225">
        <v>3.0566178314816601</v>
      </c>
      <c r="S13" s="223">
        <v>67.157508412072801</v>
      </c>
      <c r="T13" s="225">
        <v>2.02370953353488</v>
      </c>
      <c r="U13" s="223">
        <v>70.2462658288499</v>
      </c>
      <c r="V13" s="225">
        <v>3.2220291634071399</v>
      </c>
      <c r="W13" s="223">
        <v>70.195832527974702</v>
      </c>
      <c r="X13" s="225">
        <v>2.73424521337357</v>
      </c>
      <c r="Y13" s="223">
        <v>3.0383241159018599</v>
      </c>
      <c r="Z13" s="225">
        <v>3.3650631298145801</v>
      </c>
      <c r="AA13" s="223">
        <v>72.4590797144253</v>
      </c>
      <c r="AB13" s="225">
        <v>3.9180827838824701</v>
      </c>
      <c r="AC13" s="223">
        <v>69.697651154352002</v>
      </c>
      <c r="AD13" s="225">
        <v>1.8035769644180399</v>
      </c>
      <c r="AE13" s="223">
        <v>62.606242914611698</v>
      </c>
      <c r="AF13" s="225">
        <v>3.61266339302732</v>
      </c>
      <c r="AG13" s="223">
        <v>-9.8528367998136694</v>
      </c>
      <c r="AH13" s="225">
        <v>5.1453532059244296</v>
      </c>
      <c r="AI13" s="223">
        <v>66.663787710174901</v>
      </c>
      <c r="AJ13" s="225">
        <v>3.34038049705183</v>
      </c>
      <c r="AK13" s="223">
        <v>70.041685253471897</v>
      </c>
      <c r="AL13" s="225">
        <v>1.77400400073249</v>
      </c>
      <c r="AM13" s="223">
        <v>69.405540357444494</v>
      </c>
      <c r="AN13" s="225">
        <v>2.7811669362561098</v>
      </c>
      <c r="AO13" s="223">
        <v>2.7417526472696201</v>
      </c>
      <c r="AP13" s="225">
        <v>4.2944433759325698</v>
      </c>
      <c r="AQ13" s="104"/>
      <c r="AR13" s="104"/>
      <c r="AS13" s="104"/>
      <c r="AT13" s="255"/>
    </row>
    <row r="14" spans="1:46" ht="13" customHeight="1" x14ac:dyDescent="0.25">
      <c r="A14" s="26" t="s">
        <v>393</v>
      </c>
      <c r="B14" s="184">
        <v>2</v>
      </c>
      <c r="C14" s="223">
        <v>56.567912834237703</v>
      </c>
      <c r="D14" s="225">
        <v>1.0818432858381</v>
      </c>
      <c r="E14" s="223">
        <v>52.792451489536198</v>
      </c>
      <c r="F14" s="225">
        <v>3.8660148338520202</v>
      </c>
      <c r="G14" s="223">
        <v>57.473506298048697</v>
      </c>
      <c r="H14" s="225">
        <v>1.4905612780450599</v>
      </c>
      <c r="I14" s="223">
        <v>56.874356040297101</v>
      </c>
      <c r="J14" s="225">
        <v>1.9287542201566701</v>
      </c>
      <c r="K14" s="223">
        <v>4.0819045507608296</v>
      </c>
      <c r="L14" s="225">
        <v>4.3608702052117403</v>
      </c>
      <c r="M14" s="223">
        <v>56.964387992045701</v>
      </c>
      <c r="N14" s="225">
        <v>1.1705285463339199</v>
      </c>
      <c r="O14" s="223">
        <v>52.537540424295202</v>
      </c>
      <c r="P14" s="225">
        <v>3.3941355792892298</v>
      </c>
      <c r="Q14" s="223">
        <v>-4.4268475677504897</v>
      </c>
      <c r="R14" s="225">
        <v>3.6612009368099399</v>
      </c>
      <c r="S14" s="223">
        <v>56.383159681365299</v>
      </c>
      <c r="T14" s="225">
        <v>1.29289765381985</v>
      </c>
      <c r="U14" s="223">
        <v>56.919487141622099</v>
      </c>
      <c r="V14" s="225">
        <v>2.2372976933914202</v>
      </c>
      <c r="W14" s="223">
        <v>56.644718930096502</v>
      </c>
      <c r="X14" s="225">
        <v>2.99913508029729</v>
      </c>
      <c r="Y14" s="223">
        <v>0.26155924873121</v>
      </c>
      <c r="Z14" s="225">
        <v>3.23616061277749</v>
      </c>
      <c r="AA14" s="223">
        <v>55.658102394275801</v>
      </c>
      <c r="AB14" s="225">
        <v>3.2270505338245399</v>
      </c>
      <c r="AC14" s="223">
        <v>56.465042406747898</v>
      </c>
      <c r="AD14" s="225">
        <v>1.3545317498951299</v>
      </c>
      <c r="AE14" s="223">
        <v>57.385186245912003</v>
      </c>
      <c r="AF14" s="225">
        <v>2.6274889554503802</v>
      </c>
      <c r="AG14" s="223">
        <v>1.7270838516362199</v>
      </c>
      <c r="AH14" s="225">
        <v>4.2665230240018603</v>
      </c>
      <c r="AI14" s="223">
        <v>56.482066454742302</v>
      </c>
      <c r="AJ14" s="225">
        <v>1.1197191400286299</v>
      </c>
      <c r="AK14" s="223">
        <v>57.821543240347701</v>
      </c>
      <c r="AL14" s="225">
        <v>5.0203386264216201</v>
      </c>
      <c r="AM14" s="223" t="s">
        <v>494</v>
      </c>
      <c r="AN14" s="225" t="s">
        <v>494</v>
      </c>
      <c r="AO14" s="223" t="s">
        <v>494</v>
      </c>
      <c r="AP14" s="225" t="s">
        <v>494</v>
      </c>
      <c r="AQ14" s="104"/>
      <c r="AR14" s="104"/>
      <c r="AS14" s="104"/>
      <c r="AT14" s="255"/>
    </row>
    <row r="15" spans="1:46" ht="13" customHeight="1" x14ac:dyDescent="0.25">
      <c r="A15" s="26" t="s">
        <v>394</v>
      </c>
      <c r="B15" s="184">
        <v>2</v>
      </c>
      <c r="C15" s="223">
        <v>30.1925661526417</v>
      </c>
      <c r="D15" s="225">
        <v>1.00544341973933</v>
      </c>
      <c r="E15" s="223">
        <v>26.219729912548399</v>
      </c>
      <c r="F15" s="225">
        <v>1.53972179840948</v>
      </c>
      <c r="G15" s="223">
        <v>30.600502754802299</v>
      </c>
      <c r="H15" s="225">
        <v>1.9068469865820199</v>
      </c>
      <c r="I15" s="223">
        <v>35.735258557733097</v>
      </c>
      <c r="J15" s="225">
        <v>2.4061772354175299</v>
      </c>
      <c r="K15" s="223">
        <v>9.5155286451847001</v>
      </c>
      <c r="L15" s="225">
        <v>2.8486236131435501</v>
      </c>
      <c r="M15" s="223">
        <v>30.397274339230002</v>
      </c>
      <c r="N15" s="225">
        <v>1.0360908186250799</v>
      </c>
      <c r="O15" s="223">
        <v>18.863048596638102</v>
      </c>
      <c r="P15" s="225">
        <v>5.9455886149534498</v>
      </c>
      <c r="Q15" s="223">
        <v>-11.534225742592</v>
      </c>
      <c r="R15" s="225">
        <v>6.1018443166514196</v>
      </c>
      <c r="S15" s="223">
        <v>29.633664632399199</v>
      </c>
      <c r="T15" s="225">
        <v>1.5828303358181599</v>
      </c>
      <c r="U15" s="223">
        <v>29.812330865509399</v>
      </c>
      <c r="V15" s="225">
        <v>2.1677620698903501</v>
      </c>
      <c r="W15" s="223">
        <v>33.046667122736203</v>
      </c>
      <c r="X15" s="225">
        <v>2.9499364493808899</v>
      </c>
      <c r="Y15" s="223">
        <v>3.41300249033704</v>
      </c>
      <c r="Z15" s="225">
        <v>3.3522053311884799</v>
      </c>
      <c r="AA15" s="223">
        <v>29.6355520807105</v>
      </c>
      <c r="AB15" s="225">
        <v>1.2274533686476401</v>
      </c>
      <c r="AC15" s="223">
        <v>33.6649016703862</v>
      </c>
      <c r="AD15" s="225">
        <v>2.4159610428339402</v>
      </c>
      <c r="AE15" s="223">
        <v>25.2753034873787</v>
      </c>
      <c r="AF15" s="225">
        <v>4.0952399784150799</v>
      </c>
      <c r="AG15" s="223">
        <v>-4.3602485933318702</v>
      </c>
      <c r="AH15" s="225">
        <v>4.3686733386823402</v>
      </c>
      <c r="AI15" s="223">
        <v>29.9009603910545</v>
      </c>
      <c r="AJ15" s="225">
        <v>1.1078402676130601</v>
      </c>
      <c r="AK15" s="223" t="s">
        <v>1058</v>
      </c>
      <c r="AL15" s="225" t="s">
        <v>1058</v>
      </c>
      <c r="AM15" s="223" t="s">
        <v>1058</v>
      </c>
      <c r="AN15" s="225" t="s">
        <v>1058</v>
      </c>
      <c r="AO15" s="223" t="s">
        <v>1058</v>
      </c>
      <c r="AP15" s="225" t="s">
        <v>1058</v>
      </c>
      <c r="AQ15" s="104"/>
      <c r="AR15" s="104"/>
      <c r="AS15" s="104"/>
      <c r="AT15" s="255"/>
    </row>
    <row r="16" spans="1:46" ht="13" customHeight="1" x14ac:dyDescent="0.25">
      <c r="A16" s="26" t="s">
        <v>395</v>
      </c>
      <c r="B16" s="184">
        <v>2</v>
      </c>
      <c r="C16" s="223">
        <v>44.733131226232601</v>
      </c>
      <c r="D16" s="225">
        <v>1.1612727094931401</v>
      </c>
      <c r="E16" s="223">
        <v>56.181441343689997</v>
      </c>
      <c r="F16" s="225">
        <v>2.8219906676361299</v>
      </c>
      <c r="G16" s="223">
        <v>43.109311933966097</v>
      </c>
      <c r="H16" s="225">
        <v>1.24633903968972</v>
      </c>
      <c r="I16" s="223" t="s">
        <v>494</v>
      </c>
      <c r="J16" s="225" t="s">
        <v>494</v>
      </c>
      <c r="K16" s="223" t="s">
        <v>494</v>
      </c>
      <c r="L16" s="225" t="s">
        <v>494</v>
      </c>
      <c r="M16" s="223">
        <v>48.590525964935402</v>
      </c>
      <c r="N16" s="225">
        <v>1.51999947221153</v>
      </c>
      <c r="O16" s="223">
        <v>36.2329077301452</v>
      </c>
      <c r="P16" s="225">
        <v>2.18883090975502</v>
      </c>
      <c r="Q16" s="223">
        <v>-12.3576182347902</v>
      </c>
      <c r="R16" s="225">
        <v>2.8245660778775701</v>
      </c>
      <c r="S16" s="223">
        <v>40.461920604890103</v>
      </c>
      <c r="T16" s="225">
        <v>1.90170626011323</v>
      </c>
      <c r="U16" s="223">
        <v>47.619453852191</v>
      </c>
      <c r="V16" s="225">
        <v>1.9628490590744601</v>
      </c>
      <c r="W16" s="223">
        <v>50.553303362324499</v>
      </c>
      <c r="X16" s="225">
        <v>3.3027986889002601</v>
      </c>
      <c r="Y16" s="223">
        <v>10.091382757434401</v>
      </c>
      <c r="Z16" s="225">
        <v>3.86087078036355</v>
      </c>
      <c r="AA16" s="223">
        <v>43.646391656629604</v>
      </c>
      <c r="AB16" s="225">
        <v>2.0712382826522902</v>
      </c>
      <c r="AC16" s="223">
        <v>46.345887582756298</v>
      </c>
      <c r="AD16" s="225">
        <v>1.6643848090076301</v>
      </c>
      <c r="AE16" s="223">
        <v>37.120288475410099</v>
      </c>
      <c r="AF16" s="225">
        <v>3.3590198553453701</v>
      </c>
      <c r="AG16" s="223">
        <v>-6.5261031812195203</v>
      </c>
      <c r="AH16" s="225">
        <v>4.1419650003604298</v>
      </c>
      <c r="AI16" s="223">
        <v>44.165500479040901</v>
      </c>
      <c r="AJ16" s="225">
        <v>1.34492759015469</v>
      </c>
      <c r="AK16" s="223">
        <v>42.944789298383803</v>
      </c>
      <c r="AL16" s="225">
        <v>2.7146444859104202</v>
      </c>
      <c r="AM16" s="223" t="s">
        <v>1058</v>
      </c>
      <c r="AN16" s="225" t="s">
        <v>1058</v>
      </c>
      <c r="AO16" s="223" t="s">
        <v>1058</v>
      </c>
      <c r="AP16" s="225" t="s">
        <v>1058</v>
      </c>
      <c r="AQ16" s="104"/>
      <c r="AR16" s="104"/>
      <c r="AS16" s="104"/>
      <c r="AT16" s="255"/>
    </row>
    <row r="17" spans="1:46" ht="13" customHeight="1" x14ac:dyDescent="0.25">
      <c r="A17" s="26" t="s">
        <v>396</v>
      </c>
      <c r="B17" s="184">
        <v>2</v>
      </c>
      <c r="C17" s="223">
        <v>70.322481671030602</v>
      </c>
      <c r="D17" s="225">
        <v>0.98263545133288399</v>
      </c>
      <c r="E17" s="223" t="s">
        <v>1058</v>
      </c>
      <c r="F17" s="225" t="s">
        <v>1058</v>
      </c>
      <c r="G17" s="223">
        <v>72.537798519765602</v>
      </c>
      <c r="H17" s="225">
        <v>1.0587483209408799</v>
      </c>
      <c r="I17" s="223">
        <v>65.392567383497607</v>
      </c>
      <c r="J17" s="225">
        <v>2.2038185785984998</v>
      </c>
      <c r="K17" s="223" t="s">
        <v>1058</v>
      </c>
      <c r="L17" s="225" t="s">
        <v>1058</v>
      </c>
      <c r="M17" s="223">
        <v>74.313816857644198</v>
      </c>
      <c r="N17" s="225">
        <v>1.7516180701164801</v>
      </c>
      <c r="O17" s="223">
        <v>68.510798431559707</v>
      </c>
      <c r="P17" s="225">
        <v>1.21886980592309</v>
      </c>
      <c r="Q17" s="223">
        <v>-5.8030184260844804</v>
      </c>
      <c r="R17" s="225">
        <v>2.12503095076221</v>
      </c>
      <c r="S17" s="223">
        <v>68.018436180187905</v>
      </c>
      <c r="T17" s="225">
        <v>1.76198528613731</v>
      </c>
      <c r="U17" s="223">
        <v>73.291734348403295</v>
      </c>
      <c r="V17" s="225">
        <v>1.75898093030072</v>
      </c>
      <c r="W17" s="223">
        <v>70.802598697613803</v>
      </c>
      <c r="X17" s="225">
        <v>1.8898930054524501</v>
      </c>
      <c r="Y17" s="223">
        <v>2.7841625174259401</v>
      </c>
      <c r="Z17" s="225">
        <v>2.7188452611952698</v>
      </c>
      <c r="AA17" s="223" t="s">
        <v>1058</v>
      </c>
      <c r="AB17" s="225" t="s">
        <v>1058</v>
      </c>
      <c r="AC17" s="223">
        <v>69.570390914012705</v>
      </c>
      <c r="AD17" s="225">
        <v>1.4663104069248301</v>
      </c>
      <c r="AE17" s="223">
        <v>72.978299540608205</v>
      </c>
      <c r="AF17" s="225">
        <v>1.6019859221767501</v>
      </c>
      <c r="AG17" s="223" t="s">
        <v>1058</v>
      </c>
      <c r="AH17" s="225" t="s">
        <v>1058</v>
      </c>
      <c r="AI17" s="223">
        <v>71.473742565295794</v>
      </c>
      <c r="AJ17" s="225">
        <v>1.6172462161886001</v>
      </c>
      <c r="AK17" s="223">
        <v>71.301488254135194</v>
      </c>
      <c r="AL17" s="225">
        <v>1.5306980100088601</v>
      </c>
      <c r="AM17" s="223">
        <v>67.733840995212901</v>
      </c>
      <c r="AN17" s="225">
        <v>2.4109716560989001</v>
      </c>
      <c r="AO17" s="223">
        <v>-3.7399015700828899</v>
      </c>
      <c r="AP17" s="225">
        <v>2.6907286663479999</v>
      </c>
      <c r="AQ17" s="104"/>
      <c r="AR17" s="104"/>
      <c r="AS17" s="104"/>
      <c r="AT17" s="255"/>
    </row>
    <row r="18" spans="1:46" ht="13" customHeight="1" x14ac:dyDescent="0.25">
      <c r="A18" s="210" t="s">
        <v>397</v>
      </c>
      <c r="B18" s="184">
        <v>2</v>
      </c>
      <c r="C18" s="223">
        <v>75.480490235187006</v>
      </c>
      <c r="D18" s="225">
        <v>1.2842540546152901</v>
      </c>
      <c r="E18" s="223" t="s">
        <v>1058</v>
      </c>
      <c r="F18" s="225" t="s">
        <v>1058</v>
      </c>
      <c r="G18" s="223">
        <v>76.631963904545501</v>
      </c>
      <c r="H18" s="225">
        <v>1.3304477991456301</v>
      </c>
      <c r="I18" s="223">
        <v>73.420832141261101</v>
      </c>
      <c r="J18" s="225">
        <v>4.1293466459885799</v>
      </c>
      <c r="K18" s="223" t="s">
        <v>1058</v>
      </c>
      <c r="L18" s="225" t="s">
        <v>1058</v>
      </c>
      <c r="M18" s="223">
        <v>80.207722081279201</v>
      </c>
      <c r="N18" s="225">
        <v>2.7467717107520802</v>
      </c>
      <c r="O18" s="223">
        <v>73.794715941579497</v>
      </c>
      <c r="P18" s="225">
        <v>1.49627564236456</v>
      </c>
      <c r="Q18" s="223">
        <v>-6.4130061396996902</v>
      </c>
      <c r="R18" s="225">
        <v>3.1629264165212101</v>
      </c>
      <c r="S18" s="223">
        <v>73.247033858434406</v>
      </c>
      <c r="T18" s="225">
        <v>2.2699722275349399</v>
      </c>
      <c r="U18" s="223">
        <v>76.730856496263002</v>
      </c>
      <c r="V18" s="225">
        <v>2.0827868882698302</v>
      </c>
      <c r="W18" s="223">
        <v>76.683997750117697</v>
      </c>
      <c r="X18" s="225">
        <v>2.4423959051808901</v>
      </c>
      <c r="Y18" s="223">
        <v>3.4369638916832801</v>
      </c>
      <c r="Z18" s="225">
        <v>3.4231107947734398</v>
      </c>
      <c r="AA18" s="223" t="s">
        <v>1058</v>
      </c>
      <c r="AB18" s="225" t="s">
        <v>1058</v>
      </c>
      <c r="AC18" s="223">
        <v>72.982720684580499</v>
      </c>
      <c r="AD18" s="225">
        <v>1.94534423757065</v>
      </c>
      <c r="AE18" s="223">
        <v>78.848286328831904</v>
      </c>
      <c r="AF18" s="225">
        <v>1.8891029458539399</v>
      </c>
      <c r="AG18" s="223" t="s">
        <v>1058</v>
      </c>
      <c r="AH18" s="225" t="s">
        <v>1058</v>
      </c>
      <c r="AI18" s="223">
        <v>74.279309155267796</v>
      </c>
      <c r="AJ18" s="225">
        <v>1.95630235130826</v>
      </c>
      <c r="AK18" s="223">
        <v>78.534011658011707</v>
      </c>
      <c r="AL18" s="225">
        <v>1.9956438107609999</v>
      </c>
      <c r="AM18" s="223">
        <v>70.796299564902299</v>
      </c>
      <c r="AN18" s="225">
        <v>2.9659595797704799</v>
      </c>
      <c r="AO18" s="223">
        <v>-3.4830095903654699</v>
      </c>
      <c r="AP18" s="225">
        <v>3.26112873976354</v>
      </c>
      <c r="AQ18" s="104"/>
      <c r="AR18" s="104"/>
      <c r="AS18" s="104"/>
      <c r="AT18" s="255"/>
    </row>
    <row r="19" spans="1:46" ht="13" customHeight="1" x14ac:dyDescent="0.25">
      <c r="A19" s="210" t="s">
        <v>398</v>
      </c>
      <c r="B19" s="184">
        <v>2</v>
      </c>
      <c r="C19" s="223">
        <v>62.071216759667301</v>
      </c>
      <c r="D19" s="225">
        <v>1.4156442793632</v>
      </c>
      <c r="E19" s="223" t="s">
        <v>1058</v>
      </c>
      <c r="F19" s="225" t="s">
        <v>1058</v>
      </c>
      <c r="G19" s="223">
        <v>63.174317648923399</v>
      </c>
      <c r="H19" s="225">
        <v>2.0313922957517798</v>
      </c>
      <c r="I19" s="223">
        <v>60.451667680082799</v>
      </c>
      <c r="J19" s="225">
        <v>1.88918552698716</v>
      </c>
      <c r="K19" s="223" t="s">
        <v>1058</v>
      </c>
      <c r="L19" s="225" t="s">
        <v>1058</v>
      </c>
      <c r="M19" s="223">
        <v>68.027232517246802</v>
      </c>
      <c r="N19" s="225">
        <v>1.84370833440731</v>
      </c>
      <c r="O19" s="223">
        <v>57.678503274241301</v>
      </c>
      <c r="P19" s="225">
        <v>2.1368679197811602</v>
      </c>
      <c r="Q19" s="223">
        <v>-10.348729243005501</v>
      </c>
      <c r="R19" s="225">
        <v>2.8237058277943601</v>
      </c>
      <c r="S19" s="223">
        <v>59.507630115459897</v>
      </c>
      <c r="T19" s="225">
        <v>2.27991187219637</v>
      </c>
      <c r="U19" s="223">
        <v>64.845984814870604</v>
      </c>
      <c r="V19" s="225">
        <v>2.27241569648075</v>
      </c>
      <c r="W19" s="223">
        <v>63.146917768070097</v>
      </c>
      <c r="X19" s="225">
        <v>2.8647829320901201</v>
      </c>
      <c r="Y19" s="223">
        <v>3.6392876526101898</v>
      </c>
      <c r="Z19" s="225">
        <v>3.5099211641219701</v>
      </c>
      <c r="AA19" s="223" t="s">
        <v>1058</v>
      </c>
      <c r="AB19" s="225" t="s">
        <v>1058</v>
      </c>
      <c r="AC19" s="223">
        <v>63.572375310703499</v>
      </c>
      <c r="AD19" s="225">
        <v>2.1027179184538398</v>
      </c>
      <c r="AE19" s="223">
        <v>61.661792621235598</v>
      </c>
      <c r="AF19" s="225">
        <v>2.1200815291685799</v>
      </c>
      <c r="AG19" s="223" t="s">
        <v>1058</v>
      </c>
      <c r="AH19" s="225" t="s">
        <v>1058</v>
      </c>
      <c r="AI19" s="223">
        <v>65.530484955811403</v>
      </c>
      <c r="AJ19" s="225">
        <v>2.8044987778911299</v>
      </c>
      <c r="AK19" s="223">
        <v>60.996627699436097</v>
      </c>
      <c r="AL19" s="225">
        <v>1.8990209094128401</v>
      </c>
      <c r="AM19" s="223">
        <v>60.392410520429102</v>
      </c>
      <c r="AN19" s="225">
        <v>4.4997405880974997</v>
      </c>
      <c r="AO19" s="223">
        <v>-5.1380744353823102</v>
      </c>
      <c r="AP19" s="225">
        <v>4.9581968678228199</v>
      </c>
      <c r="AQ19" s="104"/>
      <c r="AR19" s="104"/>
      <c r="AS19" s="104"/>
      <c r="AT19" s="255"/>
    </row>
    <row r="20" spans="1:46" ht="13" customHeight="1" x14ac:dyDescent="0.25">
      <c r="A20" s="26" t="s">
        <v>399</v>
      </c>
      <c r="B20" s="184">
        <v>2</v>
      </c>
      <c r="C20" s="223">
        <v>54.350390540733997</v>
      </c>
      <c r="D20" s="225">
        <v>1.9721795737033201</v>
      </c>
      <c r="E20" s="223">
        <v>45.627923343048799</v>
      </c>
      <c r="F20" s="225">
        <v>5.1364390768808699</v>
      </c>
      <c r="G20" s="223">
        <v>53.412277053920903</v>
      </c>
      <c r="H20" s="225">
        <v>3.2027985471438098</v>
      </c>
      <c r="I20" s="223">
        <v>58.358636966491602</v>
      </c>
      <c r="J20" s="225">
        <v>2.72539220040973</v>
      </c>
      <c r="K20" s="223">
        <v>12.730713623442799</v>
      </c>
      <c r="L20" s="225">
        <v>5.7655986101551804</v>
      </c>
      <c r="M20" s="223">
        <v>58.952718851600103</v>
      </c>
      <c r="N20" s="225">
        <v>2.0653499665264201</v>
      </c>
      <c r="O20" s="223">
        <v>38.045414889738197</v>
      </c>
      <c r="P20" s="225">
        <v>4.9503051999892502</v>
      </c>
      <c r="Q20" s="223">
        <v>-20.907303961861899</v>
      </c>
      <c r="R20" s="225">
        <v>5.3641471621995702</v>
      </c>
      <c r="S20" s="223">
        <v>49.168879900304901</v>
      </c>
      <c r="T20" s="225">
        <v>3.0304935602675802</v>
      </c>
      <c r="U20" s="223">
        <v>59.289627679770099</v>
      </c>
      <c r="V20" s="225">
        <v>4.2168305967248703</v>
      </c>
      <c r="W20" s="223">
        <v>59.804270003397299</v>
      </c>
      <c r="X20" s="225">
        <v>3.2784883115650199</v>
      </c>
      <c r="Y20" s="223">
        <v>10.6353901030924</v>
      </c>
      <c r="Z20" s="225">
        <v>4.5780647997227701</v>
      </c>
      <c r="AA20" s="223">
        <v>56.945100527436203</v>
      </c>
      <c r="AB20" s="225">
        <v>2.4920802520288499</v>
      </c>
      <c r="AC20" s="223">
        <v>53.278405136786802</v>
      </c>
      <c r="AD20" s="225">
        <v>4.0676682206900896</v>
      </c>
      <c r="AE20" s="223">
        <v>50.689305117733099</v>
      </c>
      <c r="AF20" s="225">
        <v>5.4305951736900697</v>
      </c>
      <c r="AG20" s="223">
        <v>-6.2557954097030901</v>
      </c>
      <c r="AH20" s="225">
        <v>6.1286935067532697</v>
      </c>
      <c r="AI20" s="223">
        <v>53.826494750498597</v>
      </c>
      <c r="AJ20" s="225">
        <v>2.2428910768225498</v>
      </c>
      <c r="AK20" s="223">
        <v>56.2504463697286</v>
      </c>
      <c r="AL20" s="225">
        <v>4.4706730030951203</v>
      </c>
      <c r="AM20" s="223">
        <v>54.639249328945802</v>
      </c>
      <c r="AN20" s="225">
        <v>8.3324268156894004</v>
      </c>
      <c r="AO20" s="223">
        <v>0.81275457844717602</v>
      </c>
      <c r="AP20" s="225">
        <v>8.6852129762121901</v>
      </c>
      <c r="AQ20" s="104"/>
      <c r="AR20" s="104"/>
      <c r="AS20" s="104"/>
      <c r="AT20" s="255"/>
    </row>
    <row r="21" spans="1:46" ht="13" customHeight="1" x14ac:dyDescent="0.25">
      <c r="A21" s="26" t="s">
        <v>400</v>
      </c>
      <c r="B21" s="184">
        <v>2</v>
      </c>
      <c r="C21" s="223">
        <v>35.575607253580401</v>
      </c>
      <c r="D21" s="225">
        <v>1.5326526535921801</v>
      </c>
      <c r="E21" s="223">
        <v>38.068711706088898</v>
      </c>
      <c r="F21" s="225">
        <v>3.8960189702439298</v>
      </c>
      <c r="G21" s="223">
        <v>35.704612250857402</v>
      </c>
      <c r="H21" s="225">
        <v>2.5824455229591399</v>
      </c>
      <c r="I21" s="223">
        <v>33.8390213757773</v>
      </c>
      <c r="J21" s="225">
        <v>2.0591160546537801</v>
      </c>
      <c r="K21" s="223">
        <v>-4.2296903303116098</v>
      </c>
      <c r="L21" s="225">
        <v>4.43090987005277</v>
      </c>
      <c r="M21" s="223">
        <v>35.959494463240802</v>
      </c>
      <c r="N21" s="225">
        <v>1.6160964947040199</v>
      </c>
      <c r="O21" s="223" t="s">
        <v>1058</v>
      </c>
      <c r="P21" s="225" t="s">
        <v>1058</v>
      </c>
      <c r="Q21" s="223" t="s">
        <v>1058</v>
      </c>
      <c r="R21" s="225" t="s">
        <v>1058</v>
      </c>
      <c r="S21" s="223">
        <v>32.413715928263898</v>
      </c>
      <c r="T21" s="225">
        <v>1.9508659740627701</v>
      </c>
      <c r="U21" s="223">
        <v>43.372678064997402</v>
      </c>
      <c r="V21" s="225">
        <v>3.0644485800825798</v>
      </c>
      <c r="W21" s="223">
        <v>33.558649803617399</v>
      </c>
      <c r="X21" s="225">
        <v>3.5532367264594602</v>
      </c>
      <c r="Y21" s="223">
        <v>1.1449338753534699</v>
      </c>
      <c r="Z21" s="225">
        <v>4.18749445961706</v>
      </c>
      <c r="AA21" s="223">
        <v>36.625709732154696</v>
      </c>
      <c r="AB21" s="225">
        <v>2.23049984594146</v>
      </c>
      <c r="AC21" s="223">
        <v>32.888924120153099</v>
      </c>
      <c r="AD21" s="225">
        <v>2.5265901443834302</v>
      </c>
      <c r="AE21" s="223">
        <v>37.637827076972698</v>
      </c>
      <c r="AF21" s="225">
        <v>3.9591630236743001</v>
      </c>
      <c r="AG21" s="223">
        <v>1.0121173448179299</v>
      </c>
      <c r="AH21" s="225">
        <v>4.67022753696107</v>
      </c>
      <c r="AI21" s="223">
        <v>35.535892666689499</v>
      </c>
      <c r="AJ21" s="225">
        <v>1.6562628076418899</v>
      </c>
      <c r="AK21" s="223">
        <v>33.075071118532897</v>
      </c>
      <c r="AL21" s="225">
        <v>6.1561276681787902</v>
      </c>
      <c r="AM21" s="223" t="s">
        <v>1058</v>
      </c>
      <c r="AN21" s="225" t="s">
        <v>1058</v>
      </c>
      <c r="AO21" s="223" t="s">
        <v>1058</v>
      </c>
      <c r="AP21" s="225" t="s">
        <v>1058</v>
      </c>
      <c r="AQ21" s="104"/>
      <c r="AR21" s="104"/>
      <c r="AS21" s="104"/>
      <c r="AT21" s="255"/>
    </row>
    <row r="22" spans="1:46" ht="13" customHeight="1" x14ac:dyDescent="0.25">
      <c r="A22" s="26" t="s">
        <v>401</v>
      </c>
      <c r="B22" s="184">
        <v>2</v>
      </c>
      <c r="C22" s="223">
        <v>56.879278325774102</v>
      </c>
      <c r="D22" s="225">
        <v>1.9944901665530701</v>
      </c>
      <c r="E22" s="223">
        <v>51.649132088259996</v>
      </c>
      <c r="F22" s="225">
        <v>8.1958934004848203</v>
      </c>
      <c r="G22" s="223">
        <v>51.818838113200201</v>
      </c>
      <c r="H22" s="225">
        <v>3.9103821022635401</v>
      </c>
      <c r="I22" s="223">
        <v>60.243846746632499</v>
      </c>
      <c r="J22" s="225">
        <v>3.0567336031977002</v>
      </c>
      <c r="K22" s="223">
        <v>8.5947146583725207</v>
      </c>
      <c r="L22" s="225">
        <v>8.8473496587207698</v>
      </c>
      <c r="M22" s="223">
        <v>55.622281030576197</v>
      </c>
      <c r="N22" s="225">
        <v>2.9646769109133402</v>
      </c>
      <c r="O22" s="223">
        <v>57.9360545479948</v>
      </c>
      <c r="P22" s="225">
        <v>2.8276725857056202</v>
      </c>
      <c r="Q22" s="223">
        <v>2.3137735174186398</v>
      </c>
      <c r="R22" s="225">
        <v>4.1558014708664004</v>
      </c>
      <c r="S22" s="223">
        <v>59.963634292039501</v>
      </c>
      <c r="T22" s="225">
        <v>3.8087139305313098</v>
      </c>
      <c r="U22" s="223">
        <v>51.652728585517004</v>
      </c>
      <c r="V22" s="225">
        <v>4.9095432903793697</v>
      </c>
      <c r="W22" s="223">
        <v>57.132630573856297</v>
      </c>
      <c r="X22" s="225">
        <v>3.2494715633467299</v>
      </c>
      <c r="Y22" s="223">
        <v>-2.8310037181832302</v>
      </c>
      <c r="Z22" s="225">
        <v>4.7819117801306597</v>
      </c>
      <c r="AA22" s="223">
        <v>54.065242191754102</v>
      </c>
      <c r="AB22" s="225">
        <v>2.7499487031580099</v>
      </c>
      <c r="AC22" s="223">
        <v>56.992111906247104</v>
      </c>
      <c r="AD22" s="225">
        <v>3.6203188203663399</v>
      </c>
      <c r="AE22" s="223">
        <v>67.639462055805694</v>
      </c>
      <c r="AF22" s="225">
        <v>6.0380198900814497</v>
      </c>
      <c r="AG22" s="223">
        <v>13.574219864051599</v>
      </c>
      <c r="AH22" s="225">
        <v>6.8520681795762401</v>
      </c>
      <c r="AI22" s="223">
        <v>49.015669528017703</v>
      </c>
      <c r="AJ22" s="225">
        <v>3.4732343819335001</v>
      </c>
      <c r="AK22" s="223">
        <v>58.320904282973501</v>
      </c>
      <c r="AL22" s="225">
        <v>3.37185136637751</v>
      </c>
      <c r="AM22" s="223">
        <v>62.995004880737703</v>
      </c>
      <c r="AN22" s="225">
        <v>4.3710486650856799</v>
      </c>
      <c r="AO22" s="223">
        <v>13.97933535272</v>
      </c>
      <c r="AP22" s="225">
        <v>5.9965573798132903</v>
      </c>
      <c r="AQ22" s="104"/>
      <c r="AR22" s="104"/>
      <c r="AS22" s="104"/>
      <c r="AT22" s="255"/>
    </row>
    <row r="23" spans="1:46" ht="13" customHeight="1" x14ac:dyDescent="0.25">
      <c r="A23" s="26" t="s">
        <v>402</v>
      </c>
      <c r="B23" s="184">
        <v>2</v>
      </c>
      <c r="C23" s="223">
        <v>30.6503864239174</v>
      </c>
      <c r="D23" s="225">
        <v>1.6736873761964901</v>
      </c>
      <c r="E23" s="223">
        <v>21.5869264494787</v>
      </c>
      <c r="F23" s="225">
        <v>2.9468432206921999</v>
      </c>
      <c r="G23" s="223">
        <v>29.6974138767253</v>
      </c>
      <c r="H23" s="225">
        <v>3.9296367211423702</v>
      </c>
      <c r="I23" s="223">
        <v>34.903087717454703</v>
      </c>
      <c r="J23" s="225">
        <v>2.7761516603023102</v>
      </c>
      <c r="K23" s="223">
        <v>13.316161267976</v>
      </c>
      <c r="L23" s="225">
        <v>4.2039908481751</v>
      </c>
      <c r="M23" s="223">
        <v>29.274921179266599</v>
      </c>
      <c r="N23" s="225">
        <v>2.1551514995563799</v>
      </c>
      <c r="O23" s="223">
        <v>35.396493225035101</v>
      </c>
      <c r="P23" s="225">
        <v>2.9350434912623999</v>
      </c>
      <c r="Q23" s="223">
        <v>6.1215720457684402</v>
      </c>
      <c r="R23" s="225">
        <v>3.63100893627383</v>
      </c>
      <c r="S23" s="223">
        <v>29.436527027227399</v>
      </c>
      <c r="T23" s="225">
        <v>3.6958773947552999</v>
      </c>
      <c r="U23" s="223">
        <v>28.108247192321102</v>
      </c>
      <c r="V23" s="225">
        <v>3.7486554811949602</v>
      </c>
      <c r="W23" s="223">
        <v>31.3685259160806</v>
      </c>
      <c r="X23" s="225">
        <v>2.7736731955242999</v>
      </c>
      <c r="Y23" s="223">
        <v>1.9319988888531101</v>
      </c>
      <c r="Z23" s="225">
        <v>4.6434010798066696</v>
      </c>
      <c r="AA23" s="223">
        <v>31.524583780220699</v>
      </c>
      <c r="AB23" s="225">
        <v>2.70223932016455</v>
      </c>
      <c r="AC23" s="223">
        <v>22.738354170116398</v>
      </c>
      <c r="AD23" s="225">
        <v>3.8948011060462</v>
      </c>
      <c r="AE23" s="223">
        <v>35.432722409195399</v>
      </c>
      <c r="AF23" s="225">
        <v>4.87909856734775</v>
      </c>
      <c r="AG23" s="223">
        <v>3.90813862897464</v>
      </c>
      <c r="AH23" s="225">
        <v>5.71923468892847</v>
      </c>
      <c r="AI23" s="223">
        <v>26.871286316522799</v>
      </c>
      <c r="AJ23" s="225">
        <v>1.6593646682194101</v>
      </c>
      <c r="AK23" s="223">
        <v>38.358137414972298</v>
      </c>
      <c r="AL23" s="225">
        <v>9.5309039283346397</v>
      </c>
      <c r="AM23" s="223">
        <v>47.819899197115298</v>
      </c>
      <c r="AN23" s="225">
        <v>6.9247065078657402</v>
      </c>
      <c r="AO23" s="223">
        <v>20.948612880592499</v>
      </c>
      <c r="AP23" s="225">
        <v>6.9840169177712701</v>
      </c>
      <c r="AQ23" s="104"/>
      <c r="AR23" s="104"/>
      <c r="AS23" s="104"/>
      <c r="AT23" s="255"/>
    </row>
    <row r="24" spans="1:46" ht="13" customHeight="1" x14ac:dyDescent="0.25">
      <c r="A24" s="26" t="s">
        <v>403</v>
      </c>
      <c r="B24" s="184">
        <v>2</v>
      </c>
      <c r="C24" s="223">
        <v>65.171930380185501</v>
      </c>
      <c r="D24" s="225">
        <v>1.7908606784487999</v>
      </c>
      <c r="E24" s="223">
        <v>60.351851224124196</v>
      </c>
      <c r="F24" s="225">
        <v>4.0809870941917099</v>
      </c>
      <c r="G24" s="223">
        <v>66.045487767166506</v>
      </c>
      <c r="H24" s="225">
        <v>2.4228346048724898</v>
      </c>
      <c r="I24" s="223">
        <v>72.951400375191199</v>
      </c>
      <c r="J24" s="225">
        <v>3.8228788294750999</v>
      </c>
      <c r="K24" s="223">
        <v>12.599549151067</v>
      </c>
      <c r="L24" s="225">
        <v>5.6037524386170201</v>
      </c>
      <c r="M24" s="223">
        <v>68.569426413240095</v>
      </c>
      <c r="N24" s="225">
        <v>1.8266159043587</v>
      </c>
      <c r="O24" s="223">
        <v>49.804746540358899</v>
      </c>
      <c r="P24" s="225">
        <v>7.7845800429334702</v>
      </c>
      <c r="Q24" s="223">
        <v>-18.764679872881199</v>
      </c>
      <c r="R24" s="225">
        <v>7.9838748288368899</v>
      </c>
      <c r="S24" s="223">
        <v>58.249623350207699</v>
      </c>
      <c r="T24" s="225">
        <v>4.5579615497055501</v>
      </c>
      <c r="U24" s="223">
        <v>65.032118523977701</v>
      </c>
      <c r="V24" s="225">
        <v>3.7078652719163698</v>
      </c>
      <c r="W24" s="223">
        <v>67.397419928361401</v>
      </c>
      <c r="X24" s="225">
        <v>2.5928544644684601</v>
      </c>
      <c r="Y24" s="223">
        <v>9.1477965781537005</v>
      </c>
      <c r="Z24" s="225">
        <v>5.1904645136993599</v>
      </c>
      <c r="AA24" s="223">
        <v>65.362394526086504</v>
      </c>
      <c r="AB24" s="225">
        <v>2.7949456252921299</v>
      </c>
      <c r="AC24" s="223">
        <v>63.001539452512901</v>
      </c>
      <c r="AD24" s="225">
        <v>3.78596217882659</v>
      </c>
      <c r="AE24" s="223">
        <v>73.934399524758803</v>
      </c>
      <c r="AF24" s="225">
        <v>4.2746188083920602</v>
      </c>
      <c r="AG24" s="223">
        <v>8.5720049986723801</v>
      </c>
      <c r="AH24" s="225">
        <v>5.150151031999</v>
      </c>
      <c r="AI24" s="223">
        <v>64.2866012619846</v>
      </c>
      <c r="AJ24" s="225">
        <v>2.8019335251671098</v>
      </c>
      <c r="AK24" s="223">
        <v>63.332845440420002</v>
      </c>
      <c r="AL24" s="225">
        <v>3.2856465112598099</v>
      </c>
      <c r="AM24" s="223">
        <v>77.093587080405499</v>
      </c>
      <c r="AN24" s="225">
        <v>3.6338669347093102</v>
      </c>
      <c r="AO24" s="223">
        <v>12.806985818420801</v>
      </c>
      <c r="AP24" s="225">
        <v>4.6764153892479996</v>
      </c>
      <c r="AQ24" s="104"/>
      <c r="AR24" s="104"/>
      <c r="AS24" s="104"/>
      <c r="AT24" s="255"/>
    </row>
    <row r="25" spans="1:46" ht="13" customHeight="1" x14ac:dyDescent="0.25">
      <c r="A25" s="26" t="s">
        <v>404</v>
      </c>
      <c r="B25" s="184">
        <v>2</v>
      </c>
      <c r="C25" s="223">
        <v>56.834593746443502</v>
      </c>
      <c r="D25" s="225">
        <v>1.5423966650816501</v>
      </c>
      <c r="E25" s="223">
        <v>53.292030882724198</v>
      </c>
      <c r="F25" s="225">
        <v>3.3221805648857798</v>
      </c>
      <c r="G25" s="223">
        <v>55.357592400652301</v>
      </c>
      <c r="H25" s="225">
        <v>2.0244490182434198</v>
      </c>
      <c r="I25" s="223">
        <v>60.782962446463799</v>
      </c>
      <c r="J25" s="225">
        <v>2.7399409181568402</v>
      </c>
      <c r="K25" s="223">
        <v>7.4909315637395402</v>
      </c>
      <c r="L25" s="225">
        <v>4.0130947366930201</v>
      </c>
      <c r="M25" s="223">
        <v>55.628958594106699</v>
      </c>
      <c r="N25" s="225">
        <v>1.57145825208142</v>
      </c>
      <c r="O25" s="223" t="s">
        <v>1058</v>
      </c>
      <c r="P25" s="225" t="s">
        <v>1058</v>
      </c>
      <c r="Q25" s="223" t="s">
        <v>1058</v>
      </c>
      <c r="R25" s="225" t="s">
        <v>1058</v>
      </c>
      <c r="S25" s="223">
        <v>56.430733140124701</v>
      </c>
      <c r="T25" s="225">
        <v>1.77223171854029</v>
      </c>
      <c r="U25" s="223">
        <v>57.6241344725047</v>
      </c>
      <c r="V25" s="225">
        <v>2.3881848593243098</v>
      </c>
      <c r="W25" s="223">
        <v>48.670538907226998</v>
      </c>
      <c r="X25" s="225">
        <v>7.8827959779643599</v>
      </c>
      <c r="Y25" s="223">
        <v>-7.7601942328977396</v>
      </c>
      <c r="Z25" s="225">
        <v>7.8743074114754297</v>
      </c>
      <c r="AA25" s="223">
        <v>52.201667328276798</v>
      </c>
      <c r="AB25" s="225">
        <v>2.67942015235846</v>
      </c>
      <c r="AC25" s="223">
        <v>58.434622010476303</v>
      </c>
      <c r="AD25" s="225">
        <v>1.9327878503487901</v>
      </c>
      <c r="AE25" s="223" t="s">
        <v>1058</v>
      </c>
      <c r="AF25" s="225" t="s">
        <v>1058</v>
      </c>
      <c r="AG25" s="223" t="s">
        <v>1058</v>
      </c>
      <c r="AH25" s="225" t="s">
        <v>1058</v>
      </c>
      <c r="AI25" s="223">
        <v>55.046411692453901</v>
      </c>
      <c r="AJ25" s="225">
        <v>1.5709446753641201</v>
      </c>
      <c r="AK25" s="223">
        <v>60.103040120501298</v>
      </c>
      <c r="AL25" s="225">
        <v>3.6688839307493502</v>
      </c>
      <c r="AM25" s="223" t="s">
        <v>1058</v>
      </c>
      <c r="AN25" s="225" t="s">
        <v>1058</v>
      </c>
      <c r="AO25" s="223" t="s">
        <v>1058</v>
      </c>
      <c r="AP25" s="225" t="s">
        <v>1058</v>
      </c>
      <c r="AQ25" s="104"/>
      <c r="AR25" s="104"/>
      <c r="AS25" s="104"/>
      <c r="AT25" s="255"/>
    </row>
    <row r="26" spans="1:46" ht="13" customHeight="1" x14ac:dyDescent="0.25">
      <c r="A26" s="26" t="s">
        <v>405</v>
      </c>
      <c r="B26" s="184">
        <v>2</v>
      </c>
      <c r="C26" s="223">
        <v>29.791237689356599</v>
      </c>
      <c r="D26" s="225">
        <v>1.40577229084091</v>
      </c>
      <c r="E26" s="223">
        <v>23.635496067527999</v>
      </c>
      <c r="F26" s="225">
        <v>3.9108925374841101</v>
      </c>
      <c r="G26" s="223">
        <v>30.0988021194898</v>
      </c>
      <c r="H26" s="225">
        <v>1.95758976662488</v>
      </c>
      <c r="I26" s="223">
        <v>31.8683156112319</v>
      </c>
      <c r="J26" s="225">
        <v>2.8534608091782601</v>
      </c>
      <c r="K26" s="223">
        <v>8.2328195437038794</v>
      </c>
      <c r="L26" s="225">
        <v>4.8777442372859996</v>
      </c>
      <c r="M26" s="223">
        <v>26.207482629306501</v>
      </c>
      <c r="N26" s="225">
        <v>1.5915991338470901</v>
      </c>
      <c r="O26" s="223">
        <v>40.334173641698499</v>
      </c>
      <c r="P26" s="225">
        <v>3.1666845413738098</v>
      </c>
      <c r="Q26" s="223">
        <v>14.126691012392</v>
      </c>
      <c r="R26" s="225">
        <v>3.62550479106367</v>
      </c>
      <c r="S26" s="223">
        <v>31.023271533397502</v>
      </c>
      <c r="T26" s="225">
        <v>1.93067185856886</v>
      </c>
      <c r="U26" s="223">
        <v>27.7929842572489</v>
      </c>
      <c r="V26" s="225">
        <v>2.6061973887044201</v>
      </c>
      <c r="W26" s="223">
        <v>27.5534454554987</v>
      </c>
      <c r="X26" s="225">
        <v>4.0754575863560696</v>
      </c>
      <c r="Y26" s="223">
        <v>-3.4698260778988299</v>
      </c>
      <c r="Z26" s="225">
        <v>4.3002766265200201</v>
      </c>
      <c r="AA26" s="223">
        <v>24.881450602688801</v>
      </c>
      <c r="AB26" s="225">
        <v>3.19541323270718</v>
      </c>
      <c r="AC26" s="223">
        <v>31.453763181864701</v>
      </c>
      <c r="AD26" s="225">
        <v>2.03878125652346</v>
      </c>
      <c r="AE26" s="223">
        <v>28.769720989659401</v>
      </c>
      <c r="AF26" s="225">
        <v>3.5735272674065</v>
      </c>
      <c r="AG26" s="223">
        <v>3.8882703869706101</v>
      </c>
      <c r="AH26" s="225">
        <v>4.79051800132578</v>
      </c>
      <c r="AI26" s="223">
        <v>29.897504505957301</v>
      </c>
      <c r="AJ26" s="225">
        <v>2.23134723844551</v>
      </c>
      <c r="AK26" s="223">
        <v>30.063990422659899</v>
      </c>
      <c r="AL26" s="225">
        <v>2.2958839641534499</v>
      </c>
      <c r="AM26" s="223" t="s">
        <v>1058</v>
      </c>
      <c r="AN26" s="225" t="s">
        <v>1058</v>
      </c>
      <c r="AO26" s="223" t="s">
        <v>1058</v>
      </c>
      <c r="AP26" s="225" t="s">
        <v>1058</v>
      </c>
      <c r="AQ26" s="104"/>
      <c r="AR26" s="104"/>
      <c r="AS26" s="104"/>
      <c r="AT26" s="255"/>
    </row>
    <row r="27" spans="1:46" ht="13" customHeight="1" x14ac:dyDescent="0.25">
      <c r="A27" s="26" t="s">
        <v>406</v>
      </c>
      <c r="B27" s="184">
        <v>2</v>
      </c>
      <c r="C27" s="223">
        <v>51.061223044818398</v>
      </c>
      <c r="D27" s="225">
        <v>1.0554696286593499</v>
      </c>
      <c r="E27" s="223">
        <v>48.247499186826303</v>
      </c>
      <c r="F27" s="225">
        <v>2.7755016410531201</v>
      </c>
      <c r="G27" s="223">
        <v>52.751718577904001</v>
      </c>
      <c r="H27" s="225">
        <v>1.2924877192998101</v>
      </c>
      <c r="I27" s="223">
        <v>50.003127047798998</v>
      </c>
      <c r="J27" s="225">
        <v>2.1940409169318</v>
      </c>
      <c r="K27" s="223">
        <v>1.75562786097273</v>
      </c>
      <c r="L27" s="225">
        <v>3.6354183480048601</v>
      </c>
      <c r="M27" s="223">
        <v>52.565729689501801</v>
      </c>
      <c r="N27" s="225">
        <v>1.07928172947323</v>
      </c>
      <c r="O27" s="223">
        <v>35.544494241936803</v>
      </c>
      <c r="P27" s="225">
        <v>3.2541299955446199</v>
      </c>
      <c r="Q27" s="223">
        <v>-17.021235447565001</v>
      </c>
      <c r="R27" s="225">
        <v>3.45882370062809</v>
      </c>
      <c r="S27" s="223">
        <v>50.971292670215597</v>
      </c>
      <c r="T27" s="225">
        <v>1.1861880658447701</v>
      </c>
      <c r="U27" s="223">
        <v>50.930418756166397</v>
      </c>
      <c r="V27" s="225">
        <v>3.2530528071206501</v>
      </c>
      <c r="W27" s="223">
        <v>55.6252279730354</v>
      </c>
      <c r="X27" s="225">
        <v>4.9834014431455902</v>
      </c>
      <c r="Y27" s="223">
        <v>4.6539353028198303</v>
      </c>
      <c r="Z27" s="225">
        <v>5.3007645736819997</v>
      </c>
      <c r="AA27" s="223">
        <v>49.760686160560901</v>
      </c>
      <c r="AB27" s="225">
        <v>2.0551141550918199</v>
      </c>
      <c r="AC27" s="223">
        <v>51.732372345440702</v>
      </c>
      <c r="AD27" s="225">
        <v>1.2671592920982799</v>
      </c>
      <c r="AE27" s="223">
        <v>50.2915352229113</v>
      </c>
      <c r="AF27" s="225">
        <v>3.4017643341951702</v>
      </c>
      <c r="AG27" s="223">
        <v>0.53084906235039897</v>
      </c>
      <c r="AH27" s="225">
        <v>3.78864286102695</v>
      </c>
      <c r="AI27" s="223">
        <v>50.609425146079602</v>
      </c>
      <c r="AJ27" s="225">
        <v>1.66060198627148</v>
      </c>
      <c r="AK27" s="223">
        <v>51.2541679230482</v>
      </c>
      <c r="AL27" s="225">
        <v>1.5416439735117999</v>
      </c>
      <c r="AM27" s="223">
        <v>56.138022260211002</v>
      </c>
      <c r="AN27" s="225">
        <v>4.6576182007066098</v>
      </c>
      <c r="AO27" s="223">
        <v>5.5285971141314603</v>
      </c>
      <c r="AP27" s="225">
        <v>4.9749564039448897</v>
      </c>
      <c r="AQ27" s="104"/>
      <c r="AR27" s="104"/>
      <c r="AS27" s="104"/>
      <c r="AT27" s="255"/>
    </row>
    <row r="28" spans="1:46" ht="13" customHeight="1" x14ac:dyDescent="0.25">
      <c r="A28" s="26" t="s">
        <v>407</v>
      </c>
      <c r="B28" s="184">
        <v>2</v>
      </c>
      <c r="C28" s="223">
        <v>42.317321319918896</v>
      </c>
      <c r="D28" s="225">
        <v>1.58143191529559</v>
      </c>
      <c r="E28" s="223">
        <v>35.567839805406898</v>
      </c>
      <c r="F28" s="225">
        <v>2.7715571581896601</v>
      </c>
      <c r="G28" s="223">
        <v>45.746114655117701</v>
      </c>
      <c r="H28" s="225">
        <v>2.3499171950544899</v>
      </c>
      <c r="I28" s="223">
        <v>39.632015561832802</v>
      </c>
      <c r="J28" s="225">
        <v>4.8031537873148302</v>
      </c>
      <c r="K28" s="223">
        <v>4.0641757564259304</v>
      </c>
      <c r="L28" s="225">
        <v>5.67948680661498</v>
      </c>
      <c r="M28" s="223">
        <v>50.332670375412903</v>
      </c>
      <c r="N28" s="225">
        <v>2.1264537950082998</v>
      </c>
      <c r="O28" s="223">
        <v>21.077161840221201</v>
      </c>
      <c r="P28" s="225">
        <v>1.5340471181340201</v>
      </c>
      <c r="Q28" s="223">
        <v>-29.255508535191701</v>
      </c>
      <c r="R28" s="225">
        <v>2.5626233200218098</v>
      </c>
      <c r="S28" s="223">
        <v>38.418479245225498</v>
      </c>
      <c r="T28" s="225">
        <v>2.0471650324981399</v>
      </c>
      <c r="U28" s="223">
        <v>51.6669788429313</v>
      </c>
      <c r="V28" s="225">
        <v>3.2216116978535401</v>
      </c>
      <c r="W28" s="223">
        <v>41.4270414927595</v>
      </c>
      <c r="X28" s="225">
        <v>7.1935461294631597</v>
      </c>
      <c r="Y28" s="223">
        <v>3.0085622475339999</v>
      </c>
      <c r="Z28" s="225">
        <v>7.9069136340837796</v>
      </c>
      <c r="AA28" s="223">
        <v>32.553506123989898</v>
      </c>
      <c r="AB28" s="225">
        <v>3.3739960867040999</v>
      </c>
      <c r="AC28" s="223">
        <v>44.064580445959898</v>
      </c>
      <c r="AD28" s="225">
        <v>2.0468507327647201</v>
      </c>
      <c r="AE28" s="223">
        <v>48.392538679109201</v>
      </c>
      <c r="AF28" s="225">
        <v>4.9828431346079602</v>
      </c>
      <c r="AG28" s="223">
        <v>15.839032555119401</v>
      </c>
      <c r="AH28" s="225">
        <v>5.9352530492875397</v>
      </c>
      <c r="AI28" s="223">
        <v>41.570016309504197</v>
      </c>
      <c r="AJ28" s="225">
        <v>2.36634181052148</v>
      </c>
      <c r="AK28" s="223">
        <v>41.859585557972203</v>
      </c>
      <c r="AL28" s="225">
        <v>2.4550130128193199</v>
      </c>
      <c r="AM28" s="223">
        <v>37.149395508156303</v>
      </c>
      <c r="AN28" s="225">
        <v>8.6494312082185996</v>
      </c>
      <c r="AO28" s="223">
        <v>-4.4206208013479804</v>
      </c>
      <c r="AP28" s="225">
        <v>8.7011331776831504</v>
      </c>
      <c r="AQ28" s="104"/>
      <c r="AR28" s="104"/>
      <c r="AS28" s="104"/>
      <c r="AT28" s="255"/>
    </row>
    <row r="29" spans="1:46" ht="13" customHeight="1" x14ac:dyDescent="0.25">
      <c r="A29" s="26" t="s">
        <v>408</v>
      </c>
      <c r="B29" s="184">
        <v>2</v>
      </c>
      <c r="C29" s="223">
        <v>39.127315821242703</v>
      </c>
      <c r="D29" s="225">
        <v>1.4257500402502901</v>
      </c>
      <c r="E29" s="223">
        <v>36.505860979030601</v>
      </c>
      <c r="F29" s="225">
        <v>2.5636570582322098</v>
      </c>
      <c r="G29" s="223">
        <v>39.263050929936902</v>
      </c>
      <c r="H29" s="225">
        <v>2.0963288796875101</v>
      </c>
      <c r="I29" s="223">
        <v>45.173354918338397</v>
      </c>
      <c r="J29" s="225">
        <v>3.0355002719535502</v>
      </c>
      <c r="K29" s="223">
        <v>8.6674939393078301</v>
      </c>
      <c r="L29" s="225">
        <v>3.9823517337432199</v>
      </c>
      <c r="M29" s="223">
        <v>40.366471768923503</v>
      </c>
      <c r="N29" s="225">
        <v>1.52977748590046</v>
      </c>
      <c r="O29" s="223">
        <v>30.081258824310801</v>
      </c>
      <c r="P29" s="225">
        <v>5.1651705269080797</v>
      </c>
      <c r="Q29" s="223">
        <v>-10.285212944612701</v>
      </c>
      <c r="R29" s="225">
        <v>5.4370363311462802</v>
      </c>
      <c r="S29" s="223">
        <v>39.183690093951498</v>
      </c>
      <c r="T29" s="225">
        <v>1.7382819221107599</v>
      </c>
      <c r="U29" s="223">
        <v>41.166571169964897</v>
      </c>
      <c r="V29" s="225">
        <v>3.0754914351122502</v>
      </c>
      <c r="W29" s="223">
        <v>43.945244375052702</v>
      </c>
      <c r="X29" s="225">
        <v>5.0991913927343999</v>
      </c>
      <c r="Y29" s="223">
        <v>4.7615542811012803</v>
      </c>
      <c r="Z29" s="225">
        <v>5.4285761933033898</v>
      </c>
      <c r="AA29" s="223">
        <v>39.608247505557898</v>
      </c>
      <c r="AB29" s="225">
        <v>2.8580770396848001</v>
      </c>
      <c r="AC29" s="223">
        <v>38.563944876808698</v>
      </c>
      <c r="AD29" s="225">
        <v>1.7224383791236599</v>
      </c>
      <c r="AE29" s="223">
        <v>46.463667487275501</v>
      </c>
      <c r="AF29" s="225">
        <v>4.7197871797721804</v>
      </c>
      <c r="AG29" s="223">
        <v>6.8554199817176498</v>
      </c>
      <c r="AH29" s="225">
        <v>5.6646032349536899</v>
      </c>
      <c r="AI29" s="223">
        <v>42.607880526293798</v>
      </c>
      <c r="AJ29" s="225">
        <v>2.0695168944833999</v>
      </c>
      <c r="AK29" s="223">
        <v>38.228020507504702</v>
      </c>
      <c r="AL29" s="225">
        <v>2.18438655468593</v>
      </c>
      <c r="AM29" s="223">
        <v>35.996716019964502</v>
      </c>
      <c r="AN29" s="225">
        <v>4.1758776553379198</v>
      </c>
      <c r="AO29" s="223">
        <v>-6.6111645063292999</v>
      </c>
      <c r="AP29" s="225">
        <v>4.6706882936199303</v>
      </c>
      <c r="AQ29" s="104"/>
      <c r="AR29" s="104"/>
      <c r="AS29" s="104"/>
      <c r="AT29" s="255"/>
    </row>
    <row r="30" spans="1:46" ht="13" customHeight="1" x14ac:dyDescent="0.25">
      <c r="A30" s="26" t="s">
        <v>409</v>
      </c>
      <c r="B30" s="184">
        <v>2</v>
      </c>
      <c r="C30" s="223">
        <v>40.175335014304402</v>
      </c>
      <c r="D30" s="225">
        <v>1.21676413583535</v>
      </c>
      <c r="E30" s="223">
        <v>30.6069802539986</v>
      </c>
      <c r="F30" s="225">
        <v>4.5348470532945999</v>
      </c>
      <c r="G30" s="223">
        <v>40.009537821263898</v>
      </c>
      <c r="H30" s="225">
        <v>1.82767036842387</v>
      </c>
      <c r="I30" s="223">
        <v>43.172919980894299</v>
      </c>
      <c r="J30" s="225">
        <v>2.1057779219091102</v>
      </c>
      <c r="K30" s="223">
        <v>12.565939726895699</v>
      </c>
      <c r="L30" s="225">
        <v>5.0193095601022097</v>
      </c>
      <c r="M30" s="223">
        <v>41.591362763448501</v>
      </c>
      <c r="N30" s="225">
        <v>1.0694193921516</v>
      </c>
      <c r="O30" s="223">
        <v>18.442539773185501</v>
      </c>
      <c r="P30" s="225">
        <v>5.8432678972295404</v>
      </c>
      <c r="Q30" s="223">
        <v>-23.148822990263</v>
      </c>
      <c r="R30" s="225">
        <v>5.9780057459170797</v>
      </c>
      <c r="S30" s="223">
        <v>38.630222019188103</v>
      </c>
      <c r="T30" s="225">
        <v>1.88007477802722</v>
      </c>
      <c r="U30" s="223">
        <v>41.839348588938897</v>
      </c>
      <c r="V30" s="225">
        <v>1.8115814567564601</v>
      </c>
      <c r="W30" s="223">
        <v>45.0727057271354</v>
      </c>
      <c r="X30" s="225">
        <v>5.2720243201549701</v>
      </c>
      <c r="Y30" s="223">
        <v>6.4424837079472503</v>
      </c>
      <c r="Z30" s="225">
        <v>5.59786829076495</v>
      </c>
      <c r="AA30" s="223">
        <v>42.8162939058831</v>
      </c>
      <c r="AB30" s="225">
        <v>5.6223258881894997</v>
      </c>
      <c r="AC30" s="223">
        <v>39.363831178469901</v>
      </c>
      <c r="AD30" s="225">
        <v>1.0947969375507001</v>
      </c>
      <c r="AE30" s="223">
        <v>42.002676584923002</v>
      </c>
      <c r="AF30" s="225">
        <v>4.53796274005607</v>
      </c>
      <c r="AG30" s="223">
        <v>-0.81361732096000605</v>
      </c>
      <c r="AH30" s="225">
        <v>7.7322772674352498</v>
      </c>
      <c r="AI30" s="223">
        <v>38.6667621364223</v>
      </c>
      <c r="AJ30" s="225">
        <v>2.0694065999016802</v>
      </c>
      <c r="AK30" s="223">
        <v>41.5922080574151</v>
      </c>
      <c r="AL30" s="225">
        <v>1.4342260304535701</v>
      </c>
      <c r="AM30" s="223" t="s">
        <v>1058</v>
      </c>
      <c r="AN30" s="225" t="s">
        <v>1058</v>
      </c>
      <c r="AO30" s="223" t="s">
        <v>1058</v>
      </c>
      <c r="AP30" s="225" t="s">
        <v>1058</v>
      </c>
      <c r="AQ30" s="104"/>
      <c r="AR30" s="104"/>
      <c r="AS30" s="104"/>
      <c r="AT30" s="255"/>
    </row>
    <row r="31" spans="1:46" ht="13" customHeight="1" x14ac:dyDescent="0.25">
      <c r="A31" s="26" t="s">
        <v>410</v>
      </c>
      <c r="B31" s="184">
        <v>2</v>
      </c>
      <c r="C31" s="223">
        <v>57.659484195156601</v>
      </c>
      <c r="D31" s="225">
        <v>1.36708365712385</v>
      </c>
      <c r="E31" s="223">
        <v>59.153229269297</v>
      </c>
      <c r="F31" s="225">
        <v>2.901129313887</v>
      </c>
      <c r="G31" s="223">
        <v>58.347447746940297</v>
      </c>
      <c r="H31" s="225">
        <v>1.6027560098012099</v>
      </c>
      <c r="I31" s="223">
        <v>55.191069104636703</v>
      </c>
      <c r="J31" s="225">
        <v>4.5316903100067796</v>
      </c>
      <c r="K31" s="223">
        <v>-3.9621601646603102</v>
      </c>
      <c r="L31" s="225">
        <v>5.3692760584394303</v>
      </c>
      <c r="M31" s="223">
        <v>59.929572926321299</v>
      </c>
      <c r="N31" s="225">
        <v>1.5309455659053399</v>
      </c>
      <c r="O31" s="223">
        <v>52.556219361064599</v>
      </c>
      <c r="P31" s="225">
        <v>3.0472070235351301</v>
      </c>
      <c r="Q31" s="223">
        <v>-7.3733535652567097</v>
      </c>
      <c r="R31" s="225">
        <v>3.3960092990909301</v>
      </c>
      <c r="S31" s="223">
        <v>54.972289539755998</v>
      </c>
      <c r="T31" s="225">
        <v>2.6151961014710601</v>
      </c>
      <c r="U31" s="223">
        <v>58.304356993722401</v>
      </c>
      <c r="V31" s="225">
        <v>2.66337699906415</v>
      </c>
      <c r="W31" s="223">
        <v>59.439083006520299</v>
      </c>
      <c r="X31" s="225">
        <v>2.1123025498415799</v>
      </c>
      <c r="Y31" s="223">
        <v>4.4667934667642699</v>
      </c>
      <c r="Z31" s="225">
        <v>3.3289180625729902</v>
      </c>
      <c r="AA31" s="223">
        <v>55.693689078430502</v>
      </c>
      <c r="AB31" s="225">
        <v>2.69206905304969</v>
      </c>
      <c r="AC31" s="223">
        <v>58.369747364710499</v>
      </c>
      <c r="AD31" s="225">
        <v>1.8030397701957801</v>
      </c>
      <c r="AE31" s="223">
        <v>57.972969554289399</v>
      </c>
      <c r="AF31" s="225">
        <v>3.3981366079646298</v>
      </c>
      <c r="AG31" s="223">
        <v>2.27928047585889</v>
      </c>
      <c r="AH31" s="225">
        <v>4.4524845300367799</v>
      </c>
      <c r="AI31" s="223">
        <v>57.142808879493003</v>
      </c>
      <c r="AJ31" s="225">
        <v>2.5254371152699902</v>
      </c>
      <c r="AK31" s="223">
        <v>56.8510548001438</v>
      </c>
      <c r="AL31" s="225">
        <v>1.94137675303793</v>
      </c>
      <c r="AM31" s="223">
        <v>66.387809246765599</v>
      </c>
      <c r="AN31" s="225">
        <v>3.8917240481447299</v>
      </c>
      <c r="AO31" s="223">
        <v>9.2450003672725707</v>
      </c>
      <c r="AP31" s="225">
        <v>4.6617489052480696</v>
      </c>
      <c r="AQ31" s="104"/>
      <c r="AR31" s="104"/>
      <c r="AS31" s="104"/>
      <c r="AT31" s="255"/>
    </row>
    <row r="32" spans="1:46" ht="13" customHeight="1" x14ac:dyDescent="0.25">
      <c r="A32" s="26" t="s">
        <v>411</v>
      </c>
      <c r="B32" s="184">
        <v>2</v>
      </c>
      <c r="C32" s="223">
        <v>55.049249888620899</v>
      </c>
      <c r="D32" s="225">
        <v>1.19306243597269</v>
      </c>
      <c r="E32" s="223">
        <v>46.667014930810303</v>
      </c>
      <c r="F32" s="225">
        <v>2.5392438746199102</v>
      </c>
      <c r="G32" s="223">
        <v>56.315650688295101</v>
      </c>
      <c r="H32" s="225">
        <v>1.66535654952778</v>
      </c>
      <c r="I32" s="223">
        <v>59.9992222202957</v>
      </c>
      <c r="J32" s="225">
        <v>2.0608051476793698</v>
      </c>
      <c r="K32" s="223">
        <v>13.3322072894854</v>
      </c>
      <c r="L32" s="225">
        <v>3.18730338580081</v>
      </c>
      <c r="M32" s="223">
        <v>56.4560809631677</v>
      </c>
      <c r="N32" s="225">
        <v>1.40453602001346</v>
      </c>
      <c r="O32" s="223">
        <v>52.158890415818398</v>
      </c>
      <c r="P32" s="225">
        <v>1.87369418008919</v>
      </c>
      <c r="Q32" s="223">
        <v>-4.2971905473492704</v>
      </c>
      <c r="R32" s="225">
        <v>2.2165378957881399</v>
      </c>
      <c r="S32" s="223">
        <v>54.794897447329397</v>
      </c>
      <c r="T32" s="225">
        <v>1.4371178712161301</v>
      </c>
      <c r="U32" s="223">
        <v>58.085410526859498</v>
      </c>
      <c r="V32" s="225">
        <v>3.48873314990314</v>
      </c>
      <c r="W32" s="223">
        <v>57.268386411760297</v>
      </c>
      <c r="X32" s="225">
        <v>3.5170680655800202</v>
      </c>
      <c r="Y32" s="223">
        <v>2.47348896443085</v>
      </c>
      <c r="Z32" s="225">
        <v>3.96005111567414</v>
      </c>
      <c r="AA32" s="223">
        <v>56.042707789243202</v>
      </c>
      <c r="AB32" s="225">
        <v>1.59505341916072</v>
      </c>
      <c r="AC32" s="223">
        <v>53.996620820277798</v>
      </c>
      <c r="AD32" s="225">
        <v>1.7608968303411501</v>
      </c>
      <c r="AE32" s="223">
        <v>57.546483180306403</v>
      </c>
      <c r="AF32" s="225">
        <v>4.2488213582404297</v>
      </c>
      <c r="AG32" s="223">
        <v>1.5037753910631599</v>
      </c>
      <c r="AH32" s="225">
        <v>4.3930509391771304</v>
      </c>
      <c r="AI32" s="223">
        <v>55.859028652944801</v>
      </c>
      <c r="AJ32" s="225">
        <v>1.3885497109137399</v>
      </c>
      <c r="AK32" s="223">
        <v>52.986344100567102</v>
      </c>
      <c r="AL32" s="225">
        <v>2.6471641723535102</v>
      </c>
      <c r="AM32" s="223" t="s">
        <v>1058</v>
      </c>
      <c r="AN32" s="225" t="s">
        <v>1058</v>
      </c>
      <c r="AO32" s="223" t="s">
        <v>1058</v>
      </c>
      <c r="AP32" s="225" t="s">
        <v>1058</v>
      </c>
      <c r="AQ32" s="104"/>
      <c r="AR32" s="104"/>
      <c r="AS32" s="104"/>
      <c r="AT32" s="255"/>
    </row>
    <row r="33" spans="1:46" ht="13" customHeight="1" x14ac:dyDescent="0.25">
      <c r="A33" s="26" t="s">
        <v>412</v>
      </c>
      <c r="B33" s="184">
        <v>2</v>
      </c>
      <c r="C33" s="223">
        <v>31.290332204485999</v>
      </c>
      <c r="D33" s="225">
        <v>1.5403501520210801</v>
      </c>
      <c r="E33" s="223">
        <v>30.771778412017301</v>
      </c>
      <c r="F33" s="225">
        <v>3.1235512167930399</v>
      </c>
      <c r="G33" s="223">
        <v>31.229363976691602</v>
      </c>
      <c r="H33" s="225">
        <v>2.3322604358516399</v>
      </c>
      <c r="I33" s="223">
        <v>35.4208148770335</v>
      </c>
      <c r="J33" s="225">
        <v>5.6526694084595599</v>
      </c>
      <c r="K33" s="223">
        <v>4.6490364650161498</v>
      </c>
      <c r="L33" s="225">
        <v>6.6838329557085796</v>
      </c>
      <c r="M33" s="223">
        <v>31.705087043314801</v>
      </c>
      <c r="N33" s="225">
        <v>1.6582825496120499</v>
      </c>
      <c r="O33" s="223" t="s">
        <v>1058</v>
      </c>
      <c r="P33" s="225" t="s">
        <v>1058</v>
      </c>
      <c r="Q33" s="223" t="s">
        <v>1058</v>
      </c>
      <c r="R33" s="225" t="s">
        <v>1058</v>
      </c>
      <c r="S33" s="223">
        <v>32.241373319336098</v>
      </c>
      <c r="T33" s="225">
        <v>1.9324153223063301</v>
      </c>
      <c r="U33" s="223">
        <v>31.608722069100999</v>
      </c>
      <c r="V33" s="225">
        <v>3.8286577361503999</v>
      </c>
      <c r="W33" s="223" t="s">
        <v>1058</v>
      </c>
      <c r="X33" s="225" t="s">
        <v>1058</v>
      </c>
      <c r="Y33" s="223" t="s">
        <v>1058</v>
      </c>
      <c r="Z33" s="225" t="s">
        <v>1058</v>
      </c>
      <c r="AA33" s="223">
        <v>36.165577955386603</v>
      </c>
      <c r="AB33" s="225">
        <v>6.9735983474296903</v>
      </c>
      <c r="AC33" s="223">
        <v>31.552732901383401</v>
      </c>
      <c r="AD33" s="225">
        <v>2.2754820161091698</v>
      </c>
      <c r="AE33" s="223">
        <v>31.618174853897301</v>
      </c>
      <c r="AF33" s="225">
        <v>2.7994584375977798</v>
      </c>
      <c r="AG33" s="223">
        <v>-4.5474031014893299</v>
      </c>
      <c r="AH33" s="225">
        <v>7.0365784608838604</v>
      </c>
      <c r="AI33" s="223">
        <v>30.329192723363001</v>
      </c>
      <c r="AJ33" s="225">
        <v>3.1682410518288502</v>
      </c>
      <c r="AK33" s="223">
        <v>32.7303699008853</v>
      </c>
      <c r="AL33" s="225">
        <v>2.52274750674226</v>
      </c>
      <c r="AM33" s="223">
        <v>31.599829168349501</v>
      </c>
      <c r="AN33" s="225">
        <v>4.3464789374360597</v>
      </c>
      <c r="AO33" s="223">
        <v>1.27063644498647</v>
      </c>
      <c r="AP33" s="225">
        <v>5.5118324800005496</v>
      </c>
      <c r="AQ33" s="104"/>
      <c r="AR33" s="104"/>
      <c r="AS33" s="104"/>
      <c r="AT33" s="255"/>
    </row>
    <row r="34" spans="1:46" ht="13" customHeight="1" x14ac:dyDescent="0.25">
      <c r="A34" s="26" t="s">
        <v>413</v>
      </c>
      <c r="B34" s="184">
        <v>2</v>
      </c>
      <c r="C34" s="223">
        <v>28.364115542216101</v>
      </c>
      <c r="D34" s="225">
        <v>1.1778654831150499</v>
      </c>
      <c r="E34" s="223">
        <v>24.3916728311772</v>
      </c>
      <c r="F34" s="225">
        <v>3.4160723978276</v>
      </c>
      <c r="G34" s="223">
        <v>31.4474415645292</v>
      </c>
      <c r="H34" s="225">
        <v>1.4194216909021899</v>
      </c>
      <c r="I34" s="223">
        <v>24.429541495542999</v>
      </c>
      <c r="J34" s="225">
        <v>2.4625559549669598</v>
      </c>
      <c r="K34" s="223">
        <v>3.7868664365863197E-2</v>
      </c>
      <c r="L34" s="225">
        <v>4.1598486626547402</v>
      </c>
      <c r="M34" s="223">
        <v>29.070750229935001</v>
      </c>
      <c r="N34" s="225">
        <v>1.240584632787</v>
      </c>
      <c r="O34" s="223" t="s">
        <v>1058</v>
      </c>
      <c r="P34" s="225" t="s">
        <v>1058</v>
      </c>
      <c r="Q34" s="223" t="s">
        <v>1058</v>
      </c>
      <c r="R34" s="225" t="s">
        <v>1058</v>
      </c>
      <c r="S34" s="223">
        <v>25.315503122904101</v>
      </c>
      <c r="T34" s="225">
        <v>2.0207287354463999</v>
      </c>
      <c r="U34" s="223">
        <v>28.895381211647699</v>
      </c>
      <c r="V34" s="225">
        <v>2.1167820206102101</v>
      </c>
      <c r="W34" s="223">
        <v>30.1729739176976</v>
      </c>
      <c r="X34" s="225">
        <v>3.1075932671208899</v>
      </c>
      <c r="Y34" s="223">
        <v>4.8574707947935698</v>
      </c>
      <c r="Z34" s="225">
        <v>4.1187424213911896</v>
      </c>
      <c r="AA34" s="223">
        <v>26.3931570399251</v>
      </c>
      <c r="AB34" s="225">
        <v>2.0658429556545199</v>
      </c>
      <c r="AC34" s="223">
        <v>26.5054963872842</v>
      </c>
      <c r="AD34" s="225">
        <v>1.7014691351901701</v>
      </c>
      <c r="AE34" s="223">
        <v>33.505531444615798</v>
      </c>
      <c r="AF34" s="225">
        <v>2.56434782187412</v>
      </c>
      <c r="AG34" s="223">
        <v>7.1123744046907103</v>
      </c>
      <c r="AH34" s="225">
        <v>3.23989488627985</v>
      </c>
      <c r="AI34" s="223">
        <v>29.285850109718002</v>
      </c>
      <c r="AJ34" s="225">
        <v>1.8971577857219599</v>
      </c>
      <c r="AK34" s="223">
        <v>27.287685676405701</v>
      </c>
      <c r="AL34" s="225">
        <v>1.7510452193297701</v>
      </c>
      <c r="AM34" s="223" t="s">
        <v>1058</v>
      </c>
      <c r="AN34" s="225" t="s">
        <v>1058</v>
      </c>
      <c r="AO34" s="223" t="s">
        <v>1058</v>
      </c>
      <c r="AP34" s="225" t="s">
        <v>1058</v>
      </c>
      <c r="AQ34" s="104"/>
      <c r="AR34" s="104"/>
      <c r="AS34" s="104"/>
      <c r="AT34" s="255"/>
    </row>
    <row r="35" spans="1:46" ht="13" customHeight="1" x14ac:dyDescent="0.25">
      <c r="A35" s="26" t="s">
        <v>414</v>
      </c>
      <c r="B35" s="184">
        <v>2</v>
      </c>
      <c r="C35" s="223">
        <v>56.2366120407059</v>
      </c>
      <c r="D35" s="225">
        <v>1.46002603674417</v>
      </c>
      <c r="E35" s="223">
        <v>54.659984046965697</v>
      </c>
      <c r="F35" s="225">
        <v>7.6247713514930799</v>
      </c>
      <c r="G35" s="223">
        <v>56.5446055122815</v>
      </c>
      <c r="H35" s="225">
        <v>1.6772407412132599</v>
      </c>
      <c r="I35" s="223">
        <v>55.858128149277597</v>
      </c>
      <c r="J35" s="225">
        <v>3.00048131845426</v>
      </c>
      <c r="K35" s="223">
        <v>1.19814410231188</v>
      </c>
      <c r="L35" s="225">
        <v>8.0833404324954401</v>
      </c>
      <c r="M35" s="223">
        <v>56.942248310913598</v>
      </c>
      <c r="N35" s="225">
        <v>1.51143942276848</v>
      </c>
      <c r="O35" s="223" t="s">
        <v>1058</v>
      </c>
      <c r="P35" s="225" t="s">
        <v>1058</v>
      </c>
      <c r="Q35" s="223" t="s">
        <v>1058</v>
      </c>
      <c r="R35" s="225" t="s">
        <v>1058</v>
      </c>
      <c r="S35" s="223">
        <v>56.784584868185298</v>
      </c>
      <c r="T35" s="225">
        <v>1.86192615679483</v>
      </c>
      <c r="U35" s="223">
        <v>55.060736727752598</v>
      </c>
      <c r="V35" s="225">
        <v>3.77967605279323</v>
      </c>
      <c r="W35" s="223">
        <v>56.442015978588302</v>
      </c>
      <c r="X35" s="225">
        <v>6.2325714902179801</v>
      </c>
      <c r="Y35" s="223">
        <v>-0.34256888959697601</v>
      </c>
      <c r="Z35" s="225">
        <v>6.4692802738040696</v>
      </c>
      <c r="AA35" s="223">
        <v>47.841889433808603</v>
      </c>
      <c r="AB35" s="225">
        <v>5.1943264780209297</v>
      </c>
      <c r="AC35" s="223">
        <v>56.414002595480603</v>
      </c>
      <c r="AD35" s="225">
        <v>1.79212219384477</v>
      </c>
      <c r="AE35" s="223">
        <v>60.575849730686699</v>
      </c>
      <c r="AF35" s="225">
        <v>2.73186301601885</v>
      </c>
      <c r="AG35" s="223">
        <v>12.7339602968781</v>
      </c>
      <c r="AH35" s="225">
        <v>5.9483694470850699</v>
      </c>
      <c r="AI35" s="223">
        <v>53.254005182740002</v>
      </c>
      <c r="AJ35" s="225">
        <v>2.5813600144969899</v>
      </c>
      <c r="AK35" s="223">
        <v>57.165739902448998</v>
      </c>
      <c r="AL35" s="225">
        <v>2.4643588311661402</v>
      </c>
      <c r="AM35" s="223">
        <v>59.813117544625101</v>
      </c>
      <c r="AN35" s="225">
        <v>3.7750372691983101</v>
      </c>
      <c r="AO35" s="223">
        <v>6.5591123618850302</v>
      </c>
      <c r="AP35" s="225">
        <v>4.7613999763891499</v>
      </c>
      <c r="AQ35" s="104"/>
      <c r="AR35" s="104"/>
      <c r="AS35" s="104"/>
      <c r="AT35" s="255"/>
    </row>
    <row r="36" spans="1:46" ht="13" customHeight="1" x14ac:dyDescent="0.25">
      <c r="A36" s="26" t="s">
        <v>415</v>
      </c>
      <c r="B36" s="184">
        <v>2</v>
      </c>
      <c r="C36" s="223">
        <v>62.822299872414497</v>
      </c>
      <c r="D36" s="225">
        <v>1.12699134111212</v>
      </c>
      <c r="E36" s="223" t="s">
        <v>1058</v>
      </c>
      <c r="F36" s="225" t="s">
        <v>1058</v>
      </c>
      <c r="G36" s="223">
        <v>61.368397182223198</v>
      </c>
      <c r="H36" s="225">
        <v>2.1920910506312299</v>
      </c>
      <c r="I36" s="223">
        <v>63.3513970484466</v>
      </c>
      <c r="J36" s="225">
        <v>1.2794892878164601</v>
      </c>
      <c r="K36" s="223" t="s">
        <v>1058</v>
      </c>
      <c r="L36" s="225" t="s">
        <v>1058</v>
      </c>
      <c r="M36" s="223">
        <v>64.955688229597598</v>
      </c>
      <c r="N36" s="225">
        <v>1.1198028138360601</v>
      </c>
      <c r="O36" s="223">
        <v>42.552703565625301</v>
      </c>
      <c r="P36" s="225">
        <v>4.6199020289566199</v>
      </c>
      <c r="Q36" s="223">
        <v>-22.402984663972401</v>
      </c>
      <c r="R36" s="225">
        <v>4.7646046275896001</v>
      </c>
      <c r="S36" s="223">
        <v>61.769016801270404</v>
      </c>
      <c r="T36" s="225">
        <v>1.48135298805817</v>
      </c>
      <c r="U36" s="223">
        <v>67.303960908128701</v>
      </c>
      <c r="V36" s="225">
        <v>1.73329262132416</v>
      </c>
      <c r="W36" s="223">
        <v>55.5123439168934</v>
      </c>
      <c r="X36" s="225">
        <v>6.59855760690614</v>
      </c>
      <c r="Y36" s="223">
        <v>-6.2566728843770303</v>
      </c>
      <c r="Z36" s="225">
        <v>6.7903021717029901</v>
      </c>
      <c r="AA36" s="223">
        <v>58.3163244697312</v>
      </c>
      <c r="AB36" s="225">
        <v>1.71380015204631</v>
      </c>
      <c r="AC36" s="223">
        <v>66.488568056763498</v>
      </c>
      <c r="AD36" s="225">
        <v>1.69450443442809</v>
      </c>
      <c r="AE36" s="223" t="s">
        <v>1058</v>
      </c>
      <c r="AF36" s="225" t="s">
        <v>1058</v>
      </c>
      <c r="AG36" s="223" t="s">
        <v>1058</v>
      </c>
      <c r="AH36" s="225" t="s">
        <v>1058</v>
      </c>
      <c r="AI36" s="223">
        <v>62.727384142567601</v>
      </c>
      <c r="AJ36" s="225">
        <v>1.32408647416065</v>
      </c>
      <c r="AK36" s="223">
        <v>63.817807166520197</v>
      </c>
      <c r="AL36" s="225">
        <v>2.3745423685102098</v>
      </c>
      <c r="AM36" s="223" t="s">
        <v>1058</v>
      </c>
      <c r="AN36" s="225" t="s">
        <v>1058</v>
      </c>
      <c r="AO36" s="223" t="s">
        <v>1058</v>
      </c>
      <c r="AP36" s="225" t="s">
        <v>1058</v>
      </c>
      <c r="AQ36" s="104"/>
      <c r="AR36" s="104"/>
      <c r="AS36" s="104"/>
      <c r="AT36" s="255"/>
    </row>
    <row r="37" spans="1:46" ht="13" customHeight="1" x14ac:dyDescent="0.25">
      <c r="A37" s="26" t="s">
        <v>416</v>
      </c>
      <c r="B37" s="184">
        <v>2</v>
      </c>
      <c r="C37" s="223">
        <v>25.399413938529701</v>
      </c>
      <c r="D37" s="225">
        <v>1.0166215642860501</v>
      </c>
      <c r="E37" s="223">
        <v>25.504544809084202</v>
      </c>
      <c r="F37" s="225">
        <v>1.88145365886405</v>
      </c>
      <c r="G37" s="223">
        <v>27.101127108090999</v>
      </c>
      <c r="H37" s="225">
        <v>1.55365922884825</v>
      </c>
      <c r="I37" s="223">
        <v>23.059975191457799</v>
      </c>
      <c r="J37" s="225">
        <v>1.59433545881922</v>
      </c>
      <c r="K37" s="223">
        <v>-2.4445696176264402</v>
      </c>
      <c r="L37" s="225">
        <v>2.5370331358773299</v>
      </c>
      <c r="M37" s="223">
        <v>25.0643804355126</v>
      </c>
      <c r="N37" s="225">
        <v>1.04869325274633</v>
      </c>
      <c r="O37" s="223">
        <v>31.743936439393899</v>
      </c>
      <c r="P37" s="225">
        <v>4.0665228568681098</v>
      </c>
      <c r="Q37" s="223">
        <v>6.6795560038813004</v>
      </c>
      <c r="R37" s="225">
        <v>4.1891173625098004</v>
      </c>
      <c r="S37" s="223">
        <v>25.557911752920901</v>
      </c>
      <c r="T37" s="225">
        <v>1.43234912234412</v>
      </c>
      <c r="U37" s="223">
        <v>23.5632736682164</v>
      </c>
      <c r="V37" s="225">
        <v>1.73471483873254</v>
      </c>
      <c r="W37" s="223">
        <v>30.264848992030501</v>
      </c>
      <c r="X37" s="225">
        <v>2.4523047740068802</v>
      </c>
      <c r="Y37" s="223">
        <v>4.7069372391095996</v>
      </c>
      <c r="Z37" s="225">
        <v>2.7855174405035799</v>
      </c>
      <c r="AA37" s="223">
        <v>24.390736704915401</v>
      </c>
      <c r="AB37" s="225">
        <v>1.1880063589081</v>
      </c>
      <c r="AC37" s="223">
        <v>29.1052074427223</v>
      </c>
      <c r="AD37" s="225">
        <v>2.1590765750858201</v>
      </c>
      <c r="AE37" s="223">
        <v>25.765014628015599</v>
      </c>
      <c r="AF37" s="225">
        <v>3.89251288643591</v>
      </c>
      <c r="AG37" s="223">
        <v>1.37427792310021</v>
      </c>
      <c r="AH37" s="225">
        <v>4.0578965927999899</v>
      </c>
      <c r="AI37" s="223">
        <v>25.379297894969898</v>
      </c>
      <c r="AJ37" s="225">
        <v>1.1631610020857299</v>
      </c>
      <c r="AK37" s="223">
        <v>28.0605873102309</v>
      </c>
      <c r="AL37" s="225">
        <v>3.48535306218906</v>
      </c>
      <c r="AM37" s="223">
        <v>20.890640914892899</v>
      </c>
      <c r="AN37" s="225">
        <v>3.6755934805914201</v>
      </c>
      <c r="AO37" s="223">
        <v>-4.4886569800769998</v>
      </c>
      <c r="AP37" s="225">
        <v>3.85526391783955</v>
      </c>
      <c r="AQ37" s="104"/>
      <c r="AR37" s="104"/>
      <c r="AS37" s="104"/>
      <c r="AT37" s="255"/>
    </row>
    <row r="38" spans="1:46" ht="13" customHeight="1" x14ac:dyDescent="0.25">
      <c r="A38" s="26" t="s">
        <v>417</v>
      </c>
      <c r="B38" s="184">
        <v>2</v>
      </c>
      <c r="C38" s="223">
        <v>49.634859719404297</v>
      </c>
      <c r="D38" s="225">
        <v>1.1708889135570399</v>
      </c>
      <c r="E38" s="223" t="s">
        <v>1058</v>
      </c>
      <c r="F38" s="225" t="s">
        <v>1058</v>
      </c>
      <c r="G38" s="223">
        <v>50.172159710266499</v>
      </c>
      <c r="H38" s="225">
        <v>4.3818221689582897</v>
      </c>
      <c r="I38" s="223">
        <v>49.595087121735602</v>
      </c>
      <c r="J38" s="225">
        <v>1.34002907682093</v>
      </c>
      <c r="K38" s="223" t="s">
        <v>1058</v>
      </c>
      <c r="L38" s="225" t="s">
        <v>1058</v>
      </c>
      <c r="M38" s="223">
        <v>49.373555685887602</v>
      </c>
      <c r="N38" s="225">
        <v>1.4259660521391</v>
      </c>
      <c r="O38" s="223">
        <v>49.477198123778898</v>
      </c>
      <c r="P38" s="225">
        <v>2.2011375074977799</v>
      </c>
      <c r="Q38" s="223">
        <v>0.103642437891281</v>
      </c>
      <c r="R38" s="225">
        <v>2.6188173663710002</v>
      </c>
      <c r="S38" s="223">
        <v>47.457467511364001</v>
      </c>
      <c r="T38" s="225">
        <v>2.0080297987048201</v>
      </c>
      <c r="U38" s="223">
        <v>51.765148605757702</v>
      </c>
      <c r="V38" s="225">
        <v>1.9000288764714599</v>
      </c>
      <c r="W38" s="223" t="s">
        <v>1058</v>
      </c>
      <c r="X38" s="225" t="s">
        <v>1058</v>
      </c>
      <c r="Y38" s="223" t="s">
        <v>1058</v>
      </c>
      <c r="Z38" s="225" t="s">
        <v>1058</v>
      </c>
      <c r="AA38" s="223">
        <v>49.656816367613501</v>
      </c>
      <c r="AB38" s="225">
        <v>1.71037995619598</v>
      </c>
      <c r="AC38" s="223">
        <v>49.931426771972298</v>
      </c>
      <c r="AD38" s="225">
        <v>2.00275713160763</v>
      </c>
      <c r="AE38" s="223" t="s">
        <v>1058</v>
      </c>
      <c r="AF38" s="225" t="s">
        <v>1058</v>
      </c>
      <c r="AG38" s="223" t="s">
        <v>1058</v>
      </c>
      <c r="AH38" s="225" t="s">
        <v>1058</v>
      </c>
      <c r="AI38" s="223">
        <v>49.5696096594653</v>
      </c>
      <c r="AJ38" s="225">
        <v>1.31265065003412</v>
      </c>
      <c r="AK38" s="223" t="s">
        <v>1058</v>
      </c>
      <c r="AL38" s="225" t="s">
        <v>1058</v>
      </c>
      <c r="AM38" s="223" t="s">
        <v>494</v>
      </c>
      <c r="AN38" s="225" t="s">
        <v>494</v>
      </c>
      <c r="AO38" s="223" t="s">
        <v>494</v>
      </c>
      <c r="AP38" s="225" t="s">
        <v>494</v>
      </c>
      <c r="AQ38" s="104"/>
      <c r="AR38" s="104"/>
      <c r="AS38" s="104"/>
      <c r="AT38" s="255"/>
    </row>
    <row r="39" spans="1:46" ht="13" customHeight="1" x14ac:dyDescent="0.25">
      <c r="A39" s="26" t="s">
        <v>418</v>
      </c>
      <c r="B39" s="184">
        <v>2</v>
      </c>
      <c r="C39" s="223">
        <v>47.155123541053698</v>
      </c>
      <c r="D39" s="225">
        <v>1.36707838412836</v>
      </c>
      <c r="E39" s="223">
        <v>45.140219914675399</v>
      </c>
      <c r="F39" s="225">
        <v>1.90804896210763</v>
      </c>
      <c r="G39" s="223">
        <v>48.761632233303203</v>
      </c>
      <c r="H39" s="225">
        <v>2.65861276453884</v>
      </c>
      <c r="I39" s="223">
        <v>50.6711536479893</v>
      </c>
      <c r="J39" s="225">
        <v>3.1941843609010601</v>
      </c>
      <c r="K39" s="223">
        <v>5.5309337333138098</v>
      </c>
      <c r="L39" s="225">
        <v>3.5713221830783701</v>
      </c>
      <c r="M39" s="223">
        <v>47.198835423295797</v>
      </c>
      <c r="N39" s="225">
        <v>1.46333174548122</v>
      </c>
      <c r="O39" s="223" t="s">
        <v>1058</v>
      </c>
      <c r="P39" s="225" t="s">
        <v>1058</v>
      </c>
      <c r="Q39" s="223" t="s">
        <v>1058</v>
      </c>
      <c r="R39" s="225" t="s">
        <v>1058</v>
      </c>
      <c r="S39" s="223">
        <v>48.281441298474398</v>
      </c>
      <c r="T39" s="225">
        <v>1.7378985290703299</v>
      </c>
      <c r="U39" s="223">
        <v>42.711600260657598</v>
      </c>
      <c r="V39" s="225">
        <v>2.9171478678368099</v>
      </c>
      <c r="W39" s="223">
        <v>50.4513583079125</v>
      </c>
      <c r="X39" s="225">
        <v>4.6714872464853796</v>
      </c>
      <c r="Y39" s="223">
        <v>2.16991700943802</v>
      </c>
      <c r="Z39" s="225">
        <v>4.8570423238655298</v>
      </c>
      <c r="AA39" s="223">
        <v>46.597559505349103</v>
      </c>
      <c r="AB39" s="225">
        <v>2.2412460995106498</v>
      </c>
      <c r="AC39" s="223">
        <v>49.631206792250303</v>
      </c>
      <c r="AD39" s="225">
        <v>2.3494502197441101</v>
      </c>
      <c r="AE39" s="223">
        <v>37.661352767002803</v>
      </c>
      <c r="AF39" s="225">
        <v>4.4335404799199303</v>
      </c>
      <c r="AG39" s="223">
        <v>-8.9362067383462396</v>
      </c>
      <c r="AH39" s="225">
        <v>5.01958222071619</v>
      </c>
      <c r="AI39" s="223">
        <v>47.159804191674297</v>
      </c>
      <c r="AJ39" s="225">
        <v>1.4500439918054699</v>
      </c>
      <c r="AK39" s="223" t="s">
        <v>1058</v>
      </c>
      <c r="AL39" s="225" t="s">
        <v>1058</v>
      </c>
      <c r="AM39" s="223" t="s">
        <v>1058</v>
      </c>
      <c r="AN39" s="225" t="s">
        <v>1058</v>
      </c>
      <c r="AO39" s="223" t="s">
        <v>1058</v>
      </c>
      <c r="AP39" s="225" t="s">
        <v>1058</v>
      </c>
      <c r="AQ39" s="104"/>
      <c r="AR39" s="104"/>
      <c r="AS39" s="104"/>
      <c r="AT39" s="255"/>
    </row>
    <row r="40" spans="1:46" ht="13" customHeight="1" x14ac:dyDescent="0.25">
      <c r="A40" s="26" t="s">
        <v>419</v>
      </c>
      <c r="B40" s="184">
        <v>2</v>
      </c>
      <c r="C40" s="223">
        <v>38.320247060967397</v>
      </c>
      <c r="D40" s="225">
        <v>1.3350144108208699</v>
      </c>
      <c r="E40" s="223">
        <v>40.619560296733901</v>
      </c>
      <c r="F40" s="225">
        <v>3.1358516530178302</v>
      </c>
      <c r="G40" s="223">
        <v>38.925499647969197</v>
      </c>
      <c r="H40" s="225">
        <v>1.6178719059147499</v>
      </c>
      <c r="I40" s="223">
        <v>35.092085724347598</v>
      </c>
      <c r="J40" s="225">
        <v>2.2826808264100702</v>
      </c>
      <c r="K40" s="223">
        <v>-5.5274745723862999</v>
      </c>
      <c r="L40" s="225">
        <v>3.90443612631839</v>
      </c>
      <c r="M40" s="223">
        <v>39.025656677002203</v>
      </c>
      <c r="N40" s="225">
        <v>1.3399380615569001</v>
      </c>
      <c r="O40" s="223" t="s">
        <v>1058</v>
      </c>
      <c r="P40" s="225" t="s">
        <v>1058</v>
      </c>
      <c r="Q40" s="223" t="s">
        <v>1058</v>
      </c>
      <c r="R40" s="225" t="s">
        <v>1058</v>
      </c>
      <c r="S40" s="223">
        <v>39.4892305534675</v>
      </c>
      <c r="T40" s="225">
        <v>1.8916030254635701</v>
      </c>
      <c r="U40" s="223">
        <v>35.539550819086898</v>
      </c>
      <c r="V40" s="225">
        <v>2.2127757956785801</v>
      </c>
      <c r="W40" s="223" t="s">
        <v>1058</v>
      </c>
      <c r="X40" s="225" t="s">
        <v>1058</v>
      </c>
      <c r="Y40" s="223" t="s">
        <v>1058</v>
      </c>
      <c r="Z40" s="225" t="s">
        <v>1058</v>
      </c>
      <c r="AA40" s="223">
        <v>47.720126909640598</v>
      </c>
      <c r="AB40" s="225">
        <v>3.7149186253976598</v>
      </c>
      <c r="AC40" s="223">
        <v>34.499071522640399</v>
      </c>
      <c r="AD40" s="225">
        <v>1.77873736823419</v>
      </c>
      <c r="AE40" s="223">
        <v>42.8490503560785</v>
      </c>
      <c r="AF40" s="225">
        <v>2.6103676063820198</v>
      </c>
      <c r="AG40" s="223">
        <v>-4.8710765535621796</v>
      </c>
      <c r="AH40" s="225">
        <v>4.5697175943563302</v>
      </c>
      <c r="AI40" s="223">
        <v>37.7410519507552</v>
      </c>
      <c r="AJ40" s="225">
        <v>1.6211101669286201</v>
      </c>
      <c r="AK40" s="223">
        <v>38.869375464253999</v>
      </c>
      <c r="AL40" s="225">
        <v>3.7845664217452701</v>
      </c>
      <c r="AM40" s="223" t="s">
        <v>1058</v>
      </c>
      <c r="AN40" s="225" t="s">
        <v>1058</v>
      </c>
      <c r="AO40" s="223" t="s">
        <v>1058</v>
      </c>
      <c r="AP40" s="225" t="s">
        <v>1058</v>
      </c>
      <c r="AQ40" s="104"/>
      <c r="AR40" s="104"/>
      <c r="AS40" s="104"/>
      <c r="AT40" s="255"/>
    </row>
    <row r="41" spans="1:46" ht="13" customHeight="1" x14ac:dyDescent="0.25">
      <c r="A41" s="26" t="s">
        <v>420</v>
      </c>
      <c r="B41" s="184">
        <v>2</v>
      </c>
      <c r="C41" s="223">
        <v>51.1680578151744</v>
      </c>
      <c r="D41" s="225">
        <v>1.2790029987904299</v>
      </c>
      <c r="E41" s="223">
        <v>53.205121171642901</v>
      </c>
      <c r="F41" s="225">
        <v>3.7649648495495001</v>
      </c>
      <c r="G41" s="223">
        <v>53.709781524521802</v>
      </c>
      <c r="H41" s="225">
        <v>1.54580855076124</v>
      </c>
      <c r="I41" s="223">
        <v>47.612677283219099</v>
      </c>
      <c r="J41" s="225">
        <v>1.9512238152071499</v>
      </c>
      <c r="K41" s="223">
        <v>-5.5924438884237899</v>
      </c>
      <c r="L41" s="225">
        <v>4.2587093891406802</v>
      </c>
      <c r="M41" s="223">
        <v>51.912945500218697</v>
      </c>
      <c r="N41" s="225">
        <v>1.3123329142473601</v>
      </c>
      <c r="O41" s="223" t="s">
        <v>1058</v>
      </c>
      <c r="P41" s="225" t="s">
        <v>1058</v>
      </c>
      <c r="Q41" s="223" t="s">
        <v>1058</v>
      </c>
      <c r="R41" s="225" t="s">
        <v>1058</v>
      </c>
      <c r="S41" s="223">
        <v>51.886375099163097</v>
      </c>
      <c r="T41" s="225">
        <v>1.5784454020991201</v>
      </c>
      <c r="U41" s="223">
        <v>49.304504448034898</v>
      </c>
      <c r="V41" s="225">
        <v>3.0526088630305801</v>
      </c>
      <c r="W41" s="223">
        <v>51.253949780402998</v>
      </c>
      <c r="X41" s="225">
        <v>6.7119507971750201</v>
      </c>
      <c r="Y41" s="223">
        <v>-0.63242531876006303</v>
      </c>
      <c r="Z41" s="225">
        <v>6.8965317284615004</v>
      </c>
      <c r="AA41" s="223">
        <v>49.514962686971401</v>
      </c>
      <c r="AB41" s="225">
        <v>2.2337184263033198</v>
      </c>
      <c r="AC41" s="223">
        <v>52.630933045091702</v>
      </c>
      <c r="AD41" s="225">
        <v>1.44780084267642</v>
      </c>
      <c r="AE41" s="223" t="s">
        <v>1058</v>
      </c>
      <c r="AF41" s="225" t="s">
        <v>1058</v>
      </c>
      <c r="AG41" s="223" t="s">
        <v>1058</v>
      </c>
      <c r="AH41" s="225" t="s">
        <v>1058</v>
      </c>
      <c r="AI41" s="223">
        <v>51.1431844480283</v>
      </c>
      <c r="AJ41" s="225">
        <v>1.7393356278062799</v>
      </c>
      <c r="AK41" s="223">
        <v>52.041326999870101</v>
      </c>
      <c r="AL41" s="225">
        <v>2.0948965522733101</v>
      </c>
      <c r="AM41" s="223" t="s">
        <v>1058</v>
      </c>
      <c r="AN41" s="225" t="s">
        <v>1058</v>
      </c>
      <c r="AO41" s="223" t="s">
        <v>1058</v>
      </c>
      <c r="AP41" s="225" t="s">
        <v>1058</v>
      </c>
      <c r="AQ41" s="104"/>
      <c r="AR41" s="104"/>
      <c r="AS41" s="104"/>
      <c r="AT41" s="255"/>
    </row>
    <row r="42" spans="1:46" ht="13" customHeight="1" x14ac:dyDescent="0.25">
      <c r="A42" s="26" t="s">
        <v>421</v>
      </c>
      <c r="B42" s="184">
        <v>2</v>
      </c>
      <c r="C42" s="223">
        <v>53.4672807793321</v>
      </c>
      <c r="D42" s="225">
        <v>1.3859794148366</v>
      </c>
      <c r="E42" s="223" t="s">
        <v>1058</v>
      </c>
      <c r="F42" s="225" t="s">
        <v>1058</v>
      </c>
      <c r="G42" s="223">
        <v>52.9411268357943</v>
      </c>
      <c r="H42" s="225">
        <v>1.4649679327795699</v>
      </c>
      <c r="I42" s="223" t="s">
        <v>494</v>
      </c>
      <c r="J42" s="225" t="s">
        <v>494</v>
      </c>
      <c r="K42" s="223" t="s">
        <v>494</v>
      </c>
      <c r="L42" s="225" t="s">
        <v>494</v>
      </c>
      <c r="M42" s="223">
        <v>51.6546715685148</v>
      </c>
      <c r="N42" s="225">
        <v>1.86365456142831</v>
      </c>
      <c r="O42" s="223">
        <v>54.930309075889603</v>
      </c>
      <c r="P42" s="225">
        <v>2.1194371214405399</v>
      </c>
      <c r="Q42" s="223">
        <v>3.2756375073747299</v>
      </c>
      <c r="R42" s="225">
        <v>2.7195949054962498</v>
      </c>
      <c r="S42" s="223">
        <v>54.242896535610399</v>
      </c>
      <c r="T42" s="225">
        <v>1.8795857543708001</v>
      </c>
      <c r="U42" s="223">
        <v>50.934939868013601</v>
      </c>
      <c r="V42" s="225">
        <v>2.61471774852824</v>
      </c>
      <c r="W42" s="223" t="s">
        <v>1058</v>
      </c>
      <c r="X42" s="225" t="s">
        <v>1058</v>
      </c>
      <c r="Y42" s="223" t="s">
        <v>1058</v>
      </c>
      <c r="Z42" s="225" t="s">
        <v>1058</v>
      </c>
      <c r="AA42" s="223">
        <v>49.132091121284702</v>
      </c>
      <c r="AB42" s="225">
        <v>2.8789092844839201</v>
      </c>
      <c r="AC42" s="223">
        <v>54.756930110642898</v>
      </c>
      <c r="AD42" s="225">
        <v>1.7307282752248101</v>
      </c>
      <c r="AE42" s="223" t="s">
        <v>1058</v>
      </c>
      <c r="AF42" s="225" t="s">
        <v>1058</v>
      </c>
      <c r="AG42" s="223" t="s">
        <v>1058</v>
      </c>
      <c r="AH42" s="225" t="s">
        <v>1058</v>
      </c>
      <c r="AI42" s="223">
        <v>52.318786714228303</v>
      </c>
      <c r="AJ42" s="225">
        <v>2.2074254916139</v>
      </c>
      <c r="AK42" s="223">
        <v>53.4984642079826</v>
      </c>
      <c r="AL42" s="225">
        <v>1.9196115077326199</v>
      </c>
      <c r="AM42" s="223" t="s">
        <v>1058</v>
      </c>
      <c r="AN42" s="225" t="s">
        <v>1058</v>
      </c>
      <c r="AO42" s="223" t="s">
        <v>1058</v>
      </c>
      <c r="AP42" s="225" t="s">
        <v>1058</v>
      </c>
      <c r="AQ42" s="104"/>
      <c r="AR42" s="104"/>
      <c r="AS42" s="104"/>
      <c r="AT42" s="255"/>
    </row>
    <row r="43" spans="1:46" ht="13" customHeight="1" x14ac:dyDescent="0.25">
      <c r="A43" s="26" t="s">
        <v>422</v>
      </c>
      <c r="B43" s="184">
        <v>2</v>
      </c>
      <c r="C43" s="223">
        <v>66.258290419770105</v>
      </c>
      <c r="D43" s="225">
        <v>1.48910530099941</v>
      </c>
      <c r="E43" s="223">
        <v>54.755014013094303</v>
      </c>
      <c r="F43" s="225">
        <v>3.0317259006124799</v>
      </c>
      <c r="G43" s="223">
        <v>69.256420525652999</v>
      </c>
      <c r="H43" s="225">
        <v>2.1056087145217601</v>
      </c>
      <c r="I43" s="223" t="s">
        <v>1058</v>
      </c>
      <c r="J43" s="225" t="s">
        <v>1058</v>
      </c>
      <c r="K43" s="223" t="s">
        <v>1058</v>
      </c>
      <c r="L43" s="225" t="s">
        <v>1058</v>
      </c>
      <c r="M43" s="223">
        <v>65.243596199430698</v>
      </c>
      <c r="N43" s="225">
        <v>1.6477932633732899</v>
      </c>
      <c r="O43" s="223" t="s">
        <v>494</v>
      </c>
      <c r="P43" s="225" t="s">
        <v>494</v>
      </c>
      <c r="Q43" s="223" t="s">
        <v>494</v>
      </c>
      <c r="R43" s="225" t="s">
        <v>494</v>
      </c>
      <c r="S43" s="223">
        <v>66.546833630004897</v>
      </c>
      <c r="T43" s="225">
        <v>1.9190854496144401</v>
      </c>
      <c r="U43" s="223">
        <v>62.542653276965098</v>
      </c>
      <c r="V43" s="225">
        <v>3.7490583412023502</v>
      </c>
      <c r="W43" s="223" t="s">
        <v>1058</v>
      </c>
      <c r="X43" s="225" t="s">
        <v>1058</v>
      </c>
      <c r="Y43" s="223" t="s">
        <v>1058</v>
      </c>
      <c r="Z43" s="225" t="s">
        <v>1058</v>
      </c>
      <c r="AA43" s="223">
        <v>59.297070361466297</v>
      </c>
      <c r="AB43" s="225">
        <v>2.47393182329371</v>
      </c>
      <c r="AC43" s="223">
        <v>70.154594377898704</v>
      </c>
      <c r="AD43" s="225">
        <v>2.2138103992882701</v>
      </c>
      <c r="AE43" s="223" t="s">
        <v>1058</v>
      </c>
      <c r="AF43" s="225" t="s">
        <v>1058</v>
      </c>
      <c r="AG43" s="223" t="s">
        <v>1058</v>
      </c>
      <c r="AH43" s="225" t="s">
        <v>1058</v>
      </c>
      <c r="AI43" s="223">
        <v>64.432432658534097</v>
      </c>
      <c r="AJ43" s="225">
        <v>1.7527677964514601</v>
      </c>
      <c r="AK43" s="223" t="s">
        <v>1058</v>
      </c>
      <c r="AL43" s="225" t="s">
        <v>1058</v>
      </c>
      <c r="AM43" s="223" t="s">
        <v>494</v>
      </c>
      <c r="AN43" s="225" t="s">
        <v>494</v>
      </c>
      <c r="AO43" s="223" t="s">
        <v>494</v>
      </c>
      <c r="AP43" s="225" t="s">
        <v>494</v>
      </c>
      <c r="AQ43" s="104"/>
      <c r="AR43" s="104"/>
      <c r="AS43" s="104"/>
      <c r="AT43" s="255"/>
    </row>
    <row r="44" spans="1:46" ht="13" customHeight="1" x14ac:dyDescent="0.25">
      <c r="A44" s="26" t="s">
        <v>423</v>
      </c>
      <c r="B44" s="184">
        <v>2</v>
      </c>
      <c r="C44" s="223">
        <v>24.638682154119302</v>
      </c>
      <c r="D44" s="225">
        <v>1.2404102401627799</v>
      </c>
      <c r="E44" s="223">
        <v>21.5879512498046</v>
      </c>
      <c r="F44" s="225">
        <v>2.50047949219698</v>
      </c>
      <c r="G44" s="223">
        <v>24.253755763685</v>
      </c>
      <c r="H44" s="225">
        <v>1.5642689559230301</v>
      </c>
      <c r="I44" s="223">
        <v>25.995885026920099</v>
      </c>
      <c r="J44" s="225">
        <v>2.4067576116461602</v>
      </c>
      <c r="K44" s="223">
        <v>4.4079337771154696</v>
      </c>
      <c r="L44" s="225">
        <v>3.6054736460800001</v>
      </c>
      <c r="M44" s="223">
        <v>24.738196673226899</v>
      </c>
      <c r="N44" s="225">
        <v>0.79731973648591603</v>
      </c>
      <c r="O44" s="223">
        <v>23.8952601322273</v>
      </c>
      <c r="P44" s="225">
        <v>4.9680893195662899</v>
      </c>
      <c r="Q44" s="223">
        <v>-0.84293654099957704</v>
      </c>
      <c r="R44" s="225">
        <v>5.0479332280239699</v>
      </c>
      <c r="S44" s="223">
        <v>23.882164452818099</v>
      </c>
      <c r="T44" s="225">
        <v>2.76192429784787</v>
      </c>
      <c r="U44" s="223">
        <v>25.3661410888128</v>
      </c>
      <c r="V44" s="225">
        <v>1.8293786967352701</v>
      </c>
      <c r="W44" s="223">
        <v>25.0785034236599</v>
      </c>
      <c r="X44" s="225">
        <v>1.1301704150976399</v>
      </c>
      <c r="Y44" s="223">
        <v>1.1963389708418199</v>
      </c>
      <c r="Z44" s="225">
        <v>3.0448783734335798</v>
      </c>
      <c r="AA44" s="223">
        <v>20.485498579935101</v>
      </c>
      <c r="AB44" s="225">
        <v>5.0076000996610803</v>
      </c>
      <c r="AC44" s="223">
        <v>27.7161347866932</v>
      </c>
      <c r="AD44" s="225">
        <v>5.4792004796936604</v>
      </c>
      <c r="AE44" s="223">
        <v>24.274206183970101</v>
      </c>
      <c r="AF44" s="225">
        <v>1.0536965012050199</v>
      </c>
      <c r="AG44" s="223">
        <v>3.7887076040350598</v>
      </c>
      <c r="AH44" s="225">
        <v>5.0831277916022497</v>
      </c>
      <c r="AI44" s="223">
        <v>24.599450278079502</v>
      </c>
      <c r="AJ44" s="225">
        <v>1.26620194372983</v>
      </c>
      <c r="AK44" s="223" t="s">
        <v>1058</v>
      </c>
      <c r="AL44" s="225" t="s">
        <v>1058</v>
      </c>
      <c r="AM44" s="223" t="s">
        <v>1058</v>
      </c>
      <c r="AN44" s="225" t="s">
        <v>1058</v>
      </c>
      <c r="AO44" s="223" t="s">
        <v>1058</v>
      </c>
      <c r="AP44" s="225" t="s">
        <v>1058</v>
      </c>
      <c r="AQ44" s="104"/>
      <c r="AR44" s="104"/>
      <c r="AS44" s="104"/>
      <c r="AT44" s="255"/>
    </row>
    <row r="45" spans="1:46" ht="13" customHeight="1" x14ac:dyDescent="0.25">
      <c r="A45" s="26" t="s">
        <v>424</v>
      </c>
      <c r="B45" s="184">
        <v>2</v>
      </c>
      <c r="C45" s="223">
        <v>53.009904422190999</v>
      </c>
      <c r="D45" s="225">
        <v>1.3216729870625801</v>
      </c>
      <c r="E45" s="223">
        <v>52.635761767537403</v>
      </c>
      <c r="F45" s="225">
        <v>2.3771328855568501</v>
      </c>
      <c r="G45" s="223">
        <v>51.249994535833402</v>
      </c>
      <c r="H45" s="225">
        <v>1.8655229471325701</v>
      </c>
      <c r="I45" s="223">
        <v>56.599599244451497</v>
      </c>
      <c r="J45" s="225">
        <v>2.6853258462438099</v>
      </c>
      <c r="K45" s="223">
        <v>3.96383747691412</v>
      </c>
      <c r="L45" s="225">
        <v>3.6471468167818402</v>
      </c>
      <c r="M45" s="223">
        <v>52.763307972689603</v>
      </c>
      <c r="N45" s="225">
        <v>1.33644559743783</v>
      </c>
      <c r="O45" s="223" t="s">
        <v>494</v>
      </c>
      <c r="P45" s="225" t="s">
        <v>494</v>
      </c>
      <c r="Q45" s="223" t="s">
        <v>494</v>
      </c>
      <c r="R45" s="225" t="s">
        <v>494</v>
      </c>
      <c r="S45" s="223">
        <v>53.472628171193499</v>
      </c>
      <c r="T45" s="225">
        <v>1.6437655972371099</v>
      </c>
      <c r="U45" s="223">
        <v>52.033432288914803</v>
      </c>
      <c r="V45" s="225">
        <v>2.8712712356137602</v>
      </c>
      <c r="W45" s="223">
        <v>51.020658137146199</v>
      </c>
      <c r="X45" s="225">
        <v>4.3146674475940898</v>
      </c>
      <c r="Y45" s="223">
        <v>-2.4519700340472599</v>
      </c>
      <c r="Z45" s="225">
        <v>4.7384821889213704</v>
      </c>
      <c r="AA45" s="223">
        <v>53.323269660409601</v>
      </c>
      <c r="AB45" s="225">
        <v>1.5737465378726001</v>
      </c>
      <c r="AC45" s="223">
        <v>51.621331238266599</v>
      </c>
      <c r="AD45" s="225">
        <v>2.4800561678128199</v>
      </c>
      <c r="AE45" s="223">
        <v>51.699798896168197</v>
      </c>
      <c r="AF45" s="225">
        <v>5.7390488271764601</v>
      </c>
      <c r="AG45" s="223">
        <v>-1.6234707642413599</v>
      </c>
      <c r="AH45" s="225">
        <v>5.9088450816154499</v>
      </c>
      <c r="AI45" s="223">
        <v>52.387336240426102</v>
      </c>
      <c r="AJ45" s="225">
        <v>1.48468281253975</v>
      </c>
      <c r="AK45" s="223">
        <v>55.313659916424399</v>
      </c>
      <c r="AL45" s="225">
        <v>3.4120535557538401</v>
      </c>
      <c r="AM45" s="223" t="s">
        <v>1058</v>
      </c>
      <c r="AN45" s="225" t="s">
        <v>1058</v>
      </c>
      <c r="AO45" s="223" t="s">
        <v>1058</v>
      </c>
      <c r="AP45" s="225" t="s">
        <v>1058</v>
      </c>
      <c r="AQ45" s="104"/>
      <c r="AR45" s="104"/>
      <c r="AS45" s="104"/>
      <c r="AT45" s="255"/>
    </row>
    <row r="46" spans="1:46" ht="13" customHeight="1" x14ac:dyDescent="0.25">
      <c r="A46" s="26" t="s">
        <v>425</v>
      </c>
      <c r="B46" s="184">
        <v>2</v>
      </c>
      <c r="C46" s="223">
        <v>43.813178732361301</v>
      </c>
      <c r="D46" s="225">
        <v>1.6091276686126399</v>
      </c>
      <c r="E46" s="223">
        <v>43.918009606975403</v>
      </c>
      <c r="F46" s="225">
        <v>2.5714305403824098</v>
      </c>
      <c r="G46" s="223">
        <v>43.470772055213402</v>
      </c>
      <c r="H46" s="225">
        <v>2.51120525759799</v>
      </c>
      <c r="I46" s="223">
        <v>44.148018995496798</v>
      </c>
      <c r="J46" s="225">
        <v>3.52398727992317</v>
      </c>
      <c r="K46" s="223">
        <v>0.230009388521417</v>
      </c>
      <c r="L46" s="225">
        <v>4.3541288954643003</v>
      </c>
      <c r="M46" s="223">
        <v>46.074165344258297</v>
      </c>
      <c r="N46" s="225">
        <v>1.6026738509849401</v>
      </c>
      <c r="O46" s="223">
        <v>23.474162763814601</v>
      </c>
      <c r="P46" s="225">
        <v>3.5257885173087802</v>
      </c>
      <c r="Q46" s="223">
        <v>-22.6000025804437</v>
      </c>
      <c r="R46" s="225">
        <v>3.6750629272400301</v>
      </c>
      <c r="S46" s="223">
        <v>44.5324105233612</v>
      </c>
      <c r="T46" s="225">
        <v>1.72942676065701</v>
      </c>
      <c r="U46" s="223">
        <v>40.844061486721898</v>
      </c>
      <c r="V46" s="225">
        <v>3.8087586201910701</v>
      </c>
      <c r="W46" s="223" t="s">
        <v>1058</v>
      </c>
      <c r="X46" s="225" t="s">
        <v>1058</v>
      </c>
      <c r="Y46" s="223" t="s">
        <v>1058</v>
      </c>
      <c r="Z46" s="225" t="s">
        <v>1058</v>
      </c>
      <c r="AA46" s="223">
        <v>36.726513061531598</v>
      </c>
      <c r="AB46" s="225">
        <v>3.16149764039544</v>
      </c>
      <c r="AC46" s="223">
        <v>46.768709386348398</v>
      </c>
      <c r="AD46" s="225">
        <v>1.8154064807839101</v>
      </c>
      <c r="AE46" s="223">
        <v>50.499370727586196</v>
      </c>
      <c r="AF46" s="225">
        <v>6.7758632384363997</v>
      </c>
      <c r="AG46" s="223">
        <v>13.7728576660546</v>
      </c>
      <c r="AH46" s="225">
        <v>7.6280144650931003</v>
      </c>
      <c r="AI46" s="223">
        <v>42.295786082447499</v>
      </c>
      <c r="AJ46" s="225">
        <v>3.0579359757079398</v>
      </c>
      <c r="AK46" s="223">
        <v>44.379980229526097</v>
      </c>
      <c r="AL46" s="225">
        <v>2.2948667810030798</v>
      </c>
      <c r="AM46" s="223">
        <v>45.608414344756298</v>
      </c>
      <c r="AN46" s="225">
        <v>4.2280494795693704</v>
      </c>
      <c r="AO46" s="223">
        <v>3.3126282623087602</v>
      </c>
      <c r="AP46" s="225">
        <v>5.5025539632470597</v>
      </c>
      <c r="AQ46" s="104"/>
      <c r="AR46" s="104"/>
      <c r="AS46" s="104"/>
      <c r="AT46" s="255"/>
    </row>
    <row r="47" spans="1:46" ht="13" customHeight="1" x14ac:dyDescent="0.25">
      <c r="A47" s="26" t="s">
        <v>426</v>
      </c>
      <c r="B47" s="184">
        <v>2</v>
      </c>
      <c r="C47" s="223">
        <v>79.268678411569894</v>
      </c>
      <c r="D47" s="225">
        <v>0.97988364043308496</v>
      </c>
      <c r="E47" s="223" t="s">
        <v>1058</v>
      </c>
      <c r="F47" s="225" t="s">
        <v>1058</v>
      </c>
      <c r="G47" s="223">
        <v>79.914230519813003</v>
      </c>
      <c r="H47" s="225">
        <v>0.92090295657361398</v>
      </c>
      <c r="I47" s="223">
        <v>74.282526584154795</v>
      </c>
      <c r="J47" s="225">
        <v>3.0604802981688302</v>
      </c>
      <c r="K47" s="223" t="s">
        <v>1058</v>
      </c>
      <c r="L47" s="225" t="s">
        <v>1058</v>
      </c>
      <c r="M47" s="223">
        <v>80.337817628532505</v>
      </c>
      <c r="N47" s="225">
        <v>0.92003291765053297</v>
      </c>
      <c r="O47" s="223">
        <v>64.080107812023698</v>
      </c>
      <c r="P47" s="225">
        <v>5.06508349823687</v>
      </c>
      <c r="Q47" s="223">
        <v>-16.2577098165089</v>
      </c>
      <c r="R47" s="225">
        <v>5.0032650548369997</v>
      </c>
      <c r="S47" s="223">
        <v>76.0941462388692</v>
      </c>
      <c r="T47" s="225">
        <v>2.5111928363206601</v>
      </c>
      <c r="U47" s="223">
        <v>79.732466831954696</v>
      </c>
      <c r="V47" s="225">
        <v>1.30935117972431</v>
      </c>
      <c r="W47" s="223">
        <v>80.298039049270798</v>
      </c>
      <c r="X47" s="225">
        <v>1.4470878344056599</v>
      </c>
      <c r="Y47" s="223">
        <v>4.20389281040163</v>
      </c>
      <c r="Z47" s="225">
        <v>2.7150660207961299</v>
      </c>
      <c r="AA47" s="223" t="s">
        <v>1058</v>
      </c>
      <c r="AB47" s="225" t="s">
        <v>1058</v>
      </c>
      <c r="AC47" s="223">
        <v>78.0147187367035</v>
      </c>
      <c r="AD47" s="225">
        <v>1.32709596266781</v>
      </c>
      <c r="AE47" s="223">
        <v>81.189074544457</v>
      </c>
      <c r="AF47" s="225">
        <v>1.3545810797628599</v>
      </c>
      <c r="AG47" s="223" t="s">
        <v>1058</v>
      </c>
      <c r="AH47" s="225" t="s">
        <v>1058</v>
      </c>
      <c r="AI47" s="223">
        <v>80.343411147066803</v>
      </c>
      <c r="AJ47" s="225">
        <v>1.25116311297724</v>
      </c>
      <c r="AK47" s="223">
        <v>78.332135698974795</v>
      </c>
      <c r="AL47" s="225">
        <v>1.6021714756190799</v>
      </c>
      <c r="AM47" s="223">
        <v>75.775434504464002</v>
      </c>
      <c r="AN47" s="225">
        <v>3.64371350730221</v>
      </c>
      <c r="AO47" s="223">
        <v>-4.5679766426027699</v>
      </c>
      <c r="AP47" s="225">
        <v>3.7576601189703398</v>
      </c>
      <c r="AQ47" s="104"/>
      <c r="AR47" s="104"/>
      <c r="AS47" s="104"/>
      <c r="AT47" s="255"/>
    </row>
    <row r="48" spans="1:46" ht="13" customHeight="1" x14ac:dyDescent="0.25">
      <c r="A48" s="26" t="s">
        <v>427</v>
      </c>
      <c r="B48" s="184">
        <v>2</v>
      </c>
      <c r="C48" s="223">
        <v>36.957521359435901</v>
      </c>
      <c r="D48" s="225">
        <v>1.4639686007610599</v>
      </c>
      <c r="E48" s="223">
        <v>30.9177554949419</v>
      </c>
      <c r="F48" s="225">
        <v>4.1463233380274103</v>
      </c>
      <c r="G48" s="223">
        <v>38.567836296560003</v>
      </c>
      <c r="H48" s="225">
        <v>2.02695772534019</v>
      </c>
      <c r="I48" s="223">
        <v>37.475047183118598</v>
      </c>
      <c r="J48" s="225">
        <v>2.2993452094837701</v>
      </c>
      <c r="K48" s="223">
        <v>6.5572916881766998</v>
      </c>
      <c r="L48" s="225">
        <v>4.7029630654284302</v>
      </c>
      <c r="M48" s="223">
        <v>36.8088744645422</v>
      </c>
      <c r="N48" s="225">
        <v>1.48329013479836</v>
      </c>
      <c r="O48" s="223" t="s">
        <v>1058</v>
      </c>
      <c r="P48" s="225" t="s">
        <v>1058</v>
      </c>
      <c r="Q48" s="223" t="s">
        <v>1058</v>
      </c>
      <c r="R48" s="225" t="s">
        <v>1058</v>
      </c>
      <c r="S48" s="223">
        <v>36.819422239376301</v>
      </c>
      <c r="T48" s="225">
        <v>1.8307403609799899</v>
      </c>
      <c r="U48" s="223">
        <v>36.431754627617401</v>
      </c>
      <c r="V48" s="225">
        <v>3.4228918158703401</v>
      </c>
      <c r="W48" s="223">
        <v>37.672159507988802</v>
      </c>
      <c r="X48" s="225">
        <v>2.6713869491894902</v>
      </c>
      <c r="Y48" s="223">
        <v>0.85273726861252896</v>
      </c>
      <c r="Z48" s="225">
        <v>3.1439769166068201</v>
      </c>
      <c r="AA48" s="223">
        <v>36.565394827420398</v>
      </c>
      <c r="AB48" s="225">
        <v>1.6560360892060499</v>
      </c>
      <c r="AC48" s="223">
        <v>37.975051881171197</v>
      </c>
      <c r="AD48" s="225">
        <v>2.9281260700847702</v>
      </c>
      <c r="AE48" s="223">
        <v>35.885695680611803</v>
      </c>
      <c r="AF48" s="225">
        <v>8.0174078123035599</v>
      </c>
      <c r="AG48" s="223">
        <v>-0.67969914680858101</v>
      </c>
      <c r="AH48" s="225">
        <v>8.2174246100791208</v>
      </c>
      <c r="AI48" s="223">
        <v>37.403424507861203</v>
      </c>
      <c r="AJ48" s="225">
        <v>1.5304106187378901</v>
      </c>
      <c r="AK48" s="223">
        <v>31.5236113316992</v>
      </c>
      <c r="AL48" s="225">
        <v>6.5358535249506096</v>
      </c>
      <c r="AM48" s="223" t="s">
        <v>1058</v>
      </c>
      <c r="AN48" s="225" t="s">
        <v>1058</v>
      </c>
      <c r="AO48" s="223" t="s">
        <v>1058</v>
      </c>
      <c r="AP48" s="225" t="s">
        <v>1058</v>
      </c>
      <c r="AQ48" s="104"/>
      <c r="AR48" s="104"/>
      <c r="AS48" s="104"/>
      <c r="AT48" s="255"/>
    </row>
    <row r="49" spans="1:46" ht="13" customHeight="1" x14ac:dyDescent="0.25">
      <c r="A49" s="26" t="s">
        <v>428</v>
      </c>
      <c r="B49" s="184">
        <v>2</v>
      </c>
      <c r="C49" s="223">
        <v>50.6271347613432</v>
      </c>
      <c r="D49" s="225">
        <v>1.43334696350858</v>
      </c>
      <c r="E49" s="223">
        <v>44.724837124940201</v>
      </c>
      <c r="F49" s="225">
        <v>3.5361835272486601</v>
      </c>
      <c r="G49" s="223">
        <v>49.665042967415197</v>
      </c>
      <c r="H49" s="225">
        <v>3.2079636463636598</v>
      </c>
      <c r="I49" s="223">
        <v>52.959554297554</v>
      </c>
      <c r="J49" s="225">
        <v>1.6371654862948399</v>
      </c>
      <c r="K49" s="223">
        <v>8.2347171726137294</v>
      </c>
      <c r="L49" s="225">
        <v>3.7501163974332901</v>
      </c>
      <c r="M49" s="223">
        <v>52.0107834925169</v>
      </c>
      <c r="N49" s="225">
        <v>1.38113969310435</v>
      </c>
      <c r="O49" s="223">
        <v>30.944225359765799</v>
      </c>
      <c r="P49" s="225">
        <v>4.0374544039012301</v>
      </c>
      <c r="Q49" s="223">
        <v>-21.066558132750998</v>
      </c>
      <c r="R49" s="225">
        <v>4.1294515610862197</v>
      </c>
      <c r="S49" s="223">
        <v>49.816404456726602</v>
      </c>
      <c r="T49" s="225">
        <v>1.74095041071172</v>
      </c>
      <c r="U49" s="223">
        <v>56.546571519451902</v>
      </c>
      <c r="V49" s="225">
        <v>3.1844281547689799</v>
      </c>
      <c r="W49" s="223">
        <v>47.537785290543397</v>
      </c>
      <c r="X49" s="225">
        <v>3.2880280962413102</v>
      </c>
      <c r="Y49" s="223">
        <v>-2.2786191661831801</v>
      </c>
      <c r="Z49" s="225">
        <v>3.79237536180969</v>
      </c>
      <c r="AA49" s="223">
        <v>50.876208666971799</v>
      </c>
      <c r="AB49" s="225">
        <v>1.7781433834292799</v>
      </c>
      <c r="AC49" s="223">
        <v>48.119670168197203</v>
      </c>
      <c r="AD49" s="225">
        <v>3.2580350672921301</v>
      </c>
      <c r="AE49" s="223">
        <v>51.144561462568497</v>
      </c>
      <c r="AF49" s="225">
        <v>3.13195828289851</v>
      </c>
      <c r="AG49" s="223">
        <v>0.26835279559668401</v>
      </c>
      <c r="AH49" s="225">
        <v>3.6240256698550302</v>
      </c>
      <c r="AI49" s="223">
        <v>50.833718721348802</v>
      </c>
      <c r="AJ49" s="225">
        <v>1.4665878859957699</v>
      </c>
      <c r="AK49" s="223" t="s">
        <v>1058</v>
      </c>
      <c r="AL49" s="225" t="s">
        <v>1058</v>
      </c>
      <c r="AM49" s="223" t="s">
        <v>1058</v>
      </c>
      <c r="AN49" s="225" t="s">
        <v>1058</v>
      </c>
      <c r="AO49" s="223" t="s">
        <v>1058</v>
      </c>
      <c r="AP49" s="225" t="s">
        <v>1058</v>
      </c>
      <c r="AQ49" s="104"/>
      <c r="AR49" s="104"/>
      <c r="AS49" s="104"/>
      <c r="AT49" s="255"/>
    </row>
    <row r="50" spans="1:46" ht="13" customHeight="1" x14ac:dyDescent="0.25">
      <c r="A50" s="26" t="s">
        <v>429</v>
      </c>
      <c r="B50" s="184">
        <v>2</v>
      </c>
      <c r="C50" s="223">
        <v>64.1682516419976</v>
      </c>
      <c r="D50" s="225">
        <v>1.22597061765721</v>
      </c>
      <c r="E50" s="223">
        <v>60.885514576437203</v>
      </c>
      <c r="F50" s="225">
        <v>2.67245643804613</v>
      </c>
      <c r="G50" s="223">
        <v>65.091956919858305</v>
      </c>
      <c r="H50" s="225">
        <v>1.8212859997190001</v>
      </c>
      <c r="I50" s="223">
        <v>65.953738386668306</v>
      </c>
      <c r="J50" s="225">
        <v>2.1607168233705298</v>
      </c>
      <c r="K50" s="223">
        <v>5.0682238102310597</v>
      </c>
      <c r="L50" s="225">
        <v>3.3892826755578498</v>
      </c>
      <c r="M50" s="223">
        <v>64.2861038167365</v>
      </c>
      <c r="N50" s="225">
        <v>1.2327611791252699</v>
      </c>
      <c r="O50" s="223" t="s">
        <v>494</v>
      </c>
      <c r="P50" s="225" t="s">
        <v>494</v>
      </c>
      <c r="Q50" s="223" t="s">
        <v>494</v>
      </c>
      <c r="R50" s="225" t="s">
        <v>494</v>
      </c>
      <c r="S50" s="223">
        <v>66.255682080630905</v>
      </c>
      <c r="T50" s="225">
        <v>1.5337297016662601</v>
      </c>
      <c r="U50" s="223">
        <v>60.518745390662502</v>
      </c>
      <c r="V50" s="225">
        <v>2.0120368412757301</v>
      </c>
      <c r="W50" s="223">
        <v>61.334186398131898</v>
      </c>
      <c r="X50" s="225">
        <v>5.8519972932061002</v>
      </c>
      <c r="Y50" s="223">
        <v>-4.9214956824990299</v>
      </c>
      <c r="Z50" s="225">
        <v>5.8784790226215398</v>
      </c>
      <c r="AA50" s="223">
        <v>63.800158515919001</v>
      </c>
      <c r="AB50" s="225">
        <v>1.65744986574175</v>
      </c>
      <c r="AC50" s="223">
        <v>64.748425054513604</v>
      </c>
      <c r="AD50" s="225">
        <v>2.06010274752476</v>
      </c>
      <c r="AE50" s="223" t="s">
        <v>1058</v>
      </c>
      <c r="AF50" s="225" t="s">
        <v>1058</v>
      </c>
      <c r="AG50" s="223" t="s">
        <v>1058</v>
      </c>
      <c r="AH50" s="225" t="s">
        <v>1058</v>
      </c>
      <c r="AI50" s="223">
        <v>64.642861051033293</v>
      </c>
      <c r="AJ50" s="225">
        <v>1.3545234670358299</v>
      </c>
      <c r="AK50" s="223">
        <v>60.687325053741802</v>
      </c>
      <c r="AL50" s="225">
        <v>3.5259189667244399</v>
      </c>
      <c r="AM50" s="223" t="s">
        <v>494</v>
      </c>
      <c r="AN50" s="225" t="s">
        <v>494</v>
      </c>
      <c r="AO50" s="223" t="s">
        <v>494</v>
      </c>
      <c r="AP50" s="225" t="s">
        <v>494</v>
      </c>
      <c r="AQ50" s="104"/>
      <c r="AR50" s="104"/>
      <c r="AS50" s="104"/>
      <c r="AT50" s="255"/>
    </row>
    <row r="51" spans="1:46" ht="13" customHeight="1" x14ac:dyDescent="0.25">
      <c r="A51" s="26" t="s">
        <v>430</v>
      </c>
      <c r="B51" s="184">
        <v>2</v>
      </c>
      <c r="C51" s="223">
        <v>29.227563536366699</v>
      </c>
      <c r="D51" s="225">
        <v>1.05115866183633</v>
      </c>
      <c r="E51" s="223">
        <v>34.9683469942714</v>
      </c>
      <c r="F51" s="225">
        <v>5.6584861420097399</v>
      </c>
      <c r="G51" s="223">
        <v>31.408354929293701</v>
      </c>
      <c r="H51" s="225">
        <v>2.0296239501987499</v>
      </c>
      <c r="I51" s="223">
        <v>28.192599694642499</v>
      </c>
      <c r="J51" s="225">
        <v>1.1897864432838401</v>
      </c>
      <c r="K51" s="223">
        <v>-6.7757472996288799</v>
      </c>
      <c r="L51" s="225">
        <v>5.7473720998490103</v>
      </c>
      <c r="M51" s="223">
        <v>29.707901651766299</v>
      </c>
      <c r="N51" s="225">
        <v>1.08937352527431</v>
      </c>
      <c r="O51" s="223">
        <v>24.551431758327901</v>
      </c>
      <c r="P51" s="225">
        <v>2.6656690606830198</v>
      </c>
      <c r="Q51" s="223">
        <v>-5.1564698934383202</v>
      </c>
      <c r="R51" s="225">
        <v>2.7411591427915898</v>
      </c>
      <c r="S51" s="223">
        <v>28.917182807035001</v>
      </c>
      <c r="T51" s="225">
        <v>1.1151732495736699</v>
      </c>
      <c r="U51" s="223">
        <v>33.730589358274997</v>
      </c>
      <c r="V51" s="225">
        <v>3.02485827394512</v>
      </c>
      <c r="W51" s="223" t="s">
        <v>1058</v>
      </c>
      <c r="X51" s="225" t="s">
        <v>1058</v>
      </c>
      <c r="Y51" s="223" t="s">
        <v>1058</v>
      </c>
      <c r="Z51" s="225" t="s">
        <v>1058</v>
      </c>
      <c r="AA51" s="223">
        <v>29.892740698047</v>
      </c>
      <c r="AB51" s="225">
        <v>1.1554685551908299</v>
      </c>
      <c r="AC51" s="223">
        <v>23.852416616452601</v>
      </c>
      <c r="AD51" s="225">
        <v>3.26208431371303</v>
      </c>
      <c r="AE51" s="223" t="s">
        <v>494</v>
      </c>
      <c r="AF51" s="225" t="s">
        <v>494</v>
      </c>
      <c r="AG51" s="223" t="s">
        <v>494</v>
      </c>
      <c r="AH51" s="225" t="s">
        <v>494</v>
      </c>
      <c r="AI51" s="223">
        <v>29.193111985400801</v>
      </c>
      <c r="AJ51" s="225">
        <v>1.0756375649957</v>
      </c>
      <c r="AK51" s="223" t="s">
        <v>1058</v>
      </c>
      <c r="AL51" s="225" t="s">
        <v>1058</v>
      </c>
      <c r="AM51" s="223" t="s">
        <v>1058</v>
      </c>
      <c r="AN51" s="225" t="s">
        <v>1058</v>
      </c>
      <c r="AO51" s="223" t="s">
        <v>1058</v>
      </c>
      <c r="AP51" s="225" t="s">
        <v>1058</v>
      </c>
      <c r="AQ51" s="104"/>
      <c r="AR51" s="104"/>
      <c r="AS51" s="104"/>
      <c r="AT51" s="255"/>
    </row>
    <row r="52" spans="1:46" ht="13" customHeight="1" x14ac:dyDescent="0.25">
      <c r="A52" s="26" t="s">
        <v>431</v>
      </c>
      <c r="B52" s="184">
        <v>2</v>
      </c>
      <c r="C52" s="223">
        <v>52.819965599594703</v>
      </c>
      <c r="D52" s="225">
        <v>1.22416705672897</v>
      </c>
      <c r="E52" s="223" t="s">
        <v>494</v>
      </c>
      <c r="F52" s="225" t="s">
        <v>494</v>
      </c>
      <c r="G52" s="223" t="s">
        <v>494</v>
      </c>
      <c r="H52" s="225" t="s">
        <v>494</v>
      </c>
      <c r="I52" s="223">
        <v>52.949406737028397</v>
      </c>
      <c r="J52" s="225">
        <v>1.18953932628777</v>
      </c>
      <c r="K52" s="223" t="s">
        <v>494</v>
      </c>
      <c r="L52" s="225" t="s">
        <v>494</v>
      </c>
      <c r="M52" s="223">
        <v>53.125827672670297</v>
      </c>
      <c r="N52" s="225">
        <v>0.95771520145151501</v>
      </c>
      <c r="O52" s="223">
        <v>52.101402250455301</v>
      </c>
      <c r="P52" s="225">
        <v>6.5263603652664202</v>
      </c>
      <c r="Q52" s="223">
        <v>-1.02442542221501</v>
      </c>
      <c r="R52" s="225">
        <v>6.7081061104071802</v>
      </c>
      <c r="S52" s="223">
        <v>53.719615343347101</v>
      </c>
      <c r="T52" s="225">
        <v>2.1631247858369602</v>
      </c>
      <c r="U52" s="223">
        <v>52.395986437008197</v>
      </c>
      <c r="V52" s="225">
        <v>1.4440906124677899</v>
      </c>
      <c r="W52" s="223" t="s">
        <v>1058</v>
      </c>
      <c r="X52" s="225" t="s">
        <v>1058</v>
      </c>
      <c r="Y52" s="223" t="s">
        <v>1058</v>
      </c>
      <c r="Z52" s="225" t="s">
        <v>1058</v>
      </c>
      <c r="AA52" s="223">
        <v>54.8584771190095</v>
      </c>
      <c r="AB52" s="225">
        <v>1.39520189718107</v>
      </c>
      <c r="AC52" s="223">
        <v>49.856443386492202</v>
      </c>
      <c r="AD52" s="225">
        <v>2.6498029565677501</v>
      </c>
      <c r="AE52" s="223" t="s">
        <v>1058</v>
      </c>
      <c r="AF52" s="225" t="s">
        <v>1058</v>
      </c>
      <c r="AG52" s="223" t="s">
        <v>1058</v>
      </c>
      <c r="AH52" s="225" t="s">
        <v>1058</v>
      </c>
      <c r="AI52" s="223">
        <v>54.108467880242202</v>
      </c>
      <c r="AJ52" s="225">
        <v>1.5809347866418699</v>
      </c>
      <c r="AK52" s="223">
        <v>50.620845398482103</v>
      </c>
      <c r="AL52" s="225">
        <v>1.56582404739442</v>
      </c>
      <c r="AM52" s="223" t="s">
        <v>1058</v>
      </c>
      <c r="AN52" s="225" t="s">
        <v>1058</v>
      </c>
      <c r="AO52" s="223" t="s">
        <v>1058</v>
      </c>
      <c r="AP52" s="225" t="s">
        <v>1058</v>
      </c>
      <c r="AQ52" s="104"/>
      <c r="AR52" s="104"/>
      <c r="AS52" s="104"/>
      <c r="AT52" s="255"/>
    </row>
    <row r="53" spans="1:46" ht="13" customHeight="1" x14ac:dyDescent="0.25">
      <c r="A53" s="26" t="s">
        <v>432</v>
      </c>
      <c r="B53" s="184">
        <v>2</v>
      </c>
      <c r="C53" s="223">
        <v>53.037468878543201</v>
      </c>
      <c r="D53" s="225">
        <v>1.35043316923107</v>
      </c>
      <c r="E53" s="223">
        <v>53.527685483275498</v>
      </c>
      <c r="F53" s="225">
        <v>2.6658896839153701</v>
      </c>
      <c r="G53" s="223">
        <v>52.258635062663302</v>
      </c>
      <c r="H53" s="225">
        <v>1.67406061490995</v>
      </c>
      <c r="I53" s="223">
        <v>54.455443566578801</v>
      </c>
      <c r="J53" s="225">
        <v>2.7764513729465299</v>
      </c>
      <c r="K53" s="223">
        <v>0.92775808330326703</v>
      </c>
      <c r="L53" s="225">
        <v>3.83745111906397</v>
      </c>
      <c r="M53" s="223">
        <v>53.771583967152303</v>
      </c>
      <c r="N53" s="225">
        <v>1.4782829705065601</v>
      </c>
      <c r="O53" s="223">
        <v>46.904085164673198</v>
      </c>
      <c r="P53" s="225">
        <v>3.0911544729881402</v>
      </c>
      <c r="Q53" s="223">
        <v>-6.8674988024791697</v>
      </c>
      <c r="R53" s="225">
        <v>3.4506697759415799</v>
      </c>
      <c r="S53" s="223">
        <v>51.092376489998102</v>
      </c>
      <c r="T53" s="225">
        <v>1.4524576868596699</v>
      </c>
      <c r="U53" s="223">
        <v>58.757480924562799</v>
      </c>
      <c r="V53" s="225">
        <v>5.9367400382209903</v>
      </c>
      <c r="W53" s="223">
        <v>60.427371305969203</v>
      </c>
      <c r="X53" s="225">
        <v>3.3351480852661202</v>
      </c>
      <c r="Y53" s="223">
        <v>9.3349948159710703</v>
      </c>
      <c r="Z53" s="225">
        <v>3.5897459986256699</v>
      </c>
      <c r="AA53" s="223">
        <v>50.059743488356297</v>
      </c>
      <c r="AB53" s="225">
        <v>2.01909404842135</v>
      </c>
      <c r="AC53" s="223">
        <v>52.866422516400299</v>
      </c>
      <c r="AD53" s="225">
        <v>1.9561234629016999</v>
      </c>
      <c r="AE53" s="223">
        <v>60.653897212859803</v>
      </c>
      <c r="AF53" s="225">
        <v>3.3986607337484198</v>
      </c>
      <c r="AG53" s="223">
        <v>10.594153724503499</v>
      </c>
      <c r="AH53" s="225">
        <v>3.9332381991971199</v>
      </c>
      <c r="AI53" s="223">
        <v>50.875029445227</v>
      </c>
      <c r="AJ53" s="225">
        <v>1.8276727750636701</v>
      </c>
      <c r="AK53" s="223">
        <v>53.979215562698798</v>
      </c>
      <c r="AL53" s="225">
        <v>1.8958195010940799</v>
      </c>
      <c r="AM53" s="223">
        <v>62.512838421951699</v>
      </c>
      <c r="AN53" s="225">
        <v>5.31478876681782</v>
      </c>
      <c r="AO53" s="223">
        <v>11.637808976724701</v>
      </c>
      <c r="AP53" s="225">
        <v>5.5640876570589199</v>
      </c>
      <c r="AQ53" s="104"/>
      <c r="AR53" s="104"/>
      <c r="AS53" s="104"/>
      <c r="AT53" s="255"/>
    </row>
    <row r="54" spans="1:46" ht="13" customHeight="1" x14ac:dyDescent="0.25">
      <c r="A54" s="26" t="s">
        <v>433</v>
      </c>
      <c r="B54" s="184">
        <v>2</v>
      </c>
      <c r="C54" s="223">
        <v>63.0481140702272</v>
      </c>
      <c r="D54" s="225">
        <v>1.0967497484576201</v>
      </c>
      <c r="E54" s="223">
        <v>63.876820092496999</v>
      </c>
      <c r="F54" s="225">
        <v>2.3538217237722101</v>
      </c>
      <c r="G54" s="223">
        <v>65.884761363120703</v>
      </c>
      <c r="H54" s="225">
        <v>1.5357358343305501</v>
      </c>
      <c r="I54" s="223">
        <v>55.678989019263398</v>
      </c>
      <c r="J54" s="225">
        <v>3.2123860248346401</v>
      </c>
      <c r="K54" s="223">
        <v>-8.1978310732335906</v>
      </c>
      <c r="L54" s="225">
        <v>3.9751032879708199</v>
      </c>
      <c r="M54" s="223">
        <v>63.878563635082998</v>
      </c>
      <c r="N54" s="225">
        <v>1.1954670344723199</v>
      </c>
      <c r="O54" s="223" t="s">
        <v>1058</v>
      </c>
      <c r="P54" s="225" t="s">
        <v>1058</v>
      </c>
      <c r="Q54" s="223" t="s">
        <v>1058</v>
      </c>
      <c r="R54" s="225" t="s">
        <v>1058</v>
      </c>
      <c r="S54" s="223">
        <v>63.941008615854699</v>
      </c>
      <c r="T54" s="225">
        <v>1.82320044166458</v>
      </c>
      <c r="U54" s="223">
        <v>66.797947559251497</v>
      </c>
      <c r="V54" s="225">
        <v>2.3412660466022199</v>
      </c>
      <c r="W54" s="223">
        <v>49.112878240416499</v>
      </c>
      <c r="X54" s="225">
        <v>3.2438531133142599</v>
      </c>
      <c r="Y54" s="223">
        <v>-14.828130375438199</v>
      </c>
      <c r="Z54" s="225">
        <v>3.7601883725797101</v>
      </c>
      <c r="AA54" s="223">
        <v>55.751955319465502</v>
      </c>
      <c r="AB54" s="225">
        <v>5.3237107806549799</v>
      </c>
      <c r="AC54" s="223">
        <v>65.323202001904207</v>
      </c>
      <c r="AD54" s="225">
        <v>1.5322115383173101</v>
      </c>
      <c r="AE54" s="223">
        <v>60.303935236798402</v>
      </c>
      <c r="AF54" s="225">
        <v>3.0057643802304699</v>
      </c>
      <c r="AG54" s="223">
        <v>4.5519799173329298</v>
      </c>
      <c r="AH54" s="225">
        <v>6.0005769980326997</v>
      </c>
      <c r="AI54" s="223">
        <v>63.679738543886202</v>
      </c>
      <c r="AJ54" s="225">
        <v>1.7321787585250501</v>
      </c>
      <c r="AK54" s="223">
        <v>64.031901973830699</v>
      </c>
      <c r="AL54" s="225">
        <v>1.9161435195396499</v>
      </c>
      <c r="AM54" s="223" t="s">
        <v>1058</v>
      </c>
      <c r="AN54" s="225" t="s">
        <v>1058</v>
      </c>
      <c r="AO54" s="223" t="s">
        <v>1058</v>
      </c>
      <c r="AP54" s="225" t="s">
        <v>1058</v>
      </c>
      <c r="AQ54" s="104"/>
      <c r="AR54" s="104"/>
      <c r="AS54" s="104"/>
      <c r="AT54" s="255"/>
    </row>
    <row r="55" spans="1:46" ht="13" customHeight="1" x14ac:dyDescent="0.25">
      <c r="A55" s="26" t="s">
        <v>434</v>
      </c>
      <c r="B55" s="184">
        <v>2</v>
      </c>
      <c r="C55" s="223">
        <v>66.121960448807201</v>
      </c>
      <c r="D55" s="225">
        <v>1.56787797437827</v>
      </c>
      <c r="E55" s="223">
        <v>64.052240502359396</v>
      </c>
      <c r="F55" s="225">
        <v>4.2826359274677097</v>
      </c>
      <c r="G55" s="223">
        <v>67.914440536705598</v>
      </c>
      <c r="H55" s="225">
        <v>2.51970218815713</v>
      </c>
      <c r="I55" s="223">
        <v>67.699510018963494</v>
      </c>
      <c r="J55" s="225">
        <v>1.96914399518149</v>
      </c>
      <c r="K55" s="223">
        <v>3.6472695166040401</v>
      </c>
      <c r="L55" s="225">
        <v>4.7665500880826297</v>
      </c>
      <c r="M55" s="223">
        <v>67.868180732921601</v>
      </c>
      <c r="N55" s="225">
        <v>1.72469962831642</v>
      </c>
      <c r="O55" s="223">
        <v>61.188829956429203</v>
      </c>
      <c r="P55" s="225">
        <v>5.4978354365756497</v>
      </c>
      <c r="Q55" s="223">
        <v>-6.6793507764924396</v>
      </c>
      <c r="R55" s="225">
        <v>5.7539222463036204</v>
      </c>
      <c r="S55" s="223">
        <v>68.084990194588599</v>
      </c>
      <c r="T55" s="225">
        <v>3.5494634383511299</v>
      </c>
      <c r="U55" s="223">
        <v>62.402696346699699</v>
      </c>
      <c r="V55" s="225">
        <v>4.0642616690221303</v>
      </c>
      <c r="W55" s="223">
        <v>69.279790716979306</v>
      </c>
      <c r="X55" s="225">
        <v>2.10584241153646</v>
      </c>
      <c r="Y55" s="223">
        <v>1.1948005223906599</v>
      </c>
      <c r="Z55" s="225">
        <v>4.2309093192786698</v>
      </c>
      <c r="AA55" s="223">
        <v>66.071663776266902</v>
      </c>
      <c r="AB55" s="225">
        <v>4.29717269687956</v>
      </c>
      <c r="AC55" s="223">
        <v>65.097426461388196</v>
      </c>
      <c r="AD55" s="225">
        <v>3.15106646778198</v>
      </c>
      <c r="AE55" s="223">
        <v>69.542094440098197</v>
      </c>
      <c r="AF55" s="225">
        <v>2.0876318823801001</v>
      </c>
      <c r="AG55" s="223">
        <v>3.47043066383138</v>
      </c>
      <c r="AH55" s="225">
        <v>4.65828916070895</v>
      </c>
      <c r="AI55" s="223">
        <v>70.177454950639401</v>
      </c>
      <c r="AJ55" s="225">
        <v>1.7549764915120001</v>
      </c>
      <c r="AK55" s="223">
        <v>54.576775848885099</v>
      </c>
      <c r="AL55" s="225">
        <v>3.5858023386182798</v>
      </c>
      <c r="AM55" s="223">
        <v>74.717088937017195</v>
      </c>
      <c r="AN55" s="225">
        <v>4.9300718517234898</v>
      </c>
      <c r="AO55" s="223">
        <v>4.5396339863777699</v>
      </c>
      <c r="AP55" s="225">
        <v>5.1749639195698798</v>
      </c>
      <c r="AQ55" s="104"/>
      <c r="AR55" s="104"/>
      <c r="AS55" s="104"/>
      <c r="AT55" s="255"/>
    </row>
    <row r="56" spans="1:46" ht="13" customHeight="1" x14ac:dyDescent="0.25">
      <c r="A56" s="26" t="s">
        <v>435</v>
      </c>
      <c r="B56" s="184">
        <v>2</v>
      </c>
      <c r="C56" s="223">
        <v>64.258748809549303</v>
      </c>
      <c r="D56" s="225">
        <v>1.1190147064981599</v>
      </c>
      <c r="E56" s="223">
        <v>51.159312640812999</v>
      </c>
      <c r="F56" s="225">
        <v>3.8602566752279501</v>
      </c>
      <c r="G56" s="223">
        <v>66.215643871871507</v>
      </c>
      <c r="H56" s="225">
        <v>1.3977075628422</v>
      </c>
      <c r="I56" s="223">
        <v>63.588776450299299</v>
      </c>
      <c r="J56" s="225">
        <v>2.4298494857455601</v>
      </c>
      <c r="K56" s="223">
        <v>12.4294638094863</v>
      </c>
      <c r="L56" s="225">
        <v>4.7052428864427798</v>
      </c>
      <c r="M56" s="223">
        <v>66.8871849028056</v>
      </c>
      <c r="N56" s="225">
        <v>1.1089025042066201</v>
      </c>
      <c r="O56" s="223">
        <v>56.989094288014797</v>
      </c>
      <c r="P56" s="225">
        <v>2.8946786785174501</v>
      </c>
      <c r="Q56" s="223">
        <v>-9.8980906147907195</v>
      </c>
      <c r="R56" s="225">
        <v>3.0410406445670102</v>
      </c>
      <c r="S56" s="223">
        <v>63.067157344038797</v>
      </c>
      <c r="T56" s="225">
        <v>1.72102812330776</v>
      </c>
      <c r="U56" s="223">
        <v>65.664841221411706</v>
      </c>
      <c r="V56" s="225">
        <v>1.9797823014367399</v>
      </c>
      <c r="W56" s="223">
        <v>68.221840469076298</v>
      </c>
      <c r="X56" s="225">
        <v>4.3294941500832902</v>
      </c>
      <c r="Y56" s="223">
        <v>5.1546831250374403</v>
      </c>
      <c r="Z56" s="225">
        <v>4.7571264262985498</v>
      </c>
      <c r="AA56" s="223">
        <v>56.034433485202896</v>
      </c>
      <c r="AB56" s="225">
        <v>3.6262526784370301</v>
      </c>
      <c r="AC56" s="223">
        <v>65.431279809486298</v>
      </c>
      <c r="AD56" s="225">
        <v>1.37651339587027</v>
      </c>
      <c r="AE56" s="223">
        <v>69.182358279296196</v>
      </c>
      <c r="AF56" s="225">
        <v>3.0706932658400099</v>
      </c>
      <c r="AG56" s="223">
        <v>13.147924794093299</v>
      </c>
      <c r="AH56" s="225">
        <v>4.6774390496156801</v>
      </c>
      <c r="AI56" s="223">
        <v>62.834425673376302</v>
      </c>
      <c r="AJ56" s="225">
        <v>1.5665231950595</v>
      </c>
      <c r="AK56" s="223">
        <v>66.653950975533803</v>
      </c>
      <c r="AL56" s="225">
        <v>2.2199735154147602</v>
      </c>
      <c r="AM56" s="223">
        <v>77.996089748799307</v>
      </c>
      <c r="AN56" s="225">
        <v>2.6898094374502799</v>
      </c>
      <c r="AO56" s="223">
        <v>15.161664075423101</v>
      </c>
      <c r="AP56" s="225">
        <v>3.4099798849680099</v>
      </c>
      <c r="AQ56" s="104"/>
      <c r="AR56" s="104"/>
      <c r="AS56" s="104"/>
      <c r="AT56" s="255"/>
    </row>
    <row r="57" spans="1:46" ht="13" customHeight="1" x14ac:dyDescent="0.25">
      <c r="A57" s="26" t="s">
        <v>436</v>
      </c>
      <c r="B57" s="184">
        <v>2</v>
      </c>
      <c r="C57" s="223">
        <v>64.791506371471201</v>
      </c>
      <c r="D57" s="225">
        <v>1.67909183957181</v>
      </c>
      <c r="E57" s="223">
        <v>59.012843732771501</v>
      </c>
      <c r="F57" s="225">
        <v>5.17529181353407</v>
      </c>
      <c r="G57" s="223">
        <v>63.643733994842798</v>
      </c>
      <c r="H57" s="225">
        <v>2.09696979695762</v>
      </c>
      <c r="I57" s="223">
        <v>67.430196483463206</v>
      </c>
      <c r="J57" s="225">
        <v>3.6111697818969501</v>
      </c>
      <c r="K57" s="223">
        <v>8.4173527506917001</v>
      </c>
      <c r="L57" s="225">
        <v>6.3138432482087703</v>
      </c>
      <c r="M57" s="223">
        <v>66.6342441126137</v>
      </c>
      <c r="N57" s="225">
        <v>1.55507992154966</v>
      </c>
      <c r="O57" s="223">
        <v>55.978498620906997</v>
      </c>
      <c r="P57" s="225">
        <v>5.5047753133368298</v>
      </c>
      <c r="Q57" s="223">
        <v>-10.6557454917067</v>
      </c>
      <c r="R57" s="225">
        <v>5.7333843775969298</v>
      </c>
      <c r="S57" s="223">
        <v>64.012307941295006</v>
      </c>
      <c r="T57" s="225">
        <v>3.1263499159007999</v>
      </c>
      <c r="U57" s="223">
        <v>65.789152612644699</v>
      </c>
      <c r="V57" s="225">
        <v>2.6904729961839999</v>
      </c>
      <c r="W57" s="223">
        <v>61.879141445800101</v>
      </c>
      <c r="X57" s="225">
        <v>3.54466222218826</v>
      </c>
      <c r="Y57" s="223">
        <v>-2.1331664954948399</v>
      </c>
      <c r="Z57" s="225">
        <v>4.8327906251318398</v>
      </c>
      <c r="AA57" s="223">
        <v>56.994395054932198</v>
      </c>
      <c r="AB57" s="225">
        <v>11.0640244318115</v>
      </c>
      <c r="AC57" s="223">
        <v>64.793063667565306</v>
      </c>
      <c r="AD57" s="225">
        <v>1.7926775501879</v>
      </c>
      <c r="AE57" s="223">
        <v>64.559526900458096</v>
      </c>
      <c r="AF57" s="225">
        <v>3.0472270258352099</v>
      </c>
      <c r="AG57" s="223">
        <v>7.56513184552594</v>
      </c>
      <c r="AH57" s="225">
        <v>11.4448964992427</v>
      </c>
      <c r="AI57" s="223">
        <v>62.960577876924702</v>
      </c>
      <c r="AJ57" s="225">
        <v>3.4104355004517299</v>
      </c>
      <c r="AK57" s="223">
        <v>63.370757463737398</v>
      </c>
      <c r="AL57" s="225">
        <v>2.36319091747932</v>
      </c>
      <c r="AM57" s="223">
        <v>70.917678422724606</v>
      </c>
      <c r="AN57" s="225">
        <v>4.2733449737715503</v>
      </c>
      <c r="AO57" s="223">
        <v>7.9571005457999</v>
      </c>
      <c r="AP57" s="225">
        <v>5.4737553638990999</v>
      </c>
      <c r="AQ57" s="104"/>
      <c r="AR57" s="104"/>
      <c r="AS57" s="104"/>
      <c r="AT57" s="255"/>
    </row>
    <row r="58" spans="1:46" ht="13" customHeight="1" x14ac:dyDescent="0.25">
      <c r="A58" s="26" t="s">
        <v>437</v>
      </c>
      <c r="B58" s="184">
        <v>2</v>
      </c>
      <c r="C58" s="223">
        <v>47.938362226611098</v>
      </c>
      <c r="D58" s="225">
        <v>1.20856170690876</v>
      </c>
      <c r="E58" s="223">
        <v>52.913593091047296</v>
      </c>
      <c r="F58" s="225">
        <v>3.0794229086503799</v>
      </c>
      <c r="G58" s="223">
        <v>48.539990691380403</v>
      </c>
      <c r="H58" s="225">
        <v>2.51436701031056</v>
      </c>
      <c r="I58" s="223">
        <v>47.162211829594703</v>
      </c>
      <c r="J58" s="225">
        <v>1.6246062805968899</v>
      </c>
      <c r="K58" s="223">
        <v>-5.7513812614526101</v>
      </c>
      <c r="L58" s="225">
        <v>3.60915621298648</v>
      </c>
      <c r="M58" s="223">
        <v>49.086434243453297</v>
      </c>
      <c r="N58" s="225">
        <v>1.23393281313249</v>
      </c>
      <c r="O58" s="223">
        <v>40.716104922905203</v>
      </c>
      <c r="P58" s="225">
        <v>4.8460604006394403</v>
      </c>
      <c r="Q58" s="223">
        <v>-8.3703293205481106</v>
      </c>
      <c r="R58" s="225">
        <v>4.9320334809931499</v>
      </c>
      <c r="S58" s="223">
        <v>49.533031759441101</v>
      </c>
      <c r="T58" s="225">
        <v>1.8225980492548901</v>
      </c>
      <c r="U58" s="223">
        <v>47.7080829854862</v>
      </c>
      <c r="V58" s="225">
        <v>2.8821740764480901</v>
      </c>
      <c r="W58" s="223">
        <v>46.691258447630901</v>
      </c>
      <c r="X58" s="225">
        <v>2.7113409002268898</v>
      </c>
      <c r="Y58" s="223">
        <v>-2.8417733118101398</v>
      </c>
      <c r="Z58" s="225">
        <v>3.4141159598278001</v>
      </c>
      <c r="AA58" s="223">
        <v>47.362712833690502</v>
      </c>
      <c r="AB58" s="225">
        <v>1.89597405612975</v>
      </c>
      <c r="AC58" s="223">
        <v>50.186052827724197</v>
      </c>
      <c r="AD58" s="225">
        <v>2.24352718423826</v>
      </c>
      <c r="AE58" s="223">
        <v>46.182996564598298</v>
      </c>
      <c r="AF58" s="225">
        <v>3.5691050237561099</v>
      </c>
      <c r="AG58" s="223">
        <v>-1.1797162690921901</v>
      </c>
      <c r="AH58" s="225">
        <v>4.0978601461271698</v>
      </c>
      <c r="AI58" s="223">
        <v>48.343418169119801</v>
      </c>
      <c r="AJ58" s="225">
        <v>1.32149170731539</v>
      </c>
      <c r="AK58" s="223">
        <v>48.039004493502603</v>
      </c>
      <c r="AL58" s="225">
        <v>5.7474568512455297</v>
      </c>
      <c r="AM58" s="223" t="s">
        <v>1058</v>
      </c>
      <c r="AN58" s="225" t="s">
        <v>1058</v>
      </c>
      <c r="AO58" s="223" t="s">
        <v>1058</v>
      </c>
      <c r="AP58" s="225" t="s">
        <v>1058</v>
      </c>
      <c r="AQ58" s="104"/>
      <c r="AR58" s="104"/>
      <c r="AS58" s="104"/>
      <c r="AT58" s="255"/>
    </row>
    <row r="59" spans="1:46" ht="13" customHeight="1" x14ac:dyDescent="0.25">
      <c r="A59" s="26" t="s">
        <v>438</v>
      </c>
      <c r="B59" s="184">
        <v>2</v>
      </c>
      <c r="C59" s="223">
        <v>40.954083552980102</v>
      </c>
      <c r="D59" s="225">
        <v>1.6559140966194701</v>
      </c>
      <c r="E59" s="223">
        <v>35.103652034557001</v>
      </c>
      <c r="F59" s="225">
        <v>5.8423255096644704</v>
      </c>
      <c r="G59" s="223">
        <v>42.453206255860202</v>
      </c>
      <c r="H59" s="225">
        <v>2.1617015607468799</v>
      </c>
      <c r="I59" s="223">
        <v>40.867442933915797</v>
      </c>
      <c r="J59" s="225">
        <v>2.0950753654699201</v>
      </c>
      <c r="K59" s="223">
        <v>5.7637908993587699</v>
      </c>
      <c r="L59" s="225">
        <v>6.1479548723861503</v>
      </c>
      <c r="M59" s="223">
        <v>42.097930083071198</v>
      </c>
      <c r="N59" s="225">
        <v>2.30307279439447</v>
      </c>
      <c r="O59" s="223">
        <v>40.567547367137699</v>
      </c>
      <c r="P59" s="225">
        <v>2.1780706753721302</v>
      </c>
      <c r="Q59" s="223">
        <v>-1.53038271593348</v>
      </c>
      <c r="R59" s="225">
        <v>3.16355401618859</v>
      </c>
      <c r="S59" s="223">
        <v>41.037001607252201</v>
      </c>
      <c r="T59" s="225">
        <v>1.9991978267338399</v>
      </c>
      <c r="U59" s="223">
        <v>45.076213430803101</v>
      </c>
      <c r="V59" s="225">
        <v>4.9957550047916204</v>
      </c>
      <c r="W59" s="223">
        <v>37.057432052609499</v>
      </c>
      <c r="X59" s="225">
        <v>2.8293062637184301</v>
      </c>
      <c r="Y59" s="223">
        <v>-3.9795695546426901</v>
      </c>
      <c r="Z59" s="225">
        <v>3.4662814362544001</v>
      </c>
      <c r="AA59" s="223">
        <v>33.7284606937259</v>
      </c>
      <c r="AB59" s="225">
        <v>2.3873419859556702</v>
      </c>
      <c r="AC59" s="223">
        <v>40.943715497733301</v>
      </c>
      <c r="AD59" s="225">
        <v>2.2581262883837101</v>
      </c>
      <c r="AE59" s="223">
        <v>44.663340804210002</v>
      </c>
      <c r="AF59" s="225">
        <v>3.3637324060840101</v>
      </c>
      <c r="AG59" s="223">
        <v>10.9348801104841</v>
      </c>
      <c r="AH59" s="225">
        <v>4.0887020935207499</v>
      </c>
      <c r="AI59" s="223">
        <v>40.138383128011398</v>
      </c>
      <c r="AJ59" s="225">
        <v>1.63928202057445</v>
      </c>
      <c r="AK59" s="223">
        <v>43.717335132710197</v>
      </c>
      <c r="AL59" s="225">
        <v>4.2281640800491003</v>
      </c>
      <c r="AM59" s="223" t="s">
        <v>1058</v>
      </c>
      <c r="AN59" s="225" t="s">
        <v>1058</v>
      </c>
      <c r="AO59" s="223" t="s">
        <v>1058</v>
      </c>
      <c r="AP59" s="225" t="s">
        <v>1058</v>
      </c>
      <c r="AQ59" s="104"/>
      <c r="AR59" s="104"/>
      <c r="AS59" s="104"/>
      <c r="AT59" s="255"/>
    </row>
    <row r="60" spans="1:46" ht="13" customHeight="1" x14ac:dyDescent="0.25">
      <c r="A60" s="26" t="s">
        <v>439</v>
      </c>
      <c r="B60" s="184">
        <v>2</v>
      </c>
      <c r="C60" s="223">
        <v>28.911611548662101</v>
      </c>
      <c r="D60" s="225">
        <v>2.0929949866511102</v>
      </c>
      <c r="E60" s="223">
        <v>35.439237400487301</v>
      </c>
      <c r="F60" s="225">
        <v>6.6941622057671104</v>
      </c>
      <c r="G60" s="223">
        <v>25.509560633701</v>
      </c>
      <c r="H60" s="225">
        <v>3.3412406421509502</v>
      </c>
      <c r="I60" s="223">
        <v>30.009449556152401</v>
      </c>
      <c r="J60" s="225">
        <v>2.8486175086908001</v>
      </c>
      <c r="K60" s="223">
        <v>-5.4297878443349603</v>
      </c>
      <c r="L60" s="225">
        <v>7.2146550223437496</v>
      </c>
      <c r="M60" s="223">
        <v>32.214258657224001</v>
      </c>
      <c r="N60" s="225">
        <v>2.1824068257648102</v>
      </c>
      <c r="O60" s="223">
        <v>3.3011715886379802</v>
      </c>
      <c r="P60" s="225">
        <v>2.4606156040884599</v>
      </c>
      <c r="Q60" s="223">
        <v>-28.913087068586002</v>
      </c>
      <c r="R60" s="225">
        <v>3.2932341810276902</v>
      </c>
      <c r="S60" s="223">
        <v>11.726564779773801</v>
      </c>
      <c r="T60" s="225">
        <v>4.1292927195783298</v>
      </c>
      <c r="U60" s="223">
        <v>29.289453981905702</v>
      </c>
      <c r="V60" s="225">
        <v>5.4353119353403896</v>
      </c>
      <c r="W60" s="223">
        <v>31.986234099022798</v>
      </c>
      <c r="X60" s="225">
        <v>2.5312245939273601</v>
      </c>
      <c r="Y60" s="223">
        <v>20.259669319249099</v>
      </c>
      <c r="Z60" s="225">
        <v>4.8431907708014004</v>
      </c>
      <c r="AA60" s="223">
        <v>14.1989786852774</v>
      </c>
      <c r="AB60" s="225">
        <v>3.6675475042920702</v>
      </c>
      <c r="AC60" s="223">
        <v>33.457300725580197</v>
      </c>
      <c r="AD60" s="225">
        <v>3.3065943778888198</v>
      </c>
      <c r="AE60" s="223">
        <v>29.0937223847098</v>
      </c>
      <c r="AF60" s="225">
        <v>2.8892494967877602</v>
      </c>
      <c r="AG60" s="223">
        <v>14.8947436994324</v>
      </c>
      <c r="AH60" s="225">
        <v>4.6883909157006096</v>
      </c>
      <c r="AI60" s="223">
        <v>27.832671353023599</v>
      </c>
      <c r="AJ60" s="225">
        <v>4.3531501056340201</v>
      </c>
      <c r="AK60" s="223">
        <v>28.0193341207938</v>
      </c>
      <c r="AL60" s="225">
        <v>1.91244219315053</v>
      </c>
      <c r="AM60" s="223">
        <v>30.918983285280699</v>
      </c>
      <c r="AN60" s="225">
        <v>8.1307146784492499</v>
      </c>
      <c r="AO60" s="223">
        <v>3.0863119322571402</v>
      </c>
      <c r="AP60" s="225">
        <v>9.1687066725888506</v>
      </c>
      <c r="AQ60" s="104"/>
      <c r="AR60" s="104"/>
      <c r="AS60" s="104"/>
      <c r="AT60" s="255"/>
    </row>
    <row r="61" spans="1:46" ht="13" customHeight="1" x14ac:dyDescent="0.25">
      <c r="A61" s="26" t="s">
        <v>440</v>
      </c>
      <c r="B61" s="184">
        <v>2</v>
      </c>
      <c r="C61" s="223">
        <v>31.331910125638998</v>
      </c>
      <c r="D61" s="225">
        <v>1.0978802131757299</v>
      </c>
      <c r="E61" s="223">
        <v>32.589778609804597</v>
      </c>
      <c r="F61" s="225">
        <v>1.49395024170019</v>
      </c>
      <c r="G61" s="223">
        <v>32.028177802296497</v>
      </c>
      <c r="H61" s="225">
        <v>2.4430019812659798</v>
      </c>
      <c r="I61" s="223">
        <v>26.810712527556898</v>
      </c>
      <c r="J61" s="225">
        <v>2.4991907093866699</v>
      </c>
      <c r="K61" s="223">
        <v>-5.7790660822476996</v>
      </c>
      <c r="L61" s="225">
        <v>2.9344362830530799</v>
      </c>
      <c r="M61" s="223">
        <v>31.505135430751299</v>
      </c>
      <c r="N61" s="225">
        <v>1.0972293268605</v>
      </c>
      <c r="O61" s="223" t="s">
        <v>1058</v>
      </c>
      <c r="P61" s="225" t="s">
        <v>1058</v>
      </c>
      <c r="Q61" s="223" t="s">
        <v>1058</v>
      </c>
      <c r="R61" s="225" t="s">
        <v>1058</v>
      </c>
      <c r="S61" s="223">
        <v>31.4790437552351</v>
      </c>
      <c r="T61" s="225">
        <v>1.15325470748739</v>
      </c>
      <c r="U61" s="223">
        <v>28.824420816044402</v>
      </c>
      <c r="V61" s="225">
        <v>2.5548412942747798</v>
      </c>
      <c r="W61" s="223" t="s">
        <v>1058</v>
      </c>
      <c r="X61" s="225" t="s">
        <v>1058</v>
      </c>
      <c r="Y61" s="223" t="s">
        <v>1058</v>
      </c>
      <c r="Z61" s="225" t="s">
        <v>1058</v>
      </c>
      <c r="AA61" s="223">
        <v>31.478954173719</v>
      </c>
      <c r="AB61" s="225">
        <v>1.2595488713397101</v>
      </c>
      <c r="AC61" s="223">
        <v>29.754657486863099</v>
      </c>
      <c r="AD61" s="225">
        <v>2.4303881135303</v>
      </c>
      <c r="AE61" s="223">
        <v>32.551814342535998</v>
      </c>
      <c r="AF61" s="225">
        <v>3.74564208172144</v>
      </c>
      <c r="AG61" s="223">
        <v>1.0728601688169701</v>
      </c>
      <c r="AH61" s="225">
        <v>3.8896189639165399</v>
      </c>
      <c r="AI61" s="223">
        <v>31.2539752952827</v>
      </c>
      <c r="AJ61" s="225">
        <v>1.10361100461594</v>
      </c>
      <c r="AK61" s="223" t="s">
        <v>494</v>
      </c>
      <c r="AL61" s="225" t="s">
        <v>494</v>
      </c>
      <c r="AM61" s="223" t="s">
        <v>1058</v>
      </c>
      <c r="AN61" s="225" t="s">
        <v>1058</v>
      </c>
      <c r="AO61" s="223" t="s">
        <v>1058</v>
      </c>
      <c r="AP61" s="225" t="s">
        <v>1058</v>
      </c>
      <c r="AQ61" s="104"/>
      <c r="AR61" s="104"/>
      <c r="AS61" s="104"/>
      <c r="AT61" s="255"/>
    </row>
    <row r="62" spans="1:46" ht="13" customHeight="1" x14ac:dyDescent="0.25">
      <c r="A62" s="26" t="s">
        <v>441</v>
      </c>
      <c r="B62" s="184">
        <v>2</v>
      </c>
      <c r="C62" s="223">
        <v>40.807601336896496</v>
      </c>
      <c r="D62" s="225">
        <v>1.23310114150545</v>
      </c>
      <c r="E62" s="223">
        <v>40.3818593914609</v>
      </c>
      <c r="F62" s="225">
        <v>2.4705920278389701</v>
      </c>
      <c r="G62" s="223">
        <v>38.563178241209897</v>
      </c>
      <c r="H62" s="225">
        <v>1.65103521892967</v>
      </c>
      <c r="I62" s="223">
        <v>46.885719635026902</v>
      </c>
      <c r="J62" s="225">
        <v>3.07771900596931</v>
      </c>
      <c r="K62" s="223">
        <v>6.5038602435659696</v>
      </c>
      <c r="L62" s="225">
        <v>3.9455836509298199</v>
      </c>
      <c r="M62" s="223">
        <v>40.9956523266235</v>
      </c>
      <c r="N62" s="225">
        <v>1.2311280003960301</v>
      </c>
      <c r="O62" s="223" t="s">
        <v>1058</v>
      </c>
      <c r="P62" s="225" t="s">
        <v>1058</v>
      </c>
      <c r="Q62" s="223" t="s">
        <v>1058</v>
      </c>
      <c r="R62" s="225" t="s">
        <v>1058</v>
      </c>
      <c r="S62" s="223">
        <v>40.642117110876598</v>
      </c>
      <c r="T62" s="225">
        <v>1.31916153313963</v>
      </c>
      <c r="U62" s="223">
        <v>43.776681443543801</v>
      </c>
      <c r="V62" s="225">
        <v>3.3733111942817202</v>
      </c>
      <c r="W62" s="223">
        <v>35.069943788064698</v>
      </c>
      <c r="X62" s="225">
        <v>5.4593150274261104</v>
      </c>
      <c r="Y62" s="223">
        <v>-5.5721733228118104</v>
      </c>
      <c r="Z62" s="225">
        <v>5.6260296186729004</v>
      </c>
      <c r="AA62" s="223">
        <v>38.667773382838703</v>
      </c>
      <c r="AB62" s="225">
        <v>1.5585237121059099</v>
      </c>
      <c r="AC62" s="223">
        <v>46.028170653472202</v>
      </c>
      <c r="AD62" s="225">
        <v>2.2541819482415102</v>
      </c>
      <c r="AE62" s="223">
        <v>37.0749180559935</v>
      </c>
      <c r="AF62" s="225">
        <v>5.0310156988952297</v>
      </c>
      <c r="AG62" s="223">
        <v>-1.5928553268452801</v>
      </c>
      <c r="AH62" s="225">
        <v>5.3025609050827898</v>
      </c>
      <c r="AI62" s="223">
        <v>40.613084741107798</v>
      </c>
      <c r="AJ62" s="225">
        <v>1.2603169869522099</v>
      </c>
      <c r="AK62" s="223" t="s">
        <v>1058</v>
      </c>
      <c r="AL62" s="225" t="s">
        <v>1058</v>
      </c>
      <c r="AM62" s="223" t="s">
        <v>1058</v>
      </c>
      <c r="AN62" s="225" t="s">
        <v>1058</v>
      </c>
      <c r="AO62" s="223" t="s">
        <v>1058</v>
      </c>
      <c r="AP62" s="225" t="s">
        <v>1058</v>
      </c>
      <c r="AQ62" s="104"/>
      <c r="AR62" s="104"/>
      <c r="AS62" s="104"/>
      <c r="AT62" s="255"/>
    </row>
    <row r="63" spans="1:46" ht="13" customHeight="1" x14ac:dyDescent="0.25">
      <c r="A63" s="211" t="s">
        <v>442</v>
      </c>
      <c r="B63" s="185">
        <v>2</v>
      </c>
      <c r="C63" s="224">
        <v>51.737121881118497</v>
      </c>
      <c r="D63" s="226">
        <v>0.26993187147530701</v>
      </c>
      <c r="E63" s="224">
        <v>45.755654749235099</v>
      </c>
      <c r="F63" s="226">
        <v>0.89032317344922096</v>
      </c>
      <c r="G63" s="224">
        <v>52.0661349597436</v>
      </c>
      <c r="H63" s="226">
        <v>0.44199400907991498</v>
      </c>
      <c r="I63" s="224">
        <v>51.8944812602046</v>
      </c>
      <c r="J63" s="226">
        <v>0.57178379892536002</v>
      </c>
      <c r="K63" s="224">
        <v>3.2911967572940499</v>
      </c>
      <c r="L63" s="226">
        <v>1.12186063944295</v>
      </c>
      <c r="M63" s="224">
        <v>53.251583734734901</v>
      </c>
      <c r="N63" s="226">
        <v>0.31046036710934699</v>
      </c>
      <c r="O63" s="224">
        <v>44.0433636654287</v>
      </c>
      <c r="P63" s="226">
        <v>0.85547595310744795</v>
      </c>
      <c r="Q63" s="224">
        <v>-11.445089165112901</v>
      </c>
      <c r="R63" s="226">
        <v>0.92708069450698305</v>
      </c>
      <c r="S63" s="224">
        <v>50.189715367669997</v>
      </c>
      <c r="T63" s="226">
        <v>0.45404960396045801</v>
      </c>
      <c r="U63" s="224">
        <v>52.6409318108416</v>
      </c>
      <c r="V63" s="226">
        <v>0.62367715275442204</v>
      </c>
      <c r="W63" s="224">
        <v>54.274672270044199</v>
      </c>
      <c r="X63" s="226">
        <v>0.86752762461587296</v>
      </c>
      <c r="Y63" s="224">
        <v>2.4745925735415502</v>
      </c>
      <c r="Z63" s="226">
        <v>1.0166158286863201</v>
      </c>
      <c r="AA63" s="224">
        <v>47.531284798478502</v>
      </c>
      <c r="AB63" s="226">
        <v>0.81306659152688499</v>
      </c>
      <c r="AC63" s="224">
        <v>51.830339555110498</v>
      </c>
      <c r="AD63" s="226">
        <v>0.40890826568428501</v>
      </c>
      <c r="AE63" s="224">
        <v>54.285819651489497</v>
      </c>
      <c r="AF63" s="226">
        <v>0.77588522143357996</v>
      </c>
      <c r="AG63" s="224">
        <v>5.35901277786538</v>
      </c>
      <c r="AH63" s="226">
        <v>1.24401047828982</v>
      </c>
      <c r="AI63" s="224">
        <v>50.906089333155002</v>
      </c>
      <c r="AJ63" s="226">
        <v>0.44504889907274903</v>
      </c>
      <c r="AK63" s="224">
        <v>52.333329633152097</v>
      </c>
      <c r="AL63" s="226">
        <v>0.63416283997433898</v>
      </c>
      <c r="AM63" s="224">
        <v>57.403658881586097</v>
      </c>
      <c r="AN63" s="226">
        <v>1.18678962164886</v>
      </c>
      <c r="AO63" s="224">
        <v>5.5821107799664196</v>
      </c>
      <c r="AP63" s="226">
        <v>1.3546753730537799</v>
      </c>
      <c r="AQ63" s="104"/>
      <c r="AR63" s="104"/>
      <c r="AS63" s="104"/>
      <c r="AT63" s="255"/>
    </row>
    <row r="64" spans="1:46" ht="13" customHeight="1" x14ac:dyDescent="0.25">
      <c r="A64" s="212" t="s">
        <v>443</v>
      </c>
      <c r="B64" s="186">
        <v>2</v>
      </c>
      <c r="C64" s="245">
        <v>54.849095612808902</v>
      </c>
      <c r="D64" s="248">
        <v>0.44589726513712702</v>
      </c>
      <c r="E64" s="245">
        <v>49.571585810117298</v>
      </c>
      <c r="F64" s="248">
        <v>1.5378716504369501</v>
      </c>
      <c r="G64" s="245">
        <v>55.528590298529998</v>
      </c>
      <c r="H64" s="248">
        <v>0.58736144450856698</v>
      </c>
      <c r="I64" s="245">
        <v>54.0833287122488</v>
      </c>
      <c r="J64" s="248">
        <v>1.09352787770431</v>
      </c>
      <c r="K64" s="245">
        <v>3.3981020710623202</v>
      </c>
      <c r="L64" s="248">
        <v>1.9273187445419599</v>
      </c>
      <c r="M64" s="245">
        <v>56.454194261937801</v>
      </c>
      <c r="N64" s="248">
        <v>0.46447647160869998</v>
      </c>
      <c r="O64" s="245">
        <v>46.058721895832797</v>
      </c>
      <c r="P64" s="248">
        <v>1.2250330638659099</v>
      </c>
      <c r="Q64" s="245">
        <v>-12.481121028928399</v>
      </c>
      <c r="R64" s="248">
        <v>1.30731996234393</v>
      </c>
      <c r="S64" s="245">
        <v>53.808073565785897</v>
      </c>
      <c r="T64" s="248">
        <v>0.64968037796164502</v>
      </c>
      <c r="U64" s="245">
        <v>55.0366622417733</v>
      </c>
      <c r="V64" s="248">
        <v>0.99705823133697402</v>
      </c>
      <c r="W64" s="245">
        <v>58.225073646915</v>
      </c>
      <c r="X64" s="248">
        <v>1.4808960515071501</v>
      </c>
      <c r="Y64" s="245">
        <v>2.6502596528538098</v>
      </c>
      <c r="Z64" s="248">
        <v>1.6487837780794901</v>
      </c>
      <c r="AA64" s="245">
        <v>48.5160399206543</v>
      </c>
      <c r="AB64" s="248">
        <v>1.2728733455441801</v>
      </c>
      <c r="AC64" s="245">
        <v>55.388624807600301</v>
      </c>
      <c r="AD64" s="248">
        <v>0.56222044175143004</v>
      </c>
      <c r="AE64" s="245">
        <v>57.805851357610898</v>
      </c>
      <c r="AF64" s="248">
        <v>1.44985232844474</v>
      </c>
      <c r="AG64" s="245">
        <v>7.9670213469188704</v>
      </c>
      <c r="AH64" s="248">
        <v>2.0557451873427102</v>
      </c>
      <c r="AI64" s="245">
        <v>53.664614899937398</v>
      </c>
      <c r="AJ64" s="248">
        <v>0.77030373993642998</v>
      </c>
      <c r="AK64" s="245">
        <v>54.822292660960201</v>
      </c>
      <c r="AL64" s="248">
        <v>0.82055485959699903</v>
      </c>
      <c r="AM64" s="245">
        <v>62.677193303101198</v>
      </c>
      <c r="AN64" s="248">
        <v>1.4743745828847299</v>
      </c>
      <c r="AO64" s="245">
        <v>7.10803392509583</v>
      </c>
      <c r="AP64" s="248">
        <v>1.8315727406634501</v>
      </c>
      <c r="AQ64" s="104"/>
      <c r="AR64" s="104"/>
      <c r="AS64" s="104"/>
      <c r="AT64" s="255"/>
    </row>
    <row r="65" spans="1:46" ht="13" customHeight="1" x14ac:dyDescent="0.25">
      <c r="A65" s="213" t="s">
        <v>444</v>
      </c>
      <c r="B65" s="187">
        <v>2</v>
      </c>
      <c r="C65" s="246">
        <v>48.215610047475202</v>
      </c>
      <c r="D65" s="249">
        <v>0.19860607342870201</v>
      </c>
      <c r="E65" s="246">
        <v>43.392016130747102</v>
      </c>
      <c r="F65" s="249">
        <v>0.59558472709642196</v>
      </c>
      <c r="G65" s="246">
        <v>48.396191935039397</v>
      </c>
      <c r="H65" s="249">
        <v>0.32369796273134899</v>
      </c>
      <c r="I65" s="246">
        <v>48.533395803426401</v>
      </c>
      <c r="J65" s="249">
        <v>0.40071129646199</v>
      </c>
      <c r="K65" s="246">
        <v>3.6484579301028202</v>
      </c>
      <c r="L65" s="249">
        <v>0.76212871123880599</v>
      </c>
      <c r="M65" s="246">
        <v>49.205566460850598</v>
      </c>
      <c r="N65" s="249">
        <v>0.22212846320124499</v>
      </c>
      <c r="O65" s="246">
        <v>41.201327988223298</v>
      </c>
      <c r="P65" s="249">
        <v>0.694047192909925</v>
      </c>
      <c r="Q65" s="246">
        <v>-9.0383057321824491</v>
      </c>
      <c r="R65" s="249">
        <v>0.74629368436982002</v>
      </c>
      <c r="S65" s="246">
        <v>47.246968282129103</v>
      </c>
      <c r="T65" s="249">
        <v>0.31396623113994099</v>
      </c>
      <c r="U65" s="246">
        <v>48.858283389463203</v>
      </c>
      <c r="V65" s="249">
        <v>0.44595046809382</v>
      </c>
      <c r="W65" s="246">
        <v>49.413833830383503</v>
      </c>
      <c r="X65" s="249">
        <v>0.64744059796936004</v>
      </c>
      <c r="Y65" s="246">
        <v>1.50194903424437</v>
      </c>
      <c r="Z65" s="249">
        <v>0.74405576916489202</v>
      </c>
      <c r="AA65" s="246">
        <v>45.147467860026097</v>
      </c>
      <c r="AB65" s="249">
        <v>0.49375534071588401</v>
      </c>
      <c r="AC65" s="246">
        <v>48.520683262751596</v>
      </c>
      <c r="AD65" s="249">
        <v>0.34764030487571901</v>
      </c>
      <c r="AE65" s="246">
        <v>48.162210939212002</v>
      </c>
      <c r="AF65" s="249">
        <v>0.64170749179258202</v>
      </c>
      <c r="AG65" s="246">
        <v>3.0805363876449299</v>
      </c>
      <c r="AH65" s="249">
        <v>0.89693733081070304</v>
      </c>
      <c r="AI65" s="246">
        <v>47.715951358608102</v>
      </c>
      <c r="AJ65" s="249">
        <v>0.28765522025244999</v>
      </c>
      <c r="AK65" s="246">
        <v>50.284679794664498</v>
      </c>
      <c r="AL65" s="249">
        <v>0.55686446765643205</v>
      </c>
      <c r="AM65" s="246">
        <v>56.305459008390997</v>
      </c>
      <c r="AN65" s="249">
        <v>1.13390106345967</v>
      </c>
      <c r="AO65" s="246">
        <v>4.7879807422088501</v>
      </c>
      <c r="AP65" s="249">
        <v>1.2722354801340701</v>
      </c>
      <c r="AQ65" s="104"/>
      <c r="AR65" s="104"/>
      <c r="AS65" s="104"/>
      <c r="AT65" s="255"/>
    </row>
    <row r="66" spans="1:46" ht="13" customHeight="1" x14ac:dyDescent="0.25">
      <c r="A66" s="26" t="s">
        <v>445</v>
      </c>
      <c r="B66" s="184">
        <v>2</v>
      </c>
      <c r="C66" s="223">
        <v>38.868077440702997</v>
      </c>
      <c r="D66" s="225">
        <v>2.6923988747090402</v>
      </c>
      <c r="E66" s="223">
        <v>33.1658290319548</v>
      </c>
      <c r="F66" s="225">
        <v>7.8437049010993398</v>
      </c>
      <c r="G66" s="223">
        <v>35.305472418815299</v>
      </c>
      <c r="H66" s="225">
        <v>8.2782257911931492</v>
      </c>
      <c r="I66" s="223">
        <v>41.055234809864999</v>
      </c>
      <c r="J66" s="225">
        <v>3.5992933815225601</v>
      </c>
      <c r="K66" s="223">
        <v>7.8894057779102704</v>
      </c>
      <c r="L66" s="225">
        <v>7.9710696950966096</v>
      </c>
      <c r="M66" s="223">
        <v>41.133061689589901</v>
      </c>
      <c r="N66" s="225">
        <v>3.14428124673706</v>
      </c>
      <c r="O66" s="223" t="s">
        <v>1058</v>
      </c>
      <c r="P66" s="225" t="s">
        <v>1058</v>
      </c>
      <c r="Q66" s="223" t="s">
        <v>1058</v>
      </c>
      <c r="R66" s="225" t="s">
        <v>1058</v>
      </c>
      <c r="S66" s="223">
        <v>40.680707798231801</v>
      </c>
      <c r="T66" s="225">
        <v>4.8902954760647699</v>
      </c>
      <c r="U66" s="223">
        <v>39.104977403697198</v>
      </c>
      <c r="V66" s="225">
        <v>5.2080340073619098</v>
      </c>
      <c r="W66" s="223">
        <v>36.481864034011302</v>
      </c>
      <c r="X66" s="225">
        <v>5.99343721596785</v>
      </c>
      <c r="Y66" s="223">
        <v>-4.1988437642205296</v>
      </c>
      <c r="Z66" s="225">
        <v>7.6603789362624797</v>
      </c>
      <c r="AA66" s="223" t="s">
        <v>1058</v>
      </c>
      <c r="AB66" s="225" t="s">
        <v>1058</v>
      </c>
      <c r="AC66" s="223">
        <v>37.015166582254402</v>
      </c>
      <c r="AD66" s="225">
        <v>4.73560997967106</v>
      </c>
      <c r="AE66" s="223">
        <v>41.504466990139903</v>
      </c>
      <c r="AF66" s="225">
        <v>4.3129896794974103</v>
      </c>
      <c r="AG66" s="223" t="s">
        <v>1058</v>
      </c>
      <c r="AH66" s="225" t="s">
        <v>1058</v>
      </c>
      <c r="AI66" s="223">
        <v>29.768892012543201</v>
      </c>
      <c r="AJ66" s="225">
        <v>4.7181990371255802</v>
      </c>
      <c r="AK66" s="223">
        <v>43.776691458197099</v>
      </c>
      <c r="AL66" s="225">
        <v>5.0428064941986701</v>
      </c>
      <c r="AM66" s="223">
        <v>43.5072792613148</v>
      </c>
      <c r="AN66" s="225">
        <v>5.1663476336069598</v>
      </c>
      <c r="AO66" s="223">
        <v>13.7383872487716</v>
      </c>
      <c r="AP66" s="225">
        <v>6.8151799305959297</v>
      </c>
      <c r="AQ66" s="104"/>
      <c r="AR66" s="104"/>
      <c r="AS66" s="104"/>
      <c r="AT66" s="255"/>
    </row>
    <row r="67" spans="1:46" ht="13" customHeight="1" x14ac:dyDescent="0.25">
      <c r="A67" s="26" t="s">
        <v>446</v>
      </c>
      <c r="B67" s="184">
        <v>2</v>
      </c>
      <c r="C67" s="223">
        <v>49.957814655542997</v>
      </c>
      <c r="D67" s="225">
        <v>2.1415663828340201</v>
      </c>
      <c r="E67" s="223" t="s">
        <v>1058</v>
      </c>
      <c r="F67" s="225" t="s">
        <v>1058</v>
      </c>
      <c r="G67" s="223">
        <v>50.284546107183701</v>
      </c>
      <c r="H67" s="225">
        <v>2.8303278995160701</v>
      </c>
      <c r="I67" s="223">
        <v>48.597867777692997</v>
      </c>
      <c r="J67" s="225">
        <v>4.82423937425279</v>
      </c>
      <c r="K67" s="223" t="s">
        <v>1058</v>
      </c>
      <c r="L67" s="225" t="s">
        <v>1058</v>
      </c>
      <c r="M67" s="223" t="s">
        <v>1605</v>
      </c>
      <c r="N67" s="225" t="s">
        <v>1605</v>
      </c>
      <c r="O67" s="223" t="s">
        <v>1605</v>
      </c>
      <c r="P67" s="225" t="s">
        <v>1605</v>
      </c>
      <c r="Q67" s="223" t="s">
        <v>1605</v>
      </c>
      <c r="R67" s="225" t="s">
        <v>1605</v>
      </c>
      <c r="S67" s="223">
        <v>50.455352188386101</v>
      </c>
      <c r="T67" s="225">
        <v>4.0663808086988196</v>
      </c>
      <c r="U67" s="223">
        <v>46.779908582136201</v>
      </c>
      <c r="V67" s="225">
        <v>4.1964342136626502</v>
      </c>
      <c r="W67" s="223">
        <v>55.958724256037002</v>
      </c>
      <c r="X67" s="225">
        <v>4.9819974321129097</v>
      </c>
      <c r="Y67" s="223">
        <v>5.5033720676508802</v>
      </c>
      <c r="Z67" s="225">
        <v>6.5248320055068403</v>
      </c>
      <c r="AA67" s="223" t="s">
        <v>1058</v>
      </c>
      <c r="AB67" s="225" t="s">
        <v>1058</v>
      </c>
      <c r="AC67" s="223">
        <v>48.423444214934101</v>
      </c>
      <c r="AD67" s="225">
        <v>2.4930727824947398</v>
      </c>
      <c r="AE67" s="223">
        <v>50.7842939006065</v>
      </c>
      <c r="AF67" s="225">
        <v>5.9006642664477296</v>
      </c>
      <c r="AG67" s="223" t="s">
        <v>1058</v>
      </c>
      <c r="AH67" s="225" t="s">
        <v>1058</v>
      </c>
      <c r="AI67" s="223">
        <v>48.920710416563502</v>
      </c>
      <c r="AJ67" s="225">
        <v>4.59183918159209</v>
      </c>
      <c r="AK67" s="223">
        <v>49.132513288114097</v>
      </c>
      <c r="AL67" s="225">
        <v>3.6767518685895002</v>
      </c>
      <c r="AM67" s="223">
        <v>51.071632217333999</v>
      </c>
      <c r="AN67" s="225">
        <v>4.7409321308986003</v>
      </c>
      <c r="AO67" s="223">
        <v>2.1509218007705102</v>
      </c>
      <c r="AP67" s="225">
        <v>6.0622087103806503</v>
      </c>
      <c r="AQ67" s="104"/>
      <c r="AR67" s="104"/>
      <c r="AS67" s="104"/>
      <c r="AT67" s="255"/>
    </row>
    <row r="68" spans="1:46" ht="13" customHeight="1" x14ac:dyDescent="0.25">
      <c r="A68" s="26" t="s">
        <v>447</v>
      </c>
      <c r="B68" s="184">
        <v>2</v>
      </c>
      <c r="C68" s="223">
        <v>55.8168855858287</v>
      </c>
      <c r="D68" s="225">
        <v>2.1699628624877301</v>
      </c>
      <c r="E68" s="223" t="s">
        <v>1058</v>
      </c>
      <c r="F68" s="225" t="s">
        <v>1058</v>
      </c>
      <c r="G68" s="223">
        <v>55.589760795814399</v>
      </c>
      <c r="H68" s="225">
        <v>3.3660350223872499</v>
      </c>
      <c r="I68" s="223">
        <v>51.631488713076898</v>
      </c>
      <c r="J68" s="225">
        <v>4.0120066376327301</v>
      </c>
      <c r="K68" s="223" t="s">
        <v>1058</v>
      </c>
      <c r="L68" s="225" t="s">
        <v>1058</v>
      </c>
      <c r="M68" s="223">
        <v>56.325167932381497</v>
      </c>
      <c r="N68" s="225">
        <v>2.2930553267911198</v>
      </c>
      <c r="O68" s="223" t="s">
        <v>1058</v>
      </c>
      <c r="P68" s="225" t="s">
        <v>1058</v>
      </c>
      <c r="Q68" s="223" t="s">
        <v>1058</v>
      </c>
      <c r="R68" s="225" t="s">
        <v>1058</v>
      </c>
      <c r="S68" s="223">
        <v>52.889445922723503</v>
      </c>
      <c r="T68" s="225">
        <v>4.5611582790235001</v>
      </c>
      <c r="U68" s="223">
        <v>53.335023252494203</v>
      </c>
      <c r="V68" s="225">
        <v>2.60554125096724</v>
      </c>
      <c r="W68" s="223">
        <v>58.035302126325298</v>
      </c>
      <c r="X68" s="225">
        <v>4.9924454714192699</v>
      </c>
      <c r="Y68" s="223">
        <v>5.1458562036018201</v>
      </c>
      <c r="Z68" s="225">
        <v>6.8219883752814301</v>
      </c>
      <c r="AA68" s="223" t="s">
        <v>1058</v>
      </c>
      <c r="AB68" s="225" t="s">
        <v>1058</v>
      </c>
      <c r="AC68" s="223">
        <v>52.8185831845434</v>
      </c>
      <c r="AD68" s="225">
        <v>3.3249925091865702</v>
      </c>
      <c r="AE68" s="223">
        <v>54.6010129630683</v>
      </c>
      <c r="AF68" s="225">
        <v>4.1369976899764804</v>
      </c>
      <c r="AG68" s="223" t="s">
        <v>1058</v>
      </c>
      <c r="AH68" s="225" t="s">
        <v>1058</v>
      </c>
      <c r="AI68" s="223">
        <v>49.343479543480598</v>
      </c>
      <c r="AJ68" s="225">
        <v>7.2027896264289497</v>
      </c>
      <c r="AK68" s="223">
        <v>56.165389003430903</v>
      </c>
      <c r="AL68" s="225">
        <v>2.33635398626368</v>
      </c>
      <c r="AM68" s="223">
        <v>53.684050603836297</v>
      </c>
      <c r="AN68" s="225">
        <v>6.9943500497289097</v>
      </c>
      <c r="AO68" s="223">
        <v>4.3405710603556402</v>
      </c>
      <c r="AP68" s="225">
        <v>11.0033445681503</v>
      </c>
      <c r="AQ68" s="104"/>
      <c r="AR68" s="104"/>
      <c r="AS68" s="104"/>
      <c r="AT68" s="255"/>
    </row>
    <row r="69" spans="1:46" ht="13" customHeight="1" x14ac:dyDescent="0.25">
      <c r="A69" s="27" t="s">
        <v>448</v>
      </c>
      <c r="B69" s="200">
        <v>2</v>
      </c>
      <c r="C69" s="233">
        <v>52.622890788889897</v>
      </c>
      <c r="D69" s="234">
        <v>2.1865357315923601</v>
      </c>
      <c r="E69" s="233">
        <v>39.302963755983299</v>
      </c>
      <c r="F69" s="234">
        <v>5.7793271649685298</v>
      </c>
      <c r="G69" s="233">
        <v>55.782426885054399</v>
      </c>
      <c r="H69" s="234">
        <v>2.6857757190695701</v>
      </c>
      <c r="I69" s="233">
        <v>53.942978651559898</v>
      </c>
      <c r="J69" s="234">
        <v>5.1303145630729103</v>
      </c>
      <c r="K69" s="233">
        <v>14.6400148955766</v>
      </c>
      <c r="L69" s="234">
        <v>6.6787910103929597</v>
      </c>
      <c r="M69" s="233">
        <v>54.006541093851801</v>
      </c>
      <c r="N69" s="234">
        <v>2.3843374436710101</v>
      </c>
      <c r="O69" s="233" t="s">
        <v>1058</v>
      </c>
      <c r="P69" s="234" t="s">
        <v>1058</v>
      </c>
      <c r="Q69" s="233" t="s">
        <v>1058</v>
      </c>
      <c r="R69" s="234" t="s">
        <v>1058</v>
      </c>
      <c r="S69" s="233">
        <v>50.472639559468298</v>
      </c>
      <c r="T69" s="234">
        <v>3.09037115145372</v>
      </c>
      <c r="U69" s="233">
        <v>59.017025345855998</v>
      </c>
      <c r="V69" s="234">
        <v>3.39759677259419</v>
      </c>
      <c r="W69" s="233" t="s">
        <v>1058</v>
      </c>
      <c r="X69" s="234" t="s">
        <v>1058</v>
      </c>
      <c r="Y69" s="233" t="s">
        <v>1058</v>
      </c>
      <c r="Z69" s="234" t="s">
        <v>1058</v>
      </c>
      <c r="AA69" s="233">
        <v>52.4177766265203</v>
      </c>
      <c r="AB69" s="234">
        <v>3.4322164270111699</v>
      </c>
      <c r="AC69" s="233">
        <v>53.456163728638899</v>
      </c>
      <c r="AD69" s="234">
        <v>2.9208773987933698</v>
      </c>
      <c r="AE69" s="233">
        <v>52.761514726751301</v>
      </c>
      <c r="AF69" s="234">
        <v>6.2850499252961098</v>
      </c>
      <c r="AG69" s="233">
        <v>0.34373810023105</v>
      </c>
      <c r="AH69" s="234">
        <v>7.1897181758192499</v>
      </c>
      <c r="AI69" s="233">
        <v>52.560255005515501</v>
      </c>
      <c r="AJ69" s="234">
        <v>3.2345286751032698</v>
      </c>
      <c r="AK69" s="233">
        <v>53.131310922917201</v>
      </c>
      <c r="AL69" s="234">
        <v>3.56104125383759</v>
      </c>
      <c r="AM69" s="233" t="s">
        <v>1058</v>
      </c>
      <c r="AN69" s="234" t="s">
        <v>1058</v>
      </c>
      <c r="AO69" s="233" t="s">
        <v>1058</v>
      </c>
      <c r="AP69" s="234" t="s">
        <v>1058</v>
      </c>
      <c r="AQ69" s="251"/>
      <c r="AR69" s="251"/>
      <c r="AS69" s="251"/>
      <c r="AT69" s="256"/>
    </row>
    <row r="70" spans="1:46" ht="13" customHeight="1" x14ac:dyDescent="0.25">
      <c r="A70" s="26"/>
      <c r="B70" s="188"/>
      <c r="C70" s="223" t="s">
        <v>760</v>
      </c>
      <c r="D70" s="225" t="s">
        <v>761</v>
      </c>
      <c r="E70" s="223" t="s">
        <v>1567</v>
      </c>
      <c r="F70" s="225" t="s">
        <v>1568</v>
      </c>
      <c r="G70" s="223" t="s">
        <v>1569</v>
      </c>
      <c r="H70" s="225" t="s">
        <v>1570</v>
      </c>
      <c r="I70" s="223" t="s">
        <v>1571</v>
      </c>
      <c r="J70" s="225" t="s">
        <v>1572</v>
      </c>
      <c r="K70" s="223" t="s">
        <v>1573</v>
      </c>
      <c r="L70" s="225" t="s">
        <v>1574</v>
      </c>
      <c r="M70" s="223" t="s">
        <v>1575</v>
      </c>
      <c r="N70" s="225" t="s">
        <v>1576</v>
      </c>
      <c r="O70" s="223" t="s">
        <v>1577</v>
      </c>
      <c r="P70" s="225" t="s">
        <v>1578</v>
      </c>
      <c r="Q70" s="223" t="s">
        <v>1579</v>
      </c>
      <c r="R70" s="225" t="s">
        <v>1580</v>
      </c>
      <c r="S70" s="223" t="s">
        <v>1581</v>
      </c>
      <c r="T70" s="225" t="s">
        <v>1582</v>
      </c>
      <c r="U70" s="223" t="s">
        <v>1583</v>
      </c>
      <c r="V70" s="225" t="s">
        <v>1584</v>
      </c>
      <c r="W70" s="223" t="s">
        <v>1585</v>
      </c>
      <c r="X70" s="225" t="s">
        <v>1586</v>
      </c>
      <c r="Y70" s="223" t="s">
        <v>1587</v>
      </c>
      <c r="Z70" s="225" t="s">
        <v>1588</v>
      </c>
      <c r="AA70" s="223" t="s">
        <v>1589</v>
      </c>
      <c r="AB70" s="225" t="s">
        <v>1590</v>
      </c>
      <c r="AC70" s="223" t="s">
        <v>1591</v>
      </c>
      <c r="AD70" s="225" t="s">
        <v>1592</v>
      </c>
      <c r="AE70" s="223" t="s">
        <v>1593</v>
      </c>
      <c r="AF70" s="225" t="s">
        <v>1594</v>
      </c>
      <c r="AG70" s="223" t="s">
        <v>1595</v>
      </c>
      <c r="AH70" s="225" t="s">
        <v>1596</v>
      </c>
      <c r="AI70" s="223" t="s">
        <v>1597</v>
      </c>
      <c r="AJ70" s="225" t="s">
        <v>1598</v>
      </c>
      <c r="AK70" s="223" t="s">
        <v>1599</v>
      </c>
      <c r="AL70" s="225" t="s">
        <v>1600</v>
      </c>
      <c r="AM70" s="223" t="s">
        <v>1601</v>
      </c>
      <c r="AN70" s="225" t="s">
        <v>1602</v>
      </c>
      <c r="AO70" s="223" t="s">
        <v>1603</v>
      </c>
      <c r="AP70" s="225" t="s">
        <v>1604</v>
      </c>
      <c r="AQ70" s="223" t="s">
        <v>1465</v>
      </c>
      <c r="AR70" s="225" t="s">
        <v>1466</v>
      </c>
      <c r="AS70" s="104" t="s">
        <v>1497</v>
      </c>
      <c r="AT70" s="255" t="s">
        <v>1498</v>
      </c>
    </row>
    <row r="71" spans="1:46" ht="13" customHeight="1" x14ac:dyDescent="0.25">
      <c r="A71" s="26" t="s">
        <v>392</v>
      </c>
      <c r="B71" s="188">
        <v>1</v>
      </c>
      <c r="C71" s="223">
        <v>64.1917559342792</v>
      </c>
      <c r="D71" s="225">
        <v>1.35080529790782</v>
      </c>
      <c r="E71" s="223">
        <v>58.084506523586803</v>
      </c>
      <c r="F71" s="225">
        <v>5.5392344233453201</v>
      </c>
      <c r="G71" s="223">
        <v>63.724713353123299</v>
      </c>
      <c r="H71" s="225">
        <v>3.14049224470544</v>
      </c>
      <c r="I71" s="223">
        <v>64.5141555450559</v>
      </c>
      <c r="J71" s="225">
        <v>1.69221742462547</v>
      </c>
      <c r="K71" s="223">
        <v>6.42964902146909</v>
      </c>
      <c r="L71" s="225">
        <v>5.71929369474553</v>
      </c>
      <c r="M71" s="223">
        <v>64.239655104868703</v>
      </c>
      <c r="N71" s="225">
        <v>1.6427120390845</v>
      </c>
      <c r="O71" s="223">
        <v>62.808954116853997</v>
      </c>
      <c r="P71" s="225">
        <v>2.5904087265257898</v>
      </c>
      <c r="Q71" s="223">
        <v>-1.4307009880147299</v>
      </c>
      <c r="R71" s="225">
        <v>3.0894033251939002</v>
      </c>
      <c r="S71" s="223">
        <v>62.420369247969099</v>
      </c>
      <c r="T71" s="225">
        <v>1.84869850340234</v>
      </c>
      <c r="U71" s="223">
        <v>69.106025506779702</v>
      </c>
      <c r="V71" s="225">
        <v>2.4925292507115202</v>
      </c>
      <c r="W71" s="223">
        <v>60.276575897008499</v>
      </c>
      <c r="X71" s="225">
        <v>2.98585195503673</v>
      </c>
      <c r="Y71" s="223">
        <v>-2.1437933509606601</v>
      </c>
      <c r="Z71" s="225">
        <v>3.7059649825624699</v>
      </c>
      <c r="AA71" s="223">
        <v>56.882952909872799</v>
      </c>
      <c r="AB71" s="225">
        <v>4.0387105849225602</v>
      </c>
      <c r="AC71" s="223">
        <v>65.200315295760404</v>
      </c>
      <c r="AD71" s="225">
        <v>1.6167509975524501</v>
      </c>
      <c r="AE71" s="223">
        <v>61.875138921190903</v>
      </c>
      <c r="AF71" s="225">
        <v>2.94992830903317</v>
      </c>
      <c r="AG71" s="223">
        <v>4.99218601131808</v>
      </c>
      <c r="AH71" s="225">
        <v>4.9244367115037404</v>
      </c>
      <c r="AI71" s="223">
        <v>63.907139839138502</v>
      </c>
      <c r="AJ71" s="225">
        <v>2.5069347459361699</v>
      </c>
      <c r="AK71" s="223">
        <v>64.285395813892706</v>
      </c>
      <c r="AL71" s="225">
        <v>2.2480704887504102</v>
      </c>
      <c r="AM71" s="223">
        <v>60.786918967146399</v>
      </c>
      <c r="AN71" s="225">
        <v>3.1380542754502199</v>
      </c>
      <c r="AO71" s="223">
        <v>-3.1202208719921201</v>
      </c>
      <c r="AP71" s="225">
        <v>3.99256170894069</v>
      </c>
      <c r="AQ71" s="223">
        <v>-4.8244226323491404</v>
      </c>
      <c r="AR71" s="225">
        <v>1.9898119869146</v>
      </c>
      <c r="AS71" s="104"/>
      <c r="AT71" s="255"/>
    </row>
    <row r="72" spans="1:46" ht="13" customHeight="1" x14ac:dyDescent="0.25">
      <c r="A72" s="26" t="s">
        <v>396</v>
      </c>
      <c r="B72" s="188">
        <v>1</v>
      </c>
      <c r="C72" s="223">
        <v>70.040345836886303</v>
      </c>
      <c r="D72" s="225">
        <v>1.08379948944256</v>
      </c>
      <c r="E72" s="223">
        <v>70.667286531931893</v>
      </c>
      <c r="F72" s="225">
        <v>2.8816904959000098</v>
      </c>
      <c r="G72" s="223">
        <v>70.414518447212998</v>
      </c>
      <c r="H72" s="225">
        <v>1.4003114313154099</v>
      </c>
      <c r="I72" s="223">
        <v>67.9510247863725</v>
      </c>
      <c r="J72" s="225">
        <v>2.6981442782393001</v>
      </c>
      <c r="K72" s="223">
        <v>-2.71626174555939</v>
      </c>
      <c r="L72" s="225">
        <v>3.9291404729216199</v>
      </c>
      <c r="M72" s="223">
        <v>71.072390298091904</v>
      </c>
      <c r="N72" s="225">
        <v>1.2809791403361599</v>
      </c>
      <c r="O72" s="223">
        <v>69.007459809111396</v>
      </c>
      <c r="P72" s="225">
        <v>1.7210315366486699</v>
      </c>
      <c r="Q72" s="223">
        <v>-2.0649304889805502</v>
      </c>
      <c r="R72" s="225">
        <v>2.0856351981503698</v>
      </c>
      <c r="S72" s="223">
        <v>68.098087152647295</v>
      </c>
      <c r="T72" s="225">
        <v>2.0739911968877101</v>
      </c>
      <c r="U72" s="223">
        <v>72.848179952736004</v>
      </c>
      <c r="V72" s="225">
        <v>1.8811159347656701</v>
      </c>
      <c r="W72" s="223">
        <v>69.556271041707205</v>
      </c>
      <c r="X72" s="225">
        <v>1.9762501577557099</v>
      </c>
      <c r="Y72" s="223">
        <v>1.4581838890599499</v>
      </c>
      <c r="Z72" s="225">
        <v>2.9257544704976399</v>
      </c>
      <c r="AA72" s="223">
        <v>67.052472833563201</v>
      </c>
      <c r="AB72" s="225">
        <v>6.0940267327531297</v>
      </c>
      <c r="AC72" s="223">
        <v>70.392501418070793</v>
      </c>
      <c r="AD72" s="225">
        <v>1.8514129099745</v>
      </c>
      <c r="AE72" s="223">
        <v>70.244108260660795</v>
      </c>
      <c r="AF72" s="225">
        <v>1.5315245329556899</v>
      </c>
      <c r="AG72" s="223">
        <v>3.1916354270976202</v>
      </c>
      <c r="AH72" s="225">
        <v>6.2726980937816901</v>
      </c>
      <c r="AI72" s="223">
        <v>71.535276310075602</v>
      </c>
      <c r="AJ72" s="225">
        <v>1.71893669855738</v>
      </c>
      <c r="AK72" s="223">
        <v>70.813423539208898</v>
      </c>
      <c r="AL72" s="225">
        <v>1.60150910664779</v>
      </c>
      <c r="AM72" s="223">
        <v>65.796440681178396</v>
      </c>
      <c r="AN72" s="225">
        <v>3.2170182992360901</v>
      </c>
      <c r="AO72" s="223">
        <v>-5.7388356288971796</v>
      </c>
      <c r="AP72" s="225">
        <v>3.5796023153465</v>
      </c>
      <c r="AQ72" s="223">
        <v>-0.28213583414424198</v>
      </c>
      <c r="AR72" s="225">
        <v>1.46294010934561</v>
      </c>
      <c r="AS72" s="104"/>
      <c r="AT72" s="255"/>
    </row>
    <row r="73" spans="1:46" ht="13" customHeight="1" x14ac:dyDescent="0.25">
      <c r="A73" s="210" t="s">
        <v>398</v>
      </c>
      <c r="B73" s="188">
        <v>1</v>
      </c>
      <c r="C73" s="223">
        <v>67.021848585445696</v>
      </c>
      <c r="D73" s="225">
        <v>1.5373556292517301</v>
      </c>
      <c r="E73" s="223">
        <v>64.259278127364894</v>
      </c>
      <c r="F73" s="225">
        <v>3.9319701231729298</v>
      </c>
      <c r="G73" s="223">
        <v>66.942189029721405</v>
      </c>
      <c r="H73" s="225">
        <v>2.1748655377632602</v>
      </c>
      <c r="I73" s="223">
        <v>68.795083107103807</v>
      </c>
      <c r="J73" s="225">
        <v>2.9309402344936699</v>
      </c>
      <c r="K73" s="223">
        <v>4.5358049797389297</v>
      </c>
      <c r="L73" s="225">
        <v>5.1597771251432096</v>
      </c>
      <c r="M73" s="223">
        <v>68.362328164877098</v>
      </c>
      <c r="N73" s="225">
        <v>1.8164154216672901</v>
      </c>
      <c r="O73" s="223">
        <v>64.432513947898002</v>
      </c>
      <c r="P73" s="225">
        <v>2.7347549796006101</v>
      </c>
      <c r="Q73" s="223">
        <v>-3.9298142169790999</v>
      </c>
      <c r="R73" s="225">
        <v>3.2854688908245002</v>
      </c>
      <c r="S73" s="223">
        <v>66.901907154711793</v>
      </c>
      <c r="T73" s="225">
        <v>2.7892410117822002</v>
      </c>
      <c r="U73" s="223">
        <v>69.246995417240598</v>
      </c>
      <c r="V73" s="225">
        <v>3.0541907236452102</v>
      </c>
      <c r="W73" s="223">
        <v>65.744079570432504</v>
      </c>
      <c r="X73" s="225">
        <v>2.3711594827958602</v>
      </c>
      <c r="Y73" s="223">
        <v>-1.15782758427927</v>
      </c>
      <c r="Z73" s="225">
        <v>3.56330659355852</v>
      </c>
      <c r="AA73" s="223">
        <v>73.488571557685603</v>
      </c>
      <c r="AB73" s="225">
        <v>7.1956107473189199</v>
      </c>
      <c r="AC73" s="223">
        <v>64.449904982988699</v>
      </c>
      <c r="AD73" s="225">
        <v>2.1665882862050401</v>
      </c>
      <c r="AE73" s="223">
        <v>68.475403186100905</v>
      </c>
      <c r="AF73" s="225">
        <v>2.1556552177503399</v>
      </c>
      <c r="AG73" s="223">
        <v>-5.0131683715847402</v>
      </c>
      <c r="AH73" s="225">
        <v>7.5971369744883797</v>
      </c>
      <c r="AI73" s="223">
        <v>69.351794192156007</v>
      </c>
      <c r="AJ73" s="225">
        <v>2.69763917642902</v>
      </c>
      <c r="AK73" s="223">
        <v>67.555484047859693</v>
      </c>
      <c r="AL73" s="225">
        <v>2.3504322677679901</v>
      </c>
      <c r="AM73" s="223">
        <v>63.012136569778797</v>
      </c>
      <c r="AN73" s="225">
        <v>3.3717055138063601</v>
      </c>
      <c r="AO73" s="223">
        <v>-6.3396576223771497</v>
      </c>
      <c r="AP73" s="225">
        <v>4.1284054190406803</v>
      </c>
      <c r="AQ73" s="223">
        <v>4.9506318257784203</v>
      </c>
      <c r="AR73" s="225">
        <v>2.08985909967293</v>
      </c>
      <c r="AS73" s="104"/>
      <c r="AT73" s="255"/>
    </row>
    <row r="74" spans="1:46" ht="13" customHeight="1" x14ac:dyDescent="0.25">
      <c r="A74" s="26" t="s">
        <v>399</v>
      </c>
      <c r="B74" s="188">
        <v>1</v>
      </c>
      <c r="C74" s="223">
        <v>49.189399290184497</v>
      </c>
      <c r="D74" s="225">
        <v>1.7475317098410901</v>
      </c>
      <c r="E74" s="223">
        <v>44.1525393681708</v>
      </c>
      <c r="F74" s="225">
        <v>4.4338013216747401</v>
      </c>
      <c r="G74" s="223">
        <v>47.184558884747702</v>
      </c>
      <c r="H74" s="225">
        <v>2.4495782834114399</v>
      </c>
      <c r="I74" s="223">
        <v>53.721322538938701</v>
      </c>
      <c r="J74" s="225">
        <v>2.5172182987499898</v>
      </c>
      <c r="K74" s="223">
        <v>9.5687831707678104</v>
      </c>
      <c r="L74" s="225">
        <v>4.8104572111655202</v>
      </c>
      <c r="M74" s="223">
        <v>52.788595229414902</v>
      </c>
      <c r="N74" s="225">
        <v>1.95799738033293</v>
      </c>
      <c r="O74" s="223">
        <v>40.028211783450601</v>
      </c>
      <c r="P74" s="225">
        <v>3.5334963656456302</v>
      </c>
      <c r="Q74" s="223">
        <v>-12.7603834459642</v>
      </c>
      <c r="R74" s="225">
        <v>3.9383229421616899</v>
      </c>
      <c r="S74" s="223">
        <v>43.398337313434801</v>
      </c>
      <c r="T74" s="225">
        <v>2.2778579019501799</v>
      </c>
      <c r="U74" s="223">
        <v>53.756320465768098</v>
      </c>
      <c r="V74" s="225">
        <v>4.7804368634866004</v>
      </c>
      <c r="W74" s="223">
        <v>56.778448351741197</v>
      </c>
      <c r="X74" s="225">
        <v>2.7151460399651701</v>
      </c>
      <c r="Y74" s="223">
        <v>13.380111038306399</v>
      </c>
      <c r="Z74" s="225">
        <v>3.2485730576815799</v>
      </c>
      <c r="AA74" s="223">
        <v>48.299247737351301</v>
      </c>
      <c r="AB74" s="225">
        <v>2.0750226588415299</v>
      </c>
      <c r="AC74" s="223">
        <v>51.281675247605598</v>
      </c>
      <c r="AD74" s="225">
        <v>3.3721149599547999</v>
      </c>
      <c r="AE74" s="223">
        <v>49.055406569429898</v>
      </c>
      <c r="AF74" s="225">
        <v>4.7985296395397601</v>
      </c>
      <c r="AG74" s="223">
        <v>0.75615883207859702</v>
      </c>
      <c r="AH74" s="225">
        <v>5.3784688720297602</v>
      </c>
      <c r="AI74" s="223">
        <v>47.153830273508198</v>
      </c>
      <c r="AJ74" s="225">
        <v>2.0003903765482698</v>
      </c>
      <c r="AK74" s="223">
        <v>53.419405087687998</v>
      </c>
      <c r="AL74" s="225">
        <v>4.3995660170445703</v>
      </c>
      <c r="AM74" s="223">
        <v>65.080140768536396</v>
      </c>
      <c r="AN74" s="225">
        <v>6.46914354739088</v>
      </c>
      <c r="AO74" s="223">
        <v>17.9263104950283</v>
      </c>
      <c r="AP74" s="225">
        <v>6.7774251263252303</v>
      </c>
      <c r="AQ74" s="223">
        <v>-5.1609912505495297</v>
      </c>
      <c r="AR74" s="225">
        <v>2.6350254928240702</v>
      </c>
      <c r="AS74" s="104"/>
      <c r="AT74" s="255"/>
    </row>
    <row r="75" spans="1:46" ht="13" customHeight="1" x14ac:dyDescent="0.25">
      <c r="A75" s="26" t="s">
        <v>410</v>
      </c>
      <c r="B75" s="188">
        <v>1</v>
      </c>
      <c r="C75" s="223">
        <v>61.172877297761097</v>
      </c>
      <c r="D75" s="225">
        <v>1.7639842931157701</v>
      </c>
      <c r="E75" s="223">
        <v>56.332108565464402</v>
      </c>
      <c r="F75" s="225">
        <v>3.79126776359041</v>
      </c>
      <c r="G75" s="223">
        <v>62.1962696715349</v>
      </c>
      <c r="H75" s="225">
        <v>2.1326404262356098</v>
      </c>
      <c r="I75" s="223">
        <v>62.405171492616702</v>
      </c>
      <c r="J75" s="225">
        <v>4.0874902911378896</v>
      </c>
      <c r="K75" s="223">
        <v>6.07306292715226</v>
      </c>
      <c r="L75" s="225">
        <v>5.5794276401332201</v>
      </c>
      <c r="M75" s="223">
        <v>62.8665404510797</v>
      </c>
      <c r="N75" s="225">
        <v>1.87640928169688</v>
      </c>
      <c r="O75" s="223">
        <v>49.891569561302198</v>
      </c>
      <c r="P75" s="225">
        <v>5.3627459596195504</v>
      </c>
      <c r="Q75" s="223">
        <v>-12.974970889777399</v>
      </c>
      <c r="R75" s="225">
        <v>5.7557750703541002</v>
      </c>
      <c r="S75" s="223">
        <v>57.917909119614897</v>
      </c>
      <c r="T75" s="225">
        <v>3.1982208263026002</v>
      </c>
      <c r="U75" s="223">
        <v>65.428276860969305</v>
      </c>
      <c r="V75" s="225">
        <v>3.5447418052991</v>
      </c>
      <c r="W75" s="223">
        <v>61.724456860419203</v>
      </c>
      <c r="X75" s="225">
        <v>2.7164042470592</v>
      </c>
      <c r="Y75" s="223">
        <v>3.80654774080429</v>
      </c>
      <c r="Z75" s="225">
        <v>4.0469113706448301</v>
      </c>
      <c r="AA75" s="223">
        <v>53.616341176443903</v>
      </c>
      <c r="AB75" s="225">
        <v>4.27985627519256</v>
      </c>
      <c r="AC75" s="223">
        <v>63.282083272895598</v>
      </c>
      <c r="AD75" s="225">
        <v>2.6429469684678599</v>
      </c>
      <c r="AE75" s="223">
        <v>63.6560288080899</v>
      </c>
      <c r="AF75" s="225">
        <v>2.4226161709332801</v>
      </c>
      <c r="AG75" s="223">
        <v>10.0396876316461</v>
      </c>
      <c r="AH75" s="225">
        <v>4.65746419901477</v>
      </c>
      <c r="AI75" s="223">
        <v>57.152974475018901</v>
      </c>
      <c r="AJ75" s="225">
        <v>2.83468650391608</v>
      </c>
      <c r="AK75" s="223">
        <v>63.192111516490499</v>
      </c>
      <c r="AL75" s="225">
        <v>2.7126992090367001</v>
      </c>
      <c r="AM75" s="223">
        <v>62.516519329949503</v>
      </c>
      <c r="AN75" s="225">
        <v>4.1112788588092899</v>
      </c>
      <c r="AO75" s="223">
        <v>5.36354485493057</v>
      </c>
      <c r="AP75" s="225">
        <v>4.8484668517523</v>
      </c>
      <c r="AQ75" s="223">
        <v>3.51339310260451</v>
      </c>
      <c r="AR75" s="225">
        <v>2.2317164497162798</v>
      </c>
      <c r="AS75" s="104"/>
      <c r="AT75" s="255"/>
    </row>
    <row r="76" spans="1:46" ht="13" customHeight="1" x14ac:dyDescent="0.25">
      <c r="A76" s="26" t="s">
        <v>415</v>
      </c>
      <c r="B76" s="188">
        <v>1</v>
      </c>
      <c r="C76" s="223">
        <v>65.993475564745395</v>
      </c>
      <c r="D76" s="225">
        <v>1.17960274927984</v>
      </c>
      <c r="E76" s="223" t="s">
        <v>1058</v>
      </c>
      <c r="F76" s="225" t="s">
        <v>1058</v>
      </c>
      <c r="G76" s="223">
        <v>65.184592119787297</v>
      </c>
      <c r="H76" s="225">
        <v>1.71491172703315</v>
      </c>
      <c r="I76" s="223">
        <v>66.892262677874996</v>
      </c>
      <c r="J76" s="225">
        <v>1.67934974115969</v>
      </c>
      <c r="K76" s="223" t="s">
        <v>1058</v>
      </c>
      <c r="L76" s="225" t="s">
        <v>1058</v>
      </c>
      <c r="M76" s="223">
        <v>66.268143449403794</v>
      </c>
      <c r="N76" s="225">
        <v>1.1635504606984199</v>
      </c>
      <c r="O76" s="223" t="s">
        <v>1058</v>
      </c>
      <c r="P76" s="225" t="s">
        <v>1058</v>
      </c>
      <c r="Q76" s="223" t="s">
        <v>1058</v>
      </c>
      <c r="R76" s="225" t="s">
        <v>1058</v>
      </c>
      <c r="S76" s="223">
        <v>66.9151935867785</v>
      </c>
      <c r="T76" s="225">
        <v>1.31967491343571</v>
      </c>
      <c r="U76" s="223">
        <v>60.952374872718501</v>
      </c>
      <c r="V76" s="225">
        <v>2.66609401457475</v>
      </c>
      <c r="W76" s="223" t="s">
        <v>1058</v>
      </c>
      <c r="X76" s="225" t="s">
        <v>1058</v>
      </c>
      <c r="Y76" s="223" t="s">
        <v>1058</v>
      </c>
      <c r="Z76" s="225" t="s">
        <v>1058</v>
      </c>
      <c r="AA76" s="223">
        <v>63.495234445785897</v>
      </c>
      <c r="AB76" s="225">
        <v>1.67896100565609</v>
      </c>
      <c r="AC76" s="223">
        <v>68.316433503062697</v>
      </c>
      <c r="AD76" s="225">
        <v>1.43853074752915</v>
      </c>
      <c r="AE76" s="223" t="s">
        <v>494</v>
      </c>
      <c r="AF76" s="225" t="s">
        <v>494</v>
      </c>
      <c r="AG76" s="223" t="s">
        <v>494</v>
      </c>
      <c r="AH76" s="225" t="s">
        <v>494</v>
      </c>
      <c r="AI76" s="223">
        <v>66.158946226284897</v>
      </c>
      <c r="AJ76" s="225">
        <v>1.47812733352528</v>
      </c>
      <c r="AK76" s="223">
        <v>66.605873508562894</v>
      </c>
      <c r="AL76" s="225">
        <v>2.1353805428987598</v>
      </c>
      <c r="AM76" s="223" t="s">
        <v>1058</v>
      </c>
      <c r="AN76" s="225" t="s">
        <v>1058</v>
      </c>
      <c r="AO76" s="223" t="s">
        <v>1058</v>
      </c>
      <c r="AP76" s="225" t="s">
        <v>1058</v>
      </c>
      <c r="AQ76" s="223">
        <v>3.17117569233088</v>
      </c>
      <c r="AR76" s="225">
        <v>1.63143253892101</v>
      </c>
      <c r="AS76" s="104"/>
      <c r="AT76" s="255"/>
    </row>
    <row r="77" spans="1:46" ht="13" customHeight="1" x14ac:dyDescent="0.25">
      <c r="A77" s="26" t="s">
        <v>417</v>
      </c>
      <c r="B77" s="188">
        <v>1</v>
      </c>
      <c r="C77" s="223">
        <v>46.869877850619197</v>
      </c>
      <c r="D77" s="225">
        <v>1.58921048880232</v>
      </c>
      <c r="E77" s="223">
        <v>54.045166546362402</v>
      </c>
      <c r="F77" s="225">
        <v>10.731751195773899</v>
      </c>
      <c r="G77" s="223">
        <v>51.002486725951499</v>
      </c>
      <c r="H77" s="225">
        <v>6.9678729537713799</v>
      </c>
      <c r="I77" s="223">
        <v>45.273128754331502</v>
      </c>
      <c r="J77" s="225">
        <v>1.71302881836325</v>
      </c>
      <c r="K77" s="223">
        <v>-8.7720377920309502</v>
      </c>
      <c r="L77" s="225">
        <v>10.837135154953</v>
      </c>
      <c r="M77" s="223">
        <v>46.447654598224197</v>
      </c>
      <c r="N77" s="225">
        <v>1.6449805928298</v>
      </c>
      <c r="O77" s="223" t="s">
        <v>494</v>
      </c>
      <c r="P77" s="225" t="s">
        <v>494</v>
      </c>
      <c r="Q77" s="223" t="s">
        <v>494</v>
      </c>
      <c r="R77" s="225" t="s">
        <v>494</v>
      </c>
      <c r="S77" s="223">
        <v>44.578751150337801</v>
      </c>
      <c r="T77" s="225">
        <v>2.1753879525498001</v>
      </c>
      <c r="U77" s="223">
        <v>50.5049129457474</v>
      </c>
      <c r="V77" s="225">
        <v>2.7106953930496598</v>
      </c>
      <c r="W77" s="223">
        <v>52.4130954652451</v>
      </c>
      <c r="X77" s="225">
        <v>8.8056630996097294</v>
      </c>
      <c r="Y77" s="223">
        <v>7.83434431490726</v>
      </c>
      <c r="Z77" s="225">
        <v>9.1947517599900994</v>
      </c>
      <c r="AA77" s="223">
        <v>44.320039977770499</v>
      </c>
      <c r="AB77" s="225">
        <v>2.54031362908631</v>
      </c>
      <c r="AC77" s="223">
        <v>47.842997647313197</v>
      </c>
      <c r="AD77" s="225">
        <v>2.5709321141800801</v>
      </c>
      <c r="AE77" s="223" t="s">
        <v>1058</v>
      </c>
      <c r="AF77" s="225" t="s">
        <v>1058</v>
      </c>
      <c r="AG77" s="223" t="s">
        <v>1058</v>
      </c>
      <c r="AH77" s="225" t="s">
        <v>1058</v>
      </c>
      <c r="AI77" s="223">
        <v>45.940860324227501</v>
      </c>
      <c r="AJ77" s="225">
        <v>1.7302777428001299</v>
      </c>
      <c r="AK77" s="223" t="s">
        <v>1058</v>
      </c>
      <c r="AL77" s="225" t="s">
        <v>1058</v>
      </c>
      <c r="AM77" s="223" t="s">
        <v>1058</v>
      </c>
      <c r="AN77" s="225" t="s">
        <v>1058</v>
      </c>
      <c r="AO77" s="223" t="s">
        <v>1058</v>
      </c>
      <c r="AP77" s="225" t="s">
        <v>1058</v>
      </c>
      <c r="AQ77" s="223">
        <v>-2.7649818687851502</v>
      </c>
      <c r="AR77" s="225">
        <v>1.97397335990385</v>
      </c>
      <c r="AS77" s="104"/>
      <c r="AT77" s="255"/>
    </row>
    <row r="78" spans="1:46" ht="13" customHeight="1" x14ac:dyDescent="0.25">
      <c r="A78" s="26" t="s">
        <v>423</v>
      </c>
      <c r="B78" s="188">
        <v>1</v>
      </c>
      <c r="C78" s="223">
        <v>35.090435788057498</v>
      </c>
      <c r="D78" s="225">
        <v>1.3671350483906901</v>
      </c>
      <c r="E78" s="223">
        <v>34.519658469522</v>
      </c>
      <c r="F78" s="225">
        <v>2.0749825705809899</v>
      </c>
      <c r="G78" s="223">
        <v>32.300298772315998</v>
      </c>
      <c r="H78" s="225">
        <v>2.6778414590469901</v>
      </c>
      <c r="I78" s="223">
        <v>38.354017360858997</v>
      </c>
      <c r="J78" s="225">
        <v>2.4501079654454201</v>
      </c>
      <c r="K78" s="223">
        <v>3.8343588913370001</v>
      </c>
      <c r="L78" s="225">
        <v>3.3142922277653502</v>
      </c>
      <c r="M78" s="223">
        <v>37.191492040699302</v>
      </c>
      <c r="N78" s="225">
        <v>1.4777987614342301</v>
      </c>
      <c r="O78" s="223">
        <v>27.8449025387985</v>
      </c>
      <c r="P78" s="225">
        <v>3.49155554829315</v>
      </c>
      <c r="Q78" s="223">
        <v>-9.3465895019008691</v>
      </c>
      <c r="R78" s="225">
        <v>3.86389655434827</v>
      </c>
      <c r="S78" s="223">
        <v>34.249567907110396</v>
      </c>
      <c r="T78" s="225">
        <v>2.3781035083762401</v>
      </c>
      <c r="U78" s="223">
        <v>38.110883950713401</v>
      </c>
      <c r="V78" s="225">
        <v>3.2255149918588102</v>
      </c>
      <c r="W78" s="223">
        <v>35.084323940486797</v>
      </c>
      <c r="X78" s="225">
        <v>1.93792895313347</v>
      </c>
      <c r="Y78" s="223">
        <v>0.834756033376443</v>
      </c>
      <c r="Z78" s="225">
        <v>3.1596398623311099</v>
      </c>
      <c r="AA78" s="223">
        <v>31.7181540851245</v>
      </c>
      <c r="AB78" s="225">
        <v>3.2447962845867302</v>
      </c>
      <c r="AC78" s="223">
        <v>38.313855929254501</v>
      </c>
      <c r="AD78" s="225">
        <v>2.3881460414493501</v>
      </c>
      <c r="AE78" s="223">
        <v>34.7532775291468</v>
      </c>
      <c r="AF78" s="225">
        <v>2.0063474922283899</v>
      </c>
      <c r="AG78" s="223">
        <v>3.0351234440222399</v>
      </c>
      <c r="AH78" s="225">
        <v>4.1436752187358401</v>
      </c>
      <c r="AI78" s="223">
        <v>34.661307830094302</v>
      </c>
      <c r="AJ78" s="225">
        <v>1.3910950297937299</v>
      </c>
      <c r="AK78" s="223">
        <v>43.233811482599897</v>
      </c>
      <c r="AL78" s="225">
        <v>8.26191161138415</v>
      </c>
      <c r="AM78" s="223" t="s">
        <v>1058</v>
      </c>
      <c r="AN78" s="225" t="s">
        <v>1058</v>
      </c>
      <c r="AO78" s="223" t="s">
        <v>1058</v>
      </c>
      <c r="AP78" s="225" t="s">
        <v>1058</v>
      </c>
      <c r="AQ78" s="223">
        <v>10.4517536339382</v>
      </c>
      <c r="AR78" s="225">
        <v>1.8459891127628301</v>
      </c>
      <c r="AS78" s="104"/>
      <c r="AT78" s="255"/>
    </row>
    <row r="79" spans="1:46" ht="13" customHeight="1" x14ac:dyDescent="0.25">
      <c r="A79" s="26" t="s">
        <v>428</v>
      </c>
      <c r="B79" s="188">
        <v>1</v>
      </c>
      <c r="C79" s="223">
        <v>47.944975518708802</v>
      </c>
      <c r="D79" s="225">
        <v>1.29291288787083</v>
      </c>
      <c r="E79" s="223">
        <v>50.421025849725702</v>
      </c>
      <c r="F79" s="225">
        <v>3.78207655825332</v>
      </c>
      <c r="G79" s="223">
        <v>45.009932319179597</v>
      </c>
      <c r="H79" s="225">
        <v>3.3259222553457901</v>
      </c>
      <c r="I79" s="223">
        <v>48.0007526811102</v>
      </c>
      <c r="J79" s="225">
        <v>1.72044437032377</v>
      </c>
      <c r="K79" s="223">
        <v>-2.4202731686155201</v>
      </c>
      <c r="L79" s="225">
        <v>4.3852397489890897</v>
      </c>
      <c r="M79" s="223">
        <v>49.513949356700898</v>
      </c>
      <c r="N79" s="225">
        <v>1.4936116155444701</v>
      </c>
      <c r="O79" s="223">
        <v>33.436876212759202</v>
      </c>
      <c r="P79" s="225">
        <v>3.2390504817325398</v>
      </c>
      <c r="Q79" s="223">
        <v>-16.0770731439417</v>
      </c>
      <c r="R79" s="225">
        <v>3.6911850161528998</v>
      </c>
      <c r="S79" s="223">
        <v>47.869090319426299</v>
      </c>
      <c r="T79" s="225">
        <v>1.61191584211405</v>
      </c>
      <c r="U79" s="223">
        <v>48.835897058715901</v>
      </c>
      <c r="V79" s="225">
        <v>4.59905340060741</v>
      </c>
      <c r="W79" s="223">
        <v>45.311351181182097</v>
      </c>
      <c r="X79" s="225">
        <v>5.3411049257055803</v>
      </c>
      <c r="Y79" s="223">
        <v>-2.5577391382441999</v>
      </c>
      <c r="Z79" s="225">
        <v>5.6439725478006704</v>
      </c>
      <c r="AA79" s="223">
        <v>48.290952227591298</v>
      </c>
      <c r="AB79" s="225">
        <v>1.8750578676918901</v>
      </c>
      <c r="AC79" s="223">
        <v>46.403306594982801</v>
      </c>
      <c r="AD79" s="225">
        <v>3.5050159597174</v>
      </c>
      <c r="AE79" s="223">
        <v>46.003698026806902</v>
      </c>
      <c r="AF79" s="225">
        <v>4.5595744237034896</v>
      </c>
      <c r="AG79" s="223">
        <v>-2.28725420078431</v>
      </c>
      <c r="AH79" s="225">
        <v>5.00553549933794</v>
      </c>
      <c r="AI79" s="223">
        <v>47.379074960172503</v>
      </c>
      <c r="AJ79" s="225">
        <v>1.53031692117144</v>
      </c>
      <c r="AK79" s="223" t="s">
        <v>1058</v>
      </c>
      <c r="AL79" s="225" t="s">
        <v>1058</v>
      </c>
      <c r="AM79" s="223" t="s">
        <v>1058</v>
      </c>
      <c r="AN79" s="225" t="s">
        <v>1058</v>
      </c>
      <c r="AO79" s="223" t="s">
        <v>1058</v>
      </c>
      <c r="AP79" s="225" t="s">
        <v>1058</v>
      </c>
      <c r="AQ79" s="223">
        <v>-2.6821592426343499</v>
      </c>
      <c r="AR79" s="225">
        <v>1.9303127346162801</v>
      </c>
      <c r="AS79" s="104"/>
      <c r="AT79" s="255"/>
    </row>
    <row r="80" spans="1:46" ht="13" customHeight="1" x14ac:dyDescent="0.25">
      <c r="A80" s="26" t="s">
        <v>433</v>
      </c>
      <c r="B80" s="188">
        <v>1</v>
      </c>
      <c r="C80" s="223">
        <v>59.565777937559602</v>
      </c>
      <c r="D80" s="225">
        <v>1.2225679246505701</v>
      </c>
      <c r="E80" s="223">
        <v>64.5775906451981</v>
      </c>
      <c r="F80" s="225">
        <v>2.6547193112954899</v>
      </c>
      <c r="G80" s="223">
        <v>58.385408463196001</v>
      </c>
      <c r="H80" s="225">
        <v>1.6678261692802001</v>
      </c>
      <c r="I80" s="223">
        <v>56.525411756655402</v>
      </c>
      <c r="J80" s="225">
        <v>3.1447740783702902</v>
      </c>
      <c r="K80" s="223">
        <v>-8.0521788885426808</v>
      </c>
      <c r="L80" s="225">
        <v>4.1549273374563702</v>
      </c>
      <c r="M80" s="223">
        <v>60.061940885898103</v>
      </c>
      <c r="N80" s="225">
        <v>1.2734025556351101</v>
      </c>
      <c r="O80" s="223" t="s">
        <v>1058</v>
      </c>
      <c r="P80" s="225" t="s">
        <v>1058</v>
      </c>
      <c r="Q80" s="223" t="s">
        <v>1058</v>
      </c>
      <c r="R80" s="225" t="s">
        <v>1058</v>
      </c>
      <c r="S80" s="223">
        <v>60.846567675399299</v>
      </c>
      <c r="T80" s="225">
        <v>1.5340527244142901</v>
      </c>
      <c r="U80" s="223">
        <v>56.3178184468428</v>
      </c>
      <c r="V80" s="225">
        <v>2.6297027828977799</v>
      </c>
      <c r="W80" s="223">
        <v>65.401578356029106</v>
      </c>
      <c r="X80" s="225">
        <v>3.7824004762879202</v>
      </c>
      <c r="Y80" s="223">
        <v>4.5550106806297599</v>
      </c>
      <c r="Z80" s="225">
        <v>4.2076615573266603</v>
      </c>
      <c r="AA80" s="223">
        <v>59.699389279863901</v>
      </c>
      <c r="AB80" s="225">
        <v>4.7249909962823597</v>
      </c>
      <c r="AC80" s="223">
        <v>59.721627232570498</v>
      </c>
      <c r="AD80" s="225">
        <v>1.4254053453456601</v>
      </c>
      <c r="AE80" s="223">
        <v>60.141639062336601</v>
      </c>
      <c r="AF80" s="225">
        <v>3.9003958593202999</v>
      </c>
      <c r="AG80" s="223">
        <v>0.442249782472665</v>
      </c>
      <c r="AH80" s="225">
        <v>6.2189310470279198</v>
      </c>
      <c r="AI80" s="223">
        <v>60.320553325767101</v>
      </c>
      <c r="AJ80" s="225">
        <v>1.5253895255775001</v>
      </c>
      <c r="AK80" s="223">
        <v>59.196334662820298</v>
      </c>
      <c r="AL80" s="225">
        <v>2.2639237829584999</v>
      </c>
      <c r="AM80" s="223" t="s">
        <v>1058</v>
      </c>
      <c r="AN80" s="225" t="s">
        <v>1058</v>
      </c>
      <c r="AO80" s="223" t="s">
        <v>1058</v>
      </c>
      <c r="AP80" s="225" t="s">
        <v>1058</v>
      </c>
      <c r="AQ80" s="223">
        <v>-3.4823361326676601</v>
      </c>
      <c r="AR80" s="225">
        <v>1.64241661618672</v>
      </c>
      <c r="AS80" s="104"/>
      <c r="AT80" s="255"/>
    </row>
    <row r="81" spans="1:46" ht="13" customHeight="1" x14ac:dyDescent="0.25">
      <c r="A81" s="26" t="s">
        <v>435</v>
      </c>
      <c r="B81" s="188">
        <v>1</v>
      </c>
      <c r="C81" s="223">
        <v>60.250910154074198</v>
      </c>
      <c r="D81" s="225">
        <v>1.17534054000594</v>
      </c>
      <c r="E81" s="223">
        <v>57.902708684855199</v>
      </c>
      <c r="F81" s="225">
        <v>3.73640744803533</v>
      </c>
      <c r="G81" s="223">
        <v>61.6668433483256</v>
      </c>
      <c r="H81" s="225">
        <v>1.5806230841803299</v>
      </c>
      <c r="I81" s="223">
        <v>60.6343740060477</v>
      </c>
      <c r="J81" s="225">
        <v>2.8397715724028698</v>
      </c>
      <c r="K81" s="223">
        <v>2.7316653211924802</v>
      </c>
      <c r="L81" s="225">
        <v>5.2111623840231402</v>
      </c>
      <c r="M81" s="223">
        <v>61.698900490752798</v>
      </c>
      <c r="N81" s="225">
        <v>1.2477727771837701</v>
      </c>
      <c r="O81" s="223">
        <v>57.8898853075369</v>
      </c>
      <c r="P81" s="225">
        <v>3.5628709389142599</v>
      </c>
      <c r="Q81" s="223">
        <v>-3.8090151832158901</v>
      </c>
      <c r="R81" s="225">
        <v>3.9571280568023801</v>
      </c>
      <c r="S81" s="223">
        <v>60.896790305074703</v>
      </c>
      <c r="T81" s="225">
        <v>1.6986900440991799</v>
      </c>
      <c r="U81" s="223">
        <v>61.158218764986501</v>
      </c>
      <c r="V81" s="225">
        <v>2.7511263357842601</v>
      </c>
      <c r="W81" s="223">
        <v>60.495475699641702</v>
      </c>
      <c r="X81" s="225">
        <v>2.6675475771479098</v>
      </c>
      <c r="Y81" s="223">
        <v>-0.401314605433015</v>
      </c>
      <c r="Z81" s="225">
        <v>3.1542244630862699</v>
      </c>
      <c r="AA81" s="223">
        <v>51.715101550000099</v>
      </c>
      <c r="AB81" s="225">
        <v>3.2008403193133002</v>
      </c>
      <c r="AC81" s="223">
        <v>63.410675396623802</v>
      </c>
      <c r="AD81" s="225">
        <v>1.3727941468681399</v>
      </c>
      <c r="AE81" s="223">
        <v>59.511340735671602</v>
      </c>
      <c r="AF81" s="225">
        <v>3.20071242542957</v>
      </c>
      <c r="AG81" s="223">
        <v>7.7962391856715598</v>
      </c>
      <c r="AH81" s="225">
        <v>4.8205075982793799</v>
      </c>
      <c r="AI81" s="223">
        <v>59.370377466595002</v>
      </c>
      <c r="AJ81" s="225">
        <v>1.75713257580362</v>
      </c>
      <c r="AK81" s="223">
        <v>62.7524604891683</v>
      </c>
      <c r="AL81" s="225">
        <v>2.3966130488700701</v>
      </c>
      <c r="AM81" s="223">
        <v>66.362485630010099</v>
      </c>
      <c r="AN81" s="225">
        <v>2.3957578389568699</v>
      </c>
      <c r="AO81" s="223">
        <v>6.9921081634151196</v>
      </c>
      <c r="AP81" s="225">
        <v>2.7617141255762898</v>
      </c>
      <c r="AQ81" s="223">
        <v>-4.00783865547512</v>
      </c>
      <c r="AR81" s="225">
        <v>1.6228429678624501</v>
      </c>
      <c r="AS81" s="104"/>
      <c r="AT81" s="255"/>
    </row>
    <row r="82" spans="1:46" ht="13" customHeight="1" x14ac:dyDescent="0.25">
      <c r="A82" s="26" t="s">
        <v>437</v>
      </c>
      <c r="B82" s="188">
        <v>1</v>
      </c>
      <c r="C82" s="223">
        <v>38.330933635624802</v>
      </c>
      <c r="D82" s="225">
        <v>1.2415738838458601</v>
      </c>
      <c r="E82" s="223">
        <v>41.232218848580501</v>
      </c>
      <c r="F82" s="225">
        <v>4.0508591658837698</v>
      </c>
      <c r="G82" s="223">
        <v>38.822796846965403</v>
      </c>
      <c r="H82" s="225">
        <v>2.9037821305403901</v>
      </c>
      <c r="I82" s="223">
        <v>37.104237999691399</v>
      </c>
      <c r="J82" s="225">
        <v>1.6304247434664301</v>
      </c>
      <c r="K82" s="223">
        <v>-4.1279808488890701</v>
      </c>
      <c r="L82" s="225">
        <v>4.4029746061104102</v>
      </c>
      <c r="M82" s="223">
        <v>38.925155978308901</v>
      </c>
      <c r="N82" s="225">
        <v>1.36450645279022</v>
      </c>
      <c r="O82" s="223">
        <v>31.5118127420814</v>
      </c>
      <c r="P82" s="225">
        <v>3.4131367274692401</v>
      </c>
      <c r="Q82" s="223">
        <v>-7.4133432362274903</v>
      </c>
      <c r="R82" s="225">
        <v>3.7026659399121602</v>
      </c>
      <c r="S82" s="223">
        <v>35.261324927596803</v>
      </c>
      <c r="T82" s="225">
        <v>1.7122524142450799</v>
      </c>
      <c r="U82" s="223">
        <v>41.073159355351102</v>
      </c>
      <c r="V82" s="225">
        <v>2.4715494888557101</v>
      </c>
      <c r="W82" s="223">
        <v>40.821203611542899</v>
      </c>
      <c r="X82" s="225">
        <v>2.5068301937832298</v>
      </c>
      <c r="Y82" s="223">
        <v>5.5598786839461498</v>
      </c>
      <c r="Z82" s="225">
        <v>3.00778909013049</v>
      </c>
      <c r="AA82" s="223">
        <v>35.468362225715097</v>
      </c>
      <c r="AB82" s="225">
        <v>2.0969754789589299</v>
      </c>
      <c r="AC82" s="223">
        <v>39.286046253049399</v>
      </c>
      <c r="AD82" s="225">
        <v>1.7519615642533599</v>
      </c>
      <c r="AE82" s="223">
        <v>39.636390873625103</v>
      </c>
      <c r="AF82" s="225">
        <v>3.2739206918795101</v>
      </c>
      <c r="AG82" s="223">
        <v>4.1680286479100497</v>
      </c>
      <c r="AH82" s="225">
        <v>3.9855386653151901</v>
      </c>
      <c r="AI82" s="223">
        <v>37.611061771715796</v>
      </c>
      <c r="AJ82" s="225">
        <v>1.3463332338738101</v>
      </c>
      <c r="AK82" s="223">
        <v>44.529865966879903</v>
      </c>
      <c r="AL82" s="225">
        <v>4.6237255276678404</v>
      </c>
      <c r="AM82" s="223" t="s">
        <v>1058</v>
      </c>
      <c r="AN82" s="225" t="s">
        <v>1058</v>
      </c>
      <c r="AO82" s="223" t="s">
        <v>1058</v>
      </c>
      <c r="AP82" s="225" t="s">
        <v>1058</v>
      </c>
      <c r="AQ82" s="223">
        <v>-9.60742859098632</v>
      </c>
      <c r="AR82" s="225">
        <v>1.73266474208207</v>
      </c>
      <c r="AS82" s="104"/>
      <c r="AT82" s="255"/>
    </row>
    <row r="83" spans="1:46" ht="13" customHeight="1" x14ac:dyDescent="0.25">
      <c r="A83" s="26" t="s">
        <v>438</v>
      </c>
      <c r="B83" s="188">
        <v>1</v>
      </c>
      <c r="C83" s="223">
        <v>41.573396725119103</v>
      </c>
      <c r="D83" s="225">
        <v>1.7728273576736</v>
      </c>
      <c r="E83" s="223" t="s">
        <v>1058</v>
      </c>
      <c r="F83" s="225" t="s">
        <v>1058</v>
      </c>
      <c r="G83" s="223">
        <v>39.945139491404703</v>
      </c>
      <c r="H83" s="225">
        <v>4.0370445375412398</v>
      </c>
      <c r="I83" s="223">
        <v>41.863397615678601</v>
      </c>
      <c r="J83" s="225">
        <v>2.01894959914602</v>
      </c>
      <c r="K83" s="223" t="s">
        <v>1058</v>
      </c>
      <c r="L83" s="225" t="s">
        <v>1058</v>
      </c>
      <c r="M83" s="223">
        <v>49.676043664802599</v>
      </c>
      <c r="N83" s="225">
        <v>2.3057901457816401</v>
      </c>
      <c r="O83" s="223">
        <v>39.823433614262299</v>
      </c>
      <c r="P83" s="225">
        <v>2.1231255912278</v>
      </c>
      <c r="Q83" s="223">
        <v>-9.8526100505402194</v>
      </c>
      <c r="R83" s="225">
        <v>3.15125744120117</v>
      </c>
      <c r="S83" s="223">
        <v>41.258621028680203</v>
      </c>
      <c r="T83" s="225">
        <v>2.0458446479697199</v>
      </c>
      <c r="U83" s="223">
        <v>40.417918353803103</v>
      </c>
      <c r="V83" s="225">
        <v>3.7681307707540399</v>
      </c>
      <c r="W83" s="223">
        <v>42.582269126684999</v>
      </c>
      <c r="X83" s="225">
        <v>7.8731283564223498</v>
      </c>
      <c r="Y83" s="223">
        <v>1.32364809800482</v>
      </c>
      <c r="Z83" s="225">
        <v>8.1472462751723107</v>
      </c>
      <c r="AA83" s="223">
        <v>36.927327498536599</v>
      </c>
      <c r="AB83" s="225">
        <v>3.9114286858570901</v>
      </c>
      <c r="AC83" s="223">
        <v>36.055987950707902</v>
      </c>
      <c r="AD83" s="225">
        <v>2.7149629924120502</v>
      </c>
      <c r="AE83" s="223">
        <v>51.829175420277501</v>
      </c>
      <c r="AF83" s="225">
        <v>2.0006949603282398</v>
      </c>
      <c r="AG83" s="223">
        <v>14.901847921740799</v>
      </c>
      <c r="AH83" s="225">
        <v>4.6549059670316</v>
      </c>
      <c r="AI83" s="223">
        <v>38.920071717700601</v>
      </c>
      <c r="AJ83" s="225">
        <v>2.0467496955297002</v>
      </c>
      <c r="AK83" s="223">
        <v>53.132013205151601</v>
      </c>
      <c r="AL83" s="225">
        <v>3.5803663325736399</v>
      </c>
      <c r="AM83" s="223" t="s">
        <v>1058</v>
      </c>
      <c r="AN83" s="225" t="s">
        <v>1058</v>
      </c>
      <c r="AO83" s="223" t="s">
        <v>1058</v>
      </c>
      <c r="AP83" s="225" t="s">
        <v>1058</v>
      </c>
      <c r="AQ83" s="223">
        <v>0.61931317213901604</v>
      </c>
      <c r="AR83" s="225">
        <v>2.4258953677970201</v>
      </c>
      <c r="AS83" s="104"/>
      <c r="AT83" s="255"/>
    </row>
    <row r="84" spans="1:46" ht="13" customHeight="1" x14ac:dyDescent="0.25">
      <c r="A84" s="62" t="s">
        <v>449</v>
      </c>
      <c r="B84" s="189">
        <v>1</v>
      </c>
      <c r="C84" s="247">
        <v>53.351180127801598</v>
      </c>
      <c r="D84" s="250">
        <v>0.40980227967912097</v>
      </c>
      <c r="E84" s="247">
        <v>53.193481003339798</v>
      </c>
      <c r="F84" s="250">
        <v>1.5627457830251199</v>
      </c>
      <c r="G84" s="247">
        <v>52.9864632036454</v>
      </c>
      <c r="H84" s="250">
        <v>0.92084884897422303</v>
      </c>
      <c r="I84" s="247">
        <v>53.603271434602703</v>
      </c>
      <c r="J84" s="250">
        <v>0.71001534254217402</v>
      </c>
      <c r="K84" s="247">
        <v>0.25487868882810299</v>
      </c>
      <c r="L84" s="250">
        <v>1.77167478828016</v>
      </c>
      <c r="M84" s="247">
        <v>55.0625384623538</v>
      </c>
      <c r="N84" s="250">
        <v>0.46041714650194598</v>
      </c>
      <c r="O84" s="247">
        <v>45.804789520684103</v>
      </c>
      <c r="P84" s="250">
        <v>1.1246422191461301</v>
      </c>
      <c r="Q84" s="247">
        <v>-8.4144018809514503</v>
      </c>
      <c r="R84" s="250">
        <v>1.26874676052701</v>
      </c>
      <c r="S84" s="247">
        <v>51.975884144505798</v>
      </c>
      <c r="T84" s="250">
        <v>0.59055080572964003</v>
      </c>
      <c r="U84" s="247">
        <v>54.875832211260999</v>
      </c>
      <c r="V84" s="250">
        <v>0.93530905273221299</v>
      </c>
      <c r="W84" s="247">
        <v>53.676822684698998</v>
      </c>
      <c r="X84" s="250">
        <v>1.36994640327796</v>
      </c>
      <c r="Y84" s="247">
        <v>3.0590575803997502</v>
      </c>
      <c r="Z84" s="250">
        <v>1.5176213150356599</v>
      </c>
      <c r="AA84" s="247">
        <v>49.790464662301602</v>
      </c>
      <c r="AB84" s="250">
        <v>1.0262369951002199</v>
      </c>
      <c r="AC84" s="247">
        <v>54.125625478491401</v>
      </c>
      <c r="AD84" s="250">
        <v>0.67403284680341602</v>
      </c>
      <c r="AE84" s="247">
        <v>53.670620420723601</v>
      </c>
      <c r="AF84" s="250">
        <v>1.0243863252320999</v>
      </c>
      <c r="AG84" s="247">
        <v>4.7035902683173401</v>
      </c>
      <c r="AH84" s="250">
        <v>1.5997100153300301</v>
      </c>
      <c r="AI84" s="247">
        <v>52.5092895433582</v>
      </c>
      <c r="AJ84" s="250">
        <v>0.54101458671198799</v>
      </c>
      <c r="AK84" s="247">
        <v>58.116069527246303</v>
      </c>
      <c r="AL84" s="250">
        <v>1.2337729525610299</v>
      </c>
      <c r="AM84" s="247">
        <v>64.108501075364202</v>
      </c>
      <c r="AN84" s="250">
        <v>1.84052904446364</v>
      </c>
      <c r="AO84" s="247">
        <v>4.2845814024969302</v>
      </c>
      <c r="AP84" s="250">
        <v>2.05739922040061</v>
      </c>
      <c r="AQ84" s="247">
        <v>-0.70164894704649405</v>
      </c>
      <c r="AR84" s="250">
        <v>0.52930031337653805</v>
      </c>
      <c r="AS84" s="104"/>
      <c r="AT84" s="255"/>
    </row>
    <row r="85" spans="1:46" ht="13" customHeight="1" x14ac:dyDescent="0.25">
      <c r="A85" s="26" t="s">
        <v>121</v>
      </c>
      <c r="B85" s="188">
        <v>1</v>
      </c>
      <c r="C85" s="223">
        <v>72.085873508684799</v>
      </c>
      <c r="D85" s="225">
        <v>1.40830802931344</v>
      </c>
      <c r="E85" s="223">
        <v>75.5385126471418</v>
      </c>
      <c r="F85" s="225">
        <v>3.8158586949595499</v>
      </c>
      <c r="G85" s="223">
        <v>72.267556215356905</v>
      </c>
      <c r="H85" s="225">
        <v>1.7539119372727701</v>
      </c>
      <c r="I85" s="223">
        <v>66.7798940516751</v>
      </c>
      <c r="J85" s="225">
        <v>4.8891804521323303</v>
      </c>
      <c r="K85" s="223">
        <v>-8.7586185954666291</v>
      </c>
      <c r="L85" s="225">
        <v>6.2729290823663302</v>
      </c>
      <c r="M85" s="223">
        <v>73.636009765718597</v>
      </c>
      <c r="N85" s="225">
        <v>1.8338712991978701</v>
      </c>
      <c r="O85" s="223">
        <v>71.054639407803606</v>
      </c>
      <c r="P85" s="225">
        <v>2.1326038521113899</v>
      </c>
      <c r="Q85" s="223">
        <v>-2.5813703579149201</v>
      </c>
      <c r="R85" s="225">
        <v>2.8157595626103502</v>
      </c>
      <c r="S85" s="223">
        <v>68.895350885076894</v>
      </c>
      <c r="T85" s="225">
        <v>2.8088709028113499</v>
      </c>
      <c r="U85" s="223">
        <v>74.367775454774801</v>
      </c>
      <c r="V85" s="225">
        <v>2.2019019291681201</v>
      </c>
      <c r="W85" s="223">
        <v>73.571055121818304</v>
      </c>
      <c r="X85" s="225">
        <v>3.0272387730651902</v>
      </c>
      <c r="Y85" s="223">
        <v>4.6757042367414101</v>
      </c>
      <c r="Z85" s="225">
        <v>4.3902768051903598</v>
      </c>
      <c r="AA85" s="223" t="s">
        <v>1058</v>
      </c>
      <c r="AB85" s="225" t="s">
        <v>1058</v>
      </c>
      <c r="AC85" s="223">
        <v>73.518973905996205</v>
      </c>
      <c r="AD85" s="225">
        <v>2.4125297349816601</v>
      </c>
      <c r="AE85" s="223">
        <v>71.476294219186499</v>
      </c>
      <c r="AF85" s="225">
        <v>2.2205789888061198</v>
      </c>
      <c r="AG85" s="223" t="s">
        <v>1058</v>
      </c>
      <c r="AH85" s="225" t="s">
        <v>1058</v>
      </c>
      <c r="AI85" s="223">
        <v>72.626911272390103</v>
      </c>
      <c r="AJ85" s="225">
        <v>2.1568801734421199</v>
      </c>
      <c r="AK85" s="223">
        <v>73.100742804156397</v>
      </c>
      <c r="AL85" s="225">
        <v>2.2725676794410501</v>
      </c>
      <c r="AM85" s="223">
        <v>68.132707636223799</v>
      </c>
      <c r="AN85" s="225">
        <v>5.2331305577109299</v>
      </c>
      <c r="AO85" s="223">
        <v>-4.49420363616629</v>
      </c>
      <c r="AP85" s="225">
        <v>5.6711052645178999</v>
      </c>
      <c r="AQ85" s="223">
        <v>-3.3946167265022198</v>
      </c>
      <c r="AR85" s="225">
        <v>1.9059485780640799</v>
      </c>
      <c r="AS85" s="104"/>
      <c r="AT85" s="255"/>
    </row>
    <row r="86" spans="1:46" ht="13" customHeight="1" x14ac:dyDescent="0.25">
      <c r="A86" s="26" t="s">
        <v>446</v>
      </c>
      <c r="B86" s="188">
        <v>1</v>
      </c>
      <c r="C86" s="223">
        <v>66.283212602156894</v>
      </c>
      <c r="D86" s="225">
        <v>2.0318597790644799</v>
      </c>
      <c r="E86" s="223">
        <v>63.537114681079601</v>
      </c>
      <c r="F86" s="225">
        <v>7.1630418348169904</v>
      </c>
      <c r="G86" s="223">
        <v>68.060374963569004</v>
      </c>
      <c r="H86" s="225">
        <v>2.1764568679538701</v>
      </c>
      <c r="I86" s="223">
        <v>61.970039909479901</v>
      </c>
      <c r="J86" s="225">
        <v>6.0871950860342903</v>
      </c>
      <c r="K86" s="223">
        <v>-1.56707477159966</v>
      </c>
      <c r="L86" s="225">
        <v>9.3866233963445893</v>
      </c>
      <c r="M86" s="223" t="s">
        <v>1605</v>
      </c>
      <c r="N86" s="225" t="s">
        <v>1605</v>
      </c>
      <c r="O86" s="223" t="s">
        <v>1605</v>
      </c>
      <c r="P86" s="225" t="s">
        <v>1605</v>
      </c>
      <c r="Q86" s="223" t="s">
        <v>1605</v>
      </c>
      <c r="R86" s="225" t="s">
        <v>1605</v>
      </c>
      <c r="S86" s="223">
        <v>68.147335421133803</v>
      </c>
      <c r="T86" s="225">
        <v>2.6194281222390199</v>
      </c>
      <c r="U86" s="223">
        <v>67.577355728647206</v>
      </c>
      <c r="V86" s="225">
        <v>4.41490111478622</v>
      </c>
      <c r="W86" s="223">
        <v>61.835613963717798</v>
      </c>
      <c r="X86" s="225">
        <v>6.9578393394266698</v>
      </c>
      <c r="Y86" s="223">
        <v>-6.3117214574159703</v>
      </c>
      <c r="Z86" s="225">
        <v>7.5556136436417001</v>
      </c>
      <c r="AA86" s="223">
        <v>65.172817100012196</v>
      </c>
      <c r="AB86" s="225">
        <v>5.9876551556828197</v>
      </c>
      <c r="AC86" s="223">
        <v>66.003979613915604</v>
      </c>
      <c r="AD86" s="225">
        <v>2.6310229461625401</v>
      </c>
      <c r="AE86" s="223">
        <v>67.409559013865902</v>
      </c>
      <c r="AF86" s="225">
        <v>4.9532688855126796</v>
      </c>
      <c r="AG86" s="223">
        <v>2.2367419138537201</v>
      </c>
      <c r="AH86" s="225">
        <v>7.7320673695911504</v>
      </c>
      <c r="AI86" s="223">
        <v>71.002982614631406</v>
      </c>
      <c r="AJ86" s="225">
        <v>4.0852502333215996</v>
      </c>
      <c r="AK86" s="223">
        <v>63.734106431983498</v>
      </c>
      <c r="AL86" s="225">
        <v>2.9987677761230098</v>
      </c>
      <c r="AM86" s="223">
        <v>66.074101651190503</v>
      </c>
      <c r="AN86" s="225">
        <v>5.1266549044058003</v>
      </c>
      <c r="AO86" s="223">
        <v>-4.9288809634409203</v>
      </c>
      <c r="AP86" s="225">
        <v>6.07888821289907</v>
      </c>
      <c r="AQ86" s="223">
        <v>16.325397946614</v>
      </c>
      <c r="AR86" s="225">
        <v>2.95207735905832</v>
      </c>
      <c r="AS86" s="104"/>
      <c r="AT86" s="255"/>
    </row>
    <row r="87" spans="1:46" ht="13" customHeight="1" x14ac:dyDescent="0.25">
      <c r="A87" s="27" t="s">
        <v>447</v>
      </c>
      <c r="B87" s="203">
        <v>1</v>
      </c>
      <c r="C87" s="233">
        <v>41.765747993773601</v>
      </c>
      <c r="D87" s="234">
        <v>2.0888684750141602</v>
      </c>
      <c r="E87" s="233">
        <v>36.192785798039502</v>
      </c>
      <c r="F87" s="234">
        <v>5.63591853873469</v>
      </c>
      <c r="G87" s="233">
        <v>37.673030685457</v>
      </c>
      <c r="H87" s="234">
        <v>4.0674725164322902</v>
      </c>
      <c r="I87" s="233">
        <v>44.053198611151402</v>
      </c>
      <c r="J87" s="234">
        <v>2.7898485731365099</v>
      </c>
      <c r="K87" s="233">
        <v>7.8604128131119202</v>
      </c>
      <c r="L87" s="234">
        <v>6.2254630245605496</v>
      </c>
      <c r="M87" s="233">
        <v>41.357987768532098</v>
      </c>
      <c r="N87" s="234">
        <v>2.0553099690323799</v>
      </c>
      <c r="O87" s="233" t="s">
        <v>1058</v>
      </c>
      <c r="P87" s="234" t="s">
        <v>1058</v>
      </c>
      <c r="Q87" s="233" t="s">
        <v>1058</v>
      </c>
      <c r="R87" s="234" t="s">
        <v>1058</v>
      </c>
      <c r="S87" s="233">
        <v>43.870127752863397</v>
      </c>
      <c r="T87" s="234">
        <v>2.9817413797130801</v>
      </c>
      <c r="U87" s="233">
        <v>37.543758650976102</v>
      </c>
      <c r="V87" s="234">
        <v>3.9291273517590599</v>
      </c>
      <c r="W87" s="233">
        <v>42.547600243922503</v>
      </c>
      <c r="X87" s="234">
        <v>4.1948796089634399</v>
      </c>
      <c r="Y87" s="233">
        <v>-1.32252750894099</v>
      </c>
      <c r="Z87" s="234">
        <v>4.9646064017628504</v>
      </c>
      <c r="AA87" s="233" t="s">
        <v>1058</v>
      </c>
      <c r="AB87" s="234" t="s">
        <v>1058</v>
      </c>
      <c r="AC87" s="233">
        <v>39.026459478818502</v>
      </c>
      <c r="AD87" s="234">
        <v>3.0549630734024098</v>
      </c>
      <c r="AE87" s="233">
        <v>45.869085950532003</v>
      </c>
      <c r="AF87" s="234">
        <v>3.42901830456701</v>
      </c>
      <c r="AG87" s="233" t="s">
        <v>1058</v>
      </c>
      <c r="AH87" s="234" t="s">
        <v>1058</v>
      </c>
      <c r="AI87" s="233">
        <v>37.788699097514602</v>
      </c>
      <c r="AJ87" s="234">
        <v>5.4736676454833404</v>
      </c>
      <c r="AK87" s="233">
        <v>41.980981145316697</v>
      </c>
      <c r="AL87" s="234">
        <v>2.7690134086922602</v>
      </c>
      <c r="AM87" s="233">
        <v>43.851673857903599</v>
      </c>
      <c r="AN87" s="234">
        <v>4.4534537377144296</v>
      </c>
      <c r="AO87" s="233">
        <v>6.0629747603889497</v>
      </c>
      <c r="AP87" s="234">
        <v>7.2122553715976299</v>
      </c>
      <c r="AQ87" s="233">
        <v>-14.051137592055101</v>
      </c>
      <c r="AR87" s="234">
        <v>3.0119944107657202</v>
      </c>
      <c r="AS87" s="251"/>
      <c r="AT87" s="256"/>
    </row>
    <row r="88" spans="1:46" ht="13" customHeight="1" x14ac:dyDescent="0.25">
      <c r="A88" s="26"/>
      <c r="B88" s="96"/>
      <c r="C88" s="223" t="s">
        <v>760</v>
      </c>
      <c r="D88" s="225" t="s">
        <v>761</v>
      </c>
      <c r="E88" s="223" t="s">
        <v>1567</v>
      </c>
      <c r="F88" s="225" t="s">
        <v>1568</v>
      </c>
      <c r="G88" s="223" t="s">
        <v>1569</v>
      </c>
      <c r="H88" s="225" t="s">
        <v>1570</v>
      </c>
      <c r="I88" s="223" t="s">
        <v>1571</v>
      </c>
      <c r="J88" s="225" t="s">
        <v>1572</v>
      </c>
      <c r="K88" s="223" t="s">
        <v>1573</v>
      </c>
      <c r="L88" s="225" t="s">
        <v>1574</v>
      </c>
      <c r="M88" s="223" t="s">
        <v>1575</v>
      </c>
      <c r="N88" s="225" t="s">
        <v>1576</v>
      </c>
      <c r="O88" s="223" t="s">
        <v>1577</v>
      </c>
      <c r="P88" s="225" t="s">
        <v>1578</v>
      </c>
      <c r="Q88" s="223" t="s">
        <v>1579</v>
      </c>
      <c r="R88" s="225" t="s">
        <v>1580</v>
      </c>
      <c r="S88" s="223" t="s">
        <v>1581</v>
      </c>
      <c r="T88" s="225" t="s">
        <v>1582</v>
      </c>
      <c r="U88" s="223" t="s">
        <v>1583</v>
      </c>
      <c r="V88" s="225" t="s">
        <v>1584</v>
      </c>
      <c r="W88" s="223" t="s">
        <v>1585</v>
      </c>
      <c r="X88" s="225" t="s">
        <v>1586</v>
      </c>
      <c r="Y88" s="223" t="s">
        <v>1587</v>
      </c>
      <c r="Z88" s="225" t="s">
        <v>1588</v>
      </c>
      <c r="AA88" s="223" t="s">
        <v>1589</v>
      </c>
      <c r="AB88" s="225" t="s">
        <v>1590</v>
      </c>
      <c r="AC88" s="223" t="s">
        <v>1591</v>
      </c>
      <c r="AD88" s="225" t="s">
        <v>1592</v>
      </c>
      <c r="AE88" s="223" t="s">
        <v>1593</v>
      </c>
      <c r="AF88" s="225" t="s">
        <v>1594</v>
      </c>
      <c r="AG88" s="223" t="s">
        <v>1595</v>
      </c>
      <c r="AH88" s="225" t="s">
        <v>1596</v>
      </c>
      <c r="AI88" s="223" t="s">
        <v>1597</v>
      </c>
      <c r="AJ88" s="225" t="s">
        <v>1598</v>
      </c>
      <c r="AK88" s="223" t="s">
        <v>1599</v>
      </c>
      <c r="AL88" s="225" t="s">
        <v>1600</v>
      </c>
      <c r="AM88" s="223" t="s">
        <v>1601</v>
      </c>
      <c r="AN88" s="225" t="s">
        <v>1602</v>
      </c>
      <c r="AO88" s="223" t="s">
        <v>1603</v>
      </c>
      <c r="AP88" s="225" t="s">
        <v>1604</v>
      </c>
      <c r="AQ88" s="104" t="s">
        <v>1465</v>
      </c>
      <c r="AR88" s="104" t="s">
        <v>1466</v>
      </c>
      <c r="AS88" s="223" t="s">
        <v>1497</v>
      </c>
      <c r="AT88" s="239" t="s">
        <v>1498</v>
      </c>
    </row>
    <row r="89" spans="1:46" ht="13" customHeight="1" x14ac:dyDescent="0.25">
      <c r="A89" s="26" t="s">
        <v>404</v>
      </c>
      <c r="B89" s="96">
        <v>3</v>
      </c>
      <c r="C89" s="223">
        <v>47.115478112708502</v>
      </c>
      <c r="D89" s="225">
        <v>1.37807344397222</v>
      </c>
      <c r="E89" s="223" t="s">
        <v>494</v>
      </c>
      <c r="F89" s="225" t="s">
        <v>494</v>
      </c>
      <c r="G89" s="223">
        <v>47.6568373345781</v>
      </c>
      <c r="H89" s="225">
        <v>1.7358274251730299</v>
      </c>
      <c r="I89" s="223">
        <v>45.063608325828</v>
      </c>
      <c r="J89" s="225">
        <v>2.5208493506074201</v>
      </c>
      <c r="K89" s="223" t="s">
        <v>494</v>
      </c>
      <c r="L89" s="225" t="s">
        <v>494</v>
      </c>
      <c r="M89" s="223">
        <v>47.131483300111697</v>
      </c>
      <c r="N89" s="225">
        <v>1.4265090725262799</v>
      </c>
      <c r="O89" s="223" t="s">
        <v>1058</v>
      </c>
      <c r="P89" s="225" t="s">
        <v>1058</v>
      </c>
      <c r="Q89" s="223" t="s">
        <v>1058</v>
      </c>
      <c r="R89" s="225" t="s">
        <v>1058</v>
      </c>
      <c r="S89" s="223">
        <v>44.826843289110897</v>
      </c>
      <c r="T89" s="225">
        <v>1.8742946525267901</v>
      </c>
      <c r="U89" s="223">
        <v>47.846059913112697</v>
      </c>
      <c r="V89" s="225">
        <v>2.7830528675708002</v>
      </c>
      <c r="W89" s="223">
        <v>51.842175405420299</v>
      </c>
      <c r="X89" s="225">
        <v>5.4511883936670804</v>
      </c>
      <c r="Y89" s="223">
        <v>7.0153321163093798</v>
      </c>
      <c r="Z89" s="225">
        <v>5.9733873360549001</v>
      </c>
      <c r="AA89" s="223">
        <v>43.681613897892198</v>
      </c>
      <c r="AB89" s="225">
        <v>2.3021184799730601</v>
      </c>
      <c r="AC89" s="223">
        <v>48.459157761311801</v>
      </c>
      <c r="AD89" s="225">
        <v>1.9688555696635299</v>
      </c>
      <c r="AE89" s="223" t="s">
        <v>1058</v>
      </c>
      <c r="AF89" s="225" t="s">
        <v>1058</v>
      </c>
      <c r="AG89" s="223" t="s">
        <v>1058</v>
      </c>
      <c r="AH89" s="225" t="s">
        <v>1058</v>
      </c>
      <c r="AI89" s="223">
        <v>46.204347847595002</v>
      </c>
      <c r="AJ89" s="225">
        <v>1.6773906423169</v>
      </c>
      <c r="AK89" s="223">
        <v>46.119212227554897</v>
      </c>
      <c r="AL89" s="225">
        <v>2.8884920130690599</v>
      </c>
      <c r="AM89" s="223" t="s">
        <v>1058</v>
      </c>
      <c r="AN89" s="225" t="s">
        <v>1058</v>
      </c>
      <c r="AO89" s="223" t="s">
        <v>1058</v>
      </c>
      <c r="AP89" s="225" t="s">
        <v>1058</v>
      </c>
      <c r="AQ89" s="104"/>
      <c r="AR89" s="104"/>
      <c r="AS89" s="223">
        <v>-9.7191156337349902</v>
      </c>
      <c r="AT89" s="239">
        <v>2.0683505238320801</v>
      </c>
    </row>
    <row r="90" spans="1:46" ht="13" customHeight="1" x14ac:dyDescent="0.25">
      <c r="A90" s="26" t="s">
        <v>407</v>
      </c>
      <c r="B90" s="96">
        <v>3</v>
      </c>
      <c r="C90" s="223">
        <v>36.423192735750099</v>
      </c>
      <c r="D90" s="225">
        <v>1.8174173183831199</v>
      </c>
      <c r="E90" s="223" t="s">
        <v>1058</v>
      </c>
      <c r="F90" s="225" t="s">
        <v>1058</v>
      </c>
      <c r="G90" s="223">
        <v>36.465851253615803</v>
      </c>
      <c r="H90" s="225">
        <v>2.6905267242434099</v>
      </c>
      <c r="I90" s="223">
        <v>36.819522549591902</v>
      </c>
      <c r="J90" s="225">
        <v>2.6766134495066001</v>
      </c>
      <c r="K90" s="223" t="s">
        <v>1058</v>
      </c>
      <c r="L90" s="225" t="s">
        <v>1058</v>
      </c>
      <c r="M90" s="223">
        <v>35.9008146892307</v>
      </c>
      <c r="N90" s="225">
        <v>1.96383515312941</v>
      </c>
      <c r="O90" s="223" t="s">
        <v>1058</v>
      </c>
      <c r="P90" s="225" t="s">
        <v>1058</v>
      </c>
      <c r="Q90" s="223" t="s">
        <v>1058</v>
      </c>
      <c r="R90" s="225" t="s">
        <v>1058</v>
      </c>
      <c r="S90" s="223">
        <v>33.873318515417601</v>
      </c>
      <c r="T90" s="225">
        <v>2.3103651267960101</v>
      </c>
      <c r="U90" s="223">
        <v>40.489504641286999</v>
      </c>
      <c r="V90" s="225">
        <v>2.6343608447781599</v>
      </c>
      <c r="W90" s="223">
        <v>37.866656085077402</v>
      </c>
      <c r="X90" s="225">
        <v>6.0610247477259103</v>
      </c>
      <c r="Y90" s="223">
        <v>3.9933375696598801</v>
      </c>
      <c r="Z90" s="225">
        <v>6.5210352841223402</v>
      </c>
      <c r="AA90" s="223">
        <v>32.292202943428798</v>
      </c>
      <c r="AB90" s="225">
        <v>3.0038699001482798</v>
      </c>
      <c r="AC90" s="223">
        <v>38.9294046814748</v>
      </c>
      <c r="AD90" s="225">
        <v>2.7492387429489198</v>
      </c>
      <c r="AE90" s="223">
        <v>41.264713773342898</v>
      </c>
      <c r="AF90" s="225">
        <v>3.2110495043573</v>
      </c>
      <c r="AG90" s="223">
        <v>8.9725108299141194</v>
      </c>
      <c r="AH90" s="225">
        <v>4.3328775868873102</v>
      </c>
      <c r="AI90" s="223">
        <v>36.064032155710798</v>
      </c>
      <c r="AJ90" s="225">
        <v>3.14749665234734</v>
      </c>
      <c r="AK90" s="223">
        <v>35.435993349356302</v>
      </c>
      <c r="AL90" s="225">
        <v>2.3397264138897098</v>
      </c>
      <c r="AM90" s="223">
        <v>39.9821901931425</v>
      </c>
      <c r="AN90" s="225">
        <v>3.1101102111769401</v>
      </c>
      <c r="AO90" s="223">
        <v>3.91815803743172</v>
      </c>
      <c r="AP90" s="225">
        <v>3.8304225423816001</v>
      </c>
      <c r="AQ90" s="104"/>
      <c r="AR90" s="104"/>
      <c r="AS90" s="223">
        <v>-5.8941285841687803</v>
      </c>
      <c r="AT90" s="239">
        <v>2.4091352415077099</v>
      </c>
    </row>
    <row r="91" spans="1:46" ht="13" customHeight="1" x14ac:dyDescent="0.25">
      <c r="A91" s="26" t="s">
        <v>565</v>
      </c>
      <c r="B91" s="96">
        <v>3</v>
      </c>
      <c r="C91" s="223">
        <v>70.857182130232601</v>
      </c>
      <c r="D91" s="225">
        <v>1.39449252278702</v>
      </c>
      <c r="E91" s="223" t="s">
        <v>1058</v>
      </c>
      <c r="F91" s="225" t="s">
        <v>1058</v>
      </c>
      <c r="G91" s="223">
        <v>72.055627905716094</v>
      </c>
      <c r="H91" s="225">
        <v>1.61626484324855</v>
      </c>
      <c r="I91" s="223">
        <v>63.677311986927997</v>
      </c>
      <c r="J91" s="225">
        <v>4.2093385932483196</v>
      </c>
      <c r="K91" s="223" t="s">
        <v>1058</v>
      </c>
      <c r="L91" s="225" t="s">
        <v>1058</v>
      </c>
      <c r="M91" s="223">
        <v>68.607542505862597</v>
      </c>
      <c r="N91" s="225">
        <v>2.40191901692556</v>
      </c>
      <c r="O91" s="223">
        <v>71.696924563253702</v>
      </c>
      <c r="P91" s="225">
        <v>1.8899141197229701</v>
      </c>
      <c r="Q91" s="223">
        <v>3.0893820573911199</v>
      </c>
      <c r="R91" s="225">
        <v>3.0668682084381098</v>
      </c>
      <c r="S91" s="223">
        <v>69.162350767092207</v>
      </c>
      <c r="T91" s="225">
        <v>2.4501306848391899</v>
      </c>
      <c r="U91" s="223">
        <v>69.705480455239595</v>
      </c>
      <c r="V91" s="225">
        <v>2.52304337454924</v>
      </c>
      <c r="W91" s="223">
        <v>73.687355652008804</v>
      </c>
      <c r="X91" s="225">
        <v>3.06728000751301</v>
      </c>
      <c r="Y91" s="223">
        <v>4.5250048849165303</v>
      </c>
      <c r="Z91" s="225">
        <v>3.9702336963997702</v>
      </c>
      <c r="AA91" s="223" t="s">
        <v>1058</v>
      </c>
      <c r="AB91" s="225" t="s">
        <v>1058</v>
      </c>
      <c r="AC91" s="223">
        <v>72.005472108799907</v>
      </c>
      <c r="AD91" s="225">
        <v>1.7029096093200899</v>
      </c>
      <c r="AE91" s="223">
        <v>68.598976030354095</v>
      </c>
      <c r="AF91" s="225">
        <v>3.1388918898667901</v>
      </c>
      <c r="AG91" s="223" t="s">
        <v>1058</v>
      </c>
      <c r="AH91" s="225" t="s">
        <v>1058</v>
      </c>
      <c r="AI91" s="223">
        <v>70.331144399597605</v>
      </c>
      <c r="AJ91" s="225">
        <v>2.3140682621123498</v>
      </c>
      <c r="AK91" s="223">
        <v>69.477278294390899</v>
      </c>
      <c r="AL91" s="225">
        <v>2.12763685978216</v>
      </c>
      <c r="AM91" s="223">
        <v>73.444065419639898</v>
      </c>
      <c r="AN91" s="225">
        <v>4.2612293990026497</v>
      </c>
      <c r="AO91" s="223">
        <v>3.1129210200423398</v>
      </c>
      <c r="AP91" s="225">
        <v>4.8034680053661196</v>
      </c>
      <c r="AQ91" s="104"/>
      <c r="AR91" s="104"/>
      <c r="AS91" s="223">
        <v>-4.6233081049543996</v>
      </c>
      <c r="AT91" s="239">
        <v>1.8957631373419801</v>
      </c>
    </row>
    <row r="92" spans="1:46" ht="13" customHeight="1" x14ac:dyDescent="0.25">
      <c r="A92" s="26" t="s">
        <v>426</v>
      </c>
      <c r="B92" s="96">
        <v>3</v>
      </c>
      <c r="C92" s="223">
        <v>76.276402177071304</v>
      </c>
      <c r="D92" s="225">
        <v>1.0702248703063599</v>
      </c>
      <c r="E92" s="223" t="s">
        <v>1058</v>
      </c>
      <c r="F92" s="225" t="s">
        <v>1058</v>
      </c>
      <c r="G92" s="223">
        <v>78.028515087579294</v>
      </c>
      <c r="H92" s="225">
        <v>1.2948160474161701</v>
      </c>
      <c r="I92" s="223">
        <v>70.6406335268004</v>
      </c>
      <c r="J92" s="225">
        <v>1.85962364719374</v>
      </c>
      <c r="K92" s="223" t="s">
        <v>1058</v>
      </c>
      <c r="L92" s="225" t="s">
        <v>1058</v>
      </c>
      <c r="M92" s="223">
        <v>78.985281100502604</v>
      </c>
      <c r="N92" s="225">
        <v>1.1517890703009801</v>
      </c>
      <c r="O92" s="223">
        <v>57.5880089497442</v>
      </c>
      <c r="P92" s="225">
        <v>2.5982347360133602</v>
      </c>
      <c r="Q92" s="223">
        <v>-21.3972721507584</v>
      </c>
      <c r="R92" s="225">
        <v>2.83342267003033</v>
      </c>
      <c r="S92" s="223">
        <v>74.787785360610897</v>
      </c>
      <c r="T92" s="225">
        <v>2.60472105191853</v>
      </c>
      <c r="U92" s="223">
        <v>77.388340194463794</v>
      </c>
      <c r="V92" s="225">
        <v>1.46928367056071</v>
      </c>
      <c r="W92" s="223">
        <v>75.329693025873695</v>
      </c>
      <c r="X92" s="225">
        <v>2.22904043983936</v>
      </c>
      <c r="Y92" s="223">
        <v>0.54190766526276901</v>
      </c>
      <c r="Z92" s="225">
        <v>3.4084883160683699</v>
      </c>
      <c r="AA92" s="223" t="s">
        <v>1058</v>
      </c>
      <c r="AB92" s="225" t="s">
        <v>1058</v>
      </c>
      <c r="AC92" s="223">
        <v>76.584955888938893</v>
      </c>
      <c r="AD92" s="225">
        <v>1.5973767665665299</v>
      </c>
      <c r="AE92" s="223">
        <v>76.407805811752397</v>
      </c>
      <c r="AF92" s="225">
        <v>1.5629529838416201</v>
      </c>
      <c r="AG92" s="223" t="s">
        <v>1058</v>
      </c>
      <c r="AH92" s="225" t="s">
        <v>1058</v>
      </c>
      <c r="AI92" s="223">
        <v>76.751724806557505</v>
      </c>
      <c r="AJ92" s="225">
        <v>1.43108810887372</v>
      </c>
      <c r="AK92" s="223">
        <v>76.574881260621396</v>
      </c>
      <c r="AL92" s="225">
        <v>1.998455645622</v>
      </c>
      <c r="AM92" s="223" t="s">
        <v>1058</v>
      </c>
      <c r="AN92" s="225" t="s">
        <v>1058</v>
      </c>
      <c r="AO92" s="223" t="s">
        <v>1058</v>
      </c>
      <c r="AP92" s="225" t="s">
        <v>1058</v>
      </c>
      <c r="AQ92" s="104"/>
      <c r="AR92" s="104"/>
      <c r="AS92" s="223">
        <v>-2.99227623449858</v>
      </c>
      <c r="AT92" s="239">
        <v>1.4510524531562099</v>
      </c>
    </row>
    <row r="93" spans="1:46" ht="13" customHeight="1" x14ac:dyDescent="0.25">
      <c r="A93" s="26" t="s">
        <v>428</v>
      </c>
      <c r="B93" s="96">
        <v>3</v>
      </c>
      <c r="C93" s="223">
        <v>53.9301265476794</v>
      </c>
      <c r="D93" s="225">
        <v>1.38987346958734</v>
      </c>
      <c r="E93" s="223">
        <v>52.861381825572401</v>
      </c>
      <c r="F93" s="225">
        <v>5.2395286962562402</v>
      </c>
      <c r="G93" s="223">
        <v>53.332624915722</v>
      </c>
      <c r="H93" s="225">
        <v>2.7135427636315299</v>
      </c>
      <c r="I93" s="223">
        <v>53.420079393344999</v>
      </c>
      <c r="J93" s="225">
        <v>1.9193545200001001</v>
      </c>
      <c r="K93" s="223">
        <v>0.55869756777268298</v>
      </c>
      <c r="L93" s="225">
        <v>5.6352379903419596</v>
      </c>
      <c r="M93" s="223">
        <v>53.779874059779203</v>
      </c>
      <c r="N93" s="225">
        <v>1.6160270988165799</v>
      </c>
      <c r="O93" s="223">
        <v>50.263846954545798</v>
      </c>
      <c r="P93" s="225">
        <v>4.0525301948772503</v>
      </c>
      <c r="Q93" s="223">
        <v>-3.5160271052333298</v>
      </c>
      <c r="R93" s="225">
        <v>4.5505655818667803</v>
      </c>
      <c r="S93" s="223">
        <v>55.517841030483197</v>
      </c>
      <c r="T93" s="225">
        <v>1.7445787759537801</v>
      </c>
      <c r="U93" s="223">
        <v>48.406268164367702</v>
      </c>
      <c r="V93" s="225">
        <v>2.9116504700438099</v>
      </c>
      <c r="W93" s="223">
        <v>40.163771582434698</v>
      </c>
      <c r="X93" s="225">
        <v>5.8151567223452201</v>
      </c>
      <c r="Y93" s="223">
        <v>-15.3540694480486</v>
      </c>
      <c r="Z93" s="225">
        <v>6.0763504925260099</v>
      </c>
      <c r="AA93" s="223">
        <v>51.751503841865798</v>
      </c>
      <c r="AB93" s="225">
        <v>1.8003968733828899</v>
      </c>
      <c r="AC93" s="223">
        <v>48.673994163823302</v>
      </c>
      <c r="AD93" s="225">
        <v>4.1063973725855503</v>
      </c>
      <c r="AE93" s="223">
        <v>64.226569317797995</v>
      </c>
      <c r="AF93" s="225">
        <v>3.3542196405448199</v>
      </c>
      <c r="AG93" s="223">
        <v>12.475065475932199</v>
      </c>
      <c r="AH93" s="225">
        <v>3.8389324364625201</v>
      </c>
      <c r="AI93" s="223">
        <v>52.705705888267303</v>
      </c>
      <c r="AJ93" s="225">
        <v>1.4840892737109399</v>
      </c>
      <c r="AK93" s="223" t="s">
        <v>1058</v>
      </c>
      <c r="AL93" s="225" t="s">
        <v>1058</v>
      </c>
      <c r="AM93" s="223" t="s">
        <v>1058</v>
      </c>
      <c r="AN93" s="225" t="s">
        <v>1058</v>
      </c>
      <c r="AO93" s="223" t="s">
        <v>1058</v>
      </c>
      <c r="AP93" s="225" t="s">
        <v>1058</v>
      </c>
      <c r="AQ93" s="104"/>
      <c r="AR93" s="104"/>
      <c r="AS93" s="223">
        <v>3.3029917863362299</v>
      </c>
      <c r="AT93" s="239">
        <v>1.9965549777709699</v>
      </c>
    </row>
    <row r="94" spans="1:46" ht="13" customHeight="1" x14ac:dyDescent="0.25">
      <c r="A94" s="26" t="s">
        <v>433</v>
      </c>
      <c r="B94" s="96">
        <v>3</v>
      </c>
      <c r="C94" s="223">
        <v>47.289696390329503</v>
      </c>
      <c r="D94" s="225">
        <v>1.3776102664898</v>
      </c>
      <c r="E94" s="223" t="s">
        <v>1058</v>
      </c>
      <c r="F94" s="225" t="s">
        <v>1058</v>
      </c>
      <c r="G94" s="223">
        <v>48.321244354712299</v>
      </c>
      <c r="H94" s="225">
        <v>1.8475316625020901</v>
      </c>
      <c r="I94" s="223">
        <v>44.204154059290303</v>
      </c>
      <c r="J94" s="225">
        <v>2.4807739963533701</v>
      </c>
      <c r="K94" s="223" t="s">
        <v>1058</v>
      </c>
      <c r="L94" s="225" t="s">
        <v>1058</v>
      </c>
      <c r="M94" s="223">
        <v>47.300045447374899</v>
      </c>
      <c r="N94" s="225">
        <v>1.43654206116859</v>
      </c>
      <c r="O94" s="223" t="s">
        <v>1058</v>
      </c>
      <c r="P94" s="225" t="s">
        <v>1058</v>
      </c>
      <c r="Q94" s="223" t="s">
        <v>1058</v>
      </c>
      <c r="R94" s="225" t="s">
        <v>1058</v>
      </c>
      <c r="S94" s="223">
        <v>42.997810770943403</v>
      </c>
      <c r="T94" s="225">
        <v>1.8373593903552601</v>
      </c>
      <c r="U94" s="223">
        <v>51.631796371668599</v>
      </c>
      <c r="V94" s="225">
        <v>2.50129688327472</v>
      </c>
      <c r="W94" s="223" t="s">
        <v>1058</v>
      </c>
      <c r="X94" s="225" t="s">
        <v>1058</v>
      </c>
      <c r="Y94" s="223" t="s">
        <v>1058</v>
      </c>
      <c r="Z94" s="225" t="s">
        <v>1058</v>
      </c>
      <c r="AA94" s="223">
        <v>35.778464110223297</v>
      </c>
      <c r="AB94" s="225">
        <v>3.7954447341139299</v>
      </c>
      <c r="AC94" s="223">
        <v>47.521521644131703</v>
      </c>
      <c r="AD94" s="225">
        <v>1.5902275300537101</v>
      </c>
      <c r="AE94" s="223" t="s">
        <v>1058</v>
      </c>
      <c r="AF94" s="225" t="s">
        <v>1058</v>
      </c>
      <c r="AG94" s="223" t="s">
        <v>1058</v>
      </c>
      <c r="AH94" s="225" t="s">
        <v>1058</v>
      </c>
      <c r="AI94" s="223">
        <v>46.580525026880402</v>
      </c>
      <c r="AJ94" s="225">
        <v>2.0308062114368401</v>
      </c>
      <c r="AK94" s="223">
        <v>48.4114784257998</v>
      </c>
      <c r="AL94" s="225">
        <v>2.3933878365202101</v>
      </c>
      <c r="AM94" s="223" t="s">
        <v>1058</v>
      </c>
      <c r="AN94" s="225" t="s">
        <v>1058</v>
      </c>
      <c r="AO94" s="223" t="s">
        <v>1058</v>
      </c>
      <c r="AP94" s="225" t="s">
        <v>1058</v>
      </c>
      <c r="AQ94" s="104"/>
      <c r="AR94" s="104"/>
      <c r="AS94" s="223">
        <v>-15.7584176798977</v>
      </c>
      <c r="AT94" s="239">
        <v>1.76087195930878</v>
      </c>
    </row>
    <row r="95" spans="1:46" ht="13" customHeight="1" x14ac:dyDescent="0.25">
      <c r="A95" s="26" t="s">
        <v>437</v>
      </c>
      <c r="B95" s="96">
        <v>3</v>
      </c>
      <c r="C95" s="223">
        <v>44.346432962311503</v>
      </c>
      <c r="D95" s="225">
        <v>1.4188262800385101</v>
      </c>
      <c r="E95" s="223" t="s">
        <v>1058</v>
      </c>
      <c r="F95" s="225" t="s">
        <v>1058</v>
      </c>
      <c r="G95" s="223">
        <v>45.099470291733802</v>
      </c>
      <c r="H95" s="225">
        <v>2.1925520337013702</v>
      </c>
      <c r="I95" s="223">
        <v>44.075977848532702</v>
      </c>
      <c r="J95" s="225">
        <v>1.8835156073339401</v>
      </c>
      <c r="K95" s="223" t="s">
        <v>1058</v>
      </c>
      <c r="L95" s="225" t="s">
        <v>1058</v>
      </c>
      <c r="M95" s="223">
        <v>44.939600008239097</v>
      </c>
      <c r="N95" s="225">
        <v>1.62576620085311</v>
      </c>
      <c r="O95" s="223">
        <v>40.598857962085702</v>
      </c>
      <c r="P95" s="225">
        <v>2.9496811825419602</v>
      </c>
      <c r="Q95" s="223">
        <v>-4.3407420461533901</v>
      </c>
      <c r="R95" s="225">
        <v>3.3737677661009702</v>
      </c>
      <c r="S95" s="223">
        <v>41.698201815611299</v>
      </c>
      <c r="T95" s="225">
        <v>2.0310602601500101</v>
      </c>
      <c r="U95" s="223">
        <v>44.890589234834998</v>
      </c>
      <c r="V95" s="225">
        <v>2.37942224005059</v>
      </c>
      <c r="W95" s="223">
        <v>48.295503565366097</v>
      </c>
      <c r="X95" s="225">
        <v>2.90433747758073</v>
      </c>
      <c r="Y95" s="223">
        <v>6.5973017497548101</v>
      </c>
      <c r="Z95" s="225">
        <v>3.56231322450799</v>
      </c>
      <c r="AA95" s="223">
        <v>44.542674589926399</v>
      </c>
      <c r="AB95" s="225">
        <v>1.91206532120287</v>
      </c>
      <c r="AC95" s="223">
        <v>44.5644976085525</v>
      </c>
      <c r="AD95" s="225">
        <v>2.98504278162586</v>
      </c>
      <c r="AE95" s="223">
        <v>44.236005718719497</v>
      </c>
      <c r="AF95" s="225">
        <v>4.5365692086774301</v>
      </c>
      <c r="AG95" s="223">
        <v>-0.306668871206973</v>
      </c>
      <c r="AH95" s="225">
        <v>4.9298503296321297</v>
      </c>
      <c r="AI95" s="223">
        <v>44.236135460124103</v>
      </c>
      <c r="AJ95" s="225">
        <v>1.5076557148562799</v>
      </c>
      <c r="AK95" s="223" t="s">
        <v>1058</v>
      </c>
      <c r="AL95" s="225" t="s">
        <v>1058</v>
      </c>
      <c r="AM95" s="223" t="s">
        <v>1058</v>
      </c>
      <c r="AN95" s="225" t="s">
        <v>1058</v>
      </c>
      <c r="AO95" s="223" t="s">
        <v>1058</v>
      </c>
      <c r="AP95" s="225" t="s">
        <v>1058</v>
      </c>
      <c r="AQ95" s="104"/>
      <c r="AR95" s="104"/>
      <c r="AS95" s="223">
        <v>-3.5919292642996199</v>
      </c>
      <c r="AT95" s="239">
        <v>1.86378362808941</v>
      </c>
    </row>
    <row r="96" spans="1:46" ht="13" customHeight="1" x14ac:dyDescent="0.25">
      <c r="A96" s="26" t="s">
        <v>438</v>
      </c>
      <c r="B96" s="96">
        <v>3</v>
      </c>
      <c r="C96" s="223">
        <v>42.347645397776901</v>
      </c>
      <c r="D96" s="225">
        <v>2.0698170571289198</v>
      </c>
      <c r="E96" s="223">
        <v>46.2288762313554</v>
      </c>
      <c r="F96" s="225">
        <v>5.61142887553605</v>
      </c>
      <c r="G96" s="223">
        <v>46.825392959707699</v>
      </c>
      <c r="H96" s="225">
        <v>2.0843200607702701</v>
      </c>
      <c r="I96" s="223">
        <v>40.813986082163197</v>
      </c>
      <c r="J96" s="225">
        <v>2.6251383491822802</v>
      </c>
      <c r="K96" s="223">
        <v>-5.4148901491922503</v>
      </c>
      <c r="L96" s="225">
        <v>6.2133841534204697</v>
      </c>
      <c r="M96" s="223">
        <v>48.212768562020599</v>
      </c>
      <c r="N96" s="225">
        <v>2.1526371352827498</v>
      </c>
      <c r="O96" s="223">
        <v>40.479678312474299</v>
      </c>
      <c r="P96" s="225">
        <v>2.5388719755586102</v>
      </c>
      <c r="Q96" s="223">
        <v>-7.7330902495462199</v>
      </c>
      <c r="R96" s="225">
        <v>3.2243534246882399</v>
      </c>
      <c r="S96" s="223">
        <v>41.442550871230203</v>
      </c>
      <c r="T96" s="225">
        <v>2.4737357125264898</v>
      </c>
      <c r="U96" s="223">
        <v>46.813338952743102</v>
      </c>
      <c r="V96" s="225">
        <v>3.8589522334395499</v>
      </c>
      <c r="W96" s="223">
        <v>43.227418676465199</v>
      </c>
      <c r="X96" s="225">
        <v>4.0891076342575596</v>
      </c>
      <c r="Y96" s="223">
        <v>1.78486780523502</v>
      </c>
      <c r="Z96" s="225">
        <v>4.8067836149452798</v>
      </c>
      <c r="AA96" s="223">
        <v>37.321807653381804</v>
      </c>
      <c r="AB96" s="225">
        <v>3.4233995527722301</v>
      </c>
      <c r="AC96" s="223">
        <v>40.965966057707398</v>
      </c>
      <c r="AD96" s="225">
        <v>3.3150805920700699</v>
      </c>
      <c r="AE96" s="223">
        <v>48.443720428524699</v>
      </c>
      <c r="AF96" s="225">
        <v>2.57004363943294</v>
      </c>
      <c r="AG96" s="223">
        <v>11.121912775142899</v>
      </c>
      <c r="AH96" s="225">
        <v>4.3273436367111104</v>
      </c>
      <c r="AI96" s="223">
        <v>41.884520302184299</v>
      </c>
      <c r="AJ96" s="225">
        <v>1.9667737652386601</v>
      </c>
      <c r="AK96" s="223">
        <v>45.134023644000699</v>
      </c>
      <c r="AL96" s="225">
        <v>6.3448136032968998</v>
      </c>
      <c r="AM96" s="223" t="s">
        <v>494</v>
      </c>
      <c r="AN96" s="225" t="s">
        <v>494</v>
      </c>
      <c r="AO96" s="223" t="s">
        <v>494</v>
      </c>
      <c r="AP96" s="225" t="s">
        <v>494</v>
      </c>
      <c r="AQ96" s="104"/>
      <c r="AR96" s="104"/>
      <c r="AS96" s="223">
        <v>1.3935618447967999</v>
      </c>
      <c r="AT96" s="239">
        <v>2.6506969169191898</v>
      </c>
    </row>
    <row r="97" spans="1:46" ht="13" customHeight="1" x14ac:dyDescent="0.25">
      <c r="A97" s="63" t="s">
        <v>450</v>
      </c>
      <c r="B97" s="207">
        <v>3</v>
      </c>
      <c r="C97" s="253">
        <v>52.323269556732498</v>
      </c>
      <c r="D97" s="254">
        <v>0.53646487195665604</v>
      </c>
      <c r="E97" s="253">
        <v>49.545129028463897</v>
      </c>
      <c r="F97" s="254">
        <v>3.8386454311414502</v>
      </c>
      <c r="G97" s="253">
        <v>53.473195512920597</v>
      </c>
      <c r="H97" s="254">
        <v>0.73388152200986101</v>
      </c>
      <c r="I97" s="253">
        <v>49.839409221559897</v>
      </c>
      <c r="J97" s="254">
        <v>0.926795691972778</v>
      </c>
      <c r="K97" s="253">
        <v>-2.4280962907097798</v>
      </c>
      <c r="L97" s="254">
        <v>4.1941044886176204</v>
      </c>
      <c r="M97" s="253">
        <v>53.107176209140199</v>
      </c>
      <c r="N97" s="254">
        <v>0.62424415198815997</v>
      </c>
      <c r="O97" s="253">
        <v>52.125463348420801</v>
      </c>
      <c r="P97" s="254">
        <v>1.2944819827354199</v>
      </c>
      <c r="Q97" s="253">
        <v>-6.77954989886004</v>
      </c>
      <c r="R97" s="254">
        <v>1.54816505188202</v>
      </c>
      <c r="S97" s="253">
        <v>50.538337802562502</v>
      </c>
      <c r="T97" s="254">
        <v>0.77361265325145501</v>
      </c>
      <c r="U97" s="253">
        <v>53.396422240964696</v>
      </c>
      <c r="V97" s="254">
        <v>0.95604278631559203</v>
      </c>
      <c r="W97" s="253">
        <v>52.916081998949501</v>
      </c>
      <c r="X97" s="254">
        <v>1.6891027019945899</v>
      </c>
      <c r="Y97" s="253">
        <v>1.3005260490128301</v>
      </c>
      <c r="Z97" s="254">
        <v>1.9075739758118899</v>
      </c>
      <c r="AA97" s="253">
        <v>40.894711172786401</v>
      </c>
      <c r="AB97" s="254">
        <v>1.14680076486621</v>
      </c>
      <c r="AC97" s="253">
        <v>52.213121239342499</v>
      </c>
      <c r="AD97" s="254">
        <v>0.93689799263632301</v>
      </c>
      <c r="AE97" s="253">
        <v>57.1962985134153</v>
      </c>
      <c r="AF97" s="254">
        <v>1.30216355364757</v>
      </c>
      <c r="AG97" s="253">
        <v>8.0657050524455798</v>
      </c>
      <c r="AH97" s="254">
        <v>2.1871865155010299</v>
      </c>
      <c r="AI97" s="253">
        <v>51.844766985864602</v>
      </c>
      <c r="AJ97" s="254">
        <v>0.71360899745008399</v>
      </c>
      <c r="AK97" s="253">
        <v>53.525477866953999</v>
      </c>
      <c r="AL97" s="254">
        <v>1.3776321712414901</v>
      </c>
      <c r="AM97" s="253">
        <v>56.713127806391199</v>
      </c>
      <c r="AN97" s="254">
        <v>2.6377481644667902</v>
      </c>
      <c r="AO97" s="253">
        <v>3.5155395287370301</v>
      </c>
      <c r="AP97" s="254">
        <v>3.07186595295763</v>
      </c>
      <c r="AQ97" s="251"/>
      <c r="AR97" s="251"/>
      <c r="AS97" s="253">
        <v>-4.7353277338026301</v>
      </c>
      <c r="AT97" s="258">
        <v>0.72206586210663704</v>
      </c>
    </row>
    <row r="99" spans="1:46" x14ac:dyDescent="0.25">
      <c r="A99" s="178" t="s">
        <v>535</v>
      </c>
    </row>
    <row r="100" spans="1:46" x14ac:dyDescent="0.25">
      <c r="A100" s="178" t="s">
        <v>459</v>
      </c>
    </row>
    <row r="101" spans="1:46" x14ac:dyDescent="0.25">
      <c r="A101" s="178" t="s">
        <v>559</v>
      </c>
    </row>
    <row r="102" spans="1:46" x14ac:dyDescent="0.25">
      <c r="A102" s="178" t="s">
        <v>560</v>
      </c>
    </row>
    <row r="103" spans="1:46" x14ac:dyDescent="0.25">
      <c r="A103" s="178" t="s">
        <v>561</v>
      </c>
    </row>
    <row r="104" spans="1:46" x14ac:dyDescent="0.25">
      <c r="A104" s="178" t="s">
        <v>562</v>
      </c>
    </row>
    <row r="105" spans="1:46" x14ac:dyDescent="0.25">
      <c r="A105" s="178" t="s">
        <v>563</v>
      </c>
    </row>
    <row r="106" spans="1:46" x14ac:dyDescent="0.25">
      <c r="A106" s="178" t="s">
        <v>564</v>
      </c>
    </row>
    <row r="107" spans="1:46" x14ac:dyDescent="0.25">
      <c r="A107" s="178" t="s">
        <v>460</v>
      </c>
    </row>
    <row r="108" spans="1:46" x14ac:dyDescent="0.25">
      <c r="A108" s="178" t="s">
        <v>461</v>
      </c>
    </row>
    <row r="109" spans="1:46" x14ac:dyDescent="0.25">
      <c r="A109" s="178" t="s">
        <v>462</v>
      </c>
    </row>
    <row r="110" spans="1:46" x14ac:dyDescent="0.25">
      <c r="A110" s="181" t="str">
        <f>HYPERLINK("https://oecdcode.org/disclaimers/cyprus.html", "Information on data for Cyprus: https://oecdcode.org/disclaimers/cyprus.html")</f>
        <v>Information on data for Cyprus: https://oecdcode.org/disclaimers/cyprus.html</v>
      </c>
    </row>
    <row r="111" spans="1:46" x14ac:dyDescent="0.25">
      <c r="A111" s="178" t="s">
        <v>463</v>
      </c>
    </row>
  </sheetData>
  <mergeCells count="31">
    <mergeCell ref="AQ8:AR8"/>
    <mergeCell ref="AQ9:AR9"/>
    <mergeCell ref="AS8:AT8"/>
    <mergeCell ref="AS9:AT9"/>
    <mergeCell ref="AI8:AP8"/>
    <mergeCell ref="AI9:AJ9"/>
    <mergeCell ref="AK9:AL9"/>
    <mergeCell ref="AM9:AN9"/>
    <mergeCell ref="AO9:AP9"/>
    <mergeCell ref="Y9:Z9"/>
    <mergeCell ref="AA8:AH8"/>
    <mergeCell ref="AA9:AB9"/>
    <mergeCell ref="AC9:AD9"/>
    <mergeCell ref="AE9:AF9"/>
    <mergeCell ref="AG9:AH9"/>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s>
  <conditionalFormatting sqref="K1:K200">
    <cfRule type="expression" dxfId="395" priority="7">
      <formula>ABS(K1/L1)&gt;1.95996398454005</formula>
    </cfRule>
  </conditionalFormatting>
  <conditionalFormatting sqref="Q1:Q200">
    <cfRule type="expression" dxfId="394" priority="6">
      <formula>ABS(Q1/R1)&gt;1.95996398454005</formula>
    </cfRule>
  </conditionalFormatting>
  <conditionalFormatting sqref="Y1:Y200">
    <cfRule type="expression" dxfId="393" priority="5">
      <formula>ABS(Y1/Z1)&gt;1.95996398454005</formula>
    </cfRule>
  </conditionalFormatting>
  <conditionalFormatting sqref="AG1:AG200">
    <cfRule type="expression" dxfId="392" priority="4">
      <formula>ABS(AG1/AH1)&gt;1.95996398454005</formula>
    </cfRule>
  </conditionalFormatting>
  <conditionalFormatting sqref="AO1:AO200">
    <cfRule type="expression" dxfId="391" priority="3">
      <formula>ABS(AO1/AP1)&gt;1.95996398454005</formula>
    </cfRule>
  </conditionalFormatting>
  <conditionalFormatting sqref="AQ1:AQ200">
    <cfRule type="expression" dxfId="390" priority="2">
      <formula>ABS(AQ1/AR1)&gt;1.95996398454005</formula>
    </cfRule>
  </conditionalFormatting>
  <conditionalFormatting sqref="AS1:AS200">
    <cfRule type="expression" dxfId="389" priority="1">
      <formula>ABS(AS1/AT1)&gt;1.95996398454005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B107"/>
  <sheetViews>
    <sheetView showGridLines="0" zoomScale="80" zoomScaleNormal="80" workbookViewId="0"/>
  </sheetViews>
  <sheetFormatPr defaultColWidth="10.90625" defaultRowHeight="12.5" x14ac:dyDescent="0.25"/>
  <cols>
    <col min="1" max="1" width="30.7265625" customWidth="1"/>
    <col min="2" max="4" width="8.7265625" customWidth="1"/>
    <col min="5" max="106" width="9.7265625" customWidth="1"/>
  </cols>
  <sheetData>
    <row r="1" spans="1:106" x14ac:dyDescent="0.25">
      <c r="A1" s="41" t="s">
        <v>139</v>
      </c>
    </row>
    <row r="2" spans="1:106" ht="13" x14ac:dyDescent="0.3">
      <c r="A2" s="42" t="s">
        <v>137</v>
      </c>
    </row>
    <row r="3" spans="1:106" ht="13" x14ac:dyDescent="0.3">
      <c r="A3" s="43" t="s">
        <v>79</v>
      </c>
    </row>
    <row r="4" spans="1:106" x14ac:dyDescent="0.25">
      <c r="A4" s="160" t="str">
        <f>HYPERLINK("#'TOC'!A1", "Back to TOC")</f>
        <v>Back to TOC</v>
      </c>
    </row>
    <row r="5" spans="1:106" ht="13.5" customHeight="1" x14ac:dyDescent="0.25"/>
    <row r="6" spans="1:106" ht="16" customHeight="1" x14ac:dyDescent="0.25">
      <c r="B6" s="656" t="s">
        <v>125</v>
      </c>
      <c r="C6" s="653" t="s">
        <v>126</v>
      </c>
      <c r="D6" s="654"/>
      <c r="E6" s="654"/>
      <c r="F6" s="654"/>
      <c r="G6" s="654"/>
      <c r="H6" s="654"/>
      <c r="I6" s="654"/>
      <c r="J6" s="654"/>
      <c r="K6" s="654"/>
      <c r="L6" s="654"/>
      <c r="M6" s="654"/>
      <c r="N6" s="654"/>
      <c r="O6" s="654"/>
      <c r="P6" s="654"/>
      <c r="Q6" s="654"/>
      <c r="R6" s="654"/>
      <c r="S6" s="654"/>
      <c r="T6" s="654"/>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c r="AT6" s="654"/>
      <c r="AU6" s="654"/>
      <c r="AV6" s="654"/>
      <c r="AW6" s="654"/>
      <c r="AX6" s="654"/>
      <c r="AY6" s="654"/>
      <c r="AZ6" s="654"/>
      <c r="BA6" s="654"/>
      <c r="BB6" s="654"/>
      <c r="BC6" s="654"/>
      <c r="BD6" s="654"/>
      <c r="BE6" s="654"/>
      <c r="BF6" s="654"/>
      <c r="BG6" s="654"/>
      <c r="BH6" s="654"/>
      <c r="BI6" s="654"/>
      <c r="BJ6" s="654"/>
      <c r="BK6" s="654"/>
      <c r="BL6" s="654"/>
      <c r="BM6" s="654"/>
      <c r="BN6" s="654"/>
      <c r="BO6" s="654"/>
      <c r="BP6" s="654"/>
      <c r="BQ6" s="654"/>
      <c r="BR6" s="654"/>
      <c r="BS6" s="654"/>
      <c r="BT6" s="654"/>
      <c r="BU6" s="654"/>
      <c r="BV6" s="654"/>
      <c r="BW6" s="654"/>
      <c r="BX6" s="654"/>
      <c r="BY6" s="654"/>
      <c r="BZ6" s="654"/>
      <c r="CA6" s="654"/>
      <c r="CB6" s="654"/>
      <c r="CC6" s="654"/>
      <c r="CD6" s="654"/>
      <c r="CE6" s="654"/>
      <c r="CF6" s="654"/>
      <c r="CG6" s="654"/>
      <c r="CH6" s="654"/>
      <c r="CI6" s="654"/>
      <c r="CJ6" s="654"/>
      <c r="CK6" s="654"/>
      <c r="CL6" s="654"/>
      <c r="CM6" s="654"/>
      <c r="CN6" s="654"/>
      <c r="CO6" s="654"/>
      <c r="CP6" s="654"/>
      <c r="CQ6" s="654"/>
      <c r="CR6" s="654"/>
      <c r="CS6" s="654"/>
      <c r="CT6" s="654"/>
      <c r="CU6" s="654"/>
      <c r="CV6" s="654"/>
      <c r="CW6" s="654"/>
      <c r="CX6" s="654"/>
      <c r="CY6" s="654"/>
      <c r="CZ6" s="654"/>
      <c r="DA6" s="654"/>
      <c r="DB6" s="655"/>
    </row>
    <row r="7" spans="1:106" ht="32.15" customHeight="1" x14ac:dyDescent="0.25">
      <c r="B7" s="656"/>
      <c r="C7" s="647" t="s">
        <v>162</v>
      </c>
      <c r="D7" s="647"/>
      <c r="E7" s="647"/>
      <c r="F7" s="647"/>
      <c r="G7" s="647"/>
      <c r="H7" s="647"/>
      <c r="I7" s="647"/>
      <c r="J7" s="647"/>
      <c r="K7" s="647" t="s">
        <v>163</v>
      </c>
      <c r="L7" s="647"/>
      <c r="M7" s="647"/>
      <c r="N7" s="647"/>
      <c r="O7" s="647"/>
      <c r="P7" s="647"/>
      <c r="Q7" s="647"/>
      <c r="R7" s="647"/>
      <c r="S7" s="647" t="s">
        <v>164</v>
      </c>
      <c r="T7" s="647"/>
      <c r="U7" s="647"/>
      <c r="V7" s="647"/>
      <c r="W7" s="647"/>
      <c r="X7" s="647"/>
      <c r="Y7" s="647"/>
      <c r="Z7" s="647"/>
      <c r="AA7" s="647" t="s">
        <v>127</v>
      </c>
      <c r="AB7" s="647"/>
      <c r="AC7" s="647"/>
      <c r="AD7" s="647"/>
      <c r="AE7" s="647"/>
      <c r="AF7" s="647"/>
      <c r="AG7" s="647"/>
      <c r="AH7" s="647"/>
      <c r="AI7" s="647" t="s">
        <v>128</v>
      </c>
      <c r="AJ7" s="647"/>
      <c r="AK7" s="647"/>
      <c r="AL7" s="647"/>
      <c r="AM7" s="647"/>
      <c r="AN7" s="647"/>
      <c r="AO7" s="647"/>
      <c r="AP7" s="647"/>
      <c r="AQ7" s="647" t="s">
        <v>129</v>
      </c>
      <c r="AR7" s="647"/>
      <c r="AS7" s="647"/>
      <c r="AT7" s="647"/>
      <c r="AU7" s="647"/>
      <c r="AV7" s="647"/>
      <c r="AW7" s="647"/>
      <c r="AX7" s="647"/>
      <c r="AY7" s="647" t="s">
        <v>165</v>
      </c>
      <c r="AZ7" s="647"/>
      <c r="BA7" s="647"/>
      <c r="BB7" s="647"/>
      <c r="BC7" s="647"/>
      <c r="BD7" s="647"/>
      <c r="BE7" s="647"/>
      <c r="BF7" s="647"/>
      <c r="BG7" s="647" t="s">
        <v>130</v>
      </c>
      <c r="BH7" s="647"/>
      <c r="BI7" s="647"/>
      <c r="BJ7" s="647"/>
      <c r="BK7" s="647"/>
      <c r="BL7" s="647"/>
      <c r="BM7" s="647"/>
      <c r="BN7" s="647"/>
      <c r="BO7" s="647" t="s">
        <v>131</v>
      </c>
      <c r="BP7" s="647"/>
      <c r="BQ7" s="647"/>
      <c r="BR7" s="647"/>
      <c r="BS7" s="647"/>
      <c r="BT7" s="647"/>
      <c r="BU7" s="647"/>
      <c r="BV7" s="647"/>
      <c r="BW7" s="647" t="s">
        <v>166</v>
      </c>
      <c r="BX7" s="647"/>
      <c r="BY7" s="647"/>
      <c r="BZ7" s="647"/>
      <c r="CA7" s="647"/>
      <c r="CB7" s="647"/>
      <c r="CC7" s="647"/>
      <c r="CD7" s="647"/>
      <c r="CE7" s="647" t="s">
        <v>167</v>
      </c>
      <c r="CF7" s="647"/>
      <c r="CG7" s="647"/>
      <c r="CH7" s="647"/>
      <c r="CI7" s="647"/>
      <c r="CJ7" s="647"/>
      <c r="CK7" s="647"/>
      <c r="CL7" s="647"/>
      <c r="CM7" s="647" t="s">
        <v>168</v>
      </c>
      <c r="CN7" s="647"/>
      <c r="CO7" s="647"/>
      <c r="CP7" s="647"/>
      <c r="CQ7" s="647"/>
      <c r="CR7" s="647"/>
      <c r="CS7" s="647"/>
      <c r="CT7" s="647"/>
      <c r="CU7" s="647" t="s">
        <v>169</v>
      </c>
      <c r="CV7" s="647"/>
      <c r="CW7" s="647"/>
      <c r="CX7" s="647"/>
      <c r="CY7" s="647"/>
      <c r="CZ7" s="647"/>
      <c r="DA7" s="647"/>
      <c r="DB7" s="648"/>
    </row>
    <row r="8" spans="1:106" ht="16" customHeight="1" x14ac:dyDescent="0.25">
      <c r="B8" s="656"/>
      <c r="C8" s="649" t="s">
        <v>123</v>
      </c>
      <c r="D8" s="649"/>
      <c r="E8" s="649" t="s">
        <v>199</v>
      </c>
      <c r="F8" s="649"/>
      <c r="G8" s="649"/>
      <c r="H8" s="649"/>
      <c r="I8" s="649"/>
      <c r="J8" s="649"/>
      <c r="K8" s="649" t="s">
        <v>123</v>
      </c>
      <c r="L8" s="649"/>
      <c r="M8" s="649" t="s">
        <v>199</v>
      </c>
      <c r="N8" s="649"/>
      <c r="O8" s="649"/>
      <c r="P8" s="649"/>
      <c r="Q8" s="649"/>
      <c r="R8" s="649"/>
      <c r="S8" s="649" t="s">
        <v>123</v>
      </c>
      <c r="T8" s="649"/>
      <c r="U8" s="649" t="s">
        <v>199</v>
      </c>
      <c r="V8" s="649"/>
      <c r="W8" s="649"/>
      <c r="X8" s="649"/>
      <c r="Y8" s="649"/>
      <c r="Z8" s="649"/>
      <c r="AA8" s="649" t="s">
        <v>123</v>
      </c>
      <c r="AB8" s="649"/>
      <c r="AC8" s="649" t="s">
        <v>199</v>
      </c>
      <c r="AD8" s="649"/>
      <c r="AE8" s="649"/>
      <c r="AF8" s="649"/>
      <c r="AG8" s="649"/>
      <c r="AH8" s="649"/>
      <c r="AI8" s="649" t="s">
        <v>123</v>
      </c>
      <c r="AJ8" s="649"/>
      <c r="AK8" s="649" t="s">
        <v>199</v>
      </c>
      <c r="AL8" s="649"/>
      <c r="AM8" s="649"/>
      <c r="AN8" s="649"/>
      <c r="AO8" s="649"/>
      <c r="AP8" s="649"/>
      <c r="AQ8" s="649" t="s">
        <v>123</v>
      </c>
      <c r="AR8" s="649"/>
      <c r="AS8" s="649" t="s">
        <v>199</v>
      </c>
      <c r="AT8" s="649"/>
      <c r="AU8" s="649"/>
      <c r="AV8" s="649"/>
      <c r="AW8" s="649"/>
      <c r="AX8" s="649"/>
      <c r="AY8" s="649" t="s">
        <v>123</v>
      </c>
      <c r="AZ8" s="649"/>
      <c r="BA8" s="649" t="s">
        <v>136</v>
      </c>
      <c r="BB8" s="649"/>
      <c r="BC8" s="649"/>
      <c r="BD8" s="649"/>
      <c r="BE8" s="649"/>
      <c r="BF8" s="649"/>
      <c r="BG8" s="649" t="s">
        <v>123</v>
      </c>
      <c r="BH8" s="649"/>
      <c r="BI8" s="649" t="s">
        <v>136</v>
      </c>
      <c r="BJ8" s="649"/>
      <c r="BK8" s="649"/>
      <c r="BL8" s="649"/>
      <c r="BM8" s="649"/>
      <c r="BN8" s="649"/>
      <c r="BO8" s="649" t="s">
        <v>123</v>
      </c>
      <c r="BP8" s="649"/>
      <c r="BQ8" s="649" t="s">
        <v>199</v>
      </c>
      <c r="BR8" s="649"/>
      <c r="BS8" s="649"/>
      <c r="BT8" s="649"/>
      <c r="BU8" s="649"/>
      <c r="BV8" s="649"/>
      <c r="BW8" s="649" t="s">
        <v>123</v>
      </c>
      <c r="BX8" s="649"/>
      <c r="BY8" s="649" t="s">
        <v>199</v>
      </c>
      <c r="BZ8" s="649"/>
      <c r="CA8" s="649"/>
      <c r="CB8" s="649"/>
      <c r="CC8" s="649"/>
      <c r="CD8" s="649"/>
      <c r="CE8" s="649" t="s">
        <v>123</v>
      </c>
      <c r="CF8" s="649"/>
      <c r="CG8" s="649" t="s">
        <v>199</v>
      </c>
      <c r="CH8" s="649"/>
      <c r="CI8" s="649"/>
      <c r="CJ8" s="649"/>
      <c r="CK8" s="649"/>
      <c r="CL8" s="649"/>
      <c r="CM8" s="649" t="s">
        <v>123</v>
      </c>
      <c r="CN8" s="649"/>
      <c r="CO8" s="649" t="s">
        <v>199</v>
      </c>
      <c r="CP8" s="649"/>
      <c r="CQ8" s="649"/>
      <c r="CR8" s="649"/>
      <c r="CS8" s="649"/>
      <c r="CT8" s="649"/>
      <c r="CU8" s="649" t="s">
        <v>123</v>
      </c>
      <c r="CV8" s="649"/>
      <c r="CW8" s="649" t="s">
        <v>199</v>
      </c>
      <c r="CX8" s="649"/>
      <c r="CY8" s="649"/>
      <c r="CZ8" s="649"/>
      <c r="DA8" s="649"/>
      <c r="DB8" s="650"/>
    </row>
    <row r="9" spans="1:106" ht="63" customHeight="1" x14ac:dyDescent="0.25">
      <c r="B9" s="656"/>
      <c r="C9" s="649"/>
      <c r="D9" s="649"/>
      <c r="E9" s="651" t="s">
        <v>196</v>
      </c>
      <c r="F9" s="651"/>
      <c r="G9" s="651" t="s">
        <v>197</v>
      </c>
      <c r="H9" s="651"/>
      <c r="I9" s="651" t="s">
        <v>198</v>
      </c>
      <c r="J9" s="651"/>
      <c r="K9" s="649"/>
      <c r="L9" s="649"/>
      <c r="M9" s="651" t="s">
        <v>196</v>
      </c>
      <c r="N9" s="651"/>
      <c r="O9" s="651" t="s">
        <v>197</v>
      </c>
      <c r="P9" s="651"/>
      <c r="Q9" s="651" t="s">
        <v>198</v>
      </c>
      <c r="R9" s="651"/>
      <c r="S9" s="649"/>
      <c r="T9" s="649"/>
      <c r="U9" s="651" t="s">
        <v>196</v>
      </c>
      <c r="V9" s="651"/>
      <c r="W9" s="651" t="s">
        <v>197</v>
      </c>
      <c r="X9" s="651"/>
      <c r="Y9" s="651" t="s">
        <v>198</v>
      </c>
      <c r="Z9" s="651"/>
      <c r="AA9" s="649"/>
      <c r="AB9" s="649"/>
      <c r="AC9" s="651" t="s">
        <v>196</v>
      </c>
      <c r="AD9" s="651"/>
      <c r="AE9" s="651" t="s">
        <v>197</v>
      </c>
      <c r="AF9" s="651"/>
      <c r="AG9" s="651" t="s">
        <v>198</v>
      </c>
      <c r="AH9" s="651"/>
      <c r="AI9" s="649"/>
      <c r="AJ9" s="649"/>
      <c r="AK9" s="651" t="s">
        <v>196</v>
      </c>
      <c r="AL9" s="651"/>
      <c r="AM9" s="651" t="s">
        <v>197</v>
      </c>
      <c r="AN9" s="651"/>
      <c r="AO9" s="651" t="s">
        <v>198</v>
      </c>
      <c r="AP9" s="651"/>
      <c r="AQ9" s="649"/>
      <c r="AR9" s="649"/>
      <c r="AS9" s="651" t="s">
        <v>196</v>
      </c>
      <c r="AT9" s="651"/>
      <c r="AU9" s="651" t="s">
        <v>197</v>
      </c>
      <c r="AV9" s="651"/>
      <c r="AW9" s="651" t="s">
        <v>198</v>
      </c>
      <c r="AX9" s="651"/>
      <c r="AY9" s="649"/>
      <c r="AZ9" s="649"/>
      <c r="BA9" s="651" t="s">
        <v>133</v>
      </c>
      <c r="BB9" s="651"/>
      <c r="BC9" s="651" t="s">
        <v>134</v>
      </c>
      <c r="BD9" s="651"/>
      <c r="BE9" s="651" t="s">
        <v>135</v>
      </c>
      <c r="BF9" s="651"/>
      <c r="BG9" s="649"/>
      <c r="BH9" s="649"/>
      <c r="BI9" s="651" t="s">
        <v>133</v>
      </c>
      <c r="BJ9" s="651"/>
      <c r="BK9" s="651" t="s">
        <v>134</v>
      </c>
      <c r="BL9" s="651"/>
      <c r="BM9" s="651" t="s">
        <v>135</v>
      </c>
      <c r="BN9" s="651"/>
      <c r="BO9" s="649"/>
      <c r="BP9" s="649"/>
      <c r="BQ9" s="651" t="s">
        <v>196</v>
      </c>
      <c r="BR9" s="651"/>
      <c r="BS9" s="651" t="s">
        <v>197</v>
      </c>
      <c r="BT9" s="651"/>
      <c r="BU9" s="651" t="s">
        <v>198</v>
      </c>
      <c r="BV9" s="651"/>
      <c r="BW9" s="649"/>
      <c r="BX9" s="649"/>
      <c r="BY9" s="651" t="s">
        <v>196</v>
      </c>
      <c r="BZ9" s="651"/>
      <c r="CA9" s="651" t="s">
        <v>197</v>
      </c>
      <c r="CB9" s="651"/>
      <c r="CC9" s="651" t="s">
        <v>198</v>
      </c>
      <c r="CD9" s="651"/>
      <c r="CE9" s="649"/>
      <c r="CF9" s="649"/>
      <c r="CG9" s="651" t="s">
        <v>196</v>
      </c>
      <c r="CH9" s="651"/>
      <c r="CI9" s="651" t="s">
        <v>197</v>
      </c>
      <c r="CJ9" s="651"/>
      <c r="CK9" s="651" t="s">
        <v>198</v>
      </c>
      <c r="CL9" s="651"/>
      <c r="CM9" s="649"/>
      <c r="CN9" s="649"/>
      <c r="CO9" s="651" t="s">
        <v>196</v>
      </c>
      <c r="CP9" s="651"/>
      <c r="CQ9" s="651" t="s">
        <v>197</v>
      </c>
      <c r="CR9" s="651"/>
      <c r="CS9" s="651" t="s">
        <v>198</v>
      </c>
      <c r="CT9" s="651"/>
      <c r="CU9" s="649"/>
      <c r="CV9" s="649"/>
      <c r="CW9" s="651" t="s">
        <v>196</v>
      </c>
      <c r="CX9" s="651"/>
      <c r="CY9" s="651" t="s">
        <v>197</v>
      </c>
      <c r="CZ9" s="651"/>
      <c r="DA9" s="651" t="s">
        <v>198</v>
      </c>
      <c r="DB9" s="652"/>
    </row>
    <row r="10" spans="1:106" ht="16" customHeight="1" x14ac:dyDescent="0.25">
      <c r="B10" s="657"/>
      <c r="C10" s="58" t="s">
        <v>10</v>
      </c>
      <c r="D10" s="58" t="s">
        <v>11</v>
      </c>
      <c r="E10" s="58" t="s">
        <v>10</v>
      </c>
      <c r="F10" s="58" t="s">
        <v>11</v>
      </c>
      <c r="G10" s="58" t="s">
        <v>10</v>
      </c>
      <c r="H10" s="58" t="s">
        <v>11</v>
      </c>
      <c r="I10" s="58" t="s">
        <v>82</v>
      </c>
      <c r="J10" s="58" t="s">
        <v>11</v>
      </c>
      <c r="K10" s="58" t="s">
        <v>10</v>
      </c>
      <c r="L10" s="58" t="s">
        <v>11</v>
      </c>
      <c r="M10" s="58" t="s">
        <v>10</v>
      </c>
      <c r="N10" s="58" t="s">
        <v>11</v>
      </c>
      <c r="O10" s="58" t="s">
        <v>10</v>
      </c>
      <c r="P10" s="58" t="s">
        <v>11</v>
      </c>
      <c r="Q10" s="58" t="s">
        <v>82</v>
      </c>
      <c r="R10" s="58" t="s">
        <v>11</v>
      </c>
      <c r="S10" s="58" t="s">
        <v>10</v>
      </c>
      <c r="T10" s="58" t="s">
        <v>11</v>
      </c>
      <c r="U10" s="58" t="s">
        <v>10</v>
      </c>
      <c r="V10" s="58" t="s">
        <v>11</v>
      </c>
      <c r="W10" s="58" t="s">
        <v>10</v>
      </c>
      <c r="X10" s="58" t="s">
        <v>11</v>
      </c>
      <c r="Y10" s="58" t="s">
        <v>82</v>
      </c>
      <c r="Z10" s="58" t="s">
        <v>11</v>
      </c>
      <c r="AA10" s="58" t="s">
        <v>10</v>
      </c>
      <c r="AB10" s="58" t="s">
        <v>11</v>
      </c>
      <c r="AC10" s="58" t="s">
        <v>10</v>
      </c>
      <c r="AD10" s="58" t="s">
        <v>11</v>
      </c>
      <c r="AE10" s="58" t="s">
        <v>10</v>
      </c>
      <c r="AF10" s="58" t="s">
        <v>11</v>
      </c>
      <c r="AG10" s="58" t="s">
        <v>82</v>
      </c>
      <c r="AH10" s="58" t="s">
        <v>11</v>
      </c>
      <c r="AI10" s="58" t="s">
        <v>10</v>
      </c>
      <c r="AJ10" s="58" t="s">
        <v>11</v>
      </c>
      <c r="AK10" s="58" t="s">
        <v>10</v>
      </c>
      <c r="AL10" s="58" t="s">
        <v>11</v>
      </c>
      <c r="AM10" s="58" t="s">
        <v>10</v>
      </c>
      <c r="AN10" s="58" t="s">
        <v>11</v>
      </c>
      <c r="AO10" s="58" t="s">
        <v>82</v>
      </c>
      <c r="AP10" s="58" t="s">
        <v>11</v>
      </c>
      <c r="AQ10" s="58" t="s">
        <v>10</v>
      </c>
      <c r="AR10" s="58" t="s">
        <v>11</v>
      </c>
      <c r="AS10" s="58" t="s">
        <v>10</v>
      </c>
      <c r="AT10" s="58" t="s">
        <v>11</v>
      </c>
      <c r="AU10" s="58" t="s">
        <v>10</v>
      </c>
      <c r="AV10" s="58" t="s">
        <v>11</v>
      </c>
      <c r="AW10" s="58" t="s">
        <v>82</v>
      </c>
      <c r="AX10" s="58" t="s">
        <v>11</v>
      </c>
      <c r="AY10" s="58" t="s">
        <v>10</v>
      </c>
      <c r="AZ10" s="58" t="s">
        <v>11</v>
      </c>
      <c r="BA10" s="58" t="s">
        <v>10</v>
      </c>
      <c r="BB10" s="58" t="s">
        <v>11</v>
      </c>
      <c r="BC10" s="58" t="s">
        <v>10</v>
      </c>
      <c r="BD10" s="58" t="s">
        <v>11</v>
      </c>
      <c r="BE10" s="58" t="s">
        <v>82</v>
      </c>
      <c r="BF10" s="58" t="s">
        <v>11</v>
      </c>
      <c r="BG10" s="58" t="s">
        <v>10</v>
      </c>
      <c r="BH10" s="58" t="s">
        <v>11</v>
      </c>
      <c r="BI10" s="58" t="s">
        <v>10</v>
      </c>
      <c r="BJ10" s="58" t="s">
        <v>11</v>
      </c>
      <c r="BK10" s="58" t="s">
        <v>10</v>
      </c>
      <c r="BL10" s="58" t="s">
        <v>11</v>
      </c>
      <c r="BM10" s="58" t="s">
        <v>82</v>
      </c>
      <c r="BN10" s="58" t="s">
        <v>11</v>
      </c>
      <c r="BO10" s="58" t="s">
        <v>10</v>
      </c>
      <c r="BP10" s="58" t="s">
        <v>11</v>
      </c>
      <c r="BQ10" s="58" t="s">
        <v>10</v>
      </c>
      <c r="BR10" s="58" t="s">
        <v>11</v>
      </c>
      <c r="BS10" s="58" t="s">
        <v>10</v>
      </c>
      <c r="BT10" s="58" t="s">
        <v>11</v>
      </c>
      <c r="BU10" s="58" t="s">
        <v>82</v>
      </c>
      <c r="BV10" s="58" t="s">
        <v>11</v>
      </c>
      <c r="BW10" s="58" t="s">
        <v>10</v>
      </c>
      <c r="BX10" s="58" t="s">
        <v>11</v>
      </c>
      <c r="BY10" s="58" t="s">
        <v>10</v>
      </c>
      <c r="BZ10" s="58" t="s">
        <v>11</v>
      </c>
      <c r="CA10" s="58" t="s">
        <v>10</v>
      </c>
      <c r="CB10" s="58" t="s">
        <v>11</v>
      </c>
      <c r="CC10" s="58" t="s">
        <v>82</v>
      </c>
      <c r="CD10" s="58" t="s">
        <v>11</v>
      </c>
      <c r="CE10" s="58" t="s">
        <v>10</v>
      </c>
      <c r="CF10" s="58" t="s">
        <v>11</v>
      </c>
      <c r="CG10" s="58" t="s">
        <v>10</v>
      </c>
      <c r="CH10" s="58" t="s">
        <v>11</v>
      </c>
      <c r="CI10" s="58" t="s">
        <v>10</v>
      </c>
      <c r="CJ10" s="58" t="s">
        <v>11</v>
      </c>
      <c r="CK10" s="58" t="s">
        <v>82</v>
      </c>
      <c r="CL10" s="58" t="s">
        <v>11</v>
      </c>
      <c r="CM10" s="58" t="s">
        <v>10</v>
      </c>
      <c r="CN10" s="58" t="s">
        <v>11</v>
      </c>
      <c r="CO10" s="58" t="s">
        <v>10</v>
      </c>
      <c r="CP10" s="58" t="s">
        <v>11</v>
      </c>
      <c r="CQ10" s="58" t="s">
        <v>10</v>
      </c>
      <c r="CR10" s="58" t="s">
        <v>11</v>
      </c>
      <c r="CS10" s="58" t="s">
        <v>82</v>
      </c>
      <c r="CT10" s="58" t="s">
        <v>11</v>
      </c>
      <c r="CU10" s="58" t="s">
        <v>10</v>
      </c>
      <c r="CV10" s="58" t="s">
        <v>11</v>
      </c>
      <c r="CW10" s="58" t="s">
        <v>10</v>
      </c>
      <c r="CX10" s="58" t="s">
        <v>11</v>
      </c>
      <c r="CY10" s="58" t="s">
        <v>10</v>
      </c>
      <c r="CZ10" s="58" t="s">
        <v>11</v>
      </c>
      <c r="DA10" s="58" t="s">
        <v>82</v>
      </c>
      <c r="DB10" s="59" t="s">
        <v>11</v>
      </c>
    </row>
    <row r="11" spans="1:106" ht="15" customHeight="1" x14ac:dyDescent="0.35">
      <c r="A11" s="2"/>
      <c r="B11" s="45"/>
      <c r="C11" s="3" t="s">
        <v>736</v>
      </c>
      <c r="D11" s="4" t="s">
        <v>737</v>
      </c>
      <c r="E11" s="3" t="s">
        <v>738</v>
      </c>
      <c r="F11" s="4" t="s">
        <v>739</v>
      </c>
      <c r="G11" s="3" t="s">
        <v>740</v>
      </c>
      <c r="H11" s="4" t="s">
        <v>741</v>
      </c>
      <c r="I11" s="3" t="s">
        <v>742</v>
      </c>
      <c r="J11" s="4" t="s">
        <v>743</v>
      </c>
      <c r="K11" s="3" t="s">
        <v>744</v>
      </c>
      <c r="L11" s="4" t="s">
        <v>745</v>
      </c>
      <c r="M11" s="3" t="s">
        <v>746</v>
      </c>
      <c r="N11" s="4" t="s">
        <v>747</v>
      </c>
      <c r="O11" s="3" t="s">
        <v>748</v>
      </c>
      <c r="P11" s="4" t="s">
        <v>749</v>
      </c>
      <c r="Q11" s="3" t="s">
        <v>750</v>
      </c>
      <c r="R11" s="4" t="s">
        <v>751</v>
      </c>
      <c r="S11" s="3" t="s">
        <v>752</v>
      </c>
      <c r="T11" s="4" t="s">
        <v>753</v>
      </c>
      <c r="U11" s="3" t="s">
        <v>754</v>
      </c>
      <c r="V11" s="4" t="s">
        <v>755</v>
      </c>
      <c r="W11" s="3" t="s">
        <v>756</v>
      </c>
      <c r="X11" s="4" t="s">
        <v>757</v>
      </c>
      <c r="Y11" s="3" t="s">
        <v>758</v>
      </c>
      <c r="Z11" s="4" t="s">
        <v>759</v>
      </c>
      <c r="AA11" s="3" t="s">
        <v>760</v>
      </c>
      <c r="AB11" s="4" t="s">
        <v>761</v>
      </c>
      <c r="AC11" s="3" t="s">
        <v>762</v>
      </c>
      <c r="AD11" s="4" t="s">
        <v>763</v>
      </c>
      <c r="AE11" s="3" t="s">
        <v>764</v>
      </c>
      <c r="AF11" s="4" t="s">
        <v>765</v>
      </c>
      <c r="AG11" s="3" t="s">
        <v>766</v>
      </c>
      <c r="AH11" s="4" t="s">
        <v>767</v>
      </c>
      <c r="AI11" s="3" t="s">
        <v>768</v>
      </c>
      <c r="AJ11" s="4" t="s">
        <v>769</v>
      </c>
      <c r="AK11" s="3" t="s">
        <v>770</v>
      </c>
      <c r="AL11" s="4" t="s">
        <v>771</v>
      </c>
      <c r="AM11" s="3" t="s">
        <v>772</v>
      </c>
      <c r="AN11" s="4" t="s">
        <v>773</v>
      </c>
      <c r="AO11" s="3" t="s">
        <v>774</v>
      </c>
      <c r="AP11" s="4" t="s">
        <v>775</v>
      </c>
      <c r="AQ11" s="3" t="s">
        <v>776</v>
      </c>
      <c r="AR11" s="4" t="s">
        <v>777</v>
      </c>
      <c r="AS11" s="3" t="s">
        <v>778</v>
      </c>
      <c r="AT11" s="4" t="s">
        <v>779</v>
      </c>
      <c r="AU11" s="3" t="s">
        <v>780</v>
      </c>
      <c r="AV11" s="4" t="s">
        <v>781</v>
      </c>
      <c r="AW11" s="3" t="s">
        <v>782</v>
      </c>
      <c r="AX11" s="4" t="s">
        <v>783</v>
      </c>
      <c r="AY11" s="3" t="s">
        <v>784</v>
      </c>
      <c r="AZ11" s="4" t="s">
        <v>785</v>
      </c>
      <c r="BA11" s="3" t="s">
        <v>786</v>
      </c>
      <c r="BB11" s="4" t="s">
        <v>787</v>
      </c>
      <c r="BC11" s="3" t="s">
        <v>788</v>
      </c>
      <c r="BD11" s="4" t="s">
        <v>789</v>
      </c>
      <c r="BE11" s="3" t="s">
        <v>790</v>
      </c>
      <c r="BF11" s="4" t="s">
        <v>791</v>
      </c>
      <c r="BG11" s="3" t="s">
        <v>792</v>
      </c>
      <c r="BH11" s="4" t="s">
        <v>793</v>
      </c>
      <c r="BI11" s="3" t="s">
        <v>794</v>
      </c>
      <c r="BJ11" s="4" t="s">
        <v>795</v>
      </c>
      <c r="BK11" s="3" t="s">
        <v>796</v>
      </c>
      <c r="BL11" s="4" t="s">
        <v>797</v>
      </c>
      <c r="BM11" s="3" t="s">
        <v>798</v>
      </c>
      <c r="BN11" s="4" t="s">
        <v>799</v>
      </c>
      <c r="BO11" s="3" t="s">
        <v>800</v>
      </c>
      <c r="BP11" s="4" t="s">
        <v>801</v>
      </c>
      <c r="BQ11" s="3" t="s">
        <v>802</v>
      </c>
      <c r="BR11" s="4" t="s">
        <v>803</v>
      </c>
      <c r="BS11" s="3" t="s">
        <v>804</v>
      </c>
      <c r="BT11" s="4" t="s">
        <v>805</v>
      </c>
      <c r="BU11" s="3" t="s">
        <v>806</v>
      </c>
      <c r="BV11" s="4" t="s">
        <v>807</v>
      </c>
      <c r="BW11" s="3" t="s">
        <v>808</v>
      </c>
      <c r="BX11" s="4" t="s">
        <v>809</v>
      </c>
      <c r="BY11" s="3" t="s">
        <v>810</v>
      </c>
      <c r="BZ11" s="4" t="s">
        <v>811</v>
      </c>
      <c r="CA11" s="3" t="s">
        <v>812</v>
      </c>
      <c r="CB11" s="4" t="s">
        <v>813</v>
      </c>
      <c r="CC11" s="3" t="s">
        <v>814</v>
      </c>
      <c r="CD11" s="4" t="s">
        <v>815</v>
      </c>
      <c r="CE11" s="3" t="s">
        <v>816</v>
      </c>
      <c r="CF11" s="4" t="s">
        <v>817</v>
      </c>
      <c r="CG11" s="3" t="s">
        <v>818</v>
      </c>
      <c r="CH11" s="4" t="s">
        <v>819</v>
      </c>
      <c r="CI11" s="3" t="s">
        <v>820</v>
      </c>
      <c r="CJ11" s="4" t="s">
        <v>821</v>
      </c>
      <c r="CK11" s="3" t="s">
        <v>822</v>
      </c>
      <c r="CL11" s="4" t="s">
        <v>823</v>
      </c>
      <c r="CM11" s="3" t="s">
        <v>824</v>
      </c>
      <c r="CN11" s="4" t="s">
        <v>825</v>
      </c>
      <c r="CO11" s="3" t="s">
        <v>826</v>
      </c>
      <c r="CP11" s="4" t="s">
        <v>827</v>
      </c>
      <c r="CQ11" s="3" t="s">
        <v>828</v>
      </c>
      <c r="CR11" s="4" t="s">
        <v>829</v>
      </c>
      <c r="CS11" s="3" t="s">
        <v>830</v>
      </c>
      <c r="CT11" s="4" t="s">
        <v>831</v>
      </c>
      <c r="CU11" s="3" t="s">
        <v>832</v>
      </c>
      <c r="CV11" s="4" t="s">
        <v>833</v>
      </c>
      <c r="CW11" s="3" t="s">
        <v>834</v>
      </c>
      <c r="CX11" s="4" t="s">
        <v>835</v>
      </c>
      <c r="CY11" s="3" t="s">
        <v>836</v>
      </c>
      <c r="CZ11" s="4" t="s">
        <v>837</v>
      </c>
      <c r="DA11" s="60" t="s">
        <v>838</v>
      </c>
      <c r="DB11" s="61" t="s">
        <v>839</v>
      </c>
    </row>
    <row r="12" spans="1:106" ht="15" customHeight="1" x14ac:dyDescent="0.25">
      <c r="A12" s="6" t="s">
        <v>14</v>
      </c>
      <c r="B12" s="46">
        <v>2</v>
      </c>
      <c r="C12" s="7">
        <v>29.414167145235499</v>
      </c>
      <c r="D12" s="8">
        <v>1.25891010104354</v>
      </c>
      <c r="E12" s="7">
        <v>28.7175099448759</v>
      </c>
      <c r="F12" s="8">
        <v>2.32740457049885</v>
      </c>
      <c r="G12" s="7">
        <v>30.0564855442062</v>
      </c>
      <c r="H12" s="8">
        <v>2.2067819005543501</v>
      </c>
      <c r="I12" s="7">
        <v>1.3389755993303201</v>
      </c>
      <c r="J12" s="8">
        <v>3.1594138829580398</v>
      </c>
      <c r="K12" s="7">
        <v>16.904163730153002</v>
      </c>
      <c r="L12" s="8">
        <v>0.84714939911592801</v>
      </c>
      <c r="M12" s="7">
        <v>18.511403884615699</v>
      </c>
      <c r="N12" s="8">
        <v>1.8226469341046301</v>
      </c>
      <c r="O12" s="7">
        <v>18.388626560892298</v>
      </c>
      <c r="P12" s="8">
        <v>1.6768884769835499</v>
      </c>
      <c r="Q12" s="7">
        <v>-0.122777323723433</v>
      </c>
      <c r="R12" s="8">
        <v>2.5213575946744902</v>
      </c>
      <c r="S12" s="7">
        <v>32.4691843555091</v>
      </c>
      <c r="T12" s="8">
        <v>1.1243056937195199</v>
      </c>
      <c r="U12" s="7">
        <v>30.4514376006458</v>
      </c>
      <c r="V12" s="8">
        <v>2.2809069306247598</v>
      </c>
      <c r="W12" s="7">
        <v>34.161057133945</v>
      </c>
      <c r="X12" s="8">
        <v>2.17819195207325</v>
      </c>
      <c r="Y12" s="7">
        <v>3.7096195332992101</v>
      </c>
      <c r="Z12" s="8">
        <v>3.0387871041022199</v>
      </c>
      <c r="AA12" s="7">
        <v>31.240387309038599</v>
      </c>
      <c r="AB12" s="8">
        <v>1.44182774456672</v>
      </c>
      <c r="AC12" s="7">
        <v>30.811070777628998</v>
      </c>
      <c r="AD12" s="8">
        <v>2.1226838547155999</v>
      </c>
      <c r="AE12" s="7">
        <v>31.138068839025902</v>
      </c>
      <c r="AF12" s="8">
        <v>2.3161161215218802</v>
      </c>
      <c r="AG12" s="7">
        <v>0.326998061396921</v>
      </c>
      <c r="AH12" s="8">
        <v>2.9595967428019199</v>
      </c>
      <c r="AI12" s="7">
        <v>49.383678420445399</v>
      </c>
      <c r="AJ12" s="8">
        <v>1.30836648980587</v>
      </c>
      <c r="AK12" s="7">
        <v>50.1944990287286</v>
      </c>
      <c r="AL12" s="8">
        <v>2.4075763487223698</v>
      </c>
      <c r="AM12" s="7">
        <v>47.620398609723402</v>
      </c>
      <c r="AN12" s="8">
        <v>2.22634207470503</v>
      </c>
      <c r="AO12" s="7">
        <v>-2.5741004190051999</v>
      </c>
      <c r="AP12" s="8">
        <v>3.4778679442168401</v>
      </c>
      <c r="AQ12" s="7">
        <v>33.019297880315598</v>
      </c>
      <c r="AR12" s="8">
        <v>1.2890936356362801</v>
      </c>
      <c r="AS12" s="7">
        <v>38.431684922881701</v>
      </c>
      <c r="AT12" s="8">
        <v>2.3203926399102999</v>
      </c>
      <c r="AU12" s="7">
        <v>30.137329734174401</v>
      </c>
      <c r="AV12" s="8">
        <v>2.2469673027061399</v>
      </c>
      <c r="AW12" s="7">
        <v>-8.2943551887073106</v>
      </c>
      <c r="AX12" s="8">
        <v>3.4602794016855198</v>
      </c>
      <c r="AY12" s="7">
        <v>14.911700683959101</v>
      </c>
      <c r="AZ12" s="8">
        <v>0.89267261360438499</v>
      </c>
      <c r="BA12" s="7">
        <v>15.0631589739916</v>
      </c>
      <c r="BB12" s="8">
        <v>1.6817980277215201</v>
      </c>
      <c r="BC12" s="7">
        <v>14.0599844775807</v>
      </c>
      <c r="BD12" s="8">
        <v>1.5036405129164301</v>
      </c>
      <c r="BE12" s="7">
        <v>-1.0031744964109</v>
      </c>
      <c r="BF12" s="8">
        <v>2.36067533848377</v>
      </c>
      <c r="BG12" s="7">
        <v>23.622427385449001</v>
      </c>
      <c r="BH12" s="8">
        <v>1.1590614181652299</v>
      </c>
      <c r="BI12" s="7">
        <v>26.740958184126399</v>
      </c>
      <c r="BJ12" s="8">
        <v>1.9306256544210001</v>
      </c>
      <c r="BK12" s="7">
        <v>22.654301054161401</v>
      </c>
      <c r="BL12" s="8">
        <v>2.1984768037284201</v>
      </c>
      <c r="BM12" s="7">
        <v>-4.0866571299649701</v>
      </c>
      <c r="BN12" s="8">
        <v>2.5567885474799401</v>
      </c>
      <c r="BO12" s="7">
        <v>25.2807663354962</v>
      </c>
      <c r="BP12" s="8">
        <v>1.0539775480228699</v>
      </c>
      <c r="BQ12" s="7">
        <v>23.3461003155548</v>
      </c>
      <c r="BR12" s="8">
        <v>1.8419214418721801</v>
      </c>
      <c r="BS12" s="7">
        <v>27.4558420594539</v>
      </c>
      <c r="BT12" s="8">
        <v>2.19601129605193</v>
      </c>
      <c r="BU12" s="7">
        <v>4.1097417438990096</v>
      </c>
      <c r="BV12" s="8">
        <v>2.99031339167938</v>
      </c>
      <c r="BW12" s="7">
        <v>25.153406870803799</v>
      </c>
      <c r="BX12" s="8">
        <v>1.0507384910905599</v>
      </c>
      <c r="BY12" s="7">
        <v>25.887263647112899</v>
      </c>
      <c r="BZ12" s="8">
        <v>2.10017021717265</v>
      </c>
      <c r="CA12" s="7">
        <v>25.5955301698638</v>
      </c>
      <c r="CB12" s="8">
        <v>2.17487700071863</v>
      </c>
      <c r="CC12" s="7">
        <v>-0.29173347724905002</v>
      </c>
      <c r="CD12" s="8">
        <v>3.169671559477</v>
      </c>
      <c r="CE12" s="7">
        <v>34.999325764242897</v>
      </c>
      <c r="CF12" s="8">
        <v>1.25764877042102</v>
      </c>
      <c r="CG12" s="7">
        <v>36.994222394422899</v>
      </c>
      <c r="CH12" s="8">
        <v>2.1790046988303899</v>
      </c>
      <c r="CI12" s="7">
        <v>34.369673475210298</v>
      </c>
      <c r="CJ12" s="8">
        <v>2.4726448381850799</v>
      </c>
      <c r="CK12" s="7">
        <v>-2.6245489192126099</v>
      </c>
      <c r="CL12" s="8">
        <v>3.45635435303481</v>
      </c>
      <c r="CM12" s="7">
        <v>30.5402385560885</v>
      </c>
      <c r="CN12" s="8">
        <v>1.13480225060027</v>
      </c>
      <c r="CO12" s="7">
        <v>33.028837431950699</v>
      </c>
      <c r="CP12" s="8">
        <v>2.4737370705630899</v>
      </c>
      <c r="CQ12" s="7">
        <v>30.106288266125201</v>
      </c>
      <c r="CR12" s="8">
        <v>2.3883465539748898</v>
      </c>
      <c r="CS12" s="7">
        <v>-2.9225491658255298</v>
      </c>
      <c r="CT12" s="8">
        <v>3.5082889026827999</v>
      </c>
      <c r="CU12" s="7">
        <v>20.087091614771101</v>
      </c>
      <c r="CV12" s="8">
        <v>1.04216737427551</v>
      </c>
      <c r="CW12" s="7">
        <v>19.493667133152101</v>
      </c>
      <c r="CX12" s="8">
        <v>1.8887818671866901</v>
      </c>
      <c r="CY12" s="7">
        <v>20.5472959793819</v>
      </c>
      <c r="CZ12" s="8">
        <v>1.90302735562623</v>
      </c>
      <c r="DA12" s="7">
        <v>1.0536288462298</v>
      </c>
      <c r="DB12" s="9">
        <v>2.8624891874574598</v>
      </c>
    </row>
    <row r="13" spans="1:106" ht="15" customHeight="1" x14ac:dyDescent="0.25">
      <c r="A13" s="10" t="s">
        <v>15</v>
      </c>
      <c r="B13" s="46">
        <v>2</v>
      </c>
      <c r="C13" s="7">
        <v>37.5549062761269</v>
      </c>
      <c r="D13" s="8">
        <v>1.48754540166039</v>
      </c>
      <c r="E13" s="7">
        <v>36.059803082983699</v>
      </c>
      <c r="F13" s="8">
        <v>2.7634754908364401</v>
      </c>
      <c r="G13" s="7">
        <v>37.326034052017398</v>
      </c>
      <c r="H13" s="8">
        <v>2.94232099052845</v>
      </c>
      <c r="I13" s="7">
        <v>1.2662309690337299</v>
      </c>
      <c r="J13" s="8">
        <v>4.1741974960912698</v>
      </c>
      <c r="K13" s="7">
        <v>34.259658770831798</v>
      </c>
      <c r="L13" s="8">
        <v>1.5625797994322701</v>
      </c>
      <c r="M13" s="7">
        <v>34.3460825655687</v>
      </c>
      <c r="N13" s="8">
        <v>2.8095807051474999</v>
      </c>
      <c r="O13" s="7">
        <v>34.808193105135103</v>
      </c>
      <c r="P13" s="8">
        <v>2.6798742424419499</v>
      </c>
      <c r="Q13" s="7">
        <v>0.46211053956640302</v>
      </c>
      <c r="R13" s="8">
        <v>3.6899425443390999</v>
      </c>
      <c r="S13" s="7">
        <v>49.7060358452676</v>
      </c>
      <c r="T13" s="8">
        <v>1.7512055643709299</v>
      </c>
      <c r="U13" s="7">
        <v>46.771970338121903</v>
      </c>
      <c r="V13" s="8">
        <v>2.8034385219453202</v>
      </c>
      <c r="W13" s="7">
        <v>51.139601089343401</v>
      </c>
      <c r="X13" s="8">
        <v>2.8892632581926398</v>
      </c>
      <c r="Y13" s="7">
        <v>4.3676307512214496</v>
      </c>
      <c r="Z13" s="8">
        <v>3.6522472761248999</v>
      </c>
      <c r="AA13" s="7">
        <v>69.016178566628298</v>
      </c>
      <c r="AB13" s="8">
        <v>1.46105331539038</v>
      </c>
      <c r="AC13" s="7">
        <v>64.895464377320707</v>
      </c>
      <c r="AD13" s="8">
        <v>2.8560180350604498</v>
      </c>
      <c r="AE13" s="7">
        <v>71.423777662330494</v>
      </c>
      <c r="AF13" s="8">
        <v>2.1638173844070598</v>
      </c>
      <c r="AG13" s="7">
        <v>6.5283132850097596</v>
      </c>
      <c r="AH13" s="8">
        <v>3.2440237398196698</v>
      </c>
      <c r="AI13" s="7">
        <v>41.904500559143798</v>
      </c>
      <c r="AJ13" s="8">
        <v>1.4339364431542201</v>
      </c>
      <c r="AK13" s="7">
        <v>41.003594562381899</v>
      </c>
      <c r="AL13" s="8">
        <v>2.6917291496214202</v>
      </c>
      <c r="AM13" s="7">
        <v>42.5845759067264</v>
      </c>
      <c r="AN13" s="8">
        <v>2.5140690368932899</v>
      </c>
      <c r="AO13" s="7">
        <v>1.58098134434445</v>
      </c>
      <c r="AP13" s="8">
        <v>3.8332510972212499</v>
      </c>
      <c r="AQ13" s="7">
        <v>43.129475670978898</v>
      </c>
      <c r="AR13" s="8">
        <v>1.60393373174779</v>
      </c>
      <c r="AS13" s="7">
        <v>49.262632567461303</v>
      </c>
      <c r="AT13" s="8">
        <v>3.1440808423200299</v>
      </c>
      <c r="AU13" s="7">
        <v>33.392726910604502</v>
      </c>
      <c r="AV13" s="8">
        <v>2.6761658078662802</v>
      </c>
      <c r="AW13" s="7">
        <v>-15.869905656856901</v>
      </c>
      <c r="AX13" s="8">
        <v>3.8108888655097499</v>
      </c>
      <c r="AY13" s="7">
        <v>22.432096437658</v>
      </c>
      <c r="AZ13" s="8">
        <v>1.3529871197114101</v>
      </c>
      <c r="BA13" s="7">
        <v>24.9333215716129</v>
      </c>
      <c r="BB13" s="8">
        <v>2.9045366895059201</v>
      </c>
      <c r="BC13" s="7">
        <v>19.598902569965901</v>
      </c>
      <c r="BD13" s="8">
        <v>2.0511891783773999</v>
      </c>
      <c r="BE13" s="7">
        <v>-5.3344190016470003</v>
      </c>
      <c r="BF13" s="8">
        <v>3.2084059240963199</v>
      </c>
      <c r="BG13" s="7">
        <v>36.009275575000402</v>
      </c>
      <c r="BH13" s="8">
        <v>1.5847539738821299</v>
      </c>
      <c r="BI13" s="7">
        <v>38.482708714321802</v>
      </c>
      <c r="BJ13" s="8">
        <v>2.7574340142695299</v>
      </c>
      <c r="BK13" s="7">
        <v>34.927499413996003</v>
      </c>
      <c r="BL13" s="8">
        <v>2.6038723585345398</v>
      </c>
      <c r="BM13" s="7">
        <v>-3.5552093003258398</v>
      </c>
      <c r="BN13" s="8">
        <v>3.4568084602008402</v>
      </c>
      <c r="BO13" s="7">
        <v>35.092495634277498</v>
      </c>
      <c r="BP13" s="8">
        <v>1.42227617505653</v>
      </c>
      <c r="BQ13" s="7">
        <v>36.770970762408297</v>
      </c>
      <c r="BR13" s="8">
        <v>2.7410758734864298</v>
      </c>
      <c r="BS13" s="7">
        <v>34.111424219503199</v>
      </c>
      <c r="BT13" s="8">
        <v>2.4478921479795099</v>
      </c>
      <c r="BU13" s="7">
        <v>-2.6595465429051002</v>
      </c>
      <c r="BV13" s="8">
        <v>3.7385926993338301</v>
      </c>
      <c r="BW13" s="7">
        <v>38.256613793367201</v>
      </c>
      <c r="BX13" s="8">
        <v>1.5043454648568899</v>
      </c>
      <c r="BY13" s="7">
        <v>39.236150270469999</v>
      </c>
      <c r="BZ13" s="8">
        <v>3.0010032731269201</v>
      </c>
      <c r="CA13" s="7">
        <v>38.573472308025401</v>
      </c>
      <c r="CB13" s="8">
        <v>2.69252531904508</v>
      </c>
      <c r="CC13" s="7">
        <v>-0.662677962444576</v>
      </c>
      <c r="CD13" s="8">
        <v>4.0084651531020299</v>
      </c>
      <c r="CE13" s="7">
        <v>40.575194369111799</v>
      </c>
      <c r="CF13" s="8">
        <v>1.4787966592799</v>
      </c>
      <c r="CG13" s="7">
        <v>39.972887710073202</v>
      </c>
      <c r="CH13" s="8">
        <v>2.6952397991359498</v>
      </c>
      <c r="CI13" s="7">
        <v>41.774600733058598</v>
      </c>
      <c r="CJ13" s="8">
        <v>2.7211055964042998</v>
      </c>
      <c r="CK13" s="7">
        <v>1.8017130229853699</v>
      </c>
      <c r="CL13" s="8">
        <v>3.9275688159745101</v>
      </c>
      <c r="CM13" s="7">
        <v>46.1098364399042</v>
      </c>
      <c r="CN13" s="8">
        <v>1.69365982114889</v>
      </c>
      <c r="CO13" s="7">
        <v>45.718423111012001</v>
      </c>
      <c r="CP13" s="8">
        <v>2.89120801731627</v>
      </c>
      <c r="CQ13" s="7">
        <v>45.708380321017501</v>
      </c>
      <c r="CR13" s="8">
        <v>2.74336843121942</v>
      </c>
      <c r="CS13" s="7">
        <v>-1.0042789994507501E-2</v>
      </c>
      <c r="CT13" s="8">
        <v>3.7133936373503502</v>
      </c>
      <c r="CU13" s="7">
        <v>22.870191775492501</v>
      </c>
      <c r="CV13" s="8">
        <v>1.0656790652732999</v>
      </c>
      <c r="CW13" s="7">
        <v>23.736484745945798</v>
      </c>
      <c r="CX13" s="8">
        <v>2.2905202464786201</v>
      </c>
      <c r="CY13" s="7">
        <v>20.8668736110487</v>
      </c>
      <c r="CZ13" s="8">
        <v>2.05762603372705</v>
      </c>
      <c r="DA13" s="7">
        <v>-2.8696111348970099</v>
      </c>
      <c r="DB13" s="9">
        <v>2.8347889118947802</v>
      </c>
    </row>
    <row r="14" spans="1:106" ht="15" customHeight="1" x14ac:dyDescent="0.25">
      <c r="A14" s="10" t="s">
        <v>16</v>
      </c>
      <c r="B14" s="46">
        <v>2</v>
      </c>
      <c r="C14" s="7">
        <v>28.930854733231701</v>
      </c>
      <c r="D14" s="8">
        <v>0.91627729916878597</v>
      </c>
      <c r="E14" s="7">
        <v>29.804819406872902</v>
      </c>
      <c r="F14" s="8">
        <v>2.0715866804681098</v>
      </c>
      <c r="G14" s="7">
        <v>27.663880971325199</v>
      </c>
      <c r="H14" s="8">
        <v>1.7931942658153299</v>
      </c>
      <c r="I14" s="7">
        <v>-2.1409384355476999</v>
      </c>
      <c r="J14" s="8">
        <v>2.4710956419763601</v>
      </c>
      <c r="K14" s="7">
        <v>24.6239463350324</v>
      </c>
      <c r="L14" s="8">
        <v>1.0082638774372601</v>
      </c>
      <c r="M14" s="7">
        <v>24.875528330386999</v>
      </c>
      <c r="N14" s="8">
        <v>2.2958008722647198</v>
      </c>
      <c r="O14" s="7">
        <v>23.9701603369863</v>
      </c>
      <c r="P14" s="8">
        <v>1.8590042641666999</v>
      </c>
      <c r="Q14" s="7">
        <v>-0.905367993400649</v>
      </c>
      <c r="R14" s="8">
        <v>3.2728264758154499</v>
      </c>
      <c r="S14" s="7">
        <v>37.827619358245002</v>
      </c>
      <c r="T14" s="8">
        <v>1.11524795502563</v>
      </c>
      <c r="U14" s="7">
        <v>37.462403377318999</v>
      </c>
      <c r="V14" s="8">
        <v>2.3598658493592799</v>
      </c>
      <c r="W14" s="7">
        <v>38.705601922161101</v>
      </c>
      <c r="X14" s="8">
        <v>2.03929196522538</v>
      </c>
      <c r="Y14" s="7">
        <v>1.2431985448421401</v>
      </c>
      <c r="Z14" s="8">
        <v>2.95093253614594</v>
      </c>
      <c r="AA14" s="7">
        <v>56.567912834237703</v>
      </c>
      <c r="AB14" s="8">
        <v>1.0818432858381</v>
      </c>
      <c r="AC14" s="7">
        <v>56.222207244970299</v>
      </c>
      <c r="AD14" s="8">
        <v>2.1002770369619799</v>
      </c>
      <c r="AE14" s="7">
        <v>57.287587704996703</v>
      </c>
      <c r="AF14" s="8">
        <v>2.2579095736491901</v>
      </c>
      <c r="AG14" s="7">
        <v>1.0653804600264301</v>
      </c>
      <c r="AH14" s="8">
        <v>3.0823866762013998</v>
      </c>
      <c r="AI14" s="7">
        <v>38.788225136548299</v>
      </c>
      <c r="AJ14" s="8">
        <v>1.12157668157011</v>
      </c>
      <c r="AK14" s="7">
        <v>41.448415235653201</v>
      </c>
      <c r="AL14" s="8">
        <v>2.2379673654221102</v>
      </c>
      <c r="AM14" s="7">
        <v>34.061195590035297</v>
      </c>
      <c r="AN14" s="8">
        <v>1.9795999717406101</v>
      </c>
      <c r="AO14" s="7">
        <v>-7.3872196456179502</v>
      </c>
      <c r="AP14" s="8">
        <v>2.8495274094738199</v>
      </c>
      <c r="AQ14" s="7">
        <v>49.690231286052999</v>
      </c>
      <c r="AR14" s="8">
        <v>1.15427081500586</v>
      </c>
      <c r="AS14" s="7">
        <v>55.506150483272698</v>
      </c>
      <c r="AT14" s="8">
        <v>2.04891209255443</v>
      </c>
      <c r="AU14" s="7">
        <v>44.238910098503197</v>
      </c>
      <c r="AV14" s="8">
        <v>2.3865878898968802</v>
      </c>
      <c r="AW14" s="7">
        <v>-11.267240384769501</v>
      </c>
      <c r="AX14" s="8">
        <v>3.0212481536974898</v>
      </c>
      <c r="AY14" s="7">
        <v>11.318981428056899</v>
      </c>
      <c r="AZ14" s="8">
        <v>0.77798141458470904</v>
      </c>
      <c r="BA14" s="7">
        <v>14.716564880215801</v>
      </c>
      <c r="BB14" s="8">
        <v>1.87968687326145</v>
      </c>
      <c r="BC14" s="7">
        <v>9.4321232986135293</v>
      </c>
      <c r="BD14" s="8">
        <v>1.1290857577790001</v>
      </c>
      <c r="BE14" s="7">
        <v>-5.2844415816022998</v>
      </c>
      <c r="BF14" s="8">
        <v>1.94591226191112</v>
      </c>
      <c r="BG14" s="7">
        <v>30.441509880625901</v>
      </c>
      <c r="BH14" s="8">
        <v>1.0461343738889299</v>
      </c>
      <c r="BI14" s="7">
        <v>31.364581194192699</v>
      </c>
      <c r="BJ14" s="8">
        <v>2.0870876127390798</v>
      </c>
      <c r="BK14" s="7">
        <v>29.846361520173598</v>
      </c>
      <c r="BL14" s="8">
        <v>1.89462251388764</v>
      </c>
      <c r="BM14" s="7">
        <v>-1.5182196740191101</v>
      </c>
      <c r="BN14" s="8">
        <v>2.6027533907363001</v>
      </c>
      <c r="BO14" s="7">
        <v>36.178215822028903</v>
      </c>
      <c r="BP14" s="8">
        <v>1.0798089889816</v>
      </c>
      <c r="BQ14" s="7">
        <v>39.134425255216001</v>
      </c>
      <c r="BR14" s="8">
        <v>2.1042081517921898</v>
      </c>
      <c r="BS14" s="7">
        <v>32.990154194824697</v>
      </c>
      <c r="BT14" s="8">
        <v>2.0185239467395202</v>
      </c>
      <c r="BU14" s="7">
        <v>-6.1442710603913504</v>
      </c>
      <c r="BV14" s="8">
        <v>2.7015451381839299</v>
      </c>
      <c r="BW14" s="7">
        <v>28.314900719788302</v>
      </c>
      <c r="BX14" s="8">
        <v>1.08349711749096</v>
      </c>
      <c r="BY14" s="7">
        <v>27.7019007522922</v>
      </c>
      <c r="BZ14" s="8">
        <v>2.1588919555608701</v>
      </c>
      <c r="CA14" s="7">
        <v>25.739359039838298</v>
      </c>
      <c r="CB14" s="8">
        <v>1.4193476956898701</v>
      </c>
      <c r="CC14" s="7">
        <v>-1.96254171245388</v>
      </c>
      <c r="CD14" s="8">
        <v>2.3097463682465502</v>
      </c>
      <c r="CE14" s="7">
        <v>36.202469769634902</v>
      </c>
      <c r="CF14" s="8">
        <v>1.01204114171541</v>
      </c>
      <c r="CG14" s="7">
        <v>38.4198110429084</v>
      </c>
      <c r="CH14" s="8">
        <v>2.3170151639374299</v>
      </c>
      <c r="CI14" s="7">
        <v>34.642249147994399</v>
      </c>
      <c r="CJ14" s="8">
        <v>1.9747198730697499</v>
      </c>
      <c r="CK14" s="7">
        <v>-3.7775618949140202</v>
      </c>
      <c r="CL14" s="8">
        <v>2.9371316736352102</v>
      </c>
      <c r="CM14" s="7">
        <v>24.268082246477</v>
      </c>
      <c r="CN14" s="8">
        <v>1.00686625602493</v>
      </c>
      <c r="CO14" s="7">
        <v>27.100371489543701</v>
      </c>
      <c r="CP14" s="8">
        <v>2.0057822628322501</v>
      </c>
      <c r="CQ14" s="7">
        <v>23.164761313681201</v>
      </c>
      <c r="CR14" s="8">
        <v>1.7996357454906999</v>
      </c>
      <c r="CS14" s="7">
        <v>-3.9356101758625099</v>
      </c>
      <c r="CT14" s="8">
        <v>2.4709966230709801</v>
      </c>
      <c r="CU14" s="7">
        <v>14.306180064445201</v>
      </c>
      <c r="CV14" s="8">
        <v>0.69801789118050905</v>
      </c>
      <c r="CW14" s="7">
        <v>14.4464018050703</v>
      </c>
      <c r="CX14" s="8">
        <v>1.55684072506142</v>
      </c>
      <c r="CY14" s="7">
        <v>14.8511699360243</v>
      </c>
      <c r="CZ14" s="8">
        <v>1.5069739693567901</v>
      </c>
      <c r="DA14" s="7">
        <v>0.40476813095405401</v>
      </c>
      <c r="DB14" s="9">
        <v>2.1890461579596399</v>
      </c>
    </row>
    <row r="15" spans="1:106" ht="15" customHeight="1" x14ac:dyDescent="0.25">
      <c r="A15" s="6" t="s">
        <v>17</v>
      </c>
      <c r="B15" s="46">
        <v>2</v>
      </c>
      <c r="C15" s="7">
        <v>17.5170313854669</v>
      </c>
      <c r="D15" s="8">
        <v>0.93382606899203002</v>
      </c>
      <c r="E15" s="7">
        <v>18.149910466491601</v>
      </c>
      <c r="F15" s="8">
        <v>1.7490701691079</v>
      </c>
      <c r="G15" s="7">
        <v>16.2863583274892</v>
      </c>
      <c r="H15" s="8">
        <v>1.5322886335522301</v>
      </c>
      <c r="I15" s="7">
        <v>-1.86355213900232</v>
      </c>
      <c r="J15" s="8">
        <v>2.2099258236126702</v>
      </c>
      <c r="K15" s="7">
        <v>13.5840364161491</v>
      </c>
      <c r="L15" s="8">
        <v>0.83772848281006995</v>
      </c>
      <c r="M15" s="7">
        <v>15.949698430592401</v>
      </c>
      <c r="N15" s="8">
        <v>1.4776765129979701</v>
      </c>
      <c r="O15" s="7">
        <v>11.673110054243899</v>
      </c>
      <c r="P15" s="8">
        <v>1.3718786819392601</v>
      </c>
      <c r="Q15" s="7">
        <v>-4.2765883763484904</v>
      </c>
      <c r="R15" s="8">
        <v>1.8423506484661001</v>
      </c>
      <c r="S15" s="7">
        <v>29.295465089811401</v>
      </c>
      <c r="T15" s="8">
        <v>1.1104143198402101</v>
      </c>
      <c r="U15" s="7">
        <v>30.7473183742432</v>
      </c>
      <c r="V15" s="8">
        <v>1.80843600405453</v>
      </c>
      <c r="W15" s="7">
        <v>27.894703701484001</v>
      </c>
      <c r="X15" s="8">
        <v>2.0677867229243101</v>
      </c>
      <c r="Y15" s="7">
        <v>-2.8526146727591599</v>
      </c>
      <c r="Z15" s="8">
        <v>2.7030568552436001</v>
      </c>
      <c r="AA15" s="7">
        <v>30.1925661526417</v>
      </c>
      <c r="AB15" s="8">
        <v>1.00544341973933</v>
      </c>
      <c r="AC15" s="7">
        <v>28.311975251500499</v>
      </c>
      <c r="AD15" s="8">
        <v>1.90212843934549</v>
      </c>
      <c r="AE15" s="7">
        <v>30.784859664996699</v>
      </c>
      <c r="AF15" s="8">
        <v>2.17557171344983</v>
      </c>
      <c r="AG15" s="7">
        <v>2.47288441349622</v>
      </c>
      <c r="AH15" s="8">
        <v>2.94415444826793</v>
      </c>
      <c r="AI15" s="7">
        <v>38.367747418007298</v>
      </c>
      <c r="AJ15" s="8">
        <v>0.99886738824576204</v>
      </c>
      <c r="AK15" s="7">
        <v>40.262328668248202</v>
      </c>
      <c r="AL15" s="8">
        <v>1.97953728385923</v>
      </c>
      <c r="AM15" s="7">
        <v>34.479685636848501</v>
      </c>
      <c r="AN15" s="8">
        <v>1.9476043920916299</v>
      </c>
      <c r="AO15" s="7">
        <v>-5.7826430313996697</v>
      </c>
      <c r="AP15" s="8">
        <v>3.0277220646531</v>
      </c>
      <c r="AQ15" s="7">
        <v>37.704160857282801</v>
      </c>
      <c r="AR15" s="8">
        <v>1.1803370572226799</v>
      </c>
      <c r="AS15" s="7">
        <v>42.6411199876691</v>
      </c>
      <c r="AT15" s="8">
        <v>2.2914263218459099</v>
      </c>
      <c r="AU15" s="7">
        <v>32.675580673274503</v>
      </c>
      <c r="AV15" s="8">
        <v>2.1628783876275501</v>
      </c>
      <c r="AW15" s="7">
        <v>-9.9655393143946203</v>
      </c>
      <c r="AX15" s="8">
        <v>3.3433078765907598</v>
      </c>
      <c r="AY15" s="7">
        <v>10.839468452858901</v>
      </c>
      <c r="AZ15" s="8">
        <v>0.79442345415026105</v>
      </c>
      <c r="BA15" s="7">
        <v>14.0697681887332</v>
      </c>
      <c r="BB15" s="8">
        <v>1.4883725837715001</v>
      </c>
      <c r="BC15" s="7">
        <v>9.6746149882949393</v>
      </c>
      <c r="BD15" s="8">
        <v>1.36387595467711</v>
      </c>
      <c r="BE15" s="7">
        <v>-4.3951532004382097</v>
      </c>
      <c r="BF15" s="8">
        <v>1.8636412083595899</v>
      </c>
      <c r="BG15" s="7">
        <v>15.1807057399014</v>
      </c>
      <c r="BH15" s="8">
        <v>0.94180592054919099</v>
      </c>
      <c r="BI15" s="7">
        <v>16.5443743998174</v>
      </c>
      <c r="BJ15" s="8">
        <v>1.7277063449603001</v>
      </c>
      <c r="BK15" s="7">
        <v>15.3140559838609</v>
      </c>
      <c r="BL15" s="8">
        <v>1.58239055316939</v>
      </c>
      <c r="BM15" s="7">
        <v>-1.23031841595644</v>
      </c>
      <c r="BN15" s="8">
        <v>2.0957001402025899</v>
      </c>
      <c r="BO15" s="7">
        <v>20.4309151292858</v>
      </c>
      <c r="BP15" s="8">
        <v>1.05216480539122</v>
      </c>
      <c r="BQ15" s="7">
        <v>23.745966213614501</v>
      </c>
      <c r="BR15" s="8">
        <v>1.7515072621875301</v>
      </c>
      <c r="BS15" s="7">
        <v>18.369354120166101</v>
      </c>
      <c r="BT15" s="8">
        <v>1.8339370477944901</v>
      </c>
      <c r="BU15" s="7">
        <v>-5.3766120934484203</v>
      </c>
      <c r="BV15" s="8">
        <v>2.2513534575022001</v>
      </c>
      <c r="BW15" s="7">
        <v>19.1690317701105</v>
      </c>
      <c r="BX15" s="8">
        <v>1.0520036487217901</v>
      </c>
      <c r="BY15" s="7">
        <v>22.862121582037901</v>
      </c>
      <c r="BZ15" s="8">
        <v>1.8696906685210799</v>
      </c>
      <c r="CA15" s="7">
        <v>14.8657678843746</v>
      </c>
      <c r="CB15" s="8">
        <v>1.67429170767576</v>
      </c>
      <c r="CC15" s="7">
        <v>-7.9963536976632899</v>
      </c>
      <c r="CD15" s="8">
        <v>2.4412267830289101</v>
      </c>
      <c r="CE15" s="7">
        <v>29.489863700096901</v>
      </c>
      <c r="CF15" s="8">
        <v>1.05488286320728</v>
      </c>
      <c r="CG15" s="7">
        <v>27.8764904869997</v>
      </c>
      <c r="CH15" s="8">
        <v>1.87178748042867</v>
      </c>
      <c r="CI15" s="7">
        <v>28.896862549712999</v>
      </c>
      <c r="CJ15" s="8">
        <v>1.9249147306154</v>
      </c>
      <c r="CK15" s="7">
        <v>1.0203720627133099</v>
      </c>
      <c r="CL15" s="8">
        <v>2.5462800044154399</v>
      </c>
      <c r="CM15" s="7">
        <v>32.103841455393201</v>
      </c>
      <c r="CN15" s="8">
        <v>1.0072664853125</v>
      </c>
      <c r="CO15" s="7">
        <v>33.465771822114597</v>
      </c>
      <c r="CP15" s="8">
        <v>2.05995387162206</v>
      </c>
      <c r="CQ15" s="7">
        <v>27.698194072099799</v>
      </c>
      <c r="CR15" s="8">
        <v>2.0257547303016898</v>
      </c>
      <c r="CS15" s="7">
        <v>-5.7675777500148104</v>
      </c>
      <c r="CT15" s="8">
        <v>2.9220548294124402</v>
      </c>
      <c r="CU15" s="7">
        <v>23.327296487028999</v>
      </c>
      <c r="CV15" s="8">
        <v>1.0575571273488</v>
      </c>
      <c r="CW15" s="7">
        <v>25.0840273874846</v>
      </c>
      <c r="CX15" s="8">
        <v>2.1195821105824901</v>
      </c>
      <c r="CY15" s="7">
        <v>20.642065142154099</v>
      </c>
      <c r="CZ15" s="8">
        <v>1.8873442647071501</v>
      </c>
      <c r="DA15" s="7">
        <v>-4.4419622453305401</v>
      </c>
      <c r="DB15" s="9">
        <v>2.6959049690412602</v>
      </c>
    </row>
    <row r="16" spans="1:106" ht="15" customHeight="1" x14ac:dyDescent="0.25">
      <c r="A16" s="6" t="s">
        <v>18</v>
      </c>
      <c r="B16" s="46">
        <v>2</v>
      </c>
      <c r="C16" s="7">
        <v>49.667871429658902</v>
      </c>
      <c r="D16" s="8">
        <v>1.1525767728248</v>
      </c>
      <c r="E16" s="7">
        <v>49.838834971394498</v>
      </c>
      <c r="F16" s="8">
        <v>2.5521072894674299</v>
      </c>
      <c r="G16" s="7">
        <v>45.1240141787843</v>
      </c>
      <c r="H16" s="8">
        <v>2.3835898350823599</v>
      </c>
      <c r="I16" s="7">
        <v>-4.7148207926102197</v>
      </c>
      <c r="J16" s="8">
        <v>3.2554308799584701</v>
      </c>
      <c r="K16" s="7">
        <v>48.826626380963503</v>
      </c>
      <c r="L16" s="8">
        <v>1.2390635701089401</v>
      </c>
      <c r="M16" s="7">
        <v>48.463030754020501</v>
      </c>
      <c r="N16" s="8">
        <v>2.4293550857094401</v>
      </c>
      <c r="O16" s="7">
        <v>44.989985328132299</v>
      </c>
      <c r="P16" s="8">
        <v>2.44250023263029</v>
      </c>
      <c r="Q16" s="7">
        <v>-3.47304542588817</v>
      </c>
      <c r="R16" s="8">
        <v>3.07284583390912</v>
      </c>
      <c r="S16" s="7">
        <v>49.578982347902397</v>
      </c>
      <c r="T16" s="8">
        <v>1.01523662696543</v>
      </c>
      <c r="U16" s="7">
        <v>46.606654232401603</v>
      </c>
      <c r="V16" s="8">
        <v>2.589162631277</v>
      </c>
      <c r="W16" s="7">
        <v>50.563285506589303</v>
      </c>
      <c r="X16" s="8">
        <v>2.28671471526861</v>
      </c>
      <c r="Y16" s="7">
        <v>3.9566312741877798</v>
      </c>
      <c r="Z16" s="8">
        <v>3.4068471244085501</v>
      </c>
      <c r="AA16" s="7">
        <v>44.733131226232601</v>
      </c>
      <c r="AB16" s="8">
        <v>1.1612727094931401</v>
      </c>
      <c r="AC16" s="7">
        <v>47.514927893062897</v>
      </c>
      <c r="AD16" s="8">
        <v>2.52634305934787</v>
      </c>
      <c r="AE16" s="7">
        <v>40.8037833810995</v>
      </c>
      <c r="AF16" s="8">
        <v>2.5498866396343298</v>
      </c>
      <c r="AG16" s="7">
        <v>-6.7111445119634201</v>
      </c>
      <c r="AH16" s="8">
        <v>3.65427908238114</v>
      </c>
      <c r="AI16" s="7">
        <v>63.194228047265803</v>
      </c>
      <c r="AJ16" s="8">
        <v>1.02300881777843</v>
      </c>
      <c r="AK16" s="7">
        <v>62.333813527611703</v>
      </c>
      <c r="AL16" s="8">
        <v>2.4045643945030899</v>
      </c>
      <c r="AM16" s="7">
        <v>61.647635392967402</v>
      </c>
      <c r="AN16" s="8">
        <v>2.1943478190269499</v>
      </c>
      <c r="AO16" s="7">
        <v>-0.68617813464439303</v>
      </c>
      <c r="AP16" s="8">
        <v>3.3590880515674799</v>
      </c>
      <c r="AQ16" s="7">
        <v>58.6965285840405</v>
      </c>
      <c r="AR16" s="8">
        <v>1.11792095172277</v>
      </c>
      <c r="AS16" s="7">
        <v>66.678526163371401</v>
      </c>
      <c r="AT16" s="8">
        <v>2.47733358605262</v>
      </c>
      <c r="AU16" s="7">
        <v>53.306949630132699</v>
      </c>
      <c r="AV16" s="8">
        <v>2.50034217244148</v>
      </c>
      <c r="AW16" s="7">
        <v>-13.3715765332387</v>
      </c>
      <c r="AX16" s="8">
        <v>3.5135099519007702</v>
      </c>
      <c r="AY16" s="7">
        <v>14.9153430853216</v>
      </c>
      <c r="AZ16" s="8">
        <v>0.77372150208033996</v>
      </c>
      <c r="BA16" s="7">
        <v>22.912306998356399</v>
      </c>
      <c r="BB16" s="8">
        <v>2.1171754767677999</v>
      </c>
      <c r="BC16" s="7">
        <v>9.70924362804754</v>
      </c>
      <c r="BD16" s="8">
        <v>1.3397392842736</v>
      </c>
      <c r="BE16" s="7">
        <v>-13.203063370308801</v>
      </c>
      <c r="BF16" s="8">
        <v>2.6177696784944402</v>
      </c>
      <c r="BG16" s="7">
        <v>50.335611756977897</v>
      </c>
      <c r="BH16" s="8">
        <v>1.1457928531156101</v>
      </c>
      <c r="BI16" s="7">
        <v>52.0206211100326</v>
      </c>
      <c r="BJ16" s="8">
        <v>2.07784390022355</v>
      </c>
      <c r="BK16" s="7">
        <v>47.896541127013599</v>
      </c>
      <c r="BL16" s="8">
        <v>2.0848303115925102</v>
      </c>
      <c r="BM16" s="7">
        <v>-4.1240799830190404</v>
      </c>
      <c r="BN16" s="8">
        <v>3.0048521419924499</v>
      </c>
      <c r="BO16" s="7">
        <v>42.837133608143397</v>
      </c>
      <c r="BP16" s="8">
        <v>1.1896403390108199</v>
      </c>
      <c r="BQ16" s="7">
        <v>44.5599837684858</v>
      </c>
      <c r="BR16" s="8">
        <v>2.4737961495528902</v>
      </c>
      <c r="BS16" s="7">
        <v>38.156955356107296</v>
      </c>
      <c r="BT16" s="8">
        <v>2.0522789683050502</v>
      </c>
      <c r="BU16" s="7">
        <v>-6.4030284123784504</v>
      </c>
      <c r="BV16" s="8">
        <v>3.0193595472888499</v>
      </c>
      <c r="BW16" s="7">
        <v>44.992935890604002</v>
      </c>
      <c r="BX16" s="8">
        <v>1.1552600555888599</v>
      </c>
      <c r="BY16" s="7">
        <v>47.555872675916198</v>
      </c>
      <c r="BZ16" s="8">
        <v>2.5683405498603702</v>
      </c>
      <c r="CA16" s="7">
        <v>43.314457346104597</v>
      </c>
      <c r="CB16" s="8">
        <v>2.2886006915036301</v>
      </c>
      <c r="CC16" s="7">
        <v>-4.2414153298116197</v>
      </c>
      <c r="CD16" s="8">
        <v>3.48251097595411</v>
      </c>
      <c r="CE16" s="7">
        <v>53.641252943665002</v>
      </c>
      <c r="CF16" s="8">
        <v>1.13620479138693</v>
      </c>
      <c r="CG16" s="7">
        <v>55.410523744758102</v>
      </c>
      <c r="CH16" s="8">
        <v>2.68054340373026</v>
      </c>
      <c r="CI16" s="7">
        <v>54.8859810353445</v>
      </c>
      <c r="CJ16" s="8">
        <v>2.40093619603162</v>
      </c>
      <c r="CK16" s="7">
        <v>-0.52454270941353098</v>
      </c>
      <c r="CL16" s="8">
        <v>3.8014923549411801</v>
      </c>
      <c r="CM16" s="7">
        <v>53.220680562287299</v>
      </c>
      <c r="CN16" s="8">
        <v>1.2122827017611999</v>
      </c>
      <c r="CO16" s="7">
        <v>53.238534715673602</v>
      </c>
      <c r="CP16" s="8">
        <v>2.5672617997174001</v>
      </c>
      <c r="CQ16" s="7">
        <v>52.947392936678803</v>
      </c>
      <c r="CR16" s="8">
        <v>2.52818113282548</v>
      </c>
      <c r="CS16" s="7">
        <v>-0.29114177899478499</v>
      </c>
      <c r="CT16" s="8">
        <v>3.4467180867418801</v>
      </c>
      <c r="CU16" s="7">
        <v>35.647803536489498</v>
      </c>
      <c r="CV16" s="8">
        <v>1.13046183645263</v>
      </c>
      <c r="CW16" s="7">
        <v>38.177484446986597</v>
      </c>
      <c r="CX16" s="8">
        <v>2.8870974363600399</v>
      </c>
      <c r="CY16" s="7">
        <v>34.799686615769197</v>
      </c>
      <c r="CZ16" s="8">
        <v>2.1882675671923901</v>
      </c>
      <c r="DA16" s="7">
        <v>-3.3777978312174</v>
      </c>
      <c r="DB16" s="9">
        <v>3.6609072192779202</v>
      </c>
    </row>
    <row r="17" spans="1:106" ht="15" customHeight="1" x14ac:dyDescent="0.25">
      <c r="A17" s="10" t="s">
        <v>19</v>
      </c>
      <c r="B17" s="46">
        <v>2</v>
      </c>
      <c r="C17" s="7">
        <v>33.8194975427717</v>
      </c>
      <c r="D17" s="8">
        <v>0.980337146112643</v>
      </c>
      <c r="E17" s="7">
        <v>33.128766090945199</v>
      </c>
      <c r="F17" s="8">
        <v>1.91262297082357</v>
      </c>
      <c r="G17" s="7">
        <v>37.269443769301702</v>
      </c>
      <c r="H17" s="8">
        <v>1.7012718771188</v>
      </c>
      <c r="I17" s="7">
        <v>4.14067767835654</v>
      </c>
      <c r="J17" s="8">
        <v>2.5622863574530399</v>
      </c>
      <c r="K17" s="7">
        <v>13.8246853930606</v>
      </c>
      <c r="L17" s="8">
        <v>0.71039951013139102</v>
      </c>
      <c r="M17" s="7">
        <v>13.9830473655991</v>
      </c>
      <c r="N17" s="8">
        <v>1.30939990012957</v>
      </c>
      <c r="O17" s="7">
        <v>13.657267468918601</v>
      </c>
      <c r="P17" s="8">
        <v>1.54413174588855</v>
      </c>
      <c r="Q17" s="7">
        <v>-0.32577989668054902</v>
      </c>
      <c r="R17" s="8">
        <v>2.0707987128218299</v>
      </c>
      <c r="S17" s="7">
        <v>46.531249750177103</v>
      </c>
      <c r="T17" s="8">
        <v>0.96094251826728105</v>
      </c>
      <c r="U17" s="7">
        <v>42.042434938697099</v>
      </c>
      <c r="V17" s="8">
        <v>1.93747497909569</v>
      </c>
      <c r="W17" s="7">
        <v>50.179473848051202</v>
      </c>
      <c r="X17" s="8">
        <v>2.5872261166598198</v>
      </c>
      <c r="Y17" s="7">
        <v>8.1370389093541196</v>
      </c>
      <c r="Z17" s="8">
        <v>3.11568609799596</v>
      </c>
      <c r="AA17" s="7">
        <v>70.322481671030602</v>
      </c>
      <c r="AB17" s="8">
        <v>0.98263545133288399</v>
      </c>
      <c r="AC17" s="7">
        <v>64.118557936370607</v>
      </c>
      <c r="AD17" s="8">
        <v>1.8592857544102599</v>
      </c>
      <c r="AE17" s="7">
        <v>77.003180089409696</v>
      </c>
      <c r="AF17" s="8">
        <v>2.12181817968807</v>
      </c>
      <c r="AG17" s="7">
        <v>12.8846221530391</v>
      </c>
      <c r="AH17" s="8">
        <v>2.5723265280823902</v>
      </c>
      <c r="AI17" s="7">
        <v>49.378650426152603</v>
      </c>
      <c r="AJ17" s="8">
        <v>0.88085099787702603</v>
      </c>
      <c r="AK17" s="7">
        <v>47.923187714726701</v>
      </c>
      <c r="AL17" s="8">
        <v>2.1227294871046598</v>
      </c>
      <c r="AM17" s="7">
        <v>52.429978221752599</v>
      </c>
      <c r="AN17" s="8">
        <v>1.7868614664148399</v>
      </c>
      <c r="AO17" s="7">
        <v>4.5067905070259</v>
      </c>
      <c r="AP17" s="8">
        <v>2.8737418965765502</v>
      </c>
      <c r="AQ17" s="7">
        <v>43.271724007603503</v>
      </c>
      <c r="AR17" s="8">
        <v>1.2395640179557701</v>
      </c>
      <c r="AS17" s="7">
        <v>44.257333126018899</v>
      </c>
      <c r="AT17" s="8">
        <v>2.07169929995873</v>
      </c>
      <c r="AU17" s="7">
        <v>37.821408721957297</v>
      </c>
      <c r="AV17" s="8">
        <v>2.0307970927244501</v>
      </c>
      <c r="AW17" s="7">
        <v>-6.4359244040616099</v>
      </c>
      <c r="AX17" s="8">
        <v>2.3411940788900298</v>
      </c>
      <c r="AY17" s="7">
        <v>21.141588956920401</v>
      </c>
      <c r="AZ17" s="8">
        <v>1.2713420372808899</v>
      </c>
      <c r="BA17" s="7">
        <v>21.218638900595199</v>
      </c>
      <c r="BB17" s="8">
        <v>1.69088465928828</v>
      </c>
      <c r="BC17" s="7">
        <v>20.7553039564602</v>
      </c>
      <c r="BD17" s="8">
        <v>1.81467025227139</v>
      </c>
      <c r="BE17" s="7">
        <v>-0.46333494413500298</v>
      </c>
      <c r="BF17" s="8">
        <v>2.1171341337879501</v>
      </c>
      <c r="BG17" s="7">
        <v>59.058047205443998</v>
      </c>
      <c r="BH17" s="8">
        <v>1.1226599611275301</v>
      </c>
      <c r="BI17" s="7">
        <v>56.948141283838098</v>
      </c>
      <c r="BJ17" s="8">
        <v>1.7669818631554799</v>
      </c>
      <c r="BK17" s="7">
        <v>62.3449883705307</v>
      </c>
      <c r="BL17" s="8">
        <v>2.7802162641029402</v>
      </c>
      <c r="BM17" s="7">
        <v>5.3968470866926097</v>
      </c>
      <c r="BN17" s="8">
        <v>3.2828140392118299</v>
      </c>
      <c r="BO17" s="7">
        <v>44.175240098159698</v>
      </c>
      <c r="BP17" s="8">
        <v>1.03462388900932</v>
      </c>
      <c r="BQ17" s="7">
        <v>41.740334829793603</v>
      </c>
      <c r="BR17" s="8">
        <v>1.9300467143984299</v>
      </c>
      <c r="BS17" s="7">
        <v>48.034505516777998</v>
      </c>
      <c r="BT17" s="8">
        <v>2.19710291902227</v>
      </c>
      <c r="BU17" s="7">
        <v>6.2941706869844003</v>
      </c>
      <c r="BV17" s="8">
        <v>3.0335963085374802</v>
      </c>
      <c r="BW17" s="7">
        <v>43.629424626425397</v>
      </c>
      <c r="BX17" s="8">
        <v>1.0575633641352999</v>
      </c>
      <c r="BY17" s="7">
        <v>41.491635443879701</v>
      </c>
      <c r="BZ17" s="8">
        <v>1.9614170166782801</v>
      </c>
      <c r="CA17" s="7">
        <v>42.753398752922998</v>
      </c>
      <c r="CB17" s="8">
        <v>2.02371154965302</v>
      </c>
      <c r="CC17" s="7">
        <v>1.2617633090432501</v>
      </c>
      <c r="CD17" s="8">
        <v>2.8098404316874701</v>
      </c>
      <c r="CE17" s="7">
        <v>40.098893050281902</v>
      </c>
      <c r="CF17" s="8">
        <v>0.93713314943616199</v>
      </c>
      <c r="CG17" s="7">
        <v>40.150613082436998</v>
      </c>
      <c r="CH17" s="8">
        <v>1.8221243534891201</v>
      </c>
      <c r="CI17" s="7">
        <v>42.753205972175003</v>
      </c>
      <c r="CJ17" s="8">
        <v>1.9506570093185001</v>
      </c>
      <c r="CK17" s="7">
        <v>2.60259288973801</v>
      </c>
      <c r="CL17" s="8">
        <v>2.8778934082396401</v>
      </c>
      <c r="CM17" s="7">
        <v>50.550217619350903</v>
      </c>
      <c r="CN17" s="8">
        <v>0.88877430849729</v>
      </c>
      <c r="CO17" s="7">
        <v>49.881518402590203</v>
      </c>
      <c r="CP17" s="8">
        <v>1.97108642288423</v>
      </c>
      <c r="CQ17" s="7">
        <v>52.1099243354385</v>
      </c>
      <c r="CR17" s="8">
        <v>1.9184883880000601</v>
      </c>
      <c r="CS17" s="7">
        <v>2.2284059328482702</v>
      </c>
      <c r="CT17" s="8">
        <v>2.7971134276965599</v>
      </c>
      <c r="CU17" s="7">
        <v>32.294236257449001</v>
      </c>
      <c r="CV17" s="8">
        <v>0.931984987910917</v>
      </c>
      <c r="CW17" s="7">
        <v>29.908441023643601</v>
      </c>
      <c r="CX17" s="8">
        <v>1.7677391484035201</v>
      </c>
      <c r="CY17" s="7">
        <v>35.106850653746797</v>
      </c>
      <c r="CZ17" s="8">
        <v>1.9913608125311799</v>
      </c>
      <c r="DA17" s="7">
        <v>5.1984096301032201</v>
      </c>
      <c r="DB17" s="9">
        <v>2.6091226759779</v>
      </c>
    </row>
    <row r="18" spans="1:106" ht="15" customHeight="1" x14ac:dyDescent="0.25">
      <c r="A18" s="11" t="s">
        <v>20</v>
      </c>
      <c r="B18" s="46">
        <v>2</v>
      </c>
      <c r="C18" s="7">
        <v>35.662784955962998</v>
      </c>
      <c r="D18" s="8">
        <v>1.2919745599149399</v>
      </c>
      <c r="E18" s="7">
        <v>36.111403327778703</v>
      </c>
      <c r="F18" s="8">
        <v>2.79408911559476</v>
      </c>
      <c r="G18" s="7">
        <v>39.9915602996617</v>
      </c>
      <c r="H18" s="8">
        <v>2.2410415571209299</v>
      </c>
      <c r="I18" s="7">
        <v>3.88015697188305</v>
      </c>
      <c r="J18" s="8">
        <v>3.43840105587919</v>
      </c>
      <c r="K18" s="7">
        <v>12.1551676896744</v>
      </c>
      <c r="L18" s="8">
        <v>0.95172967778855899</v>
      </c>
      <c r="M18" s="7">
        <v>11.219286890471601</v>
      </c>
      <c r="N18" s="8">
        <v>1.71225928265254</v>
      </c>
      <c r="O18" s="7">
        <v>11.9351472327414</v>
      </c>
      <c r="P18" s="8">
        <v>1.92358772200988</v>
      </c>
      <c r="Q18" s="7">
        <v>0.71586034226976203</v>
      </c>
      <c r="R18" s="8">
        <v>2.6000032750217699</v>
      </c>
      <c r="S18" s="7">
        <v>49.592576149150801</v>
      </c>
      <c r="T18" s="8">
        <v>1.3580654412095601</v>
      </c>
      <c r="U18" s="7">
        <v>45.919504196157298</v>
      </c>
      <c r="V18" s="8">
        <v>2.8171867629748601</v>
      </c>
      <c r="W18" s="7">
        <v>52.4901232649717</v>
      </c>
      <c r="X18" s="8">
        <v>3.4751789368209698</v>
      </c>
      <c r="Y18" s="7">
        <v>6.5706190688144002</v>
      </c>
      <c r="Z18" s="8">
        <v>4.1126782757049503</v>
      </c>
      <c r="AA18" s="7">
        <v>75.480490235187006</v>
      </c>
      <c r="AB18" s="8">
        <v>1.2842540546152901</v>
      </c>
      <c r="AC18" s="7">
        <v>74.450878608027907</v>
      </c>
      <c r="AD18" s="8">
        <v>2.4506372669952499</v>
      </c>
      <c r="AE18" s="7">
        <v>79.050237636773204</v>
      </c>
      <c r="AF18" s="8">
        <v>2.5077075084379601</v>
      </c>
      <c r="AG18" s="7">
        <v>4.5993590287453001</v>
      </c>
      <c r="AH18" s="8">
        <v>3.3114736630352999</v>
      </c>
      <c r="AI18" s="7">
        <v>51.646836906441898</v>
      </c>
      <c r="AJ18" s="8">
        <v>1.2499524921977601</v>
      </c>
      <c r="AK18" s="7">
        <v>50.222377667890697</v>
      </c>
      <c r="AL18" s="8">
        <v>3.01259082016756</v>
      </c>
      <c r="AM18" s="7">
        <v>53.8171963658856</v>
      </c>
      <c r="AN18" s="8">
        <v>2.3712040944044799</v>
      </c>
      <c r="AO18" s="7">
        <v>3.5948186979949002</v>
      </c>
      <c r="AP18" s="8">
        <v>3.9488272677446599</v>
      </c>
      <c r="AQ18" s="7">
        <v>44.605535075435</v>
      </c>
      <c r="AR18" s="8">
        <v>1.7928261113877999</v>
      </c>
      <c r="AS18" s="7">
        <v>46.959025875987301</v>
      </c>
      <c r="AT18" s="8">
        <v>2.9666950742572902</v>
      </c>
      <c r="AU18" s="7">
        <v>36.7046414485498</v>
      </c>
      <c r="AV18" s="8">
        <v>2.4198613485368101</v>
      </c>
      <c r="AW18" s="7">
        <v>-10.254384427437399</v>
      </c>
      <c r="AX18" s="8">
        <v>2.9968945810110399</v>
      </c>
      <c r="AY18" s="7">
        <v>23.111341642744499</v>
      </c>
      <c r="AZ18" s="8">
        <v>1.83334537098533</v>
      </c>
      <c r="BA18" s="7">
        <v>23.377753858516801</v>
      </c>
      <c r="BB18" s="8">
        <v>2.6097878424068801</v>
      </c>
      <c r="BC18" s="7">
        <v>20.4606487562688</v>
      </c>
      <c r="BD18" s="8">
        <v>2.3132770910524001</v>
      </c>
      <c r="BE18" s="7">
        <v>-2.9171051022480201</v>
      </c>
      <c r="BF18" s="8">
        <v>2.89621401346513</v>
      </c>
      <c r="BG18" s="7">
        <v>64.2423090793867</v>
      </c>
      <c r="BH18" s="8">
        <v>1.56406559535366</v>
      </c>
      <c r="BI18" s="7">
        <v>64.617569950327393</v>
      </c>
      <c r="BJ18" s="8">
        <v>2.8152970277376501</v>
      </c>
      <c r="BK18" s="7">
        <v>59.749786558825399</v>
      </c>
      <c r="BL18" s="8">
        <v>3.97194381673981</v>
      </c>
      <c r="BM18" s="7">
        <v>-4.8677833915019901</v>
      </c>
      <c r="BN18" s="8">
        <v>4.4009144044642197</v>
      </c>
      <c r="BO18" s="7">
        <v>48.8716400830073</v>
      </c>
      <c r="BP18" s="8">
        <v>1.28308907757292</v>
      </c>
      <c r="BQ18" s="7">
        <v>46.534085973844903</v>
      </c>
      <c r="BR18" s="8">
        <v>2.7510300972160202</v>
      </c>
      <c r="BS18" s="7">
        <v>52.076642911217803</v>
      </c>
      <c r="BT18" s="8">
        <v>2.7537493222616201</v>
      </c>
      <c r="BU18" s="7">
        <v>5.5425569373728196</v>
      </c>
      <c r="BV18" s="8">
        <v>4.4277714322825998</v>
      </c>
      <c r="BW18" s="7">
        <v>46.744948072048103</v>
      </c>
      <c r="BX18" s="8">
        <v>1.4474583784294099</v>
      </c>
      <c r="BY18" s="7">
        <v>46.424138279295697</v>
      </c>
      <c r="BZ18" s="8">
        <v>3.0584149586712899</v>
      </c>
      <c r="CA18" s="7">
        <v>45.040528179622598</v>
      </c>
      <c r="CB18" s="8">
        <v>2.5611413087599901</v>
      </c>
      <c r="CC18" s="7">
        <v>-1.38361009967311</v>
      </c>
      <c r="CD18" s="8">
        <v>4.0214937702059697</v>
      </c>
      <c r="CE18" s="7">
        <v>44.272980391452201</v>
      </c>
      <c r="CF18" s="8">
        <v>1.26476471097965</v>
      </c>
      <c r="CG18" s="7">
        <v>44.033647017025302</v>
      </c>
      <c r="CH18" s="8">
        <v>2.40000485066389</v>
      </c>
      <c r="CI18" s="7">
        <v>45.302921782063002</v>
      </c>
      <c r="CJ18" s="8">
        <v>2.4937158907051402</v>
      </c>
      <c r="CK18" s="7">
        <v>1.2692747650376599</v>
      </c>
      <c r="CL18" s="8">
        <v>3.8430721000777099</v>
      </c>
      <c r="CM18" s="7">
        <v>52.561481710327101</v>
      </c>
      <c r="CN18" s="8">
        <v>1.22466203722152</v>
      </c>
      <c r="CO18" s="7">
        <v>54.1287205959703</v>
      </c>
      <c r="CP18" s="8">
        <v>2.8073314503344902</v>
      </c>
      <c r="CQ18" s="7">
        <v>52.259104561259498</v>
      </c>
      <c r="CR18" s="8">
        <v>2.41975590312523</v>
      </c>
      <c r="CS18" s="7">
        <v>-1.8696160347108599</v>
      </c>
      <c r="CT18" s="8">
        <v>3.79813508024941</v>
      </c>
      <c r="CU18" s="7">
        <v>34.078488343053202</v>
      </c>
      <c r="CV18" s="8">
        <v>1.32219283307153</v>
      </c>
      <c r="CW18" s="7">
        <v>32.068492061368197</v>
      </c>
      <c r="CX18" s="8">
        <v>2.4889636289556201</v>
      </c>
      <c r="CY18" s="7">
        <v>34.609476970520703</v>
      </c>
      <c r="CZ18" s="8">
        <v>2.72972158557066</v>
      </c>
      <c r="DA18" s="7">
        <v>2.5409849091524799</v>
      </c>
      <c r="DB18" s="9">
        <v>3.9795532964620799</v>
      </c>
    </row>
    <row r="19" spans="1:106" ht="15" customHeight="1" x14ac:dyDescent="0.25">
      <c r="A19" s="11" t="s">
        <v>21</v>
      </c>
      <c r="B19" s="46">
        <v>2</v>
      </c>
      <c r="C19" s="7">
        <v>30.8622552445973</v>
      </c>
      <c r="D19" s="8">
        <v>1.33243493383684</v>
      </c>
      <c r="E19" s="7">
        <v>32.883762546348301</v>
      </c>
      <c r="F19" s="8">
        <v>2.1599591296585601</v>
      </c>
      <c r="G19" s="7">
        <v>29.606317251669701</v>
      </c>
      <c r="H19" s="8">
        <v>2.6312112208261702</v>
      </c>
      <c r="I19" s="7">
        <v>-3.2774452946785901</v>
      </c>
      <c r="J19" s="8">
        <v>3.1332402072574199</v>
      </c>
      <c r="K19" s="7">
        <v>16.506652916846502</v>
      </c>
      <c r="L19" s="8">
        <v>0.91438460668735899</v>
      </c>
      <c r="M19" s="7">
        <v>16.6475934208231</v>
      </c>
      <c r="N19" s="8">
        <v>1.9039863224801501</v>
      </c>
      <c r="O19" s="7">
        <v>16.351345282307399</v>
      </c>
      <c r="P19" s="8">
        <v>2.1034358275138798</v>
      </c>
      <c r="Q19" s="7">
        <v>-0.29624813851572501</v>
      </c>
      <c r="R19" s="8">
        <v>2.9031271215289798</v>
      </c>
      <c r="S19" s="7">
        <v>41.633998203969298</v>
      </c>
      <c r="T19" s="8">
        <v>1.3415599743883699</v>
      </c>
      <c r="U19" s="7">
        <v>42.555823504709799</v>
      </c>
      <c r="V19" s="8">
        <v>2.3736934095682298</v>
      </c>
      <c r="W19" s="7">
        <v>43.000751707471601</v>
      </c>
      <c r="X19" s="8">
        <v>2.6574530312478499</v>
      </c>
      <c r="Y19" s="7">
        <v>0.444928202761744</v>
      </c>
      <c r="Z19" s="8">
        <v>3.2167200367634701</v>
      </c>
      <c r="AA19" s="7">
        <v>62.071216759667301</v>
      </c>
      <c r="AB19" s="8">
        <v>1.4156442793632</v>
      </c>
      <c r="AC19" s="7">
        <v>57.190751736187799</v>
      </c>
      <c r="AD19" s="8">
        <v>2.75476829820327</v>
      </c>
      <c r="AE19" s="7">
        <v>67.4405761328414</v>
      </c>
      <c r="AF19" s="8">
        <v>2.5487281444345098</v>
      </c>
      <c r="AG19" s="7">
        <v>10.249824396653599</v>
      </c>
      <c r="AH19" s="8">
        <v>3.4076935227649101</v>
      </c>
      <c r="AI19" s="7">
        <v>45.737697535745802</v>
      </c>
      <c r="AJ19" s="8">
        <v>1.5558089667383199</v>
      </c>
      <c r="AK19" s="7">
        <v>44.685221707417398</v>
      </c>
      <c r="AL19" s="8">
        <v>3.8973179879355602</v>
      </c>
      <c r="AM19" s="7">
        <v>51.123537330043703</v>
      </c>
      <c r="AN19" s="8">
        <v>2.7845229737513799</v>
      </c>
      <c r="AO19" s="7">
        <v>6.4383156226262201</v>
      </c>
      <c r="AP19" s="8">
        <v>4.1961574385021603</v>
      </c>
      <c r="AQ19" s="7">
        <v>41.124468195188797</v>
      </c>
      <c r="AR19" s="8">
        <v>1.4281738284102501</v>
      </c>
      <c r="AS19" s="7">
        <v>44.615567541573299</v>
      </c>
      <c r="AT19" s="8">
        <v>2.7579951297532199</v>
      </c>
      <c r="AU19" s="7">
        <v>42.088887534567597</v>
      </c>
      <c r="AV19" s="8">
        <v>2.5791190222739702</v>
      </c>
      <c r="AW19" s="7">
        <v>-2.5266800070056701</v>
      </c>
      <c r="AX19" s="8">
        <v>3.3971237981681401</v>
      </c>
      <c r="AY19" s="7">
        <v>17.981357159579002</v>
      </c>
      <c r="AZ19" s="8">
        <v>1.1603627915210799</v>
      </c>
      <c r="BA19" s="7">
        <v>19.971161264731499</v>
      </c>
      <c r="BB19" s="8">
        <v>1.80777527442935</v>
      </c>
      <c r="BC19" s="7">
        <v>19.633384119805999</v>
      </c>
      <c r="BD19" s="8">
        <v>2.1945608984589602</v>
      </c>
      <c r="BE19" s="7">
        <v>-0.33777714492546501</v>
      </c>
      <c r="BF19" s="8">
        <v>2.8042497317064701</v>
      </c>
      <c r="BG19" s="7">
        <v>50.738414428126603</v>
      </c>
      <c r="BH19" s="8">
        <v>1.48458064818066</v>
      </c>
      <c r="BI19" s="7">
        <v>51.8400139982597</v>
      </c>
      <c r="BJ19" s="8">
        <v>2.6382864840141602</v>
      </c>
      <c r="BK19" s="7">
        <v>55.668700769189002</v>
      </c>
      <c r="BL19" s="8">
        <v>2.6291695270945401</v>
      </c>
      <c r="BM19" s="7">
        <v>3.8286867709292798</v>
      </c>
      <c r="BN19" s="8">
        <v>3.57879118587072</v>
      </c>
      <c r="BO19" s="7">
        <v>36.627291644076401</v>
      </c>
      <c r="BP19" s="8">
        <v>1.57441868042107</v>
      </c>
      <c r="BQ19" s="7">
        <v>36.847595749558799</v>
      </c>
      <c r="BR19" s="8">
        <v>3.2632846503537101</v>
      </c>
      <c r="BS19" s="7">
        <v>38.485276867213202</v>
      </c>
      <c r="BT19" s="8">
        <v>2.7064550206609601</v>
      </c>
      <c r="BU19" s="7">
        <v>1.6376811176544599</v>
      </c>
      <c r="BV19" s="8">
        <v>3.8335281540986901</v>
      </c>
      <c r="BW19" s="7">
        <v>38.624048046335403</v>
      </c>
      <c r="BX19" s="8">
        <v>1.4154718182013799</v>
      </c>
      <c r="BY19" s="7">
        <v>37.626153651389799</v>
      </c>
      <c r="BZ19" s="8">
        <v>2.7191591904641799</v>
      </c>
      <c r="CA19" s="7">
        <v>40.971507755614603</v>
      </c>
      <c r="CB19" s="8">
        <v>2.5299302157102401</v>
      </c>
      <c r="CC19" s="7">
        <v>3.3453541042247501</v>
      </c>
      <c r="CD19" s="8">
        <v>3.6019396473554699</v>
      </c>
      <c r="CE19" s="7">
        <v>33.3874890871909</v>
      </c>
      <c r="CF19" s="8">
        <v>1.3504579550673801</v>
      </c>
      <c r="CG19" s="7">
        <v>35.299470271692797</v>
      </c>
      <c r="CH19" s="8">
        <v>2.9735322691439201</v>
      </c>
      <c r="CI19" s="7">
        <v>34.8416776471188</v>
      </c>
      <c r="CJ19" s="8">
        <v>2.13143009374234</v>
      </c>
      <c r="CK19" s="7">
        <v>-0.457792624573997</v>
      </c>
      <c r="CL19" s="8">
        <v>3.55351861803842</v>
      </c>
      <c r="CM19" s="7">
        <v>47.332208200469601</v>
      </c>
      <c r="CN19" s="8">
        <v>1.48213929467253</v>
      </c>
      <c r="CO19" s="7">
        <v>47.486569950320899</v>
      </c>
      <c r="CP19" s="8">
        <v>2.5800092813940601</v>
      </c>
      <c r="CQ19" s="7">
        <v>49.604863523324802</v>
      </c>
      <c r="CR19" s="8">
        <v>2.8857486795553302</v>
      </c>
      <c r="CS19" s="7">
        <v>2.1182935730039398</v>
      </c>
      <c r="CT19" s="8">
        <v>3.44937703127346</v>
      </c>
      <c r="CU19" s="7">
        <v>29.421207949033199</v>
      </c>
      <c r="CV19" s="8">
        <v>1.2073428817621801</v>
      </c>
      <c r="CW19" s="7">
        <v>28.534578368136899</v>
      </c>
      <c r="CX19" s="8">
        <v>2.5851541769835098</v>
      </c>
      <c r="CY19" s="7">
        <v>33.1742555845995</v>
      </c>
      <c r="CZ19" s="8">
        <v>2.3960992728439101</v>
      </c>
      <c r="DA19" s="7">
        <v>4.6396772164626299</v>
      </c>
      <c r="DB19" s="9">
        <v>3.560037106971</v>
      </c>
    </row>
    <row r="20" spans="1:106" ht="15" customHeight="1" x14ac:dyDescent="0.25">
      <c r="A20" s="10" t="s">
        <v>22</v>
      </c>
      <c r="B20" s="46">
        <v>2</v>
      </c>
      <c r="C20" s="7">
        <v>51.6132764499391</v>
      </c>
      <c r="D20" s="8">
        <v>1.5684554783498399</v>
      </c>
      <c r="E20" s="7">
        <v>61.500814066102201</v>
      </c>
      <c r="F20" s="8">
        <v>2.5954707994408501</v>
      </c>
      <c r="G20" s="7">
        <v>46.373373619569897</v>
      </c>
      <c r="H20" s="8">
        <v>2.5602307128881501</v>
      </c>
      <c r="I20" s="7">
        <v>-15.127440446532299</v>
      </c>
      <c r="J20" s="8">
        <v>3.59701506562778</v>
      </c>
      <c r="K20" s="7">
        <v>51.429146733611901</v>
      </c>
      <c r="L20" s="8">
        <v>1.53748520071249</v>
      </c>
      <c r="M20" s="7">
        <v>59.949821356360196</v>
      </c>
      <c r="N20" s="8">
        <v>2.5647304778397202</v>
      </c>
      <c r="O20" s="7">
        <v>44.845686866096699</v>
      </c>
      <c r="P20" s="8">
        <v>2.8622165695624102</v>
      </c>
      <c r="Q20" s="7">
        <v>-15.104134490263499</v>
      </c>
      <c r="R20" s="8">
        <v>3.6574180435543902</v>
      </c>
      <c r="S20" s="7">
        <v>59.8040820021779</v>
      </c>
      <c r="T20" s="8">
        <v>1.71942850513193</v>
      </c>
      <c r="U20" s="7">
        <v>67.965234446512</v>
      </c>
      <c r="V20" s="8">
        <v>2.5920081584836701</v>
      </c>
      <c r="W20" s="7">
        <v>51.198488413078898</v>
      </c>
      <c r="X20" s="8">
        <v>2.8220886924207602</v>
      </c>
      <c r="Y20" s="7">
        <v>-16.766746033433101</v>
      </c>
      <c r="Z20" s="8">
        <v>3.5502697365319902</v>
      </c>
      <c r="AA20" s="7">
        <v>54.350390540733997</v>
      </c>
      <c r="AB20" s="8">
        <v>1.9721795737033201</v>
      </c>
      <c r="AC20" s="7">
        <v>63.8069468276381</v>
      </c>
      <c r="AD20" s="8">
        <v>2.9735341405064499</v>
      </c>
      <c r="AE20" s="7">
        <v>51.6223750475719</v>
      </c>
      <c r="AF20" s="8">
        <v>3.1623726313365901</v>
      </c>
      <c r="AG20" s="7">
        <v>-12.184571780066101</v>
      </c>
      <c r="AH20" s="8">
        <v>3.8155218406720399</v>
      </c>
      <c r="AI20" s="7">
        <v>66.297563702290702</v>
      </c>
      <c r="AJ20" s="8">
        <v>1.5977074805491001</v>
      </c>
      <c r="AK20" s="7">
        <v>69.898625955246601</v>
      </c>
      <c r="AL20" s="8">
        <v>2.8260916925343298</v>
      </c>
      <c r="AM20" s="7">
        <v>62.270496163682303</v>
      </c>
      <c r="AN20" s="8">
        <v>2.75478593493186</v>
      </c>
      <c r="AO20" s="7">
        <v>-7.6281297915643798</v>
      </c>
      <c r="AP20" s="8">
        <v>3.6807984180309599</v>
      </c>
      <c r="AQ20" s="7">
        <v>63.7878310764712</v>
      </c>
      <c r="AR20" s="8">
        <v>1.62783612775607</v>
      </c>
      <c r="AS20" s="7">
        <v>71.399111977597201</v>
      </c>
      <c r="AT20" s="8">
        <v>2.4902754750753702</v>
      </c>
      <c r="AU20" s="7">
        <v>55.239426353234599</v>
      </c>
      <c r="AV20" s="8">
        <v>2.9183341846827999</v>
      </c>
      <c r="AW20" s="7">
        <v>-16.159685624362599</v>
      </c>
      <c r="AX20" s="8">
        <v>3.26492362827674</v>
      </c>
      <c r="AY20" s="7">
        <v>46.573254723256603</v>
      </c>
      <c r="AZ20" s="8">
        <v>1.3900564429683699</v>
      </c>
      <c r="BA20" s="7">
        <v>48.220568354393002</v>
      </c>
      <c r="BB20" s="8">
        <v>2.6464042843208002</v>
      </c>
      <c r="BC20" s="7">
        <v>43.506660028276897</v>
      </c>
      <c r="BD20" s="8">
        <v>2.9030689131596801</v>
      </c>
      <c r="BE20" s="7">
        <v>-4.7139083261160302</v>
      </c>
      <c r="BF20" s="8">
        <v>4.0505666787929098</v>
      </c>
      <c r="BG20" s="7">
        <v>49.814655118239401</v>
      </c>
      <c r="BH20" s="8">
        <v>1.38910419795679</v>
      </c>
      <c r="BI20" s="7">
        <v>51.764056003972698</v>
      </c>
      <c r="BJ20" s="8">
        <v>2.85380910741477</v>
      </c>
      <c r="BK20" s="7">
        <v>47.543513535585397</v>
      </c>
      <c r="BL20" s="8">
        <v>2.7104489055902801</v>
      </c>
      <c r="BM20" s="7">
        <v>-4.2205424683872597</v>
      </c>
      <c r="BN20" s="8">
        <v>3.9119476129402502</v>
      </c>
      <c r="BO20" s="7">
        <v>47.157985656752302</v>
      </c>
      <c r="BP20" s="8">
        <v>1.5953617431899201</v>
      </c>
      <c r="BQ20" s="7">
        <v>49.155891408480102</v>
      </c>
      <c r="BR20" s="8">
        <v>2.8368136381162601</v>
      </c>
      <c r="BS20" s="7">
        <v>41.207799163873702</v>
      </c>
      <c r="BT20" s="8">
        <v>2.6535037914742401</v>
      </c>
      <c r="BU20" s="7">
        <v>-7.9480922446063396</v>
      </c>
      <c r="BV20" s="8">
        <v>3.4752014026120501</v>
      </c>
      <c r="BW20" s="7">
        <v>43.314692662494103</v>
      </c>
      <c r="BX20" s="8">
        <v>1.44996008342164</v>
      </c>
      <c r="BY20" s="7">
        <v>46.109680823800097</v>
      </c>
      <c r="BZ20" s="8">
        <v>2.6282464172685902</v>
      </c>
      <c r="CA20" s="7">
        <v>42.494197339937003</v>
      </c>
      <c r="CB20" s="8">
        <v>2.8262877945434601</v>
      </c>
      <c r="CC20" s="7">
        <v>-3.61548348386314</v>
      </c>
      <c r="CD20" s="8">
        <v>3.0104483359772298</v>
      </c>
      <c r="CE20" s="7">
        <v>53.784615449470202</v>
      </c>
      <c r="CF20" s="8">
        <v>1.4528876132580899</v>
      </c>
      <c r="CG20" s="7">
        <v>53.956404498946497</v>
      </c>
      <c r="CH20" s="8">
        <v>2.6970214431563</v>
      </c>
      <c r="CI20" s="7">
        <v>49.287559512078701</v>
      </c>
      <c r="CJ20" s="8">
        <v>2.8166537022777298</v>
      </c>
      <c r="CK20" s="7">
        <v>-4.6688449868678203</v>
      </c>
      <c r="CL20" s="8">
        <v>3.8202230387237202</v>
      </c>
      <c r="CM20" s="7">
        <v>49.4534550204325</v>
      </c>
      <c r="CN20" s="8">
        <v>1.5508652755319601</v>
      </c>
      <c r="CO20" s="7">
        <v>55.237227621994897</v>
      </c>
      <c r="CP20" s="8">
        <v>2.8050700013713001</v>
      </c>
      <c r="CQ20" s="7">
        <v>45.593784662193002</v>
      </c>
      <c r="CR20" s="8">
        <v>2.7066584857465199</v>
      </c>
      <c r="CS20" s="7">
        <v>-9.6434429598019005</v>
      </c>
      <c r="CT20" s="8">
        <v>3.8250081393776201</v>
      </c>
      <c r="CU20" s="7">
        <v>46.513181826631097</v>
      </c>
      <c r="CV20" s="8">
        <v>1.5089293749264601</v>
      </c>
      <c r="CW20" s="7">
        <v>49.530041760727102</v>
      </c>
      <c r="CX20" s="8">
        <v>2.50850682452324</v>
      </c>
      <c r="CY20" s="7">
        <v>43.5729765254097</v>
      </c>
      <c r="CZ20" s="8">
        <v>2.7471204555251401</v>
      </c>
      <c r="DA20" s="7">
        <v>-5.9570652353174403</v>
      </c>
      <c r="DB20" s="9">
        <v>3.5087032532092102</v>
      </c>
    </row>
    <row r="21" spans="1:106" ht="15" customHeight="1" x14ac:dyDescent="0.25">
      <c r="A21" s="10" t="s">
        <v>23</v>
      </c>
      <c r="B21" s="46">
        <v>2</v>
      </c>
      <c r="C21" s="7">
        <v>23.704547738817599</v>
      </c>
      <c r="D21" s="8">
        <v>1.0892589222345099</v>
      </c>
      <c r="E21" s="7">
        <v>24.858995212139099</v>
      </c>
      <c r="F21" s="8">
        <v>2.00809819311405</v>
      </c>
      <c r="G21" s="7">
        <v>23.772764229939298</v>
      </c>
      <c r="H21" s="8">
        <v>1.8432378710625501</v>
      </c>
      <c r="I21" s="7">
        <v>-1.0862309821998199</v>
      </c>
      <c r="J21" s="8">
        <v>2.6401006400456599</v>
      </c>
      <c r="K21" s="7">
        <v>23.421453386318799</v>
      </c>
      <c r="L21" s="8">
        <v>1.1303131152157899</v>
      </c>
      <c r="M21" s="7">
        <v>25.319307946139599</v>
      </c>
      <c r="N21" s="8">
        <v>2.2539765668119802</v>
      </c>
      <c r="O21" s="7">
        <v>22.6365522080274</v>
      </c>
      <c r="P21" s="8">
        <v>1.78188803406955</v>
      </c>
      <c r="Q21" s="7">
        <v>-2.68275573811222</v>
      </c>
      <c r="R21" s="8">
        <v>2.8453956057899799</v>
      </c>
      <c r="S21" s="7">
        <v>22.884881128575302</v>
      </c>
      <c r="T21" s="8">
        <v>1.0779689181124701</v>
      </c>
      <c r="U21" s="7">
        <v>22.296976679792799</v>
      </c>
      <c r="V21" s="8">
        <v>2.0837434205024201</v>
      </c>
      <c r="W21" s="7">
        <v>23.123907173649702</v>
      </c>
      <c r="X21" s="8">
        <v>2.0173023423588199</v>
      </c>
      <c r="Y21" s="7">
        <v>0.82693049385683504</v>
      </c>
      <c r="Z21" s="8">
        <v>3.1600802496517999</v>
      </c>
      <c r="AA21" s="7">
        <v>35.575607253580401</v>
      </c>
      <c r="AB21" s="8">
        <v>1.5326526535921801</v>
      </c>
      <c r="AC21" s="7">
        <v>32.453698776444703</v>
      </c>
      <c r="AD21" s="8">
        <v>2.5149306504217099</v>
      </c>
      <c r="AE21" s="7">
        <v>33.594243015160501</v>
      </c>
      <c r="AF21" s="8">
        <v>2.6882567183486099</v>
      </c>
      <c r="AG21" s="7">
        <v>1.14054423871578</v>
      </c>
      <c r="AH21" s="8">
        <v>3.3974399504603801</v>
      </c>
      <c r="AI21" s="7">
        <v>51.068678067460198</v>
      </c>
      <c r="AJ21" s="8">
        <v>1.2330817291418801</v>
      </c>
      <c r="AK21" s="7">
        <v>47.669194026709199</v>
      </c>
      <c r="AL21" s="8">
        <v>2.5446521715741599</v>
      </c>
      <c r="AM21" s="7">
        <v>50.846556276312299</v>
      </c>
      <c r="AN21" s="8">
        <v>2.4839870692696899</v>
      </c>
      <c r="AO21" s="7">
        <v>3.1773622496031102</v>
      </c>
      <c r="AP21" s="8">
        <v>3.34938866028704</v>
      </c>
      <c r="AQ21" s="7">
        <v>53.499882322654202</v>
      </c>
      <c r="AR21" s="8">
        <v>1.3841005142198</v>
      </c>
      <c r="AS21" s="7">
        <v>58.064743354343904</v>
      </c>
      <c r="AT21" s="8">
        <v>2.6624561337620101</v>
      </c>
      <c r="AU21" s="7">
        <v>46.837252152264199</v>
      </c>
      <c r="AV21" s="8">
        <v>2.4014268528203901</v>
      </c>
      <c r="AW21" s="7">
        <v>-11.2274912020796</v>
      </c>
      <c r="AX21" s="8">
        <v>3.3202691973806302</v>
      </c>
      <c r="AY21" s="7">
        <v>18.639715092761101</v>
      </c>
      <c r="AZ21" s="8">
        <v>1.25139581260633</v>
      </c>
      <c r="BA21" s="7">
        <v>20.903927907437701</v>
      </c>
      <c r="BB21" s="8">
        <v>2.02573506361865</v>
      </c>
      <c r="BC21" s="7">
        <v>14.6141913183812</v>
      </c>
      <c r="BD21" s="8">
        <v>1.6158021539457801</v>
      </c>
      <c r="BE21" s="7">
        <v>-6.2897365890564298</v>
      </c>
      <c r="BF21" s="8">
        <v>2.3958604206629399</v>
      </c>
      <c r="BG21" s="7">
        <v>44.041808477532904</v>
      </c>
      <c r="BH21" s="8">
        <v>1.2601521828186499</v>
      </c>
      <c r="BI21" s="7">
        <v>44.249126310734802</v>
      </c>
      <c r="BJ21" s="8">
        <v>2.6966860405313802</v>
      </c>
      <c r="BK21" s="7">
        <v>43.503511951384503</v>
      </c>
      <c r="BL21" s="8">
        <v>2.5971854302349202</v>
      </c>
      <c r="BM21" s="7">
        <v>-0.74561435935027698</v>
      </c>
      <c r="BN21" s="8">
        <v>3.4350938456828102</v>
      </c>
      <c r="BO21" s="7">
        <v>41.986794711795397</v>
      </c>
      <c r="BP21" s="8">
        <v>1.3367046953649</v>
      </c>
      <c r="BQ21" s="7">
        <v>37.061010415002698</v>
      </c>
      <c r="BR21" s="8">
        <v>2.38591435739017</v>
      </c>
      <c r="BS21" s="7">
        <v>45.824795012218303</v>
      </c>
      <c r="BT21" s="8">
        <v>2.6205566886248501</v>
      </c>
      <c r="BU21" s="7">
        <v>8.7637845972156008</v>
      </c>
      <c r="BV21" s="8">
        <v>3.2429634509840102</v>
      </c>
      <c r="BW21" s="7">
        <v>28.118044634811401</v>
      </c>
      <c r="BX21" s="8">
        <v>1.2231355489608899</v>
      </c>
      <c r="BY21" s="7">
        <v>28.6114827608151</v>
      </c>
      <c r="BZ21" s="8">
        <v>2.3987587665858299</v>
      </c>
      <c r="CA21" s="7">
        <v>29.347785063729301</v>
      </c>
      <c r="CB21" s="8">
        <v>2.50789759014972</v>
      </c>
      <c r="CC21" s="7">
        <v>0.73630230291418297</v>
      </c>
      <c r="CD21" s="8">
        <v>3.3814701914473102</v>
      </c>
      <c r="CE21" s="7">
        <v>48.0706859244724</v>
      </c>
      <c r="CF21" s="8">
        <v>1.45284219782737</v>
      </c>
      <c r="CG21" s="7">
        <v>45.745214580189</v>
      </c>
      <c r="CH21" s="8">
        <v>2.5529445179191002</v>
      </c>
      <c r="CI21" s="7">
        <v>49.334445474329698</v>
      </c>
      <c r="CJ21" s="8">
        <v>3.0327873542790198</v>
      </c>
      <c r="CK21" s="7">
        <v>3.5892308941406799</v>
      </c>
      <c r="CL21" s="8">
        <v>3.7184395477410699</v>
      </c>
      <c r="CM21" s="7">
        <v>45.715189505171899</v>
      </c>
      <c r="CN21" s="8">
        <v>1.35375032657103</v>
      </c>
      <c r="CO21" s="7">
        <v>48.661896035891999</v>
      </c>
      <c r="CP21" s="8">
        <v>2.6866306455584898</v>
      </c>
      <c r="CQ21" s="7">
        <v>45.837876610749603</v>
      </c>
      <c r="CR21" s="8">
        <v>3.0585802193128702</v>
      </c>
      <c r="CS21" s="7">
        <v>-2.82401942514245</v>
      </c>
      <c r="CT21" s="8">
        <v>3.9768084353076101</v>
      </c>
      <c r="CU21" s="7">
        <v>38.378403022345601</v>
      </c>
      <c r="CV21" s="8">
        <v>1.59001518465412</v>
      </c>
      <c r="CW21" s="7">
        <v>38.403165482449502</v>
      </c>
      <c r="CX21" s="8">
        <v>2.3644666231776799</v>
      </c>
      <c r="CY21" s="7">
        <v>38.186288385682502</v>
      </c>
      <c r="CZ21" s="8">
        <v>2.8533009557568598</v>
      </c>
      <c r="DA21" s="7">
        <v>-0.21687709676696401</v>
      </c>
      <c r="DB21" s="9">
        <v>3.54008661654975</v>
      </c>
    </row>
    <row r="22" spans="1:106" ht="15" customHeight="1" x14ac:dyDescent="0.25">
      <c r="A22" s="10" t="s">
        <v>24</v>
      </c>
      <c r="B22" s="46">
        <v>2</v>
      </c>
      <c r="C22" s="7">
        <v>46.136437422760103</v>
      </c>
      <c r="D22" s="8">
        <v>1.85405380792832</v>
      </c>
      <c r="E22" s="7">
        <v>45.062760516083898</v>
      </c>
      <c r="F22" s="8">
        <v>4.2362129906288404</v>
      </c>
      <c r="G22" s="7">
        <v>48.015313207268299</v>
      </c>
      <c r="H22" s="8">
        <v>3.54416693645571</v>
      </c>
      <c r="I22" s="7">
        <v>2.9525526911844899</v>
      </c>
      <c r="J22" s="8">
        <v>5.96153229788096</v>
      </c>
      <c r="K22" s="7">
        <v>47.277954085064898</v>
      </c>
      <c r="L22" s="8">
        <v>1.6595972265743599</v>
      </c>
      <c r="M22" s="7">
        <v>47.550703623729497</v>
      </c>
      <c r="N22" s="8">
        <v>3.8061155636425199</v>
      </c>
      <c r="O22" s="7">
        <v>44.711102152850003</v>
      </c>
      <c r="P22" s="8">
        <v>3.9227145953767999</v>
      </c>
      <c r="Q22" s="7">
        <v>-2.8396014708794501</v>
      </c>
      <c r="R22" s="8">
        <v>5.40995599732579</v>
      </c>
      <c r="S22" s="7">
        <v>48.792696470566298</v>
      </c>
      <c r="T22" s="8">
        <v>1.72064494248822</v>
      </c>
      <c r="U22" s="7">
        <v>47.755051635214897</v>
      </c>
      <c r="V22" s="8">
        <v>3.9514726293787401</v>
      </c>
      <c r="W22" s="7">
        <v>46.829718656651501</v>
      </c>
      <c r="X22" s="8">
        <v>4.1621454032872602</v>
      </c>
      <c r="Y22" s="7">
        <v>-0.92533297856341101</v>
      </c>
      <c r="Z22" s="8">
        <v>6.3200402992072799</v>
      </c>
      <c r="AA22" s="7">
        <v>56.879278325774102</v>
      </c>
      <c r="AB22" s="8">
        <v>1.9944901665530701</v>
      </c>
      <c r="AC22" s="7">
        <v>56.318235895341203</v>
      </c>
      <c r="AD22" s="8">
        <v>4.2095697334083004</v>
      </c>
      <c r="AE22" s="7">
        <v>60.411209248754602</v>
      </c>
      <c r="AF22" s="8">
        <v>3.0954419725829201</v>
      </c>
      <c r="AG22" s="7">
        <v>4.0929733534133401</v>
      </c>
      <c r="AH22" s="8">
        <v>5.3904065303608002</v>
      </c>
      <c r="AI22" s="7">
        <v>55.4612842446736</v>
      </c>
      <c r="AJ22" s="8">
        <v>1.7824212641535599</v>
      </c>
      <c r="AK22" s="7">
        <v>57.397338665867601</v>
      </c>
      <c r="AL22" s="8">
        <v>3.8945581736422401</v>
      </c>
      <c r="AM22" s="7">
        <v>53.856325227777603</v>
      </c>
      <c r="AN22" s="8">
        <v>3.09378736486036</v>
      </c>
      <c r="AO22" s="7">
        <v>-3.54101343808997</v>
      </c>
      <c r="AP22" s="8">
        <v>4.6518882610853298</v>
      </c>
      <c r="AQ22" s="7">
        <v>54.226453552347003</v>
      </c>
      <c r="AR22" s="8">
        <v>2.1290635349256002</v>
      </c>
      <c r="AS22" s="7">
        <v>64.844404327219294</v>
      </c>
      <c r="AT22" s="8">
        <v>4.3264478279125296</v>
      </c>
      <c r="AU22" s="7">
        <v>47.689943387671597</v>
      </c>
      <c r="AV22" s="8">
        <v>3.7826871942354101</v>
      </c>
      <c r="AW22" s="7">
        <v>-17.1544609395477</v>
      </c>
      <c r="AX22" s="8">
        <v>5.5228202767137304</v>
      </c>
      <c r="AY22" s="7">
        <v>28.354094302304102</v>
      </c>
      <c r="AZ22" s="8">
        <v>2.03512837865728</v>
      </c>
      <c r="BA22" s="7">
        <v>33.046096137594198</v>
      </c>
      <c r="BB22" s="8">
        <v>4.3219759226343397</v>
      </c>
      <c r="BC22" s="7">
        <v>29.604780179224299</v>
      </c>
      <c r="BD22" s="8">
        <v>4.0588200599062603</v>
      </c>
      <c r="BE22" s="7">
        <v>-3.44131595836989</v>
      </c>
      <c r="BF22" s="8">
        <v>6.2062540187236603</v>
      </c>
      <c r="BG22" s="7">
        <v>27.938065572800401</v>
      </c>
      <c r="BH22" s="8">
        <v>1.8724507786667099</v>
      </c>
      <c r="BI22" s="7">
        <v>21.856399898152102</v>
      </c>
      <c r="BJ22" s="8">
        <v>2.8436748606825799</v>
      </c>
      <c r="BK22" s="7">
        <v>31.75694543713</v>
      </c>
      <c r="BL22" s="8">
        <v>3.02501449690179</v>
      </c>
      <c r="BM22" s="7">
        <v>9.9005455389778998</v>
      </c>
      <c r="BN22" s="8">
        <v>4.4185799621838999</v>
      </c>
      <c r="BO22" s="7">
        <v>47.6408210393734</v>
      </c>
      <c r="BP22" s="8">
        <v>2.2271393639780799</v>
      </c>
      <c r="BQ22" s="7">
        <v>47.781691067169398</v>
      </c>
      <c r="BR22" s="8">
        <v>4.0814822663351302</v>
      </c>
      <c r="BS22" s="7">
        <v>47.526181734157099</v>
      </c>
      <c r="BT22" s="8">
        <v>3.8115114506739398</v>
      </c>
      <c r="BU22" s="7">
        <v>-0.25550933301227702</v>
      </c>
      <c r="BV22" s="8">
        <v>4.8631227974057998</v>
      </c>
      <c r="BW22" s="7">
        <v>31.488077786407398</v>
      </c>
      <c r="BX22" s="8">
        <v>1.6426989537857599</v>
      </c>
      <c r="BY22" s="7">
        <v>35.309167699086501</v>
      </c>
      <c r="BZ22" s="8">
        <v>3.57265214284056</v>
      </c>
      <c r="CA22" s="7">
        <v>28.8831698826625</v>
      </c>
      <c r="CB22" s="8">
        <v>3.5860996402502199</v>
      </c>
      <c r="CC22" s="7">
        <v>-6.4259978164240303</v>
      </c>
      <c r="CD22" s="8">
        <v>4.82385490653198</v>
      </c>
      <c r="CE22" s="7">
        <v>47.4858973253437</v>
      </c>
      <c r="CF22" s="8">
        <v>1.5509845851103601</v>
      </c>
      <c r="CG22" s="7">
        <v>50.660071895345901</v>
      </c>
      <c r="CH22" s="8">
        <v>4.0675241722056796</v>
      </c>
      <c r="CI22" s="7">
        <v>45.817348205335598</v>
      </c>
      <c r="CJ22" s="8">
        <v>4.0106402072553404</v>
      </c>
      <c r="CK22" s="7">
        <v>-4.8427236900103496</v>
      </c>
      <c r="CL22" s="8">
        <v>5.4179142843777202</v>
      </c>
      <c r="CM22" s="7">
        <v>33.528581210018899</v>
      </c>
      <c r="CN22" s="8">
        <v>1.64792285482444</v>
      </c>
      <c r="CO22" s="7">
        <v>34.5322340296661</v>
      </c>
      <c r="CP22" s="8">
        <v>3.7976514161983799</v>
      </c>
      <c r="CQ22" s="7">
        <v>34.340293913130303</v>
      </c>
      <c r="CR22" s="8">
        <v>4.3178296515237298</v>
      </c>
      <c r="CS22" s="7">
        <v>-0.19194011653583901</v>
      </c>
      <c r="CT22" s="8">
        <v>6.3574693813659202</v>
      </c>
      <c r="CU22" s="7">
        <v>26.425631418301101</v>
      </c>
      <c r="CV22" s="8">
        <v>2.0386462465262101</v>
      </c>
      <c r="CW22" s="7">
        <v>27.9097167518586</v>
      </c>
      <c r="CX22" s="8">
        <v>3.5811693168082801</v>
      </c>
      <c r="CY22" s="7">
        <v>27.028220604663598</v>
      </c>
      <c r="CZ22" s="8">
        <v>4.2195174541796696</v>
      </c>
      <c r="DA22" s="7">
        <v>-0.88149614719496905</v>
      </c>
      <c r="DB22" s="9">
        <v>4.6954308059463203</v>
      </c>
    </row>
    <row r="23" spans="1:106" ht="15" customHeight="1" x14ac:dyDescent="0.25">
      <c r="A23" s="10" t="s">
        <v>25</v>
      </c>
      <c r="B23" s="46">
        <v>2</v>
      </c>
      <c r="C23" s="7">
        <v>26.4047660687012</v>
      </c>
      <c r="D23" s="8">
        <v>1.4100445892579101</v>
      </c>
      <c r="E23" s="7">
        <v>28.064103830338102</v>
      </c>
      <c r="F23" s="8">
        <v>3.1371487871524399</v>
      </c>
      <c r="G23" s="7">
        <v>26.378713272540601</v>
      </c>
      <c r="H23" s="8">
        <v>2.5205145849616901</v>
      </c>
      <c r="I23" s="7">
        <v>-1.6853905577975401</v>
      </c>
      <c r="J23" s="8">
        <v>3.6210800726733701</v>
      </c>
      <c r="K23" s="7">
        <v>21.128426703041299</v>
      </c>
      <c r="L23" s="8">
        <v>1.62596816771243</v>
      </c>
      <c r="M23" s="7">
        <v>25.472236029669801</v>
      </c>
      <c r="N23" s="8">
        <v>3.2819213882918499</v>
      </c>
      <c r="O23" s="7">
        <v>15.8518808646478</v>
      </c>
      <c r="P23" s="8">
        <v>2.1760477705670902</v>
      </c>
      <c r="Q23" s="7">
        <v>-9.6203551650219801</v>
      </c>
      <c r="R23" s="8">
        <v>4.0892393678185002</v>
      </c>
      <c r="S23" s="7">
        <v>30.380143224934201</v>
      </c>
      <c r="T23" s="8">
        <v>1.63519110767343</v>
      </c>
      <c r="U23" s="7">
        <v>33.501285984312197</v>
      </c>
      <c r="V23" s="8">
        <v>3.4330735433363002</v>
      </c>
      <c r="W23" s="7">
        <v>28.120538074649001</v>
      </c>
      <c r="X23" s="8">
        <v>2.3889530490432702</v>
      </c>
      <c r="Y23" s="7">
        <v>-5.3807479096632402</v>
      </c>
      <c r="Z23" s="8">
        <v>4.4137740239789798</v>
      </c>
      <c r="AA23" s="7">
        <v>30.6503864239174</v>
      </c>
      <c r="AB23" s="8">
        <v>1.6736873761964901</v>
      </c>
      <c r="AC23" s="7">
        <v>31.513216671099901</v>
      </c>
      <c r="AD23" s="8">
        <v>3.2623296640879702</v>
      </c>
      <c r="AE23" s="7">
        <v>27.832091515977201</v>
      </c>
      <c r="AF23" s="8">
        <v>2.50257697209548</v>
      </c>
      <c r="AG23" s="7">
        <v>-3.68112515512273</v>
      </c>
      <c r="AH23" s="8">
        <v>4.1162540869250099</v>
      </c>
      <c r="AI23" s="7">
        <v>34.420480870503702</v>
      </c>
      <c r="AJ23" s="8">
        <v>1.51700781335528</v>
      </c>
      <c r="AK23" s="7">
        <v>36.989510258544399</v>
      </c>
      <c r="AL23" s="8">
        <v>3.2934263167439899</v>
      </c>
      <c r="AM23" s="7">
        <v>31.415685577729899</v>
      </c>
      <c r="AN23" s="8">
        <v>3.0200242780252702</v>
      </c>
      <c r="AO23" s="7">
        <v>-5.5738246808144796</v>
      </c>
      <c r="AP23" s="8">
        <v>4.9257971002226997</v>
      </c>
      <c r="AQ23" s="7">
        <v>30.968031496591401</v>
      </c>
      <c r="AR23" s="8">
        <v>1.6819862176685201</v>
      </c>
      <c r="AS23" s="7">
        <v>38.087150997119601</v>
      </c>
      <c r="AT23" s="8">
        <v>3.5531477112649998</v>
      </c>
      <c r="AU23" s="7">
        <v>25.690432884241002</v>
      </c>
      <c r="AV23" s="8">
        <v>2.5969213967876001</v>
      </c>
      <c r="AW23" s="7">
        <v>-12.396718112878499</v>
      </c>
      <c r="AX23" s="8">
        <v>4.75487715149902</v>
      </c>
      <c r="AY23" s="7">
        <v>19.986483802061201</v>
      </c>
      <c r="AZ23" s="8">
        <v>1.5225282626154899</v>
      </c>
      <c r="BA23" s="7">
        <v>23.2008080672997</v>
      </c>
      <c r="BB23" s="8">
        <v>3.0067468519957901</v>
      </c>
      <c r="BC23" s="7">
        <v>16.485228587839401</v>
      </c>
      <c r="BD23" s="8">
        <v>2.0180626956166701</v>
      </c>
      <c r="BE23" s="7">
        <v>-6.7155794794602599</v>
      </c>
      <c r="BF23" s="8">
        <v>3.6929960371352699</v>
      </c>
      <c r="BG23" s="7">
        <v>22.9613688156381</v>
      </c>
      <c r="BH23" s="8">
        <v>1.5966070663493901</v>
      </c>
      <c r="BI23" s="7">
        <v>26.324042191598799</v>
      </c>
      <c r="BJ23" s="8">
        <v>2.8342856031481301</v>
      </c>
      <c r="BK23" s="7">
        <v>20.389879319129399</v>
      </c>
      <c r="BL23" s="8">
        <v>3.04879224323316</v>
      </c>
      <c r="BM23" s="7">
        <v>-5.9341628724693196</v>
      </c>
      <c r="BN23" s="8">
        <v>4.3731990607864804</v>
      </c>
      <c r="BO23" s="7">
        <v>24.481715101361999</v>
      </c>
      <c r="BP23" s="8">
        <v>1.62982489805507</v>
      </c>
      <c r="BQ23" s="7">
        <v>25.363762108487101</v>
      </c>
      <c r="BR23" s="8">
        <v>3.6617617345333202</v>
      </c>
      <c r="BS23" s="7">
        <v>23.621863926542101</v>
      </c>
      <c r="BT23" s="8">
        <v>2.39664026778668</v>
      </c>
      <c r="BU23" s="7">
        <v>-1.7418981819449599</v>
      </c>
      <c r="BV23" s="8">
        <v>4.4376754065656696</v>
      </c>
      <c r="BW23" s="7">
        <v>24.403547977626399</v>
      </c>
      <c r="BX23" s="8">
        <v>2.2179241137891901</v>
      </c>
      <c r="BY23" s="7">
        <v>27.602188421826199</v>
      </c>
      <c r="BZ23" s="8">
        <v>3.9505779323116301</v>
      </c>
      <c r="CA23" s="7">
        <v>21.444343383893099</v>
      </c>
      <c r="CB23" s="8">
        <v>2.7896970838718498</v>
      </c>
      <c r="CC23" s="7">
        <v>-6.1578450379330896</v>
      </c>
      <c r="CD23" s="8">
        <v>4.1194460001456097</v>
      </c>
      <c r="CE23" s="7">
        <v>30.4758383211386</v>
      </c>
      <c r="CF23" s="8">
        <v>1.7609439076067299</v>
      </c>
      <c r="CG23" s="7">
        <v>31.272297753552301</v>
      </c>
      <c r="CH23" s="8">
        <v>3.4288150327906499</v>
      </c>
      <c r="CI23" s="7">
        <v>27.604499315832602</v>
      </c>
      <c r="CJ23" s="8">
        <v>2.4258833215706499</v>
      </c>
      <c r="CK23" s="7">
        <v>-3.6677984377197199</v>
      </c>
      <c r="CL23" s="8">
        <v>3.80813777948973</v>
      </c>
      <c r="CM23" s="7">
        <v>23.382460428662299</v>
      </c>
      <c r="CN23" s="8">
        <v>1.6473387164548901</v>
      </c>
      <c r="CO23" s="7">
        <v>25.992124317344299</v>
      </c>
      <c r="CP23" s="8">
        <v>3.5346078044563298</v>
      </c>
      <c r="CQ23" s="7">
        <v>19.675664886101799</v>
      </c>
      <c r="CR23" s="8">
        <v>2.8100002153206298</v>
      </c>
      <c r="CS23" s="7">
        <v>-6.3164594312425804</v>
      </c>
      <c r="CT23" s="8">
        <v>4.5778100943715501</v>
      </c>
      <c r="CU23" s="7">
        <v>19.737583605321099</v>
      </c>
      <c r="CV23" s="8">
        <v>1.8992609432560701</v>
      </c>
      <c r="CW23" s="7">
        <v>22.419669755014599</v>
      </c>
      <c r="CX23" s="8">
        <v>3.2623399490338598</v>
      </c>
      <c r="CY23" s="7">
        <v>12.895199781682701</v>
      </c>
      <c r="CZ23" s="8">
        <v>1.87883359872775</v>
      </c>
      <c r="DA23" s="7">
        <v>-9.5244699733318594</v>
      </c>
      <c r="DB23" s="9">
        <v>3.3646684030560401</v>
      </c>
    </row>
    <row r="24" spans="1:106" ht="15" customHeight="1" x14ac:dyDescent="0.25">
      <c r="A24" s="6" t="s">
        <v>26</v>
      </c>
      <c r="B24" s="46">
        <v>2</v>
      </c>
      <c r="C24" s="7">
        <v>55.268354866563001</v>
      </c>
      <c r="D24" s="8">
        <v>1.66750377087141</v>
      </c>
      <c r="E24" s="7">
        <v>55.533763391805202</v>
      </c>
      <c r="F24" s="8">
        <v>2.7601427658362199</v>
      </c>
      <c r="G24" s="7">
        <v>57.419924878937699</v>
      </c>
      <c r="H24" s="8">
        <v>3.0607407708279699</v>
      </c>
      <c r="I24" s="7">
        <v>1.8861614871324801</v>
      </c>
      <c r="J24" s="8">
        <v>4.2442453235890296</v>
      </c>
      <c r="K24" s="7">
        <v>30.981946066441601</v>
      </c>
      <c r="L24" s="8">
        <v>1.35470810600905</v>
      </c>
      <c r="M24" s="7">
        <v>29.715518833811601</v>
      </c>
      <c r="N24" s="8">
        <v>2.49341631512248</v>
      </c>
      <c r="O24" s="7">
        <v>31.3971993510206</v>
      </c>
      <c r="P24" s="8">
        <v>2.6867681370206502</v>
      </c>
      <c r="Q24" s="7">
        <v>1.6816805172089799</v>
      </c>
      <c r="R24" s="8">
        <v>3.7109244873587501</v>
      </c>
      <c r="S24" s="7">
        <v>53.0279419934229</v>
      </c>
      <c r="T24" s="8">
        <v>1.5415130241229</v>
      </c>
      <c r="U24" s="7">
        <v>51.2092258816906</v>
      </c>
      <c r="V24" s="8">
        <v>3.24941078335124</v>
      </c>
      <c r="W24" s="7">
        <v>55.146742792534603</v>
      </c>
      <c r="X24" s="8">
        <v>2.9054468718192101</v>
      </c>
      <c r="Y24" s="7">
        <v>3.93751691084399</v>
      </c>
      <c r="Z24" s="8">
        <v>4.3774497074943701</v>
      </c>
      <c r="AA24" s="7">
        <v>65.171930380185501</v>
      </c>
      <c r="AB24" s="8">
        <v>1.7908606784487999</v>
      </c>
      <c r="AC24" s="7">
        <v>63.368135065570797</v>
      </c>
      <c r="AD24" s="8">
        <v>3.49101447712862</v>
      </c>
      <c r="AE24" s="7">
        <v>65.974776810358804</v>
      </c>
      <c r="AF24" s="8">
        <v>2.9551156956125602</v>
      </c>
      <c r="AG24" s="7">
        <v>2.6066417447880399</v>
      </c>
      <c r="AH24" s="8">
        <v>4.0703275515858799</v>
      </c>
      <c r="AI24" s="7">
        <v>45.496807877466303</v>
      </c>
      <c r="AJ24" s="8">
        <v>1.62141832846767</v>
      </c>
      <c r="AK24" s="7">
        <v>46.130091812574101</v>
      </c>
      <c r="AL24" s="8">
        <v>2.5612474692246301</v>
      </c>
      <c r="AM24" s="7">
        <v>46.569633224050797</v>
      </c>
      <c r="AN24" s="8">
        <v>2.8394227252992699</v>
      </c>
      <c r="AO24" s="7">
        <v>0.43954141147673897</v>
      </c>
      <c r="AP24" s="8">
        <v>3.4603678867274801</v>
      </c>
      <c r="AQ24" s="7">
        <v>53.5903838358551</v>
      </c>
      <c r="AR24" s="8">
        <v>1.69130370615005</v>
      </c>
      <c r="AS24" s="7">
        <v>53.075761447204201</v>
      </c>
      <c r="AT24" s="8">
        <v>3.2652082144285099</v>
      </c>
      <c r="AU24" s="7">
        <v>51.8210287955635</v>
      </c>
      <c r="AV24" s="8">
        <v>2.5948911193767601</v>
      </c>
      <c r="AW24" s="7">
        <v>-1.25473265164073</v>
      </c>
      <c r="AX24" s="8">
        <v>3.2161684451408101</v>
      </c>
      <c r="AY24" s="7">
        <v>23.404563035576299</v>
      </c>
      <c r="AZ24" s="8">
        <v>1.21369239305458</v>
      </c>
      <c r="BA24" s="7">
        <v>19.922340488500701</v>
      </c>
      <c r="BB24" s="8">
        <v>2.07995852529548</v>
      </c>
      <c r="BC24" s="7">
        <v>25.373917328435301</v>
      </c>
      <c r="BD24" s="8">
        <v>2.3658098303712598</v>
      </c>
      <c r="BE24" s="7">
        <v>5.4515768399345497</v>
      </c>
      <c r="BF24" s="8">
        <v>3.0719703230777502</v>
      </c>
      <c r="BG24" s="7">
        <v>45.1619306339499</v>
      </c>
      <c r="BH24" s="8">
        <v>1.3077284151450499</v>
      </c>
      <c r="BI24" s="7">
        <v>42.221250725160601</v>
      </c>
      <c r="BJ24" s="8">
        <v>2.5906980493192799</v>
      </c>
      <c r="BK24" s="7">
        <v>47.289507705482102</v>
      </c>
      <c r="BL24" s="8">
        <v>2.99255485388908</v>
      </c>
      <c r="BM24" s="7">
        <v>5.0682569803214603</v>
      </c>
      <c r="BN24" s="8">
        <v>4.0118683568170903</v>
      </c>
      <c r="BO24" s="7">
        <v>39.841952754208101</v>
      </c>
      <c r="BP24" s="8">
        <v>1.55609113177493</v>
      </c>
      <c r="BQ24" s="7">
        <v>39.817871895533401</v>
      </c>
      <c r="BR24" s="8">
        <v>2.6680935822465699</v>
      </c>
      <c r="BS24" s="7">
        <v>39.629302981607303</v>
      </c>
      <c r="BT24" s="8">
        <v>2.6857531992850499</v>
      </c>
      <c r="BU24" s="7">
        <v>-0.18856891392615399</v>
      </c>
      <c r="BV24" s="8">
        <v>3.4898596118362999</v>
      </c>
      <c r="BW24" s="7">
        <v>43.625258968948103</v>
      </c>
      <c r="BX24" s="8">
        <v>1.57922503077778</v>
      </c>
      <c r="BY24" s="7">
        <v>38.988743265846097</v>
      </c>
      <c r="BZ24" s="8">
        <v>2.9263542234295401</v>
      </c>
      <c r="CA24" s="7">
        <v>49.470353352224997</v>
      </c>
      <c r="CB24" s="8">
        <v>2.9290651922887001</v>
      </c>
      <c r="CC24" s="7">
        <v>10.481610086378801</v>
      </c>
      <c r="CD24" s="8">
        <v>3.7466880587600002</v>
      </c>
      <c r="CE24" s="7">
        <v>41.641891799266801</v>
      </c>
      <c r="CF24" s="8">
        <v>1.66497829223339</v>
      </c>
      <c r="CG24" s="7">
        <v>40.504900974496103</v>
      </c>
      <c r="CH24" s="8">
        <v>2.8853457009482102</v>
      </c>
      <c r="CI24" s="7">
        <v>42.201533738367303</v>
      </c>
      <c r="CJ24" s="8">
        <v>2.7020946834431898</v>
      </c>
      <c r="CK24" s="7">
        <v>1.69663276387124</v>
      </c>
      <c r="CL24" s="8">
        <v>3.5078837564630798</v>
      </c>
      <c r="CM24" s="7">
        <v>44.807761796254297</v>
      </c>
      <c r="CN24" s="8">
        <v>1.4366186064444799</v>
      </c>
      <c r="CO24" s="7">
        <v>42.760948821433601</v>
      </c>
      <c r="CP24" s="8">
        <v>3.0169674730104599</v>
      </c>
      <c r="CQ24" s="7">
        <v>47.816956361194997</v>
      </c>
      <c r="CR24" s="8">
        <v>2.9811642690239299</v>
      </c>
      <c r="CS24" s="7">
        <v>5.0560075397613202</v>
      </c>
      <c r="CT24" s="8">
        <v>3.99367674385815</v>
      </c>
      <c r="CU24" s="7">
        <v>37.861715889514898</v>
      </c>
      <c r="CV24" s="8">
        <v>1.4901653583232899</v>
      </c>
      <c r="CW24" s="7">
        <v>35.151098118413699</v>
      </c>
      <c r="CX24" s="8">
        <v>2.5383528446544199</v>
      </c>
      <c r="CY24" s="7">
        <v>41.573389817583603</v>
      </c>
      <c r="CZ24" s="8">
        <v>3.0165588574362201</v>
      </c>
      <c r="DA24" s="7">
        <v>6.4222916991698504</v>
      </c>
      <c r="DB24" s="9">
        <v>3.7139095526279999</v>
      </c>
    </row>
    <row r="25" spans="1:106" ht="15" customHeight="1" x14ac:dyDescent="0.25">
      <c r="A25" s="10" t="s">
        <v>27</v>
      </c>
      <c r="B25" s="46">
        <v>2</v>
      </c>
      <c r="C25" s="7">
        <v>29.951751129769399</v>
      </c>
      <c r="D25" s="8">
        <v>1.24977785276422</v>
      </c>
      <c r="E25" s="7">
        <v>27.722284740213301</v>
      </c>
      <c r="F25" s="8">
        <v>2.5394255694312098</v>
      </c>
      <c r="G25" s="7">
        <v>34.996396945317102</v>
      </c>
      <c r="H25" s="8">
        <v>2.9142440265643499</v>
      </c>
      <c r="I25" s="7">
        <v>7.2741122051038296</v>
      </c>
      <c r="J25" s="8">
        <v>3.7538166822009802</v>
      </c>
      <c r="K25" s="7">
        <v>21.653106925588599</v>
      </c>
      <c r="L25" s="8">
        <v>1.02332394666127</v>
      </c>
      <c r="M25" s="7">
        <v>20.939176718965999</v>
      </c>
      <c r="N25" s="8">
        <v>2.1029745925942001</v>
      </c>
      <c r="O25" s="7">
        <v>23.719926136467201</v>
      </c>
      <c r="P25" s="8">
        <v>2.4280469629066102</v>
      </c>
      <c r="Q25" s="7">
        <v>2.7807494175011902</v>
      </c>
      <c r="R25" s="8">
        <v>3.1821725753265602</v>
      </c>
      <c r="S25" s="7">
        <v>37.321442628308098</v>
      </c>
      <c r="T25" s="8">
        <v>1.37685742329236</v>
      </c>
      <c r="U25" s="7">
        <v>34.224238853456903</v>
      </c>
      <c r="V25" s="8">
        <v>2.4588133691344001</v>
      </c>
      <c r="W25" s="7">
        <v>41.360469536618403</v>
      </c>
      <c r="X25" s="8">
        <v>3.28854056322221</v>
      </c>
      <c r="Y25" s="7">
        <v>7.1362306831615099</v>
      </c>
      <c r="Z25" s="8">
        <v>3.6986517713954901</v>
      </c>
      <c r="AA25" s="7">
        <v>56.834593746443502</v>
      </c>
      <c r="AB25" s="8">
        <v>1.5423966650816501</v>
      </c>
      <c r="AC25" s="7">
        <v>52.153668538630797</v>
      </c>
      <c r="AD25" s="8">
        <v>2.6100417742313402</v>
      </c>
      <c r="AE25" s="7">
        <v>58.131336419811198</v>
      </c>
      <c r="AF25" s="8">
        <v>2.8434786286639202</v>
      </c>
      <c r="AG25" s="7">
        <v>5.97766788118044</v>
      </c>
      <c r="AH25" s="8">
        <v>3.77024906810222</v>
      </c>
      <c r="AI25" s="7">
        <v>59.871962569194899</v>
      </c>
      <c r="AJ25" s="8">
        <v>1.2378850915770601</v>
      </c>
      <c r="AK25" s="7">
        <v>58.5548108992161</v>
      </c>
      <c r="AL25" s="8">
        <v>2.8493189137266701</v>
      </c>
      <c r="AM25" s="7">
        <v>60.4843684021969</v>
      </c>
      <c r="AN25" s="8">
        <v>2.3838530973241201</v>
      </c>
      <c r="AO25" s="7">
        <v>1.9295575029808301</v>
      </c>
      <c r="AP25" s="8">
        <v>3.6271911104702199</v>
      </c>
      <c r="AQ25" s="7">
        <v>43.062353195144802</v>
      </c>
      <c r="AR25" s="8">
        <v>1.4183098747894001</v>
      </c>
      <c r="AS25" s="7">
        <v>50.737144003130503</v>
      </c>
      <c r="AT25" s="8">
        <v>3.0909199886989902</v>
      </c>
      <c r="AU25" s="7">
        <v>36.353552062264299</v>
      </c>
      <c r="AV25" s="8">
        <v>2.5081650230285599</v>
      </c>
      <c r="AW25" s="7">
        <v>-14.3835919408662</v>
      </c>
      <c r="AX25" s="8">
        <v>3.99766231422783</v>
      </c>
      <c r="AY25" s="7">
        <v>12.8734878372337</v>
      </c>
      <c r="AZ25" s="8">
        <v>0.96925774903939999</v>
      </c>
      <c r="BA25" s="7">
        <v>13.6740588743553</v>
      </c>
      <c r="BB25" s="8">
        <v>1.95158268630515</v>
      </c>
      <c r="BC25" s="7">
        <v>12.2320469406691</v>
      </c>
      <c r="BD25" s="8">
        <v>1.8508976097040299</v>
      </c>
      <c r="BE25" s="7">
        <v>-1.4420119336861801</v>
      </c>
      <c r="BF25" s="8">
        <v>2.42653862987672</v>
      </c>
      <c r="BG25" s="7">
        <v>30.129160503666199</v>
      </c>
      <c r="BH25" s="8">
        <v>1.20314987384549</v>
      </c>
      <c r="BI25" s="7">
        <v>28.5357919486833</v>
      </c>
      <c r="BJ25" s="8">
        <v>2.13988470354936</v>
      </c>
      <c r="BK25" s="7">
        <v>29.619468164644498</v>
      </c>
      <c r="BL25" s="8">
        <v>2.6487506382043202</v>
      </c>
      <c r="BM25" s="7">
        <v>1.0836762159612101</v>
      </c>
      <c r="BN25" s="8">
        <v>3.2263412434854799</v>
      </c>
      <c r="BO25" s="7">
        <v>45.106329576389697</v>
      </c>
      <c r="BP25" s="8">
        <v>1.3971302938368499</v>
      </c>
      <c r="BQ25" s="7">
        <v>46.195382404077598</v>
      </c>
      <c r="BR25" s="8">
        <v>2.60426237494449</v>
      </c>
      <c r="BS25" s="7">
        <v>46.296283130059997</v>
      </c>
      <c r="BT25" s="8">
        <v>2.6723933745142099</v>
      </c>
      <c r="BU25" s="7">
        <v>0.10090072598239901</v>
      </c>
      <c r="BV25" s="8">
        <v>3.8318071371631501</v>
      </c>
      <c r="BW25" s="7">
        <v>41.156099507789897</v>
      </c>
      <c r="BX25" s="8">
        <v>1.1382679272507299</v>
      </c>
      <c r="BY25" s="7">
        <v>41.794699964303597</v>
      </c>
      <c r="BZ25" s="8">
        <v>2.5133460134156298</v>
      </c>
      <c r="CA25" s="7">
        <v>39.598067332948197</v>
      </c>
      <c r="CB25" s="8">
        <v>2.69185291698901</v>
      </c>
      <c r="CC25" s="7">
        <v>-2.1966326313554201</v>
      </c>
      <c r="CD25" s="8">
        <v>3.7823647114291998</v>
      </c>
      <c r="CE25" s="7">
        <v>42.7050529820905</v>
      </c>
      <c r="CF25" s="8">
        <v>1.2122400813816701</v>
      </c>
      <c r="CG25" s="7">
        <v>42.535671945144301</v>
      </c>
      <c r="CH25" s="8">
        <v>2.4548509099767299</v>
      </c>
      <c r="CI25" s="7">
        <v>43.723051323605098</v>
      </c>
      <c r="CJ25" s="8">
        <v>2.8435954074812799</v>
      </c>
      <c r="CK25" s="7">
        <v>1.18737937846083</v>
      </c>
      <c r="CL25" s="8">
        <v>3.63586056064569</v>
      </c>
      <c r="CM25" s="7">
        <v>36.435483588962299</v>
      </c>
      <c r="CN25" s="8">
        <v>1.2403071571741</v>
      </c>
      <c r="CO25" s="7">
        <v>36.1403553682227</v>
      </c>
      <c r="CP25" s="8">
        <v>2.45108385969883</v>
      </c>
      <c r="CQ25" s="7">
        <v>37.975593514422897</v>
      </c>
      <c r="CR25" s="8">
        <v>2.94928502057288</v>
      </c>
      <c r="CS25" s="7">
        <v>1.83523814620028</v>
      </c>
      <c r="CT25" s="8">
        <v>3.5028991712122699</v>
      </c>
      <c r="CU25" s="7">
        <v>40.471458074878498</v>
      </c>
      <c r="CV25" s="8">
        <v>1.2953679152533899</v>
      </c>
      <c r="CW25" s="7">
        <v>40.0930695842465</v>
      </c>
      <c r="CX25" s="8">
        <v>2.6474848615420399</v>
      </c>
      <c r="CY25" s="7">
        <v>41.723898077382799</v>
      </c>
      <c r="CZ25" s="8">
        <v>2.20342053591007</v>
      </c>
      <c r="DA25" s="7">
        <v>1.6308284931363299</v>
      </c>
      <c r="DB25" s="9">
        <v>3.5611332201100798</v>
      </c>
    </row>
    <row r="26" spans="1:106" ht="15" customHeight="1" x14ac:dyDescent="0.25">
      <c r="A26" s="12" t="s">
        <v>29</v>
      </c>
      <c r="B26" s="46">
        <v>2</v>
      </c>
      <c r="C26" s="7">
        <v>32.538108261596797</v>
      </c>
      <c r="D26" s="8">
        <v>1.5897091872167399</v>
      </c>
      <c r="E26" s="7">
        <v>32.064720366452299</v>
      </c>
      <c r="F26" s="8">
        <v>3.3077680852544602</v>
      </c>
      <c r="G26" s="7">
        <v>30.771605357566401</v>
      </c>
      <c r="H26" s="8">
        <v>2.9700309125540301</v>
      </c>
      <c r="I26" s="7">
        <v>-1.2931150088858501</v>
      </c>
      <c r="J26" s="8">
        <v>4.4535102726129097</v>
      </c>
      <c r="K26" s="7">
        <v>35.959754152821297</v>
      </c>
      <c r="L26" s="8">
        <v>1.51812818447321</v>
      </c>
      <c r="M26" s="7">
        <v>33.5692383128399</v>
      </c>
      <c r="N26" s="8">
        <v>3.0586184881271898</v>
      </c>
      <c r="O26" s="7">
        <v>37.8345770328242</v>
      </c>
      <c r="P26" s="8">
        <v>2.9993193572431198</v>
      </c>
      <c r="Q26" s="7">
        <v>4.2653387199843298</v>
      </c>
      <c r="R26" s="8">
        <v>4.1792204393192298</v>
      </c>
      <c r="S26" s="7">
        <v>40.145570535088403</v>
      </c>
      <c r="T26" s="8">
        <v>1.5888343915395799</v>
      </c>
      <c r="U26" s="7">
        <v>34.800334473454697</v>
      </c>
      <c r="V26" s="8">
        <v>3.34110267454006</v>
      </c>
      <c r="W26" s="7">
        <v>38.615110384793901</v>
      </c>
      <c r="X26" s="8">
        <v>3.3082629386844502</v>
      </c>
      <c r="Y26" s="7">
        <v>3.8147759113392801</v>
      </c>
      <c r="Z26" s="8">
        <v>4.3756081595812804</v>
      </c>
      <c r="AA26" s="7">
        <v>29.791237689356599</v>
      </c>
      <c r="AB26" s="8">
        <v>1.40577229084091</v>
      </c>
      <c r="AC26" s="7">
        <v>31.320571713023099</v>
      </c>
      <c r="AD26" s="8">
        <v>2.7810596071094298</v>
      </c>
      <c r="AE26" s="7">
        <v>29.741990143973801</v>
      </c>
      <c r="AF26" s="8">
        <v>2.4800609974650198</v>
      </c>
      <c r="AG26" s="7">
        <v>-1.5785815690492699</v>
      </c>
      <c r="AH26" s="8">
        <v>3.91384730703916</v>
      </c>
      <c r="AI26" s="7">
        <v>48.3355781132977</v>
      </c>
      <c r="AJ26" s="8">
        <v>1.6789707054215699</v>
      </c>
      <c r="AK26" s="7">
        <v>49.057389235662903</v>
      </c>
      <c r="AL26" s="8">
        <v>3.5748158027244101</v>
      </c>
      <c r="AM26" s="7">
        <v>43.900265728378002</v>
      </c>
      <c r="AN26" s="8">
        <v>3.1265386844182599</v>
      </c>
      <c r="AO26" s="7">
        <v>-5.15712350728485</v>
      </c>
      <c r="AP26" s="8">
        <v>4.5638687685111803</v>
      </c>
      <c r="AQ26" s="7">
        <v>43.8830721563235</v>
      </c>
      <c r="AR26" s="8">
        <v>1.5695327701259101</v>
      </c>
      <c r="AS26" s="7">
        <v>55.919047207156403</v>
      </c>
      <c r="AT26" s="8">
        <v>3.5023575672201699</v>
      </c>
      <c r="AU26" s="7">
        <v>31.9392473951828</v>
      </c>
      <c r="AV26" s="8">
        <v>3.1853356825196699</v>
      </c>
      <c r="AW26" s="7">
        <v>-23.979799811973599</v>
      </c>
      <c r="AX26" s="8">
        <v>4.3954629884833203</v>
      </c>
      <c r="AY26" s="7">
        <v>25.650203331937998</v>
      </c>
      <c r="AZ26" s="8">
        <v>1.4726258125807601</v>
      </c>
      <c r="BA26" s="7">
        <v>31.408806414555201</v>
      </c>
      <c r="BB26" s="8">
        <v>3.2077891265190601</v>
      </c>
      <c r="BC26" s="7">
        <v>17.299622627192299</v>
      </c>
      <c r="BD26" s="8">
        <v>2.53470072550448</v>
      </c>
      <c r="BE26" s="7">
        <v>-14.1091837873629</v>
      </c>
      <c r="BF26" s="8">
        <v>3.7439107356896599</v>
      </c>
      <c r="BG26" s="7">
        <v>19.991079667577502</v>
      </c>
      <c r="BH26" s="8">
        <v>1.2361754155789999</v>
      </c>
      <c r="BI26" s="7">
        <v>23.363086935196399</v>
      </c>
      <c r="BJ26" s="8">
        <v>3.0233469981796399</v>
      </c>
      <c r="BK26" s="7">
        <v>15.5690720308557</v>
      </c>
      <c r="BL26" s="8">
        <v>2.1209382444304401</v>
      </c>
      <c r="BM26" s="7">
        <v>-7.7940149043406999</v>
      </c>
      <c r="BN26" s="8">
        <v>3.5292181355110102</v>
      </c>
      <c r="BO26" s="7">
        <v>32.567190312922698</v>
      </c>
      <c r="BP26" s="8">
        <v>1.47136223549745</v>
      </c>
      <c r="BQ26" s="7">
        <v>40.431275050182599</v>
      </c>
      <c r="BR26" s="8">
        <v>3.4513644821496601</v>
      </c>
      <c r="BS26" s="7">
        <v>25.886597580694701</v>
      </c>
      <c r="BT26" s="8">
        <v>2.9383708783753799</v>
      </c>
      <c r="BU26" s="7">
        <v>-14.544677469487899</v>
      </c>
      <c r="BV26" s="8">
        <v>4.3486564338332103</v>
      </c>
      <c r="BW26" s="7">
        <v>28.000571679772101</v>
      </c>
      <c r="BX26" s="8">
        <v>1.6815187661528801</v>
      </c>
      <c r="BY26" s="7">
        <v>28.685298053648602</v>
      </c>
      <c r="BZ26" s="8">
        <v>3.2959587350411899</v>
      </c>
      <c r="CA26" s="7">
        <v>25.246605836718601</v>
      </c>
      <c r="CB26" s="8">
        <v>3.2034722875744599</v>
      </c>
      <c r="CC26" s="7">
        <v>-3.4386922169300398</v>
      </c>
      <c r="CD26" s="8">
        <v>4.2491651000959996</v>
      </c>
      <c r="CE26" s="7">
        <v>41.981418688340803</v>
      </c>
      <c r="CF26" s="8">
        <v>1.64302824113789</v>
      </c>
      <c r="CG26" s="7">
        <v>47.8464020490078</v>
      </c>
      <c r="CH26" s="8">
        <v>3.1748430727633199</v>
      </c>
      <c r="CI26" s="7">
        <v>36.249499107088901</v>
      </c>
      <c r="CJ26" s="8">
        <v>3.67634036188938</v>
      </c>
      <c r="CK26" s="7">
        <v>-11.596902941918801</v>
      </c>
      <c r="CL26" s="8">
        <v>4.4548083456714096</v>
      </c>
      <c r="CM26" s="7">
        <v>30.416438441089099</v>
      </c>
      <c r="CN26" s="8">
        <v>1.2946994711195501</v>
      </c>
      <c r="CO26" s="7">
        <v>32.111764614922201</v>
      </c>
      <c r="CP26" s="8">
        <v>3.33808798517317</v>
      </c>
      <c r="CQ26" s="7">
        <v>25.745987969385201</v>
      </c>
      <c r="CR26" s="8">
        <v>2.8268904970381801</v>
      </c>
      <c r="CS26" s="7">
        <v>-6.3657766455370401</v>
      </c>
      <c r="CT26" s="8">
        <v>4.5126603952650601</v>
      </c>
      <c r="CU26" s="7">
        <v>22.094539975860201</v>
      </c>
      <c r="CV26" s="8">
        <v>1.48581983503364</v>
      </c>
      <c r="CW26" s="7">
        <v>21.791556931360901</v>
      </c>
      <c r="CX26" s="8">
        <v>2.7969668685506899</v>
      </c>
      <c r="CY26" s="7">
        <v>19.883463336376298</v>
      </c>
      <c r="CZ26" s="8">
        <v>2.81775898058146</v>
      </c>
      <c r="DA26" s="7">
        <v>-1.9080935949845701</v>
      </c>
      <c r="DB26" s="9">
        <v>4.03845700059063</v>
      </c>
    </row>
    <row r="27" spans="1:106" ht="15" customHeight="1" x14ac:dyDescent="0.25">
      <c r="A27" s="10" t="s">
        <v>28</v>
      </c>
      <c r="B27" s="46">
        <v>2</v>
      </c>
      <c r="C27" s="7">
        <v>22.326105542407898</v>
      </c>
      <c r="D27" s="8">
        <v>0.76205260947853104</v>
      </c>
      <c r="E27" s="7">
        <v>23.239001162683401</v>
      </c>
      <c r="F27" s="8">
        <v>1.19426003853886</v>
      </c>
      <c r="G27" s="7">
        <v>23.626406696080299</v>
      </c>
      <c r="H27" s="8">
        <v>1.60832236109181</v>
      </c>
      <c r="I27" s="7">
        <v>0.38740553339696898</v>
      </c>
      <c r="J27" s="8">
        <v>1.93969237026751</v>
      </c>
      <c r="K27" s="7">
        <v>16.7361239883978</v>
      </c>
      <c r="L27" s="8">
        <v>0.775053275591298</v>
      </c>
      <c r="M27" s="7">
        <v>16.895552074939101</v>
      </c>
      <c r="N27" s="8">
        <v>1.40867182210319</v>
      </c>
      <c r="O27" s="7">
        <v>17.769158270769601</v>
      </c>
      <c r="P27" s="8">
        <v>1.28267125749459</v>
      </c>
      <c r="Q27" s="7">
        <v>0.87360619583053301</v>
      </c>
      <c r="R27" s="8">
        <v>1.83384595720155</v>
      </c>
      <c r="S27" s="7">
        <v>22.088542127102301</v>
      </c>
      <c r="T27" s="8">
        <v>0.79032149026993104</v>
      </c>
      <c r="U27" s="7">
        <v>23.913594063809899</v>
      </c>
      <c r="V27" s="8">
        <v>1.5067655723155999</v>
      </c>
      <c r="W27" s="7">
        <v>22.105297779502699</v>
      </c>
      <c r="X27" s="8">
        <v>1.48478113219771</v>
      </c>
      <c r="Y27" s="7">
        <v>-1.8082962843071699</v>
      </c>
      <c r="Z27" s="8">
        <v>2.0281356688068701</v>
      </c>
      <c r="AA27" s="7">
        <v>51.061223044818398</v>
      </c>
      <c r="AB27" s="8">
        <v>1.0554696286593499</v>
      </c>
      <c r="AC27" s="7">
        <v>50.408853187203199</v>
      </c>
      <c r="AD27" s="8">
        <v>1.5949281014948999</v>
      </c>
      <c r="AE27" s="7">
        <v>50.243850390795899</v>
      </c>
      <c r="AF27" s="8">
        <v>1.80310118169221</v>
      </c>
      <c r="AG27" s="7">
        <v>-0.16500279640725801</v>
      </c>
      <c r="AH27" s="8">
        <v>2.3032788906010402</v>
      </c>
      <c r="AI27" s="7">
        <v>42.083898155222101</v>
      </c>
      <c r="AJ27" s="8">
        <v>0.85683264738680098</v>
      </c>
      <c r="AK27" s="7">
        <v>40.736373713194503</v>
      </c>
      <c r="AL27" s="8">
        <v>1.7001327897198399</v>
      </c>
      <c r="AM27" s="7">
        <v>41.069237373934499</v>
      </c>
      <c r="AN27" s="8">
        <v>1.63325675749931</v>
      </c>
      <c r="AO27" s="7">
        <v>0.33286366073998203</v>
      </c>
      <c r="AP27" s="8">
        <v>2.4129669340511199</v>
      </c>
      <c r="AQ27" s="7">
        <v>33.7040118507839</v>
      </c>
      <c r="AR27" s="8">
        <v>0.89580013140213899</v>
      </c>
      <c r="AS27" s="7">
        <v>37.154864606346401</v>
      </c>
      <c r="AT27" s="8">
        <v>1.7145605551758201</v>
      </c>
      <c r="AU27" s="7">
        <v>28.153176117687099</v>
      </c>
      <c r="AV27" s="8">
        <v>1.4584883107144799</v>
      </c>
      <c r="AW27" s="7">
        <v>-9.0016884886592301</v>
      </c>
      <c r="AX27" s="8">
        <v>2.2550480859392001</v>
      </c>
      <c r="AY27" s="7">
        <v>7.4434231321920601</v>
      </c>
      <c r="AZ27" s="8">
        <v>0.473080105413408</v>
      </c>
      <c r="BA27" s="7">
        <v>8.9023691641719793</v>
      </c>
      <c r="BB27" s="8">
        <v>1.0210678660750601</v>
      </c>
      <c r="BC27" s="7">
        <v>7.5128548580868699</v>
      </c>
      <c r="BD27" s="8">
        <v>0.78290334990384602</v>
      </c>
      <c r="BE27" s="7">
        <v>-1.3895143060851101</v>
      </c>
      <c r="BF27" s="8">
        <v>1.3332846964131599</v>
      </c>
      <c r="BG27" s="7">
        <v>30.6571497774178</v>
      </c>
      <c r="BH27" s="8">
        <v>0.78278493251663805</v>
      </c>
      <c r="BI27" s="7">
        <v>30.152066490383898</v>
      </c>
      <c r="BJ27" s="8">
        <v>1.52025624213072</v>
      </c>
      <c r="BK27" s="7">
        <v>29.742236146533401</v>
      </c>
      <c r="BL27" s="8">
        <v>1.54897436670859</v>
      </c>
      <c r="BM27" s="7">
        <v>-0.40983034385054001</v>
      </c>
      <c r="BN27" s="8">
        <v>2.0706241107382399</v>
      </c>
      <c r="BO27" s="7">
        <v>29.9554972421748</v>
      </c>
      <c r="BP27" s="8">
        <v>0.85237625553519503</v>
      </c>
      <c r="BQ27" s="7">
        <v>29.750821488976602</v>
      </c>
      <c r="BR27" s="8">
        <v>1.75436448549722</v>
      </c>
      <c r="BS27" s="7">
        <v>28.8879380511252</v>
      </c>
      <c r="BT27" s="8">
        <v>1.53377947149409</v>
      </c>
      <c r="BU27" s="7">
        <v>-0.86288343785134103</v>
      </c>
      <c r="BV27" s="8">
        <v>2.3329676711989999</v>
      </c>
      <c r="BW27" s="7">
        <v>28.262080771119699</v>
      </c>
      <c r="BX27" s="8">
        <v>0.76932751228260599</v>
      </c>
      <c r="BY27" s="7">
        <v>27.625089790846001</v>
      </c>
      <c r="BZ27" s="8">
        <v>1.6683412400489499</v>
      </c>
      <c r="CA27" s="7">
        <v>27.784556369454801</v>
      </c>
      <c r="CB27" s="8">
        <v>1.49106781066495</v>
      </c>
      <c r="CC27" s="7">
        <v>0.15946657860874999</v>
      </c>
      <c r="CD27" s="8">
        <v>2.2310505992469598</v>
      </c>
      <c r="CE27" s="7">
        <v>24.0561402941597</v>
      </c>
      <c r="CF27" s="8">
        <v>0.73746169670607598</v>
      </c>
      <c r="CG27" s="7">
        <v>23.400966972026101</v>
      </c>
      <c r="CH27" s="8">
        <v>1.52748087758518</v>
      </c>
      <c r="CI27" s="7">
        <v>23.182819093131499</v>
      </c>
      <c r="CJ27" s="8">
        <v>1.22557174073772</v>
      </c>
      <c r="CK27" s="7">
        <v>-0.218147878894591</v>
      </c>
      <c r="CL27" s="8">
        <v>1.94914344892128</v>
      </c>
      <c r="CM27" s="7">
        <v>20.760826357779301</v>
      </c>
      <c r="CN27" s="8">
        <v>0.78109841804998403</v>
      </c>
      <c r="CO27" s="7">
        <v>22.669993688039899</v>
      </c>
      <c r="CP27" s="8">
        <v>1.26311674031239</v>
      </c>
      <c r="CQ27" s="7">
        <v>17.9962863884485</v>
      </c>
      <c r="CR27" s="8">
        <v>1.31345136540579</v>
      </c>
      <c r="CS27" s="7">
        <v>-4.6737072995913698</v>
      </c>
      <c r="CT27" s="8">
        <v>1.71077996622203</v>
      </c>
      <c r="CU27" s="7">
        <v>31.043869085900901</v>
      </c>
      <c r="CV27" s="8">
        <v>0.89999755695241102</v>
      </c>
      <c r="CW27" s="7">
        <v>31.080680367237601</v>
      </c>
      <c r="CX27" s="8">
        <v>1.6910117936582001</v>
      </c>
      <c r="CY27" s="7">
        <v>29.178827140241999</v>
      </c>
      <c r="CZ27" s="8">
        <v>1.7165082150664299</v>
      </c>
      <c r="DA27" s="7">
        <v>-1.9018532269955599</v>
      </c>
      <c r="DB27" s="9">
        <v>2.4956047365871301</v>
      </c>
    </row>
    <row r="28" spans="1:106" ht="15" customHeight="1" x14ac:dyDescent="0.25">
      <c r="A28" s="10" t="s">
        <v>30</v>
      </c>
      <c r="B28" s="46">
        <v>2</v>
      </c>
      <c r="C28" s="7">
        <v>30.653355882029</v>
      </c>
      <c r="D28" s="8">
        <v>1.40685044907169</v>
      </c>
      <c r="E28" s="7">
        <v>29.027732604436</v>
      </c>
      <c r="F28" s="8">
        <v>2.8921184316374502</v>
      </c>
      <c r="G28" s="7">
        <v>31.686570096750199</v>
      </c>
      <c r="H28" s="8">
        <v>2.4891888287744499</v>
      </c>
      <c r="I28" s="7">
        <v>2.65883749231419</v>
      </c>
      <c r="J28" s="8">
        <v>4.0420056708747598</v>
      </c>
      <c r="K28" s="7">
        <v>46.878594535187197</v>
      </c>
      <c r="L28" s="8">
        <v>1.7013896285696299</v>
      </c>
      <c r="M28" s="7">
        <v>47.7838981261757</v>
      </c>
      <c r="N28" s="8">
        <v>3.2972113582485001</v>
      </c>
      <c r="O28" s="7">
        <v>45.542095820417202</v>
      </c>
      <c r="P28" s="8">
        <v>3.14903222552614</v>
      </c>
      <c r="Q28" s="7">
        <v>-2.2418023057585201</v>
      </c>
      <c r="R28" s="8">
        <v>4.3778343676784202</v>
      </c>
      <c r="S28" s="7">
        <v>35.947143134604403</v>
      </c>
      <c r="T28" s="8">
        <v>1.31196918296057</v>
      </c>
      <c r="U28" s="7">
        <v>35.9771605067194</v>
      </c>
      <c r="V28" s="8">
        <v>3.0408294626340302</v>
      </c>
      <c r="W28" s="7">
        <v>37.151814726352299</v>
      </c>
      <c r="X28" s="8">
        <v>2.65687250320777</v>
      </c>
      <c r="Y28" s="7">
        <v>1.17465421963283</v>
      </c>
      <c r="Z28" s="8">
        <v>4.1867576276937601</v>
      </c>
      <c r="AA28" s="7">
        <v>42.317321319918896</v>
      </c>
      <c r="AB28" s="8">
        <v>1.58143191529559</v>
      </c>
      <c r="AC28" s="7">
        <v>42.677340365935102</v>
      </c>
      <c r="AD28" s="8">
        <v>3.3500141823669298</v>
      </c>
      <c r="AE28" s="7">
        <v>40.704259951388103</v>
      </c>
      <c r="AF28" s="8">
        <v>2.4059936632108498</v>
      </c>
      <c r="AG28" s="7">
        <v>-1.97308041454698</v>
      </c>
      <c r="AH28" s="8">
        <v>4.0029314477372004</v>
      </c>
      <c r="AI28" s="7">
        <v>33.721742476891002</v>
      </c>
      <c r="AJ28" s="8">
        <v>1.3502791512330901</v>
      </c>
      <c r="AK28" s="7">
        <v>36.903671802553298</v>
      </c>
      <c r="AL28" s="8">
        <v>2.6514532713627998</v>
      </c>
      <c r="AM28" s="7">
        <v>30.310574841781399</v>
      </c>
      <c r="AN28" s="8">
        <v>2.7451194224336199</v>
      </c>
      <c r="AO28" s="7">
        <v>-6.5930969607719199</v>
      </c>
      <c r="AP28" s="8">
        <v>3.4120760434909299</v>
      </c>
      <c r="AQ28" s="7">
        <v>38.031953876189498</v>
      </c>
      <c r="AR28" s="8">
        <v>1.7357386893136599</v>
      </c>
      <c r="AS28" s="7">
        <v>46.019942543874102</v>
      </c>
      <c r="AT28" s="8">
        <v>3.0236483490680399</v>
      </c>
      <c r="AU28" s="7">
        <v>32.797508889708602</v>
      </c>
      <c r="AV28" s="8">
        <v>3.1103982402449502</v>
      </c>
      <c r="AW28" s="7">
        <v>-13.2224336541654</v>
      </c>
      <c r="AX28" s="8">
        <v>3.7102640712938899</v>
      </c>
      <c r="AY28" s="7">
        <v>19.4625921455102</v>
      </c>
      <c r="AZ28" s="8">
        <v>1.41835855541303</v>
      </c>
      <c r="BA28" s="7">
        <v>17.481334630256399</v>
      </c>
      <c r="BB28" s="8">
        <v>2.0234096457059798</v>
      </c>
      <c r="BC28" s="7">
        <v>19.3312407045036</v>
      </c>
      <c r="BD28" s="8">
        <v>2.7836355480017101</v>
      </c>
      <c r="BE28" s="7">
        <v>1.84990607424722</v>
      </c>
      <c r="BF28" s="8">
        <v>3.4108453650830199</v>
      </c>
      <c r="BG28" s="7">
        <v>26.926639041468398</v>
      </c>
      <c r="BH28" s="8">
        <v>1.41546224532512</v>
      </c>
      <c r="BI28" s="7">
        <v>27.164119114134799</v>
      </c>
      <c r="BJ28" s="8">
        <v>2.57731827359048</v>
      </c>
      <c r="BK28" s="7">
        <v>23.570167278916699</v>
      </c>
      <c r="BL28" s="8">
        <v>2.3873970050964801</v>
      </c>
      <c r="BM28" s="7">
        <v>-3.5939518352180602</v>
      </c>
      <c r="BN28" s="8">
        <v>3.4159734006472302</v>
      </c>
      <c r="BO28" s="7">
        <v>48.887692218726002</v>
      </c>
      <c r="BP28" s="8">
        <v>1.3744633637482</v>
      </c>
      <c r="BQ28" s="7">
        <v>47.505742949540803</v>
      </c>
      <c r="BR28" s="8">
        <v>3.2133171452740101</v>
      </c>
      <c r="BS28" s="7">
        <v>47.022988792533503</v>
      </c>
      <c r="BT28" s="8">
        <v>2.6487746153466398</v>
      </c>
      <c r="BU28" s="7">
        <v>-0.48275415700725699</v>
      </c>
      <c r="BV28" s="8">
        <v>3.87626914386657</v>
      </c>
      <c r="BW28" s="7">
        <v>48.248222165216802</v>
      </c>
      <c r="BX28" s="8">
        <v>1.62375559969077</v>
      </c>
      <c r="BY28" s="7">
        <v>51.878534557589298</v>
      </c>
      <c r="BZ28" s="8">
        <v>2.7786611089716602</v>
      </c>
      <c r="CA28" s="7">
        <v>47.337175950449598</v>
      </c>
      <c r="CB28" s="8">
        <v>3.4035475255863399</v>
      </c>
      <c r="CC28" s="7">
        <v>-4.5413586071397498</v>
      </c>
      <c r="CD28" s="8">
        <v>4.3132732878386904</v>
      </c>
      <c r="CE28" s="7">
        <v>50.668919356064499</v>
      </c>
      <c r="CF28" s="8">
        <v>1.4516539129559101</v>
      </c>
      <c r="CG28" s="7">
        <v>55.497069558709903</v>
      </c>
      <c r="CH28" s="8">
        <v>2.9650691566205301</v>
      </c>
      <c r="CI28" s="7">
        <v>43.657721738919399</v>
      </c>
      <c r="CJ28" s="8">
        <v>3.3750037245676499</v>
      </c>
      <c r="CK28" s="7">
        <v>-11.8393478197905</v>
      </c>
      <c r="CL28" s="8">
        <v>4.7729239320332901</v>
      </c>
      <c r="CM28" s="7">
        <v>22.9174838889661</v>
      </c>
      <c r="CN28" s="8">
        <v>1.2420200746279799</v>
      </c>
      <c r="CO28" s="7">
        <v>28.726726388511601</v>
      </c>
      <c r="CP28" s="8">
        <v>2.6520529403729398</v>
      </c>
      <c r="CQ28" s="7">
        <v>21.3866842836442</v>
      </c>
      <c r="CR28" s="8">
        <v>2.29411888141503</v>
      </c>
      <c r="CS28" s="7">
        <v>-7.3400421048673596</v>
      </c>
      <c r="CT28" s="8">
        <v>3.5657475821609101</v>
      </c>
      <c r="CU28" s="7">
        <v>16.837946593632001</v>
      </c>
      <c r="CV28" s="8">
        <v>1.013386561521</v>
      </c>
      <c r="CW28" s="7">
        <v>18.695949702364</v>
      </c>
      <c r="CX28" s="8">
        <v>2.2642913830015101</v>
      </c>
      <c r="CY28" s="7">
        <v>17.2161679099626</v>
      </c>
      <c r="CZ28" s="8">
        <v>2.01862143773673</v>
      </c>
      <c r="DA28" s="7">
        <v>-1.47978179240146</v>
      </c>
      <c r="DB28" s="9">
        <v>3.1264990000953699</v>
      </c>
    </row>
    <row r="29" spans="1:106" ht="15" customHeight="1" x14ac:dyDescent="0.25">
      <c r="A29" s="10" t="s">
        <v>31</v>
      </c>
      <c r="B29" s="46">
        <v>2</v>
      </c>
      <c r="C29" s="7">
        <v>35.624838077077399</v>
      </c>
      <c r="D29" s="8">
        <v>1.43706763906399</v>
      </c>
      <c r="E29" s="7">
        <v>28.700803525227599</v>
      </c>
      <c r="F29" s="8">
        <v>2.29704533443633</v>
      </c>
      <c r="G29" s="7">
        <v>44.268242918520897</v>
      </c>
      <c r="H29" s="8">
        <v>2.5000251607796198</v>
      </c>
      <c r="I29" s="7">
        <v>15.5674393932933</v>
      </c>
      <c r="J29" s="8">
        <v>3.04948920950789</v>
      </c>
      <c r="K29" s="7">
        <v>30.128710330549801</v>
      </c>
      <c r="L29" s="8">
        <v>1.28591504021319</v>
      </c>
      <c r="M29" s="7">
        <v>27.963391394365299</v>
      </c>
      <c r="N29" s="8">
        <v>2.2719977742027</v>
      </c>
      <c r="O29" s="7">
        <v>35.966522374889998</v>
      </c>
      <c r="P29" s="8">
        <v>2.3101086788302001</v>
      </c>
      <c r="Q29" s="7">
        <v>8.0031309805247393</v>
      </c>
      <c r="R29" s="8">
        <v>2.9541091843479199</v>
      </c>
      <c r="S29" s="7">
        <v>35.625498870391503</v>
      </c>
      <c r="T29" s="8">
        <v>1.1198449465254701</v>
      </c>
      <c r="U29" s="7">
        <v>31.322801639920101</v>
      </c>
      <c r="V29" s="8">
        <v>2.1121096849584999</v>
      </c>
      <c r="W29" s="7">
        <v>41.959530178176003</v>
      </c>
      <c r="X29" s="8">
        <v>2.6385756572423702</v>
      </c>
      <c r="Y29" s="7">
        <v>10.6367285382559</v>
      </c>
      <c r="Z29" s="8">
        <v>3.2841633598213802</v>
      </c>
      <c r="AA29" s="7">
        <v>39.127315821242703</v>
      </c>
      <c r="AB29" s="8">
        <v>1.4257500402502901</v>
      </c>
      <c r="AC29" s="7">
        <v>34.615720172464698</v>
      </c>
      <c r="AD29" s="8">
        <v>2.2788148355205502</v>
      </c>
      <c r="AE29" s="7">
        <v>45.3361340052993</v>
      </c>
      <c r="AF29" s="8">
        <v>2.8589339612925202</v>
      </c>
      <c r="AG29" s="7">
        <v>10.7204138328346</v>
      </c>
      <c r="AH29" s="8">
        <v>3.7062949877008702</v>
      </c>
      <c r="AI29" s="7">
        <v>51.687750161521798</v>
      </c>
      <c r="AJ29" s="8">
        <v>1.2056925640176499</v>
      </c>
      <c r="AK29" s="7">
        <v>44.434522710871498</v>
      </c>
      <c r="AL29" s="8">
        <v>2.7422202453468598</v>
      </c>
      <c r="AM29" s="7">
        <v>60.507101962162302</v>
      </c>
      <c r="AN29" s="8">
        <v>2.5081272549520102</v>
      </c>
      <c r="AO29" s="7">
        <v>16.0725792512909</v>
      </c>
      <c r="AP29" s="8">
        <v>3.52106834426624</v>
      </c>
      <c r="AQ29" s="7">
        <v>34.531631388370101</v>
      </c>
      <c r="AR29" s="8">
        <v>1.4723812802632601</v>
      </c>
      <c r="AS29" s="7">
        <v>35.1090651523443</v>
      </c>
      <c r="AT29" s="8">
        <v>2.4965047961937499</v>
      </c>
      <c r="AU29" s="7">
        <v>36.701959446009603</v>
      </c>
      <c r="AV29" s="8">
        <v>2.8282866445428598</v>
      </c>
      <c r="AW29" s="7">
        <v>1.5928942936653401</v>
      </c>
      <c r="AX29" s="8">
        <v>3.21161982027466</v>
      </c>
      <c r="AY29" s="7">
        <v>12.2790973253825</v>
      </c>
      <c r="AZ29" s="8">
        <v>0.87174452947364101</v>
      </c>
      <c r="BA29" s="7">
        <v>9.5540094831557596</v>
      </c>
      <c r="BB29" s="8">
        <v>1.33059383920764</v>
      </c>
      <c r="BC29" s="7">
        <v>17.2151592834424</v>
      </c>
      <c r="BD29" s="8">
        <v>2.1587631891747399</v>
      </c>
      <c r="BE29" s="7">
        <v>7.6611498002866396</v>
      </c>
      <c r="BF29" s="8">
        <v>2.4721686466061299</v>
      </c>
      <c r="BG29" s="7">
        <v>33.4333319771346</v>
      </c>
      <c r="BH29" s="8">
        <v>1.26991025993755</v>
      </c>
      <c r="BI29" s="7">
        <v>27.724539170535401</v>
      </c>
      <c r="BJ29" s="8">
        <v>2.2181810436666698</v>
      </c>
      <c r="BK29" s="7">
        <v>37.7474871071678</v>
      </c>
      <c r="BL29" s="8">
        <v>2.5228020005932801</v>
      </c>
      <c r="BM29" s="7">
        <v>10.0229479366324</v>
      </c>
      <c r="BN29" s="8">
        <v>3.0213037767453499</v>
      </c>
      <c r="BO29" s="7">
        <v>31.722750828341301</v>
      </c>
      <c r="BP29" s="8">
        <v>1.2296604041511701</v>
      </c>
      <c r="BQ29" s="7">
        <v>25.1729731875444</v>
      </c>
      <c r="BR29" s="8">
        <v>2.3915725401396499</v>
      </c>
      <c r="BS29" s="7">
        <v>42.383567966328201</v>
      </c>
      <c r="BT29" s="8">
        <v>2.40885532432298</v>
      </c>
      <c r="BU29" s="7">
        <v>17.210594778783701</v>
      </c>
      <c r="BV29" s="8">
        <v>3.2742529979933601</v>
      </c>
      <c r="BW29" s="7">
        <v>44.354393353562699</v>
      </c>
      <c r="BX29" s="8">
        <v>1.42773388467395</v>
      </c>
      <c r="BY29" s="7">
        <v>38.997351220958201</v>
      </c>
      <c r="BZ29" s="8">
        <v>2.40035259257135</v>
      </c>
      <c r="CA29" s="7">
        <v>49.9058695740746</v>
      </c>
      <c r="CB29" s="8">
        <v>2.53356042885836</v>
      </c>
      <c r="CC29" s="7">
        <v>10.908518353116399</v>
      </c>
      <c r="CD29" s="8">
        <v>3.5361515171273599</v>
      </c>
      <c r="CE29" s="7">
        <v>45.738936740520202</v>
      </c>
      <c r="CF29" s="8">
        <v>1.3524424352742599</v>
      </c>
      <c r="CG29" s="7">
        <v>37.890535606626102</v>
      </c>
      <c r="CH29" s="8">
        <v>2.43088420398895</v>
      </c>
      <c r="CI29" s="7">
        <v>53.0249436856638</v>
      </c>
      <c r="CJ29" s="8">
        <v>2.4831531567051801</v>
      </c>
      <c r="CK29" s="7">
        <v>15.1344080790377</v>
      </c>
      <c r="CL29" s="8">
        <v>3.4918993538325598</v>
      </c>
      <c r="CM29" s="7">
        <v>33.226176591276598</v>
      </c>
      <c r="CN29" s="8">
        <v>1.3921988772951599</v>
      </c>
      <c r="CO29" s="7">
        <v>27.488146382882601</v>
      </c>
      <c r="CP29" s="8">
        <v>2.0990481573043098</v>
      </c>
      <c r="CQ29" s="7">
        <v>40.206307530931703</v>
      </c>
      <c r="CR29" s="8">
        <v>2.3539812423802999</v>
      </c>
      <c r="CS29" s="7">
        <v>12.7181611480491</v>
      </c>
      <c r="CT29" s="8">
        <v>3.0766180706572701</v>
      </c>
      <c r="CU29" s="7">
        <v>18.749515935457701</v>
      </c>
      <c r="CV29" s="8">
        <v>0.99399738468905896</v>
      </c>
      <c r="CW29" s="7">
        <v>15.3652128990115</v>
      </c>
      <c r="CX29" s="8">
        <v>2.2736079111184302</v>
      </c>
      <c r="CY29" s="7">
        <v>26.364336323588301</v>
      </c>
      <c r="CZ29" s="8">
        <v>2.0809596003351398</v>
      </c>
      <c r="DA29" s="7">
        <v>10.999123424576799</v>
      </c>
      <c r="DB29" s="9">
        <v>2.9846130373217199</v>
      </c>
    </row>
    <row r="30" spans="1:106" ht="15" customHeight="1" x14ac:dyDescent="0.25">
      <c r="A30" s="10" t="s">
        <v>32</v>
      </c>
      <c r="B30" s="46">
        <v>2</v>
      </c>
      <c r="C30" s="7">
        <v>17.637093752968301</v>
      </c>
      <c r="D30" s="8">
        <v>0.89904698005103401</v>
      </c>
      <c r="E30" s="7">
        <v>18.701409313848298</v>
      </c>
      <c r="F30" s="8">
        <v>1.63576327801966</v>
      </c>
      <c r="G30" s="7">
        <v>17.9663354117179</v>
      </c>
      <c r="H30" s="8">
        <v>1.68362711755099</v>
      </c>
      <c r="I30" s="7">
        <v>-0.73507390213048796</v>
      </c>
      <c r="J30" s="8">
        <v>2.3920718283789202</v>
      </c>
      <c r="K30" s="7">
        <v>14.616967535745999</v>
      </c>
      <c r="L30" s="8">
        <v>0.85637060384802699</v>
      </c>
      <c r="M30" s="7">
        <v>13.444630315932899</v>
      </c>
      <c r="N30" s="8">
        <v>1.45059931621125</v>
      </c>
      <c r="O30" s="7">
        <v>14.987216639838699</v>
      </c>
      <c r="P30" s="8">
        <v>1.5351955469018701</v>
      </c>
      <c r="Q30" s="7">
        <v>1.54258632390578</v>
      </c>
      <c r="R30" s="8">
        <v>2.0826032029269301</v>
      </c>
      <c r="S30" s="7">
        <v>24.805947222607699</v>
      </c>
      <c r="T30" s="8">
        <v>0.88458148251272495</v>
      </c>
      <c r="U30" s="7">
        <v>21.525493098022</v>
      </c>
      <c r="V30" s="8">
        <v>1.80696712671473</v>
      </c>
      <c r="W30" s="7">
        <v>28.207468488006899</v>
      </c>
      <c r="X30" s="8">
        <v>1.8169953581546701</v>
      </c>
      <c r="Y30" s="7">
        <v>6.6819753899849603</v>
      </c>
      <c r="Z30" s="8">
        <v>2.65359711974686</v>
      </c>
      <c r="AA30" s="7">
        <v>40.175335014304402</v>
      </c>
      <c r="AB30" s="8">
        <v>1.21676413583535</v>
      </c>
      <c r="AC30" s="7">
        <v>32.158426863265099</v>
      </c>
      <c r="AD30" s="8">
        <v>1.95019658271426</v>
      </c>
      <c r="AE30" s="7">
        <v>48.584795315506497</v>
      </c>
      <c r="AF30" s="8">
        <v>2.3480079664623301</v>
      </c>
      <c r="AG30" s="7">
        <v>16.426368452241402</v>
      </c>
      <c r="AH30" s="8">
        <v>2.9322488684813499</v>
      </c>
      <c r="AI30" s="7">
        <v>30.879472998783601</v>
      </c>
      <c r="AJ30" s="8">
        <v>1.0474731868642799</v>
      </c>
      <c r="AK30" s="7">
        <v>27.286980188686599</v>
      </c>
      <c r="AL30" s="8">
        <v>1.9770872929732899</v>
      </c>
      <c r="AM30" s="7">
        <v>34.394654904455699</v>
      </c>
      <c r="AN30" s="8">
        <v>2.0266266777816</v>
      </c>
      <c r="AO30" s="7">
        <v>7.1076747157690798</v>
      </c>
      <c r="AP30" s="8">
        <v>2.9542042274515299</v>
      </c>
      <c r="AQ30" s="7">
        <v>43.7402182342449</v>
      </c>
      <c r="AR30" s="8">
        <v>1.11310109422346</v>
      </c>
      <c r="AS30" s="7">
        <v>47.155427954805802</v>
      </c>
      <c r="AT30" s="8">
        <v>2.2065555469265399</v>
      </c>
      <c r="AU30" s="7">
        <v>40.7417448231433</v>
      </c>
      <c r="AV30" s="8">
        <v>2.4271479202918602</v>
      </c>
      <c r="AW30" s="7">
        <v>-6.4136831316624896</v>
      </c>
      <c r="AX30" s="8">
        <v>3.1269911823062801</v>
      </c>
      <c r="AY30" s="7">
        <v>21.536254699205301</v>
      </c>
      <c r="AZ30" s="8">
        <v>1.11668144978053</v>
      </c>
      <c r="BA30" s="7">
        <v>22.342942070544801</v>
      </c>
      <c r="BB30" s="8">
        <v>2.0016827479149102</v>
      </c>
      <c r="BC30" s="7">
        <v>21.8202000546496</v>
      </c>
      <c r="BD30" s="8">
        <v>1.96727792205505</v>
      </c>
      <c r="BE30" s="7">
        <v>-0.522742015895165</v>
      </c>
      <c r="BF30" s="8">
        <v>2.6583143026473199</v>
      </c>
      <c r="BG30" s="7">
        <v>27.186034636262999</v>
      </c>
      <c r="BH30" s="8">
        <v>1.0488986726765801</v>
      </c>
      <c r="BI30" s="7">
        <v>23.940687670290501</v>
      </c>
      <c r="BJ30" s="8">
        <v>1.87125623399005</v>
      </c>
      <c r="BK30" s="7">
        <v>31.740766942291501</v>
      </c>
      <c r="BL30" s="8">
        <v>2.0568085587992502</v>
      </c>
      <c r="BM30" s="7">
        <v>7.8000792720009899</v>
      </c>
      <c r="BN30" s="8">
        <v>3.0069790266412801</v>
      </c>
      <c r="BO30" s="7">
        <v>33.2652324709521</v>
      </c>
      <c r="BP30" s="8">
        <v>1.0860573028296401</v>
      </c>
      <c r="BQ30" s="7">
        <v>28.578722602068702</v>
      </c>
      <c r="BR30" s="8">
        <v>1.9904508026234</v>
      </c>
      <c r="BS30" s="7">
        <v>39.217693722772601</v>
      </c>
      <c r="BT30" s="8">
        <v>2.2924991610032501</v>
      </c>
      <c r="BU30" s="7">
        <v>10.6389711207039</v>
      </c>
      <c r="BV30" s="8">
        <v>2.8013150449975401</v>
      </c>
      <c r="BW30" s="7">
        <v>43.521078107986398</v>
      </c>
      <c r="BX30" s="8">
        <v>1.56934357654629</v>
      </c>
      <c r="BY30" s="7">
        <v>39.664668635746402</v>
      </c>
      <c r="BZ30" s="8">
        <v>2.2915716441156802</v>
      </c>
      <c r="CA30" s="7">
        <v>49.207506120425997</v>
      </c>
      <c r="CB30" s="8">
        <v>2.6918628731524601</v>
      </c>
      <c r="CC30" s="7">
        <v>9.5428374846796196</v>
      </c>
      <c r="CD30" s="8">
        <v>3.0222727386594301</v>
      </c>
      <c r="CE30" s="7">
        <v>42.763599414961497</v>
      </c>
      <c r="CF30" s="8">
        <v>1.2941663774557299</v>
      </c>
      <c r="CG30" s="7">
        <v>32.787095907666497</v>
      </c>
      <c r="CH30" s="8">
        <v>2.03520236745157</v>
      </c>
      <c r="CI30" s="7">
        <v>48.268357968508298</v>
      </c>
      <c r="CJ30" s="8">
        <v>2.4228397781869599</v>
      </c>
      <c r="CK30" s="7">
        <v>15.4812620608418</v>
      </c>
      <c r="CL30" s="8">
        <v>2.8432149960697499</v>
      </c>
      <c r="CM30" s="7">
        <v>19.562420688508499</v>
      </c>
      <c r="CN30" s="8">
        <v>0.810874477836796</v>
      </c>
      <c r="CO30" s="7">
        <v>16.406162294289501</v>
      </c>
      <c r="CP30" s="8">
        <v>1.6764845543746001</v>
      </c>
      <c r="CQ30" s="7">
        <v>22.299841749782299</v>
      </c>
      <c r="CR30" s="8">
        <v>1.7571875636924299</v>
      </c>
      <c r="CS30" s="7">
        <v>5.89367945549282</v>
      </c>
      <c r="CT30" s="8">
        <v>2.5403739698852799</v>
      </c>
      <c r="CU30" s="7">
        <v>23.492679057064599</v>
      </c>
      <c r="CV30" s="8">
        <v>0.94961709911950998</v>
      </c>
      <c r="CW30" s="7">
        <v>18.237521181827699</v>
      </c>
      <c r="CX30" s="8">
        <v>1.6501031050388699</v>
      </c>
      <c r="CY30" s="7">
        <v>27.274576899303099</v>
      </c>
      <c r="CZ30" s="8">
        <v>1.9305678343667001</v>
      </c>
      <c r="DA30" s="7">
        <v>9.0370557174754307</v>
      </c>
      <c r="DB30" s="9">
        <v>2.5750912867858098</v>
      </c>
    </row>
    <row r="31" spans="1:106" ht="15" customHeight="1" x14ac:dyDescent="0.25">
      <c r="A31" s="10" t="s">
        <v>33</v>
      </c>
      <c r="B31" s="46">
        <v>2</v>
      </c>
      <c r="C31" s="7">
        <v>34.496569877728703</v>
      </c>
      <c r="D31" s="8">
        <v>1.1459740974747401</v>
      </c>
      <c r="E31" s="7">
        <v>35.005785370074499</v>
      </c>
      <c r="F31" s="8">
        <v>2.9947112497521799</v>
      </c>
      <c r="G31" s="7">
        <v>33.631845818762002</v>
      </c>
      <c r="H31" s="8">
        <v>2.4153153305880299</v>
      </c>
      <c r="I31" s="7">
        <v>-1.3739395513124699</v>
      </c>
      <c r="J31" s="8">
        <v>3.9553076131084199</v>
      </c>
      <c r="K31" s="7">
        <v>27.140991382037502</v>
      </c>
      <c r="L31" s="8">
        <v>1.23457139812886</v>
      </c>
      <c r="M31" s="7">
        <v>27.282412940046399</v>
      </c>
      <c r="N31" s="8">
        <v>2.6971007736938599</v>
      </c>
      <c r="O31" s="7">
        <v>27.5264081150256</v>
      </c>
      <c r="P31" s="8">
        <v>2.6232068992138302</v>
      </c>
      <c r="Q31" s="7">
        <v>0.24399517497914799</v>
      </c>
      <c r="R31" s="8">
        <v>3.9152242152398098</v>
      </c>
      <c r="S31" s="7">
        <v>48.825628914189998</v>
      </c>
      <c r="T31" s="8">
        <v>1.3322099923942701</v>
      </c>
      <c r="U31" s="7">
        <v>45.740188387615703</v>
      </c>
      <c r="V31" s="8">
        <v>2.64049802813736</v>
      </c>
      <c r="W31" s="7">
        <v>49.763871056864801</v>
      </c>
      <c r="X31" s="8">
        <v>2.6582754378471298</v>
      </c>
      <c r="Y31" s="7">
        <v>4.0236826692491396</v>
      </c>
      <c r="Z31" s="8">
        <v>3.7712949456259399</v>
      </c>
      <c r="AA31" s="7">
        <v>57.659484195156601</v>
      </c>
      <c r="AB31" s="8">
        <v>1.36708365712385</v>
      </c>
      <c r="AC31" s="7">
        <v>51.310977647564599</v>
      </c>
      <c r="AD31" s="8">
        <v>2.5332904321529499</v>
      </c>
      <c r="AE31" s="7">
        <v>64.605096825857302</v>
      </c>
      <c r="AF31" s="8">
        <v>2.3496742963250101</v>
      </c>
      <c r="AG31" s="7">
        <v>13.2941191782927</v>
      </c>
      <c r="AH31" s="8">
        <v>3.6676808673112702</v>
      </c>
      <c r="AI31" s="7">
        <v>40.3335528992516</v>
      </c>
      <c r="AJ31" s="8">
        <v>1.5957287550478401</v>
      </c>
      <c r="AK31" s="7">
        <v>38.672556564211497</v>
      </c>
      <c r="AL31" s="8">
        <v>2.76824986816507</v>
      </c>
      <c r="AM31" s="7">
        <v>39.355268683858803</v>
      </c>
      <c r="AN31" s="8">
        <v>2.81145998488577</v>
      </c>
      <c r="AO31" s="7">
        <v>0.68271211964724898</v>
      </c>
      <c r="AP31" s="8">
        <v>4.0468834946325103</v>
      </c>
      <c r="AQ31" s="7">
        <v>48.601595775629796</v>
      </c>
      <c r="AR31" s="8">
        <v>1.46845271172818</v>
      </c>
      <c r="AS31" s="7">
        <v>52.353557859762198</v>
      </c>
      <c r="AT31" s="8">
        <v>2.7275033607882899</v>
      </c>
      <c r="AU31" s="7">
        <v>44.325746852566503</v>
      </c>
      <c r="AV31" s="8">
        <v>2.8503482289024902</v>
      </c>
      <c r="AW31" s="7">
        <v>-8.0278110071957105</v>
      </c>
      <c r="AX31" s="8">
        <v>3.58513142414786</v>
      </c>
      <c r="AY31" s="7">
        <v>19.994454742818402</v>
      </c>
      <c r="AZ31" s="8">
        <v>1.3029961185921399</v>
      </c>
      <c r="BA31" s="7">
        <v>19.074987725871701</v>
      </c>
      <c r="BB31" s="8">
        <v>2.0972272573512698</v>
      </c>
      <c r="BC31" s="7">
        <v>18.191687181129598</v>
      </c>
      <c r="BD31" s="8">
        <v>2.3604946210164002</v>
      </c>
      <c r="BE31" s="7">
        <v>-0.88330054474206299</v>
      </c>
      <c r="BF31" s="8">
        <v>2.7416619335269998</v>
      </c>
      <c r="BG31" s="7">
        <v>62.011687247024199</v>
      </c>
      <c r="BH31" s="8">
        <v>1.33888963902138</v>
      </c>
      <c r="BI31" s="7">
        <v>58.278712146180602</v>
      </c>
      <c r="BJ31" s="8">
        <v>2.5179443328027902</v>
      </c>
      <c r="BK31" s="7">
        <v>62.363259812746499</v>
      </c>
      <c r="BL31" s="8">
        <v>2.5531145101980699</v>
      </c>
      <c r="BM31" s="7">
        <v>4.0845476665659701</v>
      </c>
      <c r="BN31" s="8">
        <v>3.52537040491428</v>
      </c>
      <c r="BO31" s="7">
        <v>48.690679500152903</v>
      </c>
      <c r="BP31" s="8">
        <v>1.4963528714094501</v>
      </c>
      <c r="BQ31" s="7">
        <v>49.172733297655</v>
      </c>
      <c r="BR31" s="8">
        <v>2.39725479119967</v>
      </c>
      <c r="BS31" s="7">
        <v>48.096240881535699</v>
      </c>
      <c r="BT31" s="8">
        <v>2.5536623838945598</v>
      </c>
      <c r="BU31" s="7">
        <v>-1.07649241611922</v>
      </c>
      <c r="BV31" s="8">
        <v>3.4960789179276701</v>
      </c>
      <c r="BW31" s="7">
        <v>49.092331447005101</v>
      </c>
      <c r="BX31" s="8">
        <v>1.1485720090637901</v>
      </c>
      <c r="BY31" s="7">
        <v>50.909767010671104</v>
      </c>
      <c r="BZ31" s="8">
        <v>2.8178886684939299</v>
      </c>
      <c r="CA31" s="7">
        <v>43.069637477912501</v>
      </c>
      <c r="CB31" s="8">
        <v>2.4731861772539201</v>
      </c>
      <c r="CC31" s="7">
        <v>-7.8401295327586702</v>
      </c>
      <c r="CD31" s="8">
        <v>3.80133336961193</v>
      </c>
      <c r="CE31" s="7">
        <v>41.033014188840603</v>
      </c>
      <c r="CF31" s="8">
        <v>1.31613315505388</v>
      </c>
      <c r="CG31" s="7">
        <v>40.878407115806397</v>
      </c>
      <c r="CH31" s="8">
        <v>2.38179393023213</v>
      </c>
      <c r="CI31" s="7">
        <v>40.428021153629601</v>
      </c>
      <c r="CJ31" s="8">
        <v>3.13680494912678</v>
      </c>
      <c r="CK31" s="7">
        <v>-0.45038596217681698</v>
      </c>
      <c r="CL31" s="8">
        <v>4.1866438115291498</v>
      </c>
      <c r="CM31" s="7">
        <v>36.912821767038601</v>
      </c>
      <c r="CN31" s="8">
        <v>1.3414309537466</v>
      </c>
      <c r="CO31" s="7">
        <v>35.112044391509897</v>
      </c>
      <c r="CP31" s="8">
        <v>2.49086638739896</v>
      </c>
      <c r="CQ31" s="7">
        <v>36.361338033424602</v>
      </c>
      <c r="CR31" s="8">
        <v>2.6215769524750501</v>
      </c>
      <c r="CS31" s="7">
        <v>1.2492936419146701</v>
      </c>
      <c r="CT31" s="8">
        <v>3.4347664737125299</v>
      </c>
      <c r="CU31" s="7">
        <v>26.936894625542902</v>
      </c>
      <c r="CV31" s="8">
        <v>1.22394685577103</v>
      </c>
      <c r="CW31" s="7">
        <v>26.724136724134802</v>
      </c>
      <c r="CX31" s="8">
        <v>2.5833788195078702</v>
      </c>
      <c r="CY31" s="7">
        <v>29.2765455408998</v>
      </c>
      <c r="CZ31" s="8">
        <v>2.5072111207995298</v>
      </c>
      <c r="DA31" s="7">
        <v>2.5524088167650101</v>
      </c>
      <c r="DB31" s="9">
        <v>3.7512473568301399</v>
      </c>
    </row>
    <row r="32" spans="1:106" ht="15" customHeight="1" x14ac:dyDescent="0.25">
      <c r="A32" s="10" t="s">
        <v>34</v>
      </c>
      <c r="B32" s="46">
        <v>2</v>
      </c>
      <c r="C32" s="7">
        <v>37.034762774279002</v>
      </c>
      <c r="D32" s="8">
        <v>1.1574423465997701</v>
      </c>
      <c r="E32" s="7">
        <v>35.468134978515302</v>
      </c>
      <c r="F32" s="8">
        <v>2.62203017203213</v>
      </c>
      <c r="G32" s="7">
        <v>32.861888472263999</v>
      </c>
      <c r="H32" s="8">
        <v>2.0999729197297499</v>
      </c>
      <c r="I32" s="7">
        <v>-2.60624650625132</v>
      </c>
      <c r="J32" s="8">
        <v>3.7271452934673102</v>
      </c>
      <c r="K32" s="7">
        <v>46.112502727827703</v>
      </c>
      <c r="L32" s="8">
        <v>1.2353503734712601</v>
      </c>
      <c r="M32" s="7">
        <v>45.313142189303498</v>
      </c>
      <c r="N32" s="8">
        <v>2.2802372115917802</v>
      </c>
      <c r="O32" s="7">
        <v>43.846426528042201</v>
      </c>
      <c r="P32" s="8">
        <v>1.88410773923726</v>
      </c>
      <c r="Q32" s="7">
        <v>-1.4667156612612799</v>
      </c>
      <c r="R32" s="8">
        <v>2.9744637488726999</v>
      </c>
      <c r="S32" s="7">
        <v>41.327593506926199</v>
      </c>
      <c r="T32" s="8">
        <v>1.40959035829997</v>
      </c>
      <c r="U32" s="7">
        <v>40.241489073108703</v>
      </c>
      <c r="V32" s="8">
        <v>2.73570734984416</v>
      </c>
      <c r="W32" s="7">
        <v>38.546853213753202</v>
      </c>
      <c r="X32" s="8">
        <v>1.87887739081424</v>
      </c>
      <c r="Y32" s="7">
        <v>-1.69463585935548</v>
      </c>
      <c r="Z32" s="8">
        <v>3.49198038302056</v>
      </c>
      <c r="AA32" s="7">
        <v>55.049249888620899</v>
      </c>
      <c r="AB32" s="8">
        <v>1.19306243597269</v>
      </c>
      <c r="AC32" s="7">
        <v>49.624725208974503</v>
      </c>
      <c r="AD32" s="8">
        <v>2.4362806724752102</v>
      </c>
      <c r="AE32" s="7">
        <v>54.736309178500001</v>
      </c>
      <c r="AF32" s="8">
        <v>2.0200122901244502</v>
      </c>
      <c r="AG32" s="7">
        <v>5.1115839695254701</v>
      </c>
      <c r="AH32" s="8">
        <v>3.2123385730282998</v>
      </c>
      <c r="AI32" s="7">
        <v>24.369827349658401</v>
      </c>
      <c r="AJ32" s="8">
        <v>0.98920696993022605</v>
      </c>
      <c r="AK32" s="7">
        <v>26.3865564362887</v>
      </c>
      <c r="AL32" s="8">
        <v>2.3232001298856</v>
      </c>
      <c r="AM32" s="7">
        <v>22.592689182263801</v>
      </c>
      <c r="AN32" s="8">
        <v>1.5685291587052099</v>
      </c>
      <c r="AO32" s="7">
        <v>-3.7938672540249798</v>
      </c>
      <c r="AP32" s="8">
        <v>2.8454015194530902</v>
      </c>
      <c r="AQ32" s="7">
        <v>37.265597828148202</v>
      </c>
      <c r="AR32" s="8">
        <v>1.3225210752737699</v>
      </c>
      <c r="AS32" s="7">
        <v>47.466023530180799</v>
      </c>
      <c r="AT32" s="8">
        <v>2.5334474573032502</v>
      </c>
      <c r="AU32" s="7">
        <v>28.749755298767798</v>
      </c>
      <c r="AV32" s="8">
        <v>2.0673311078669898</v>
      </c>
      <c r="AW32" s="7">
        <v>-18.716268231413</v>
      </c>
      <c r="AX32" s="8">
        <v>3.3279565528888999</v>
      </c>
      <c r="AY32" s="7">
        <v>6.1725771338019104</v>
      </c>
      <c r="AZ32" s="8">
        <v>0.66326153777230801</v>
      </c>
      <c r="BA32" s="7">
        <v>9.2812073315319097</v>
      </c>
      <c r="BB32" s="8">
        <v>1.57409156333761</v>
      </c>
      <c r="BC32" s="7">
        <v>4.6589008021552596</v>
      </c>
      <c r="BD32" s="8">
        <v>0.92472993388093006</v>
      </c>
      <c r="BE32" s="7">
        <v>-4.6223065293766501</v>
      </c>
      <c r="BF32" s="8">
        <v>1.6310959652497301</v>
      </c>
      <c r="BG32" s="7">
        <v>47.5373708680427</v>
      </c>
      <c r="BH32" s="8">
        <v>1.1282285367428999</v>
      </c>
      <c r="BI32" s="7">
        <v>46.589944985430797</v>
      </c>
      <c r="BJ32" s="8">
        <v>2.3578918003499201</v>
      </c>
      <c r="BK32" s="7">
        <v>46.099321912505197</v>
      </c>
      <c r="BL32" s="8">
        <v>2.24463405441923</v>
      </c>
      <c r="BM32" s="7">
        <v>-0.49062307292567903</v>
      </c>
      <c r="BN32" s="8">
        <v>3.52864309393502</v>
      </c>
      <c r="BO32" s="7">
        <v>38.7937601318513</v>
      </c>
      <c r="BP32" s="8">
        <v>1.18819599668465</v>
      </c>
      <c r="BQ32" s="7">
        <v>37.580129324391798</v>
      </c>
      <c r="BR32" s="8">
        <v>2.2059939219791702</v>
      </c>
      <c r="BS32" s="7">
        <v>36.5566622317534</v>
      </c>
      <c r="BT32" s="8">
        <v>2.0699614231855801</v>
      </c>
      <c r="BU32" s="7">
        <v>-1.0234670926384399</v>
      </c>
      <c r="BV32" s="8">
        <v>2.9147122338634102</v>
      </c>
      <c r="BW32" s="7">
        <v>31.326144041297699</v>
      </c>
      <c r="BX32" s="8">
        <v>1.2461869745257601</v>
      </c>
      <c r="BY32" s="7">
        <v>38.236783408193801</v>
      </c>
      <c r="BZ32" s="8">
        <v>2.1441238093393</v>
      </c>
      <c r="CA32" s="7">
        <v>27.263957943786</v>
      </c>
      <c r="CB32" s="8">
        <v>2.0103937449115299</v>
      </c>
      <c r="CC32" s="7">
        <v>-10.9728254644077</v>
      </c>
      <c r="CD32" s="8">
        <v>2.5330654938080199</v>
      </c>
      <c r="CE32" s="7">
        <v>11.8896198934527</v>
      </c>
      <c r="CF32" s="8">
        <v>0.597509799863161</v>
      </c>
      <c r="CG32" s="7">
        <v>14.368369413169299</v>
      </c>
      <c r="CH32" s="8">
        <v>1.3173406244076999</v>
      </c>
      <c r="CI32" s="7">
        <v>11.746822738162001</v>
      </c>
      <c r="CJ32" s="8">
        <v>1.2137396056796199</v>
      </c>
      <c r="CK32" s="7">
        <v>-2.6215466750073402</v>
      </c>
      <c r="CL32" s="8">
        <v>1.7859718217877301</v>
      </c>
      <c r="CM32" s="7">
        <v>36.966799771087203</v>
      </c>
      <c r="CN32" s="8">
        <v>1.04066590390182</v>
      </c>
      <c r="CO32" s="7">
        <v>36.120161114218398</v>
      </c>
      <c r="CP32" s="8">
        <v>2.0255118339333702</v>
      </c>
      <c r="CQ32" s="7">
        <v>33.580283466460301</v>
      </c>
      <c r="CR32" s="8">
        <v>1.84055207971987</v>
      </c>
      <c r="CS32" s="7">
        <v>-2.5398776477581002</v>
      </c>
      <c r="CT32" s="8">
        <v>2.6677379252047899</v>
      </c>
      <c r="CU32" s="7">
        <v>20.746986739774599</v>
      </c>
      <c r="CV32" s="8">
        <v>0.92606152111964102</v>
      </c>
      <c r="CW32" s="7">
        <v>21.224852457101999</v>
      </c>
      <c r="CX32" s="8">
        <v>2.1443724509968298</v>
      </c>
      <c r="CY32" s="7">
        <v>20.546609992934702</v>
      </c>
      <c r="CZ32" s="8">
        <v>1.71577673804583</v>
      </c>
      <c r="DA32" s="7">
        <v>-0.67824246416727296</v>
      </c>
      <c r="DB32" s="9">
        <v>2.6699745597460902</v>
      </c>
    </row>
    <row r="33" spans="1:106" ht="15" customHeight="1" x14ac:dyDescent="0.25">
      <c r="A33" s="10" t="s">
        <v>35</v>
      </c>
      <c r="B33" s="46">
        <v>2</v>
      </c>
      <c r="C33" s="7">
        <v>25.373004520425599</v>
      </c>
      <c r="D33" s="8">
        <v>1.4819106378687099</v>
      </c>
      <c r="E33" s="7">
        <v>18.288024680876099</v>
      </c>
      <c r="F33" s="8">
        <v>2.6219453116873401</v>
      </c>
      <c r="G33" s="7">
        <v>23.871384139474699</v>
      </c>
      <c r="H33" s="8">
        <v>3.3917763781480601</v>
      </c>
      <c r="I33" s="7">
        <v>5.5833594585986299</v>
      </c>
      <c r="J33" s="8">
        <v>4.3904767467910597</v>
      </c>
      <c r="K33" s="7">
        <v>26.0119534297252</v>
      </c>
      <c r="L33" s="8">
        <v>1.4838409086576501</v>
      </c>
      <c r="M33" s="7">
        <v>21.544389486560799</v>
      </c>
      <c r="N33" s="8">
        <v>2.9619242628507698</v>
      </c>
      <c r="O33" s="7">
        <v>27.592600461932602</v>
      </c>
      <c r="P33" s="8">
        <v>2.7953046581435799</v>
      </c>
      <c r="Q33" s="7">
        <v>6.0482109753718003</v>
      </c>
      <c r="R33" s="8">
        <v>3.8780709731165701</v>
      </c>
      <c r="S33" s="7">
        <v>24.9415853806752</v>
      </c>
      <c r="T33" s="8">
        <v>1.5734279941924101</v>
      </c>
      <c r="U33" s="7">
        <v>19.122317803409199</v>
      </c>
      <c r="V33" s="8">
        <v>3.0149001361221801</v>
      </c>
      <c r="W33" s="7">
        <v>27.427424419318399</v>
      </c>
      <c r="X33" s="8">
        <v>3.4471454804892701</v>
      </c>
      <c r="Y33" s="7">
        <v>8.3051066159092102</v>
      </c>
      <c r="Z33" s="8">
        <v>4.6895445355934102</v>
      </c>
      <c r="AA33" s="7">
        <v>31.290332204485999</v>
      </c>
      <c r="AB33" s="8">
        <v>1.5403501520210801</v>
      </c>
      <c r="AC33" s="7">
        <v>22.984620833046801</v>
      </c>
      <c r="AD33" s="8">
        <v>3.29628635212489</v>
      </c>
      <c r="AE33" s="7">
        <v>38.035182545496603</v>
      </c>
      <c r="AF33" s="8">
        <v>3.2198413488288899</v>
      </c>
      <c r="AG33" s="7">
        <v>15.050561712449801</v>
      </c>
      <c r="AH33" s="8">
        <v>4.7227912157704104</v>
      </c>
      <c r="AI33" s="7">
        <v>29.1942408067621</v>
      </c>
      <c r="AJ33" s="8">
        <v>1.5765864038947801</v>
      </c>
      <c r="AK33" s="7">
        <v>26.680732722003299</v>
      </c>
      <c r="AL33" s="8">
        <v>2.53904490012469</v>
      </c>
      <c r="AM33" s="7">
        <v>31.7233994178834</v>
      </c>
      <c r="AN33" s="8">
        <v>3.4609105082754401</v>
      </c>
      <c r="AO33" s="7">
        <v>5.0426666958800199</v>
      </c>
      <c r="AP33" s="8">
        <v>4.2920518041262303</v>
      </c>
      <c r="AQ33" s="7">
        <v>43.592855703472999</v>
      </c>
      <c r="AR33" s="8">
        <v>1.3947470773873001</v>
      </c>
      <c r="AS33" s="7">
        <v>45.926979028385198</v>
      </c>
      <c r="AT33" s="8">
        <v>3.2095611201961201</v>
      </c>
      <c r="AU33" s="7">
        <v>38.266872988476898</v>
      </c>
      <c r="AV33" s="8">
        <v>3.37632327383269</v>
      </c>
      <c r="AW33" s="7">
        <v>-7.6601060399083201</v>
      </c>
      <c r="AX33" s="8">
        <v>4.9954163873102297</v>
      </c>
      <c r="AY33" s="7">
        <v>17.429161077115701</v>
      </c>
      <c r="AZ33" s="8">
        <v>1.3898982301812</v>
      </c>
      <c r="BA33" s="7">
        <v>17.577269070539199</v>
      </c>
      <c r="BB33" s="8">
        <v>2.9919705081196599</v>
      </c>
      <c r="BC33" s="7">
        <v>14.465286048610499</v>
      </c>
      <c r="BD33" s="8">
        <v>2.4211875622152199</v>
      </c>
      <c r="BE33" s="7">
        <v>-3.11198302192863</v>
      </c>
      <c r="BF33" s="8">
        <v>3.9917160965532998</v>
      </c>
      <c r="BG33" s="7">
        <v>28.1877538572747</v>
      </c>
      <c r="BH33" s="8">
        <v>1.7110724986332499</v>
      </c>
      <c r="BI33" s="7">
        <v>23.398822590465901</v>
      </c>
      <c r="BJ33" s="8">
        <v>3.39006498873756</v>
      </c>
      <c r="BK33" s="7">
        <v>33.629147137266301</v>
      </c>
      <c r="BL33" s="8">
        <v>3.5249976921343902</v>
      </c>
      <c r="BM33" s="7">
        <v>10.2303245468004</v>
      </c>
      <c r="BN33" s="8">
        <v>4.7867743493166399</v>
      </c>
      <c r="BO33" s="7">
        <v>35.925829877028796</v>
      </c>
      <c r="BP33" s="8">
        <v>1.73256923002355</v>
      </c>
      <c r="BQ33" s="7">
        <v>27.585633527549401</v>
      </c>
      <c r="BR33" s="8">
        <v>3.2846141493675902</v>
      </c>
      <c r="BS33" s="7">
        <v>36.011650291483697</v>
      </c>
      <c r="BT33" s="8">
        <v>3.5237251767087701</v>
      </c>
      <c r="BU33" s="7">
        <v>8.4260167639343297</v>
      </c>
      <c r="BV33" s="8">
        <v>4.7518069287251903</v>
      </c>
      <c r="BW33" s="7">
        <v>46.612195885052799</v>
      </c>
      <c r="BX33" s="8">
        <v>1.9699903990930001</v>
      </c>
      <c r="BY33" s="7">
        <v>40.222341807981799</v>
      </c>
      <c r="BZ33" s="8">
        <v>3.4694881687360901</v>
      </c>
      <c r="CA33" s="7">
        <v>43.285299665014001</v>
      </c>
      <c r="CB33" s="8">
        <v>4.3738711835824597</v>
      </c>
      <c r="CC33" s="7">
        <v>3.0629578570321101</v>
      </c>
      <c r="CD33" s="8">
        <v>5.7257719244654597</v>
      </c>
      <c r="CE33" s="7">
        <v>41.026851022187003</v>
      </c>
      <c r="CF33" s="8">
        <v>1.71545674584867</v>
      </c>
      <c r="CG33" s="7">
        <v>36.7496411517103</v>
      </c>
      <c r="CH33" s="8">
        <v>3.5530160169409499</v>
      </c>
      <c r="CI33" s="7">
        <v>42.245070289576603</v>
      </c>
      <c r="CJ33" s="8">
        <v>3.54286600817372</v>
      </c>
      <c r="CK33" s="7">
        <v>5.4954291378663198</v>
      </c>
      <c r="CL33" s="8">
        <v>5.07911633361838</v>
      </c>
      <c r="CM33" s="7">
        <v>21.245652839399799</v>
      </c>
      <c r="CN33" s="8">
        <v>1.3890858431772599</v>
      </c>
      <c r="CO33" s="7">
        <v>20.438943687962801</v>
      </c>
      <c r="CP33" s="8">
        <v>2.9284872901352901</v>
      </c>
      <c r="CQ33" s="7">
        <v>24.2243150135177</v>
      </c>
      <c r="CR33" s="8">
        <v>3.02137726952532</v>
      </c>
      <c r="CS33" s="7">
        <v>3.78537132555492</v>
      </c>
      <c r="CT33" s="8">
        <v>4.4022175599127804</v>
      </c>
      <c r="CU33" s="7">
        <v>31.893655701914799</v>
      </c>
      <c r="CV33" s="8">
        <v>1.67348135748778</v>
      </c>
      <c r="CW33" s="7">
        <v>32.142259419005299</v>
      </c>
      <c r="CX33" s="8">
        <v>3.34780537951977</v>
      </c>
      <c r="CY33" s="7">
        <v>32.414303172935803</v>
      </c>
      <c r="CZ33" s="8">
        <v>3.8146032192324499</v>
      </c>
      <c r="DA33" s="7">
        <v>0.27204375393050401</v>
      </c>
      <c r="DB33" s="9">
        <v>5.2910125211407903</v>
      </c>
    </row>
    <row r="34" spans="1:106" ht="15" customHeight="1" x14ac:dyDescent="0.25">
      <c r="A34" s="10" t="s">
        <v>36</v>
      </c>
      <c r="B34" s="46">
        <v>2</v>
      </c>
      <c r="C34" s="7">
        <v>28.5887764923662</v>
      </c>
      <c r="D34" s="8">
        <v>1.35492732959303</v>
      </c>
      <c r="E34" s="7">
        <v>29.134973429576501</v>
      </c>
      <c r="F34" s="8">
        <v>3.2173544701709802</v>
      </c>
      <c r="G34" s="7">
        <v>26.293166185009699</v>
      </c>
      <c r="H34" s="8">
        <v>2.0628155944782098</v>
      </c>
      <c r="I34" s="7">
        <v>-2.8418072445668101</v>
      </c>
      <c r="J34" s="8">
        <v>3.6775657831611599</v>
      </c>
      <c r="K34" s="7">
        <v>31.597957644394299</v>
      </c>
      <c r="L34" s="8">
        <v>1.54619073336886</v>
      </c>
      <c r="M34" s="7">
        <v>30.3332146843616</v>
      </c>
      <c r="N34" s="8">
        <v>3.68248985442143</v>
      </c>
      <c r="O34" s="7">
        <v>33.128253342832302</v>
      </c>
      <c r="P34" s="8">
        <v>2.35036922803764</v>
      </c>
      <c r="Q34" s="7">
        <v>2.7950386584707099</v>
      </c>
      <c r="R34" s="8">
        <v>4.1141606894739198</v>
      </c>
      <c r="S34" s="7">
        <v>40.451400928987198</v>
      </c>
      <c r="T34" s="8">
        <v>1.2400176413225501</v>
      </c>
      <c r="U34" s="7">
        <v>39.700208180940599</v>
      </c>
      <c r="V34" s="8">
        <v>3.33533459291613</v>
      </c>
      <c r="W34" s="7">
        <v>36.964350592993803</v>
      </c>
      <c r="X34" s="8">
        <v>2.7242419586662399</v>
      </c>
      <c r="Y34" s="7">
        <v>-2.7358575879468199</v>
      </c>
      <c r="Z34" s="8">
        <v>4.7999013949932099</v>
      </c>
      <c r="AA34" s="7">
        <v>28.364115542216101</v>
      </c>
      <c r="AB34" s="8">
        <v>1.1778654831150499</v>
      </c>
      <c r="AC34" s="7">
        <v>25.093461742971702</v>
      </c>
      <c r="AD34" s="8">
        <v>2.7630291281564898</v>
      </c>
      <c r="AE34" s="7">
        <v>30.115001386195502</v>
      </c>
      <c r="AF34" s="8">
        <v>1.9886448805302099</v>
      </c>
      <c r="AG34" s="7">
        <v>5.0215396432237602</v>
      </c>
      <c r="AH34" s="8">
        <v>3.1612202147967001</v>
      </c>
      <c r="AI34" s="7">
        <v>51.969860329670702</v>
      </c>
      <c r="AJ34" s="8">
        <v>1.17620036240323</v>
      </c>
      <c r="AK34" s="7">
        <v>49.821110167510597</v>
      </c>
      <c r="AL34" s="8">
        <v>2.8611507647098602</v>
      </c>
      <c r="AM34" s="7">
        <v>49.125986348429798</v>
      </c>
      <c r="AN34" s="8">
        <v>2.8757727273362002</v>
      </c>
      <c r="AO34" s="7">
        <v>-0.69512381908078402</v>
      </c>
      <c r="AP34" s="8">
        <v>4.25106325120219</v>
      </c>
      <c r="AQ34" s="7">
        <v>49.326731767298298</v>
      </c>
      <c r="AR34" s="8">
        <v>1.4800447671008901</v>
      </c>
      <c r="AS34" s="7">
        <v>53.214825105498299</v>
      </c>
      <c r="AT34" s="8">
        <v>3.9406642388123498</v>
      </c>
      <c r="AU34" s="7">
        <v>44.2376563929691</v>
      </c>
      <c r="AV34" s="8">
        <v>2.7366658148293199</v>
      </c>
      <c r="AW34" s="7">
        <v>-8.9771687125291706</v>
      </c>
      <c r="AX34" s="8">
        <v>5.0463890493691697</v>
      </c>
      <c r="AY34" s="7">
        <v>9.7267271871312708</v>
      </c>
      <c r="AZ34" s="8">
        <v>0.83205729094181802</v>
      </c>
      <c r="BA34" s="7">
        <v>10.110389375266299</v>
      </c>
      <c r="BB34" s="8">
        <v>1.67729779817132</v>
      </c>
      <c r="BC34" s="7">
        <v>9.8249385955906305</v>
      </c>
      <c r="BD34" s="8">
        <v>1.48975538829146</v>
      </c>
      <c r="BE34" s="7">
        <v>-0.28545077967570798</v>
      </c>
      <c r="BF34" s="8">
        <v>2.1615096291034099</v>
      </c>
      <c r="BG34" s="7">
        <v>33.085743230073099</v>
      </c>
      <c r="BH34" s="8">
        <v>1.23506498268769</v>
      </c>
      <c r="BI34" s="7">
        <v>37.345921646890602</v>
      </c>
      <c r="BJ34" s="8">
        <v>3.1564958234481302</v>
      </c>
      <c r="BK34" s="7">
        <v>29.383465818610102</v>
      </c>
      <c r="BL34" s="8">
        <v>2.2748528472787402</v>
      </c>
      <c r="BM34" s="7">
        <v>-7.9624558282805298</v>
      </c>
      <c r="BN34" s="8">
        <v>3.2871256833135098</v>
      </c>
      <c r="BO34" s="7">
        <v>32.314781890148303</v>
      </c>
      <c r="BP34" s="8">
        <v>1.2426600728008399</v>
      </c>
      <c r="BQ34" s="7">
        <v>33.118290669792401</v>
      </c>
      <c r="BR34" s="8">
        <v>3.1188379681473499</v>
      </c>
      <c r="BS34" s="7">
        <v>31.248154199000901</v>
      </c>
      <c r="BT34" s="8">
        <v>2.60015594353992</v>
      </c>
      <c r="BU34" s="7">
        <v>-1.8701364707914501</v>
      </c>
      <c r="BV34" s="8">
        <v>4.2227205588609804</v>
      </c>
      <c r="BW34" s="7">
        <v>22.475315940781002</v>
      </c>
      <c r="BX34" s="8">
        <v>1.2637549158017001</v>
      </c>
      <c r="BY34" s="7">
        <v>20.764260235275</v>
      </c>
      <c r="BZ34" s="8">
        <v>2.7434901009487902</v>
      </c>
      <c r="CA34" s="7">
        <v>24.603842754734</v>
      </c>
      <c r="CB34" s="8">
        <v>2.1702012106603399</v>
      </c>
      <c r="CC34" s="7">
        <v>3.8395825194589901</v>
      </c>
      <c r="CD34" s="8">
        <v>2.7312306436199298</v>
      </c>
      <c r="CE34" s="7">
        <v>42.061948800219803</v>
      </c>
      <c r="CF34" s="8">
        <v>1.3170864390292101</v>
      </c>
      <c r="CG34" s="7">
        <v>42.994776267442496</v>
      </c>
      <c r="CH34" s="8">
        <v>3.6011019873656598</v>
      </c>
      <c r="CI34" s="7">
        <v>40.456935924025601</v>
      </c>
      <c r="CJ34" s="8">
        <v>3.1347267948401898</v>
      </c>
      <c r="CK34" s="7">
        <v>-2.5378403434169199</v>
      </c>
      <c r="CL34" s="8">
        <v>4.5752041275032704</v>
      </c>
      <c r="CM34" s="7">
        <v>27.688228414548501</v>
      </c>
      <c r="CN34" s="8">
        <v>1.1586582736181501</v>
      </c>
      <c r="CO34" s="7">
        <v>23.909549237891198</v>
      </c>
      <c r="CP34" s="8">
        <v>2.6692276825611598</v>
      </c>
      <c r="CQ34" s="7">
        <v>32.190509368464397</v>
      </c>
      <c r="CR34" s="8">
        <v>2.4182870091785902</v>
      </c>
      <c r="CS34" s="7">
        <v>8.2809601305732592</v>
      </c>
      <c r="CT34" s="8">
        <v>3.8118050560161301</v>
      </c>
      <c r="CU34" s="7">
        <v>16.730995662563299</v>
      </c>
      <c r="CV34" s="8">
        <v>0.88456604087870105</v>
      </c>
      <c r="CW34" s="7">
        <v>15.042588659698101</v>
      </c>
      <c r="CX34" s="8">
        <v>2.3078946575941299</v>
      </c>
      <c r="CY34" s="7">
        <v>22.406051971796501</v>
      </c>
      <c r="CZ34" s="8">
        <v>2.3111519593458998</v>
      </c>
      <c r="DA34" s="7">
        <v>7.3634633120983599</v>
      </c>
      <c r="DB34" s="9">
        <v>3.6083179680527602</v>
      </c>
    </row>
    <row r="35" spans="1:106" ht="15" customHeight="1" x14ac:dyDescent="0.25">
      <c r="A35" s="10" t="s">
        <v>37</v>
      </c>
      <c r="B35" s="46">
        <v>2</v>
      </c>
      <c r="C35" s="7">
        <v>32.847372117656903</v>
      </c>
      <c r="D35" s="8">
        <v>1.02814833594377</v>
      </c>
      <c r="E35" s="7">
        <v>36.296009274274098</v>
      </c>
      <c r="F35" s="8">
        <v>2.2637770494705398</v>
      </c>
      <c r="G35" s="7">
        <v>29.515203874526701</v>
      </c>
      <c r="H35" s="8">
        <v>2.1228608353574301</v>
      </c>
      <c r="I35" s="7">
        <v>-6.7808053997475</v>
      </c>
      <c r="J35" s="8">
        <v>3.3841634955303999</v>
      </c>
      <c r="K35" s="7">
        <v>28.067569644053901</v>
      </c>
      <c r="L35" s="8">
        <v>0.93990493088426397</v>
      </c>
      <c r="M35" s="7">
        <v>30.430555895935601</v>
      </c>
      <c r="N35" s="8">
        <v>2.0014683108206999</v>
      </c>
      <c r="O35" s="7">
        <v>26.1401817488895</v>
      </c>
      <c r="P35" s="8">
        <v>1.9542098764073901</v>
      </c>
      <c r="Q35" s="7">
        <v>-4.2903741470460997</v>
      </c>
      <c r="R35" s="8">
        <v>2.9925637199458102</v>
      </c>
      <c r="S35" s="7">
        <v>47.731831155045597</v>
      </c>
      <c r="T35" s="8">
        <v>1.0691335300178</v>
      </c>
      <c r="U35" s="7">
        <v>48.338057423016501</v>
      </c>
      <c r="V35" s="8">
        <v>2.31864394633795</v>
      </c>
      <c r="W35" s="7">
        <v>45.320533878287002</v>
      </c>
      <c r="X35" s="8">
        <v>2.3874004192213301</v>
      </c>
      <c r="Y35" s="7">
        <v>-3.0175235447295101</v>
      </c>
      <c r="Z35" s="8">
        <v>3.2335228055201801</v>
      </c>
      <c r="AA35" s="7">
        <v>56.2366120407059</v>
      </c>
      <c r="AB35" s="8">
        <v>1.46002603674417</v>
      </c>
      <c r="AC35" s="7">
        <v>55.538390495980003</v>
      </c>
      <c r="AD35" s="8">
        <v>2.5095897930386402</v>
      </c>
      <c r="AE35" s="7">
        <v>54.927518587571697</v>
      </c>
      <c r="AF35" s="8">
        <v>2.5744634956622301</v>
      </c>
      <c r="AG35" s="7">
        <v>-0.61087190840832095</v>
      </c>
      <c r="AH35" s="8">
        <v>3.7974133696446</v>
      </c>
      <c r="AI35" s="7">
        <v>38.801079547096698</v>
      </c>
      <c r="AJ35" s="8">
        <v>1.10158983015479</v>
      </c>
      <c r="AK35" s="7">
        <v>41.943179816383598</v>
      </c>
      <c r="AL35" s="8">
        <v>1.8592478856918699</v>
      </c>
      <c r="AM35" s="7">
        <v>32.263943126877798</v>
      </c>
      <c r="AN35" s="8">
        <v>2.0942474920493601</v>
      </c>
      <c r="AO35" s="7">
        <v>-9.6792366895058599</v>
      </c>
      <c r="AP35" s="8">
        <v>2.5946421743260402</v>
      </c>
      <c r="AQ35" s="7">
        <v>44.177712515924597</v>
      </c>
      <c r="AR35" s="8">
        <v>1.27913621898998</v>
      </c>
      <c r="AS35" s="7">
        <v>53.406659347361298</v>
      </c>
      <c r="AT35" s="8">
        <v>2.5033393884689801</v>
      </c>
      <c r="AU35" s="7">
        <v>33.421321872862201</v>
      </c>
      <c r="AV35" s="8">
        <v>2.0061774913921502</v>
      </c>
      <c r="AW35" s="7">
        <v>-19.985337474499101</v>
      </c>
      <c r="AX35" s="8">
        <v>2.7571611769267301</v>
      </c>
      <c r="AY35" s="7">
        <v>10.937928519404901</v>
      </c>
      <c r="AZ35" s="8">
        <v>0.76192628949187002</v>
      </c>
      <c r="BA35" s="7">
        <v>12.8286552411654</v>
      </c>
      <c r="BB35" s="8">
        <v>1.46300097481045</v>
      </c>
      <c r="BC35" s="7">
        <v>8.0031548371929997</v>
      </c>
      <c r="BD35" s="8">
        <v>1.1018026177334499</v>
      </c>
      <c r="BE35" s="7">
        <v>-4.8255004039724199</v>
      </c>
      <c r="BF35" s="8">
        <v>1.7217623121210299</v>
      </c>
      <c r="BG35" s="7">
        <v>42.4649826615845</v>
      </c>
      <c r="BH35" s="8">
        <v>1.16796822334822</v>
      </c>
      <c r="BI35" s="7">
        <v>41.248878435081203</v>
      </c>
      <c r="BJ35" s="8">
        <v>2.24346972248556</v>
      </c>
      <c r="BK35" s="7">
        <v>42.063277925755202</v>
      </c>
      <c r="BL35" s="8">
        <v>2.07580836981393</v>
      </c>
      <c r="BM35" s="7">
        <v>0.81439949067393502</v>
      </c>
      <c r="BN35" s="8">
        <v>2.9661119743571298</v>
      </c>
      <c r="BO35" s="7">
        <v>47.651239772980801</v>
      </c>
      <c r="BP35" s="8">
        <v>1.2513806869084101</v>
      </c>
      <c r="BQ35" s="7">
        <v>52.847585738279697</v>
      </c>
      <c r="BR35" s="8">
        <v>2.2443291552920601</v>
      </c>
      <c r="BS35" s="7">
        <v>42.354633026090703</v>
      </c>
      <c r="BT35" s="8">
        <v>2.3539859735826498</v>
      </c>
      <c r="BU35" s="7">
        <v>-10.492952712189</v>
      </c>
      <c r="BV35" s="8">
        <v>3.3717164389423302</v>
      </c>
      <c r="BW35" s="7">
        <v>35.524627041220597</v>
      </c>
      <c r="BX35" s="8">
        <v>1.21237322993757</v>
      </c>
      <c r="BY35" s="7">
        <v>42.4974872569491</v>
      </c>
      <c r="BZ35" s="8">
        <v>2.1654516462649598</v>
      </c>
      <c r="CA35" s="7">
        <v>29.596789422306902</v>
      </c>
      <c r="CB35" s="8">
        <v>1.8135568236161701</v>
      </c>
      <c r="CC35" s="7">
        <v>-12.9006978346422</v>
      </c>
      <c r="CD35" s="8">
        <v>2.7847138497995898</v>
      </c>
      <c r="CE35" s="7">
        <v>43.999070645086803</v>
      </c>
      <c r="CF35" s="8">
        <v>1.06332775489076</v>
      </c>
      <c r="CG35" s="7">
        <v>49.130508397102503</v>
      </c>
      <c r="CH35" s="8">
        <v>2.0641797286384702</v>
      </c>
      <c r="CI35" s="7">
        <v>39.010008474165097</v>
      </c>
      <c r="CJ35" s="8">
        <v>2.2137368762673799</v>
      </c>
      <c r="CK35" s="7">
        <v>-10.120499922937499</v>
      </c>
      <c r="CL35" s="8">
        <v>3.0781411817791802</v>
      </c>
      <c r="CM35" s="7">
        <v>32.752537269036999</v>
      </c>
      <c r="CN35" s="8">
        <v>1.0146822566269</v>
      </c>
      <c r="CO35" s="7">
        <v>31.8785593100672</v>
      </c>
      <c r="CP35" s="8">
        <v>2.1998642370941801</v>
      </c>
      <c r="CQ35" s="7">
        <v>30.187714996707999</v>
      </c>
      <c r="CR35" s="8">
        <v>1.9274499927059201</v>
      </c>
      <c r="CS35" s="7">
        <v>-1.69084431335918</v>
      </c>
      <c r="CT35" s="8">
        <v>2.65757920094351</v>
      </c>
      <c r="CU35" s="7">
        <v>26.257327519390799</v>
      </c>
      <c r="CV35" s="8">
        <v>1.02812389388326</v>
      </c>
      <c r="CW35" s="7">
        <v>27.532268591057999</v>
      </c>
      <c r="CX35" s="8">
        <v>2.0478758440571401</v>
      </c>
      <c r="CY35" s="7">
        <v>24.146653979875801</v>
      </c>
      <c r="CZ35" s="8">
        <v>1.8816182118937701</v>
      </c>
      <c r="DA35" s="7">
        <v>-3.3856146111822398</v>
      </c>
      <c r="DB35" s="9">
        <v>2.7998889066005099</v>
      </c>
    </row>
    <row r="36" spans="1:106" ht="15" customHeight="1" x14ac:dyDescent="0.25">
      <c r="A36" s="10" t="s">
        <v>38</v>
      </c>
      <c r="B36" s="46">
        <v>2</v>
      </c>
      <c r="C36" s="7">
        <v>33.062469661985297</v>
      </c>
      <c r="D36" s="8">
        <v>1.03980208543955</v>
      </c>
      <c r="E36" s="7">
        <v>35.2728223920193</v>
      </c>
      <c r="F36" s="8">
        <v>2.05763650861745</v>
      </c>
      <c r="G36" s="7">
        <v>34.990622561026299</v>
      </c>
      <c r="H36" s="8">
        <v>2.2322982081290599</v>
      </c>
      <c r="I36" s="7">
        <v>-0.28219983099302898</v>
      </c>
      <c r="J36" s="8">
        <v>3.2380397830373799</v>
      </c>
      <c r="K36" s="7">
        <v>33.211192613187002</v>
      </c>
      <c r="L36" s="8">
        <v>1.1425190321221901</v>
      </c>
      <c r="M36" s="7">
        <v>34.321429797921901</v>
      </c>
      <c r="N36" s="8">
        <v>2.0783954955916002</v>
      </c>
      <c r="O36" s="7">
        <v>35.842890058171498</v>
      </c>
      <c r="P36" s="8">
        <v>2.11334164020783</v>
      </c>
      <c r="Q36" s="7">
        <v>1.5214602602496099</v>
      </c>
      <c r="R36" s="8">
        <v>2.7893527105580902</v>
      </c>
      <c r="S36" s="7">
        <v>36.6003213885976</v>
      </c>
      <c r="T36" s="8">
        <v>1.1166900366043799</v>
      </c>
      <c r="U36" s="7">
        <v>37.106444649173099</v>
      </c>
      <c r="V36" s="8">
        <v>2.2105935277534399</v>
      </c>
      <c r="W36" s="7">
        <v>38.607361052864199</v>
      </c>
      <c r="X36" s="8">
        <v>2.2228903510918001</v>
      </c>
      <c r="Y36" s="7">
        <v>1.50091640369109</v>
      </c>
      <c r="Z36" s="8">
        <v>3.1923918860440801</v>
      </c>
      <c r="AA36" s="7">
        <v>62.822299872414497</v>
      </c>
      <c r="AB36" s="8">
        <v>1.12699134111212</v>
      </c>
      <c r="AC36" s="7">
        <v>58.701693754826003</v>
      </c>
      <c r="AD36" s="8">
        <v>2.4373743288838101</v>
      </c>
      <c r="AE36" s="7">
        <v>65.798184130182705</v>
      </c>
      <c r="AF36" s="8">
        <v>2.07369515636482</v>
      </c>
      <c r="AG36" s="7">
        <v>7.0964903753566899</v>
      </c>
      <c r="AH36" s="8">
        <v>3.33413273697691</v>
      </c>
      <c r="AI36" s="7">
        <v>39.216370855697598</v>
      </c>
      <c r="AJ36" s="8">
        <v>0.96733910767754205</v>
      </c>
      <c r="AK36" s="7">
        <v>38.823792486307497</v>
      </c>
      <c r="AL36" s="8">
        <v>2.3149255142299201</v>
      </c>
      <c r="AM36" s="7">
        <v>43.281564615900699</v>
      </c>
      <c r="AN36" s="8">
        <v>2.0041486609581498</v>
      </c>
      <c r="AO36" s="7">
        <v>4.4577721295932102</v>
      </c>
      <c r="AP36" s="8">
        <v>3.3126020374014402</v>
      </c>
      <c r="AQ36" s="7">
        <v>35.468664197989</v>
      </c>
      <c r="AR36" s="8">
        <v>1.2029901852718501</v>
      </c>
      <c r="AS36" s="7">
        <v>38.5571352731559</v>
      </c>
      <c r="AT36" s="8">
        <v>2.34204260541653</v>
      </c>
      <c r="AU36" s="7">
        <v>36.9028756555211</v>
      </c>
      <c r="AV36" s="8">
        <v>2.13874300689276</v>
      </c>
      <c r="AW36" s="7">
        <v>-1.6542596176348401</v>
      </c>
      <c r="AX36" s="8">
        <v>3.0648717572558501</v>
      </c>
      <c r="AY36" s="7">
        <v>16.973206143618999</v>
      </c>
      <c r="AZ36" s="8">
        <v>1.0255468349601999</v>
      </c>
      <c r="BA36" s="7">
        <v>19.908530646830101</v>
      </c>
      <c r="BB36" s="8">
        <v>1.93589688462224</v>
      </c>
      <c r="BC36" s="7">
        <v>16.126809793768501</v>
      </c>
      <c r="BD36" s="8">
        <v>1.6149489447233301</v>
      </c>
      <c r="BE36" s="7">
        <v>-3.7817208530615698</v>
      </c>
      <c r="BF36" s="8">
        <v>2.50938557664499</v>
      </c>
      <c r="BG36" s="7">
        <v>43.459985526230902</v>
      </c>
      <c r="BH36" s="8">
        <v>1.18614538173779</v>
      </c>
      <c r="BI36" s="7">
        <v>42.212363600454701</v>
      </c>
      <c r="BJ36" s="8">
        <v>2.5575804565270901</v>
      </c>
      <c r="BK36" s="7">
        <v>42.435181713837601</v>
      </c>
      <c r="BL36" s="8">
        <v>2.53936351979501</v>
      </c>
      <c r="BM36" s="7">
        <v>0.22281811338282201</v>
      </c>
      <c r="BN36" s="8">
        <v>3.5237176815895399</v>
      </c>
      <c r="BO36" s="7">
        <v>56.400553144977899</v>
      </c>
      <c r="BP36" s="8">
        <v>1.2177816180057399</v>
      </c>
      <c r="BQ36" s="7">
        <v>57.375988521469701</v>
      </c>
      <c r="BR36" s="8">
        <v>2.6147988027852098</v>
      </c>
      <c r="BS36" s="7">
        <v>61.893984257529503</v>
      </c>
      <c r="BT36" s="8">
        <v>1.9275525173591499</v>
      </c>
      <c r="BU36" s="7">
        <v>4.5179957360598699</v>
      </c>
      <c r="BV36" s="8">
        <v>3.1336546624276198</v>
      </c>
      <c r="BW36" s="7">
        <v>35.088927468007697</v>
      </c>
      <c r="BX36" s="8">
        <v>1.1526192829426301</v>
      </c>
      <c r="BY36" s="7">
        <v>37.309366757046703</v>
      </c>
      <c r="BZ36" s="8">
        <v>2.4349225946656401</v>
      </c>
      <c r="CA36" s="7">
        <v>34.4033873773853</v>
      </c>
      <c r="CB36" s="8">
        <v>2.2817012742721601</v>
      </c>
      <c r="CC36" s="7">
        <v>-2.90597937966132</v>
      </c>
      <c r="CD36" s="8">
        <v>3.31606128834584</v>
      </c>
      <c r="CE36" s="7">
        <v>26.990201536678999</v>
      </c>
      <c r="CF36" s="8">
        <v>1.11590395282761</v>
      </c>
      <c r="CG36" s="7">
        <v>28.014293200735501</v>
      </c>
      <c r="CH36" s="8">
        <v>2.3307565063998599</v>
      </c>
      <c r="CI36" s="7">
        <v>30.303058607375</v>
      </c>
      <c r="CJ36" s="8">
        <v>1.8593522478961699</v>
      </c>
      <c r="CK36" s="7">
        <v>2.2887654066395098</v>
      </c>
      <c r="CL36" s="8">
        <v>2.97543099585755</v>
      </c>
      <c r="CM36" s="7">
        <v>31.358093986819199</v>
      </c>
      <c r="CN36" s="8">
        <v>1.3773754333755499</v>
      </c>
      <c r="CO36" s="7">
        <v>29.610510580111001</v>
      </c>
      <c r="CP36" s="8">
        <v>2.3298728764846799</v>
      </c>
      <c r="CQ36" s="7">
        <v>35.408203576571502</v>
      </c>
      <c r="CR36" s="8">
        <v>2.1553603132018901</v>
      </c>
      <c r="CS36" s="7">
        <v>5.7976929964604604</v>
      </c>
      <c r="CT36" s="8">
        <v>3.0603482780042199</v>
      </c>
      <c r="CU36" s="7">
        <v>42.113090554949999</v>
      </c>
      <c r="CV36" s="8">
        <v>1.2925319707371501</v>
      </c>
      <c r="CW36" s="7">
        <v>41.548747088718102</v>
      </c>
      <c r="CX36" s="8">
        <v>2.44678060800539</v>
      </c>
      <c r="CY36" s="7">
        <v>43.918153644802899</v>
      </c>
      <c r="CZ36" s="8">
        <v>2.2255139923370102</v>
      </c>
      <c r="DA36" s="7">
        <v>2.3694065560847601</v>
      </c>
      <c r="DB36" s="9">
        <v>3.2216935434113498</v>
      </c>
    </row>
    <row r="37" spans="1:106" ht="15" customHeight="1" x14ac:dyDescent="0.25">
      <c r="A37" s="10" t="s">
        <v>39</v>
      </c>
      <c r="B37" s="46">
        <v>2</v>
      </c>
      <c r="C37" s="7">
        <v>21.4741574190272</v>
      </c>
      <c r="D37" s="8">
        <v>0.92976296652727097</v>
      </c>
      <c r="E37" s="7">
        <v>17.14513222698</v>
      </c>
      <c r="F37" s="8">
        <v>1.6347629376152699</v>
      </c>
      <c r="G37" s="7">
        <v>24.467285595673602</v>
      </c>
      <c r="H37" s="8">
        <v>1.6544580267945901</v>
      </c>
      <c r="I37" s="7">
        <v>7.32215336869361</v>
      </c>
      <c r="J37" s="8">
        <v>2.2153827932030801</v>
      </c>
      <c r="K37" s="7">
        <v>12.2614607532566</v>
      </c>
      <c r="L37" s="8">
        <v>0.65383534860772097</v>
      </c>
      <c r="M37" s="7">
        <v>13.6228896667863</v>
      </c>
      <c r="N37" s="8">
        <v>1.3653195180272599</v>
      </c>
      <c r="O37" s="7">
        <v>11.9477007746827</v>
      </c>
      <c r="P37" s="8">
        <v>1.1173206854704301</v>
      </c>
      <c r="Q37" s="7">
        <v>-1.67518889210366</v>
      </c>
      <c r="R37" s="8">
        <v>1.8167429510072199</v>
      </c>
      <c r="S37" s="7">
        <v>20.011689591330299</v>
      </c>
      <c r="T37" s="8">
        <v>0.74123908096189695</v>
      </c>
      <c r="U37" s="7">
        <v>20.317402187463099</v>
      </c>
      <c r="V37" s="8">
        <v>1.6113553178041999</v>
      </c>
      <c r="W37" s="7">
        <v>21.841388799315901</v>
      </c>
      <c r="X37" s="8">
        <v>1.48779504583635</v>
      </c>
      <c r="Y37" s="7">
        <v>1.52398661185282</v>
      </c>
      <c r="Z37" s="8">
        <v>2.1443818694352101</v>
      </c>
      <c r="AA37" s="7">
        <v>25.399413938529701</v>
      </c>
      <c r="AB37" s="8">
        <v>1.0166215642860501</v>
      </c>
      <c r="AC37" s="7">
        <v>23.4415837635336</v>
      </c>
      <c r="AD37" s="8">
        <v>1.7332902281498299</v>
      </c>
      <c r="AE37" s="7">
        <v>26.347197615733599</v>
      </c>
      <c r="AF37" s="8">
        <v>1.60166585784059</v>
      </c>
      <c r="AG37" s="7">
        <v>2.9056138522000299</v>
      </c>
      <c r="AH37" s="8">
        <v>2.1204054714029801</v>
      </c>
      <c r="AI37" s="7">
        <v>28.552809615949599</v>
      </c>
      <c r="AJ37" s="8">
        <v>0.83726848172554502</v>
      </c>
      <c r="AK37" s="7">
        <v>24.2224280581319</v>
      </c>
      <c r="AL37" s="8">
        <v>1.55315798936757</v>
      </c>
      <c r="AM37" s="7">
        <v>29.095071694489999</v>
      </c>
      <c r="AN37" s="8">
        <v>1.6683104956339301</v>
      </c>
      <c r="AO37" s="7">
        <v>4.8726436363581804</v>
      </c>
      <c r="AP37" s="8">
        <v>2.3907372442574601</v>
      </c>
      <c r="AQ37" s="7">
        <v>28.291009528887901</v>
      </c>
      <c r="AR37" s="8">
        <v>0.83968532376164895</v>
      </c>
      <c r="AS37" s="7">
        <v>28.842184434351399</v>
      </c>
      <c r="AT37" s="8">
        <v>1.77743573168333</v>
      </c>
      <c r="AU37" s="7">
        <v>27.081129807627502</v>
      </c>
      <c r="AV37" s="8">
        <v>1.66038505562127</v>
      </c>
      <c r="AW37" s="7">
        <v>-1.76105462672389</v>
      </c>
      <c r="AX37" s="8">
        <v>2.61949418701826</v>
      </c>
      <c r="AY37" s="7">
        <v>8.5181318770691199</v>
      </c>
      <c r="AZ37" s="8">
        <v>0.47868799465940498</v>
      </c>
      <c r="BA37" s="7">
        <v>9.1421345816247204</v>
      </c>
      <c r="BB37" s="8">
        <v>1.11577321249488</v>
      </c>
      <c r="BC37" s="7">
        <v>9.6748714067545496</v>
      </c>
      <c r="BD37" s="8">
        <v>1.11286204822773</v>
      </c>
      <c r="BE37" s="7">
        <v>0.53273682512982701</v>
      </c>
      <c r="BF37" s="8">
        <v>1.48304417026408</v>
      </c>
      <c r="BG37" s="7">
        <v>19.1361374114767</v>
      </c>
      <c r="BH37" s="8">
        <v>0.84849676504322702</v>
      </c>
      <c r="BI37" s="7">
        <v>15.5393455319519</v>
      </c>
      <c r="BJ37" s="8">
        <v>1.71819426559856</v>
      </c>
      <c r="BK37" s="7">
        <v>20.004862873463701</v>
      </c>
      <c r="BL37" s="8">
        <v>1.46596926918905</v>
      </c>
      <c r="BM37" s="7">
        <v>4.4655173415117799</v>
      </c>
      <c r="BN37" s="8">
        <v>2.1070307242716502</v>
      </c>
      <c r="BO37" s="7">
        <v>16.1933378903468</v>
      </c>
      <c r="BP37" s="8">
        <v>0.71033987636370599</v>
      </c>
      <c r="BQ37" s="7">
        <v>14.952601008274099</v>
      </c>
      <c r="BR37" s="8">
        <v>1.5699408857197501</v>
      </c>
      <c r="BS37" s="7">
        <v>16.105383047501299</v>
      </c>
      <c r="BT37" s="8">
        <v>1.3921091869615401</v>
      </c>
      <c r="BU37" s="7">
        <v>1.1527820392271999</v>
      </c>
      <c r="BV37" s="8">
        <v>2.03235098266512</v>
      </c>
      <c r="BW37" s="7">
        <v>17.5185117187103</v>
      </c>
      <c r="BX37" s="8">
        <v>0.81008027275622096</v>
      </c>
      <c r="BY37" s="7">
        <v>16.086901975342201</v>
      </c>
      <c r="BZ37" s="8">
        <v>1.2711566849692399</v>
      </c>
      <c r="CA37" s="7">
        <v>18.3253185222217</v>
      </c>
      <c r="CB37" s="8">
        <v>1.5536329639614499</v>
      </c>
      <c r="CC37" s="7">
        <v>2.2384165468795798</v>
      </c>
      <c r="CD37" s="8">
        <v>1.91624363727694</v>
      </c>
      <c r="CE37" s="7">
        <v>23.4596474017122</v>
      </c>
      <c r="CF37" s="8">
        <v>0.94543970998079296</v>
      </c>
      <c r="CG37" s="7">
        <v>19.694546381312001</v>
      </c>
      <c r="CH37" s="8">
        <v>1.6323825527140601</v>
      </c>
      <c r="CI37" s="7">
        <v>27.647153544321402</v>
      </c>
      <c r="CJ37" s="8">
        <v>1.9678331682061501</v>
      </c>
      <c r="CK37" s="7">
        <v>7.9526071630093504</v>
      </c>
      <c r="CL37" s="8">
        <v>2.4650965809857102</v>
      </c>
      <c r="CM37" s="7">
        <v>23.5367968088302</v>
      </c>
      <c r="CN37" s="8">
        <v>0.89623251149560301</v>
      </c>
      <c r="CO37" s="7">
        <v>19.221045190518101</v>
      </c>
      <c r="CP37" s="8">
        <v>1.8029252192717899</v>
      </c>
      <c r="CQ37" s="7">
        <v>25.096222234981401</v>
      </c>
      <c r="CR37" s="8">
        <v>1.8708155186866999</v>
      </c>
      <c r="CS37" s="7">
        <v>5.8751770444633404</v>
      </c>
      <c r="CT37" s="8">
        <v>2.4662921127978601</v>
      </c>
      <c r="CU37" s="7">
        <v>13.4741128054785</v>
      </c>
      <c r="CV37" s="8">
        <v>0.70681893973973098</v>
      </c>
      <c r="CW37" s="7">
        <v>13.5241387644206</v>
      </c>
      <c r="CX37" s="8">
        <v>1.36637670055173</v>
      </c>
      <c r="CY37" s="7">
        <v>13.5385970414392</v>
      </c>
      <c r="CZ37" s="8">
        <v>1.45871206008544</v>
      </c>
      <c r="DA37" s="7">
        <v>1.44582770185195E-2</v>
      </c>
      <c r="DB37" s="9">
        <v>1.98066232013465</v>
      </c>
    </row>
    <row r="38" spans="1:106" ht="15" customHeight="1" x14ac:dyDescent="0.25">
      <c r="A38" s="10" t="s">
        <v>40</v>
      </c>
      <c r="B38" s="46">
        <v>2</v>
      </c>
      <c r="C38" s="7">
        <v>18.091824864640099</v>
      </c>
      <c r="D38" s="8">
        <v>1.04843727258219</v>
      </c>
      <c r="E38" s="7">
        <v>15.3769224372541</v>
      </c>
      <c r="F38" s="8">
        <v>1.7012261541296001</v>
      </c>
      <c r="G38" s="7">
        <v>22.259307792403199</v>
      </c>
      <c r="H38" s="8">
        <v>2.2710553699714802</v>
      </c>
      <c r="I38" s="7">
        <v>6.8823853551490597</v>
      </c>
      <c r="J38" s="8">
        <v>2.80287727050532</v>
      </c>
      <c r="K38" s="7">
        <v>29.549615458943901</v>
      </c>
      <c r="L38" s="8">
        <v>1.24263321675613</v>
      </c>
      <c r="M38" s="7">
        <v>27.101592763786002</v>
      </c>
      <c r="N38" s="8">
        <v>2.5928255893521799</v>
      </c>
      <c r="O38" s="7">
        <v>34.200983744699698</v>
      </c>
      <c r="P38" s="8">
        <v>2.4622937970131402</v>
      </c>
      <c r="Q38" s="7">
        <v>7.0993909809137499</v>
      </c>
      <c r="R38" s="8">
        <v>3.4220662886073301</v>
      </c>
      <c r="S38" s="7">
        <v>31.191425208905098</v>
      </c>
      <c r="T38" s="8">
        <v>1.2868783268155499</v>
      </c>
      <c r="U38" s="7">
        <v>29.3779573015956</v>
      </c>
      <c r="V38" s="8">
        <v>2.4778173146172802</v>
      </c>
      <c r="W38" s="7">
        <v>36.041680099166904</v>
      </c>
      <c r="X38" s="8">
        <v>2.88271869556156</v>
      </c>
      <c r="Y38" s="7">
        <v>6.6637227975712499</v>
      </c>
      <c r="Z38" s="8">
        <v>4.0650045896514602</v>
      </c>
      <c r="AA38" s="7">
        <v>49.634859719404297</v>
      </c>
      <c r="AB38" s="8">
        <v>1.1708889135570399</v>
      </c>
      <c r="AC38" s="7">
        <v>46.030153919964398</v>
      </c>
      <c r="AD38" s="8">
        <v>2.3723552451228098</v>
      </c>
      <c r="AE38" s="7">
        <v>53.532224187007003</v>
      </c>
      <c r="AF38" s="8">
        <v>2.6275494425133701</v>
      </c>
      <c r="AG38" s="7">
        <v>7.5020702670426003</v>
      </c>
      <c r="AH38" s="8">
        <v>3.8515785399825999</v>
      </c>
      <c r="AI38" s="7">
        <v>35.472898020445101</v>
      </c>
      <c r="AJ38" s="8">
        <v>1.15708617954529</v>
      </c>
      <c r="AK38" s="7">
        <v>31.348831773338802</v>
      </c>
      <c r="AL38" s="8">
        <v>2.4363712010953802</v>
      </c>
      <c r="AM38" s="7">
        <v>37.949333888948701</v>
      </c>
      <c r="AN38" s="8">
        <v>2.2205578166408499</v>
      </c>
      <c r="AO38" s="7">
        <v>6.6005021156098298</v>
      </c>
      <c r="AP38" s="8">
        <v>3.1443470685180399</v>
      </c>
      <c r="AQ38" s="7">
        <v>48.795710343131297</v>
      </c>
      <c r="AR38" s="8">
        <v>1.2144623564161099</v>
      </c>
      <c r="AS38" s="7">
        <v>47.024060867913597</v>
      </c>
      <c r="AT38" s="8">
        <v>2.7278234711707001</v>
      </c>
      <c r="AU38" s="7">
        <v>51.0366257867515</v>
      </c>
      <c r="AV38" s="8">
        <v>2.3202763509171702</v>
      </c>
      <c r="AW38" s="7">
        <v>4.0125649188378496</v>
      </c>
      <c r="AX38" s="8">
        <v>3.5852152086908302</v>
      </c>
      <c r="AY38" s="7">
        <v>30.656325385386602</v>
      </c>
      <c r="AZ38" s="8">
        <v>1.05012402546659</v>
      </c>
      <c r="BA38" s="7">
        <v>27.7120707533062</v>
      </c>
      <c r="BB38" s="8">
        <v>2.3412283076418698</v>
      </c>
      <c r="BC38" s="7">
        <v>34.254855657374499</v>
      </c>
      <c r="BD38" s="8">
        <v>2.2305128770463898</v>
      </c>
      <c r="BE38" s="7">
        <v>6.5427849040682799</v>
      </c>
      <c r="BF38" s="8">
        <v>3.1926407599605802</v>
      </c>
      <c r="BG38" s="7">
        <v>42.678800321566897</v>
      </c>
      <c r="BH38" s="8">
        <v>1.2562800588487399</v>
      </c>
      <c r="BI38" s="7">
        <v>38.771766529060301</v>
      </c>
      <c r="BJ38" s="8">
        <v>2.2582667088202002</v>
      </c>
      <c r="BK38" s="7">
        <v>46.439151064395197</v>
      </c>
      <c r="BL38" s="8">
        <v>2.4867483645364499</v>
      </c>
      <c r="BM38" s="7">
        <v>7.6673845353349304</v>
      </c>
      <c r="BN38" s="8">
        <v>3.4907923439165298</v>
      </c>
      <c r="BO38" s="7">
        <v>56.904333520181801</v>
      </c>
      <c r="BP38" s="8">
        <v>1.1787977069594699</v>
      </c>
      <c r="BQ38" s="7">
        <v>53.7526667949681</v>
      </c>
      <c r="BR38" s="8">
        <v>2.3923835097258399</v>
      </c>
      <c r="BS38" s="7">
        <v>60.842986700618397</v>
      </c>
      <c r="BT38" s="8">
        <v>2.2229011944814299</v>
      </c>
      <c r="BU38" s="7">
        <v>7.0903199056502704</v>
      </c>
      <c r="BV38" s="8">
        <v>3.2751779732672599</v>
      </c>
      <c r="BW38" s="7">
        <v>13.922903404425099</v>
      </c>
      <c r="BX38" s="8">
        <v>0.85308767145689202</v>
      </c>
      <c r="BY38" s="7">
        <v>12.711123628153</v>
      </c>
      <c r="BZ38" s="8">
        <v>1.45672596775824</v>
      </c>
      <c r="CA38" s="7">
        <v>17.4586535880639</v>
      </c>
      <c r="CB38" s="8">
        <v>1.6865734228724101</v>
      </c>
      <c r="CC38" s="7">
        <v>4.7475299599109304</v>
      </c>
      <c r="CD38" s="8">
        <v>2.01771299469711</v>
      </c>
      <c r="CE38" s="7">
        <v>26.348362289335999</v>
      </c>
      <c r="CF38" s="8">
        <v>0.93422072436866199</v>
      </c>
      <c r="CG38" s="7">
        <v>24.9013820342808</v>
      </c>
      <c r="CH38" s="8">
        <v>2.35464362504469</v>
      </c>
      <c r="CI38" s="7">
        <v>30.827572625121402</v>
      </c>
      <c r="CJ38" s="8">
        <v>2.27194884308464</v>
      </c>
      <c r="CK38" s="7">
        <v>5.9261905908405401</v>
      </c>
      <c r="CL38" s="8">
        <v>3.62743146887424</v>
      </c>
      <c r="CM38" s="7">
        <v>28.16360392835</v>
      </c>
      <c r="CN38" s="8">
        <v>1.2538231523314001</v>
      </c>
      <c r="CO38" s="7">
        <v>25.221191060441701</v>
      </c>
      <c r="CP38" s="8">
        <v>2.4947323887244202</v>
      </c>
      <c r="CQ38" s="7">
        <v>35.250427169566699</v>
      </c>
      <c r="CR38" s="8">
        <v>2.5705138418292699</v>
      </c>
      <c r="CS38" s="7">
        <v>10.0292361091249</v>
      </c>
      <c r="CT38" s="8">
        <v>3.7122486466343201</v>
      </c>
      <c r="CU38" s="7">
        <v>34.192082140571003</v>
      </c>
      <c r="CV38" s="8">
        <v>1.1630129857296301</v>
      </c>
      <c r="CW38" s="7">
        <v>32.268062599326797</v>
      </c>
      <c r="CX38" s="8">
        <v>2.7169976594882601</v>
      </c>
      <c r="CY38" s="7">
        <v>42.184140927915301</v>
      </c>
      <c r="CZ38" s="8">
        <v>2.6933449454579099</v>
      </c>
      <c r="DA38" s="7">
        <v>9.9160783285885294</v>
      </c>
      <c r="DB38" s="9">
        <v>4.1358234547030097</v>
      </c>
    </row>
    <row r="39" spans="1:106" ht="15" customHeight="1" x14ac:dyDescent="0.25">
      <c r="A39" s="13" t="s">
        <v>41</v>
      </c>
      <c r="B39" s="46">
        <v>2</v>
      </c>
      <c r="C39" s="7">
        <v>43.479440165165499</v>
      </c>
      <c r="D39" s="8">
        <v>1.31119288228894</v>
      </c>
      <c r="E39" s="7">
        <v>41.796511837905598</v>
      </c>
      <c r="F39" s="8">
        <v>2.7979702691097499</v>
      </c>
      <c r="G39" s="7">
        <v>39.409693028699799</v>
      </c>
      <c r="H39" s="8">
        <v>2.7157546111647699</v>
      </c>
      <c r="I39" s="7">
        <v>-2.3868188092057498</v>
      </c>
      <c r="J39" s="8">
        <v>4.04205743727384</v>
      </c>
      <c r="K39" s="7">
        <v>12.171777046188801</v>
      </c>
      <c r="L39" s="8">
        <v>0.78545977914688203</v>
      </c>
      <c r="M39" s="7">
        <v>13.152238935883499</v>
      </c>
      <c r="N39" s="8">
        <v>1.5577265663719599</v>
      </c>
      <c r="O39" s="7">
        <v>13.0662418180268</v>
      </c>
      <c r="P39" s="8">
        <v>1.65717336674652</v>
      </c>
      <c r="Q39" s="7">
        <v>-8.5997117856729602E-2</v>
      </c>
      <c r="R39" s="8">
        <v>2.2411149109417301</v>
      </c>
      <c r="S39" s="7">
        <v>23.241664389906301</v>
      </c>
      <c r="T39" s="8">
        <v>1.04362836659131</v>
      </c>
      <c r="U39" s="7">
        <v>26.811705254144101</v>
      </c>
      <c r="V39" s="8">
        <v>2.12500329533832</v>
      </c>
      <c r="W39" s="7">
        <v>21.067597040788801</v>
      </c>
      <c r="X39" s="8">
        <v>2.1035855932596501</v>
      </c>
      <c r="Y39" s="7">
        <v>-5.7441082133552799</v>
      </c>
      <c r="Z39" s="8">
        <v>2.9170761682717998</v>
      </c>
      <c r="AA39" s="7">
        <v>47.155123541053698</v>
      </c>
      <c r="AB39" s="8">
        <v>1.36707838412836</v>
      </c>
      <c r="AC39" s="7">
        <v>46.038766006278699</v>
      </c>
      <c r="AD39" s="8">
        <v>2.8925854764700301</v>
      </c>
      <c r="AE39" s="7">
        <v>45.791228698267197</v>
      </c>
      <c r="AF39" s="8">
        <v>2.1871469296786699</v>
      </c>
      <c r="AG39" s="7">
        <v>-0.24753730801155899</v>
      </c>
      <c r="AH39" s="8">
        <v>3.67342564356795</v>
      </c>
      <c r="AI39" s="7">
        <v>60.737996734391203</v>
      </c>
      <c r="AJ39" s="8">
        <v>1.39126483332128</v>
      </c>
      <c r="AK39" s="7">
        <v>62.118931481580603</v>
      </c>
      <c r="AL39" s="8">
        <v>2.7950711816293299</v>
      </c>
      <c r="AM39" s="7">
        <v>56.151315687103498</v>
      </c>
      <c r="AN39" s="8">
        <v>2.43853886545774</v>
      </c>
      <c r="AO39" s="7">
        <v>-5.9676157944770196</v>
      </c>
      <c r="AP39" s="8">
        <v>3.7859368436553198</v>
      </c>
      <c r="AQ39" s="7">
        <v>53.5060820802981</v>
      </c>
      <c r="AR39" s="8">
        <v>1.5419037605236301</v>
      </c>
      <c r="AS39" s="7">
        <v>56.929158652819297</v>
      </c>
      <c r="AT39" s="8">
        <v>2.74045843810068</v>
      </c>
      <c r="AU39" s="7">
        <v>45.671380294147198</v>
      </c>
      <c r="AV39" s="8">
        <v>2.8168991526584302</v>
      </c>
      <c r="AW39" s="7">
        <v>-11.2577783586721</v>
      </c>
      <c r="AX39" s="8">
        <v>3.78449438735962</v>
      </c>
      <c r="AY39" s="7">
        <v>17.414449578227501</v>
      </c>
      <c r="AZ39" s="8">
        <v>1.08885560535444</v>
      </c>
      <c r="BA39" s="7">
        <v>20.9807436048828</v>
      </c>
      <c r="BB39" s="8">
        <v>2.1483990594572799</v>
      </c>
      <c r="BC39" s="7">
        <v>14.8926833679535</v>
      </c>
      <c r="BD39" s="8">
        <v>1.6864171281045599</v>
      </c>
      <c r="BE39" s="7">
        <v>-6.0880602369292802</v>
      </c>
      <c r="BF39" s="8">
        <v>2.5080316822653099</v>
      </c>
      <c r="BG39" s="7">
        <v>31.212558634323202</v>
      </c>
      <c r="BH39" s="8">
        <v>1.3843368600477499</v>
      </c>
      <c r="BI39" s="7">
        <v>33.175624881385801</v>
      </c>
      <c r="BJ39" s="8">
        <v>2.5760079358846202</v>
      </c>
      <c r="BK39" s="7">
        <v>31.686083255734101</v>
      </c>
      <c r="BL39" s="8">
        <v>2.2957309485703998</v>
      </c>
      <c r="BM39" s="7">
        <v>-1.48954162565173</v>
      </c>
      <c r="BN39" s="8">
        <v>3.3486962775721398</v>
      </c>
      <c r="BO39" s="7">
        <v>31.928355798206098</v>
      </c>
      <c r="BP39" s="8">
        <v>1.24380803529477</v>
      </c>
      <c r="BQ39" s="7">
        <v>31.535300826600398</v>
      </c>
      <c r="BR39" s="8">
        <v>2.2760160492178501</v>
      </c>
      <c r="BS39" s="7">
        <v>28.491911844733998</v>
      </c>
      <c r="BT39" s="8">
        <v>2.30840742706788</v>
      </c>
      <c r="BU39" s="7">
        <v>-3.0433889818664102</v>
      </c>
      <c r="BV39" s="8">
        <v>3.1617284999619399</v>
      </c>
      <c r="BW39" s="7">
        <v>34.8175916537406</v>
      </c>
      <c r="BX39" s="8">
        <v>1.29626099454012</v>
      </c>
      <c r="BY39" s="7">
        <v>33.063677394595103</v>
      </c>
      <c r="BZ39" s="8">
        <v>2.7123194322709598</v>
      </c>
      <c r="CA39" s="7">
        <v>33.236281217096</v>
      </c>
      <c r="CB39" s="8">
        <v>2.4265463589818701</v>
      </c>
      <c r="CC39" s="7">
        <v>0.172603822500946</v>
      </c>
      <c r="CD39" s="8">
        <v>3.8653640661575799</v>
      </c>
      <c r="CE39" s="7">
        <v>49.799751827732202</v>
      </c>
      <c r="CF39" s="8">
        <v>1.29757998874599</v>
      </c>
      <c r="CG39" s="7">
        <v>49.100983792076697</v>
      </c>
      <c r="CH39" s="8">
        <v>2.4799731458726302</v>
      </c>
      <c r="CI39" s="7">
        <v>46.494201320990797</v>
      </c>
      <c r="CJ39" s="8">
        <v>2.4810883710082998</v>
      </c>
      <c r="CK39" s="7">
        <v>-2.6067824710858298</v>
      </c>
      <c r="CL39" s="8">
        <v>3.408233175786</v>
      </c>
      <c r="CM39" s="7">
        <v>44.760979122459602</v>
      </c>
      <c r="CN39" s="8">
        <v>1.37291908881003</v>
      </c>
      <c r="CO39" s="7">
        <v>45.245854332900301</v>
      </c>
      <c r="CP39" s="8">
        <v>2.5722943718737201</v>
      </c>
      <c r="CQ39" s="7">
        <v>41.612457444362697</v>
      </c>
      <c r="CR39" s="8">
        <v>2.59566940124596</v>
      </c>
      <c r="CS39" s="7">
        <v>-3.63339688853767</v>
      </c>
      <c r="CT39" s="8">
        <v>3.7435822827988599</v>
      </c>
      <c r="CU39" s="7">
        <v>26.5763775140422</v>
      </c>
      <c r="CV39" s="8">
        <v>1.23904869049501</v>
      </c>
      <c r="CW39" s="7">
        <v>25.848154644929899</v>
      </c>
      <c r="CX39" s="8">
        <v>2.2813123122051899</v>
      </c>
      <c r="CY39" s="7">
        <v>23.435263515537901</v>
      </c>
      <c r="CZ39" s="8">
        <v>2.06443431078086</v>
      </c>
      <c r="DA39" s="7">
        <v>-2.4128911293920199</v>
      </c>
      <c r="DB39" s="9">
        <v>3.1678091051137498</v>
      </c>
    </row>
    <row r="40" spans="1:106" ht="15" customHeight="1" x14ac:dyDescent="0.25">
      <c r="A40" s="10" t="s">
        <v>42</v>
      </c>
      <c r="B40" s="46">
        <v>2</v>
      </c>
      <c r="C40" s="7">
        <v>64.717719962851206</v>
      </c>
      <c r="D40" s="8">
        <v>1.24534309592978</v>
      </c>
      <c r="E40" s="7">
        <v>61.080583622555103</v>
      </c>
      <c r="F40" s="8">
        <v>2.6932070494023099</v>
      </c>
      <c r="G40" s="7">
        <v>65.985810359646806</v>
      </c>
      <c r="H40" s="8">
        <v>2.7487063220944599</v>
      </c>
      <c r="I40" s="7">
        <v>4.9052267370916596</v>
      </c>
      <c r="J40" s="8">
        <v>3.7998245318474599</v>
      </c>
      <c r="K40" s="7">
        <v>36.813967338558498</v>
      </c>
      <c r="L40" s="8">
        <v>1.39503238335032</v>
      </c>
      <c r="M40" s="7">
        <v>36.501107213002399</v>
      </c>
      <c r="N40" s="8">
        <v>2.3793542941824901</v>
      </c>
      <c r="O40" s="7">
        <v>33.844477662544399</v>
      </c>
      <c r="P40" s="8">
        <v>2.6996797876511001</v>
      </c>
      <c r="Q40" s="7">
        <v>-2.65662955045797</v>
      </c>
      <c r="R40" s="8">
        <v>3.1061730988457201</v>
      </c>
      <c r="S40" s="7">
        <v>33.605531319635901</v>
      </c>
      <c r="T40" s="8">
        <v>1.32535855650315</v>
      </c>
      <c r="U40" s="7">
        <v>33.4073963704721</v>
      </c>
      <c r="V40" s="8">
        <v>2.5600459252337702</v>
      </c>
      <c r="W40" s="7">
        <v>30.730855101081101</v>
      </c>
      <c r="X40" s="8">
        <v>2.4002680752188899</v>
      </c>
      <c r="Y40" s="7">
        <v>-2.67654126939102</v>
      </c>
      <c r="Z40" s="8">
        <v>3.0420774558437</v>
      </c>
      <c r="AA40" s="7">
        <v>38.320247060967397</v>
      </c>
      <c r="AB40" s="8">
        <v>1.3350144108208699</v>
      </c>
      <c r="AC40" s="7">
        <v>36.172341533564101</v>
      </c>
      <c r="AD40" s="8">
        <v>2.4925962953859702</v>
      </c>
      <c r="AE40" s="7">
        <v>42.606564940718101</v>
      </c>
      <c r="AF40" s="8">
        <v>2.74360291824493</v>
      </c>
      <c r="AG40" s="7">
        <v>6.4342234071539997</v>
      </c>
      <c r="AH40" s="8">
        <v>3.60744813069131</v>
      </c>
      <c r="AI40" s="7">
        <v>73.189803157878401</v>
      </c>
      <c r="AJ40" s="8">
        <v>1.1006966435947001</v>
      </c>
      <c r="AK40" s="7">
        <v>72.853708263723306</v>
      </c>
      <c r="AL40" s="8">
        <v>2.4386364674575201</v>
      </c>
      <c r="AM40" s="7">
        <v>74.696397365451006</v>
      </c>
      <c r="AN40" s="8">
        <v>2.4153095949881598</v>
      </c>
      <c r="AO40" s="7">
        <v>1.8426891017277101</v>
      </c>
      <c r="AP40" s="8">
        <v>3.97899516378423</v>
      </c>
      <c r="AQ40" s="7">
        <v>57.247020791296599</v>
      </c>
      <c r="AR40" s="8">
        <v>1.36967806517776</v>
      </c>
      <c r="AS40" s="7">
        <v>60.561752322081702</v>
      </c>
      <c r="AT40" s="8">
        <v>2.92603103607465</v>
      </c>
      <c r="AU40" s="7">
        <v>52.094866053780997</v>
      </c>
      <c r="AV40" s="8">
        <v>3.0414329963050699</v>
      </c>
      <c r="AW40" s="7">
        <v>-8.4668862683007493</v>
      </c>
      <c r="AX40" s="8">
        <v>3.7854056456357399</v>
      </c>
      <c r="AY40" s="7">
        <v>14.0375526576737</v>
      </c>
      <c r="AZ40" s="8">
        <v>0.89706088639530601</v>
      </c>
      <c r="BA40" s="7">
        <v>15.2307628596533</v>
      </c>
      <c r="BB40" s="8">
        <v>1.75803387069651</v>
      </c>
      <c r="BC40" s="7">
        <v>12.337522632638199</v>
      </c>
      <c r="BD40" s="8">
        <v>1.77665926929068</v>
      </c>
      <c r="BE40" s="7">
        <v>-2.8932402270150699</v>
      </c>
      <c r="BF40" s="8">
        <v>2.2144679470150699</v>
      </c>
      <c r="BG40" s="7">
        <v>67.913435939792905</v>
      </c>
      <c r="BH40" s="8">
        <v>1.1130907789523901</v>
      </c>
      <c r="BI40" s="7">
        <v>64.513290943529</v>
      </c>
      <c r="BJ40" s="8">
        <v>2.9524604948969602</v>
      </c>
      <c r="BK40" s="7">
        <v>70.650696668557799</v>
      </c>
      <c r="BL40" s="8">
        <v>2.6519725594882799</v>
      </c>
      <c r="BM40" s="7">
        <v>6.1374057250288399</v>
      </c>
      <c r="BN40" s="8">
        <v>4.0559527660704697</v>
      </c>
      <c r="BO40" s="7">
        <v>34.955033533695399</v>
      </c>
      <c r="BP40" s="8">
        <v>1.2060012053948299</v>
      </c>
      <c r="BQ40" s="7">
        <v>35.679237685338101</v>
      </c>
      <c r="BR40" s="8">
        <v>2.5325316451045099</v>
      </c>
      <c r="BS40" s="7">
        <v>37.2254765109913</v>
      </c>
      <c r="BT40" s="8">
        <v>2.5523922814409099</v>
      </c>
      <c r="BU40" s="7">
        <v>1.54623882565321</v>
      </c>
      <c r="BV40" s="8">
        <v>3.5496884735188199</v>
      </c>
      <c r="BW40" s="7">
        <v>33.4515199646697</v>
      </c>
      <c r="BX40" s="8">
        <v>1.4386106977613</v>
      </c>
      <c r="BY40" s="7">
        <v>32.834966915044703</v>
      </c>
      <c r="BZ40" s="8">
        <v>2.85607641169051</v>
      </c>
      <c r="CA40" s="7">
        <v>34.419867530170002</v>
      </c>
      <c r="CB40" s="8">
        <v>2.4749265979414599</v>
      </c>
      <c r="CC40" s="7">
        <v>1.58490061512528</v>
      </c>
      <c r="CD40" s="8">
        <v>3.5225855669948598</v>
      </c>
      <c r="CE40" s="7">
        <v>51.831938668257401</v>
      </c>
      <c r="CF40" s="8">
        <v>1.33473928859638</v>
      </c>
      <c r="CG40" s="7">
        <v>49.382759525418997</v>
      </c>
      <c r="CH40" s="8">
        <v>3.1507333869453902</v>
      </c>
      <c r="CI40" s="7">
        <v>52.638249969979299</v>
      </c>
      <c r="CJ40" s="8">
        <v>2.5523970282712098</v>
      </c>
      <c r="CK40" s="7">
        <v>3.2554904445603898</v>
      </c>
      <c r="CL40" s="8">
        <v>3.8415443838876202</v>
      </c>
      <c r="CM40" s="7">
        <v>38.2308496485673</v>
      </c>
      <c r="CN40" s="8">
        <v>1.2464774838471</v>
      </c>
      <c r="CO40" s="7">
        <v>40.329699884865903</v>
      </c>
      <c r="CP40" s="8">
        <v>2.3032346497034801</v>
      </c>
      <c r="CQ40" s="7">
        <v>36.84795600668</v>
      </c>
      <c r="CR40" s="8">
        <v>2.6284678022175401</v>
      </c>
      <c r="CS40" s="7">
        <v>-3.4817438781858598</v>
      </c>
      <c r="CT40" s="8">
        <v>3.32328518619852</v>
      </c>
      <c r="CU40" s="7">
        <v>30.235428658488601</v>
      </c>
      <c r="CV40" s="8">
        <v>1.2212895983934</v>
      </c>
      <c r="CW40" s="7">
        <v>33.178401597629197</v>
      </c>
      <c r="CX40" s="8">
        <v>2.6046167494670098</v>
      </c>
      <c r="CY40" s="7">
        <v>27.541428872013999</v>
      </c>
      <c r="CZ40" s="8">
        <v>2.1924595317910902</v>
      </c>
      <c r="DA40" s="7">
        <v>-5.6369727256152604</v>
      </c>
      <c r="DB40" s="9">
        <v>3.4188920323469998</v>
      </c>
    </row>
    <row r="41" spans="1:106" ht="15" customHeight="1" x14ac:dyDescent="0.25">
      <c r="A41" s="10" t="s">
        <v>43</v>
      </c>
      <c r="B41" s="46">
        <v>2</v>
      </c>
      <c r="C41" s="7">
        <v>58.364849688526597</v>
      </c>
      <c r="D41" s="8">
        <v>1.6851196679360001</v>
      </c>
      <c r="E41" s="7">
        <v>55.336123441324901</v>
      </c>
      <c r="F41" s="8">
        <v>2.1951176267445298</v>
      </c>
      <c r="G41" s="7">
        <v>57.4334880158411</v>
      </c>
      <c r="H41" s="8">
        <v>2.40026389498991</v>
      </c>
      <c r="I41" s="7">
        <v>2.0973645745162299</v>
      </c>
      <c r="J41" s="8">
        <v>2.7610155081008898</v>
      </c>
      <c r="K41" s="7">
        <v>42.588388390076098</v>
      </c>
      <c r="L41" s="8">
        <v>1.5474723266938499</v>
      </c>
      <c r="M41" s="7">
        <v>40.580749811300798</v>
      </c>
      <c r="N41" s="8">
        <v>2.4111477667196599</v>
      </c>
      <c r="O41" s="7">
        <v>39.945695762376097</v>
      </c>
      <c r="P41" s="8">
        <v>2.57662095289295</v>
      </c>
      <c r="Q41" s="7">
        <v>-0.63505404892467998</v>
      </c>
      <c r="R41" s="8">
        <v>3.2067649523307802</v>
      </c>
      <c r="S41" s="7">
        <v>49.993109579448998</v>
      </c>
      <c r="T41" s="8">
        <v>1.78461232363254</v>
      </c>
      <c r="U41" s="7">
        <v>47.200240761068301</v>
      </c>
      <c r="V41" s="8">
        <v>2.4841444790513099</v>
      </c>
      <c r="W41" s="7">
        <v>48.687774889902798</v>
      </c>
      <c r="X41" s="8">
        <v>2.5575727536308999</v>
      </c>
      <c r="Y41" s="7">
        <v>1.4875341288344801</v>
      </c>
      <c r="Z41" s="8">
        <v>3.2887798854352801</v>
      </c>
      <c r="AA41" s="7">
        <v>51.1680578151744</v>
      </c>
      <c r="AB41" s="8">
        <v>1.2790029987904299</v>
      </c>
      <c r="AC41" s="7">
        <v>50.438709169493301</v>
      </c>
      <c r="AD41" s="8">
        <v>1.93676232850304</v>
      </c>
      <c r="AE41" s="7">
        <v>47.508832239544603</v>
      </c>
      <c r="AF41" s="8">
        <v>2.5381679049232999</v>
      </c>
      <c r="AG41" s="7">
        <v>-2.92987692994868</v>
      </c>
      <c r="AH41" s="8">
        <v>3.2132156440614801</v>
      </c>
      <c r="AI41" s="7">
        <v>72.594941952038099</v>
      </c>
      <c r="AJ41" s="8">
        <v>1.18634357753383</v>
      </c>
      <c r="AK41" s="7">
        <v>71.060413081652499</v>
      </c>
      <c r="AL41" s="8">
        <v>1.7426155567100901</v>
      </c>
      <c r="AM41" s="7">
        <v>72.150492895083303</v>
      </c>
      <c r="AN41" s="8">
        <v>2.3422207259941801</v>
      </c>
      <c r="AO41" s="7">
        <v>1.0900798134307501</v>
      </c>
      <c r="AP41" s="8">
        <v>3.0230096897877101</v>
      </c>
      <c r="AQ41" s="7">
        <v>52.941057051700497</v>
      </c>
      <c r="AR41" s="8">
        <v>1.65971563478821</v>
      </c>
      <c r="AS41" s="7">
        <v>57.148616091104401</v>
      </c>
      <c r="AT41" s="8">
        <v>2.3582506745535698</v>
      </c>
      <c r="AU41" s="7">
        <v>46.813287318445902</v>
      </c>
      <c r="AV41" s="8">
        <v>2.5372201066265001</v>
      </c>
      <c r="AW41" s="7">
        <v>-10.335328772658601</v>
      </c>
      <c r="AX41" s="8">
        <v>3.09482585481001</v>
      </c>
      <c r="AY41" s="7">
        <v>30.822031482807699</v>
      </c>
      <c r="AZ41" s="8">
        <v>1.4013320964774401</v>
      </c>
      <c r="BA41" s="7">
        <v>33.802326182591997</v>
      </c>
      <c r="BB41" s="8">
        <v>2.7448030580661902</v>
      </c>
      <c r="BC41" s="7">
        <v>26.169174184405499</v>
      </c>
      <c r="BD41" s="8">
        <v>1.9976122709548001</v>
      </c>
      <c r="BE41" s="7">
        <v>-7.6331519981864098</v>
      </c>
      <c r="BF41" s="8">
        <v>3.51059274893138</v>
      </c>
      <c r="BG41" s="7">
        <v>71.736868004828295</v>
      </c>
      <c r="BH41" s="8">
        <v>1.3638354286724801</v>
      </c>
      <c r="BI41" s="7">
        <v>72.381306894831695</v>
      </c>
      <c r="BJ41" s="8">
        <v>2.2184255647711</v>
      </c>
      <c r="BK41" s="7">
        <v>68.486354960738296</v>
      </c>
      <c r="BL41" s="8">
        <v>3.3177275181760399</v>
      </c>
      <c r="BM41" s="7">
        <v>-3.8949519340934402</v>
      </c>
      <c r="BN41" s="8">
        <v>4.0812752713087601</v>
      </c>
      <c r="BO41" s="7">
        <v>54.993715666947097</v>
      </c>
      <c r="BP41" s="8">
        <v>1.4108477629342899</v>
      </c>
      <c r="BQ41" s="7">
        <v>55.097604152002297</v>
      </c>
      <c r="BR41" s="8">
        <v>2.5208787003396602</v>
      </c>
      <c r="BS41" s="7">
        <v>53.8736783172683</v>
      </c>
      <c r="BT41" s="8">
        <v>3.2807348414247901</v>
      </c>
      <c r="BU41" s="7">
        <v>-1.2239258347339801</v>
      </c>
      <c r="BV41" s="8">
        <v>3.46110425023166</v>
      </c>
      <c r="BW41" s="7">
        <v>52.637638956869203</v>
      </c>
      <c r="BX41" s="8">
        <v>1.4513507206704199</v>
      </c>
      <c r="BY41" s="7">
        <v>53.315582210813702</v>
      </c>
      <c r="BZ41" s="8">
        <v>2.6148624112046699</v>
      </c>
      <c r="CA41" s="7">
        <v>51.190584062800298</v>
      </c>
      <c r="CB41" s="8">
        <v>2.46913970527216</v>
      </c>
      <c r="CC41" s="7">
        <v>-2.1249981480133502</v>
      </c>
      <c r="CD41" s="8">
        <v>3.20715584721049</v>
      </c>
      <c r="CE41" s="7">
        <v>58.163647058132099</v>
      </c>
      <c r="CF41" s="8">
        <v>1.5683511209406999</v>
      </c>
      <c r="CG41" s="7">
        <v>58.422602031275197</v>
      </c>
      <c r="CH41" s="8">
        <v>2.1492165761362498</v>
      </c>
      <c r="CI41" s="7">
        <v>53.555256365898401</v>
      </c>
      <c r="CJ41" s="8">
        <v>2.9667075308475899</v>
      </c>
      <c r="CK41" s="7">
        <v>-4.8673456653767104</v>
      </c>
      <c r="CL41" s="8">
        <v>3.1601235924791702</v>
      </c>
      <c r="CM41" s="7">
        <v>63.335224415642301</v>
      </c>
      <c r="CN41" s="8">
        <v>1.7602653156232899</v>
      </c>
      <c r="CO41" s="7">
        <v>67.069183188045002</v>
      </c>
      <c r="CP41" s="8">
        <v>2.3998149044288501</v>
      </c>
      <c r="CQ41" s="7">
        <v>59.129474470904903</v>
      </c>
      <c r="CR41" s="8">
        <v>2.9475335036464498</v>
      </c>
      <c r="CS41" s="7">
        <v>-7.9397087171401797</v>
      </c>
      <c r="CT41" s="8">
        <v>3.8195261320841301</v>
      </c>
      <c r="CU41" s="7">
        <v>32.398792172855998</v>
      </c>
      <c r="CV41" s="8">
        <v>1.48830360256587</v>
      </c>
      <c r="CW41" s="7">
        <v>34.2029677910133</v>
      </c>
      <c r="CX41" s="8">
        <v>2.2780307956638901</v>
      </c>
      <c r="CY41" s="7">
        <v>30.891766925734998</v>
      </c>
      <c r="CZ41" s="8">
        <v>2.2746888639823801</v>
      </c>
      <c r="DA41" s="7">
        <v>-3.3112008652783098</v>
      </c>
      <c r="DB41" s="9">
        <v>3.3751939099897799</v>
      </c>
    </row>
    <row r="42" spans="1:106" ht="15" customHeight="1" x14ac:dyDescent="0.25">
      <c r="A42" s="10" t="s">
        <v>44</v>
      </c>
      <c r="B42" s="46">
        <v>2</v>
      </c>
      <c r="C42" s="7">
        <v>55.528764804140302</v>
      </c>
      <c r="D42" s="8">
        <v>1.2263706201882201</v>
      </c>
      <c r="E42" s="7">
        <v>50.724388379044498</v>
      </c>
      <c r="F42" s="8">
        <v>2.82621752664281</v>
      </c>
      <c r="G42" s="7">
        <v>60.811176869261502</v>
      </c>
      <c r="H42" s="8">
        <v>2.8276914871556</v>
      </c>
      <c r="I42" s="7">
        <v>10.086788490217</v>
      </c>
      <c r="J42" s="8">
        <v>4.10578619622272</v>
      </c>
      <c r="K42" s="7">
        <v>48.561387720822196</v>
      </c>
      <c r="L42" s="8">
        <v>1.46677143025459</v>
      </c>
      <c r="M42" s="7">
        <v>48.070311627593703</v>
      </c>
      <c r="N42" s="8">
        <v>2.76742540886069</v>
      </c>
      <c r="O42" s="7">
        <v>46.886351877497397</v>
      </c>
      <c r="P42" s="8">
        <v>3.06585029301529</v>
      </c>
      <c r="Q42" s="7">
        <v>-1.1839597500963299</v>
      </c>
      <c r="R42" s="8">
        <v>4.0435297421631997</v>
      </c>
      <c r="S42" s="7">
        <v>60.953780322926796</v>
      </c>
      <c r="T42" s="8">
        <v>1.35241333123862</v>
      </c>
      <c r="U42" s="7">
        <v>57.266822627681201</v>
      </c>
      <c r="V42" s="8">
        <v>2.9669166316297599</v>
      </c>
      <c r="W42" s="7">
        <v>61.055167046892301</v>
      </c>
      <c r="X42" s="8">
        <v>2.8494452680930502</v>
      </c>
      <c r="Y42" s="7">
        <v>3.7883444192111102</v>
      </c>
      <c r="Z42" s="8">
        <v>4.1067477057418698</v>
      </c>
      <c r="AA42" s="7">
        <v>53.4672807793321</v>
      </c>
      <c r="AB42" s="8">
        <v>1.3859794148366</v>
      </c>
      <c r="AC42" s="7">
        <v>52.878508957870103</v>
      </c>
      <c r="AD42" s="8">
        <v>3.0180374006263002</v>
      </c>
      <c r="AE42" s="7">
        <v>57.640855881417401</v>
      </c>
      <c r="AF42" s="8">
        <v>3.2124195598894101</v>
      </c>
      <c r="AG42" s="7">
        <v>4.7623469235473799</v>
      </c>
      <c r="AH42" s="8">
        <v>4.4701339470490504</v>
      </c>
      <c r="AI42" s="7">
        <v>46.300360536420698</v>
      </c>
      <c r="AJ42" s="8">
        <v>1.37198181819674</v>
      </c>
      <c r="AK42" s="7">
        <v>44.215597302428101</v>
      </c>
      <c r="AL42" s="8">
        <v>2.7068915928132702</v>
      </c>
      <c r="AM42" s="7">
        <v>51.848084638238497</v>
      </c>
      <c r="AN42" s="8">
        <v>2.9782945464714401</v>
      </c>
      <c r="AO42" s="7">
        <v>7.6324873358104304</v>
      </c>
      <c r="AP42" s="8">
        <v>4.1948294560191002</v>
      </c>
      <c r="AQ42" s="7">
        <v>49.016726540169799</v>
      </c>
      <c r="AR42" s="8">
        <v>1.2726869852956999</v>
      </c>
      <c r="AS42" s="7">
        <v>50.715073909570997</v>
      </c>
      <c r="AT42" s="8">
        <v>2.7996153108847701</v>
      </c>
      <c r="AU42" s="7">
        <v>46.863540729773703</v>
      </c>
      <c r="AV42" s="8">
        <v>2.76255020284442</v>
      </c>
      <c r="AW42" s="7">
        <v>-3.8515331797972499</v>
      </c>
      <c r="AX42" s="8">
        <v>4.0973153397980902</v>
      </c>
      <c r="AY42" s="7">
        <v>25.685397203970201</v>
      </c>
      <c r="AZ42" s="8">
        <v>1.30912012432769</v>
      </c>
      <c r="BA42" s="7">
        <v>30.457615954933001</v>
      </c>
      <c r="BB42" s="8">
        <v>2.9399229870646302</v>
      </c>
      <c r="BC42" s="7">
        <v>24.453665247590202</v>
      </c>
      <c r="BD42" s="8">
        <v>2.3255500364993398</v>
      </c>
      <c r="BE42" s="7">
        <v>-6.0039507073427103</v>
      </c>
      <c r="BF42" s="8">
        <v>3.7674047420624799</v>
      </c>
      <c r="BG42" s="7">
        <v>70.115181299637101</v>
      </c>
      <c r="BH42" s="8">
        <v>1.1351554365890399</v>
      </c>
      <c r="BI42" s="7">
        <v>71.423021825383501</v>
      </c>
      <c r="BJ42" s="8">
        <v>2.40501857355587</v>
      </c>
      <c r="BK42" s="7">
        <v>64.072920091867999</v>
      </c>
      <c r="BL42" s="8">
        <v>2.6250891779807</v>
      </c>
      <c r="BM42" s="7">
        <v>-7.3501017335155003</v>
      </c>
      <c r="BN42" s="8">
        <v>3.7832380876301701</v>
      </c>
      <c r="BO42" s="7">
        <v>30.380311243906998</v>
      </c>
      <c r="BP42" s="8">
        <v>1.3354989374853099</v>
      </c>
      <c r="BQ42" s="7">
        <v>32.798507146409101</v>
      </c>
      <c r="BR42" s="8">
        <v>2.8804269863906402</v>
      </c>
      <c r="BS42" s="7">
        <v>33.425571036658397</v>
      </c>
      <c r="BT42" s="8">
        <v>2.5410738058360001</v>
      </c>
      <c r="BU42" s="7">
        <v>0.62706389024938902</v>
      </c>
      <c r="BV42" s="8">
        <v>3.73880205363628</v>
      </c>
      <c r="BW42" s="7">
        <v>34.802492895021302</v>
      </c>
      <c r="BX42" s="8">
        <v>1.23361825119171</v>
      </c>
      <c r="BY42" s="7">
        <v>32.195555140403997</v>
      </c>
      <c r="BZ42" s="8">
        <v>2.7268838976827401</v>
      </c>
      <c r="CA42" s="7">
        <v>39.529686596156502</v>
      </c>
      <c r="CB42" s="8">
        <v>2.70891316665237</v>
      </c>
      <c r="CC42" s="7">
        <v>7.3341314557524697</v>
      </c>
      <c r="CD42" s="8">
        <v>3.8520534854996802</v>
      </c>
      <c r="CE42" s="7">
        <v>34.181763717861898</v>
      </c>
      <c r="CF42" s="8">
        <v>1.4423441884503301</v>
      </c>
      <c r="CG42" s="7">
        <v>34.480598293071097</v>
      </c>
      <c r="CH42" s="8">
        <v>3.1205142709409599</v>
      </c>
      <c r="CI42" s="7">
        <v>40.6167219122174</v>
      </c>
      <c r="CJ42" s="8">
        <v>2.7203069567141802</v>
      </c>
      <c r="CK42" s="7">
        <v>6.13612361914626</v>
      </c>
      <c r="CL42" s="8">
        <v>4.0207793273624999</v>
      </c>
      <c r="CM42" s="7">
        <v>68.555463151478094</v>
      </c>
      <c r="CN42" s="8">
        <v>1.3050325896900301</v>
      </c>
      <c r="CO42" s="7">
        <v>66.956218484687895</v>
      </c>
      <c r="CP42" s="8">
        <v>2.4487343946633802</v>
      </c>
      <c r="CQ42" s="7">
        <v>68.739454132044401</v>
      </c>
      <c r="CR42" s="8">
        <v>2.2919881455422599</v>
      </c>
      <c r="CS42" s="7">
        <v>1.7832356473565301</v>
      </c>
      <c r="CT42" s="8">
        <v>3.4786970212547002</v>
      </c>
      <c r="CU42" s="7">
        <v>34.902100536095901</v>
      </c>
      <c r="CV42" s="8">
        <v>1.43813460915814</v>
      </c>
      <c r="CW42" s="7">
        <v>35.160440748413997</v>
      </c>
      <c r="CX42" s="8">
        <v>2.8587927485945799</v>
      </c>
      <c r="CY42" s="7">
        <v>37.619084184216398</v>
      </c>
      <c r="CZ42" s="8">
        <v>2.9492351157751</v>
      </c>
      <c r="DA42" s="7">
        <v>2.4586434358024101</v>
      </c>
      <c r="DB42" s="9">
        <v>4.0227720531310096</v>
      </c>
    </row>
    <row r="43" spans="1:106" ht="15" customHeight="1" x14ac:dyDescent="0.25">
      <c r="A43" s="6" t="s">
        <v>45</v>
      </c>
      <c r="B43" s="46">
        <v>2</v>
      </c>
      <c r="C43" s="7">
        <v>32.212770056798199</v>
      </c>
      <c r="D43" s="8">
        <v>1.7290048184246301</v>
      </c>
      <c r="E43" s="7">
        <v>28.231012336668801</v>
      </c>
      <c r="F43" s="8">
        <v>3.7699823004687398</v>
      </c>
      <c r="G43" s="7">
        <v>39.193790006042597</v>
      </c>
      <c r="H43" s="8">
        <v>3.9173425897717502</v>
      </c>
      <c r="I43" s="7">
        <v>10.9627776693738</v>
      </c>
      <c r="J43" s="8">
        <v>5.5804929432288599</v>
      </c>
      <c r="K43" s="7">
        <v>19.771907237257199</v>
      </c>
      <c r="L43" s="8">
        <v>1.4838166383211699</v>
      </c>
      <c r="M43" s="7">
        <v>18.977870293266999</v>
      </c>
      <c r="N43" s="8">
        <v>3.2256336471386402</v>
      </c>
      <c r="O43" s="7">
        <v>20.217003999714301</v>
      </c>
      <c r="P43" s="8">
        <v>3.0151800199644301</v>
      </c>
      <c r="Q43" s="7">
        <v>1.23913370644731</v>
      </c>
      <c r="R43" s="8">
        <v>4.5233885644205296</v>
      </c>
      <c r="S43" s="7">
        <v>36.553123309819497</v>
      </c>
      <c r="T43" s="8">
        <v>1.6718062870297801</v>
      </c>
      <c r="U43" s="7">
        <v>37.836620677993501</v>
      </c>
      <c r="V43" s="8">
        <v>3.5207194534847202</v>
      </c>
      <c r="W43" s="7">
        <v>33.799372543217501</v>
      </c>
      <c r="X43" s="8">
        <v>3.5962672009381902</v>
      </c>
      <c r="Y43" s="7">
        <v>-4.0372481347759903</v>
      </c>
      <c r="Z43" s="8">
        <v>4.9415960648319803</v>
      </c>
      <c r="AA43" s="7">
        <v>66.258290419770105</v>
      </c>
      <c r="AB43" s="8">
        <v>1.48910530099941</v>
      </c>
      <c r="AC43" s="7">
        <v>64.818978264382494</v>
      </c>
      <c r="AD43" s="8">
        <v>3.3482727603725002</v>
      </c>
      <c r="AE43" s="7">
        <v>66.479089669989193</v>
      </c>
      <c r="AF43" s="8">
        <v>3.17809541350772</v>
      </c>
      <c r="AG43" s="7">
        <v>1.6601114056066599</v>
      </c>
      <c r="AH43" s="8">
        <v>4.7851101808481502</v>
      </c>
      <c r="AI43" s="7">
        <v>53.304285196601398</v>
      </c>
      <c r="AJ43" s="8">
        <v>1.7778318207208099</v>
      </c>
      <c r="AK43" s="7">
        <v>50.962700782773702</v>
      </c>
      <c r="AL43" s="8">
        <v>4.0422511466871098</v>
      </c>
      <c r="AM43" s="7">
        <v>53.334970859309003</v>
      </c>
      <c r="AN43" s="8">
        <v>3.7438745285503701</v>
      </c>
      <c r="AO43" s="7">
        <v>2.37227007653527</v>
      </c>
      <c r="AP43" s="8">
        <v>5.5049265981300204</v>
      </c>
      <c r="AQ43" s="7">
        <v>44.740068103380899</v>
      </c>
      <c r="AR43" s="8">
        <v>1.77311379254835</v>
      </c>
      <c r="AS43" s="7">
        <v>47.999456806368798</v>
      </c>
      <c r="AT43" s="8">
        <v>3.7494304922034898</v>
      </c>
      <c r="AU43" s="7">
        <v>41.629068105152498</v>
      </c>
      <c r="AV43" s="8">
        <v>3.3532035420435098</v>
      </c>
      <c r="AW43" s="7">
        <v>-6.3703887012162896</v>
      </c>
      <c r="AX43" s="8">
        <v>5.5019662377120397</v>
      </c>
      <c r="AY43" s="7">
        <v>13.2503652199859</v>
      </c>
      <c r="AZ43" s="8">
        <v>1.32868926759412</v>
      </c>
      <c r="BA43" s="7">
        <v>15.836302705219699</v>
      </c>
      <c r="BB43" s="8">
        <v>3.06362371069658</v>
      </c>
      <c r="BC43" s="7">
        <v>12.3530518544571</v>
      </c>
      <c r="BD43" s="8">
        <v>2.4291574609997202</v>
      </c>
      <c r="BE43" s="7">
        <v>-3.48325085076267</v>
      </c>
      <c r="BF43" s="8">
        <v>3.9697986498253299</v>
      </c>
      <c r="BG43" s="7">
        <v>22.062838072814699</v>
      </c>
      <c r="BH43" s="8">
        <v>1.4908620114121101</v>
      </c>
      <c r="BI43" s="7">
        <v>20.027167814666001</v>
      </c>
      <c r="BJ43" s="8">
        <v>3.9018354153439199</v>
      </c>
      <c r="BK43" s="7">
        <v>20.9927199204636</v>
      </c>
      <c r="BL43" s="8">
        <v>3.2733705510675399</v>
      </c>
      <c r="BM43" s="7">
        <v>0.96555210579758499</v>
      </c>
      <c r="BN43" s="8">
        <v>5.1092791568885598</v>
      </c>
      <c r="BO43" s="7">
        <v>32.305378829207001</v>
      </c>
      <c r="BP43" s="8">
        <v>1.7479109012002101</v>
      </c>
      <c r="BQ43" s="7">
        <v>32.442373889636599</v>
      </c>
      <c r="BR43" s="8">
        <v>4.03074911421424</v>
      </c>
      <c r="BS43" s="7">
        <v>35.241702623736998</v>
      </c>
      <c r="BT43" s="8">
        <v>3.3958259778810098</v>
      </c>
      <c r="BU43" s="7">
        <v>2.7993287341003801</v>
      </c>
      <c r="BV43" s="8">
        <v>5.3984437407178403</v>
      </c>
      <c r="BW43" s="7">
        <v>30.833547011020201</v>
      </c>
      <c r="BX43" s="8">
        <v>1.63807710099021</v>
      </c>
      <c r="BY43" s="7">
        <v>30.932733542057001</v>
      </c>
      <c r="BZ43" s="8">
        <v>3.9374683861920499</v>
      </c>
      <c r="CA43" s="7">
        <v>31.353674351081299</v>
      </c>
      <c r="CB43" s="8">
        <v>3.0880292600585801</v>
      </c>
      <c r="CC43" s="7">
        <v>0.42094080902437597</v>
      </c>
      <c r="CD43" s="8">
        <v>5.2786882690300603</v>
      </c>
      <c r="CE43" s="7">
        <v>39.894537066218703</v>
      </c>
      <c r="CF43" s="8">
        <v>1.61801140215782</v>
      </c>
      <c r="CG43" s="7">
        <v>35.597991198376299</v>
      </c>
      <c r="CH43" s="8">
        <v>3.7218794388576399</v>
      </c>
      <c r="CI43" s="7">
        <v>45.279376621626398</v>
      </c>
      <c r="CJ43" s="8">
        <v>3.7343235514858999</v>
      </c>
      <c r="CK43" s="7">
        <v>9.6813854232501306</v>
      </c>
      <c r="CL43" s="8">
        <v>5.5206270003421096</v>
      </c>
      <c r="CM43" s="7">
        <v>28.0683349547765</v>
      </c>
      <c r="CN43" s="8">
        <v>1.6324272503184101</v>
      </c>
      <c r="CO43" s="7">
        <v>29.610337905528102</v>
      </c>
      <c r="CP43" s="8">
        <v>3.6875960847095599</v>
      </c>
      <c r="CQ43" s="7">
        <v>27.1429732262751</v>
      </c>
      <c r="CR43" s="8">
        <v>3.1148464348434701</v>
      </c>
      <c r="CS43" s="7">
        <v>-2.4673646792530302</v>
      </c>
      <c r="CT43" s="8">
        <v>5.0662650782875103</v>
      </c>
      <c r="CU43" s="7">
        <v>30.410353608633901</v>
      </c>
      <c r="CV43" s="8">
        <v>1.7579279329908499</v>
      </c>
      <c r="CW43" s="7">
        <v>28.983425235673501</v>
      </c>
      <c r="CX43" s="8">
        <v>4.29769571864776</v>
      </c>
      <c r="CY43" s="7">
        <v>30.3468241075443</v>
      </c>
      <c r="CZ43" s="8">
        <v>3.1584275634396199</v>
      </c>
      <c r="DA43" s="7">
        <v>1.3633988718707699</v>
      </c>
      <c r="DB43" s="9">
        <v>5.4404242793222704</v>
      </c>
    </row>
    <row r="44" spans="1:106" ht="15" customHeight="1" x14ac:dyDescent="0.25">
      <c r="A44" s="6" t="s">
        <v>46</v>
      </c>
      <c r="B44" s="46">
        <v>2</v>
      </c>
      <c r="C44" s="7">
        <v>62.9725420926613</v>
      </c>
      <c r="D44" s="8">
        <v>1.1317628131220701</v>
      </c>
      <c r="E44" s="7">
        <v>59.715333914887303</v>
      </c>
      <c r="F44" s="8">
        <v>1.7368002582141999</v>
      </c>
      <c r="G44" s="7">
        <v>66.589780372950798</v>
      </c>
      <c r="H44" s="8">
        <v>2.95063105611522</v>
      </c>
      <c r="I44" s="7">
        <v>6.8744464580634599</v>
      </c>
      <c r="J44" s="8">
        <v>3.3868575126921998</v>
      </c>
      <c r="K44" s="7">
        <v>67.555721025168694</v>
      </c>
      <c r="L44" s="8">
        <v>1.27348946784798</v>
      </c>
      <c r="M44" s="7">
        <v>69.376911607912803</v>
      </c>
      <c r="N44" s="8">
        <v>2.2047879868762799</v>
      </c>
      <c r="O44" s="7">
        <v>69.426577359460595</v>
      </c>
      <c r="P44" s="8">
        <v>3.0368740144724602</v>
      </c>
      <c r="Q44" s="7">
        <v>4.9665751547834702E-2</v>
      </c>
      <c r="R44" s="8">
        <v>3.7450237567871301</v>
      </c>
      <c r="S44" s="7">
        <v>70.440576818158306</v>
      </c>
      <c r="T44" s="8">
        <v>1.2288547084429999</v>
      </c>
      <c r="U44" s="7">
        <v>70.406336433676003</v>
      </c>
      <c r="V44" s="8">
        <v>2.09175011161263</v>
      </c>
      <c r="W44" s="7">
        <v>70.465217460045693</v>
      </c>
      <c r="X44" s="8">
        <v>2.8713834619581098</v>
      </c>
      <c r="Y44" s="7">
        <v>5.8881026369647302E-2</v>
      </c>
      <c r="Z44" s="8">
        <v>3.4032624775705802</v>
      </c>
      <c r="AA44" s="7">
        <v>24.638682154119302</v>
      </c>
      <c r="AB44" s="8">
        <v>1.2404102401627799</v>
      </c>
      <c r="AC44" s="7">
        <v>20.2392912850807</v>
      </c>
      <c r="AD44" s="8">
        <v>1.8344246410407601</v>
      </c>
      <c r="AE44" s="7">
        <v>28.9290870269359</v>
      </c>
      <c r="AF44" s="8">
        <v>2.73403388446421</v>
      </c>
      <c r="AG44" s="7">
        <v>8.6897957418551499</v>
      </c>
      <c r="AH44" s="8">
        <v>3.2599645115849301</v>
      </c>
      <c r="AI44" s="7">
        <v>60.719025734777503</v>
      </c>
      <c r="AJ44" s="8">
        <v>1.1359243025504999</v>
      </c>
      <c r="AK44" s="7">
        <v>59.426851149639297</v>
      </c>
      <c r="AL44" s="8">
        <v>2.4077289064633698</v>
      </c>
      <c r="AM44" s="7">
        <v>64.476158556108302</v>
      </c>
      <c r="AN44" s="8">
        <v>2.5181543945722802</v>
      </c>
      <c r="AO44" s="7">
        <v>5.0493074064690102</v>
      </c>
      <c r="AP44" s="8">
        <v>3.6255734810522902</v>
      </c>
      <c r="AQ44" s="7">
        <v>66.728321438385507</v>
      </c>
      <c r="AR44" s="8">
        <v>1.1749181328140901</v>
      </c>
      <c r="AS44" s="7">
        <v>69.959301091462393</v>
      </c>
      <c r="AT44" s="8">
        <v>2.1286872171109299</v>
      </c>
      <c r="AU44" s="7">
        <v>62.677986603895697</v>
      </c>
      <c r="AV44" s="8">
        <v>2.1726994884135902</v>
      </c>
      <c r="AW44" s="7">
        <v>-7.2813144875667604</v>
      </c>
      <c r="AX44" s="8">
        <v>3.05073279731997</v>
      </c>
      <c r="AY44" s="7">
        <v>15.172094682462401</v>
      </c>
      <c r="AZ44" s="8">
        <v>0.89897799561924496</v>
      </c>
      <c r="BA44" s="7">
        <v>18.9463406391177</v>
      </c>
      <c r="BB44" s="8">
        <v>1.6263670401075701</v>
      </c>
      <c r="BC44" s="7">
        <v>16.223031682859698</v>
      </c>
      <c r="BD44" s="8">
        <v>2.1170410646166302</v>
      </c>
      <c r="BE44" s="7">
        <v>-2.7233089562579802</v>
      </c>
      <c r="BF44" s="8">
        <v>2.5382097384732898</v>
      </c>
      <c r="BG44" s="7">
        <v>16.819165109071299</v>
      </c>
      <c r="BH44" s="8">
        <v>0.87512834118907801</v>
      </c>
      <c r="BI44" s="7">
        <v>17.877890305955098</v>
      </c>
      <c r="BJ44" s="8">
        <v>1.5158942147963099</v>
      </c>
      <c r="BK44" s="7">
        <v>18.283192513619401</v>
      </c>
      <c r="BL44" s="8">
        <v>2.3583907396185899</v>
      </c>
      <c r="BM44" s="7">
        <v>0.40530220766429897</v>
      </c>
      <c r="BN44" s="8">
        <v>2.3862656415763501</v>
      </c>
      <c r="BO44" s="7">
        <v>19.266251530871699</v>
      </c>
      <c r="BP44" s="8">
        <v>1.26663541713806</v>
      </c>
      <c r="BQ44" s="7">
        <v>16.492034418798699</v>
      </c>
      <c r="BR44" s="8">
        <v>1.9147197644738101</v>
      </c>
      <c r="BS44" s="7">
        <v>22.462410221433998</v>
      </c>
      <c r="BT44" s="8">
        <v>2.65355668171641</v>
      </c>
      <c r="BU44" s="7">
        <v>5.9703758026353002</v>
      </c>
      <c r="BV44" s="8">
        <v>3.0788390396429901</v>
      </c>
      <c r="BW44" s="7">
        <v>43.797343382159497</v>
      </c>
      <c r="BX44" s="8">
        <v>1.47138669465975</v>
      </c>
      <c r="BY44" s="7">
        <v>36.984471146624401</v>
      </c>
      <c r="BZ44" s="8">
        <v>1.8630803612722</v>
      </c>
      <c r="CA44" s="7">
        <v>51.049453601182996</v>
      </c>
      <c r="CB44" s="8">
        <v>2.7316514268435101</v>
      </c>
      <c r="CC44" s="7">
        <v>14.064982454558599</v>
      </c>
      <c r="CD44" s="8">
        <v>2.99045120754643</v>
      </c>
      <c r="CE44" s="7">
        <v>30.2267196833923</v>
      </c>
      <c r="CF44" s="8">
        <v>1.0750865809958701</v>
      </c>
      <c r="CG44" s="7">
        <v>25.873630340891101</v>
      </c>
      <c r="CH44" s="8">
        <v>2.1521247801997099</v>
      </c>
      <c r="CI44" s="7">
        <v>33.9471823226976</v>
      </c>
      <c r="CJ44" s="8">
        <v>2.4994774872825198</v>
      </c>
      <c r="CK44" s="7">
        <v>8.0735519818065509</v>
      </c>
      <c r="CL44" s="8">
        <v>3.35214033094798</v>
      </c>
      <c r="CM44" s="7">
        <v>42.244064074084697</v>
      </c>
      <c r="CN44" s="8">
        <v>1.1168278371309699</v>
      </c>
      <c r="CO44" s="7">
        <v>36.627028597585998</v>
      </c>
      <c r="CP44" s="8">
        <v>2.2036114847820398</v>
      </c>
      <c r="CQ44" s="7">
        <v>47.245794293623497</v>
      </c>
      <c r="CR44" s="8">
        <v>2.4397018305463001</v>
      </c>
      <c r="CS44" s="7">
        <v>10.618765696037499</v>
      </c>
      <c r="CT44" s="8">
        <v>3.3575902406405498</v>
      </c>
      <c r="CU44" s="7">
        <v>22.113935160586099</v>
      </c>
      <c r="CV44" s="8">
        <v>1.2454090606419601</v>
      </c>
      <c r="CW44" s="7">
        <v>17.572338143219799</v>
      </c>
      <c r="CX44" s="8">
        <v>1.78674074935175</v>
      </c>
      <c r="CY44" s="7">
        <v>28.422721928698898</v>
      </c>
      <c r="CZ44" s="8">
        <v>2.2666242192434001</v>
      </c>
      <c r="DA44" s="7">
        <v>10.850383785479201</v>
      </c>
      <c r="DB44" s="9">
        <v>2.7960126553508502</v>
      </c>
    </row>
    <row r="45" spans="1:106" ht="15" customHeight="1" x14ac:dyDescent="0.25">
      <c r="A45" s="6" t="s">
        <v>113</v>
      </c>
      <c r="B45" s="46">
        <v>2</v>
      </c>
      <c r="C45" s="7">
        <v>25.914180699696001</v>
      </c>
      <c r="D45" s="8">
        <v>1.1278575817493901</v>
      </c>
      <c r="E45" s="7">
        <v>23.198383650666202</v>
      </c>
      <c r="F45" s="8">
        <v>1.89432884181993</v>
      </c>
      <c r="G45" s="7">
        <v>29.675305755245301</v>
      </c>
      <c r="H45" s="8">
        <v>2.2122233526727499</v>
      </c>
      <c r="I45" s="7">
        <v>6.4769221045791801</v>
      </c>
      <c r="J45" s="8">
        <v>2.9581049749074801</v>
      </c>
      <c r="K45" s="7">
        <v>17.983667071618299</v>
      </c>
      <c r="L45" s="8">
        <v>0.92682083939522697</v>
      </c>
      <c r="M45" s="7">
        <v>16.3092324371652</v>
      </c>
      <c r="N45" s="8">
        <v>1.7352691400454301</v>
      </c>
      <c r="O45" s="7">
        <v>21.577301644778998</v>
      </c>
      <c r="P45" s="8">
        <v>1.96416802061069</v>
      </c>
      <c r="Q45" s="7">
        <v>5.26806920761382</v>
      </c>
      <c r="R45" s="8">
        <v>2.7964431399501102</v>
      </c>
      <c r="S45" s="7">
        <v>32.476316498818797</v>
      </c>
      <c r="T45" s="8">
        <v>1.13440327472539</v>
      </c>
      <c r="U45" s="7">
        <v>33.320068303836599</v>
      </c>
      <c r="V45" s="8">
        <v>2.4471521717534399</v>
      </c>
      <c r="W45" s="7">
        <v>36.136207359433001</v>
      </c>
      <c r="X45" s="8">
        <v>2.16194380855642</v>
      </c>
      <c r="Y45" s="7">
        <v>2.8161390555964099</v>
      </c>
      <c r="Z45" s="8">
        <v>3.3769389846939801</v>
      </c>
      <c r="AA45" s="7">
        <v>53.009904422190999</v>
      </c>
      <c r="AB45" s="8">
        <v>1.3216729870625801</v>
      </c>
      <c r="AC45" s="7">
        <v>50.260318014641499</v>
      </c>
      <c r="AD45" s="8">
        <v>2.7284837338018302</v>
      </c>
      <c r="AE45" s="7">
        <v>55.482264615675398</v>
      </c>
      <c r="AF45" s="8">
        <v>2.2774806521806701</v>
      </c>
      <c r="AG45" s="7">
        <v>5.2219466010339</v>
      </c>
      <c r="AH45" s="8">
        <v>3.29088417674128</v>
      </c>
      <c r="AI45" s="7">
        <v>41.495548135675897</v>
      </c>
      <c r="AJ45" s="8">
        <v>1.2088259653256399</v>
      </c>
      <c r="AK45" s="7">
        <v>41.568563461524498</v>
      </c>
      <c r="AL45" s="8">
        <v>2.60137835220696</v>
      </c>
      <c r="AM45" s="7">
        <v>43.735008491743798</v>
      </c>
      <c r="AN45" s="8">
        <v>2.4490349211076898</v>
      </c>
      <c r="AO45" s="7">
        <v>2.1664450302192302</v>
      </c>
      <c r="AP45" s="8">
        <v>3.6465963340785899</v>
      </c>
      <c r="AQ45" s="7">
        <v>36.710178075100899</v>
      </c>
      <c r="AR45" s="8">
        <v>1.1592426265635101</v>
      </c>
      <c r="AS45" s="7">
        <v>41.756327736230801</v>
      </c>
      <c r="AT45" s="8">
        <v>2.2249087247247701</v>
      </c>
      <c r="AU45" s="7">
        <v>32.748972089697098</v>
      </c>
      <c r="AV45" s="8">
        <v>2.1711094157891702</v>
      </c>
      <c r="AW45" s="7">
        <v>-9.0073556465336999</v>
      </c>
      <c r="AX45" s="8">
        <v>2.6249009884830401</v>
      </c>
      <c r="AY45" s="7">
        <v>15.575983325312</v>
      </c>
      <c r="AZ45" s="8">
        <v>0.74825280265246397</v>
      </c>
      <c r="BA45" s="7">
        <v>15.751768836985701</v>
      </c>
      <c r="BB45" s="8">
        <v>1.57048758686595</v>
      </c>
      <c r="BC45" s="7">
        <v>19.235158925947701</v>
      </c>
      <c r="BD45" s="8">
        <v>1.5439641114743199</v>
      </c>
      <c r="BE45" s="7">
        <v>3.4833900889619498</v>
      </c>
      <c r="BF45" s="8">
        <v>2.3061031566978798</v>
      </c>
      <c r="BG45" s="7">
        <v>34.3490507227609</v>
      </c>
      <c r="BH45" s="8">
        <v>1.1667642574293899</v>
      </c>
      <c r="BI45" s="7">
        <v>32.691556098485897</v>
      </c>
      <c r="BJ45" s="8">
        <v>2.1975386878030601</v>
      </c>
      <c r="BK45" s="7">
        <v>38.988828416253902</v>
      </c>
      <c r="BL45" s="8">
        <v>2.47136965339728</v>
      </c>
      <c r="BM45" s="7">
        <v>6.2972723177679502</v>
      </c>
      <c r="BN45" s="8">
        <v>3.4119140881113199</v>
      </c>
      <c r="BO45" s="7">
        <v>29.517517596880001</v>
      </c>
      <c r="BP45" s="8">
        <v>1.0940541389026199</v>
      </c>
      <c r="BQ45" s="7">
        <v>28.320541081133499</v>
      </c>
      <c r="BR45" s="8">
        <v>2.2235361390722499</v>
      </c>
      <c r="BS45" s="7">
        <v>34.4232090468983</v>
      </c>
      <c r="BT45" s="8">
        <v>2.4670142886850299</v>
      </c>
      <c r="BU45" s="7">
        <v>6.1026679657648497</v>
      </c>
      <c r="BV45" s="8">
        <v>3.5227270131339701</v>
      </c>
      <c r="BW45" s="7">
        <v>29.4576050112871</v>
      </c>
      <c r="BX45" s="8">
        <v>1.1219618291776501</v>
      </c>
      <c r="BY45" s="7">
        <v>28.331493436256402</v>
      </c>
      <c r="BZ45" s="8">
        <v>2.1614696956075998</v>
      </c>
      <c r="CA45" s="7">
        <v>33.652565237081397</v>
      </c>
      <c r="CB45" s="8">
        <v>2.4780235244553799</v>
      </c>
      <c r="CC45" s="7">
        <v>5.321071800825</v>
      </c>
      <c r="CD45" s="8">
        <v>3.4378648602185802</v>
      </c>
      <c r="CE45" s="7">
        <v>34.994314550852103</v>
      </c>
      <c r="CF45" s="8">
        <v>1.07673493839304</v>
      </c>
      <c r="CG45" s="7">
        <v>33.072457845057599</v>
      </c>
      <c r="CH45" s="8">
        <v>2.1246550634466201</v>
      </c>
      <c r="CI45" s="7">
        <v>36.954072686233602</v>
      </c>
      <c r="CJ45" s="8">
        <v>2.3422195763831999</v>
      </c>
      <c r="CK45" s="7">
        <v>3.8816148411760101</v>
      </c>
      <c r="CL45" s="8">
        <v>3.42084780652903</v>
      </c>
      <c r="CM45" s="7">
        <v>31.7850819020594</v>
      </c>
      <c r="CN45" s="8">
        <v>1.0374902735573499</v>
      </c>
      <c r="CO45" s="7">
        <v>32.142443534371502</v>
      </c>
      <c r="CP45" s="8">
        <v>2.3309868927967998</v>
      </c>
      <c r="CQ45" s="7">
        <v>33.195090703152601</v>
      </c>
      <c r="CR45" s="8">
        <v>2.3179768473569098</v>
      </c>
      <c r="CS45" s="7">
        <v>1.05264716878118</v>
      </c>
      <c r="CT45" s="8">
        <v>3.3999095219780999</v>
      </c>
      <c r="CU45" s="7">
        <v>25.438369535694498</v>
      </c>
      <c r="CV45" s="8">
        <v>0.943448442100565</v>
      </c>
      <c r="CW45" s="7">
        <v>25.7264647488966</v>
      </c>
      <c r="CX45" s="8">
        <v>2.1668898464320301</v>
      </c>
      <c r="CY45" s="7">
        <v>28.664604993661801</v>
      </c>
      <c r="CZ45" s="8">
        <v>2.14744399609165</v>
      </c>
      <c r="DA45" s="7">
        <v>2.9381402447652301</v>
      </c>
      <c r="DB45" s="9">
        <v>3.1127565989047801</v>
      </c>
    </row>
    <row r="46" spans="1:106" ht="15" customHeight="1" x14ac:dyDescent="0.25">
      <c r="A46" s="6" t="s">
        <v>47</v>
      </c>
      <c r="B46" s="46">
        <v>2</v>
      </c>
      <c r="C46" s="7">
        <v>24.6394392708421</v>
      </c>
      <c r="D46" s="8">
        <v>1.2769883871973899</v>
      </c>
      <c r="E46" s="7">
        <v>25.3661015498765</v>
      </c>
      <c r="F46" s="8">
        <v>2.4821166409750601</v>
      </c>
      <c r="G46" s="7">
        <v>25.262589434730501</v>
      </c>
      <c r="H46" s="8">
        <v>2.4909896437310701</v>
      </c>
      <c r="I46" s="7">
        <v>-0.103512115145968</v>
      </c>
      <c r="J46" s="8">
        <v>3.65559102660559</v>
      </c>
      <c r="K46" s="7">
        <v>15.964845033529301</v>
      </c>
      <c r="L46" s="8">
        <v>1.14486716037172</v>
      </c>
      <c r="M46" s="7">
        <v>15.619559217537899</v>
      </c>
      <c r="N46" s="8">
        <v>2.3729137500857398</v>
      </c>
      <c r="O46" s="7">
        <v>15.255706333496001</v>
      </c>
      <c r="P46" s="8">
        <v>2.0036018513009202</v>
      </c>
      <c r="Q46" s="7">
        <v>-0.36385288404189498</v>
      </c>
      <c r="R46" s="8">
        <v>3.1028074213950299</v>
      </c>
      <c r="S46" s="7">
        <v>30.5292930060671</v>
      </c>
      <c r="T46" s="8">
        <v>1.4005371443894501</v>
      </c>
      <c r="U46" s="7">
        <v>27.565208437720699</v>
      </c>
      <c r="V46" s="8">
        <v>3.0064113366109799</v>
      </c>
      <c r="W46" s="7">
        <v>29.3605238944272</v>
      </c>
      <c r="X46" s="8">
        <v>2.5106217441818801</v>
      </c>
      <c r="Y46" s="7">
        <v>1.79531545670649</v>
      </c>
      <c r="Z46" s="8">
        <v>3.8827494131585101</v>
      </c>
      <c r="AA46" s="7">
        <v>43.813178732361301</v>
      </c>
      <c r="AB46" s="8">
        <v>1.6091276686126399</v>
      </c>
      <c r="AC46" s="7">
        <v>42.478868961318298</v>
      </c>
      <c r="AD46" s="8">
        <v>3.3441413595584701</v>
      </c>
      <c r="AE46" s="7">
        <v>43.724302829030201</v>
      </c>
      <c r="AF46" s="8">
        <v>3.1636642344419399</v>
      </c>
      <c r="AG46" s="7">
        <v>1.2454338677119099</v>
      </c>
      <c r="AH46" s="8">
        <v>4.6334358013407897</v>
      </c>
      <c r="AI46" s="7">
        <v>45.784924477497498</v>
      </c>
      <c r="AJ46" s="8">
        <v>1.71295447994505</v>
      </c>
      <c r="AK46" s="7">
        <v>39.454187031775</v>
      </c>
      <c r="AL46" s="8">
        <v>3.19848602836558</v>
      </c>
      <c r="AM46" s="7">
        <v>45.680493218929499</v>
      </c>
      <c r="AN46" s="8">
        <v>2.97238588834482</v>
      </c>
      <c r="AO46" s="7">
        <v>6.2263061871545302</v>
      </c>
      <c r="AP46" s="8">
        <v>4.4515593697567297</v>
      </c>
      <c r="AQ46" s="7">
        <v>37.1197590947002</v>
      </c>
      <c r="AR46" s="8">
        <v>1.33856167226056</v>
      </c>
      <c r="AS46" s="7">
        <v>39.325938111861397</v>
      </c>
      <c r="AT46" s="8">
        <v>2.6299194949097102</v>
      </c>
      <c r="AU46" s="7">
        <v>29.385982152577501</v>
      </c>
      <c r="AV46" s="8">
        <v>2.6141541644717998</v>
      </c>
      <c r="AW46" s="7">
        <v>-9.9399559592838695</v>
      </c>
      <c r="AX46" s="8">
        <v>3.1629767808737501</v>
      </c>
      <c r="AY46" s="7">
        <v>7.1339024256856103</v>
      </c>
      <c r="AZ46" s="8">
        <v>0.64230723635604103</v>
      </c>
      <c r="BA46" s="7">
        <v>6.2389225279296499</v>
      </c>
      <c r="BB46" s="8">
        <v>1.30310808097916</v>
      </c>
      <c r="BC46" s="7">
        <v>6.2688793930554603</v>
      </c>
      <c r="BD46" s="8">
        <v>1.4197742482449101</v>
      </c>
      <c r="BE46" s="7">
        <v>2.9956865125814899E-2</v>
      </c>
      <c r="BF46" s="8">
        <v>1.8773447502862699</v>
      </c>
      <c r="BG46" s="7">
        <v>32.069709717158503</v>
      </c>
      <c r="BH46" s="8">
        <v>1.6987054635756</v>
      </c>
      <c r="BI46" s="7">
        <v>31.9968352309564</v>
      </c>
      <c r="BJ46" s="8">
        <v>2.9135888812211599</v>
      </c>
      <c r="BK46" s="7">
        <v>29.990899946168401</v>
      </c>
      <c r="BL46" s="8">
        <v>2.7545082554431302</v>
      </c>
      <c r="BM46" s="7">
        <v>-2.0059352847880301</v>
      </c>
      <c r="BN46" s="8">
        <v>3.5624027839769399</v>
      </c>
      <c r="BO46" s="7">
        <v>44.365760453351797</v>
      </c>
      <c r="BP46" s="8">
        <v>1.47378196371613</v>
      </c>
      <c r="BQ46" s="7">
        <v>38.894032851850803</v>
      </c>
      <c r="BR46" s="8">
        <v>2.8720402665042402</v>
      </c>
      <c r="BS46" s="7">
        <v>42.191914058898199</v>
      </c>
      <c r="BT46" s="8">
        <v>3.3623258101261899</v>
      </c>
      <c r="BU46" s="7">
        <v>3.2978812070474199</v>
      </c>
      <c r="BV46" s="8">
        <v>4.1474206130432796</v>
      </c>
      <c r="BW46" s="7">
        <v>32.792775773554297</v>
      </c>
      <c r="BX46" s="8">
        <v>1.2563469923013599</v>
      </c>
      <c r="BY46" s="7">
        <v>34.181886733859102</v>
      </c>
      <c r="BZ46" s="8">
        <v>3.0756815200355998</v>
      </c>
      <c r="CA46" s="7">
        <v>29.180174767206299</v>
      </c>
      <c r="CB46" s="8">
        <v>2.6934798270222702</v>
      </c>
      <c r="CC46" s="7">
        <v>-5.0017119666527901</v>
      </c>
      <c r="CD46" s="8">
        <v>4.4195380650129596</v>
      </c>
      <c r="CE46" s="7">
        <v>42.070190505441502</v>
      </c>
      <c r="CF46" s="8">
        <v>1.47516560198877</v>
      </c>
      <c r="CG46" s="7">
        <v>42.211022676079899</v>
      </c>
      <c r="CH46" s="8">
        <v>2.8647204594016298</v>
      </c>
      <c r="CI46" s="7">
        <v>38.627820253505902</v>
      </c>
      <c r="CJ46" s="8">
        <v>2.4064755561334801</v>
      </c>
      <c r="CK46" s="7">
        <v>-3.58320242257403</v>
      </c>
      <c r="CL46" s="8">
        <v>3.9767531294513101</v>
      </c>
      <c r="CM46" s="7">
        <v>19.058821929361201</v>
      </c>
      <c r="CN46" s="8">
        <v>1.2008692495283899</v>
      </c>
      <c r="CO46" s="7">
        <v>19.500450401294199</v>
      </c>
      <c r="CP46" s="8">
        <v>2.7057763997150399</v>
      </c>
      <c r="CQ46" s="7">
        <v>18.807392251364401</v>
      </c>
      <c r="CR46" s="8">
        <v>2.1702990476048698</v>
      </c>
      <c r="CS46" s="7">
        <v>-0.693058149929765</v>
      </c>
      <c r="CT46" s="8">
        <v>3.1791955688133502</v>
      </c>
      <c r="CU46" s="7">
        <v>15.635457832385599</v>
      </c>
      <c r="CV46" s="8">
        <v>0.98223694103122905</v>
      </c>
      <c r="CW46" s="7">
        <v>16.131878970721498</v>
      </c>
      <c r="CX46" s="8">
        <v>2.07312926161767</v>
      </c>
      <c r="CY46" s="7">
        <v>13.9535197878993</v>
      </c>
      <c r="CZ46" s="8">
        <v>1.6539590889409701</v>
      </c>
      <c r="DA46" s="7">
        <v>-2.1783591828222799</v>
      </c>
      <c r="DB46" s="9">
        <v>2.43576392854651</v>
      </c>
    </row>
    <row r="47" spans="1:106" ht="15" customHeight="1" x14ac:dyDescent="0.25">
      <c r="A47" s="10" t="s">
        <v>48</v>
      </c>
      <c r="B47" s="46">
        <v>2</v>
      </c>
      <c r="C47" s="7">
        <v>62.784435015951203</v>
      </c>
      <c r="D47" s="8">
        <v>1.0403102774896</v>
      </c>
      <c r="E47" s="7">
        <v>64.443194700564305</v>
      </c>
      <c r="F47" s="8">
        <v>2.1571176825323599</v>
      </c>
      <c r="G47" s="7">
        <v>62.548704975826404</v>
      </c>
      <c r="H47" s="8">
        <v>2.1379841459211399</v>
      </c>
      <c r="I47" s="7">
        <v>-1.8944897247379</v>
      </c>
      <c r="J47" s="8">
        <v>3.2490056206325999</v>
      </c>
      <c r="K47" s="7">
        <v>56.656115201688301</v>
      </c>
      <c r="L47" s="8">
        <v>1.2005958442301501</v>
      </c>
      <c r="M47" s="7">
        <v>60.517379282379601</v>
      </c>
      <c r="N47" s="8">
        <v>2.2227492739091299</v>
      </c>
      <c r="O47" s="7">
        <v>55.935131192941199</v>
      </c>
      <c r="P47" s="8">
        <v>2.1412728960284002</v>
      </c>
      <c r="Q47" s="7">
        <v>-4.5822480894383597</v>
      </c>
      <c r="R47" s="8">
        <v>3.1683214264619002</v>
      </c>
      <c r="S47" s="7">
        <v>77.437594989169199</v>
      </c>
      <c r="T47" s="8">
        <v>1.05035098709738</v>
      </c>
      <c r="U47" s="7">
        <v>77.046339759486102</v>
      </c>
      <c r="V47" s="8">
        <v>1.9845353096098099</v>
      </c>
      <c r="W47" s="7">
        <v>76.541101225133104</v>
      </c>
      <c r="X47" s="8">
        <v>2.0084147562241301</v>
      </c>
      <c r="Y47" s="7">
        <v>-0.50523853435301203</v>
      </c>
      <c r="Z47" s="8">
        <v>2.5497532808079102</v>
      </c>
      <c r="AA47" s="7">
        <v>79.268678411569894</v>
      </c>
      <c r="AB47" s="8">
        <v>0.97988364043308496</v>
      </c>
      <c r="AC47" s="7">
        <v>77.327830923669595</v>
      </c>
      <c r="AD47" s="8">
        <v>2.1052735227380999</v>
      </c>
      <c r="AE47" s="7">
        <v>79.976054171922101</v>
      </c>
      <c r="AF47" s="8">
        <v>1.6672365834426199</v>
      </c>
      <c r="AG47" s="7">
        <v>2.6482232482524899</v>
      </c>
      <c r="AH47" s="8">
        <v>2.8079428344023398</v>
      </c>
      <c r="AI47" s="7">
        <v>78.573225964804806</v>
      </c>
      <c r="AJ47" s="8">
        <v>1.00207255367743</v>
      </c>
      <c r="AK47" s="7">
        <v>78.166664602615697</v>
      </c>
      <c r="AL47" s="8">
        <v>2.3199064580208102</v>
      </c>
      <c r="AM47" s="7">
        <v>76.4583692411898</v>
      </c>
      <c r="AN47" s="8">
        <v>2.0183832678078102</v>
      </c>
      <c r="AO47" s="7">
        <v>-1.70829536142587</v>
      </c>
      <c r="AP47" s="8">
        <v>3.1872325941011499</v>
      </c>
      <c r="AQ47" s="7">
        <v>62.117180206075702</v>
      </c>
      <c r="AR47" s="8">
        <v>1.3014390014252899</v>
      </c>
      <c r="AS47" s="7">
        <v>68.070413453488896</v>
      </c>
      <c r="AT47" s="8">
        <v>2.2203883033579799</v>
      </c>
      <c r="AU47" s="7">
        <v>55.870861789641097</v>
      </c>
      <c r="AV47" s="8">
        <v>2.1520401468441102</v>
      </c>
      <c r="AW47" s="7">
        <v>-12.199551663847799</v>
      </c>
      <c r="AX47" s="8">
        <v>2.8692054421278601</v>
      </c>
      <c r="AY47" s="7">
        <v>26.768890115257001</v>
      </c>
      <c r="AZ47" s="8">
        <v>1.2024438983566801</v>
      </c>
      <c r="BA47" s="7">
        <v>30.62627600822</v>
      </c>
      <c r="BB47" s="8">
        <v>2.4816230933112799</v>
      </c>
      <c r="BC47" s="7">
        <v>24.488631703572299</v>
      </c>
      <c r="BD47" s="8">
        <v>1.9455365267515199</v>
      </c>
      <c r="BE47" s="7">
        <v>-6.1376443046476501</v>
      </c>
      <c r="BF47" s="8">
        <v>2.9166318329166101</v>
      </c>
      <c r="BG47" s="7">
        <v>52.040557384331301</v>
      </c>
      <c r="BH47" s="8">
        <v>1.1146890882182701</v>
      </c>
      <c r="BI47" s="7">
        <v>51.607631489201999</v>
      </c>
      <c r="BJ47" s="8">
        <v>2.30176610654186</v>
      </c>
      <c r="BK47" s="7">
        <v>54.758641751423902</v>
      </c>
      <c r="BL47" s="8">
        <v>2.5482582285255901</v>
      </c>
      <c r="BM47" s="7">
        <v>3.15101026222198</v>
      </c>
      <c r="BN47" s="8">
        <v>3.3800198421262402</v>
      </c>
      <c r="BO47" s="7">
        <v>60.5560700079646</v>
      </c>
      <c r="BP47" s="8">
        <v>1.3014181561695199</v>
      </c>
      <c r="BQ47" s="7">
        <v>61.643466212817998</v>
      </c>
      <c r="BR47" s="8">
        <v>2.3977104490803498</v>
      </c>
      <c r="BS47" s="7">
        <v>59.798481164790701</v>
      </c>
      <c r="BT47" s="8">
        <v>2.5333442270168698</v>
      </c>
      <c r="BU47" s="7">
        <v>-1.84498504802732</v>
      </c>
      <c r="BV47" s="8">
        <v>3.5087282216349198</v>
      </c>
      <c r="BW47" s="7">
        <v>63.825218584791003</v>
      </c>
      <c r="BX47" s="8">
        <v>1.19854899297327</v>
      </c>
      <c r="BY47" s="7">
        <v>65.002984720370193</v>
      </c>
      <c r="BZ47" s="8">
        <v>2.4940831877300802</v>
      </c>
      <c r="CA47" s="7">
        <v>61.4989593025593</v>
      </c>
      <c r="CB47" s="8">
        <v>2.2952284488319998</v>
      </c>
      <c r="CC47" s="7">
        <v>-3.5040254178108099</v>
      </c>
      <c r="CD47" s="8">
        <v>3.16009794727126</v>
      </c>
      <c r="CE47" s="7">
        <v>56.969681465733601</v>
      </c>
      <c r="CF47" s="8">
        <v>1.3413333516302099</v>
      </c>
      <c r="CG47" s="7">
        <v>55.597653659395398</v>
      </c>
      <c r="CH47" s="8">
        <v>2.6384225595876001</v>
      </c>
      <c r="CI47" s="7">
        <v>58.790368211702599</v>
      </c>
      <c r="CJ47" s="8">
        <v>2.2749875158038</v>
      </c>
      <c r="CK47" s="7">
        <v>3.1927145523072</v>
      </c>
      <c r="CL47" s="8">
        <v>3.1960850778965502</v>
      </c>
      <c r="CM47" s="7">
        <v>49.184089535812802</v>
      </c>
      <c r="CN47" s="8">
        <v>1.12482498154421</v>
      </c>
      <c r="CO47" s="7">
        <v>49.523478702586402</v>
      </c>
      <c r="CP47" s="8">
        <v>2.51516183601289</v>
      </c>
      <c r="CQ47" s="7">
        <v>50.074046968643501</v>
      </c>
      <c r="CR47" s="8">
        <v>2.0109903458559502</v>
      </c>
      <c r="CS47" s="7">
        <v>0.55056826605716902</v>
      </c>
      <c r="CT47" s="8">
        <v>3.3055517880005101</v>
      </c>
      <c r="CU47" s="7">
        <v>44.982868912298798</v>
      </c>
      <c r="CV47" s="8">
        <v>1.04531169543877</v>
      </c>
      <c r="CW47" s="7">
        <v>46.147928280451303</v>
      </c>
      <c r="CX47" s="8">
        <v>2.5549931025917401</v>
      </c>
      <c r="CY47" s="7">
        <v>45.277398152261803</v>
      </c>
      <c r="CZ47" s="8">
        <v>2.1446941086117199</v>
      </c>
      <c r="DA47" s="7">
        <v>-0.87053012818954301</v>
      </c>
      <c r="DB47" s="9">
        <v>3.2590179847956402</v>
      </c>
    </row>
    <row r="48" spans="1:106" ht="15" customHeight="1" x14ac:dyDescent="0.25">
      <c r="A48" s="10" t="s">
        <v>49</v>
      </c>
      <c r="B48" s="46">
        <v>2</v>
      </c>
      <c r="C48" s="7">
        <v>20.722582695723901</v>
      </c>
      <c r="D48" s="8">
        <v>1.1134392798894199</v>
      </c>
      <c r="E48" s="7">
        <v>21.629432095495702</v>
      </c>
      <c r="F48" s="8">
        <v>1.7381657805433299</v>
      </c>
      <c r="G48" s="7">
        <v>18.042045769845</v>
      </c>
      <c r="H48" s="8">
        <v>1.82026618107639</v>
      </c>
      <c r="I48" s="7">
        <v>-3.5873863256506699</v>
      </c>
      <c r="J48" s="8">
        <v>2.4976047877639802</v>
      </c>
      <c r="K48" s="7">
        <v>20.5896248444371</v>
      </c>
      <c r="L48" s="8">
        <v>1.1873096861339001</v>
      </c>
      <c r="M48" s="7">
        <v>21.476885747329401</v>
      </c>
      <c r="N48" s="8">
        <v>1.75143951408373</v>
      </c>
      <c r="O48" s="7">
        <v>17.508544757355601</v>
      </c>
      <c r="P48" s="8">
        <v>1.9073372477758701</v>
      </c>
      <c r="Q48" s="7">
        <v>-3.9683409899738402</v>
      </c>
      <c r="R48" s="8">
        <v>2.5661123993302302</v>
      </c>
      <c r="S48" s="7">
        <v>27.207218592142201</v>
      </c>
      <c r="T48" s="8">
        <v>1.25802648033285</v>
      </c>
      <c r="U48" s="7">
        <v>25.247063831672399</v>
      </c>
      <c r="V48" s="8">
        <v>1.8024423771293101</v>
      </c>
      <c r="W48" s="7">
        <v>24.022400293878601</v>
      </c>
      <c r="X48" s="8">
        <v>2.24911158802015</v>
      </c>
      <c r="Y48" s="7">
        <v>-1.22466353779382</v>
      </c>
      <c r="Z48" s="8">
        <v>2.8681175692873899</v>
      </c>
      <c r="AA48" s="7">
        <v>36.957521359435901</v>
      </c>
      <c r="AB48" s="8">
        <v>1.4639686007610599</v>
      </c>
      <c r="AC48" s="7">
        <v>35.429854854012198</v>
      </c>
      <c r="AD48" s="8">
        <v>2.43204734375569</v>
      </c>
      <c r="AE48" s="7">
        <v>34.5572691907497</v>
      </c>
      <c r="AF48" s="8">
        <v>2.2121476946754401</v>
      </c>
      <c r="AG48" s="7">
        <v>-0.872585663262477</v>
      </c>
      <c r="AH48" s="8">
        <v>2.6969246836093301</v>
      </c>
      <c r="AI48" s="7">
        <v>42.814032318308499</v>
      </c>
      <c r="AJ48" s="8">
        <v>1.4177142098425899</v>
      </c>
      <c r="AK48" s="7">
        <v>39.0369199445623</v>
      </c>
      <c r="AL48" s="8">
        <v>2.3941254518072599</v>
      </c>
      <c r="AM48" s="7">
        <v>37.487839572233</v>
      </c>
      <c r="AN48" s="8">
        <v>2.3322019688317499</v>
      </c>
      <c r="AO48" s="7">
        <v>-1.54908037232934</v>
      </c>
      <c r="AP48" s="8">
        <v>3.0375748126153099</v>
      </c>
      <c r="AQ48" s="7">
        <v>37.104954434659597</v>
      </c>
      <c r="AR48" s="8">
        <v>1.2949699257344101</v>
      </c>
      <c r="AS48" s="7">
        <v>41.506885163890203</v>
      </c>
      <c r="AT48" s="8">
        <v>2.6712431407388602</v>
      </c>
      <c r="AU48" s="7">
        <v>28.053374829119701</v>
      </c>
      <c r="AV48" s="8">
        <v>2.3329118786111902</v>
      </c>
      <c r="AW48" s="7">
        <v>-13.453510334770501</v>
      </c>
      <c r="AX48" s="8">
        <v>3.4366722620506698</v>
      </c>
      <c r="AY48" s="7">
        <v>13.6528652373781</v>
      </c>
      <c r="AZ48" s="8">
        <v>1.0048586850277399</v>
      </c>
      <c r="BA48" s="7">
        <v>16.125535779756799</v>
      </c>
      <c r="BB48" s="8">
        <v>1.7604139344518801</v>
      </c>
      <c r="BC48" s="7">
        <v>9.6834355078914491</v>
      </c>
      <c r="BD48" s="8">
        <v>1.38190340079027</v>
      </c>
      <c r="BE48" s="7">
        <v>-6.4421002718653098</v>
      </c>
      <c r="BF48" s="8">
        <v>1.93018194946401</v>
      </c>
      <c r="BG48" s="7">
        <v>34.101962760507497</v>
      </c>
      <c r="BH48" s="8">
        <v>1.2008364114307599</v>
      </c>
      <c r="BI48" s="7">
        <v>32.825489854256801</v>
      </c>
      <c r="BJ48" s="8">
        <v>2.1897318203360001</v>
      </c>
      <c r="BK48" s="7">
        <v>26.2641781463239</v>
      </c>
      <c r="BL48" s="8">
        <v>2.1721899866072598</v>
      </c>
      <c r="BM48" s="7">
        <v>-6.5613117079329104</v>
      </c>
      <c r="BN48" s="8">
        <v>3.0402225644992802</v>
      </c>
      <c r="BO48" s="7">
        <v>28.626046804707801</v>
      </c>
      <c r="BP48" s="8">
        <v>1.2211290291277901</v>
      </c>
      <c r="BQ48" s="7">
        <v>26.009662320045901</v>
      </c>
      <c r="BR48" s="8">
        <v>1.8152702309473701</v>
      </c>
      <c r="BS48" s="7">
        <v>25.162546193600299</v>
      </c>
      <c r="BT48" s="8">
        <v>2.15928777672675</v>
      </c>
      <c r="BU48" s="7">
        <v>-0.84711612644566303</v>
      </c>
      <c r="BV48" s="8">
        <v>2.81689826885738</v>
      </c>
      <c r="BW48" s="7">
        <v>26.664047668174401</v>
      </c>
      <c r="BX48" s="8">
        <v>1.1157857981419801</v>
      </c>
      <c r="BY48" s="7">
        <v>27.639000435823299</v>
      </c>
      <c r="BZ48" s="8">
        <v>1.84695495359067</v>
      </c>
      <c r="CA48" s="7">
        <v>19.1126115751991</v>
      </c>
      <c r="CB48" s="8">
        <v>1.5806382795790801</v>
      </c>
      <c r="CC48" s="7">
        <v>-8.5263888606241398</v>
      </c>
      <c r="CD48" s="8">
        <v>2.21918274701736</v>
      </c>
      <c r="CE48" s="7">
        <v>28.236405132300298</v>
      </c>
      <c r="CF48" s="8">
        <v>1.08167822789268</v>
      </c>
      <c r="CG48" s="7">
        <v>27.8909743925892</v>
      </c>
      <c r="CH48" s="8">
        <v>2.1685988797442102</v>
      </c>
      <c r="CI48" s="7">
        <v>25.6798073277313</v>
      </c>
      <c r="CJ48" s="8">
        <v>2.25339116737391</v>
      </c>
      <c r="CK48" s="7">
        <v>-2.21116706485796</v>
      </c>
      <c r="CL48" s="8">
        <v>3.0318355334756801</v>
      </c>
      <c r="CM48" s="7">
        <v>25.170335396761999</v>
      </c>
      <c r="CN48" s="8">
        <v>1.1119851957687901</v>
      </c>
      <c r="CO48" s="7">
        <v>27.870811039269601</v>
      </c>
      <c r="CP48" s="8">
        <v>1.9268418002450201</v>
      </c>
      <c r="CQ48" s="7">
        <v>21.8354744920832</v>
      </c>
      <c r="CR48" s="8">
        <v>2.1328656261679302</v>
      </c>
      <c r="CS48" s="7">
        <v>-6.0353365471864704</v>
      </c>
      <c r="CT48" s="8">
        <v>2.7642874563093298</v>
      </c>
      <c r="CU48" s="7">
        <v>20.195956028144298</v>
      </c>
      <c r="CV48" s="8">
        <v>0.92669570023952097</v>
      </c>
      <c r="CW48" s="7">
        <v>21.427893621989</v>
      </c>
      <c r="CX48" s="8">
        <v>1.56230757612528</v>
      </c>
      <c r="CY48" s="7">
        <v>17.586777700871199</v>
      </c>
      <c r="CZ48" s="8">
        <v>2.0115659133339499</v>
      </c>
      <c r="DA48" s="7">
        <v>-3.8411159211178201</v>
      </c>
      <c r="DB48" s="9">
        <v>2.4597647108729901</v>
      </c>
    </row>
    <row r="49" spans="1:106" ht="15" customHeight="1" x14ac:dyDescent="0.25">
      <c r="A49" s="10" t="s">
        <v>50</v>
      </c>
      <c r="B49" s="46">
        <v>2</v>
      </c>
      <c r="C49" s="7">
        <v>56.130102635794699</v>
      </c>
      <c r="D49" s="8">
        <v>1.2653688424466301</v>
      </c>
      <c r="E49" s="7">
        <v>56.074461799036897</v>
      </c>
      <c r="F49" s="8">
        <v>2.4542700130027502</v>
      </c>
      <c r="G49" s="7">
        <v>55.992788756406199</v>
      </c>
      <c r="H49" s="8">
        <v>2.7419459310696199</v>
      </c>
      <c r="I49" s="7">
        <v>-8.1673042630718798E-2</v>
      </c>
      <c r="J49" s="8">
        <v>3.9718310325646402</v>
      </c>
      <c r="K49" s="7">
        <v>63.132636269724301</v>
      </c>
      <c r="L49" s="8">
        <v>1.27373136536918</v>
      </c>
      <c r="M49" s="7">
        <v>63.761646585132198</v>
      </c>
      <c r="N49" s="8">
        <v>2.2894164174423701</v>
      </c>
      <c r="O49" s="7">
        <v>62.234440943897297</v>
      </c>
      <c r="P49" s="8">
        <v>2.8376355735805201</v>
      </c>
      <c r="Q49" s="7">
        <v>-1.5272056412349599</v>
      </c>
      <c r="R49" s="8">
        <v>3.85193165341463</v>
      </c>
      <c r="S49" s="7">
        <v>62.083469537034503</v>
      </c>
      <c r="T49" s="8">
        <v>1.2843677810213301</v>
      </c>
      <c r="U49" s="7">
        <v>63.621302638153999</v>
      </c>
      <c r="V49" s="8">
        <v>2.4669509046570899</v>
      </c>
      <c r="W49" s="7">
        <v>60.260344656247902</v>
      </c>
      <c r="X49" s="8">
        <v>2.9051372283491399</v>
      </c>
      <c r="Y49" s="7">
        <v>-3.3609579819061302</v>
      </c>
      <c r="Z49" s="8">
        <v>4.0061555305176002</v>
      </c>
      <c r="AA49" s="7">
        <v>50.6271347613432</v>
      </c>
      <c r="AB49" s="8">
        <v>1.43334696350858</v>
      </c>
      <c r="AC49" s="7">
        <v>53.316077010730801</v>
      </c>
      <c r="AD49" s="8">
        <v>2.5362181582293499</v>
      </c>
      <c r="AE49" s="7">
        <v>49.6458625707766</v>
      </c>
      <c r="AF49" s="8">
        <v>2.8639731357711899</v>
      </c>
      <c r="AG49" s="7">
        <v>-3.6702144399542802</v>
      </c>
      <c r="AH49" s="8">
        <v>3.7563894049418498</v>
      </c>
      <c r="AI49" s="7">
        <v>62.276816184777303</v>
      </c>
      <c r="AJ49" s="8">
        <v>1.5008738535621999</v>
      </c>
      <c r="AK49" s="7">
        <v>60.663646400270103</v>
      </c>
      <c r="AL49" s="8">
        <v>2.4696079463718399</v>
      </c>
      <c r="AM49" s="7">
        <v>62.024887379096498</v>
      </c>
      <c r="AN49" s="8">
        <v>2.61257746150098</v>
      </c>
      <c r="AO49" s="7">
        <v>1.3612409788264099</v>
      </c>
      <c r="AP49" s="8">
        <v>3.8034454990928701</v>
      </c>
      <c r="AQ49" s="7">
        <v>55.273376954678298</v>
      </c>
      <c r="AR49" s="8">
        <v>1.2507962516192801</v>
      </c>
      <c r="AS49" s="7">
        <v>57.573753801011101</v>
      </c>
      <c r="AT49" s="8">
        <v>2.5022359860729</v>
      </c>
      <c r="AU49" s="7">
        <v>53.7290331910962</v>
      </c>
      <c r="AV49" s="8">
        <v>2.42946332914459</v>
      </c>
      <c r="AW49" s="7">
        <v>-3.84472060991494</v>
      </c>
      <c r="AX49" s="8">
        <v>3.72977913579791</v>
      </c>
      <c r="AY49" s="7">
        <v>16.8537442581096</v>
      </c>
      <c r="AZ49" s="8">
        <v>0.91255955852050297</v>
      </c>
      <c r="BA49" s="7">
        <v>22.813902266514301</v>
      </c>
      <c r="BB49" s="8">
        <v>1.8280459061368699</v>
      </c>
      <c r="BC49" s="7">
        <v>15.4990334077879</v>
      </c>
      <c r="BD49" s="8">
        <v>1.73408608790358</v>
      </c>
      <c r="BE49" s="7">
        <v>-7.3148688587264701</v>
      </c>
      <c r="BF49" s="8">
        <v>2.57083375938161</v>
      </c>
      <c r="BG49" s="7">
        <v>41.411102112204503</v>
      </c>
      <c r="BH49" s="8">
        <v>1.2604451862755</v>
      </c>
      <c r="BI49" s="7">
        <v>46.002408049277101</v>
      </c>
      <c r="BJ49" s="8">
        <v>2.5258779038068901</v>
      </c>
      <c r="BK49" s="7">
        <v>40.165785535210702</v>
      </c>
      <c r="BL49" s="8">
        <v>2.63836073696717</v>
      </c>
      <c r="BM49" s="7">
        <v>-5.8366225140663497</v>
      </c>
      <c r="BN49" s="8">
        <v>3.5994505856051999</v>
      </c>
      <c r="BO49" s="7">
        <v>41.878237749678703</v>
      </c>
      <c r="BP49" s="8">
        <v>1.2351099983696101</v>
      </c>
      <c r="BQ49" s="7">
        <v>43.785808500296703</v>
      </c>
      <c r="BR49" s="8">
        <v>2.6171275405600301</v>
      </c>
      <c r="BS49" s="7">
        <v>40.782808849079998</v>
      </c>
      <c r="BT49" s="8">
        <v>2.4189911355903599</v>
      </c>
      <c r="BU49" s="7">
        <v>-3.0029996512167498</v>
      </c>
      <c r="BV49" s="8">
        <v>3.6205041246552301</v>
      </c>
      <c r="BW49" s="7">
        <v>38.614255975451798</v>
      </c>
      <c r="BX49" s="8">
        <v>1.05006546506958</v>
      </c>
      <c r="BY49" s="7">
        <v>38.862446706569898</v>
      </c>
      <c r="BZ49" s="8">
        <v>2.26031306270407</v>
      </c>
      <c r="CA49" s="7">
        <v>41.18876706508</v>
      </c>
      <c r="CB49" s="8">
        <v>2.1608974586450498</v>
      </c>
      <c r="CC49" s="7">
        <v>2.3263203585100398</v>
      </c>
      <c r="CD49" s="8">
        <v>3.3140243446783901</v>
      </c>
      <c r="CE49" s="7">
        <v>58.297180008302902</v>
      </c>
      <c r="CF49" s="8">
        <v>1.41247960525163</v>
      </c>
      <c r="CG49" s="7">
        <v>58.024079685999901</v>
      </c>
      <c r="CH49" s="8">
        <v>2.4655922069320102</v>
      </c>
      <c r="CI49" s="7">
        <v>57.998862629756701</v>
      </c>
      <c r="CJ49" s="8">
        <v>2.6461292161998098</v>
      </c>
      <c r="CK49" s="7">
        <v>-2.5217056243221202E-2</v>
      </c>
      <c r="CL49" s="8">
        <v>3.4311824611894099</v>
      </c>
      <c r="CM49" s="7">
        <v>54.400441439768201</v>
      </c>
      <c r="CN49" s="8">
        <v>1.37919305540313</v>
      </c>
      <c r="CO49" s="7">
        <v>54.277692045090603</v>
      </c>
      <c r="CP49" s="8">
        <v>2.6180734056219501</v>
      </c>
      <c r="CQ49" s="7">
        <v>55.659949566948299</v>
      </c>
      <c r="CR49" s="8">
        <v>2.6068891312161702</v>
      </c>
      <c r="CS49" s="7">
        <v>1.38225752185775</v>
      </c>
      <c r="CT49" s="8">
        <v>3.6444004113174802</v>
      </c>
      <c r="CU49" s="7">
        <v>39.713397185708601</v>
      </c>
      <c r="CV49" s="8">
        <v>1.18430555721266</v>
      </c>
      <c r="CW49" s="7">
        <v>42.389517624091397</v>
      </c>
      <c r="CX49" s="8">
        <v>2.47595184726767</v>
      </c>
      <c r="CY49" s="7">
        <v>39.740344800073203</v>
      </c>
      <c r="CZ49" s="8">
        <v>2.5527334100352501</v>
      </c>
      <c r="DA49" s="7">
        <v>-2.64917282401822</v>
      </c>
      <c r="DB49" s="9">
        <v>3.4825083530163998</v>
      </c>
    </row>
    <row r="50" spans="1:106" ht="15" customHeight="1" x14ac:dyDescent="0.25">
      <c r="A50" s="6" t="s">
        <v>51</v>
      </c>
      <c r="B50" s="46">
        <v>2</v>
      </c>
      <c r="C50" s="7">
        <v>32.246721554827701</v>
      </c>
      <c r="D50" s="8">
        <v>1.14467416000041</v>
      </c>
      <c r="E50" s="7">
        <v>32.646945268864798</v>
      </c>
      <c r="F50" s="8">
        <v>1.9503308744238199</v>
      </c>
      <c r="G50" s="7">
        <v>34.696762396873901</v>
      </c>
      <c r="H50" s="8">
        <v>2.11109721254395</v>
      </c>
      <c r="I50" s="7">
        <v>2.0498171280090798</v>
      </c>
      <c r="J50" s="8">
        <v>2.8201554852776201</v>
      </c>
      <c r="K50" s="7">
        <v>24.437695690693602</v>
      </c>
      <c r="L50" s="8">
        <v>0.95623997740647604</v>
      </c>
      <c r="M50" s="7">
        <v>25.504195133591001</v>
      </c>
      <c r="N50" s="8">
        <v>1.70366729808984</v>
      </c>
      <c r="O50" s="7">
        <v>25.065601898699899</v>
      </c>
      <c r="P50" s="8">
        <v>1.8918681316988799</v>
      </c>
      <c r="Q50" s="7">
        <v>-0.43859323489109098</v>
      </c>
      <c r="R50" s="8">
        <v>2.5372800028825302</v>
      </c>
      <c r="S50" s="7">
        <v>31.5887253762833</v>
      </c>
      <c r="T50" s="8">
        <v>1.1808174430103</v>
      </c>
      <c r="U50" s="7">
        <v>32.097385635239199</v>
      </c>
      <c r="V50" s="8">
        <v>1.93969572937604</v>
      </c>
      <c r="W50" s="7">
        <v>32.871416130325301</v>
      </c>
      <c r="X50" s="8">
        <v>2.1212641024617498</v>
      </c>
      <c r="Y50" s="7">
        <v>0.77403049508605204</v>
      </c>
      <c r="Z50" s="8">
        <v>2.4601552244271501</v>
      </c>
      <c r="AA50" s="7">
        <v>64.1682516419976</v>
      </c>
      <c r="AB50" s="8">
        <v>1.22597061765721</v>
      </c>
      <c r="AC50" s="7">
        <v>58.960580819554998</v>
      </c>
      <c r="AD50" s="8">
        <v>2.2826944338772899</v>
      </c>
      <c r="AE50" s="7">
        <v>66.585175412825805</v>
      </c>
      <c r="AF50" s="8">
        <v>2.1231563125205501</v>
      </c>
      <c r="AG50" s="7">
        <v>7.6245945932708601</v>
      </c>
      <c r="AH50" s="8">
        <v>3.16183868123158</v>
      </c>
      <c r="AI50" s="7">
        <v>65.107936496342006</v>
      </c>
      <c r="AJ50" s="8">
        <v>0.99514804365838505</v>
      </c>
      <c r="AK50" s="7">
        <v>59.997796510323703</v>
      </c>
      <c r="AL50" s="8">
        <v>2.1014228129618799</v>
      </c>
      <c r="AM50" s="7">
        <v>69.601114438341298</v>
      </c>
      <c r="AN50" s="8">
        <v>1.7219478303681699</v>
      </c>
      <c r="AO50" s="7">
        <v>9.6033179280176402</v>
      </c>
      <c r="AP50" s="8">
        <v>3.1019576217199201</v>
      </c>
      <c r="AQ50" s="7">
        <v>65.409973269830999</v>
      </c>
      <c r="AR50" s="8">
        <v>0.99376634417535503</v>
      </c>
      <c r="AS50" s="7">
        <v>62.259905706791301</v>
      </c>
      <c r="AT50" s="8">
        <v>2.0609254143670901</v>
      </c>
      <c r="AU50" s="7">
        <v>64.6311106599818</v>
      </c>
      <c r="AV50" s="8">
        <v>2.0068925757074099</v>
      </c>
      <c r="AW50" s="7">
        <v>2.3712049531905102</v>
      </c>
      <c r="AX50" s="8">
        <v>2.9695200330073699</v>
      </c>
      <c r="AY50" s="7">
        <v>5.2719759132578901</v>
      </c>
      <c r="AZ50" s="8">
        <v>0.52771055925852495</v>
      </c>
      <c r="BA50" s="7">
        <v>6.88032493478081</v>
      </c>
      <c r="BB50" s="8">
        <v>1.2602207649331501</v>
      </c>
      <c r="BC50" s="7">
        <v>4.6036369277256197</v>
      </c>
      <c r="BD50" s="8">
        <v>0.91994256414249098</v>
      </c>
      <c r="BE50" s="7">
        <v>-2.2766880070551898</v>
      </c>
      <c r="BF50" s="8">
        <v>1.5047685313161001</v>
      </c>
      <c r="BG50" s="7">
        <v>40.1413629836103</v>
      </c>
      <c r="BH50" s="8">
        <v>1.2014839362810901</v>
      </c>
      <c r="BI50" s="7">
        <v>41.389777530270102</v>
      </c>
      <c r="BJ50" s="8">
        <v>2.4216385768555901</v>
      </c>
      <c r="BK50" s="7">
        <v>40.6951033342974</v>
      </c>
      <c r="BL50" s="8">
        <v>2.1464093248008398</v>
      </c>
      <c r="BM50" s="7">
        <v>-0.69467419597272295</v>
      </c>
      <c r="BN50" s="8">
        <v>2.9897447461191198</v>
      </c>
      <c r="BO50" s="7">
        <v>33.080917412644297</v>
      </c>
      <c r="BP50" s="8">
        <v>1.03056181990545</v>
      </c>
      <c r="BQ50" s="7">
        <v>29.990050676873</v>
      </c>
      <c r="BR50" s="8">
        <v>2.19538261180822</v>
      </c>
      <c r="BS50" s="7">
        <v>36.785634260120702</v>
      </c>
      <c r="BT50" s="8">
        <v>1.9959911028476001</v>
      </c>
      <c r="BU50" s="7">
        <v>6.7955835832476703</v>
      </c>
      <c r="BV50" s="8">
        <v>3.01630856273382</v>
      </c>
      <c r="BW50" s="7">
        <v>46.658467587260297</v>
      </c>
      <c r="BX50" s="8">
        <v>1.4004668829324101</v>
      </c>
      <c r="BY50" s="7">
        <v>41.212306339413303</v>
      </c>
      <c r="BZ50" s="8">
        <v>2.4959820428586399</v>
      </c>
      <c r="CA50" s="7">
        <v>53.108266778831698</v>
      </c>
      <c r="CB50" s="8">
        <v>2.0390271922511198</v>
      </c>
      <c r="CC50" s="7">
        <v>11.8959604394185</v>
      </c>
      <c r="CD50" s="8">
        <v>3.0531345589085599</v>
      </c>
      <c r="CE50" s="7">
        <v>34.989415733469102</v>
      </c>
      <c r="CF50" s="8">
        <v>1.0127800947065799</v>
      </c>
      <c r="CG50" s="7">
        <v>27.180696299375299</v>
      </c>
      <c r="CH50" s="8">
        <v>2.1493462300276298</v>
      </c>
      <c r="CI50" s="7">
        <v>43.820486635313401</v>
      </c>
      <c r="CJ50" s="8">
        <v>2.1010372872543099</v>
      </c>
      <c r="CK50" s="7">
        <v>16.639790335938098</v>
      </c>
      <c r="CL50" s="8">
        <v>3.11818804246378</v>
      </c>
      <c r="CM50" s="7">
        <v>59.362988194966299</v>
      </c>
      <c r="CN50" s="8">
        <v>1.1617545777471601</v>
      </c>
      <c r="CO50" s="7">
        <v>52.356811878831699</v>
      </c>
      <c r="CP50" s="8">
        <v>2.4098496129678</v>
      </c>
      <c r="CQ50" s="7">
        <v>63.693913065524399</v>
      </c>
      <c r="CR50" s="8">
        <v>1.9551785179540599</v>
      </c>
      <c r="CS50" s="7">
        <v>11.337101186692699</v>
      </c>
      <c r="CT50" s="8">
        <v>3.28738767462323</v>
      </c>
      <c r="CU50" s="7">
        <v>27.385154293670801</v>
      </c>
      <c r="CV50" s="8">
        <v>1.03277422375461</v>
      </c>
      <c r="CW50" s="7">
        <v>25.450646152260699</v>
      </c>
      <c r="CX50" s="8">
        <v>2.2635043003695401</v>
      </c>
      <c r="CY50" s="7">
        <v>29.093801578708501</v>
      </c>
      <c r="CZ50" s="8">
        <v>2.0827056197619398</v>
      </c>
      <c r="DA50" s="7">
        <v>3.6431554264477999</v>
      </c>
      <c r="DB50" s="9">
        <v>2.86598264019102</v>
      </c>
    </row>
    <row r="51" spans="1:106" ht="15" customHeight="1" x14ac:dyDescent="0.25">
      <c r="A51" s="12" t="s">
        <v>52</v>
      </c>
      <c r="B51" s="46">
        <v>2</v>
      </c>
      <c r="C51" s="7">
        <v>26.988407474903099</v>
      </c>
      <c r="D51" s="8">
        <v>0.97387415055762505</v>
      </c>
      <c r="E51" s="7">
        <v>25.2751570543013</v>
      </c>
      <c r="F51" s="8">
        <v>1.74481727529077</v>
      </c>
      <c r="G51" s="7">
        <v>25.2520289104915</v>
      </c>
      <c r="H51" s="8">
        <v>1.9257641786758</v>
      </c>
      <c r="I51" s="7">
        <v>-2.3128143809813699E-2</v>
      </c>
      <c r="J51" s="8">
        <v>2.6003394350348601</v>
      </c>
      <c r="K51" s="7">
        <v>30.8808903284297</v>
      </c>
      <c r="L51" s="8">
        <v>1.00321862886753</v>
      </c>
      <c r="M51" s="7">
        <v>30.536331703296799</v>
      </c>
      <c r="N51" s="8">
        <v>1.9501823877394</v>
      </c>
      <c r="O51" s="7">
        <v>28.017076875863999</v>
      </c>
      <c r="P51" s="8">
        <v>2.0606220200281</v>
      </c>
      <c r="Q51" s="7">
        <v>-2.5192548274328401</v>
      </c>
      <c r="R51" s="8">
        <v>2.90074348880592</v>
      </c>
      <c r="S51" s="7">
        <v>34.599199721376301</v>
      </c>
      <c r="T51" s="8">
        <v>0.983894951124757</v>
      </c>
      <c r="U51" s="7">
        <v>32.307009489642397</v>
      </c>
      <c r="V51" s="8">
        <v>1.76425614595847</v>
      </c>
      <c r="W51" s="7">
        <v>31.687283941458301</v>
      </c>
      <c r="X51" s="8">
        <v>2.0470549432216099</v>
      </c>
      <c r="Y51" s="7">
        <v>-0.61972554818410297</v>
      </c>
      <c r="Z51" s="8">
        <v>2.6717691862723201</v>
      </c>
      <c r="AA51" s="7">
        <v>29.227563536366699</v>
      </c>
      <c r="AB51" s="8">
        <v>1.05115866183633</v>
      </c>
      <c r="AC51" s="7">
        <v>30.512362519355701</v>
      </c>
      <c r="AD51" s="8">
        <v>2.0093421262434501</v>
      </c>
      <c r="AE51" s="7">
        <v>23.5122190195755</v>
      </c>
      <c r="AF51" s="8">
        <v>1.79426191449345</v>
      </c>
      <c r="AG51" s="7">
        <v>-7.0001434997802603</v>
      </c>
      <c r="AH51" s="8">
        <v>2.5989661834896398</v>
      </c>
      <c r="AI51" s="7">
        <v>48.397484595573601</v>
      </c>
      <c r="AJ51" s="8">
        <v>1.10619366004522</v>
      </c>
      <c r="AK51" s="7">
        <v>48.927590246199998</v>
      </c>
      <c r="AL51" s="8">
        <v>2.0744986345824001</v>
      </c>
      <c r="AM51" s="7">
        <v>45.697827917054603</v>
      </c>
      <c r="AN51" s="8">
        <v>2.2890982053735098</v>
      </c>
      <c r="AO51" s="7">
        <v>-3.2297623291453901</v>
      </c>
      <c r="AP51" s="8">
        <v>3.1568099901268099</v>
      </c>
      <c r="AQ51" s="7">
        <v>29.2367619373507</v>
      </c>
      <c r="AR51" s="8">
        <v>0.88907279350639001</v>
      </c>
      <c r="AS51" s="7">
        <v>32.976204080522301</v>
      </c>
      <c r="AT51" s="8">
        <v>2.0539415364305298</v>
      </c>
      <c r="AU51" s="7">
        <v>24.8053137822337</v>
      </c>
      <c r="AV51" s="8">
        <v>1.8007114201749399</v>
      </c>
      <c r="AW51" s="7">
        <v>-8.1708902982886897</v>
      </c>
      <c r="AX51" s="8">
        <v>2.7731879558650698</v>
      </c>
      <c r="AY51" s="7">
        <v>6.6912144377007001</v>
      </c>
      <c r="AZ51" s="8">
        <v>0.51235245074730595</v>
      </c>
      <c r="BA51" s="7">
        <v>6.9119289768987899</v>
      </c>
      <c r="BB51" s="8">
        <v>1.0226407202002801</v>
      </c>
      <c r="BC51" s="7">
        <v>6.9613911813183798</v>
      </c>
      <c r="BD51" s="8">
        <v>0.93069698204650797</v>
      </c>
      <c r="BE51" s="7">
        <v>4.9462204419582698E-2</v>
      </c>
      <c r="BF51" s="8">
        <v>1.3456672189224901</v>
      </c>
      <c r="BG51" s="7">
        <v>37.544132203315399</v>
      </c>
      <c r="BH51" s="8">
        <v>1.13429330871195</v>
      </c>
      <c r="BI51" s="7">
        <v>40.1121656729376</v>
      </c>
      <c r="BJ51" s="8">
        <v>2.0010975013141401</v>
      </c>
      <c r="BK51" s="7">
        <v>33.414483417846803</v>
      </c>
      <c r="BL51" s="8">
        <v>2.2120273982468399</v>
      </c>
      <c r="BM51" s="7">
        <v>-6.6976822550908404</v>
      </c>
      <c r="BN51" s="8">
        <v>2.9855595724072699</v>
      </c>
      <c r="BO51" s="7">
        <v>32.613079685000301</v>
      </c>
      <c r="BP51" s="8">
        <v>1.01383481188142</v>
      </c>
      <c r="BQ51" s="7">
        <v>32.485195161936701</v>
      </c>
      <c r="BR51" s="8">
        <v>1.9342098293380099</v>
      </c>
      <c r="BS51" s="7">
        <v>29.7740050681657</v>
      </c>
      <c r="BT51" s="8">
        <v>2.0767122087327099</v>
      </c>
      <c r="BU51" s="7">
        <v>-2.7111900937709899</v>
      </c>
      <c r="BV51" s="8">
        <v>2.8966274880034399</v>
      </c>
      <c r="BW51" s="7">
        <v>14.222659761808201</v>
      </c>
      <c r="BX51" s="8">
        <v>0.69654942254236196</v>
      </c>
      <c r="BY51" s="7">
        <v>13.331211650896501</v>
      </c>
      <c r="BZ51" s="8">
        <v>1.50332773303094</v>
      </c>
      <c r="CA51" s="7">
        <v>15.026293206183899</v>
      </c>
      <c r="CB51" s="8">
        <v>1.4973948600351099</v>
      </c>
      <c r="CC51" s="7">
        <v>1.6950815552874501</v>
      </c>
      <c r="CD51" s="8">
        <v>2.1531260742121598</v>
      </c>
      <c r="CE51" s="7">
        <v>36.630027166746899</v>
      </c>
      <c r="CF51" s="8">
        <v>1.0036265579472401</v>
      </c>
      <c r="CG51" s="7">
        <v>34.935080040277597</v>
      </c>
      <c r="CH51" s="8">
        <v>1.9861571185398701</v>
      </c>
      <c r="CI51" s="7">
        <v>37.196782379411097</v>
      </c>
      <c r="CJ51" s="8">
        <v>2.1604423838209499</v>
      </c>
      <c r="CK51" s="7">
        <v>2.2617023391334401</v>
      </c>
      <c r="CL51" s="8">
        <v>2.92932309124294</v>
      </c>
      <c r="CM51" s="7">
        <v>32.6337222407507</v>
      </c>
      <c r="CN51" s="8">
        <v>1.08514853621572</v>
      </c>
      <c r="CO51" s="7">
        <v>31.890748546534699</v>
      </c>
      <c r="CP51" s="8">
        <v>2.06827976449684</v>
      </c>
      <c r="CQ51" s="7">
        <v>29.751883079913199</v>
      </c>
      <c r="CR51" s="8">
        <v>2.1147061442615001</v>
      </c>
      <c r="CS51" s="7">
        <v>-2.1388654666214801</v>
      </c>
      <c r="CT51" s="8">
        <v>3.0641794280736798</v>
      </c>
      <c r="CU51" s="7">
        <v>24.983955968261899</v>
      </c>
      <c r="CV51" s="8">
        <v>1.0097263031297901</v>
      </c>
      <c r="CW51" s="7">
        <v>25.375959284801802</v>
      </c>
      <c r="CX51" s="8">
        <v>1.8388164836990499</v>
      </c>
      <c r="CY51" s="7">
        <v>22.269896667114899</v>
      </c>
      <c r="CZ51" s="8">
        <v>1.8178650132171701</v>
      </c>
      <c r="DA51" s="7">
        <v>-3.1060626176869301</v>
      </c>
      <c r="DB51" s="9">
        <v>2.6446821663837099</v>
      </c>
    </row>
    <row r="52" spans="1:106" ht="15" customHeight="1" x14ac:dyDescent="0.25">
      <c r="A52" s="10" t="s">
        <v>53</v>
      </c>
      <c r="B52" s="46">
        <v>2</v>
      </c>
      <c r="C52" s="7">
        <v>37.948793865503198</v>
      </c>
      <c r="D52" s="8">
        <v>1.1755586113240599</v>
      </c>
      <c r="E52" s="7">
        <v>34.936312826963402</v>
      </c>
      <c r="F52" s="8">
        <v>2.7699889914376499</v>
      </c>
      <c r="G52" s="7">
        <v>40.305804492705803</v>
      </c>
      <c r="H52" s="8">
        <v>2.3413461221929102</v>
      </c>
      <c r="I52" s="7">
        <v>5.3694916657424399</v>
      </c>
      <c r="J52" s="8">
        <v>3.4798983096338199</v>
      </c>
      <c r="K52" s="7">
        <v>36.8060760231538</v>
      </c>
      <c r="L52" s="8">
        <v>1.0026948282660599</v>
      </c>
      <c r="M52" s="7">
        <v>35.757384132031298</v>
      </c>
      <c r="N52" s="8">
        <v>2.4765940296046001</v>
      </c>
      <c r="O52" s="7">
        <v>35.9601928318014</v>
      </c>
      <c r="P52" s="8">
        <v>1.9945018138589099</v>
      </c>
      <c r="Q52" s="7">
        <v>0.20280869977007401</v>
      </c>
      <c r="R52" s="8">
        <v>3.3997295272842201</v>
      </c>
      <c r="S52" s="7">
        <v>49.0196306050426</v>
      </c>
      <c r="T52" s="8">
        <v>1.2736404492892901</v>
      </c>
      <c r="U52" s="7">
        <v>49.143410366605004</v>
      </c>
      <c r="V52" s="8">
        <v>2.3642842972986302</v>
      </c>
      <c r="W52" s="7">
        <v>47.087831956247001</v>
      </c>
      <c r="X52" s="8">
        <v>3.2980898454300198</v>
      </c>
      <c r="Y52" s="7">
        <v>-2.0555784103580201</v>
      </c>
      <c r="Z52" s="8">
        <v>4.9848273325505703</v>
      </c>
      <c r="AA52" s="7">
        <v>52.819965599594703</v>
      </c>
      <c r="AB52" s="8">
        <v>1.22416705672897</v>
      </c>
      <c r="AC52" s="7">
        <v>50.269520118358102</v>
      </c>
      <c r="AD52" s="8">
        <v>2.2140395700744402</v>
      </c>
      <c r="AE52" s="7">
        <v>50.365682386633303</v>
      </c>
      <c r="AF52" s="8">
        <v>2.64977560055415</v>
      </c>
      <c r="AG52" s="7">
        <v>9.6162268275214999E-2</v>
      </c>
      <c r="AH52" s="8">
        <v>3.49446311028482</v>
      </c>
      <c r="AI52" s="7">
        <v>44.555788355786397</v>
      </c>
      <c r="AJ52" s="8">
        <v>0.94283304806412604</v>
      </c>
      <c r="AK52" s="7">
        <v>43.669834469341801</v>
      </c>
      <c r="AL52" s="8">
        <v>2.43439512693213</v>
      </c>
      <c r="AM52" s="7">
        <v>44.987444739606403</v>
      </c>
      <c r="AN52" s="8">
        <v>3.4191659433288</v>
      </c>
      <c r="AO52" s="7">
        <v>1.3176102702646599</v>
      </c>
      <c r="AP52" s="8">
        <v>4.9957213537872303</v>
      </c>
      <c r="AQ52" s="7">
        <v>38.0068029849959</v>
      </c>
      <c r="AR52" s="8">
        <v>1.2041613205275701</v>
      </c>
      <c r="AS52" s="7">
        <v>40.391985189520099</v>
      </c>
      <c r="AT52" s="8">
        <v>2.8594283921379899</v>
      </c>
      <c r="AU52" s="7">
        <v>35.124211379303603</v>
      </c>
      <c r="AV52" s="8">
        <v>3.98993118328193</v>
      </c>
      <c r="AW52" s="7">
        <v>-5.2677738102165401</v>
      </c>
      <c r="AX52" s="8">
        <v>5.9730755989072399</v>
      </c>
      <c r="AY52" s="7">
        <v>11.636523430003299</v>
      </c>
      <c r="AZ52" s="8">
        <v>0.802154446310689</v>
      </c>
      <c r="BA52" s="7">
        <v>13.998310402781501</v>
      </c>
      <c r="BB52" s="8">
        <v>1.5479920331132899</v>
      </c>
      <c r="BC52" s="7">
        <v>9.7733491568150992</v>
      </c>
      <c r="BD52" s="8">
        <v>1.48206593596159</v>
      </c>
      <c r="BE52" s="7">
        <v>-4.2249612459663997</v>
      </c>
      <c r="BF52" s="8">
        <v>2.0789322835531299</v>
      </c>
      <c r="BG52" s="7">
        <v>41.552148968215697</v>
      </c>
      <c r="BH52" s="8">
        <v>1.2656711282747</v>
      </c>
      <c r="BI52" s="7">
        <v>43.400775063018301</v>
      </c>
      <c r="BJ52" s="8">
        <v>2.4123143296042802</v>
      </c>
      <c r="BK52" s="7">
        <v>37.023754339649003</v>
      </c>
      <c r="BL52" s="8">
        <v>2.42410040963061</v>
      </c>
      <c r="BM52" s="7">
        <v>-6.3770207233692497</v>
      </c>
      <c r="BN52" s="8">
        <v>3.5346067480159</v>
      </c>
      <c r="BO52" s="7">
        <v>35.869212922355402</v>
      </c>
      <c r="BP52" s="8">
        <v>1.1089106789986201</v>
      </c>
      <c r="BQ52" s="7">
        <v>34.292198844479302</v>
      </c>
      <c r="BR52" s="8">
        <v>2.9344649061672601</v>
      </c>
      <c r="BS52" s="7">
        <v>36.463935797945801</v>
      </c>
      <c r="BT52" s="8">
        <v>2.96127287092754</v>
      </c>
      <c r="BU52" s="7">
        <v>2.1717369534665401</v>
      </c>
      <c r="BV52" s="8">
        <v>4.8613037004188904</v>
      </c>
      <c r="BW52" s="7">
        <v>18.618036013855999</v>
      </c>
      <c r="BX52" s="8">
        <v>0.95116085776942305</v>
      </c>
      <c r="BY52" s="7">
        <v>17.153876679484998</v>
      </c>
      <c r="BZ52" s="8">
        <v>1.54803146708247</v>
      </c>
      <c r="CA52" s="7">
        <v>22.999469235482302</v>
      </c>
      <c r="CB52" s="8">
        <v>3.0308618208456801</v>
      </c>
      <c r="CC52" s="7">
        <v>5.8455925559972899</v>
      </c>
      <c r="CD52" s="8">
        <v>3.2229370176680501</v>
      </c>
      <c r="CE52" s="7">
        <v>40.336823076610798</v>
      </c>
      <c r="CF52" s="8">
        <v>0.92417028810929203</v>
      </c>
      <c r="CG52" s="7">
        <v>40.495345116830798</v>
      </c>
      <c r="CH52" s="8">
        <v>2.3625642670141902</v>
      </c>
      <c r="CI52" s="7">
        <v>39.638565662049203</v>
      </c>
      <c r="CJ52" s="8">
        <v>3.8604372197777899</v>
      </c>
      <c r="CK52" s="7">
        <v>-0.85677945478163098</v>
      </c>
      <c r="CL52" s="8">
        <v>5.4127156662458598</v>
      </c>
      <c r="CM52" s="7">
        <v>44.322957668562402</v>
      </c>
      <c r="CN52" s="8">
        <v>0.94863803076541897</v>
      </c>
      <c r="CO52" s="7">
        <v>43.982875892202699</v>
      </c>
      <c r="CP52" s="8">
        <v>1.858368214865</v>
      </c>
      <c r="CQ52" s="7">
        <v>47.210319319416101</v>
      </c>
      <c r="CR52" s="8">
        <v>3.8850687873113601</v>
      </c>
      <c r="CS52" s="7">
        <v>3.2274434272133901</v>
      </c>
      <c r="CT52" s="8">
        <v>4.6305193143126404</v>
      </c>
      <c r="CU52" s="7">
        <v>23.398616058960901</v>
      </c>
      <c r="CV52" s="8">
        <v>0.900043046679742</v>
      </c>
      <c r="CW52" s="7">
        <v>22.420581819009598</v>
      </c>
      <c r="CX52" s="8">
        <v>1.82321422432113</v>
      </c>
      <c r="CY52" s="7">
        <v>24.3316507695484</v>
      </c>
      <c r="CZ52" s="8">
        <v>1.8174755395697499</v>
      </c>
      <c r="DA52" s="7">
        <v>1.9110689505388401</v>
      </c>
      <c r="DB52" s="9">
        <v>2.5162416927092699</v>
      </c>
    </row>
    <row r="53" spans="1:106" ht="15" customHeight="1" x14ac:dyDescent="0.25">
      <c r="A53" s="10" t="s">
        <v>54</v>
      </c>
      <c r="B53" s="46">
        <v>2</v>
      </c>
      <c r="C53" s="7">
        <v>29.169198962035299</v>
      </c>
      <c r="D53" s="8">
        <v>1.0915077767597401</v>
      </c>
      <c r="E53" s="7">
        <v>28.163201470973</v>
      </c>
      <c r="F53" s="8">
        <v>2.0633340685077801</v>
      </c>
      <c r="G53" s="7">
        <v>30.8179489267959</v>
      </c>
      <c r="H53" s="8">
        <v>1.8803194432353101</v>
      </c>
      <c r="I53" s="7">
        <v>2.6547474558228301</v>
      </c>
      <c r="J53" s="8">
        <v>2.77044761287797</v>
      </c>
      <c r="K53" s="7">
        <v>26.785820462853199</v>
      </c>
      <c r="L53" s="8">
        <v>1.08724058468498</v>
      </c>
      <c r="M53" s="7">
        <v>27.048340247133702</v>
      </c>
      <c r="N53" s="8">
        <v>2.0960412121090899</v>
      </c>
      <c r="O53" s="7">
        <v>23.652505025780702</v>
      </c>
      <c r="P53" s="8">
        <v>2.0064772867708101</v>
      </c>
      <c r="Q53" s="7">
        <v>-3.3958352213529901</v>
      </c>
      <c r="R53" s="8">
        <v>2.99269662303452</v>
      </c>
      <c r="S53" s="7">
        <v>24.358333511805899</v>
      </c>
      <c r="T53" s="8">
        <v>1.0725402746813499</v>
      </c>
      <c r="U53" s="7">
        <v>24.553501937145601</v>
      </c>
      <c r="V53" s="8">
        <v>2.1288848930310298</v>
      </c>
      <c r="W53" s="7">
        <v>22.583020728393102</v>
      </c>
      <c r="X53" s="8">
        <v>2.04031423634446</v>
      </c>
      <c r="Y53" s="7">
        <v>-1.9704812087525401</v>
      </c>
      <c r="Z53" s="8">
        <v>2.9734055430098598</v>
      </c>
      <c r="AA53" s="7">
        <v>53.037468878543201</v>
      </c>
      <c r="AB53" s="8">
        <v>1.35043316923107</v>
      </c>
      <c r="AC53" s="7">
        <v>52.494221162123402</v>
      </c>
      <c r="AD53" s="8">
        <v>2.3871390000680899</v>
      </c>
      <c r="AE53" s="7">
        <v>52.659460456171203</v>
      </c>
      <c r="AF53" s="8">
        <v>2.8451600323908601</v>
      </c>
      <c r="AG53" s="7">
        <v>0.16523929404778001</v>
      </c>
      <c r="AH53" s="8">
        <v>3.8550958363008698</v>
      </c>
      <c r="AI53" s="7">
        <v>45.655791884466502</v>
      </c>
      <c r="AJ53" s="8">
        <v>1.0059082789056899</v>
      </c>
      <c r="AK53" s="7">
        <v>44.713870184913802</v>
      </c>
      <c r="AL53" s="8">
        <v>1.8712447354621999</v>
      </c>
      <c r="AM53" s="7">
        <v>43.560283766536401</v>
      </c>
      <c r="AN53" s="8">
        <v>2.04891618685452</v>
      </c>
      <c r="AO53" s="7">
        <v>-1.15358641837746</v>
      </c>
      <c r="AP53" s="8">
        <v>3.0604063836942599</v>
      </c>
      <c r="AQ53" s="7">
        <v>44.497055204587198</v>
      </c>
      <c r="AR53" s="8">
        <v>1.27062131148502</v>
      </c>
      <c r="AS53" s="7">
        <v>53.4151864439511</v>
      </c>
      <c r="AT53" s="8">
        <v>2.3914695215005999</v>
      </c>
      <c r="AU53" s="7">
        <v>36.811159239174501</v>
      </c>
      <c r="AV53" s="8">
        <v>2.3977775882707499</v>
      </c>
      <c r="AW53" s="7">
        <v>-16.6040272047766</v>
      </c>
      <c r="AX53" s="8">
        <v>3.1747521531430301</v>
      </c>
      <c r="AY53" s="7">
        <v>12.421140958108699</v>
      </c>
      <c r="AZ53" s="8">
        <v>0.82318355061550597</v>
      </c>
      <c r="BA53" s="7">
        <v>13.5432954308856</v>
      </c>
      <c r="BB53" s="8">
        <v>1.6712254335541601</v>
      </c>
      <c r="BC53" s="7">
        <v>11.1495704805917</v>
      </c>
      <c r="BD53" s="8">
        <v>1.50774354402136</v>
      </c>
      <c r="BE53" s="7">
        <v>-2.3937249502939402</v>
      </c>
      <c r="BF53" s="8">
        <v>2.12418081652479</v>
      </c>
      <c r="BG53" s="7">
        <v>30.269410164124</v>
      </c>
      <c r="BH53" s="8">
        <v>1.0881694944145499</v>
      </c>
      <c r="BI53" s="7">
        <v>31.348837111459702</v>
      </c>
      <c r="BJ53" s="8">
        <v>1.9311059537503299</v>
      </c>
      <c r="BK53" s="7">
        <v>31.479545442829799</v>
      </c>
      <c r="BL53" s="8">
        <v>2.0699923468872701</v>
      </c>
      <c r="BM53" s="7">
        <v>0.130708331370055</v>
      </c>
      <c r="BN53" s="8">
        <v>3.11555320717616</v>
      </c>
      <c r="BO53" s="7">
        <v>35.018006273714199</v>
      </c>
      <c r="BP53" s="8">
        <v>1.03265860585554</v>
      </c>
      <c r="BQ53" s="7">
        <v>36.755875007518497</v>
      </c>
      <c r="BR53" s="8">
        <v>2.0388323078544901</v>
      </c>
      <c r="BS53" s="7">
        <v>33.2062631180643</v>
      </c>
      <c r="BT53" s="8">
        <v>2.1931787203790698</v>
      </c>
      <c r="BU53" s="7">
        <v>-3.5496118894542001</v>
      </c>
      <c r="BV53" s="8">
        <v>2.8341212941681002</v>
      </c>
      <c r="BW53" s="7">
        <v>38.706249281513301</v>
      </c>
      <c r="BX53" s="8">
        <v>1.22092669605612</v>
      </c>
      <c r="BY53" s="7">
        <v>41.4208153267436</v>
      </c>
      <c r="BZ53" s="8">
        <v>2.2313726585674698</v>
      </c>
      <c r="CA53" s="7">
        <v>38.143230525599897</v>
      </c>
      <c r="CB53" s="8">
        <v>2.2008695986614</v>
      </c>
      <c r="CC53" s="7">
        <v>-3.2775848011436599</v>
      </c>
      <c r="CD53" s="8">
        <v>3.2790879766182499</v>
      </c>
      <c r="CE53" s="7">
        <v>31.014890274716901</v>
      </c>
      <c r="CF53" s="8">
        <v>1.0019276417444101</v>
      </c>
      <c r="CG53" s="7">
        <v>32.2583144779354</v>
      </c>
      <c r="CH53" s="8">
        <v>2.2554432420057702</v>
      </c>
      <c r="CI53" s="7">
        <v>32.452886362044197</v>
      </c>
      <c r="CJ53" s="8">
        <v>2.1534159290769499</v>
      </c>
      <c r="CK53" s="7">
        <v>0.194571884108726</v>
      </c>
      <c r="CL53" s="8">
        <v>3.23949709003807</v>
      </c>
      <c r="CM53" s="7">
        <v>41.137526044246997</v>
      </c>
      <c r="CN53" s="8">
        <v>1.2016547972576599</v>
      </c>
      <c r="CO53" s="7">
        <v>40.780434752467102</v>
      </c>
      <c r="CP53" s="8">
        <v>2.2004363279091002</v>
      </c>
      <c r="CQ53" s="7">
        <v>37.003680182620698</v>
      </c>
      <c r="CR53" s="8">
        <v>2.1630249677915798</v>
      </c>
      <c r="CS53" s="7">
        <v>-3.77675456984641</v>
      </c>
      <c r="CT53" s="8">
        <v>3.0001542506321499</v>
      </c>
      <c r="CU53" s="7">
        <v>30.2016926108939</v>
      </c>
      <c r="CV53" s="8">
        <v>1.0465702894581701</v>
      </c>
      <c r="CW53" s="7">
        <v>30.615436325538901</v>
      </c>
      <c r="CX53" s="8">
        <v>2.2138079554003101</v>
      </c>
      <c r="CY53" s="7">
        <v>29.476794474364699</v>
      </c>
      <c r="CZ53" s="8">
        <v>2.4648220521291502</v>
      </c>
      <c r="DA53" s="7">
        <v>-1.1386418511741501</v>
      </c>
      <c r="DB53" s="9">
        <v>3.2751194592466</v>
      </c>
    </row>
    <row r="54" spans="1:106" ht="15" customHeight="1" x14ac:dyDescent="0.25">
      <c r="A54" s="10" t="s">
        <v>55</v>
      </c>
      <c r="B54" s="46">
        <v>2</v>
      </c>
      <c r="C54" s="7">
        <v>33.3505747009511</v>
      </c>
      <c r="D54" s="8">
        <v>1.23693123650173</v>
      </c>
      <c r="E54" s="7">
        <v>29.111794203811002</v>
      </c>
      <c r="F54" s="8">
        <v>2.85179660158225</v>
      </c>
      <c r="G54" s="7">
        <v>35.114848160894198</v>
      </c>
      <c r="H54" s="8">
        <v>2.5470015569606601</v>
      </c>
      <c r="I54" s="7">
        <v>6.00305395708315</v>
      </c>
      <c r="J54" s="8">
        <v>3.3557866253173598</v>
      </c>
      <c r="K54" s="7">
        <v>26.282641818731399</v>
      </c>
      <c r="L54" s="8">
        <v>1.3332947945340801</v>
      </c>
      <c r="M54" s="7">
        <v>25.2367258601986</v>
      </c>
      <c r="N54" s="8">
        <v>2.60831747787195</v>
      </c>
      <c r="O54" s="7">
        <v>27.110508114861801</v>
      </c>
      <c r="P54" s="8">
        <v>2.7678808355429498</v>
      </c>
      <c r="Q54" s="7">
        <v>1.8737822546632099</v>
      </c>
      <c r="R54" s="8">
        <v>3.8793786002802602</v>
      </c>
      <c r="S54" s="7">
        <v>35.812617019994001</v>
      </c>
      <c r="T54" s="8">
        <v>1.4403340346461699</v>
      </c>
      <c r="U54" s="7">
        <v>30.742823125881099</v>
      </c>
      <c r="V54" s="8">
        <v>2.1987093251758898</v>
      </c>
      <c r="W54" s="7">
        <v>38.784907472825502</v>
      </c>
      <c r="X54" s="8">
        <v>2.9592417437359302</v>
      </c>
      <c r="Y54" s="7">
        <v>8.0420843469443692</v>
      </c>
      <c r="Z54" s="8">
        <v>3.7717388879021798</v>
      </c>
      <c r="AA54" s="7">
        <v>63.0481140702272</v>
      </c>
      <c r="AB54" s="8">
        <v>1.0967497484576201</v>
      </c>
      <c r="AC54" s="7">
        <v>55.607376083234499</v>
      </c>
      <c r="AD54" s="8">
        <v>3.1174177783389401</v>
      </c>
      <c r="AE54" s="7">
        <v>66.276908444326395</v>
      </c>
      <c r="AF54" s="8">
        <v>2.2547146705046499</v>
      </c>
      <c r="AG54" s="7">
        <v>10.6695323610919</v>
      </c>
      <c r="AH54" s="8">
        <v>4.0735733857457204</v>
      </c>
      <c r="AI54" s="7">
        <v>46.597961044814703</v>
      </c>
      <c r="AJ54" s="8">
        <v>1.2068638328405199</v>
      </c>
      <c r="AK54" s="7">
        <v>41.2232148876572</v>
      </c>
      <c r="AL54" s="8">
        <v>2.5701828930102901</v>
      </c>
      <c r="AM54" s="7">
        <v>50.341233089875303</v>
      </c>
      <c r="AN54" s="8">
        <v>2.6895826318334599</v>
      </c>
      <c r="AO54" s="7">
        <v>9.1180182022180798</v>
      </c>
      <c r="AP54" s="8">
        <v>3.5413333943985701</v>
      </c>
      <c r="AQ54" s="7">
        <v>48.225390692856799</v>
      </c>
      <c r="AR54" s="8">
        <v>1.30958293049297</v>
      </c>
      <c r="AS54" s="7">
        <v>53.418760425906697</v>
      </c>
      <c r="AT54" s="8">
        <v>2.9534013496168998</v>
      </c>
      <c r="AU54" s="7">
        <v>43.768370197827799</v>
      </c>
      <c r="AV54" s="8">
        <v>2.6805753823831702</v>
      </c>
      <c r="AW54" s="7">
        <v>-9.6503902280789493</v>
      </c>
      <c r="AX54" s="8">
        <v>3.8229704079990898</v>
      </c>
      <c r="AY54" s="7">
        <v>14.099141439685001</v>
      </c>
      <c r="AZ54" s="8">
        <v>0.89241753426856996</v>
      </c>
      <c r="BA54" s="7">
        <v>16.438293653719001</v>
      </c>
      <c r="BB54" s="8">
        <v>2.29741892504595</v>
      </c>
      <c r="BC54" s="7">
        <v>14.516608430210299</v>
      </c>
      <c r="BD54" s="8">
        <v>1.8698011414706499</v>
      </c>
      <c r="BE54" s="7">
        <v>-1.9216852235087001</v>
      </c>
      <c r="BF54" s="8">
        <v>2.85662168026689</v>
      </c>
      <c r="BG54" s="7">
        <v>23.8969662442823</v>
      </c>
      <c r="BH54" s="8">
        <v>1.4638343776257099</v>
      </c>
      <c r="BI54" s="7">
        <v>21.850663402176199</v>
      </c>
      <c r="BJ54" s="8">
        <v>2.2598717366798202</v>
      </c>
      <c r="BK54" s="7">
        <v>25.9544812835409</v>
      </c>
      <c r="BL54" s="8">
        <v>2.34102434733843</v>
      </c>
      <c r="BM54" s="7">
        <v>4.1038178813646704</v>
      </c>
      <c r="BN54" s="8">
        <v>3.2074066417686602</v>
      </c>
      <c r="BO54" s="7">
        <v>50.526157251158899</v>
      </c>
      <c r="BP54" s="8">
        <v>1.3909755978438501</v>
      </c>
      <c r="BQ54" s="7">
        <v>52.757915519891199</v>
      </c>
      <c r="BR54" s="8">
        <v>2.66205261190763</v>
      </c>
      <c r="BS54" s="7">
        <v>50.450998106711403</v>
      </c>
      <c r="BT54" s="8">
        <v>2.9612369687144202</v>
      </c>
      <c r="BU54" s="7">
        <v>-2.3069174131797801</v>
      </c>
      <c r="BV54" s="8">
        <v>4.4319797029679302</v>
      </c>
      <c r="BW54" s="7">
        <v>38.818579994438103</v>
      </c>
      <c r="BX54" s="8">
        <v>1.3825413611191999</v>
      </c>
      <c r="BY54" s="7">
        <v>35.084681408472903</v>
      </c>
      <c r="BZ54" s="8">
        <v>2.6397866109963402</v>
      </c>
      <c r="CA54" s="7">
        <v>42.534000609997499</v>
      </c>
      <c r="CB54" s="8">
        <v>3.1898107722566502</v>
      </c>
      <c r="CC54" s="7">
        <v>7.4493192015245997</v>
      </c>
      <c r="CD54" s="8">
        <v>4.4399255299899902</v>
      </c>
      <c r="CE54" s="7">
        <v>43.108825771530803</v>
      </c>
      <c r="CF54" s="8">
        <v>1.4006081711810801</v>
      </c>
      <c r="CG54" s="7">
        <v>41.5478231300497</v>
      </c>
      <c r="CH54" s="8">
        <v>2.6306526671028001</v>
      </c>
      <c r="CI54" s="7">
        <v>45.471145880291203</v>
      </c>
      <c r="CJ54" s="8">
        <v>2.8446659174720299</v>
      </c>
      <c r="CK54" s="7">
        <v>3.9233227502414501</v>
      </c>
      <c r="CL54" s="8">
        <v>3.93639989927975</v>
      </c>
      <c r="CM54" s="7">
        <v>31.1646036193108</v>
      </c>
      <c r="CN54" s="8">
        <v>1.4052583609857801</v>
      </c>
      <c r="CO54" s="7">
        <v>28.300512407788901</v>
      </c>
      <c r="CP54" s="8">
        <v>2.58861540291353</v>
      </c>
      <c r="CQ54" s="7">
        <v>35.0629071795261</v>
      </c>
      <c r="CR54" s="8">
        <v>2.3164423072933999</v>
      </c>
      <c r="CS54" s="7">
        <v>6.7623947717371999</v>
      </c>
      <c r="CT54" s="8">
        <v>3.2014563724641101</v>
      </c>
      <c r="CU54" s="7">
        <v>21.386706430897501</v>
      </c>
      <c r="CV54" s="8">
        <v>1.25059332639192</v>
      </c>
      <c r="CW54" s="7">
        <v>18.5428447598708</v>
      </c>
      <c r="CX54" s="8">
        <v>2.2534908129254498</v>
      </c>
      <c r="CY54" s="7">
        <v>24.171161840646</v>
      </c>
      <c r="CZ54" s="8">
        <v>2.4877615866362301</v>
      </c>
      <c r="DA54" s="7">
        <v>5.6283170807751404</v>
      </c>
      <c r="DB54" s="9">
        <v>3.4997378284007699</v>
      </c>
    </row>
    <row r="55" spans="1:106" ht="15" customHeight="1" x14ac:dyDescent="0.25">
      <c r="A55" s="10" t="s">
        <v>56</v>
      </c>
      <c r="B55" s="46">
        <v>2</v>
      </c>
      <c r="C55" s="7">
        <v>56.374516586784203</v>
      </c>
      <c r="D55" s="8">
        <v>1.6232030279038501</v>
      </c>
      <c r="E55" s="7">
        <v>53.309392947004497</v>
      </c>
      <c r="F55" s="8">
        <v>3.0486878600727398</v>
      </c>
      <c r="G55" s="7">
        <v>56.990879913889898</v>
      </c>
      <c r="H55" s="8">
        <v>2.99274766731997</v>
      </c>
      <c r="I55" s="7">
        <v>3.6814869668853398</v>
      </c>
      <c r="J55" s="8">
        <v>4.4978570700776901</v>
      </c>
      <c r="K55" s="7">
        <v>57.354437759079701</v>
      </c>
      <c r="L55" s="8">
        <v>1.57969267524561</v>
      </c>
      <c r="M55" s="7">
        <v>50.819062105108003</v>
      </c>
      <c r="N55" s="8">
        <v>3.1575637937268599</v>
      </c>
      <c r="O55" s="7">
        <v>62.300295035937097</v>
      </c>
      <c r="P55" s="8">
        <v>2.3866788631247502</v>
      </c>
      <c r="Q55" s="7">
        <v>11.481232930829099</v>
      </c>
      <c r="R55" s="8">
        <v>4.0759055766882</v>
      </c>
      <c r="S55" s="7">
        <v>72.173759556285404</v>
      </c>
      <c r="T55" s="8">
        <v>1.39009909828961</v>
      </c>
      <c r="U55" s="7">
        <v>68.376751578414002</v>
      </c>
      <c r="V55" s="8">
        <v>2.66725169782472</v>
      </c>
      <c r="W55" s="7">
        <v>76.115116446063993</v>
      </c>
      <c r="X55" s="8">
        <v>2.6356103555664698</v>
      </c>
      <c r="Y55" s="7">
        <v>7.7383648676500201</v>
      </c>
      <c r="Z55" s="8">
        <v>3.8814316802676498</v>
      </c>
      <c r="AA55" s="7">
        <v>66.121960448807201</v>
      </c>
      <c r="AB55" s="8">
        <v>1.56787797437827</v>
      </c>
      <c r="AC55" s="7">
        <v>66.265123449407895</v>
      </c>
      <c r="AD55" s="8">
        <v>3.1809987006779701</v>
      </c>
      <c r="AE55" s="7">
        <v>67.6517600489084</v>
      </c>
      <c r="AF55" s="8">
        <v>2.6988485097282702</v>
      </c>
      <c r="AG55" s="7">
        <v>1.3866365995004299</v>
      </c>
      <c r="AH55" s="8">
        <v>4.3088434383159697</v>
      </c>
      <c r="AI55" s="7">
        <v>70.390482223315203</v>
      </c>
      <c r="AJ55" s="8">
        <v>1.5195768290623499</v>
      </c>
      <c r="AK55" s="7">
        <v>71.276873483782495</v>
      </c>
      <c r="AL55" s="8">
        <v>2.98916799507202</v>
      </c>
      <c r="AM55" s="7">
        <v>72.077146647942399</v>
      </c>
      <c r="AN55" s="8">
        <v>2.3932997997917602</v>
      </c>
      <c r="AO55" s="7">
        <v>0.80027316415996097</v>
      </c>
      <c r="AP55" s="8">
        <v>3.4951671865953302</v>
      </c>
      <c r="AQ55" s="7">
        <v>56.777000337441201</v>
      </c>
      <c r="AR55" s="8">
        <v>1.5139439157400501</v>
      </c>
      <c r="AS55" s="7">
        <v>56.087650217061402</v>
      </c>
      <c r="AT55" s="8">
        <v>2.8607799849135298</v>
      </c>
      <c r="AU55" s="7">
        <v>62.662738491988698</v>
      </c>
      <c r="AV55" s="8">
        <v>2.7640608962450002</v>
      </c>
      <c r="AW55" s="7">
        <v>6.5750882749273201</v>
      </c>
      <c r="AX55" s="8">
        <v>4.1362118906877798</v>
      </c>
      <c r="AY55" s="7">
        <v>31.726543630048301</v>
      </c>
      <c r="AZ55" s="8">
        <v>1.5879673933344101</v>
      </c>
      <c r="BA55" s="7">
        <v>34.702420966625198</v>
      </c>
      <c r="BB55" s="8">
        <v>2.5797345532785001</v>
      </c>
      <c r="BC55" s="7">
        <v>32.451209891167402</v>
      </c>
      <c r="BD55" s="8">
        <v>3.0566894642491498</v>
      </c>
      <c r="BE55" s="7">
        <v>-2.2512110754578698</v>
      </c>
      <c r="BF55" s="8">
        <v>3.6929731734761702</v>
      </c>
      <c r="BG55" s="7">
        <v>54.720444930675697</v>
      </c>
      <c r="BH55" s="8">
        <v>1.2295824436812901</v>
      </c>
      <c r="BI55" s="7">
        <v>56.444521366020702</v>
      </c>
      <c r="BJ55" s="8">
        <v>2.9207924164839398</v>
      </c>
      <c r="BK55" s="7">
        <v>54.594326712108099</v>
      </c>
      <c r="BL55" s="8">
        <v>2.4895532183042501</v>
      </c>
      <c r="BM55" s="7">
        <v>-1.85019465391252</v>
      </c>
      <c r="BN55" s="8">
        <v>3.8851815463961699</v>
      </c>
      <c r="BO55" s="7">
        <v>44.3021898355288</v>
      </c>
      <c r="BP55" s="8">
        <v>1.4322819747323301</v>
      </c>
      <c r="BQ55" s="7">
        <v>40.432367951241197</v>
      </c>
      <c r="BR55" s="8">
        <v>3.0029355792421502</v>
      </c>
      <c r="BS55" s="7">
        <v>49.094593830506902</v>
      </c>
      <c r="BT55" s="8">
        <v>2.9990032559528301</v>
      </c>
      <c r="BU55" s="7">
        <v>8.6622258792657298</v>
      </c>
      <c r="BV55" s="8">
        <v>4.1952257090673797</v>
      </c>
      <c r="BW55" s="7">
        <v>38.655440791111602</v>
      </c>
      <c r="BX55" s="8">
        <v>1.57522505084066</v>
      </c>
      <c r="BY55" s="7">
        <v>33.502590935037702</v>
      </c>
      <c r="BZ55" s="8">
        <v>3.02505203382358</v>
      </c>
      <c r="CA55" s="7">
        <v>42.323916229113202</v>
      </c>
      <c r="CB55" s="8">
        <v>2.4796971270894801</v>
      </c>
      <c r="CC55" s="7">
        <v>8.8213252940755496</v>
      </c>
      <c r="CD55" s="8">
        <v>3.73434300063811</v>
      </c>
      <c r="CE55" s="7">
        <v>48.169157709311499</v>
      </c>
      <c r="CF55" s="8">
        <v>1.34418525152266</v>
      </c>
      <c r="CG55" s="7">
        <v>47.195981244512097</v>
      </c>
      <c r="CH55" s="8">
        <v>2.9059144827455698</v>
      </c>
      <c r="CI55" s="7">
        <v>51.178527443731198</v>
      </c>
      <c r="CJ55" s="8">
        <v>2.9958272492864499</v>
      </c>
      <c r="CK55" s="7">
        <v>3.98254619921912</v>
      </c>
      <c r="CL55" s="8">
        <v>4.4921536445867201</v>
      </c>
      <c r="CM55" s="7">
        <v>54.1274494090828</v>
      </c>
      <c r="CN55" s="8">
        <v>1.6239733535749701</v>
      </c>
      <c r="CO55" s="7">
        <v>53.764155175412398</v>
      </c>
      <c r="CP55" s="8">
        <v>2.9808949837491299</v>
      </c>
      <c r="CQ55" s="7">
        <v>58.528776393258802</v>
      </c>
      <c r="CR55" s="8">
        <v>2.7473024258148402</v>
      </c>
      <c r="CS55" s="7">
        <v>4.7646212178463498</v>
      </c>
      <c r="CT55" s="8">
        <v>3.7167013661767898</v>
      </c>
      <c r="CU55" s="7">
        <v>45.818140800180103</v>
      </c>
      <c r="CV55" s="8">
        <v>1.8541293367056</v>
      </c>
      <c r="CW55" s="7">
        <v>44.002226505472997</v>
      </c>
      <c r="CX55" s="8">
        <v>2.8167600173902598</v>
      </c>
      <c r="CY55" s="7">
        <v>48.7890382449065</v>
      </c>
      <c r="CZ55" s="8">
        <v>3.3707071454301101</v>
      </c>
      <c r="DA55" s="7">
        <v>4.7868117394335199</v>
      </c>
      <c r="DB55" s="9">
        <v>4.3827660374458297</v>
      </c>
    </row>
    <row r="56" spans="1:106" ht="15" customHeight="1" x14ac:dyDescent="0.25">
      <c r="A56" s="10" t="s">
        <v>57</v>
      </c>
      <c r="B56" s="46">
        <v>2</v>
      </c>
      <c r="C56" s="7">
        <v>39.0660467658182</v>
      </c>
      <c r="D56" s="8">
        <v>1.02911988693773</v>
      </c>
      <c r="E56" s="7">
        <v>39.561974180400497</v>
      </c>
      <c r="F56" s="8">
        <v>2.0878849432941702</v>
      </c>
      <c r="G56" s="7">
        <v>37.561800361925002</v>
      </c>
      <c r="H56" s="8">
        <v>1.8606122795858899</v>
      </c>
      <c r="I56" s="7">
        <v>-2.0001738184754698</v>
      </c>
      <c r="J56" s="8">
        <v>2.7243019101981099</v>
      </c>
      <c r="K56" s="7">
        <v>33.053155426401098</v>
      </c>
      <c r="L56" s="8">
        <v>1.10720625382889</v>
      </c>
      <c r="M56" s="7">
        <v>31.926738418004799</v>
      </c>
      <c r="N56" s="8">
        <v>2.1189493399055199</v>
      </c>
      <c r="O56" s="7">
        <v>31.321375575384899</v>
      </c>
      <c r="P56" s="8">
        <v>1.83131226060059</v>
      </c>
      <c r="Q56" s="7">
        <v>-0.60536284261991502</v>
      </c>
      <c r="R56" s="8">
        <v>2.7678118667277198</v>
      </c>
      <c r="S56" s="7">
        <v>53.522875401690101</v>
      </c>
      <c r="T56" s="8">
        <v>1.06862431964172</v>
      </c>
      <c r="U56" s="7">
        <v>50.821382006303402</v>
      </c>
      <c r="V56" s="8">
        <v>1.8991261116842</v>
      </c>
      <c r="W56" s="7">
        <v>52.556173379445397</v>
      </c>
      <c r="X56" s="8">
        <v>1.86548146415324</v>
      </c>
      <c r="Y56" s="7">
        <v>1.7347913731420801</v>
      </c>
      <c r="Z56" s="8">
        <v>2.54018960511688</v>
      </c>
      <c r="AA56" s="7">
        <v>64.258748809549303</v>
      </c>
      <c r="AB56" s="8">
        <v>1.1190147064981599</v>
      </c>
      <c r="AC56" s="7">
        <v>63.0352470138033</v>
      </c>
      <c r="AD56" s="8">
        <v>1.95467749089448</v>
      </c>
      <c r="AE56" s="7">
        <v>65.880839009192997</v>
      </c>
      <c r="AF56" s="8">
        <v>1.8546823504697101</v>
      </c>
      <c r="AG56" s="7">
        <v>2.84559199538965</v>
      </c>
      <c r="AH56" s="8">
        <v>2.3352642751639001</v>
      </c>
      <c r="AI56" s="7">
        <v>41.459748517090603</v>
      </c>
      <c r="AJ56" s="8">
        <v>1.0081247266737801</v>
      </c>
      <c r="AK56" s="7">
        <v>40.041750994395002</v>
      </c>
      <c r="AL56" s="8">
        <v>2.1418326473509199</v>
      </c>
      <c r="AM56" s="7">
        <v>41.818775592682201</v>
      </c>
      <c r="AN56" s="8">
        <v>2.0158051133213402</v>
      </c>
      <c r="AO56" s="7">
        <v>1.7770245982871899</v>
      </c>
      <c r="AP56" s="8">
        <v>3.0365048571012498</v>
      </c>
      <c r="AQ56" s="7">
        <v>50.056438678999001</v>
      </c>
      <c r="AR56" s="8">
        <v>1.0232524245613399</v>
      </c>
      <c r="AS56" s="7">
        <v>54.2366619898322</v>
      </c>
      <c r="AT56" s="8">
        <v>1.7297085060721</v>
      </c>
      <c r="AU56" s="7">
        <v>45.183492522715802</v>
      </c>
      <c r="AV56" s="8">
        <v>1.80710065248745</v>
      </c>
      <c r="AW56" s="7">
        <v>-9.0531694671164207</v>
      </c>
      <c r="AX56" s="8">
        <v>2.26069223751204</v>
      </c>
      <c r="AY56" s="7">
        <v>20.042106661645398</v>
      </c>
      <c r="AZ56" s="8">
        <v>0.78110325407717496</v>
      </c>
      <c r="BA56" s="7">
        <v>19.4073114282033</v>
      </c>
      <c r="BB56" s="8">
        <v>1.59862582181199</v>
      </c>
      <c r="BC56" s="7">
        <v>20.257263073849899</v>
      </c>
      <c r="BD56" s="8">
        <v>1.43480425089868</v>
      </c>
      <c r="BE56" s="7">
        <v>0.849951645646573</v>
      </c>
      <c r="BF56" s="8">
        <v>2.28689991663542</v>
      </c>
      <c r="BG56" s="7">
        <v>56.634086667800602</v>
      </c>
      <c r="BH56" s="8">
        <v>1.1067731728635699</v>
      </c>
      <c r="BI56" s="7">
        <v>56.795484820878002</v>
      </c>
      <c r="BJ56" s="8">
        <v>2.0533258881019201</v>
      </c>
      <c r="BK56" s="7">
        <v>57.736262294531798</v>
      </c>
      <c r="BL56" s="8">
        <v>1.8945199667019099</v>
      </c>
      <c r="BM56" s="7">
        <v>0.94077747365378905</v>
      </c>
      <c r="BN56" s="8">
        <v>2.7241904868196798</v>
      </c>
      <c r="BO56" s="7">
        <v>45.428866507613797</v>
      </c>
      <c r="BP56" s="8">
        <v>1.03039494701363</v>
      </c>
      <c r="BQ56" s="7">
        <v>43.962504151707002</v>
      </c>
      <c r="BR56" s="8">
        <v>1.87506939682839</v>
      </c>
      <c r="BS56" s="7">
        <v>43.8132662843758</v>
      </c>
      <c r="BT56" s="8">
        <v>1.84478475091547</v>
      </c>
      <c r="BU56" s="7">
        <v>-0.14923786733129399</v>
      </c>
      <c r="BV56" s="8">
        <v>2.3428656930598901</v>
      </c>
      <c r="BW56" s="7">
        <v>39.5502814521818</v>
      </c>
      <c r="BX56" s="8">
        <v>1.05069702456315</v>
      </c>
      <c r="BY56" s="7">
        <v>43.380951852520703</v>
      </c>
      <c r="BZ56" s="8">
        <v>1.8483748936772599</v>
      </c>
      <c r="CA56" s="7">
        <v>36.949140118336203</v>
      </c>
      <c r="CB56" s="8">
        <v>1.6132587941446901</v>
      </c>
      <c r="CC56" s="7">
        <v>-6.4318117341844303</v>
      </c>
      <c r="CD56" s="8">
        <v>2.3715997193571701</v>
      </c>
      <c r="CE56" s="7">
        <v>43.832555596457603</v>
      </c>
      <c r="CF56" s="8">
        <v>1.05107502408805</v>
      </c>
      <c r="CG56" s="7">
        <v>44.724008674820404</v>
      </c>
      <c r="CH56" s="8">
        <v>1.8148698104188199</v>
      </c>
      <c r="CI56" s="7">
        <v>42.7505654308261</v>
      </c>
      <c r="CJ56" s="8">
        <v>1.9250406492926899</v>
      </c>
      <c r="CK56" s="7">
        <v>-1.9734432439942799</v>
      </c>
      <c r="CL56" s="8">
        <v>2.3534057675658202</v>
      </c>
      <c r="CM56" s="7">
        <v>57.535864174853799</v>
      </c>
      <c r="CN56" s="8">
        <v>1.1115997674515601</v>
      </c>
      <c r="CO56" s="7">
        <v>54.981451913041496</v>
      </c>
      <c r="CP56" s="8">
        <v>2.0392807423292001</v>
      </c>
      <c r="CQ56" s="7">
        <v>58.6580426314259</v>
      </c>
      <c r="CR56" s="8">
        <v>1.7574629636296599</v>
      </c>
      <c r="CS56" s="7">
        <v>3.6765907183843498</v>
      </c>
      <c r="CT56" s="8">
        <v>2.2390134655557201</v>
      </c>
      <c r="CU56" s="7">
        <v>33.516198556273899</v>
      </c>
      <c r="CV56" s="8">
        <v>1.13597238600022</v>
      </c>
      <c r="CW56" s="7">
        <v>35.694958645734999</v>
      </c>
      <c r="CX56" s="8">
        <v>1.9274168318090901</v>
      </c>
      <c r="CY56" s="7">
        <v>34.099204280476201</v>
      </c>
      <c r="CZ56" s="8">
        <v>1.7193210959022001</v>
      </c>
      <c r="DA56" s="7">
        <v>-1.59575436525884</v>
      </c>
      <c r="DB56" s="9">
        <v>2.3443223401926598</v>
      </c>
    </row>
    <row r="57" spans="1:106" ht="15" customHeight="1" x14ac:dyDescent="0.25">
      <c r="A57" s="10" t="s">
        <v>58</v>
      </c>
      <c r="B57" s="46">
        <v>2</v>
      </c>
      <c r="C57" s="7">
        <v>31.137527121496699</v>
      </c>
      <c r="D57" s="8">
        <v>1.43710637807439</v>
      </c>
      <c r="E57" s="7">
        <v>34.687224820912</v>
      </c>
      <c r="F57" s="8">
        <v>2.5224760437317402</v>
      </c>
      <c r="G57" s="7">
        <v>29.6673203056937</v>
      </c>
      <c r="H57" s="8">
        <v>3.2578036454624999</v>
      </c>
      <c r="I57" s="7">
        <v>-5.0199045152183697</v>
      </c>
      <c r="J57" s="8">
        <v>4.1777354191857397</v>
      </c>
      <c r="K57" s="7">
        <v>47.7964133164066</v>
      </c>
      <c r="L57" s="8">
        <v>1.51844496445746</v>
      </c>
      <c r="M57" s="7">
        <v>47.238330597954402</v>
      </c>
      <c r="N57" s="8">
        <v>3.0108781725111999</v>
      </c>
      <c r="O57" s="7">
        <v>48.647958224537803</v>
      </c>
      <c r="P57" s="8">
        <v>2.77448785945306</v>
      </c>
      <c r="Q57" s="7">
        <v>1.40962762658337</v>
      </c>
      <c r="R57" s="8">
        <v>4.0682557559885399</v>
      </c>
      <c r="S57" s="7">
        <v>50.891454868805702</v>
      </c>
      <c r="T57" s="8">
        <v>1.2974705406745699</v>
      </c>
      <c r="U57" s="7">
        <v>55.094751841171004</v>
      </c>
      <c r="V57" s="8">
        <v>2.5039905270043801</v>
      </c>
      <c r="W57" s="7">
        <v>46.781639612974203</v>
      </c>
      <c r="X57" s="8">
        <v>3.31740608360098</v>
      </c>
      <c r="Y57" s="7">
        <v>-8.3131122281968093</v>
      </c>
      <c r="Z57" s="8">
        <v>3.9590797449608299</v>
      </c>
      <c r="AA57" s="7">
        <v>64.791506371471201</v>
      </c>
      <c r="AB57" s="8">
        <v>1.67909183957181</v>
      </c>
      <c r="AC57" s="7">
        <v>65.327433239192104</v>
      </c>
      <c r="AD57" s="8">
        <v>2.98481697510364</v>
      </c>
      <c r="AE57" s="7">
        <v>65.293215008875407</v>
      </c>
      <c r="AF57" s="8">
        <v>3.6935987493734501</v>
      </c>
      <c r="AG57" s="7">
        <v>-3.4218230316611198E-2</v>
      </c>
      <c r="AH57" s="8">
        <v>4.9239193231694696</v>
      </c>
      <c r="AI57" s="7">
        <v>40.245744786907999</v>
      </c>
      <c r="AJ57" s="8">
        <v>1.61912211041636</v>
      </c>
      <c r="AK57" s="7">
        <v>46.923702696404703</v>
      </c>
      <c r="AL57" s="8">
        <v>3.0342442852176901</v>
      </c>
      <c r="AM57" s="7">
        <v>33.667547802411498</v>
      </c>
      <c r="AN57" s="8">
        <v>2.9699911445616398</v>
      </c>
      <c r="AO57" s="7">
        <v>-13.2561548939932</v>
      </c>
      <c r="AP57" s="8">
        <v>4.0209758605905099</v>
      </c>
      <c r="AQ57" s="7">
        <v>40.077816917162501</v>
      </c>
      <c r="AR57" s="8">
        <v>1.7885249619558901</v>
      </c>
      <c r="AS57" s="7">
        <v>49.202185611634903</v>
      </c>
      <c r="AT57" s="8">
        <v>3.05916234326039</v>
      </c>
      <c r="AU57" s="7">
        <v>30.008554276737801</v>
      </c>
      <c r="AV57" s="8">
        <v>3.1540143435888401</v>
      </c>
      <c r="AW57" s="7">
        <v>-19.193631334897098</v>
      </c>
      <c r="AX57" s="8">
        <v>3.8536739378423501</v>
      </c>
      <c r="AY57" s="7">
        <v>21.4864014130982</v>
      </c>
      <c r="AZ57" s="8">
        <v>1.1208520225927301</v>
      </c>
      <c r="BA57" s="7">
        <v>22.270520656354901</v>
      </c>
      <c r="BB57" s="8">
        <v>2.5193171139806099</v>
      </c>
      <c r="BC57" s="7">
        <v>20.503629174196501</v>
      </c>
      <c r="BD57" s="8">
        <v>2.3287102776003401</v>
      </c>
      <c r="BE57" s="7">
        <v>-1.7668914821584001</v>
      </c>
      <c r="BF57" s="8">
        <v>3.6118587338262298</v>
      </c>
      <c r="BG57" s="7">
        <v>19.774441543543301</v>
      </c>
      <c r="BH57" s="8">
        <v>1.12298414216503</v>
      </c>
      <c r="BI57" s="7">
        <v>23.0991586029192</v>
      </c>
      <c r="BJ57" s="8">
        <v>2.3506683141104898</v>
      </c>
      <c r="BK57" s="7">
        <v>18.722114835242401</v>
      </c>
      <c r="BL57" s="8">
        <v>2.4147789763980798</v>
      </c>
      <c r="BM57" s="7">
        <v>-4.3770437676768497</v>
      </c>
      <c r="BN57" s="8">
        <v>3.20332122493092</v>
      </c>
      <c r="BO57" s="7">
        <v>39.090249772301298</v>
      </c>
      <c r="BP57" s="8">
        <v>1.6689564258538001</v>
      </c>
      <c r="BQ57" s="7">
        <v>45.519933413386802</v>
      </c>
      <c r="BR57" s="8">
        <v>3.0845022096612902</v>
      </c>
      <c r="BS57" s="7">
        <v>35.3663828767734</v>
      </c>
      <c r="BT57" s="8">
        <v>2.93305547134461</v>
      </c>
      <c r="BU57" s="7">
        <v>-10.153550536613499</v>
      </c>
      <c r="BV57" s="8">
        <v>3.8934377312948598</v>
      </c>
      <c r="BW57" s="7">
        <v>51.311124909062997</v>
      </c>
      <c r="BX57" s="8">
        <v>1.6167979369107901</v>
      </c>
      <c r="BY57" s="7">
        <v>59.632179246578801</v>
      </c>
      <c r="BZ57" s="8">
        <v>3.15943093528479</v>
      </c>
      <c r="CA57" s="7">
        <v>42.303103916004297</v>
      </c>
      <c r="CB57" s="8">
        <v>2.5737592627883998</v>
      </c>
      <c r="CC57" s="7">
        <v>-17.329075330574501</v>
      </c>
      <c r="CD57" s="8">
        <v>3.8937753381406499</v>
      </c>
      <c r="CE57" s="7">
        <v>43.051686690200199</v>
      </c>
      <c r="CF57" s="8">
        <v>1.5864736138350299</v>
      </c>
      <c r="CG57" s="7">
        <v>45.231929086028799</v>
      </c>
      <c r="CH57" s="8">
        <v>3.1263420015830699</v>
      </c>
      <c r="CI57" s="7">
        <v>41.478966100224397</v>
      </c>
      <c r="CJ57" s="8">
        <v>3.2048248410612401</v>
      </c>
      <c r="CK57" s="7">
        <v>-3.7529629858043898</v>
      </c>
      <c r="CL57" s="8">
        <v>4.1316350771617003</v>
      </c>
      <c r="CM57" s="7">
        <v>16.2137346833664</v>
      </c>
      <c r="CN57" s="8">
        <v>1.06342013244292</v>
      </c>
      <c r="CO57" s="7">
        <v>19.476215744675802</v>
      </c>
      <c r="CP57" s="8">
        <v>2.5048675231156099</v>
      </c>
      <c r="CQ57" s="7">
        <v>16.272505674679401</v>
      </c>
      <c r="CR57" s="8">
        <v>2.2215828779490101</v>
      </c>
      <c r="CS57" s="7">
        <v>-3.2037100699964101</v>
      </c>
      <c r="CT57" s="8">
        <v>3.4303652265315998</v>
      </c>
      <c r="CU57" s="7">
        <v>25.669441628943002</v>
      </c>
      <c r="CV57" s="8">
        <v>1.29517837183371</v>
      </c>
      <c r="CW57" s="7">
        <v>31.1266278940974</v>
      </c>
      <c r="CX57" s="8">
        <v>2.8318904474297</v>
      </c>
      <c r="CY57" s="7">
        <v>22.032136264094099</v>
      </c>
      <c r="CZ57" s="8">
        <v>2.52297994117803</v>
      </c>
      <c r="DA57" s="7">
        <v>-9.0944916300033007</v>
      </c>
      <c r="DB57" s="9">
        <v>4.0738256591359203</v>
      </c>
    </row>
    <row r="58" spans="1:106" ht="15" customHeight="1" x14ac:dyDescent="0.25">
      <c r="A58" s="10" t="s">
        <v>59</v>
      </c>
      <c r="B58" s="46">
        <v>2</v>
      </c>
      <c r="C58" s="7">
        <v>19.444726442054598</v>
      </c>
      <c r="D58" s="8">
        <v>0.93112251518051203</v>
      </c>
      <c r="E58" s="7">
        <v>18.983379142849099</v>
      </c>
      <c r="F58" s="8">
        <v>1.3717127283214099</v>
      </c>
      <c r="G58" s="7">
        <v>21.746513995146898</v>
      </c>
      <c r="H58" s="8">
        <v>1.7766362683349399</v>
      </c>
      <c r="I58" s="7">
        <v>2.7631348522977599</v>
      </c>
      <c r="J58" s="8">
        <v>2.1077328529694501</v>
      </c>
      <c r="K58" s="7">
        <v>26.1307142975703</v>
      </c>
      <c r="L58" s="8">
        <v>1.05710548662675</v>
      </c>
      <c r="M58" s="7">
        <v>26.168579800399499</v>
      </c>
      <c r="N58" s="8">
        <v>1.5260439349016699</v>
      </c>
      <c r="O58" s="7">
        <v>26.310966576550001</v>
      </c>
      <c r="P58" s="8">
        <v>2.10106873711293</v>
      </c>
      <c r="Q58" s="7">
        <v>0.142386776150559</v>
      </c>
      <c r="R58" s="8">
        <v>2.3747572614574399</v>
      </c>
      <c r="S58" s="7">
        <v>44.363527681083902</v>
      </c>
      <c r="T58" s="8">
        <v>1.1353898678787899</v>
      </c>
      <c r="U58" s="7">
        <v>44.3518984137242</v>
      </c>
      <c r="V58" s="8">
        <v>2.1400876040182899</v>
      </c>
      <c r="W58" s="7">
        <v>44.186688595541803</v>
      </c>
      <c r="X58" s="8">
        <v>2.1718396741289201</v>
      </c>
      <c r="Y58" s="7">
        <v>-0.165209818182426</v>
      </c>
      <c r="Z58" s="8">
        <v>3.1815468751226201</v>
      </c>
      <c r="AA58" s="7">
        <v>47.938362226611098</v>
      </c>
      <c r="AB58" s="8">
        <v>1.20856170690876</v>
      </c>
      <c r="AC58" s="7">
        <v>47.762398763549299</v>
      </c>
      <c r="AD58" s="8">
        <v>2.0122221765427799</v>
      </c>
      <c r="AE58" s="7">
        <v>47.668925948587798</v>
      </c>
      <c r="AF58" s="8">
        <v>1.9457310580235101</v>
      </c>
      <c r="AG58" s="7">
        <v>-9.3472814961472694E-2</v>
      </c>
      <c r="AH58" s="8">
        <v>2.8798589371907299</v>
      </c>
      <c r="AI58" s="7">
        <v>50.404997324428699</v>
      </c>
      <c r="AJ58" s="8">
        <v>1.0949694419588401</v>
      </c>
      <c r="AK58" s="7">
        <v>51.476451193888202</v>
      </c>
      <c r="AL58" s="8">
        <v>2.19465972300973</v>
      </c>
      <c r="AM58" s="7">
        <v>47.839391885391201</v>
      </c>
      <c r="AN58" s="8">
        <v>2.0285590551139099</v>
      </c>
      <c r="AO58" s="7">
        <v>-3.6370593084970699</v>
      </c>
      <c r="AP58" s="8">
        <v>2.7388424937779199</v>
      </c>
      <c r="AQ58" s="7">
        <v>41.216751226004902</v>
      </c>
      <c r="AR58" s="8">
        <v>1.08513667866513</v>
      </c>
      <c r="AS58" s="7">
        <v>49.2715318025325</v>
      </c>
      <c r="AT58" s="8">
        <v>2.4067710034414098</v>
      </c>
      <c r="AU58" s="7">
        <v>32.215528454209803</v>
      </c>
      <c r="AV58" s="8">
        <v>1.9288032529425501</v>
      </c>
      <c r="AW58" s="7">
        <v>-17.056003348322701</v>
      </c>
      <c r="AX58" s="8">
        <v>2.91010879377172</v>
      </c>
      <c r="AY58" s="7">
        <v>12.365512057441601</v>
      </c>
      <c r="AZ58" s="8">
        <v>0.71052946009880902</v>
      </c>
      <c r="BA58" s="7">
        <v>13.450150438654701</v>
      </c>
      <c r="BB58" s="8">
        <v>1.3465958307986501</v>
      </c>
      <c r="BC58" s="7">
        <v>11.0044839323727</v>
      </c>
      <c r="BD58" s="8">
        <v>1.371273954281</v>
      </c>
      <c r="BE58" s="7">
        <v>-2.4456665062819898</v>
      </c>
      <c r="BF58" s="8">
        <v>1.69801425930343</v>
      </c>
      <c r="BG58" s="7">
        <v>36.486604553839797</v>
      </c>
      <c r="BH58" s="8">
        <v>1.08562195766244</v>
      </c>
      <c r="BI58" s="7">
        <v>37.487187418237397</v>
      </c>
      <c r="BJ58" s="8">
        <v>2.0074850525224401</v>
      </c>
      <c r="BK58" s="7">
        <v>34.725946302092403</v>
      </c>
      <c r="BL58" s="8">
        <v>1.9572455683441301</v>
      </c>
      <c r="BM58" s="7">
        <v>-2.7612411161450199</v>
      </c>
      <c r="BN58" s="8">
        <v>2.6731195048511198</v>
      </c>
      <c r="BO58" s="7">
        <v>42.169075918566897</v>
      </c>
      <c r="BP58" s="8">
        <v>1.1101165728126501</v>
      </c>
      <c r="BQ58" s="7">
        <v>42.265590346266002</v>
      </c>
      <c r="BR58" s="8">
        <v>2.33874132946208</v>
      </c>
      <c r="BS58" s="7">
        <v>41.938575324101997</v>
      </c>
      <c r="BT58" s="8">
        <v>1.8764954484143199</v>
      </c>
      <c r="BU58" s="7">
        <v>-0.327015022164026</v>
      </c>
      <c r="BV58" s="8">
        <v>2.9174054482927798</v>
      </c>
      <c r="BW58" s="7">
        <v>21.7072867825011</v>
      </c>
      <c r="BX58" s="8">
        <v>0.83152005381083904</v>
      </c>
      <c r="BY58" s="7">
        <v>21.638365403895801</v>
      </c>
      <c r="BZ58" s="8">
        <v>1.6234888990959699</v>
      </c>
      <c r="CA58" s="7">
        <v>22.767545710764601</v>
      </c>
      <c r="CB58" s="8">
        <v>1.7066102480771701</v>
      </c>
      <c r="CC58" s="7">
        <v>1.1291803068687201</v>
      </c>
      <c r="CD58" s="8">
        <v>2.37755795572081</v>
      </c>
      <c r="CE58" s="7">
        <v>38.321993337741603</v>
      </c>
      <c r="CF58" s="8">
        <v>1.0035727569442701</v>
      </c>
      <c r="CG58" s="7">
        <v>41.187320186632597</v>
      </c>
      <c r="CH58" s="8">
        <v>2.0042499292165399</v>
      </c>
      <c r="CI58" s="7">
        <v>35.927647826773097</v>
      </c>
      <c r="CJ58" s="8">
        <v>1.9320003680565001</v>
      </c>
      <c r="CK58" s="7">
        <v>-5.2596723598594801</v>
      </c>
      <c r="CL58" s="8">
        <v>2.7840353337706598</v>
      </c>
      <c r="CM58" s="7">
        <v>29.086130199546201</v>
      </c>
      <c r="CN58" s="8">
        <v>1.07463087300649</v>
      </c>
      <c r="CO58" s="7">
        <v>30.858582850298198</v>
      </c>
      <c r="CP58" s="8">
        <v>1.83379778221829</v>
      </c>
      <c r="CQ58" s="7">
        <v>30.976396659427799</v>
      </c>
      <c r="CR58" s="8">
        <v>2.2174167902596502</v>
      </c>
      <c r="CS58" s="7">
        <v>0.117813809129547</v>
      </c>
      <c r="CT58" s="8">
        <v>2.8764842670919402</v>
      </c>
      <c r="CU58" s="7">
        <v>31.717392062944398</v>
      </c>
      <c r="CV58" s="8">
        <v>1.0276663870370999</v>
      </c>
      <c r="CW58" s="7">
        <v>31.630201253627298</v>
      </c>
      <c r="CX58" s="8">
        <v>1.7585731580945501</v>
      </c>
      <c r="CY58" s="7">
        <v>30.4001490841597</v>
      </c>
      <c r="CZ58" s="8">
        <v>2.0728223169968301</v>
      </c>
      <c r="DA58" s="7">
        <v>-1.2300521694676001</v>
      </c>
      <c r="DB58" s="9">
        <v>2.70353317052757</v>
      </c>
    </row>
    <row r="59" spans="1:106" ht="15" customHeight="1" x14ac:dyDescent="0.25">
      <c r="A59" s="10" t="s">
        <v>60</v>
      </c>
      <c r="B59" s="46">
        <v>2</v>
      </c>
      <c r="C59" s="7">
        <v>42.821509334519</v>
      </c>
      <c r="D59" s="8">
        <v>2.04941633978174</v>
      </c>
      <c r="E59" s="7">
        <v>43.114795599804701</v>
      </c>
      <c r="F59" s="8">
        <v>2.7914950647062202</v>
      </c>
      <c r="G59" s="7">
        <v>49.348298791291199</v>
      </c>
      <c r="H59" s="8">
        <v>4.04896011908723</v>
      </c>
      <c r="I59" s="7">
        <v>6.23350319148651</v>
      </c>
      <c r="J59" s="8">
        <v>5.1933528179569102</v>
      </c>
      <c r="K59" s="7">
        <v>43.552039732123603</v>
      </c>
      <c r="L59" s="8">
        <v>1.8896450414353201</v>
      </c>
      <c r="M59" s="7">
        <v>39.191033208354099</v>
      </c>
      <c r="N59" s="8">
        <v>2.41773409281025</v>
      </c>
      <c r="O59" s="7">
        <v>50.913215579598202</v>
      </c>
      <c r="P59" s="8">
        <v>3.9242073881115802</v>
      </c>
      <c r="Q59" s="7">
        <v>11.722182371243999</v>
      </c>
      <c r="R59" s="8">
        <v>4.7847172848664803</v>
      </c>
      <c r="S59" s="7">
        <v>43.213019725086802</v>
      </c>
      <c r="T59" s="8">
        <v>1.7863250693079999</v>
      </c>
      <c r="U59" s="7">
        <v>41.4938409809061</v>
      </c>
      <c r="V59" s="8">
        <v>3.7053481389863299</v>
      </c>
      <c r="W59" s="7">
        <v>50.005621749927002</v>
      </c>
      <c r="X59" s="8">
        <v>4.2923399369146296</v>
      </c>
      <c r="Y59" s="7">
        <v>8.5117807690208895</v>
      </c>
      <c r="Z59" s="8">
        <v>5.6299984910641001</v>
      </c>
      <c r="AA59" s="7">
        <v>40.954083552980102</v>
      </c>
      <c r="AB59" s="8">
        <v>1.6559140966194701</v>
      </c>
      <c r="AC59" s="7">
        <v>42.132586271526101</v>
      </c>
      <c r="AD59" s="8">
        <v>3.9219019487406599</v>
      </c>
      <c r="AE59" s="7">
        <v>40.662093813275803</v>
      </c>
      <c r="AF59" s="8">
        <v>2.6368204864815801</v>
      </c>
      <c r="AG59" s="7">
        <v>-1.4704924582503101</v>
      </c>
      <c r="AH59" s="8">
        <v>4.6353017243997501</v>
      </c>
      <c r="AI59" s="7">
        <v>40.657020230220802</v>
      </c>
      <c r="AJ59" s="8">
        <v>1.71083840123579</v>
      </c>
      <c r="AK59" s="7">
        <v>36.3662800292065</v>
      </c>
      <c r="AL59" s="8">
        <v>3.6449622591208901</v>
      </c>
      <c r="AM59" s="7">
        <v>47.463529096340999</v>
      </c>
      <c r="AN59" s="8">
        <v>4.2058542361439999</v>
      </c>
      <c r="AO59" s="7">
        <v>11.0972490671345</v>
      </c>
      <c r="AP59" s="8">
        <v>6.9485816073038098</v>
      </c>
      <c r="AQ59" s="7">
        <v>37.864448700383903</v>
      </c>
      <c r="AR59" s="8">
        <v>1.7423599254031099</v>
      </c>
      <c r="AS59" s="7">
        <v>38.7358449209068</v>
      </c>
      <c r="AT59" s="8">
        <v>3.2743511564674801</v>
      </c>
      <c r="AU59" s="7">
        <v>41.116375931238103</v>
      </c>
      <c r="AV59" s="8">
        <v>4.5166775552696601</v>
      </c>
      <c r="AW59" s="7">
        <v>2.3805310103312398</v>
      </c>
      <c r="AX59" s="8">
        <v>6.4796913640862703</v>
      </c>
      <c r="AY59" s="7">
        <v>12.197529535206</v>
      </c>
      <c r="AZ59" s="8">
        <v>1.0326498259291601</v>
      </c>
      <c r="BA59" s="7">
        <v>12.0069787557767</v>
      </c>
      <c r="BB59" s="8">
        <v>1.8859947463034099</v>
      </c>
      <c r="BC59" s="7">
        <v>12.762666963706399</v>
      </c>
      <c r="BD59" s="8">
        <v>1.71713553854116</v>
      </c>
      <c r="BE59" s="7">
        <v>0.75568820792969604</v>
      </c>
      <c r="BF59" s="8">
        <v>2.1207457960833098</v>
      </c>
      <c r="BG59" s="7">
        <v>35.800583867196302</v>
      </c>
      <c r="BH59" s="8">
        <v>1.69996891462569</v>
      </c>
      <c r="BI59" s="7">
        <v>34.192192611016601</v>
      </c>
      <c r="BJ59" s="8">
        <v>3.1278217743265899</v>
      </c>
      <c r="BK59" s="7">
        <v>37.456849690699102</v>
      </c>
      <c r="BL59" s="8">
        <v>4.5813110807674002</v>
      </c>
      <c r="BM59" s="7">
        <v>3.2646570796825398</v>
      </c>
      <c r="BN59" s="8">
        <v>6.4393244996141998</v>
      </c>
      <c r="BO59" s="7">
        <v>30.2395997169053</v>
      </c>
      <c r="BP59" s="8">
        <v>1.33610072447454</v>
      </c>
      <c r="BQ59" s="7">
        <v>33.821416272218997</v>
      </c>
      <c r="BR59" s="8">
        <v>3.7933327831566501</v>
      </c>
      <c r="BS59" s="7">
        <v>27.267276025814201</v>
      </c>
      <c r="BT59" s="8">
        <v>2.49557959801355</v>
      </c>
      <c r="BU59" s="7">
        <v>-6.5541402464047698</v>
      </c>
      <c r="BV59" s="8">
        <v>5.1623473791688701</v>
      </c>
      <c r="BW59" s="7">
        <v>25.951623535138101</v>
      </c>
      <c r="BX59" s="8">
        <v>1.6562221866412801</v>
      </c>
      <c r="BY59" s="7">
        <v>22.563756341693502</v>
      </c>
      <c r="BZ59" s="8">
        <v>2.81986033201474</v>
      </c>
      <c r="CA59" s="7">
        <v>30.3729857951318</v>
      </c>
      <c r="CB59" s="8">
        <v>2.5709877583180001</v>
      </c>
      <c r="CC59" s="7">
        <v>7.8092294534383004</v>
      </c>
      <c r="CD59" s="8">
        <v>3.7325396481980802</v>
      </c>
      <c r="CE59" s="7">
        <v>26.190779326425901</v>
      </c>
      <c r="CF59" s="8">
        <v>1.6853423259329501</v>
      </c>
      <c r="CG59" s="7">
        <v>29.461823077621901</v>
      </c>
      <c r="CH59" s="8">
        <v>3.28339258597599</v>
      </c>
      <c r="CI59" s="7">
        <v>24.968306872501099</v>
      </c>
      <c r="CJ59" s="8">
        <v>2.7245852133702999</v>
      </c>
      <c r="CK59" s="7">
        <v>-4.4935162051208097</v>
      </c>
      <c r="CL59" s="8">
        <v>3.4964788683302102</v>
      </c>
      <c r="CM59" s="7">
        <v>32.396744520273202</v>
      </c>
      <c r="CN59" s="8">
        <v>1.6546848532874701</v>
      </c>
      <c r="CO59" s="7">
        <v>32.748352388049803</v>
      </c>
      <c r="CP59" s="8">
        <v>3.3587230594497202</v>
      </c>
      <c r="CQ59" s="7">
        <v>32.666240499450701</v>
      </c>
      <c r="CR59" s="8">
        <v>2.19942266864525</v>
      </c>
      <c r="CS59" s="7">
        <v>-8.2111888599072799E-2</v>
      </c>
      <c r="CT59" s="8">
        <v>4.3460868741445697</v>
      </c>
      <c r="CU59" s="7">
        <v>17.3482796275045</v>
      </c>
      <c r="CV59" s="8">
        <v>1.46034571778927</v>
      </c>
      <c r="CW59" s="7">
        <v>16.5460573850727</v>
      </c>
      <c r="CX59" s="8">
        <v>1.95812866416581</v>
      </c>
      <c r="CY59" s="7">
        <v>17.057461950113499</v>
      </c>
      <c r="CZ59" s="8">
        <v>2.14503288599676</v>
      </c>
      <c r="DA59" s="7">
        <v>0.51140456504075305</v>
      </c>
      <c r="DB59" s="9">
        <v>2.1465129285403299</v>
      </c>
    </row>
    <row r="60" spans="1:106" ht="15" customHeight="1" x14ac:dyDescent="0.25">
      <c r="A60" s="10" t="s">
        <v>61</v>
      </c>
      <c r="B60" s="46">
        <v>2</v>
      </c>
      <c r="C60" s="7">
        <v>29.277809540961499</v>
      </c>
      <c r="D60" s="8">
        <v>1.58850580237723</v>
      </c>
      <c r="E60" s="7">
        <v>31.434169576620601</v>
      </c>
      <c r="F60" s="8">
        <v>3.7832522983516399</v>
      </c>
      <c r="G60" s="7">
        <v>28.8998607624345</v>
      </c>
      <c r="H60" s="8">
        <v>4.2413343125231497</v>
      </c>
      <c r="I60" s="7">
        <v>-2.5343088141861201</v>
      </c>
      <c r="J60" s="8">
        <v>5.8229119359542603</v>
      </c>
      <c r="K60" s="7">
        <v>25.137519452087101</v>
      </c>
      <c r="L60" s="8">
        <v>1.59933110071521</v>
      </c>
      <c r="M60" s="7">
        <v>27.712592594730701</v>
      </c>
      <c r="N60" s="8">
        <v>3.0233062210805501</v>
      </c>
      <c r="O60" s="7">
        <v>21.137183222578798</v>
      </c>
      <c r="P60" s="8">
        <v>4.3133115744993704</v>
      </c>
      <c r="Q60" s="7">
        <v>-6.5754093721519196</v>
      </c>
      <c r="R60" s="8">
        <v>4.9062562531768599</v>
      </c>
      <c r="S60" s="7">
        <v>31.6744607568879</v>
      </c>
      <c r="T60" s="8">
        <v>1.73577330289496</v>
      </c>
      <c r="U60" s="7">
        <v>35.100602668786998</v>
      </c>
      <c r="V60" s="8">
        <v>3.77349212709357</v>
      </c>
      <c r="W60" s="7">
        <v>30.649018225347199</v>
      </c>
      <c r="X60" s="8">
        <v>4.3962996021420304</v>
      </c>
      <c r="Y60" s="7">
        <v>-4.4515844434397804</v>
      </c>
      <c r="Z60" s="8">
        <v>5.7182517784414504</v>
      </c>
      <c r="AA60" s="7">
        <v>28.911611548662101</v>
      </c>
      <c r="AB60" s="8">
        <v>2.0929949866511102</v>
      </c>
      <c r="AC60" s="7">
        <v>25.547052173325898</v>
      </c>
      <c r="AD60" s="8">
        <v>3.97289777960866</v>
      </c>
      <c r="AE60" s="7">
        <v>25.524776375544601</v>
      </c>
      <c r="AF60" s="8">
        <v>4.0967075771291004</v>
      </c>
      <c r="AG60" s="7">
        <v>-2.2275797781354401E-2</v>
      </c>
      <c r="AH60" s="8">
        <v>5.8462204392240897</v>
      </c>
      <c r="AI60" s="7">
        <v>38.204052628692402</v>
      </c>
      <c r="AJ60" s="8">
        <v>2.00357148735432</v>
      </c>
      <c r="AK60" s="7">
        <v>31.865139522128999</v>
      </c>
      <c r="AL60" s="8">
        <v>4.4797837927826301</v>
      </c>
      <c r="AM60" s="7">
        <v>36.763916218379499</v>
      </c>
      <c r="AN60" s="8">
        <v>3.6346643854074898</v>
      </c>
      <c r="AO60" s="7">
        <v>4.8987766962505104</v>
      </c>
      <c r="AP60" s="8">
        <v>6.6009275933450198</v>
      </c>
      <c r="AQ60" s="7">
        <v>43.4951739308637</v>
      </c>
      <c r="AR60" s="8">
        <v>2.13278330709863</v>
      </c>
      <c r="AS60" s="7">
        <v>45.120243038591497</v>
      </c>
      <c r="AT60" s="8">
        <v>5.6741372571984199</v>
      </c>
      <c r="AU60" s="7">
        <v>38.759532431594003</v>
      </c>
      <c r="AV60" s="8">
        <v>3.4736338955155901</v>
      </c>
      <c r="AW60" s="7">
        <v>-6.3607106069974897</v>
      </c>
      <c r="AX60" s="8">
        <v>6.9280414797220802</v>
      </c>
      <c r="AY60" s="7">
        <v>16.372190757140199</v>
      </c>
      <c r="AZ60" s="8">
        <v>1.5584075341175601</v>
      </c>
      <c r="BA60" s="7">
        <v>17.0763430965231</v>
      </c>
      <c r="BB60" s="8">
        <v>2.89615438020618</v>
      </c>
      <c r="BC60" s="7">
        <v>15.619159186065399</v>
      </c>
      <c r="BD60" s="8">
        <v>2.6716998884891501</v>
      </c>
      <c r="BE60" s="7">
        <v>-1.45718391045772</v>
      </c>
      <c r="BF60" s="8">
        <v>2.9987817979329501</v>
      </c>
      <c r="BG60" s="7">
        <v>30.98301267123</v>
      </c>
      <c r="BH60" s="8">
        <v>1.7604178304100699</v>
      </c>
      <c r="BI60" s="7">
        <v>28.345872122208199</v>
      </c>
      <c r="BJ60" s="8">
        <v>3.5684458467960898</v>
      </c>
      <c r="BK60" s="7">
        <v>27.456678676209901</v>
      </c>
      <c r="BL60" s="8">
        <v>2.9849752611662401</v>
      </c>
      <c r="BM60" s="7">
        <v>-0.88919344599831995</v>
      </c>
      <c r="BN60" s="8">
        <v>4.9152633727080497</v>
      </c>
      <c r="BO60" s="7">
        <v>28.951481424180901</v>
      </c>
      <c r="BP60" s="8">
        <v>1.7182553705832699</v>
      </c>
      <c r="BQ60" s="7">
        <v>33.636115402921703</v>
      </c>
      <c r="BR60" s="8">
        <v>3.0051965019690301</v>
      </c>
      <c r="BS60" s="7">
        <v>25.835494736776599</v>
      </c>
      <c r="BT60" s="8">
        <v>3.49419197237685</v>
      </c>
      <c r="BU60" s="7">
        <v>-7.8006206661451003</v>
      </c>
      <c r="BV60" s="8">
        <v>4.1928240103743697</v>
      </c>
      <c r="BW60" s="7">
        <v>22.869977983489399</v>
      </c>
      <c r="BX60" s="8">
        <v>1.1800534271023499</v>
      </c>
      <c r="BY60" s="7">
        <v>22.1512646082722</v>
      </c>
      <c r="BZ60" s="8">
        <v>3.0581799678250601</v>
      </c>
      <c r="CA60" s="7">
        <v>18.118584138649801</v>
      </c>
      <c r="CB60" s="8">
        <v>2.1559678035731</v>
      </c>
      <c r="CC60" s="7">
        <v>-4.0326804696223899</v>
      </c>
      <c r="CD60" s="8">
        <v>3.4328365942009</v>
      </c>
      <c r="CE60" s="7">
        <v>35.547291923825703</v>
      </c>
      <c r="CF60" s="8">
        <v>1.81798625932144</v>
      </c>
      <c r="CG60" s="7">
        <v>34.573513867112197</v>
      </c>
      <c r="CH60" s="8">
        <v>3.1295770335677502</v>
      </c>
      <c r="CI60" s="7">
        <v>33.760562768731198</v>
      </c>
      <c r="CJ60" s="8">
        <v>4.0459089456293604</v>
      </c>
      <c r="CK60" s="7">
        <v>-0.812951098380985</v>
      </c>
      <c r="CL60" s="8">
        <v>4.8066002205322196</v>
      </c>
      <c r="CM60" s="7">
        <v>30.107145975499101</v>
      </c>
      <c r="CN60" s="8">
        <v>1.9864851009798099</v>
      </c>
      <c r="CO60" s="7">
        <v>28.673668566662499</v>
      </c>
      <c r="CP60" s="8">
        <v>3.5370150090379302</v>
      </c>
      <c r="CQ60" s="7">
        <v>28.976865555781099</v>
      </c>
      <c r="CR60" s="8">
        <v>3.7123837053267099</v>
      </c>
      <c r="CS60" s="7">
        <v>0.303196989118586</v>
      </c>
      <c r="CT60" s="8">
        <v>5.4503361619385204</v>
      </c>
      <c r="CU60" s="7">
        <v>14.1972497711582</v>
      </c>
      <c r="CV60" s="8">
        <v>1.34427481504716</v>
      </c>
      <c r="CW60" s="7">
        <v>17.1231346982646</v>
      </c>
      <c r="CX60" s="8">
        <v>3.2791686733649099</v>
      </c>
      <c r="CY60" s="7">
        <v>11.9905975928493</v>
      </c>
      <c r="CZ60" s="8">
        <v>1.9911054274114399</v>
      </c>
      <c r="DA60" s="7">
        <v>-5.13253710541525</v>
      </c>
      <c r="DB60" s="9">
        <v>3.9608184076766699</v>
      </c>
    </row>
    <row r="61" spans="1:106" ht="15" customHeight="1" x14ac:dyDescent="0.25">
      <c r="A61" s="6" t="s">
        <v>62</v>
      </c>
      <c r="B61" s="46">
        <v>2</v>
      </c>
      <c r="C61" s="7">
        <v>47.7868326195766</v>
      </c>
      <c r="D61" s="8">
        <v>1.1231854018404399</v>
      </c>
      <c r="E61" s="7">
        <v>42.738507598207001</v>
      </c>
      <c r="F61" s="8">
        <v>1.84779898324428</v>
      </c>
      <c r="G61" s="7">
        <v>51.008706141157198</v>
      </c>
      <c r="H61" s="8">
        <v>2.0582994918596098</v>
      </c>
      <c r="I61" s="7">
        <v>8.2701985429501796</v>
      </c>
      <c r="J61" s="8">
        <v>2.61823400468958</v>
      </c>
      <c r="K61" s="7">
        <v>34.066026150306001</v>
      </c>
      <c r="L61" s="8">
        <v>1.1833626218787301</v>
      </c>
      <c r="M61" s="7">
        <v>35.508582614316197</v>
      </c>
      <c r="N61" s="8">
        <v>2.11731084904071</v>
      </c>
      <c r="O61" s="7">
        <v>33.608726060083697</v>
      </c>
      <c r="P61" s="8">
        <v>1.9242613107034601</v>
      </c>
      <c r="Q61" s="7">
        <v>-1.8998565542325601</v>
      </c>
      <c r="R61" s="8">
        <v>2.6808973593070702</v>
      </c>
      <c r="S61" s="7">
        <v>32.325805723757803</v>
      </c>
      <c r="T61" s="8">
        <v>1.0689708568237499</v>
      </c>
      <c r="U61" s="7">
        <v>32.535126275143803</v>
      </c>
      <c r="V61" s="8">
        <v>1.9895853539091399</v>
      </c>
      <c r="W61" s="7">
        <v>32.176759911142</v>
      </c>
      <c r="X61" s="8">
        <v>1.9307406071573401</v>
      </c>
      <c r="Y61" s="7">
        <v>-0.35836636400183203</v>
      </c>
      <c r="Z61" s="8">
        <v>2.8165653747284201</v>
      </c>
      <c r="AA61" s="7">
        <v>31.331910125638998</v>
      </c>
      <c r="AB61" s="8">
        <v>1.0978802131757299</v>
      </c>
      <c r="AC61" s="7">
        <v>31.594358823862599</v>
      </c>
      <c r="AD61" s="8">
        <v>2.1526455828090798</v>
      </c>
      <c r="AE61" s="7">
        <v>30.8977938540156</v>
      </c>
      <c r="AF61" s="8">
        <v>1.7073639869494399</v>
      </c>
      <c r="AG61" s="7">
        <v>-0.696564969847</v>
      </c>
      <c r="AH61" s="8">
        <v>2.5994536002394102</v>
      </c>
      <c r="AI61" s="7">
        <v>51.023804703151697</v>
      </c>
      <c r="AJ61" s="8">
        <v>1.11823431110132</v>
      </c>
      <c r="AK61" s="7">
        <v>47.520880737887602</v>
      </c>
      <c r="AL61" s="8">
        <v>2.0282621044684501</v>
      </c>
      <c r="AM61" s="7">
        <v>49.167681627236803</v>
      </c>
      <c r="AN61" s="8">
        <v>2.2922788500110398</v>
      </c>
      <c r="AO61" s="7">
        <v>1.6468008893491899</v>
      </c>
      <c r="AP61" s="8">
        <v>2.8772793000321801</v>
      </c>
      <c r="AQ61" s="7">
        <v>55.118712669757102</v>
      </c>
      <c r="AR61" s="8">
        <v>1.1355939813004401</v>
      </c>
      <c r="AS61" s="7">
        <v>53.394275304772698</v>
      </c>
      <c r="AT61" s="8">
        <v>1.91460360758937</v>
      </c>
      <c r="AU61" s="7">
        <v>53.268480434486101</v>
      </c>
      <c r="AV61" s="8">
        <v>2.46592662161328</v>
      </c>
      <c r="AW61" s="7">
        <v>-0.125794870286597</v>
      </c>
      <c r="AX61" s="8">
        <v>3.0148199276769998</v>
      </c>
      <c r="AY61" s="7">
        <v>19.3764261656044</v>
      </c>
      <c r="AZ61" s="8">
        <v>1.06181733598925</v>
      </c>
      <c r="BA61" s="7">
        <v>21.036937640078801</v>
      </c>
      <c r="BB61" s="8">
        <v>1.9520026341891299</v>
      </c>
      <c r="BC61" s="7">
        <v>17.3867320575226</v>
      </c>
      <c r="BD61" s="8">
        <v>1.8434644807434399</v>
      </c>
      <c r="BE61" s="7">
        <v>-3.6502055825562301</v>
      </c>
      <c r="BF61" s="8">
        <v>2.3984163116129298</v>
      </c>
      <c r="BG61" s="7">
        <v>26.994658610526599</v>
      </c>
      <c r="BH61" s="8">
        <v>0.98302212225069896</v>
      </c>
      <c r="BI61" s="7">
        <v>26.511009447379902</v>
      </c>
      <c r="BJ61" s="8">
        <v>1.7229065839562201</v>
      </c>
      <c r="BK61" s="7">
        <v>27.356949233762599</v>
      </c>
      <c r="BL61" s="8">
        <v>1.9379679779532799</v>
      </c>
      <c r="BM61" s="7">
        <v>0.84593978638264</v>
      </c>
      <c r="BN61" s="8">
        <v>2.4759367223319901</v>
      </c>
      <c r="BO61" s="7">
        <v>31.7278929239924</v>
      </c>
      <c r="BP61" s="8">
        <v>1.20859086832608</v>
      </c>
      <c r="BQ61" s="7">
        <v>32.0601916906067</v>
      </c>
      <c r="BR61" s="8">
        <v>2.34012413078535</v>
      </c>
      <c r="BS61" s="7">
        <v>32.039268437969199</v>
      </c>
      <c r="BT61" s="8">
        <v>2.0276895431924999</v>
      </c>
      <c r="BU61" s="7">
        <v>-2.0923252637551602E-2</v>
      </c>
      <c r="BV61" s="8">
        <v>2.7738990074641698</v>
      </c>
      <c r="BW61" s="7">
        <v>28.713556026203499</v>
      </c>
      <c r="BX61" s="8">
        <v>1.1995259339717199</v>
      </c>
      <c r="BY61" s="7">
        <v>29.2852208108262</v>
      </c>
      <c r="BZ61" s="8">
        <v>2.1274793060130399</v>
      </c>
      <c r="CA61" s="7">
        <v>29.034252664990699</v>
      </c>
      <c r="CB61" s="8">
        <v>1.6664175664827601</v>
      </c>
      <c r="CC61" s="7">
        <v>-0.25096814583545102</v>
      </c>
      <c r="CD61" s="8">
        <v>2.4243231707804198</v>
      </c>
      <c r="CE61" s="7">
        <v>39.475514321114701</v>
      </c>
      <c r="CF61" s="8">
        <v>1.16839193714609</v>
      </c>
      <c r="CG61" s="7">
        <v>35.824871782017198</v>
      </c>
      <c r="CH61" s="8">
        <v>2.30647240240812</v>
      </c>
      <c r="CI61" s="7">
        <v>40.2166037387505</v>
      </c>
      <c r="CJ61" s="8">
        <v>2.1932460212279801</v>
      </c>
      <c r="CK61" s="7">
        <v>4.3917319567333397</v>
      </c>
      <c r="CL61" s="8">
        <v>2.98912173672481</v>
      </c>
      <c r="CM61" s="7">
        <v>37.883236557498499</v>
      </c>
      <c r="CN61" s="8">
        <v>1.2034219201682299</v>
      </c>
      <c r="CO61" s="7">
        <v>37.464950324676998</v>
      </c>
      <c r="CP61" s="8">
        <v>2.2663957862130899</v>
      </c>
      <c r="CQ61" s="7">
        <v>38.424774463545901</v>
      </c>
      <c r="CR61" s="8">
        <v>2.0048694017947701</v>
      </c>
      <c r="CS61" s="7">
        <v>0.95982413886893203</v>
      </c>
      <c r="CT61" s="8">
        <v>2.6977880954955902</v>
      </c>
      <c r="CU61" s="7">
        <v>27.1837867410676</v>
      </c>
      <c r="CV61" s="8">
        <v>1.18225650282979</v>
      </c>
      <c r="CW61" s="7">
        <v>26.237555434936102</v>
      </c>
      <c r="CX61" s="8">
        <v>1.93085946809131</v>
      </c>
      <c r="CY61" s="7">
        <v>27.167862560738001</v>
      </c>
      <c r="CZ61" s="8">
        <v>1.8961907120202099</v>
      </c>
      <c r="DA61" s="7">
        <v>0.93030712580198505</v>
      </c>
      <c r="DB61" s="9">
        <v>2.2335960734236902</v>
      </c>
    </row>
    <row r="62" spans="1:106" ht="15" customHeight="1" x14ac:dyDescent="0.25">
      <c r="A62" s="10" t="s">
        <v>63</v>
      </c>
      <c r="B62" s="46">
        <v>2</v>
      </c>
      <c r="C62" s="7">
        <v>49.3154695640049</v>
      </c>
      <c r="D62" s="8">
        <v>1.1962300605957801</v>
      </c>
      <c r="E62" s="7">
        <v>48.230195050805698</v>
      </c>
      <c r="F62" s="8">
        <v>1.9789459073236699</v>
      </c>
      <c r="G62" s="7">
        <v>47.023238585754697</v>
      </c>
      <c r="H62" s="8">
        <v>2.1893944331762998</v>
      </c>
      <c r="I62" s="7">
        <v>-1.20695646505106</v>
      </c>
      <c r="J62" s="8">
        <v>2.5508755862468702</v>
      </c>
      <c r="K62" s="7">
        <v>41.015681179143797</v>
      </c>
      <c r="L62" s="8">
        <v>1.2599469029105099</v>
      </c>
      <c r="M62" s="7">
        <v>42.610948757696001</v>
      </c>
      <c r="N62" s="8">
        <v>1.96067259724924</v>
      </c>
      <c r="O62" s="7">
        <v>39.090890832469199</v>
      </c>
      <c r="P62" s="8">
        <v>2.05825778258375</v>
      </c>
      <c r="Q62" s="7">
        <v>-3.5200579252268498</v>
      </c>
      <c r="R62" s="8">
        <v>2.6208230590758901</v>
      </c>
      <c r="S62" s="7">
        <v>39.118408742831399</v>
      </c>
      <c r="T62" s="8">
        <v>1.1853660345056201</v>
      </c>
      <c r="U62" s="7">
        <v>38.309835653156298</v>
      </c>
      <c r="V62" s="8">
        <v>1.94368605748519</v>
      </c>
      <c r="W62" s="7">
        <v>38.372578086476601</v>
      </c>
      <c r="X62" s="8">
        <v>2.0732128103984899</v>
      </c>
      <c r="Y62" s="7">
        <v>6.2742433320309501E-2</v>
      </c>
      <c r="Z62" s="8">
        <v>2.6663993685456502</v>
      </c>
      <c r="AA62" s="7">
        <v>40.807601336896496</v>
      </c>
      <c r="AB62" s="8">
        <v>1.23310114150545</v>
      </c>
      <c r="AC62" s="7">
        <v>39.3437956143786</v>
      </c>
      <c r="AD62" s="8">
        <v>1.9011915489090701</v>
      </c>
      <c r="AE62" s="7">
        <v>40.915401654302201</v>
      </c>
      <c r="AF62" s="8">
        <v>2.1623392930369398</v>
      </c>
      <c r="AG62" s="7">
        <v>1.57160603992362</v>
      </c>
      <c r="AH62" s="8">
        <v>2.6591908237548898</v>
      </c>
      <c r="AI62" s="7">
        <v>53.809668127383603</v>
      </c>
      <c r="AJ62" s="8">
        <v>1.32094303873568</v>
      </c>
      <c r="AK62" s="7">
        <v>52.758557847739503</v>
      </c>
      <c r="AL62" s="8">
        <v>2.10845468088521</v>
      </c>
      <c r="AM62" s="7">
        <v>51.751319891553599</v>
      </c>
      <c r="AN62" s="8">
        <v>2.1906642860010899</v>
      </c>
      <c r="AO62" s="7">
        <v>-1.0072379561859499</v>
      </c>
      <c r="AP62" s="8">
        <v>2.5318896789897001</v>
      </c>
      <c r="AQ62" s="7">
        <v>53.5901210018855</v>
      </c>
      <c r="AR62" s="8">
        <v>1.1405125392829101</v>
      </c>
      <c r="AS62" s="7">
        <v>55.5369688412516</v>
      </c>
      <c r="AT62" s="8">
        <v>2.27630213181423</v>
      </c>
      <c r="AU62" s="7">
        <v>52.096991065721603</v>
      </c>
      <c r="AV62" s="8">
        <v>2.1435194258368799</v>
      </c>
      <c r="AW62" s="7">
        <v>-3.43997777553002</v>
      </c>
      <c r="AX62" s="8">
        <v>2.8205322754944602</v>
      </c>
      <c r="AY62" s="7">
        <v>8.1664143424231508</v>
      </c>
      <c r="AZ62" s="8">
        <v>0.64539135933513503</v>
      </c>
      <c r="BA62" s="7">
        <v>8.9867260582997801</v>
      </c>
      <c r="BB62" s="8">
        <v>1.2155346394250299</v>
      </c>
      <c r="BC62" s="7">
        <v>8.8622322277443608</v>
      </c>
      <c r="BD62" s="8">
        <v>1.14592447308644</v>
      </c>
      <c r="BE62" s="7">
        <v>-0.124493830555421</v>
      </c>
      <c r="BF62" s="8">
        <v>1.6303128922354699</v>
      </c>
      <c r="BG62" s="7">
        <v>35.289381632450102</v>
      </c>
      <c r="BH62" s="8">
        <v>1.01983389903388</v>
      </c>
      <c r="BI62" s="7">
        <v>30.092480146340499</v>
      </c>
      <c r="BJ62" s="8">
        <v>1.8047597774142199</v>
      </c>
      <c r="BK62" s="7">
        <v>39.601910069813002</v>
      </c>
      <c r="BL62" s="8">
        <v>2.1022283351058801</v>
      </c>
      <c r="BM62" s="7">
        <v>9.5094299234724708</v>
      </c>
      <c r="BN62" s="8">
        <v>2.5126864706082102</v>
      </c>
      <c r="BO62" s="7">
        <v>38.985843720680599</v>
      </c>
      <c r="BP62" s="8">
        <v>1.0382131725349899</v>
      </c>
      <c r="BQ62" s="7">
        <v>32.4604261776174</v>
      </c>
      <c r="BR62" s="8">
        <v>1.9421286536467</v>
      </c>
      <c r="BS62" s="7">
        <v>43.4693077405365</v>
      </c>
      <c r="BT62" s="8">
        <v>1.9264985984398699</v>
      </c>
      <c r="BU62" s="7">
        <v>11.0088815629191</v>
      </c>
      <c r="BV62" s="8">
        <v>2.4872526754880702</v>
      </c>
      <c r="BW62" s="7">
        <v>47.127162984956499</v>
      </c>
      <c r="BX62" s="8">
        <v>0.93482149987566798</v>
      </c>
      <c r="BY62" s="7">
        <v>42.694629926771199</v>
      </c>
      <c r="BZ62" s="8">
        <v>2.05298132530167</v>
      </c>
      <c r="CA62" s="7">
        <v>50.232484581456497</v>
      </c>
      <c r="CB62" s="8">
        <v>2.0493057536018702</v>
      </c>
      <c r="CC62" s="7">
        <v>7.53785465468534</v>
      </c>
      <c r="CD62" s="8">
        <v>2.6780557963808498</v>
      </c>
      <c r="CE62" s="7">
        <v>38.719396441420102</v>
      </c>
      <c r="CF62" s="8">
        <v>0.888511799669227</v>
      </c>
      <c r="CG62" s="7">
        <v>34.611766102148799</v>
      </c>
      <c r="CH62" s="8">
        <v>1.84340959205087</v>
      </c>
      <c r="CI62" s="7">
        <v>42.114921939893001</v>
      </c>
      <c r="CJ62" s="8">
        <v>1.8733751559838301</v>
      </c>
      <c r="CK62" s="7">
        <v>7.5031558377442202</v>
      </c>
      <c r="CL62" s="8">
        <v>2.5101516993030999</v>
      </c>
      <c r="CM62" s="7">
        <v>51.907542347477801</v>
      </c>
      <c r="CN62" s="8">
        <v>0.96308506157274898</v>
      </c>
      <c r="CO62" s="7">
        <v>47.799131484039897</v>
      </c>
      <c r="CP62" s="8">
        <v>2.1937101308532401</v>
      </c>
      <c r="CQ62" s="7">
        <v>52.586711872469998</v>
      </c>
      <c r="CR62" s="8">
        <v>1.96255540747332</v>
      </c>
      <c r="CS62" s="7">
        <v>4.78758038843009</v>
      </c>
      <c r="CT62" s="8">
        <v>2.7224238228738198</v>
      </c>
      <c r="CU62" s="7">
        <v>28.527547899519099</v>
      </c>
      <c r="CV62" s="8">
        <v>0.91650395079151603</v>
      </c>
      <c r="CW62" s="7">
        <v>27.886913871053</v>
      </c>
      <c r="CX62" s="8">
        <v>1.8872285147836001</v>
      </c>
      <c r="CY62" s="7">
        <v>30.544884029073199</v>
      </c>
      <c r="CZ62" s="8">
        <v>1.8288247235547599</v>
      </c>
      <c r="DA62" s="7">
        <v>2.6579701580201398</v>
      </c>
      <c r="DB62" s="9">
        <v>2.5789152918396301</v>
      </c>
    </row>
    <row r="63" spans="1:106" ht="15" customHeight="1" x14ac:dyDescent="0.25">
      <c r="A63" s="14" t="s">
        <v>114</v>
      </c>
      <c r="B63" s="47">
        <v>2</v>
      </c>
      <c r="C63" s="15">
        <v>34.659382146118801</v>
      </c>
      <c r="D63" s="16">
        <v>0.245438454091676</v>
      </c>
      <c r="E63" s="15">
        <v>34.086421562877803</v>
      </c>
      <c r="F63" s="16">
        <v>0.49170005428755098</v>
      </c>
      <c r="G63" s="15">
        <v>35.188265533957797</v>
      </c>
      <c r="H63" s="16">
        <v>0.484185041836668</v>
      </c>
      <c r="I63" s="15">
        <v>1.1018439710800101</v>
      </c>
      <c r="J63" s="16">
        <v>0.69502975042713599</v>
      </c>
      <c r="K63" s="15">
        <v>31.087347310423102</v>
      </c>
      <c r="L63" s="16">
        <v>0.25041486302577298</v>
      </c>
      <c r="M63" s="15">
        <v>30.9965714615088</v>
      </c>
      <c r="N63" s="16">
        <v>0.489392599467458</v>
      </c>
      <c r="O63" s="15">
        <v>30.744446225041401</v>
      </c>
      <c r="P63" s="16">
        <v>0.47721785342277601</v>
      </c>
      <c r="Q63" s="15">
        <v>-0.25212523646732099</v>
      </c>
      <c r="R63" s="16">
        <v>0.66880545989501305</v>
      </c>
      <c r="S63" s="15">
        <v>40.295977874638297</v>
      </c>
      <c r="T63" s="16">
        <v>0.25608283100949703</v>
      </c>
      <c r="U63" s="15">
        <v>39.147860355720198</v>
      </c>
      <c r="V63" s="16">
        <v>0.50947244367255595</v>
      </c>
      <c r="W63" s="15">
        <v>40.484428333101803</v>
      </c>
      <c r="X63" s="16">
        <v>0.51472211014865799</v>
      </c>
      <c r="Y63" s="15">
        <v>1.33656797738157</v>
      </c>
      <c r="Z63" s="16">
        <v>0.72963067223901101</v>
      </c>
      <c r="AA63" s="15">
        <v>51.737121881118497</v>
      </c>
      <c r="AB63" s="16">
        <v>0.26993187147530701</v>
      </c>
      <c r="AC63" s="15">
        <v>48.954505940968303</v>
      </c>
      <c r="AD63" s="16">
        <v>0.52589584760661501</v>
      </c>
      <c r="AE63" s="15">
        <v>53.469298479983003</v>
      </c>
      <c r="AF63" s="16">
        <v>0.49818619141285497</v>
      </c>
      <c r="AG63" s="15">
        <v>4.5147925390147403</v>
      </c>
      <c r="AH63" s="16">
        <v>0.72731427087430001</v>
      </c>
      <c r="AI63" s="15">
        <v>45.033030905707697</v>
      </c>
      <c r="AJ63" s="16">
        <v>0.25137347268995502</v>
      </c>
      <c r="AK63" s="15">
        <v>44.1373907070464</v>
      </c>
      <c r="AL63" s="16">
        <v>0.50581097012631004</v>
      </c>
      <c r="AM63" s="15">
        <v>44.684001821129598</v>
      </c>
      <c r="AN63" s="16">
        <v>0.48376155944100002</v>
      </c>
      <c r="AO63" s="15">
        <v>0.54661111408320595</v>
      </c>
      <c r="AP63" s="16">
        <v>0.71185717371952495</v>
      </c>
      <c r="AQ63" s="15">
        <v>44.781726930550299</v>
      </c>
      <c r="AR63" s="16">
        <v>0.27938663291027499</v>
      </c>
      <c r="AS63" s="15">
        <v>49.562713463292901</v>
      </c>
      <c r="AT63" s="16">
        <v>0.56558127123054402</v>
      </c>
      <c r="AU63" s="15">
        <v>39.514864050359598</v>
      </c>
      <c r="AV63" s="16">
        <v>0.50350953673901699</v>
      </c>
      <c r="AW63" s="15">
        <v>-10.047849412933299</v>
      </c>
      <c r="AX63" s="16">
        <v>0.72102848965175503</v>
      </c>
      <c r="AY63" s="15">
        <v>17.585126867507</v>
      </c>
      <c r="AZ63" s="16">
        <v>0.21793776549733701</v>
      </c>
      <c r="BA63" s="15">
        <v>18.514656956340499</v>
      </c>
      <c r="BB63" s="16">
        <v>0.42786276232590198</v>
      </c>
      <c r="BC63" s="15">
        <v>16.850750589926001</v>
      </c>
      <c r="BD63" s="16">
        <v>0.38903685837931001</v>
      </c>
      <c r="BE63" s="15">
        <v>-1.6639063664145399</v>
      </c>
      <c r="BF63" s="16">
        <v>0.56055274082455797</v>
      </c>
      <c r="BG63" s="15">
        <v>39.2964729525359</v>
      </c>
      <c r="BH63" s="16">
        <v>0.25430856171292399</v>
      </c>
      <c r="BI63" s="15">
        <v>38.275970904539697</v>
      </c>
      <c r="BJ63" s="16">
        <v>0.48017750154926397</v>
      </c>
      <c r="BK63" s="15">
        <v>39.693713584733402</v>
      </c>
      <c r="BL63" s="16">
        <v>0.48903040348195997</v>
      </c>
      <c r="BM63" s="15">
        <v>1.41774268019378</v>
      </c>
      <c r="BN63" s="16">
        <v>0.679479631068168</v>
      </c>
      <c r="BO63" s="15">
        <v>41.628785476163699</v>
      </c>
      <c r="BP63" s="16">
        <v>0.26341539852013401</v>
      </c>
      <c r="BQ63" s="15">
        <v>41.454171065353499</v>
      </c>
      <c r="BR63" s="16">
        <v>0.51079427065369198</v>
      </c>
      <c r="BS63" s="15">
        <v>41.634461599738401</v>
      </c>
      <c r="BT63" s="16">
        <v>0.50144272520174704</v>
      </c>
      <c r="BU63" s="15">
        <v>0.180290534384868</v>
      </c>
      <c r="BV63" s="16">
        <v>0.68951194028664597</v>
      </c>
      <c r="BW63" s="15">
        <v>37.178396191900298</v>
      </c>
      <c r="BX63" s="16">
        <v>0.263635106034106</v>
      </c>
      <c r="BY63" s="15">
        <v>37.770008836643797</v>
      </c>
      <c r="BZ63" s="16">
        <v>0.50892825586137602</v>
      </c>
      <c r="CA63" s="15">
        <v>36.217998653528298</v>
      </c>
      <c r="CB63" s="16">
        <v>0.48565667730150303</v>
      </c>
      <c r="CC63" s="15">
        <v>-1.5520101831155499</v>
      </c>
      <c r="CD63" s="16">
        <v>0.676501116850031</v>
      </c>
      <c r="CE63" s="15">
        <v>39.887761115123098</v>
      </c>
      <c r="CF63" s="16">
        <v>0.25567478246875602</v>
      </c>
      <c r="CG63" s="15">
        <v>39.730762051808803</v>
      </c>
      <c r="CH63" s="16">
        <v>0.51131796750195402</v>
      </c>
      <c r="CI63" s="15">
        <v>39.7554903178155</v>
      </c>
      <c r="CJ63" s="16">
        <v>0.50999720217563504</v>
      </c>
      <c r="CK63" s="15">
        <v>2.4728266006691001E-2</v>
      </c>
      <c r="CL63" s="16">
        <v>0.70711948982616102</v>
      </c>
      <c r="CM63" s="15">
        <v>33.6761324248032</v>
      </c>
      <c r="CN63" s="16">
        <v>0.25068612464009199</v>
      </c>
      <c r="CO63" s="15">
        <v>33.446714322934902</v>
      </c>
      <c r="CP63" s="16">
        <v>0.48741408061341501</v>
      </c>
      <c r="CQ63" s="15">
        <v>34.211746677375501</v>
      </c>
      <c r="CR63" s="16">
        <v>0.478356427973884</v>
      </c>
      <c r="CS63" s="15">
        <v>0.76503235444061302</v>
      </c>
      <c r="CT63" s="16">
        <v>0.68324427199908699</v>
      </c>
      <c r="CU63" s="15">
        <v>26.756733750534298</v>
      </c>
      <c r="CV63" s="16">
        <v>0.23563086798260299</v>
      </c>
      <c r="CW63" s="15">
        <v>26.956610078014101</v>
      </c>
      <c r="CX63" s="16">
        <v>0.46894239779075497</v>
      </c>
      <c r="CY63" s="15">
        <v>27.299341821611399</v>
      </c>
      <c r="CZ63" s="16">
        <v>0.450599966139278</v>
      </c>
      <c r="DA63" s="15">
        <v>0.34273174359728598</v>
      </c>
      <c r="DB63" s="17">
        <v>0.64531271361081199</v>
      </c>
    </row>
    <row r="64" spans="1:106" ht="15" customHeight="1" x14ac:dyDescent="0.25">
      <c r="A64" s="18" t="s">
        <v>115</v>
      </c>
      <c r="B64" s="48">
        <v>2</v>
      </c>
      <c r="C64" s="19">
        <v>32.955967719638998</v>
      </c>
      <c r="D64" s="20">
        <v>0.364394077305568</v>
      </c>
      <c r="E64" s="19">
        <v>33.694560682270001</v>
      </c>
      <c r="F64" s="20">
        <v>0.80305551774623696</v>
      </c>
      <c r="G64" s="19">
        <v>32.182408998102296</v>
      </c>
      <c r="H64" s="20">
        <v>0.720947432882723</v>
      </c>
      <c r="I64" s="19">
        <v>-1.5121516841677201</v>
      </c>
      <c r="J64" s="20">
        <v>1.1113611315649199</v>
      </c>
      <c r="K64" s="19">
        <v>27.944404458779001</v>
      </c>
      <c r="L64" s="20">
        <v>0.36695019486354802</v>
      </c>
      <c r="M64" s="19">
        <v>28.1750333547302</v>
      </c>
      <c r="N64" s="20">
        <v>0.75422107716305098</v>
      </c>
      <c r="O64" s="19">
        <v>27.055297365506998</v>
      </c>
      <c r="P64" s="20">
        <v>0.69761636820122497</v>
      </c>
      <c r="Q64" s="19">
        <v>-1.11973598922314</v>
      </c>
      <c r="R64" s="20">
        <v>1.0520701292924499</v>
      </c>
      <c r="S64" s="19">
        <v>42.800141730459401</v>
      </c>
      <c r="T64" s="20">
        <v>0.39802882483638202</v>
      </c>
      <c r="U64" s="19">
        <v>41.1551629859838</v>
      </c>
      <c r="V64" s="20">
        <v>0.79644814650451001</v>
      </c>
      <c r="W64" s="19">
        <v>42.192444432770102</v>
      </c>
      <c r="X64" s="20">
        <v>0.76837209926633998</v>
      </c>
      <c r="Y64" s="19">
        <v>1.0372814467862901</v>
      </c>
      <c r="Z64" s="20">
        <v>1.0916332452656301</v>
      </c>
      <c r="AA64" s="19">
        <v>54.849095612808902</v>
      </c>
      <c r="AB64" s="20">
        <v>0.44589726513712702</v>
      </c>
      <c r="AC64" s="19">
        <v>52.363677934720499</v>
      </c>
      <c r="AD64" s="20">
        <v>0.83267145167758405</v>
      </c>
      <c r="AE64" s="19">
        <v>56.372975722243503</v>
      </c>
      <c r="AF64" s="20">
        <v>0.80031947946792104</v>
      </c>
      <c r="AG64" s="19">
        <v>4.0092977875229296</v>
      </c>
      <c r="AH64" s="20">
        <v>1.16286255281925</v>
      </c>
      <c r="AI64" s="19">
        <v>43.311926401644698</v>
      </c>
      <c r="AJ64" s="20">
        <v>0.44510080313380901</v>
      </c>
      <c r="AK64" s="19">
        <v>42.150315795151997</v>
      </c>
      <c r="AL64" s="20">
        <v>0.82257358812227599</v>
      </c>
      <c r="AM64" s="19">
        <v>41.627162629494499</v>
      </c>
      <c r="AN64" s="20">
        <v>0.80635977474573295</v>
      </c>
      <c r="AO64" s="19">
        <v>-0.52315316565754999</v>
      </c>
      <c r="AP64" s="20">
        <v>1.16303501982267</v>
      </c>
      <c r="AQ64" s="19">
        <v>44.673078669728298</v>
      </c>
      <c r="AR64" s="20">
        <v>0.419904535890331</v>
      </c>
      <c r="AS64" s="19">
        <v>49.753055660050997</v>
      </c>
      <c r="AT64" s="20">
        <v>0.78834756174098397</v>
      </c>
      <c r="AU64" s="19">
        <v>38.0212420457568</v>
      </c>
      <c r="AV64" s="20">
        <v>0.77244027113742997</v>
      </c>
      <c r="AW64" s="19">
        <v>-11.731813614294101</v>
      </c>
      <c r="AX64" s="20">
        <v>0.983951992140225</v>
      </c>
      <c r="AY64" s="19">
        <v>15.360479735126599</v>
      </c>
      <c r="AZ64" s="20">
        <v>0.30835378607630598</v>
      </c>
      <c r="BA64" s="19">
        <v>15.942744544830701</v>
      </c>
      <c r="BB64" s="20">
        <v>0.55699374242963795</v>
      </c>
      <c r="BC64" s="19">
        <v>13.9527638972167</v>
      </c>
      <c r="BD64" s="20">
        <v>0.55449724682550305</v>
      </c>
      <c r="BE64" s="19">
        <v>-1.9899806476140101</v>
      </c>
      <c r="BF64" s="20">
        <v>0.73714498376312998</v>
      </c>
      <c r="BG64" s="19">
        <v>45.125710740400997</v>
      </c>
      <c r="BH64" s="20">
        <v>0.42749994741069303</v>
      </c>
      <c r="BI64" s="19">
        <v>44.187025084865702</v>
      </c>
      <c r="BJ64" s="20">
        <v>0.78412844598892695</v>
      </c>
      <c r="BK64" s="19">
        <v>44.6999719623972</v>
      </c>
      <c r="BL64" s="20">
        <v>0.76003684180350695</v>
      </c>
      <c r="BM64" s="19">
        <v>0.512946877531539</v>
      </c>
      <c r="BN64" s="20">
        <v>1.0438225646271699</v>
      </c>
      <c r="BO64" s="19">
        <v>43.788356873568603</v>
      </c>
      <c r="BP64" s="20">
        <v>0.42707008448817702</v>
      </c>
      <c r="BQ64" s="19">
        <v>43.494731468651999</v>
      </c>
      <c r="BR64" s="20">
        <v>0.759337365298972</v>
      </c>
      <c r="BS64" s="19">
        <v>42.158611831106299</v>
      </c>
      <c r="BT64" s="20">
        <v>0.81865842922470999</v>
      </c>
      <c r="BU64" s="19">
        <v>-1.3361196375457101</v>
      </c>
      <c r="BV64" s="20">
        <v>1.0808875996224201</v>
      </c>
      <c r="BW64" s="19">
        <v>39.174261927099302</v>
      </c>
      <c r="BX64" s="20">
        <v>0.378712394175931</v>
      </c>
      <c r="BY64" s="19">
        <v>41.748542945644097</v>
      </c>
      <c r="BZ64" s="20">
        <v>0.80946386690642902</v>
      </c>
      <c r="CA64" s="19">
        <v>35.5328504907461</v>
      </c>
      <c r="CB64" s="20">
        <v>0.70803859045252204</v>
      </c>
      <c r="CC64" s="19">
        <v>-6.2156924548979804</v>
      </c>
      <c r="CD64" s="20">
        <v>1.0944695142899501</v>
      </c>
      <c r="CE64" s="19">
        <v>40.510925423258698</v>
      </c>
      <c r="CF64" s="20">
        <v>0.39801591392998498</v>
      </c>
      <c r="CG64" s="19">
        <v>41.341354077148097</v>
      </c>
      <c r="CH64" s="20">
        <v>0.74404978674646405</v>
      </c>
      <c r="CI64" s="19">
        <v>38.961546038382103</v>
      </c>
      <c r="CJ64" s="20">
        <v>0.80495283215662705</v>
      </c>
      <c r="CK64" s="19">
        <v>-2.3798080387660301</v>
      </c>
      <c r="CL64" s="20">
        <v>1.1208696294921601</v>
      </c>
      <c r="CM64" s="19">
        <v>35.7641610118892</v>
      </c>
      <c r="CN64" s="20">
        <v>0.38239441280053299</v>
      </c>
      <c r="CO64" s="19">
        <v>35.455227827734802</v>
      </c>
      <c r="CP64" s="20">
        <v>0.76080315254170305</v>
      </c>
      <c r="CQ64" s="19">
        <v>35.044600725232002</v>
      </c>
      <c r="CR64" s="20">
        <v>0.70268881748636403</v>
      </c>
      <c r="CS64" s="19">
        <v>-0.410627102502789</v>
      </c>
      <c r="CT64" s="20">
        <v>0.95141884906121799</v>
      </c>
      <c r="CU64" s="19">
        <v>26.369741976475702</v>
      </c>
      <c r="CV64" s="20">
        <v>0.35842461592747699</v>
      </c>
      <c r="CW64" s="19">
        <v>27.0929252851275</v>
      </c>
      <c r="CX64" s="20">
        <v>0.710029853594904</v>
      </c>
      <c r="CY64" s="19">
        <v>26.242503790016698</v>
      </c>
      <c r="CZ64" s="20">
        <v>0.65547706789222104</v>
      </c>
      <c r="DA64" s="19">
        <v>-0.85042149511086196</v>
      </c>
      <c r="DB64" s="21">
        <v>0.95620529371200202</v>
      </c>
    </row>
    <row r="65" spans="1:106" ht="15" customHeight="1" x14ac:dyDescent="0.25">
      <c r="A65" s="22" t="s">
        <v>116</v>
      </c>
      <c r="B65" s="49">
        <v>2</v>
      </c>
      <c r="C65" s="23">
        <v>36.369935980710601</v>
      </c>
      <c r="D65" s="24">
        <v>0.18375848437546299</v>
      </c>
      <c r="E65" s="23">
        <v>35.550049276571599</v>
      </c>
      <c r="F65" s="24">
        <v>0.35739777142557499</v>
      </c>
      <c r="G65" s="23">
        <v>37.066770469510701</v>
      </c>
      <c r="H65" s="24">
        <v>0.363346902769905</v>
      </c>
      <c r="I65" s="23">
        <v>1.51672119293911</v>
      </c>
      <c r="J65" s="24">
        <v>0.51237135021964797</v>
      </c>
      <c r="K65" s="23">
        <v>32.2709733456823</v>
      </c>
      <c r="L65" s="24">
        <v>0.18087739381435999</v>
      </c>
      <c r="M65" s="23">
        <v>32.332339416729297</v>
      </c>
      <c r="N65" s="24">
        <v>0.34571196722237701</v>
      </c>
      <c r="O65" s="23">
        <v>32.0818096847484</v>
      </c>
      <c r="P65" s="24">
        <v>0.348156922950976</v>
      </c>
      <c r="Q65" s="23">
        <v>-0.25052973198091</v>
      </c>
      <c r="R65" s="24">
        <v>0.48411495426513901</v>
      </c>
      <c r="S65" s="23">
        <v>40.7040285553757</v>
      </c>
      <c r="T65" s="24">
        <v>0.18684388393510501</v>
      </c>
      <c r="U65" s="23">
        <v>39.8607164530343</v>
      </c>
      <c r="V65" s="24">
        <v>0.36605249811472801</v>
      </c>
      <c r="W65" s="23">
        <v>40.754303882966703</v>
      </c>
      <c r="X65" s="24">
        <v>0.380848798296888</v>
      </c>
      <c r="Y65" s="23">
        <v>0.89358742993238105</v>
      </c>
      <c r="Z65" s="24">
        <v>0.52949373520060805</v>
      </c>
      <c r="AA65" s="23">
        <v>48.215610047475202</v>
      </c>
      <c r="AB65" s="24">
        <v>0.19860607342870201</v>
      </c>
      <c r="AC65" s="23">
        <v>46.400943386878502</v>
      </c>
      <c r="AD65" s="24">
        <v>0.38102813528277202</v>
      </c>
      <c r="AE65" s="23">
        <v>49.0806264679645</v>
      </c>
      <c r="AF65" s="24">
        <v>0.36455601925493902</v>
      </c>
      <c r="AG65" s="23">
        <v>2.6796830810860399</v>
      </c>
      <c r="AH65" s="24">
        <v>0.52373886572516504</v>
      </c>
      <c r="AI65" s="23">
        <v>48.215394489403003</v>
      </c>
      <c r="AJ65" s="24">
        <v>0.187347815664481</v>
      </c>
      <c r="AK65" s="23">
        <v>47.192115557899299</v>
      </c>
      <c r="AL65" s="24">
        <v>0.37690552820884299</v>
      </c>
      <c r="AM65" s="23">
        <v>47.8901399309593</v>
      </c>
      <c r="AN65" s="24">
        <v>0.36676424870969498</v>
      </c>
      <c r="AO65" s="23">
        <v>0.698024373059975</v>
      </c>
      <c r="AP65" s="24">
        <v>0.53938216490538704</v>
      </c>
      <c r="AQ65" s="23">
        <v>45.921107984781599</v>
      </c>
      <c r="AR65" s="24">
        <v>0.19913069124875701</v>
      </c>
      <c r="AS65" s="23">
        <v>50.1373391220733</v>
      </c>
      <c r="AT65" s="24">
        <v>0.40039308939641</v>
      </c>
      <c r="AU65" s="23">
        <v>41.337762750116298</v>
      </c>
      <c r="AV65" s="24">
        <v>0.37838793203726701</v>
      </c>
      <c r="AW65" s="23">
        <v>-8.79957637195694</v>
      </c>
      <c r="AX65" s="24">
        <v>0.54377841312309605</v>
      </c>
      <c r="AY65" s="23">
        <v>17.1508419891179</v>
      </c>
      <c r="AZ65" s="24">
        <v>0.15499339388748501</v>
      </c>
      <c r="BA65" s="23">
        <v>18.790332768108001</v>
      </c>
      <c r="BB65" s="24">
        <v>0.30554992368475198</v>
      </c>
      <c r="BC65" s="23">
        <v>16.1404648927283</v>
      </c>
      <c r="BD65" s="24">
        <v>0.27775003133565501</v>
      </c>
      <c r="BE65" s="23">
        <v>-2.6498678753797198</v>
      </c>
      <c r="BF65" s="24">
        <v>0.39913354640534499</v>
      </c>
      <c r="BG65" s="23">
        <v>37.456549544624501</v>
      </c>
      <c r="BH65" s="24">
        <v>0.18165424157881499</v>
      </c>
      <c r="BI65" s="23">
        <v>37.109686847213901</v>
      </c>
      <c r="BJ65" s="24">
        <v>0.35193167614583998</v>
      </c>
      <c r="BK65" s="23">
        <v>37.233319962988197</v>
      </c>
      <c r="BL65" s="24">
        <v>0.35975321580884301</v>
      </c>
      <c r="BM65" s="23">
        <v>0.12363311577432699</v>
      </c>
      <c r="BN65" s="24">
        <v>0.50050136161537895</v>
      </c>
      <c r="BO65" s="23">
        <v>37.882826466288101</v>
      </c>
      <c r="BP65" s="24">
        <v>0.18823005094297601</v>
      </c>
      <c r="BQ65" s="23">
        <v>37.666059271553301</v>
      </c>
      <c r="BR65" s="24">
        <v>0.374081614565415</v>
      </c>
      <c r="BS65" s="23">
        <v>37.924850074289999</v>
      </c>
      <c r="BT65" s="24">
        <v>0.36185963501770801</v>
      </c>
      <c r="BU65" s="23">
        <v>0.25879080273676303</v>
      </c>
      <c r="BV65" s="24">
        <v>0.51033987465384001</v>
      </c>
      <c r="BW65" s="23">
        <v>34.9015065757876</v>
      </c>
      <c r="BX65" s="24">
        <v>0.18830487702157001</v>
      </c>
      <c r="BY65" s="23">
        <v>34.798704705281899</v>
      </c>
      <c r="BZ65" s="24">
        <v>0.36419666057157402</v>
      </c>
      <c r="CA65" s="23">
        <v>34.875395944392402</v>
      </c>
      <c r="CB65" s="24">
        <v>0.35216257493849601</v>
      </c>
      <c r="CC65" s="23">
        <v>7.6691239110523599E-2</v>
      </c>
      <c r="CD65" s="24">
        <v>0.49059426684524998</v>
      </c>
      <c r="CE65" s="23">
        <v>39.698840790289204</v>
      </c>
      <c r="CF65" s="24">
        <v>0.18533896166413699</v>
      </c>
      <c r="CG65" s="23">
        <v>39.112986340621703</v>
      </c>
      <c r="CH65" s="24">
        <v>0.37092947850588198</v>
      </c>
      <c r="CI65" s="23">
        <v>40.0795282468493</v>
      </c>
      <c r="CJ65" s="24">
        <v>0.38060926166738301</v>
      </c>
      <c r="CK65" s="23">
        <v>0.96654190622754499</v>
      </c>
      <c r="CL65" s="24">
        <v>0.52523291197068001</v>
      </c>
      <c r="CM65" s="23">
        <v>37.108102865059998</v>
      </c>
      <c r="CN65" s="24">
        <v>0.183371595018129</v>
      </c>
      <c r="CO65" s="23">
        <v>36.875594513259401</v>
      </c>
      <c r="CP65" s="24">
        <v>0.36298642012253102</v>
      </c>
      <c r="CQ65" s="23">
        <v>37.408414553221299</v>
      </c>
      <c r="CR65" s="24">
        <v>0.35809855531763501</v>
      </c>
      <c r="CS65" s="23">
        <v>0.53282003996184302</v>
      </c>
      <c r="CT65" s="24">
        <v>0.51092649471064899</v>
      </c>
      <c r="CU65" s="23">
        <v>27.6820748891016</v>
      </c>
      <c r="CV65" s="24">
        <v>0.17703282369419701</v>
      </c>
      <c r="CW65" s="23">
        <v>27.733750996265901</v>
      </c>
      <c r="CX65" s="24">
        <v>0.34421709342958201</v>
      </c>
      <c r="CY65" s="23">
        <v>28.0621779044471</v>
      </c>
      <c r="CZ65" s="24">
        <v>0.33390595113049598</v>
      </c>
      <c r="DA65" s="23">
        <v>0.328426908181226</v>
      </c>
      <c r="DB65" s="25">
        <v>0.47366910007965801</v>
      </c>
    </row>
    <row r="66" spans="1:106" ht="15" customHeight="1" x14ac:dyDescent="0.25">
      <c r="A66" s="26" t="s">
        <v>117</v>
      </c>
      <c r="B66" s="46">
        <v>2</v>
      </c>
      <c r="C66" s="7">
        <v>39.548262867114602</v>
      </c>
      <c r="D66" s="8">
        <v>2.0822985782229599</v>
      </c>
      <c r="E66" s="7">
        <v>39.109366971626102</v>
      </c>
      <c r="F66" s="8">
        <v>4.2014703433583502</v>
      </c>
      <c r="G66" s="7">
        <v>37.584417625429197</v>
      </c>
      <c r="H66" s="8">
        <v>3.9150837414688899</v>
      </c>
      <c r="I66" s="7">
        <v>-1.5249493461968699</v>
      </c>
      <c r="J66" s="8">
        <v>5.7145492131283397</v>
      </c>
      <c r="K66" s="7">
        <v>33.033080048825603</v>
      </c>
      <c r="L66" s="8">
        <v>1.88241647602414</v>
      </c>
      <c r="M66" s="7">
        <v>35.256029930192099</v>
      </c>
      <c r="N66" s="8">
        <v>5.1804372502952898</v>
      </c>
      <c r="O66" s="7">
        <v>33.147662958583801</v>
      </c>
      <c r="P66" s="8">
        <v>3.5634512798982798</v>
      </c>
      <c r="Q66" s="7">
        <v>-2.1083669716082398</v>
      </c>
      <c r="R66" s="8">
        <v>6.53938813495059</v>
      </c>
      <c r="S66" s="7">
        <v>51.838993791811703</v>
      </c>
      <c r="T66" s="8">
        <v>2.4328104411724198</v>
      </c>
      <c r="U66" s="7">
        <v>52.448912302963301</v>
      </c>
      <c r="V66" s="8">
        <v>4.8506179736166999</v>
      </c>
      <c r="W66" s="7">
        <v>48.808327854938803</v>
      </c>
      <c r="X66" s="8">
        <v>4.3358008142912103</v>
      </c>
      <c r="Y66" s="7">
        <v>-3.6405844480244398</v>
      </c>
      <c r="Z66" s="8">
        <v>5.7822512116595099</v>
      </c>
      <c r="AA66" s="7">
        <v>38.868077440702997</v>
      </c>
      <c r="AB66" s="8">
        <v>2.6923988747090402</v>
      </c>
      <c r="AC66" s="7">
        <v>37.2310845288102</v>
      </c>
      <c r="AD66" s="8">
        <v>4.2029214716392804</v>
      </c>
      <c r="AE66" s="7">
        <v>44.842537830737903</v>
      </c>
      <c r="AF66" s="8">
        <v>4.7029359401910202</v>
      </c>
      <c r="AG66" s="7">
        <v>7.6114533019276998</v>
      </c>
      <c r="AH66" s="8">
        <v>6.4825395072284397</v>
      </c>
      <c r="AI66" s="7">
        <v>38.3304344293391</v>
      </c>
      <c r="AJ66" s="8">
        <v>2.3371506742361001</v>
      </c>
      <c r="AK66" s="7">
        <v>41.54346943857</v>
      </c>
      <c r="AL66" s="8">
        <v>4.3973669893445599</v>
      </c>
      <c r="AM66" s="7">
        <v>35.522808071210797</v>
      </c>
      <c r="AN66" s="8">
        <v>4.6972536952977801</v>
      </c>
      <c r="AO66" s="7">
        <v>-6.0206613673591498</v>
      </c>
      <c r="AP66" s="8">
        <v>6.6755321102220497</v>
      </c>
      <c r="AQ66" s="7">
        <v>47.542170172942903</v>
      </c>
      <c r="AR66" s="8">
        <v>2.6276449586766701</v>
      </c>
      <c r="AS66" s="7">
        <v>56.214545350866103</v>
      </c>
      <c r="AT66" s="8">
        <v>5.3280286377216601</v>
      </c>
      <c r="AU66" s="7">
        <v>43.479734868653402</v>
      </c>
      <c r="AV66" s="8">
        <v>4.8550634346092103</v>
      </c>
      <c r="AW66" s="7">
        <v>-12.7348104822127</v>
      </c>
      <c r="AX66" s="8">
        <v>6.8353590297990499</v>
      </c>
      <c r="AY66" s="7">
        <v>15.0177147730091</v>
      </c>
      <c r="AZ66" s="8">
        <v>1.92738130688372</v>
      </c>
      <c r="BA66" s="7">
        <v>17.2646875817507</v>
      </c>
      <c r="BB66" s="8">
        <v>3.85119849344319</v>
      </c>
      <c r="BC66" s="7">
        <v>18.660509771926399</v>
      </c>
      <c r="BD66" s="8">
        <v>3.4766052021973901</v>
      </c>
      <c r="BE66" s="7">
        <v>1.39582219017572</v>
      </c>
      <c r="BF66" s="8">
        <v>4.3633585621810997</v>
      </c>
      <c r="BG66" s="7">
        <v>41.376004978920697</v>
      </c>
      <c r="BH66" s="8">
        <v>2.3221174597905998</v>
      </c>
      <c r="BI66" s="7">
        <v>41.250565986308203</v>
      </c>
      <c r="BJ66" s="8">
        <v>3.7319059691812901</v>
      </c>
      <c r="BK66" s="7">
        <v>45.867018251860301</v>
      </c>
      <c r="BL66" s="8">
        <v>4.5783247473658504</v>
      </c>
      <c r="BM66" s="7">
        <v>4.6164522655520797</v>
      </c>
      <c r="BN66" s="8">
        <v>5.9693918623536799</v>
      </c>
      <c r="BO66" s="7">
        <v>35.279953020916899</v>
      </c>
      <c r="BP66" s="8">
        <v>2.3210112897600501</v>
      </c>
      <c r="BQ66" s="7">
        <v>37.667556791381699</v>
      </c>
      <c r="BR66" s="8">
        <v>3.9088790352032801</v>
      </c>
      <c r="BS66" s="7">
        <v>30.831111558572399</v>
      </c>
      <c r="BT66" s="8">
        <v>4.7965297368512596</v>
      </c>
      <c r="BU66" s="7">
        <v>-6.8364452328092602</v>
      </c>
      <c r="BV66" s="8">
        <v>6.1098689456405504</v>
      </c>
      <c r="BW66" s="7">
        <v>47.248161873681902</v>
      </c>
      <c r="BX66" s="8">
        <v>2.3953895283633102</v>
      </c>
      <c r="BY66" s="7">
        <v>47.329463605350597</v>
      </c>
      <c r="BZ66" s="8">
        <v>4.6169991655262397</v>
      </c>
      <c r="CA66" s="7">
        <v>42.780726471615601</v>
      </c>
      <c r="CB66" s="8">
        <v>4.2453095298926096</v>
      </c>
      <c r="CC66" s="7">
        <v>-4.5487371337350702</v>
      </c>
      <c r="CD66" s="8">
        <v>6.9604638433354404</v>
      </c>
      <c r="CE66" s="7">
        <v>51.260506176617099</v>
      </c>
      <c r="CF66" s="8">
        <v>2.62655796573199</v>
      </c>
      <c r="CG66" s="7">
        <v>54.335137708864004</v>
      </c>
      <c r="CH66" s="8">
        <v>4.0679408662307699</v>
      </c>
      <c r="CI66" s="7">
        <v>49.192619697527398</v>
      </c>
      <c r="CJ66" s="8">
        <v>4.0614519636046396</v>
      </c>
      <c r="CK66" s="7">
        <v>-5.1425180113366302</v>
      </c>
      <c r="CL66" s="8">
        <v>5.4699835574942597</v>
      </c>
      <c r="CM66" s="7">
        <v>35.604451292817103</v>
      </c>
      <c r="CN66" s="8">
        <v>2.1683091702874502</v>
      </c>
      <c r="CO66" s="7">
        <v>42.375773244009302</v>
      </c>
      <c r="CP66" s="8">
        <v>4.2214696932112696</v>
      </c>
      <c r="CQ66" s="7">
        <v>28.509448139245201</v>
      </c>
      <c r="CR66" s="8">
        <v>3.6511052347769</v>
      </c>
      <c r="CS66" s="7">
        <v>-13.866325104764099</v>
      </c>
      <c r="CT66" s="8">
        <v>6.3014886495801701</v>
      </c>
      <c r="CU66" s="7">
        <v>24.022600254017402</v>
      </c>
      <c r="CV66" s="8">
        <v>1.99234058697629</v>
      </c>
      <c r="CW66" s="7">
        <v>29.801327638452101</v>
      </c>
      <c r="CX66" s="8">
        <v>3.5440172279809001</v>
      </c>
      <c r="CY66" s="7">
        <v>21.846949385308299</v>
      </c>
      <c r="CZ66" s="8">
        <v>3.63874469609758</v>
      </c>
      <c r="DA66" s="7">
        <v>-7.9543782531438296</v>
      </c>
      <c r="DB66" s="9">
        <v>5.2722483788735701</v>
      </c>
    </row>
    <row r="67" spans="1:106" ht="15" customHeight="1" x14ac:dyDescent="0.25">
      <c r="A67" s="26" t="s">
        <v>118</v>
      </c>
      <c r="B67" s="46">
        <v>2</v>
      </c>
      <c r="C67" s="7">
        <v>22.438944872483901</v>
      </c>
      <c r="D67" s="8">
        <v>2.1990322132887399</v>
      </c>
      <c r="E67" s="7">
        <v>25.798323591267099</v>
      </c>
      <c r="F67" s="8">
        <v>4.9550577235569504</v>
      </c>
      <c r="G67" s="7">
        <v>18.2790355537322</v>
      </c>
      <c r="H67" s="8">
        <v>3.3113433927435398</v>
      </c>
      <c r="I67" s="7">
        <v>-7.5192880375349596</v>
      </c>
      <c r="J67" s="8">
        <v>5.6241933248004798</v>
      </c>
      <c r="K67" s="7">
        <v>23.850638120135098</v>
      </c>
      <c r="L67" s="8">
        <v>1.81829281637625</v>
      </c>
      <c r="M67" s="7">
        <v>28.3423656823846</v>
      </c>
      <c r="N67" s="8">
        <v>5.0674329683247796</v>
      </c>
      <c r="O67" s="7">
        <v>21.890756712235401</v>
      </c>
      <c r="P67" s="8">
        <v>3.5731760940658299</v>
      </c>
      <c r="Q67" s="7">
        <v>-6.4516089701492101</v>
      </c>
      <c r="R67" s="8">
        <v>6.5006161861912597</v>
      </c>
      <c r="S67" s="7">
        <v>34.441164140716197</v>
      </c>
      <c r="T67" s="8">
        <v>1.82542196300772</v>
      </c>
      <c r="U67" s="7">
        <v>32.730949169100199</v>
      </c>
      <c r="V67" s="8">
        <v>5.3086970388985097</v>
      </c>
      <c r="W67" s="7">
        <v>34.805489179043498</v>
      </c>
      <c r="X67" s="8">
        <v>4.3740481848810999</v>
      </c>
      <c r="Y67" s="7">
        <v>2.0745400099433802</v>
      </c>
      <c r="Z67" s="8">
        <v>7.61170696654347</v>
      </c>
      <c r="AA67" s="7">
        <v>49.957814655542997</v>
      </c>
      <c r="AB67" s="8">
        <v>2.1415663828340201</v>
      </c>
      <c r="AC67" s="7">
        <v>41.896338971171801</v>
      </c>
      <c r="AD67" s="8">
        <v>3.7888385338081698</v>
      </c>
      <c r="AE67" s="7">
        <v>57.893892080702102</v>
      </c>
      <c r="AF67" s="8">
        <v>5.1380931782996297</v>
      </c>
      <c r="AG67" s="7">
        <v>15.997553109530299</v>
      </c>
      <c r="AH67" s="8">
        <v>6.2234447987301902</v>
      </c>
      <c r="AI67" s="7">
        <v>36.160445580687899</v>
      </c>
      <c r="AJ67" s="8">
        <v>2.4602725444548001</v>
      </c>
      <c r="AK67" s="7">
        <v>44.939162363961501</v>
      </c>
      <c r="AL67" s="8">
        <v>5.0512417488925001</v>
      </c>
      <c r="AM67" s="7">
        <v>29.567387002250801</v>
      </c>
      <c r="AN67" s="8">
        <v>3.92519635129658</v>
      </c>
      <c r="AO67" s="7">
        <v>-15.3717753617107</v>
      </c>
      <c r="AP67" s="8">
        <v>7.1475256098748199</v>
      </c>
      <c r="AQ67" s="7">
        <v>35.924161400085097</v>
      </c>
      <c r="AR67" s="8">
        <v>2.25171514080591</v>
      </c>
      <c r="AS67" s="7">
        <v>43.251221444847701</v>
      </c>
      <c r="AT67" s="8">
        <v>5.1702539260859899</v>
      </c>
      <c r="AU67" s="7">
        <v>25.089406600548202</v>
      </c>
      <c r="AV67" s="8">
        <v>4.5525986633122999</v>
      </c>
      <c r="AW67" s="7">
        <v>-18.161814844299499</v>
      </c>
      <c r="AX67" s="8">
        <v>8.0744730978101291</v>
      </c>
      <c r="AY67" s="7">
        <v>15.5111725068771</v>
      </c>
      <c r="AZ67" s="8">
        <v>1.72956627633684</v>
      </c>
      <c r="BA67" s="7">
        <v>21.7878828273513</v>
      </c>
      <c r="BB67" s="8">
        <v>4.8192795973993396</v>
      </c>
      <c r="BC67" s="7">
        <v>13.0072667486961</v>
      </c>
      <c r="BD67" s="8">
        <v>3.0687338536210098</v>
      </c>
      <c r="BE67" s="7">
        <v>-8.7806160786552407</v>
      </c>
      <c r="BF67" s="8">
        <v>6.1557590438165999</v>
      </c>
      <c r="BG67" s="7">
        <v>16.8348966861397</v>
      </c>
      <c r="BH67" s="8">
        <v>1.5328410983866501</v>
      </c>
      <c r="BI67" s="7">
        <v>21.759794054196899</v>
      </c>
      <c r="BJ67" s="8">
        <v>4.9182612920065996</v>
      </c>
      <c r="BK67" s="7">
        <v>14.165256965024801</v>
      </c>
      <c r="BL67" s="8">
        <v>2.6866379325461902</v>
      </c>
      <c r="BM67" s="7">
        <v>-7.5945370891720998</v>
      </c>
      <c r="BN67" s="8">
        <v>5.6414612765797401</v>
      </c>
      <c r="BO67" s="7">
        <v>30.169939877847199</v>
      </c>
      <c r="BP67" s="8">
        <v>1.86398595898237</v>
      </c>
      <c r="BQ67" s="7">
        <v>29.974883637825901</v>
      </c>
      <c r="BR67" s="8">
        <v>3.2594121030604</v>
      </c>
      <c r="BS67" s="7">
        <v>28.776280337429299</v>
      </c>
      <c r="BT67" s="8">
        <v>4.3064620306793104</v>
      </c>
      <c r="BU67" s="7">
        <v>-1.1986033003966401</v>
      </c>
      <c r="BV67" s="8">
        <v>4.9992164661943796</v>
      </c>
      <c r="BW67" s="7">
        <v>29.4064775654195</v>
      </c>
      <c r="BX67" s="8">
        <v>2.1741497274518</v>
      </c>
      <c r="BY67" s="7">
        <v>28.127481931440901</v>
      </c>
      <c r="BZ67" s="8">
        <v>4.6187996038229402</v>
      </c>
      <c r="CA67" s="7">
        <v>27.9613053697319</v>
      </c>
      <c r="CB67" s="8">
        <v>3.5807545994443601</v>
      </c>
      <c r="CC67" s="7">
        <v>-0.16617656170900799</v>
      </c>
      <c r="CD67" s="8">
        <v>5.2629385734711303</v>
      </c>
      <c r="CE67" s="7">
        <v>30.437541792752</v>
      </c>
      <c r="CF67" s="8">
        <v>2.0942567884644299</v>
      </c>
      <c r="CG67" s="7">
        <v>36.249814787277899</v>
      </c>
      <c r="CH67" s="8">
        <v>4.2271094648064098</v>
      </c>
      <c r="CI67" s="7">
        <v>29.449493792763</v>
      </c>
      <c r="CJ67" s="8">
        <v>4.2733637787254102</v>
      </c>
      <c r="CK67" s="7">
        <v>-6.8003209945148697</v>
      </c>
      <c r="CL67" s="8">
        <v>5.4820645700220698</v>
      </c>
      <c r="CM67" s="7">
        <v>17.796935654430399</v>
      </c>
      <c r="CN67" s="8">
        <v>1.48487000062884</v>
      </c>
      <c r="CO67" s="7">
        <v>18.021676607161702</v>
      </c>
      <c r="CP67" s="8">
        <v>4.0954011076860297</v>
      </c>
      <c r="CQ67" s="7">
        <v>20.347651724471898</v>
      </c>
      <c r="CR67" s="8">
        <v>2.9365489406114</v>
      </c>
      <c r="CS67" s="7">
        <v>2.3259751173102101</v>
      </c>
      <c r="CT67" s="8">
        <v>5.77757885460439</v>
      </c>
      <c r="CU67" s="7">
        <v>20.299219993991301</v>
      </c>
      <c r="CV67" s="8">
        <v>1.6783867168216</v>
      </c>
      <c r="CW67" s="7">
        <v>21.8497939395216</v>
      </c>
      <c r="CX67" s="8">
        <v>3.1413158106451999</v>
      </c>
      <c r="CY67" s="7">
        <v>21.997881956647699</v>
      </c>
      <c r="CZ67" s="8">
        <v>3.1704507240686102</v>
      </c>
      <c r="DA67" s="7">
        <v>0.14808801712610301</v>
      </c>
      <c r="DB67" s="9">
        <v>3.9924644674830598</v>
      </c>
    </row>
    <row r="68" spans="1:106" ht="15" customHeight="1" x14ac:dyDescent="0.25">
      <c r="A68" s="26" t="s">
        <v>119</v>
      </c>
      <c r="B68" s="46">
        <v>2</v>
      </c>
      <c r="C68" s="7">
        <v>38.568417492795099</v>
      </c>
      <c r="D68" s="8">
        <v>2.09639357958832</v>
      </c>
      <c r="E68" s="7">
        <v>43.832730123763199</v>
      </c>
      <c r="F68" s="8">
        <v>6.1142884106704898</v>
      </c>
      <c r="G68" s="7">
        <v>37.598459327122903</v>
      </c>
      <c r="H68" s="8">
        <v>4.5430497995796699</v>
      </c>
      <c r="I68" s="7">
        <v>-6.2342707966402999</v>
      </c>
      <c r="J68" s="8">
        <v>8.1817826330874404</v>
      </c>
      <c r="K68" s="7">
        <v>30.8817871103433</v>
      </c>
      <c r="L68" s="8">
        <v>2.1313829107918898</v>
      </c>
      <c r="M68" s="7">
        <v>37.256014949573803</v>
      </c>
      <c r="N68" s="8">
        <v>4.91744126731294</v>
      </c>
      <c r="O68" s="7">
        <v>28.737015641839101</v>
      </c>
      <c r="P68" s="8">
        <v>3.8566546718554999</v>
      </c>
      <c r="Q68" s="7">
        <v>-8.5189993077347204</v>
      </c>
      <c r="R68" s="8">
        <v>6.35327453725957</v>
      </c>
      <c r="S68" s="7">
        <v>41.755210228695297</v>
      </c>
      <c r="T68" s="8">
        <v>2.2162617641788298</v>
      </c>
      <c r="U68" s="7">
        <v>45.317565256707901</v>
      </c>
      <c r="V68" s="8">
        <v>4.2432926084430402</v>
      </c>
      <c r="W68" s="7">
        <v>37.709081822369001</v>
      </c>
      <c r="X68" s="8">
        <v>4.7200193083705102</v>
      </c>
      <c r="Y68" s="7">
        <v>-7.6084834343388597</v>
      </c>
      <c r="Z68" s="8">
        <v>5.9715269697946498</v>
      </c>
      <c r="AA68" s="7">
        <v>55.8168855858287</v>
      </c>
      <c r="AB68" s="8">
        <v>2.1699628624877301</v>
      </c>
      <c r="AC68" s="7">
        <v>58.877225394587697</v>
      </c>
      <c r="AD68" s="8">
        <v>4.0067933854239897</v>
      </c>
      <c r="AE68" s="7">
        <v>55.771624007865</v>
      </c>
      <c r="AF68" s="8">
        <v>4.6331467582014296</v>
      </c>
      <c r="AG68" s="7">
        <v>-3.1056013867227099</v>
      </c>
      <c r="AH68" s="8">
        <v>7.0602975093736102</v>
      </c>
      <c r="AI68" s="7">
        <v>41.068748049812797</v>
      </c>
      <c r="AJ68" s="8">
        <v>1.8690128990572601</v>
      </c>
      <c r="AK68" s="7">
        <v>51.534983125240601</v>
      </c>
      <c r="AL68" s="8">
        <v>5.2504850952437696</v>
      </c>
      <c r="AM68" s="7">
        <v>31.684755145530598</v>
      </c>
      <c r="AN68" s="8">
        <v>3.92440447696851</v>
      </c>
      <c r="AO68" s="7">
        <v>-19.850227979709999</v>
      </c>
      <c r="AP68" s="8">
        <v>7.1325888215953599</v>
      </c>
      <c r="AQ68" s="7">
        <v>43.5571929217461</v>
      </c>
      <c r="AR68" s="8">
        <v>2.9577909266160698</v>
      </c>
      <c r="AS68" s="7">
        <v>55.252094365973399</v>
      </c>
      <c r="AT68" s="8">
        <v>4.1431238055779396</v>
      </c>
      <c r="AU68" s="7">
        <v>34.232564092042601</v>
      </c>
      <c r="AV68" s="8">
        <v>4.5911485261282898</v>
      </c>
      <c r="AW68" s="7">
        <v>-21.019530273930801</v>
      </c>
      <c r="AX68" s="8">
        <v>6.1109743669092902</v>
      </c>
      <c r="AY68" s="7">
        <v>18.9721822723203</v>
      </c>
      <c r="AZ68" s="8">
        <v>2.36738737522374</v>
      </c>
      <c r="BA68" s="7">
        <v>24.3330254621061</v>
      </c>
      <c r="BB68" s="8">
        <v>3.7179506750457998</v>
      </c>
      <c r="BC68" s="7">
        <v>17.086097121546199</v>
      </c>
      <c r="BD68" s="8">
        <v>4.0766471322702902</v>
      </c>
      <c r="BE68" s="7">
        <v>-7.2469283405599798</v>
      </c>
      <c r="BF68" s="8">
        <v>5.2395031913977599</v>
      </c>
      <c r="BG68" s="7">
        <v>65.408740582338098</v>
      </c>
      <c r="BH68" s="8">
        <v>3.1992520591381801</v>
      </c>
      <c r="BI68" s="7">
        <v>67.876989958023302</v>
      </c>
      <c r="BJ68" s="8">
        <v>4.1000017759433698</v>
      </c>
      <c r="BK68" s="7">
        <v>63.3232331450521</v>
      </c>
      <c r="BL68" s="8">
        <v>5.0257892663948303</v>
      </c>
      <c r="BM68" s="7">
        <v>-4.5537568129712396</v>
      </c>
      <c r="BN68" s="8">
        <v>6.4462533262811101</v>
      </c>
      <c r="BO68" s="7">
        <v>34.168540467944098</v>
      </c>
      <c r="BP68" s="8">
        <v>2.1492139449278298</v>
      </c>
      <c r="BQ68" s="7">
        <v>38.881954153096601</v>
      </c>
      <c r="BR68" s="8">
        <v>3.9707917524885099</v>
      </c>
      <c r="BS68" s="7">
        <v>32.737464372182998</v>
      </c>
      <c r="BT68" s="8">
        <v>4.3972556432149004</v>
      </c>
      <c r="BU68" s="7">
        <v>-6.1444897809136503</v>
      </c>
      <c r="BV68" s="8">
        <v>5.3758364737029902</v>
      </c>
      <c r="BW68" s="7">
        <v>35.712467330134899</v>
      </c>
      <c r="BX68" s="8">
        <v>1.97681551395347</v>
      </c>
      <c r="BY68" s="7">
        <v>40.806353220127399</v>
      </c>
      <c r="BZ68" s="8">
        <v>4.2893743486985603</v>
      </c>
      <c r="CA68" s="7">
        <v>31.537409138016901</v>
      </c>
      <c r="CB68" s="8">
        <v>4.3206210633950803</v>
      </c>
      <c r="CC68" s="7">
        <v>-9.2689440821104405</v>
      </c>
      <c r="CD68" s="8">
        <v>6.4948006056790497</v>
      </c>
      <c r="CE68" s="7">
        <v>39.850746571885097</v>
      </c>
      <c r="CF68" s="8">
        <v>2.1374267190130198</v>
      </c>
      <c r="CG68" s="7">
        <v>44.887577797852202</v>
      </c>
      <c r="CH68" s="8">
        <v>3.2789084200952501</v>
      </c>
      <c r="CI68" s="7">
        <v>34.240761447705303</v>
      </c>
      <c r="CJ68" s="8">
        <v>4.9682202753793501</v>
      </c>
      <c r="CK68" s="7">
        <v>-10.646816350146899</v>
      </c>
      <c r="CL68" s="8">
        <v>6.4286498565184198</v>
      </c>
      <c r="CM68" s="7">
        <v>55.040466268274699</v>
      </c>
      <c r="CN68" s="8">
        <v>2.75296947857011</v>
      </c>
      <c r="CO68" s="7">
        <v>58.789613439803297</v>
      </c>
      <c r="CP68" s="8">
        <v>4.8409450722493803</v>
      </c>
      <c r="CQ68" s="7">
        <v>50.289866009723198</v>
      </c>
      <c r="CR68" s="8">
        <v>5.3511198288919903</v>
      </c>
      <c r="CS68" s="7">
        <v>-8.4997474300800793</v>
      </c>
      <c r="CT68" s="8">
        <v>7.8653366032123202</v>
      </c>
      <c r="CU68" s="7">
        <v>22.038424498428999</v>
      </c>
      <c r="CV68" s="8">
        <v>1.4634638028613201</v>
      </c>
      <c r="CW68" s="7">
        <v>21.305836308402</v>
      </c>
      <c r="CX68" s="8">
        <v>3.7328410809158501</v>
      </c>
      <c r="CY68" s="7">
        <v>21.4659200607122</v>
      </c>
      <c r="CZ68" s="8">
        <v>3.5280570928747799</v>
      </c>
      <c r="DA68" s="7">
        <v>0.16008375231021399</v>
      </c>
      <c r="DB68" s="9">
        <v>5.9681764718925301</v>
      </c>
    </row>
    <row r="69" spans="1:106" ht="15.75" customHeight="1" x14ac:dyDescent="0.25">
      <c r="A69" s="27" t="s">
        <v>120</v>
      </c>
      <c r="B69" s="50">
        <v>2</v>
      </c>
      <c r="C69" s="28">
        <v>23.605141477628901</v>
      </c>
      <c r="D69" s="29">
        <v>1.9165934516649501</v>
      </c>
      <c r="E69" s="28">
        <v>30.776417081967502</v>
      </c>
      <c r="F69" s="29">
        <v>4.3943025510813598</v>
      </c>
      <c r="G69" s="28">
        <v>23.431854021562799</v>
      </c>
      <c r="H69" s="29">
        <v>3.0943474092711098</v>
      </c>
      <c r="I69" s="28">
        <v>-7.3445630604046999</v>
      </c>
      <c r="J69" s="29">
        <v>4.8624216024728897</v>
      </c>
      <c r="K69" s="28">
        <v>33.3610684769302</v>
      </c>
      <c r="L69" s="29">
        <v>1.98982549280295</v>
      </c>
      <c r="M69" s="28">
        <v>39.365238022569898</v>
      </c>
      <c r="N69" s="29">
        <v>4.1729242113290601</v>
      </c>
      <c r="O69" s="28">
        <v>34.8422867660517</v>
      </c>
      <c r="P69" s="29">
        <v>3.7794315841060402</v>
      </c>
      <c r="Q69" s="28">
        <v>-4.5229512565182102</v>
      </c>
      <c r="R69" s="29">
        <v>5.5984144888312102</v>
      </c>
      <c r="S69" s="28">
        <v>51.975239827148997</v>
      </c>
      <c r="T69" s="29">
        <v>2.3180829089269999</v>
      </c>
      <c r="U69" s="28">
        <v>51.323584752866203</v>
      </c>
      <c r="V69" s="29">
        <v>4.4411591473252798</v>
      </c>
      <c r="W69" s="28">
        <v>54.752255531252402</v>
      </c>
      <c r="X69" s="29">
        <v>3.83818351968509</v>
      </c>
      <c r="Y69" s="28">
        <v>3.42867077838623</v>
      </c>
      <c r="Z69" s="29">
        <v>5.7231572511903304</v>
      </c>
      <c r="AA69" s="28">
        <v>52.622890788889897</v>
      </c>
      <c r="AB69" s="29">
        <v>2.1865357315923601</v>
      </c>
      <c r="AC69" s="28">
        <v>53.6421466438048</v>
      </c>
      <c r="AD69" s="29">
        <v>4.5297215357496503</v>
      </c>
      <c r="AE69" s="28">
        <v>63.609559515319098</v>
      </c>
      <c r="AF69" s="29">
        <v>3.71057203810647</v>
      </c>
      <c r="AG69" s="28">
        <v>9.9674128715143606</v>
      </c>
      <c r="AH69" s="29">
        <v>6.4977268488973001</v>
      </c>
      <c r="AI69" s="28">
        <v>36.030076482794499</v>
      </c>
      <c r="AJ69" s="29">
        <v>2.1273178548201499</v>
      </c>
      <c r="AK69" s="28">
        <v>42.205755249790798</v>
      </c>
      <c r="AL69" s="29">
        <v>4.6649475392887902</v>
      </c>
      <c r="AM69" s="28">
        <v>35.319341220205303</v>
      </c>
      <c r="AN69" s="29">
        <v>3.3284320521234898</v>
      </c>
      <c r="AO69" s="28">
        <v>-6.8864140295854996</v>
      </c>
      <c r="AP69" s="29">
        <v>6.2065601256112499</v>
      </c>
      <c r="AQ69" s="28">
        <v>37.940412010799399</v>
      </c>
      <c r="AR69" s="29">
        <v>2.3136406309160602</v>
      </c>
      <c r="AS69" s="28">
        <v>48.016357723270602</v>
      </c>
      <c r="AT69" s="29">
        <v>5.4785744010489896</v>
      </c>
      <c r="AU69" s="28">
        <v>35.402827495773003</v>
      </c>
      <c r="AV69" s="29">
        <v>4.3791165770694196</v>
      </c>
      <c r="AW69" s="28">
        <v>-12.6135302274976</v>
      </c>
      <c r="AX69" s="29">
        <v>7.0511609960324</v>
      </c>
      <c r="AY69" s="28">
        <v>24.3660678029152</v>
      </c>
      <c r="AZ69" s="29">
        <v>2.2460621743114202</v>
      </c>
      <c r="BA69" s="28">
        <v>27.4979059315962</v>
      </c>
      <c r="BB69" s="29">
        <v>4.8448135817314899</v>
      </c>
      <c r="BC69" s="28">
        <v>26.812760118987399</v>
      </c>
      <c r="BD69" s="29">
        <v>4.1901860088536296</v>
      </c>
      <c r="BE69" s="28">
        <v>-0.68514581260878404</v>
      </c>
      <c r="BF69" s="29">
        <v>6.1292208560507602</v>
      </c>
      <c r="BG69" s="28">
        <v>32.066362468480897</v>
      </c>
      <c r="BH69" s="29">
        <v>2.0574116533587401</v>
      </c>
      <c r="BI69" s="28">
        <v>30.456071034677802</v>
      </c>
      <c r="BJ69" s="29">
        <v>3.93848191861409</v>
      </c>
      <c r="BK69" s="28">
        <v>34.522674696826698</v>
      </c>
      <c r="BL69" s="29">
        <v>3.5914186137244402</v>
      </c>
      <c r="BM69" s="28">
        <v>4.0666036621488404</v>
      </c>
      <c r="BN69" s="29">
        <v>5.2119308591717397</v>
      </c>
      <c r="BO69" s="28">
        <v>47.566916309811504</v>
      </c>
      <c r="BP69" s="29">
        <v>1.9735995472419601</v>
      </c>
      <c r="BQ69" s="28">
        <v>49.183093061648002</v>
      </c>
      <c r="BR69" s="29">
        <v>3.5975377986387298</v>
      </c>
      <c r="BS69" s="28">
        <v>52.606475430784997</v>
      </c>
      <c r="BT69" s="29">
        <v>3.42246198813478</v>
      </c>
      <c r="BU69" s="28">
        <v>3.4233823691370202</v>
      </c>
      <c r="BV69" s="29">
        <v>5.0488665931698904</v>
      </c>
      <c r="BW69" s="28">
        <v>50.176097430704502</v>
      </c>
      <c r="BX69" s="29">
        <v>2.2333438428613301</v>
      </c>
      <c r="BY69" s="28">
        <v>59.5667967298115</v>
      </c>
      <c r="BZ69" s="29">
        <v>4.2080864779542102</v>
      </c>
      <c r="CA69" s="28">
        <v>51.502862514112998</v>
      </c>
      <c r="CB69" s="29">
        <v>3.9254383414580398</v>
      </c>
      <c r="CC69" s="28">
        <v>-8.0639342156985503</v>
      </c>
      <c r="CD69" s="29">
        <v>5.9261570442305498</v>
      </c>
      <c r="CE69" s="28">
        <v>51.405147830526197</v>
      </c>
      <c r="CF69" s="29">
        <v>2.07401535734583</v>
      </c>
      <c r="CG69" s="28">
        <v>50.888262590185697</v>
      </c>
      <c r="CH69" s="29">
        <v>4.8145098609392001</v>
      </c>
      <c r="CI69" s="28">
        <v>52.022140533092703</v>
      </c>
      <c r="CJ69" s="29">
        <v>3.07655418923409</v>
      </c>
      <c r="CK69" s="28">
        <v>1.1338779429069801</v>
      </c>
      <c r="CL69" s="29">
        <v>5.7923830398314298</v>
      </c>
      <c r="CM69" s="28">
        <v>23.908116776017199</v>
      </c>
      <c r="CN69" s="29">
        <v>2.1402847923983002</v>
      </c>
      <c r="CO69" s="28">
        <v>26.383374008114401</v>
      </c>
      <c r="CP69" s="29">
        <v>3.4134286481101102</v>
      </c>
      <c r="CQ69" s="28">
        <v>27.015522446167701</v>
      </c>
      <c r="CR69" s="29">
        <v>4.8675001609302999</v>
      </c>
      <c r="CS69" s="28">
        <v>0.63214843805332399</v>
      </c>
      <c r="CT69" s="29">
        <v>6.0291241288924704</v>
      </c>
      <c r="CU69" s="28">
        <v>36.078999844905802</v>
      </c>
      <c r="CV69" s="29">
        <v>2.2742088379468002</v>
      </c>
      <c r="CW69" s="28">
        <v>38.0240180179159</v>
      </c>
      <c r="CX69" s="29">
        <v>4.9191569014576402</v>
      </c>
      <c r="CY69" s="28">
        <v>38.770767327998797</v>
      </c>
      <c r="CZ69" s="29">
        <v>4.2799411069967199</v>
      </c>
      <c r="DA69" s="28">
        <v>0.74674931008293999</v>
      </c>
      <c r="DB69" s="30">
        <v>6.4009596525561001</v>
      </c>
    </row>
    <row r="70" spans="1:106" ht="15" customHeight="1" x14ac:dyDescent="0.25">
      <c r="A70" s="31"/>
      <c r="B70" s="51"/>
      <c r="C70" s="3" t="s">
        <v>736</v>
      </c>
      <c r="D70" s="4" t="s">
        <v>737</v>
      </c>
      <c r="E70" s="3" t="s">
        <v>738</v>
      </c>
      <c r="F70" s="4" t="s">
        <v>739</v>
      </c>
      <c r="G70" s="3" t="s">
        <v>740</v>
      </c>
      <c r="H70" s="4" t="s">
        <v>741</v>
      </c>
      <c r="I70" s="3" t="s">
        <v>742</v>
      </c>
      <c r="J70" s="4" t="s">
        <v>743</v>
      </c>
      <c r="K70" s="3" t="s">
        <v>744</v>
      </c>
      <c r="L70" s="4" t="s">
        <v>745</v>
      </c>
      <c r="M70" s="3" t="s">
        <v>746</v>
      </c>
      <c r="N70" s="4" t="s">
        <v>747</v>
      </c>
      <c r="O70" s="3" t="s">
        <v>748</v>
      </c>
      <c r="P70" s="4" t="s">
        <v>749</v>
      </c>
      <c r="Q70" s="3" t="s">
        <v>750</v>
      </c>
      <c r="R70" s="4" t="s">
        <v>751</v>
      </c>
      <c r="S70" s="3" t="s">
        <v>752</v>
      </c>
      <c r="T70" s="4" t="s">
        <v>753</v>
      </c>
      <c r="U70" s="3" t="s">
        <v>754</v>
      </c>
      <c r="V70" s="4" t="s">
        <v>755</v>
      </c>
      <c r="W70" s="3" t="s">
        <v>756</v>
      </c>
      <c r="X70" s="4" t="s">
        <v>757</v>
      </c>
      <c r="Y70" s="3" t="s">
        <v>758</v>
      </c>
      <c r="Z70" s="4" t="s">
        <v>759</v>
      </c>
      <c r="AA70" s="3" t="s">
        <v>760</v>
      </c>
      <c r="AB70" s="4" t="s">
        <v>761</v>
      </c>
      <c r="AC70" s="3" t="s">
        <v>762</v>
      </c>
      <c r="AD70" s="4" t="s">
        <v>763</v>
      </c>
      <c r="AE70" s="3" t="s">
        <v>764</v>
      </c>
      <c r="AF70" s="4" t="s">
        <v>765</v>
      </c>
      <c r="AG70" s="3" t="s">
        <v>766</v>
      </c>
      <c r="AH70" s="4" t="s">
        <v>767</v>
      </c>
      <c r="AI70" s="3" t="s">
        <v>768</v>
      </c>
      <c r="AJ70" s="4" t="s">
        <v>769</v>
      </c>
      <c r="AK70" s="3" t="s">
        <v>770</v>
      </c>
      <c r="AL70" s="4" t="s">
        <v>771</v>
      </c>
      <c r="AM70" s="3" t="s">
        <v>772</v>
      </c>
      <c r="AN70" s="4" t="s">
        <v>773</v>
      </c>
      <c r="AO70" s="3" t="s">
        <v>774</v>
      </c>
      <c r="AP70" s="4" t="s">
        <v>775</v>
      </c>
      <c r="AQ70" s="3" t="s">
        <v>776</v>
      </c>
      <c r="AR70" s="4" t="s">
        <v>777</v>
      </c>
      <c r="AS70" s="3" t="s">
        <v>778</v>
      </c>
      <c r="AT70" s="4" t="s">
        <v>779</v>
      </c>
      <c r="AU70" s="3" t="s">
        <v>780</v>
      </c>
      <c r="AV70" s="4" t="s">
        <v>781</v>
      </c>
      <c r="AW70" s="3" t="s">
        <v>782</v>
      </c>
      <c r="AX70" s="4" t="s">
        <v>783</v>
      </c>
      <c r="AY70" s="3" t="s">
        <v>784</v>
      </c>
      <c r="AZ70" s="4" t="s">
        <v>785</v>
      </c>
      <c r="BA70" s="3" t="s">
        <v>786</v>
      </c>
      <c r="BB70" s="4" t="s">
        <v>787</v>
      </c>
      <c r="BC70" s="3" t="s">
        <v>788</v>
      </c>
      <c r="BD70" s="4" t="s">
        <v>789</v>
      </c>
      <c r="BE70" s="3" t="s">
        <v>790</v>
      </c>
      <c r="BF70" s="4" t="s">
        <v>791</v>
      </c>
      <c r="BG70" s="3" t="s">
        <v>792</v>
      </c>
      <c r="BH70" s="4" t="s">
        <v>793</v>
      </c>
      <c r="BI70" s="3" t="s">
        <v>794</v>
      </c>
      <c r="BJ70" s="4" t="s">
        <v>795</v>
      </c>
      <c r="BK70" s="3" t="s">
        <v>796</v>
      </c>
      <c r="BL70" s="4" t="s">
        <v>797</v>
      </c>
      <c r="BM70" s="3" t="s">
        <v>798</v>
      </c>
      <c r="BN70" s="4" t="s">
        <v>799</v>
      </c>
      <c r="BO70" s="3" t="s">
        <v>800</v>
      </c>
      <c r="BP70" s="4" t="s">
        <v>801</v>
      </c>
      <c r="BQ70" s="3" t="s">
        <v>802</v>
      </c>
      <c r="BR70" s="4" t="s">
        <v>803</v>
      </c>
      <c r="BS70" s="3" t="s">
        <v>804</v>
      </c>
      <c r="BT70" s="4" t="s">
        <v>805</v>
      </c>
      <c r="BU70" s="3" t="s">
        <v>806</v>
      </c>
      <c r="BV70" s="4" t="s">
        <v>807</v>
      </c>
      <c r="BW70" s="3" t="s">
        <v>808</v>
      </c>
      <c r="BX70" s="4" t="s">
        <v>809</v>
      </c>
      <c r="BY70" s="3" t="s">
        <v>810</v>
      </c>
      <c r="BZ70" s="4" t="s">
        <v>811</v>
      </c>
      <c r="CA70" s="3" t="s">
        <v>812</v>
      </c>
      <c r="CB70" s="4" t="s">
        <v>813</v>
      </c>
      <c r="CC70" s="3" t="s">
        <v>814</v>
      </c>
      <c r="CD70" s="4" t="s">
        <v>815</v>
      </c>
      <c r="CE70" s="3" t="s">
        <v>816</v>
      </c>
      <c r="CF70" s="4" t="s">
        <v>817</v>
      </c>
      <c r="CG70" s="3" t="s">
        <v>818</v>
      </c>
      <c r="CH70" s="4" t="s">
        <v>819</v>
      </c>
      <c r="CI70" s="3" t="s">
        <v>820</v>
      </c>
      <c r="CJ70" s="4" t="s">
        <v>821</v>
      </c>
      <c r="CK70" s="3" t="s">
        <v>822</v>
      </c>
      <c r="CL70" s="4" t="s">
        <v>823</v>
      </c>
      <c r="CM70" s="3" t="s">
        <v>824</v>
      </c>
      <c r="CN70" s="4" t="s">
        <v>825</v>
      </c>
      <c r="CO70" s="3" t="s">
        <v>826</v>
      </c>
      <c r="CP70" s="4" t="s">
        <v>827</v>
      </c>
      <c r="CQ70" s="3" t="s">
        <v>828</v>
      </c>
      <c r="CR70" s="4" t="s">
        <v>829</v>
      </c>
      <c r="CS70" s="3" t="s">
        <v>830</v>
      </c>
      <c r="CT70" s="4" t="s">
        <v>831</v>
      </c>
      <c r="CU70" s="3" t="s">
        <v>832</v>
      </c>
      <c r="CV70" s="4" t="s">
        <v>833</v>
      </c>
      <c r="CW70" s="3" t="s">
        <v>834</v>
      </c>
      <c r="CX70" s="4" t="s">
        <v>835</v>
      </c>
      <c r="CY70" s="3" t="s">
        <v>836</v>
      </c>
      <c r="CZ70" s="4" t="s">
        <v>837</v>
      </c>
      <c r="DA70" s="3" t="s">
        <v>838</v>
      </c>
      <c r="DB70" s="5" t="s">
        <v>839</v>
      </c>
    </row>
    <row r="71" spans="1:106" ht="15" customHeight="1" x14ac:dyDescent="0.25">
      <c r="A71" s="10" t="s">
        <v>15</v>
      </c>
      <c r="B71" s="52">
        <v>1</v>
      </c>
      <c r="C71" s="7">
        <v>51.405961313000702</v>
      </c>
      <c r="D71" s="8">
        <v>1.7784114134311499</v>
      </c>
      <c r="E71" s="7">
        <v>49.4673076691478</v>
      </c>
      <c r="F71" s="8">
        <v>3.29157278086182</v>
      </c>
      <c r="G71" s="7">
        <v>51.626459917576497</v>
      </c>
      <c r="H71" s="8">
        <v>3.0858978656087999</v>
      </c>
      <c r="I71" s="7">
        <v>2.1591522484287302</v>
      </c>
      <c r="J71" s="8">
        <v>4.0844982337766096</v>
      </c>
      <c r="K71" s="7">
        <v>40.908300226098802</v>
      </c>
      <c r="L71" s="8">
        <v>1.7388114709196301</v>
      </c>
      <c r="M71" s="7">
        <v>40.6519265511781</v>
      </c>
      <c r="N71" s="8">
        <v>3.08845785324722</v>
      </c>
      <c r="O71" s="7">
        <v>40.1083232318041</v>
      </c>
      <c r="P71" s="8">
        <v>3.3812660163986501</v>
      </c>
      <c r="Q71" s="7">
        <v>-0.54360331937404305</v>
      </c>
      <c r="R71" s="8">
        <v>4.1070578090771797</v>
      </c>
      <c r="S71" s="7">
        <v>37.7266942494972</v>
      </c>
      <c r="T71" s="8">
        <v>1.59765950108098</v>
      </c>
      <c r="U71" s="7">
        <v>33.406906203491303</v>
      </c>
      <c r="V71" s="8">
        <v>2.8351794086220301</v>
      </c>
      <c r="W71" s="7">
        <v>37.277374369835997</v>
      </c>
      <c r="X71" s="8">
        <v>3.0644608758172098</v>
      </c>
      <c r="Y71" s="7">
        <v>3.8704681663446898</v>
      </c>
      <c r="Z71" s="8">
        <v>3.8595369233778301</v>
      </c>
      <c r="AA71" s="7">
        <v>64.1917559342792</v>
      </c>
      <c r="AB71" s="8">
        <v>1.35080529790782</v>
      </c>
      <c r="AC71" s="7">
        <v>59.721316485213002</v>
      </c>
      <c r="AD71" s="8">
        <v>2.93788795523133</v>
      </c>
      <c r="AE71" s="7">
        <v>64.193233182197304</v>
      </c>
      <c r="AF71" s="8">
        <v>2.7025690653923098</v>
      </c>
      <c r="AG71" s="7">
        <v>4.4719166969843203</v>
      </c>
      <c r="AH71" s="8">
        <v>4.0252908573430703</v>
      </c>
      <c r="AI71" s="7">
        <v>44.814264120917699</v>
      </c>
      <c r="AJ71" s="8">
        <v>1.4770743258207399</v>
      </c>
      <c r="AK71" s="7">
        <v>43.862818607058998</v>
      </c>
      <c r="AL71" s="8">
        <v>3.0107953873750701</v>
      </c>
      <c r="AM71" s="7">
        <v>40.952196875494003</v>
      </c>
      <c r="AN71" s="8">
        <v>2.9380548743530301</v>
      </c>
      <c r="AO71" s="7">
        <v>-2.9106217315649499</v>
      </c>
      <c r="AP71" s="8">
        <v>4.5051086859538803</v>
      </c>
      <c r="AQ71" s="7">
        <v>51.417933431963597</v>
      </c>
      <c r="AR71" s="8">
        <v>1.6130985025034801</v>
      </c>
      <c r="AS71" s="7">
        <v>57.340753506650699</v>
      </c>
      <c r="AT71" s="8">
        <v>2.9163792440189402</v>
      </c>
      <c r="AU71" s="7">
        <v>43.797175841677202</v>
      </c>
      <c r="AV71" s="8">
        <v>2.7704294462974799</v>
      </c>
      <c r="AW71" s="7">
        <v>-13.543577664973601</v>
      </c>
      <c r="AX71" s="8">
        <v>3.45507729302473</v>
      </c>
      <c r="AY71" s="7">
        <v>20.956357650339601</v>
      </c>
      <c r="AZ71" s="8">
        <v>1.5471741667522101</v>
      </c>
      <c r="BA71" s="7">
        <v>21.411605567154702</v>
      </c>
      <c r="BB71" s="8">
        <v>2.5673492542336001</v>
      </c>
      <c r="BC71" s="7">
        <v>19.110699646199301</v>
      </c>
      <c r="BD71" s="8">
        <v>2.18836895503591</v>
      </c>
      <c r="BE71" s="7">
        <v>-2.3009059209553802</v>
      </c>
      <c r="BF71" s="8">
        <v>3.1215193920176998</v>
      </c>
      <c r="BG71" s="7">
        <v>44.524194157420098</v>
      </c>
      <c r="BH71" s="8">
        <v>1.6171821348864901</v>
      </c>
      <c r="BI71" s="7">
        <v>47.205018491253298</v>
      </c>
      <c r="BJ71" s="8">
        <v>2.81231072881164</v>
      </c>
      <c r="BK71" s="7">
        <v>38.581416594039503</v>
      </c>
      <c r="BL71" s="8">
        <v>3.2473277046323599</v>
      </c>
      <c r="BM71" s="7">
        <v>-8.62360189721376</v>
      </c>
      <c r="BN71" s="8">
        <v>4.3584158433375304</v>
      </c>
      <c r="BO71" s="7">
        <v>47.7362950164203</v>
      </c>
      <c r="BP71" s="8">
        <v>1.6745343650695199</v>
      </c>
      <c r="BQ71" s="7">
        <v>44.286520292625099</v>
      </c>
      <c r="BR71" s="8">
        <v>3.1190027666698499</v>
      </c>
      <c r="BS71" s="7">
        <v>45.3798181624786</v>
      </c>
      <c r="BT71" s="8">
        <v>2.67846660807401</v>
      </c>
      <c r="BU71" s="7">
        <v>1.0932978698535001</v>
      </c>
      <c r="BV71" s="8">
        <v>3.9593719796537998</v>
      </c>
      <c r="BW71" s="7">
        <v>45.746800737028202</v>
      </c>
      <c r="BX71" s="8">
        <v>1.5488853833781899</v>
      </c>
      <c r="BY71" s="7">
        <v>45.161147040961602</v>
      </c>
      <c r="BZ71" s="8">
        <v>3.2472420745986001</v>
      </c>
      <c r="CA71" s="7">
        <v>43.560384940903504</v>
      </c>
      <c r="CB71" s="8">
        <v>2.4049093440674798</v>
      </c>
      <c r="CC71" s="7">
        <v>-1.60076210005811</v>
      </c>
      <c r="CD71" s="8">
        <v>3.8506231640093702</v>
      </c>
      <c r="CE71" s="7">
        <v>52.150745892286203</v>
      </c>
      <c r="CF71" s="8">
        <v>1.5517280827973801</v>
      </c>
      <c r="CG71" s="7">
        <v>50.686832738214399</v>
      </c>
      <c r="CH71" s="8">
        <v>3.1641670951202201</v>
      </c>
      <c r="CI71" s="7">
        <v>50.256634103979998</v>
      </c>
      <c r="CJ71" s="8">
        <v>2.7804099064235599</v>
      </c>
      <c r="CK71" s="7">
        <v>-0.43019863423438698</v>
      </c>
      <c r="CL71" s="8">
        <v>3.7604728327557</v>
      </c>
      <c r="CM71" s="7">
        <v>54.908152754627203</v>
      </c>
      <c r="CN71" s="8">
        <v>1.57390997983947</v>
      </c>
      <c r="CO71" s="7">
        <v>56.666646488396403</v>
      </c>
      <c r="CP71" s="8">
        <v>2.7455371035376501</v>
      </c>
      <c r="CQ71" s="7">
        <v>53.196888710090498</v>
      </c>
      <c r="CR71" s="8">
        <v>2.8656883846608099</v>
      </c>
      <c r="CS71" s="7">
        <v>-3.4697577783058899</v>
      </c>
      <c r="CT71" s="8">
        <v>3.8523442821801899</v>
      </c>
      <c r="CU71" s="7">
        <v>25.480060436717899</v>
      </c>
      <c r="CV71" s="8">
        <v>1.3234193374318</v>
      </c>
      <c r="CW71" s="7">
        <v>23.753910316223099</v>
      </c>
      <c r="CX71" s="8">
        <v>2.5817913898712601</v>
      </c>
      <c r="CY71" s="7">
        <v>28.093044440076099</v>
      </c>
      <c r="CZ71" s="8">
        <v>2.4607442682726601</v>
      </c>
      <c r="DA71" s="7">
        <v>4.3391341238530199</v>
      </c>
      <c r="DB71" s="9">
        <v>3.5774345936391501</v>
      </c>
    </row>
    <row r="72" spans="1:106" ht="15" customHeight="1" x14ac:dyDescent="0.25">
      <c r="A72" s="10" t="s">
        <v>19</v>
      </c>
      <c r="B72" s="52">
        <v>1</v>
      </c>
      <c r="C72" s="7">
        <v>42.951845808435998</v>
      </c>
      <c r="D72" s="8">
        <v>1.2450066584366799</v>
      </c>
      <c r="E72" s="7">
        <v>46.9440070842873</v>
      </c>
      <c r="F72" s="8">
        <v>2.16287513235266</v>
      </c>
      <c r="G72" s="7">
        <v>38.456504227270401</v>
      </c>
      <c r="H72" s="8">
        <v>2.3516043568224498</v>
      </c>
      <c r="I72" s="7">
        <v>-8.4875028570168904</v>
      </c>
      <c r="J72" s="8">
        <v>3.0945792917211001</v>
      </c>
      <c r="K72" s="7">
        <v>20.0328866271572</v>
      </c>
      <c r="L72" s="8">
        <v>0.87549974198317504</v>
      </c>
      <c r="M72" s="7">
        <v>24.424433180548</v>
      </c>
      <c r="N72" s="8">
        <v>1.9602280248142001</v>
      </c>
      <c r="O72" s="7">
        <v>16.956286748405901</v>
      </c>
      <c r="P72" s="8">
        <v>1.5984756490295799</v>
      </c>
      <c r="Q72" s="7">
        <v>-7.4681464321421602</v>
      </c>
      <c r="R72" s="8">
        <v>2.42755720970748</v>
      </c>
      <c r="S72" s="7">
        <v>42.061736282156197</v>
      </c>
      <c r="T72" s="8">
        <v>1.0383777553259099</v>
      </c>
      <c r="U72" s="7">
        <v>42.482397354157101</v>
      </c>
      <c r="V72" s="8">
        <v>2.0188429862204802</v>
      </c>
      <c r="W72" s="7">
        <v>41.5293399324229</v>
      </c>
      <c r="X72" s="8">
        <v>2.3542156037945001</v>
      </c>
      <c r="Y72" s="7">
        <v>-0.95305742173413699</v>
      </c>
      <c r="Z72" s="8">
        <v>3.0890278035119301</v>
      </c>
      <c r="AA72" s="7">
        <v>70.040345836886303</v>
      </c>
      <c r="AB72" s="8">
        <v>1.08379948944256</v>
      </c>
      <c r="AC72" s="7">
        <v>66.678880445915993</v>
      </c>
      <c r="AD72" s="8">
        <v>1.8300775739794299</v>
      </c>
      <c r="AE72" s="7">
        <v>72.485697256181197</v>
      </c>
      <c r="AF72" s="8">
        <v>2.00018845032506</v>
      </c>
      <c r="AG72" s="7">
        <v>5.8068168102652598</v>
      </c>
      <c r="AH72" s="8">
        <v>2.6126966676353001</v>
      </c>
      <c r="AI72" s="7">
        <v>53.564471107243101</v>
      </c>
      <c r="AJ72" s="8">
        <v>1.10414200615361</v>
      </c>
      <c r="AK72" s="7">
        <v>56.122516636791701</v>
      </c>
      <c r="AL72" s="8">
        <v>2.0936597028158501</v>
      </c>
      <c r="AM72" s="7">
        <v>52.6283930669521</v>
      </c>
      <c r="AN72" s="8">
        <v>2.3141244381020001</v>
      </c>
      <c r="AO72" s="7">
        <v>-3.4941235698395698</v>
      </c>
      <c r="AP72" s="8">
        <v>2.6542106239733698</v>
      </c>
      <c r="AQ72" s="7">
        <v>47.259629291738001</v>
      </c>
      <c r="AR72" s="8">
        <v>1.0829674924695201</v>
      </c>
      <c r="AS72" s="7">
        <v>51.452647436723097</v>
      </c>
      <c r="AT72" s="8">
        <v>2.1697302634398499</v>
      </c>
      <c r="AU72" s="7">
        <v>41.811121307717997</v>
      </c>
      <c r="AV72" s="8">
        <v>2.5244510386588002</v>
      </c>
      <c r="AW72" s="7">
        <v>-9.6415261290050704</v>
      </c>
      <c r="AX72" s="8">
        <v>3.2547242536242802</v>
      </c>
      <c r="AY72" s="7">
        <v>16.613922003556201</v>
      </c>
      <c r="AZ72" s="8">
        <v>0.90785505419787504</v>
      </c>
      <c r="BA72" s="7">
        <v>17.783111028506699</v>
      </c>
      <c r="BB72" s="8">
        <v>1.74483661443305</v>
      </c>
      <c r="BC72" s="7">
        <v>14.675538712766301</v>
      </c>
      <c r="BD72" s="8">
        <v>1.83190388428768</v>
      </c>
      <c r="BE72" s="7">
        <v>-3.1075723157403798</v>
      </c>
      <c r="BF72" s="8">
        <v>2.6027363714111398</v>
      </c>
      <c r="BG72" s="7">
        <v>53.467167159927101</v>
      </c>
      <c r="BH72" s="8">
        <v>1.2059192332722299</v>
      </c>
      <c r="BI72" s="7">
        <v>54.859859075322603</v>
      </c>
      <c r="BJ72" s="8">
        <v>2.24042615707411</v>
      </c>
      <c r="BK72" s="7">
        <v>50.957298667314902</v>
      </c>
      <c r="BL72" s="8">
        <v>2.0364390475421401</v>
      </c>
      <c r="BM72" s="7">
        <v>-3.90256040800777</v>
      </c>
      <c r="BN72" s="8">
        <v>2.9078148120740099</v>
      </c>
      <c r="BO72" s="7">
        <v>55.551646301705503</v>
      </c>
      <c r="BP72" s="8">
        <v>1.02330586358286</v>
      </c>
      <c r="BQ72" s="7">
        <v>54.856674225260697</v>
      </c>
      <c r="BR72" s="8">
        <v>1.9299310423862699</v>
      </c>
      <c r="BS72" s="7">
        <v>54.352511764522497</v>
      </c>
      <c r="BT72" s="8">
        <v>2.2491191124863499</v>
      </c>
      <c r="BU72" s="7">
        <v>-0.50416246073817195</v>
      </c>
      <c r="BV72" s="8">
        <v>2.98578590792305</v>
      </c>
      <c r="BW72" s="7">
        <v>58.340033703770601</v>
      </c>
      <c r="BX72" s="8">
        <v>1.0677038804649299</v>
      </c>
      <c r="BY72" s="7">
        <v>60.1373239310673</v>
      </c>
      <c r="BZ72" s="8">
        <v>1.8470849636205899</v>
      </c>
      <c r="CA72" s="7">
        <v>57.297715859672202</v>
      </c>
      <c r="CB72" s="8">
        <v>2.1593532518086702</v>
      </c>
      <c r="CC72" s="7">
        <v>-2.83960807139509</v>
      </c>
      <c r="CD72" s="8">
        <v>2.64708658392601</v>
      </c>
      <c r="CE72" s="7">
        <v>49.019916245256603</v>
      </c>
      <c r="CF72" s="8">
        <v>1.1619338555024199</v>
      </c>
      <c r="CG72" s="7">
        <v>48.581439780366303</v>
      </c>
      <c r="CH72" s="8">
        <v>2.1534388975985101</v>
      </c>
      <c r="CI72" s="7">
        <v>48.852438899653798</v>
      </c>
      <c r="CJ72" s="8">
        <v>2.3589295437765698</v>
      </c>
      <c r="CK72" s="7">
        <v>0.270999119287545</v>
      </c>
      <c r="CL72" s="8">
        <v>3.09298650995748</v>
      </c>
      <c r="CM72" s="7">
        <v>55.484836647907301</v>
      </c>
      <c r="CN72" s="8">
        <v>1.1370767781692299</v>
      </c>
      <c r="CO72" s="7">
        <v>59.338260011773301</v>
      </c>
      <c r="CP72" s="8">
        <v>1.9854044143170899</v>
      </c>
      <c r="CQ72" s="7">
        <v>53.738888477365997</v>
      </c>
      <c r="CR72" s="8">
        <v>2.3537869613934501</v>
      </c>
      <c r="CS72" s="7">
        <v>-5.59937153440735</v>
      </c>
      <c r="CT72" s="8">
        <v>3.01919811646773</v>
      </c>
      <c r="CU72" s="7">
        <v>42.9473782749888</v>
      </c>
      <c r="CV72" s="8">
        <v>1.03865286599562</v>
      </c>
      <c r="CW72" s="7">
        <v>42.057638984034398</v>
      </c>
      <c r="CX72" s="8">
        <v>1.8533576155138001</v>
      </c>
      <c r="CY72" s="7">
        <v>44.150126481854301</v>
      </c>
      <c r="CZ72" s="8">
        <v>2.5617128305263002</v>
      </c>
      <c r="DA72" s="7">
        <v>2.0924874978198198</v>
      </c>
      <c r="DB72" s="9">
        <v>3.1274137040185699</v>
      </c>
    </row>
    <row r="73" spans="1:106" ht="15" customHeight="1" x14ac:dyDescent="0.25">
      <c r="A73" s="11" t="s">
        <v>21</v>
      </c>
      <c r="B73" s="52">
        <v>1</v>
      </c>
      <c r="C73" s="7">
        <v>49.334548396462203</v>
      </c>
      <c r="D73" s="8">
        <v>1.6327077139966499</v>
      </c>
      <c r="E73" s="7">
        <v>50.9530843825004</v>
      </c>
      <c r="F73" s="8">
        <v>2.7422950234691998</v>
      </c>
      <c r="G73" s="7">
        <v>48.801565950075499</v>
      </c>
      <c r="H73" s="8">
        <v>2.8115852324091599</v>
      </c>
      <c r="I73" s="7">
        <v>-2.15151843242485</v>
      </c>
      <c r="J73" s="8">
        <v>3.8776133350613802</v>
      </c>
      <c r="K73" s="7">
        <v>27.831092160772901</v>
      </c>
      <c r="L73" s="8">
        <v>1.54831466321049</v>
      </c>
      <c r="M73" s="7">
        <v>30.043649599702999</v>
      </c>
      <c r="N73" s="8">
        <v>2.9842523589600098</v>
      </c>
      <c r="O73" s="7">
        <v>28.903981632691501</v>
      </c>
      <c r="P73" s="8">
        <v>2.67281252326279</v>
      </c>
      <c r="Q73" s="7">
        <v>-1.13966796701147</v>
      </c>
      <c r="R73" s="8">
        <v>4.0315876527651602</v>
      </c>
      <c r="S73" s="7">
        <v>40.837569500113197</v>
      </c>
      <c r="T73" s="8">
        <v>1.40165542230409</v>
      </c>
      <c r="U73" s="7">
        <v>39.719510795850397</v>
      </c>
      <c r="V73" s="8">
        <v>2.95465375475258</v>
      </c>
      <c r="W73" s="7">
        <v>40.6334504702968</v>
      </c>
      <c r="X73" s="8">
        <v>2.7170123508436501</v>
      </c>
      <c r="Y73" s="7">
        <v>0.91393967444632596</v>
      </c>
      <c r="Z73" s="8">
        <v>4.04366221777852</v>
      </c>
      <c r="AA73" s="7">
        <v>67.021848585445696</v>
      </c>
      <c r="AB73" s="8">
        <v>1.5373556292517301</v>
      </c>
      <c r="AC73" s="7">
        <v>60.051924759673298</v>
      </c>
      <c r="AD73" s="8">
        <v>2.75477141233028</v>
      </c>
      <c r="AE73" s="7">
        <v>69.079962127509305</v>
      </c>
      <c r="AF73" s="8">
        <v>2.82097735999925</v>
      </c>
      <c r="AG73" s="7">
        <v>9.0280373678359709</v>
      </c>
      <c r="AH73" s="8">
        <v>3.6629341586052302</v>
      </c>
      <c r="AI73" s="7">
        <v>57.202605077650901</v>
      </c>
      <c r="AJ73" s="8">
        <v>1.46644817306894</v>
      </c>
      <c r="AK73" s="7">
        <v>54.654872120962402</v>
      </c>
      <c r="AL73" s="8">
        <v>2.9772899639150401</v>
      </c>
      <c r="AM73" s="7">
        <v>57.424057910551198</v>
      </c>
      <c r="AN73" s="8">
        <v>3.3647199153423299</v>
      </c>
      <c r="AO73" s="7">
        <v>2.7691857895888399</v>
      </c>
      <c r="AP73" s="8">
        <v>4.1895026993019702</v>
      </c>
      <c r="AQ73" s="7">
        <v>47.610083660092201</v>
      </c>
      <c r="AR73" s="8">
        <v>1.57374222814827</v>
      </c>
      <c r="AS73" s="7">
        <v>50.454378229742602</v>
      </c>
      <c r="AT73" s="8">
        <v>2.97332219485883</v>
      </c>
      <c r="AU73" s="7">
        <v>47.871416436369302</v>
      </c>
      <c r="AV73" s="8">
        <v>2.7858446683267299</v>
      </c>
      <c r="AW73" s="7">
        <v>-2.5829617933733702</v>
      </c>
      <c r="AX73" s="8">
        <v>3.90244492141407</v>
      </c>
      <c r="AY73" s="7">
        <v>13.4705407645842</v>
      </c>
      <c r="AZ73" s="8">
        <v>0.93569363207189404</v>
      </c>
      <c r="BA73" s="7">
        <v>12.7494876050073</v>
      </c>
      <c r="BB73" s="8">
        <v>2.1194983933309302</v>
      </c>
      <c r="BC73" s="7">
        <v>15.375190112214501</v>
      </c>
      <c r="BD73" s="8">
        <v>2.00434876172001</v>
      </c>
      <c r="BE73" s="7">
        <v>2.6257025072072602</v>
      </c>
      <c r="BF73" s="8">
        <v>2.8443213463702599</v>
      </c>
      <c r="BG73" s="7">
        <v>60.598293044325899</v>
      </c>
      <c r="BH73" s="8">
        <v>1.4417884676986701</v>
      </c>
      <c r="BI73" s="7">
        <v>61.310881132040301</v>
      </c>
      <c r="BJ73" s="8">
        <v>3.0713524225426001</v>
      </c>
      <c r="BK73" s="7">
        <v>61.804206269481902</v>
      </c>
      <c r="BL73" s="8">
        <v>2.5625099404613301</v>
      </c>
      <c r="BM73" s="7">
        <v>0.49332513744165901</v>
      </c>
      <c r="BN73" s="8">
        <v>3.9109583359636799</v>
      </c>
      <c r="BO73" s="7">
        <v>49.868834774036699</v>
      </c>
      <c r="BP73" s="8">
        <v>1.5254791902154801</v>
      </c>
      <c r="BQ73" s="7">
        <v>46.266756880585397</v>
      </c>
      <c r="BR73" s="8">
        <v>2.5580997020557601</v>
      </c>
      <c r="BS73" s="7">
        <v>49.879861349800599</v>
      </c>
      <c r="BT73" s="8">
        <v>3.1589580449351802</v>
      </c>
      <c r="BU73" s="7">
        <v>3.6131044692151399</v>
      </c>
      <c r="BV73" s="8">
        <v>4.1754528236281798</v>
      </c>
      <c r="BW73" s="7">
        <v>53.084452584988</v>
      </c>
      <c r="BX73" s="8">
        <v>1.70753687623781</v>
      </c>
      <c r="BY73" s="7">
        <v>51.832144209195199</v>
      </c>
      <c r="BZ73" s="8">
        <v>2.9367326416414601</v>
      </c>
      <c r="CA73" s="7">
        <v>52.770072737154798</v>
      </c>
      <c r="CB73" s="8">
        <v>3.2935327760515301</v>
      </c>
      <c r="CC73" s="7">
        <v>0.93792852795958503</v>
      </c>
      <c r="CD73" s="8">
        <v>4.0830759265711496</v>
      </c>
      <c r="CE73" s="7">
        <v>44.2737973880417</v>
      </c>
      <c r="CF73" s="8">
        <v>1.4224241314752</v>
      </c>
      <c r="CG73" s="7">
        <v>41.848373105532801</v>
      </c>
      <c r="CH73" s="8">
        <v>3.46019529460398</v>
      </c>
      <c r="CI73" s="7">
        <v>45.418924538116201</v>
      </c>
      <c r="CJ73" s="8">
        <v>3.20332511684177</v>
      </c>
      <c r="CK73" s="7">
        <v>3.5705514325833998</v>
      </c>
      <c r="CL73" s="8">
        <v>4.6509828205226302</v>
      </c>
      <c r="CM73" s="7">
        <v>71.486610573890204</v>
      </c>
      <c r="CN73" s="8">
        <v>1.51590143704379</v>
      </c>
      <c r="CO73" s="7">
        <v>71.778766777525902</v>
      </c>
      <c r="CP73" s="8">
        <v>2.6212787378066902</v>
      </c>
      <c r="CQ73" s="7">
        <v>74.008334888872398</v>
      </c>
      <c r="CR73" s="8">
        <v>2.54225480947265</v>
      </c>
      <c r="CS73" s="7">
        <v>2.2295681113465502</v>
      </c>
      <c r="CT73" s="8">
        <v>3.7150882880912901</v>
      </c>
      <c r="CU73" s="7">
        <v>42.066239663790597</v>
      </c>
      <c r="CV73" s="8">
        <v>1.4533252118851701</v>
      </c>
      <c r="CW73" s="7">
        <v>36.904651387983797</v>
      </c>
      <c r="CX73" s="8">
        <v>3.1708951662574201</v>
      </c>
      <c r="CY73" s="7">
        <v>45.725656841536797</v>
      </c>
      <c r="CZ73" s="8">
        <v>3.0143396446478201</v>
      </c>
      <c r="DA73" s="7">
        <v>8.8210054535530507</v>
      </c>
      <c r="DB73" s="9">
        <v>4.3858334734382201</v>
      </c>
    </row>
    <row r="74" spans="1:106" ht="15" customHeight="1" x14ac:dyDescent="0.25">
      <c r="A74" s="10" t="s">
        <v>22</v>
      </c>
      <c r="B74" s="52">
        <v>1</v>
      </c>
      <c r="C74" s="7">
        <v>46.271484870794801</v>
      </c>
      <c r="D74" s="8">
        <v>1.68033500150918</v>
      </c>
      <c r="E74" s="7">
        <v>49.942101748444799</v>
      </c>
      <c r="F74" s="8">
        <v>2.9320490744513101</v>
      </c>
      <c r="G74" s="7">
        <v>46.369177653056703</v>
      </c>
      <c r="H74" s="8">
        <v>3.1291969045143699</v>
      </c>
      <c r="I74" s="7">
        <v>-3.5729240953880699</v>
      </c>
      <c r="J74" s="8">
        <v>4.00753024861657</v>
      </c>
      <c r="K74" s="7">
        <v>38.808658453000703</v>
      </c>
      <c r="L74" s="8">
        <v>1.5271884955731501</v>
      </c>
      <c r="M74" s="7">
        <v>44.191907258042001</v>
      </c>
      <c r="N74" s="8">
        <v>2.5623800573582902</v>
      </c>
      <c r="O74" s="7">
        <v>38.355461332684499</v>
      </c>
      <c r="P74" s="8">
        <v>2.7433123091729201</v>
      </c>
      <c r="Q74" s="7">
        <v>-5.8364459253574701</v>
      </c>
      <c r="R74" s="8">
        <v>3.4029263871106901</v>
      </c>
      <c r="S74" s="7">
        <v>45.338676176702101</v>
      </c>
      <c r="T74" s="8">
        <v>1.80777690798933</v>
      </c>
      <c r="U74" s="7">
        <v>49.9225113925134</v>
      </c>
      <c r="V74" s="8">
        <v>3.4285138031940998</v>
      </c>
      <c r="W74" s="7">
        <v>40.4903673434981</v>
      </c>
      <c r="X74" s="8">
        <v>2.8970531062056399</v>
      </c>
      <c r="Y74" s="7">
        <v>-9.4321440490153599</v>
      </c>
      <c r="Z74" s="8">
        <v>4.4794412673088404</v>
      </c>
      <c r="AA74" s="7">
        <v>49.189399290184497</v>
      </c>
      <c r="AB74" s="8">
        <v>1.7475317098410901</v>
      </c>
      <c r="AC74" s="7">
        <v>52.286996956394702</v>
      </c>
      <c r="AD74" s="8">
        <v>3.5900353366028801</v>
      </c>
      <c r="AE74" s="7">
        <v>48.255369048810699</v>
      </c>
      <c r="AF74" s="8">
        <v>3.2286059099641902</v>
      </c>
      <c r="AG74" s="7">
        <v>-4.0316279075840198</v>
      </c>
      <c r="AH74" s="8">
        <v>5.3357280269188196</v>
      </c>
      <c r="AI74" s="7">
        <v>59.808593812342203</v>
      </c>
      <c r="AJ74" s="8">
        <v>1.63273958969349</v>
      </c>
      <c r="AK74" s="7">
        <v>62.956161789990297</v>
      </c>
      <c r="AL74" s="8">
        <v>3.4375387872701402</v>
      </c>
      <c r="AM74" s="7">
        <v>55.714575127103402</v>
      </c>
      <c r="AN74" s="8">
        <v>3.25529019386653</v>
      </c>
      <c r="AO74" s="7">
        <v>-7.2415866628869203</v>
      </c>
      <c r="AP74" s="8">
        <v>4.97698382697574</v>
      </c>
      <c r="AQ74" s="7">
        <v>56.928101930860997</v>
      </c>
      <c r="AR74" s="8">
        <v>1.81099457716364</v>
      </c>
      <c r="AS74" s="7">
        <v>67.7482251009462</v>
      </c>
      <c r="AT74" s="8">
        <v>2.8774084009227399</v>
      </c>
      <c r="AU74" s="7">
        <v>52.067208655449797</v>
      </c>
      <c r="AV74" s="8">
        <v>3.0968165371562102</v>
      </c>
      <c r="AW74" s="7">
        <v>-15.6810164454964</v>
      </c>
      <c r="AX74" s="8">
        <v>4.0275050965168102</v>
      </c>
      <c r="AY74" s="7">
        <v>34.376797051828298</v>
      </c>
      <c r="AZ74" s="8">
        <v>1.6906701687946599</v>
      </c>
      <c r="BA74" s="7">
        <v>39.2547956123151</v>
      </c>
      <c r="BB74" s="8">
        <v>3.2004354677049598</v>
      </c>
      <c r="BC74" s="7">
        <v>31.291848901390502</v>
      </c>
      <c r="BD74" s="8">
        <v>2.9928943151061902</v>
      </c>
      <c r="BE74" s="7">
        <v>-7.9629467109245704</v>
      </c>
      <c r="BF74" s="8">
        <v>4.4925676297163797</v>
      </c>
      <c r="BG74" s="7">
        <v>43.400349589439998</v>
      </c>
      <c r="BH74" s="8">
        <v>1.7112208542666401</v>
      </c>
      <c r="BI74" s="7">
        <v>43.719770088966598</v>
      </c>
      <c r="BJ74" s="8">
        <v>3.7709928349333</v>
      </c>
      <c r="BK74" s="7">
        <v>42.588417487654098</v>
      </c>
      <c r="BL74" s="8">
        <v>3.28363195507219</v>
      </c>
      <c r="BM74" s="7">
        <v>-1.13135260131246</v>
      </c>
      <c r="BN74" s="8">
        <v>5.0071053686640701</v>
      </c>
      <c r="BO74" s="7">
        <v>50.210518317823599</v>
      </c>
      <c r="BP74" s="8">
        <v>1.7151426913316099</v>
      </c>
      <c r="BQ74" s="7">
        <v>52.388763527978497</v>
      </c>
      <c r="BR74" s="8">
        <v>3.6073130516096099</v>
      </c>
      <c r="BS74" s="7">
        <v>45.671120656704304</v>
      </c>
      <c r="BT74" s="8">
        <v>3.01940917605992</v>
      </c>
      <c r="BU74" s="7">
        <v>-6.7176428712742604</v>
      </c>
      <c r="BV74" s="8">
        <v>4.68163488510256</v>
      </c>
      <c r="BW74" s="7">
        <v>43.198653803144701</v>
      </c>
      <c r="BX74" s="8">
        <v>1.7880290274300099</v>
      </c>
      <c r="BY74" s="7">
        <v>45.587671435115297</v>
      </c>
      <c r="BZ74" s="8">
        <v>3.1083892369375401</v>
      </c>
      <c r="CA74" s="7">
        <v>40.907901688599203</v>
      </c>
      <c r="CB74" s="8">
        <v>3.2058425875494501</v>
      </c>
      <c r="CC74" s="7">
        <v>-4.6797697465160599</v>
      </c>
      <c r="CD74" s="8">
        <v>3.9139860922940199</v>
      </c>
      <c r="CE74" s="7">
        <v>54.0900442344415</v>
      </c>
      <c r="CF74" s="8">
        <v>1.64642395530327</v>
      </c>
      <c r="CG74" s="7">
        <v>53.323199570838703</v>
      </c>
      <c r="CH74" s="8">
        <v>2.6582014226275499</v>
      </c>
      <c r="CI74" s="7">
        <v>52.294299537542599</v>
      </c>
      <c r="CJ74" s="8">
        <v>3.5788964986784202</v>
      </c>
      <c r="CK74" s="7">
        <v>-1.02890003329608</v>
      </c>
      <c r="CL74" s="8">
        <v>4.4611752752712102</v>
      </c>
      <c r="CM74" s="7">
        <v>46.495690478086999</v>
      </c>
      <c r="CN74" s="8">
        <v>1.68449856173794</v>
      </c>
      <c r="CO74" s="7">
        <v>49.268637597926997</v>
      </c>
      <c r="CP74" s="8">
        <v>2.75303519766782</v>
      </c>
      <c r="CQ74" s="7">
        <v>45.793121253731798</v>
      </c>
      <c r="CR74" s="8">
        <v>3.3524487545350801</v>
      </c>
      <c r="CS74" s="7">
        <v>-3.4755163441951602</v>
      </c>
      <c r="CT74" s="8">
        <v>4.3775693866173704</v>
      </c>
      <c r="CU74" s="7">
        <v>45.911790560683201</v>
      </c>
      <c r="CV74" s="8">
        <v>1.7496566587329001</v>
      </c>
      <c r="CW74" s="7">
        <v>50.914189643205198</v>
      </c>
      <c r="CX74" s="8">
        <v>3.00095598815756</v>
      </c>
      <c r="CY74" s="7">
        <v>43.187417646224098</v>
      </c>
      <c r="CZ74" s="8">
        <v>3.4332304021598001</v>
      </c>
      <c r="DA74" s="7">
        <v>-7.7267719969810704</v>
      </c>
      <c r="DB74" s="9">
        <v>4.7053902994055496</v>
      </c>
    </row>
    <row r="75" spans="1:106" ht="15" customHeight="1" x14ac:dyDescent="0.25">
      <c r="A75" s="10" t="s">
        <v>33</v>
      </c>
      <c r="B75" s="52">
        <v>1</v>
      </c>
      <c r="C75" s="7">
        <v>49.751492703648999</v>
      </c>
      <c r="D75" s="8">
        <v>1.86816578760918</v>
      </c>
      <c r="E75" s="7">
        <v>56.240909706896801</v>
      </c>
      <c r="F75" s="8">
        <v>3.9827860431420499</v>
      </c>
      <c r="G75" s="7">
        <v>46.203788920835997</v>
      </c>
      <c r="H75" s="8">
        <v>3.5487243746376902</v>
      </c>
      <c r="I75" s="7">
        <v>-10.037120786060701</v>
      </c>
      <c r="J75" s="8">
        <v>5.1130269103964796</v>
      </c>
      <c r="K75" s="7">
        <v>23.118734726524799</v>
      </c>
      <c r="L75" s="8">
        <v>1.5738221824612599</v>
      </c>
      <c r="M75" s="7">
        <v>26.0794108333811</v>
      </c>
      <c r="N75" s="8">
        <v>2.9405819997707301</v>
      </c>
      <c r="O75" s="7">
        <v>25.5853039335876</v>
      </c>
      <c r="P75" s="8">
        <v>3.13948234754894</v>
      </c>
      <c r="Q75" s="7">
        <v>-0.49410689979352501</v>
      </c>
      <c r="R75" s="8">
        <v>4.3934725522943197</v>
      </c>
      <c r="S75" s="7">
        <v>43.276805545244898</v>
      </c>
      <c r="T75" s="8">
        <v>1.78429170409691</v>
      </c>
      <c r="U75" s="7">
        <v>46.478582161326003</v>
      </c>
      <c r="V75" s="8">
        <v>3.85533180306322</v>
      </c>
      <c r="W75" s="7">
        <v>44.5391359396274</v>
      </c>
      <c r="X75" s="8">
        <v>3.5578675777673401</v>
      </c>
      <c r="Y75" s="7">
        <v>-1.9394462216986501</v>
      </c>
      <c r="Z75" s="8">
        <v>5.0965141286710702</v>
      </c>
      <c r="AA75" s="7">
        <v>61.172877297761097</v>
      </c>
      <c r="AB75" s="8">
        <v>1.7639842931157701</v>
      </c>
      <c r="AC75" s="7">
        <v>62.294104596351097</v>
      </c>
      <c r="AD75" s="8">
        <v>3.5619894828650001</v>
      </c>
      <c r="AE75" s="7">
        <v>63.331722666822003</v>
      </c>
      <c r="AF75" s="8">
        <v>3.1010087071138002</v>
      </c>
      <c r="AG75" s="7">
        <v>1.0376180704708999</v>
      </c>
      <c r="AH75" s="8">
        <v>4.2924376414423202</v>
      </c>
      <c r="AI75" s="7">
        <v>57.179404690772799</v>
      </c>
      <c r="AJ75" s="8">
        <v>1.74569680057305</v>
      </c>
      <c r="AK75" s="7">
        <v>60.149019658723901</v>
      </c>
      <c r="AL75" s="8">
        <v>3.49211708009679</v>
      </c>
      <c r="AM75" s="7">
        <v>53.330745833656998</v>
      </c>
      <c r="AN75" s="8">
        <v>3.4687630066855202</v>
      </c>
      <c r="AO75" s="7">
        <v>-6.8182738250669503</v>
      </c>
      <c r="AP75" s="8">
        <v>4.6255269566411696</v>
      </c>
      <c r="AQ75" s="7">
        <v>48.571544185933298</v>
      </c>
      <c r="AR75" s="8">
        <v>1.77274473577712</v>
      </c>
      <c r="AS75" s="7">
        <v>51.391296109066502</v>
      </c>
      <c r="AT75" s="8">
        <v>3.8968574241737</v>
      </c>
      <c r="AU75" s="7">
        <v>44.565940672900602</v>
      </c>
      <c r="AV75" s="8">
        <v>3.21575142053771</v>
      </c>
      <c r="AW75" s="7">
        <v>-6.8253554361659097</v>
      </c>
      <c r="AX75" s="8">
        <v>5.0250317478077697</v>
      </c>
      <c r="AY75" s="7">
        <v>16.3410294951574</v>
      </c>
      <c r="AZ75" s="8">
        <v>1.2302193271005799</v>
      </c>
      <c r="BA75" s="7">
        <v>18.187010099263301</v>
      </c>
      <c r="BB75" s="8">
        <v>3.0074075531761499</v>
      </c>
      <c r="BC75" s="7">
        <v>13.6667094372531</v>
      </c>
      <c r="BD75" s="8">
        <v>2.3528772071622899</v>
      </c>
      <c r="BE75" s="7">
        <v>-4.5203006620102304</v>
      </c>
      <c r="BF75" s="8">
        <v>3.68404440161859</v>
      </c>
      <c r="BG75" s="7">
        <v>62.069360907516298</v>
      </c>
      <c r="BH75" s="8">
        <v>1.46632777156001</v>
      </c>
      <c r="BI75" s="7">
        <v>66.797890322415498</v>
      </c>
      <c r="BJ75" s="8">
        <v>3.37635583136408</v>
      </c>
      <c r="BK75" s="7">
        <v>61.595022536825297</v>
      </c>
      <c r="BL75" s="8">
        <v>2.8721038246416701</v>
      </c>
      <c r="BM75" s="7">
        <v>-5.2028677855901799</v>
      </c>
      <c r="BN75" s="8">
        <v>4.2252679847263099</v>
      </c>
      <c r="BO75" s="7">
        <v>54.503837812528403</v>
      </c>
      <c r="BP75" s="8">
        <v>1.51131531172394</v>
      </c>
      <c r="BQ75" s="7">
        <v>61.316608632462703</v>
      </c>
      <c r="BR75" s="8">
        <v>3.6205126246465902</v>
      </c>
      <c r="BS75" s="7">
        <v>53.033139701393502</v>
      </c>
      <c r="BT75" s="8">
        <v>3.2430368549445499</v>
      </c>
      <c r="BU75" s="7">
        <v>-8.2834689310692706</v>
      </c>
      <c r="BV75" s="8">
        <v>5.1188471187663698</v>
      </c>
      <c r="BW75" s="7">
        <v>61.9800720570396</v>
      </c>
      <c r="BX75" s="8">
        <v>1.8783200625080201</v>
      </c>
      <c r="BY75" s="7">
        <v>67.700797140867195</v>
      </c>
      <c r="BZ75" s="8">
        <v>3.26568955545233</v>
      </c>
      <c r="CA75" s="7">
        <v>53.878329874716499</v>
      </c>
      <c r="CB75" s="8">
        <v>3.5723978106208598</v>
      </c>
      <c r="CC75" s="7">
        <v>-13.822467266150699</v>
      </c>
      <c r="CD75" s="8">
        <v>4.4864031291009203</v>
      </c>
      <c r="CE75" s="7">
        <v>55.095782709841998</v>
      </c>
      <c r="CF75" s="8">
        <v>1.77786215265312</v>
      </c>
      <c r="CG75" s="7">
        <v>63.061027643024502</v>
      </c>
      <c r="CH75" s="8">
        <v>3.2543056287927699</v>
      </c>
      <c r="CI75" s="7">
        <v>51.384793005343496</v>
      </c>
      <c r="CJ75" s="8">
        <v>3.6473409092732498</v>
      </c>
      <c r="CK75" s="7">
        <v>-11.676234637681</v>
      </c>
      <c r="CL75" s="8">
        <v>4.68659811748911</v>
      </c>
      <c r="CM75" s="7">
        <v>44.129843556767703</v>
      </c>
      <c r="CN75" s="8">
        <v>1.7909569070679401</v>
      </c>
      <c r="CO75" s="7">
        <v>51.139320355602202</v>
      </c>
      <c r="CP75" s="8">
        <v>3.4154365331174699</v>
      </c>
      <c r="CQ75" s="7">
        <v>40.770115541703397</v>
      </c>
      <c r="CR75" s="8">
        <v>3.13138546940394</v>
      </c>
      <c r="CS75" s="7">
        <v>-10.369204813898801</v>
      </c>
      <c r="CT75" s="8">
        <v>4.4019181872948598</v>
      </c>
      <c r="CU75" s="7">
        <v>29.7380523756005</v>
      </c>
      <c r="CV75" s="8">
        <v>1.3155288375049301</v>
      </c>
      <c r="CW75" s="7">
        <v>31.6726821708904</v>
      </c>
      <c r="CX75" s="8">
        <v>2.98346751324243</v>
      </c>
      <c r="CY75" s="7">
        <v>32.175775276692498</v>
      </c>
      <c r="CZ75" s="8">
        <v>3.0317454328561402</v>
      </c>
      <c r="DA75" s="7">
        <v>0.50309310580210098</v>
      </c>
      <c r="DB75" s="9">
        <v>4.3649267769287299</v>
      </c>
    </row>
    <row r="76" spans="1:106" ht="15" customHeight="1" x14ac:dyDescent="0.25">
      <c r="A76" s="10" t="s">
        <v>38</v>
      </c>
      <c r="B76" s="52">
        <v>1</v>
      </c>
      <c r="C76" s="7">
        <v>43.295009924019404</v>
      </c>
      <c r="D76" s="8">
        <v>1.29067201351979</v>
      </c>
      <c r="E76" s="7">
        <v>45.090616277442997</v>
      </c>
      <c r="F76" s="8">
        <v>2.2967430798384298</v>
      </c>
      <c r="G76" s="7">
        <v>39.669047171025099</v>
      </c>
      <c r="H76" s="8">
        <v>2.2143193758899899</v>
      </c>
      <c r="I76" s="7">
        <v>-5.4215691064178797</v>
      </c>
      <c r="J76" s="8">
        <v>3.14872165838245</v>
      </c>
      <c r="K76" s="7">
        <v>42.243165104217198</v>
      </c>
      <c r="L76" s="8">
        <v>1.30012835670236</v>
      </c>
      <c r="M76" s="7">
        <v>43.599377088410101</v>
      </c>
      <c r="N76" s="8">
        <v>2.4578722953616201</v>
      </c>
      <c r="O76" s="7">
        <v>41.993637360384596</v>
      </c>
      <c r="P76" s="8">
        <v>2.3782561644882798</v>
      </c>
      <c r="Q76" s="7">
        <v>-1.6057397280254999</v>
      </c>
      <c r="R76" s="8">
        <v>3.1706488368814099</v>
      </c>
      <c r="S76" s="7">
        <v>37.960533710361098</v>
      </c>
      <c r="T76" s="8">
        <v>1.2329692963579699</v>
      </c>
      <c r="U76" s="7">
        <v>42.204527362648598</v>
      </c>
      <c r="V76" s="8">
        <v>2.3862900309291999</v>
      </c>
      <c r="W76" s="7">
        <v>35.206807170290901</v>
      </c>
      <c r="X76" s="8">
        <v>2.41708335447372</v>
      </c>
      <c r="Y76" s="7">
        <v>-6.9977201923577299</v>
      </c>
      <c r="Z76" s="8">
        <v>3.4163866867220598</v>
      </c>
      <c r="AA76" s="7">
        <v>65.993475564745395</v>
      </c>
      <c r="AB76" s="8">
        <v>1.17960274927984</v>
      </c>
      <c r="AC76" s="7">
        <v>61.106477249271897</v>
      </c>
      <c r="AD76" s="8">
        <v>2.3401464985697702</v>
      </c>
      <c r="AE76" s="7">
        <v>67.556013124524696</v>
      </c>
      <c r="AF76" s="8">
        <v>2.5356573346332301</v>
      </c>
      <c r="AG76" s="7">
        <v>6.4495358752527796</v>
      </c>
      <c r="AH76" s="8">
        <v>3.2577954138620902</v>
      </c>
      <c r="AI76" s="7">
        <v>49.497104799590701</v>
      </c>
      <c r="AJ76" s="8">
        <v>1.19038076341398</v>
      </c>
      <c r="AK76" s="7">
        <v>49.198248387199897</v>
      </c>
      <c r="AL76" s="8">
        <v>2.3416930721470002</v>
      </c>
      <c r="AM76" s="7">
        <v>47.920026083497</v>
      </c>
      <c r="AN76" s="8">
        <v>2.29887898826704</v>
      </c>
      <c r="AO76" s="7">
        <v>-1.2782223037028799</v>
      </c>
      <c r="AP76" s="8">
        <v>3.1435866854332701</v>
      </c>
      <c r="AQ76" s="7">
        <v>45.902287183644901</v>
      </c>
      <c r="AR76" s="8">
        <v>1.3445275702797099</v>
      </c>
      <c r="AS76" s="7">
        <v>52.274272909874703</v>
      </c>
      <c r="AT76" s="8">
        <v>2.60167968854743</v>
      </c>
      <c r="AU76" s="7">
        <v>41.144710898594298</v>
      </c>
      <c r="AV76" s="8">
        <v>2.59656715333018</v>
      </c>
      <c r="AW76" s="7">
        <v>-11.129562011280299</v>
      </c>
      <c r="AX76" s="8">
        <v>3.4785683733519099</v>
      </c>
      <c r="AY76" s="7">
        <v>21.758176087317299</v>
      </c>
      <c r="AZ76" s="8">
        <v>1.09250777506868</v>
      </c>
      <c r="BA76" s="7">
        <v>27.370859490892499</v>
      </c>
      <c r="BB76" s="8">
        <v>1.9089887763002999</v>
      </c>
      <c r="BC76" s="7">
        <v>20.674575129974901</v>
      </c>
      <c r="BD76" s="8">
        <v>2.2433286854513601</v>
      </c>
      <c r="BE76" s="7">
        <v>-6.6962843609176099</v>
      </c>
      <c r="BF76" s="8">
        <v>2.8664371869022598</v>
      </c>
      <c r="BG76" s="7">
        <v>45.944810162559897</v>
      </c>
      <c r="BH76" s="8">
        <v>1.21532693495663</v>
      </c>
      <c r="BI76" s="7">
        <v>43.9207758322963</v>
      </c>
      <c r="BJ76" s="8">
        <v>2.2396170626221199</v>
      </c>
      <c r="BK76" s="7">
        <v>49.999597807760601</v>
      </c>
      <c r="BL76" s="8">
        <v>2.2592895586180002</v>
      </c>
      <c r="BM76" s="7">
        <v>6.0788219754643098</v>
      </c>
      <c r="BN76" s="8">
        <v>3.2109325847389698</v>
      </c>
      <c r="BO76" s="7">
        <v>58.667535725419803</v>
      </c>
      <c r="BP76" s="8">
        <v>1.1925422880435299</v>
      </c>
      <c r="BQ76" s="7">
        <v>60.3249549001494</v>
      </c>
      <c r="BR76" s="8">
        <v>2.3243230279607499</v>
      </c>
      <c r="BS76" s="7">
        <v>57.959888487250403</v>
      </c>
      <c r="BT76" s="8">
        <v>2.3820853830506601</v>
      </c>
      <c r="BU76" s="7">
        <v>-2.365066412899</v>
      </c>
      <c r="BV76" s="8">
        <v>3.3226985711380199</v>
      </c>
      <c r="BW76" s="7">
        <v>43.732773660240902</v>
      </c>
      <c r="BX76" s="8">
        <v>1.2508836403713499</v>
      </c>
      <c r="BY76" s="7">
        <v>47.383873227243498</v>
      </c>
      <c r="BZ76" s="8">
        <v>2.4410278364017799</v>
      </c>
      <c r="CA76" s="7">
        <v>43.717658955350103</v>
      </c>
      <c r="CB76" s="8">
        <v>2.4269079295691798</v>
      </c>
      <c r="CC76" s="7">
        <v>-3.6662142718934598</v>
      </c>
      <c r="CD76" s="8">
        <v>3.4668241990718101</v>
      </c>
      <c r="CE76" s="7">
        <v>32.365605744830802</v>
      </c>
      <c r="CF76" s="8">
        <v>1.21268962526133</v>
      </c>
      <c r="CG76" s="7">
        <v>34.485772268736</v>
      </c>
      <c r="CH76" s="8">
        <v>2.1957196439871201</v>
      </c>
      <c r="CI76" s="7">
        <v>32.328246970604901</v>
      </c>
      <c r="CJ76" s="8">
        <v>2.1436959841380299</v>
      </c>
      <c r="CK76" s="7">
        <v>-2.1575252981311599</v>
      </c>
      <c r="CL76" s="8">
        <v>2.8161123872340301</v>
      </c>
      <c r="CM76" s="7">
        <v>37.007066996954102</v>
      </c>
      <c r="CN76" s="8">
        <v>1.2652661896394699</v>
      </c>
      <c r="CO76" s="7">
        <v>39.705196038893099</v>
      </c>
      <c r="CP76" s="8">
        <v>2.2964458128876899</v>
      </c>
      <c r="CQ76" s="7">
        <v>39.134592814986902</v>
      </c>
      <c r="CR76" s="8">
        <v>2.4799352855752699</v>
      </c>
      <c r="CS76" s="7">
        <v>-0.57060322390623996</v>
      </c>
      <c r="CT76" s="8">
        <v>3.1159276278891701</v>
      </c>
      <c r="CU76" s="7">
        <v>45.4047085545755</v>
      </c>
      <c r="CV76" s="8">
        <v>1.2989935047185299</v>
      </c>
      <c r="CW76" s="7">
        <v>47.518231605331401</v>
      </c>
      <c r="CX76" s="8">
        <v>2.58500597459137</v>
      </c>
      <c r="CY76" s="7">
        <v>47.498794842772803</v>
      </c>
      <c r="CZ76" s="8">
        <v>2.4160242214747898</v>
      </c>
      <c r="DA76" s="7">
        <v>-1.9436762558577E-2</v>
      </c>
      <c r="DB76" s="9">
        <v>3.36614689918266</v>
      </c>
    </row>
    <row r="77" spans="1:106" ht="15" customHeight="1" x14ac:dyDescent="0.25">
      <c r="A77" s="10" t="s">
        <v>40</v>
      </c>
      <c r="B77" s="52">
        <v>1</v>
      </c>
      <c r="C77" s="7">
        <v>14.005676481645599</v>
      </c>
      <c r="D77" s="8">
        <v>0.92376462703892104</v>
      </c>
      <c r="E77" s="7">
        <v>9.2329219212677796</v>
      </c>
      <c r="F77" s="8">
        <v>1.3843575949668001</v>
      </c>
      <c r="G77" s="7">
        <v>16.386321334649001</v>
      </c>
      <c r="H77" s="8">
        <v>1.86217184031062</v>
      </c>
      <c r="I77" s="7">
        <v>7.1533994133811802</v>
      </c>
      <c r="J77" s="8">
        <v>2.2075247706112902</v>
      </c>
      <c r="K77" s="7">
        <v>24.697596272656799</v>
      </c>
      <c r="L77" s="8">
        <v>1.1845956188762801</v>
      </c>
      <c r="M77" s="7">
        <v>20.096282763518001</v>
      </c>
      <c r="N77" s="8">
        <v>2.2416357676573999</v>
      </c>
      <c r="O77" s="7">
        <v>27.6850585320413</v>
      </c>
      <c r="P77" s="8">
        <v>2.0884059839960498</v>
      </c>
      <c r="Q77" s="7">
        <v>7.5887757685233597</v>
      </c>
      <c r="R77" s="8">
        <v>2.46615061209563</v>
      </c>
      <c r="S77" s="7">
        <v>14.756831768564799</v>
      </c>
      <c r="T77" s="8">
        <v>0.95252469715814903</v>
      </c>
      <c r="U77" s="7">
        <v>12.091653293589101</v>
      </c>
      <c r="V77" s="8">
        <v>1.6408069624391199</v>
      </c>
      <c r="W77" s="7">
        <v>17.594506865112798</v>
      </c>
      <c r="X77" s="8">
        <v>1.7888959034760901</v>
      </c>
      <c r="Y77" s="7">
        <v>5.5028535715237696</v>
      </c>
      <c r="Z77" s="8">
        <v>2.26174229848609</v>
      </c>
      <c r="AA77" s="7">
        <v>46.869877850619197</v>
      </c>
      <c r="AB77" s="8">
        <v>1.58921048880232</v>
      </c>
      <c r="AC77" s="7">
        <v>38.036605203155901</v>
      </c>
      <c r="AD77" s="8">
        <v>2.4568469148911198</v>
      </c>
      <c r="AE77" s="7">
        <v>47.997036617755697</v>
      </c>
      <c r="AF77" s="8">
        <v>2.6467987180060701</v>
      </c>
      <c r="AG77" s="7">
        <v>9.9604314145998192</v>
      </c>
      <c r="AH77" s="8">
        <v>3.3170320479745499</v>
      </c>
      <c r="AI77" s="7">
        <v>32.255563925818798</v>
      </c>
      <c r="AJ77" s="8">
        <v>1.41833932003371</v>
      </c>
      <c r="AK77" s="7">
        <v>25.2913930883083</v>
      </c>
      <c r="AL77" s="8">
        <v>2.4689631515622699</v>
      </c>
      <c r="AM77" s="7">
        <v>35.100979484382002</v>
      </c>
      <c r="AN77" s="8">
        <v>2.82466385053654</v>
      </c>
      <c r="AO77" s="7">
        <v>9.8095863960736907</v>
      </c>
      <c r="AP77" s="8">
        <v>3.6476281553873702</v>
      </c>
      <c r="AQ77" s="7">
        <v>60.401831549082502</v>
      </c>
      <c r="AR77" s="8">
        <v>1.16407224887492</v>
      </c>
      <c r="AS77" s="7">
        <v>61.381476254841999</v>
      </c>
      <c r="AT77" s="8">
        <v>2.2177566431320299</v>
      </c>
      <c r="AU77" s="7">
        <v>59.971301551942901</v>
      </c>
      <c r="AV77" s="8">
        <v>2.58258681941125</v>
      </c>
      <c r="AW77" s="7">
        <v>-1.4101747028990901</v>
      </c>
      <c r="AX77" s="8">
        <v>3.37759533274482</v>
      </c>
      <c r="AY77" s="7">
        <v>34.575191545172402</v>
      </c>
      <c r="AZ77" s="8">
        <v>1.39370741444932</v>
      </c>
      <c r="BA77" s="7">
        <v>29.593061788230401</v>
      </c>
      <c r="BB77" s="8">
        <v>2.53244257401311</v>
      </c>
      <c r="BC77" s="7">
        <v>39.559071753175402</v>
      </c>
      <c r="BD77" s="8">
        <v>2.7184182571446698</v>
      </c>
      <c r="BE77" s="7">
        <v>9.9660099649450196</v>
      </c>
      <c r="BF77" s="8">
        <v>3.3379500870703902</v>
      </c>
      <c r="BG77" s="7">
        <v>48.6114223551591</v>
      </c>
      <c r="BH77" s="8">
        <v>1.4616613899150499</v>
      </c>
      <c r="BI77" s="7">
        <v>41.455018014265299</v>
      </c>
      <c r="BJ77" s="8">
        <v>2.3148704192554801</v>
      </c>
      <c r="BK77" s="7">
        <v>50.234283269418199</v>
      </c>
      <c r="BL77" s="8">
        <v>2.9230082106460702</v>
      </c>
      <c r="BM77" s="7">
        <v>8.7792652551528292</v>
      </c>
      <c r="BN77" s="8">
        <v>3.5868042629378798</v>
      </c>
      <c r="BO77" s="7">
        <v>69.076143480527307</v>
      </c>
      <c r="BP77" s="8">
        <v>1.19177015757275</v>
      </c>
      <c r="BQ77" s="7">
        <v>64.322075767976202</v>
      </c>
      <c r="BR77" s="8">
        <v>2.7670977598761999</v>
      </c>
      <c r="BS77" s="7">
        <v>70.013317429718398</v>
      </c>
      <c r="BT77" s="8">
        <v>2.59483566184077</v>
      </c>
      <c r="BU77" s="7">
        <v>5.6912416617422403</v>
      </c>
      <c r="BV77" s="8">
        <v>3.90903061871794</v>
      </c>
      <c r="BW77" s="7">
        <v>27.7972328786235</v>
      </c>
      <c r="BX77" s="8">
        <v>1.2184997073681201</v>
      </c>
      <c r="BY77" s="7">
        <v>24.3491528730422</v>
      </c>
      <c r="BZ77" s="8">
        <v>2.22263025047851</v>
      </c>
      <c r="CA77" s="7">
        <v>31.9297645385554</v>
      </c>
      <c r="CB77" s="8">
        <v>2.6380970973122699</v>
      </c>
      <c r="CC77" s="7">
        <v>7.5806116655131497</v>
      </c>
      <c r="CD77" s="8">
        <v>3.6024512282776899</v>
      </c>
      <c r="CE77" s="7">
        <v>33.2625796092508</v>
      </c>
      <c r="CF77" s="8">
        <v>1.3027939563476101</v>
      </c>
      <c r="CG77" s="7">
        <v>24.593278202258301</v>
      </c>
      <c r="CH77" s="8">
        <v>2.3424057552677402</v>
      </c>
      <c r="CI77" s="7">
        <v>38.400607830903603</v>
      </c>
      <c r="CJ77" s="8">
        <v>2.7399477821326701</v>
      </c>
      <c r="CK77" s="7">
        <v>13.8073296286453</v>
      </c>
      <c r="CL77" s="8">
        <v>3.4347900242701201</v>
      </c>
      <c r="CM77" s="7">
        <v>29.085799349755899</v>
      </c>
      <c r="CN77" s="8">
        <v>1.2754205163116299</v>
      </c>
      <c r="CO77" s="7">
        <v>24.824459369714798</v>
      </c>
      <c r="CP77" s="8">
        <v>2.2949183502399202</v>
      </c>
      <c r="CQ77" s="7">
        <v>30.518552776112301</v>
      </c>
      <c r="CR77" s="8">
        <v>2.4910575968695001</v>
      </c>
      <c r="CS77" s="7">
        <v>5.6940934063974904</v>
      </c>
      <c r="CT77" s="8">
        <v>3.2270873983068999</v>
      </c>
      <c r="CU77" s="7">
        <v>36.3363036756772</v>
      </c>
      <c r="CV77" s="8">
        <v>1.1879087035963301</v>
      </c>
      <c r="CW77" s="7">
        <v>30.8829906622239</v>
      </c>
      <c r="CX77" s="8">
        <v>2.1202567150014602</v>
      </c>
      <c r="CY77" s="7">
        <v>41.0050180634111</v>
      </c>
      <c r="CZ77" s="8">
        <v>2.2761917121997701</v>
      </c>
      <c r="DA77" s="7">
        <v>10.1220274011872</v>
      </c>
      <c r="DB77" s="9">
        <v>3.16951635027594</v>
      </c>
    </row>
    <row r="78" spans="1:106" ht="15" customHeight="1" x14ac:dyDescent="0.25">
      <c r="A78" s="6" t="s">
        <v>46</v>
      </c>
      <c r="B78" s="52">
        <v>1</v>
      </c>
      <c r="C78" s="7">
        <v>75.978089365583003</v>
      </c>
      <c r="D78" s="8">
        <v>0.91503332996949205</v>
      </c>
      <c r="E78" s="7">
        <v>76.600143999436895</v>
      </c>
      <c r="F78" s="8">
        <v>1.89281820919401</v>
      </c>
      <c r="G78" s="7">
        <v>76.229060525637095</v>
      </c>
      <c r="H78" s="8">
        <v>2.0641551528455899</v>
      </c>
      <c r="I78" s="7">
        <v>-0.371083473799729</v>
      </c>
      <c r="J78" s="8">
        <v>2.82218344580986</v>
      </c>
      <c r="K78" s="7">
        <v>79.434297160455799</v>
      </c>
      <c r="L78" s="8">
        <v>0.81221607431951504</v>
      </c>
      <c r="M78" s="7">
        <v>80.2295623039128</v>
      </c>
      <c r="N78" s="8">
        <v>1.7744682775832401</v>
      </c>
      <c r="O78" s="7">
        <v>80.124766196268595</v>
      </c>
      <c r="P78" s="8">
        <v>1.8348012013886701</v>
      </c>
      <c r="Q78" s="7">
        <v>-0.104796107644219</v>
      </c>
      <c r="R78" s="8">
        <v>2.5159197314498498</v>
      </c>
      <c r="S78" s="7">
        <v>81.490750151810005</v>
      </c>
      <c r="T78" s="8">
        <v>0.92685578030060201</v>
      </c>
      <c r="U78" s="7">
        <v>79.064732412441003</v>
      </c>
      <c r="V78" s="8">
        <v>2.1792863492842298</v>
      </c>
      <c r="W78" s="7">
        <v>82.766963883210593</v>
      </c>
      <c r="X78" s="8">
        <v>1.62521586462903</v>
      </c>
      <c r="Y78" s="7">
        <v>3.7022314707695498</v>
      </c>
      <c r="Z78" s="8">
        <v>2.8436806491612701</v>
      </c>
      <c r="AA78" s="7">
        <v>35.090435788057498</v>
      </c>
      <c r="AB78" s="8">
        <v>1.3671350483906901</v>
      </c>
      <c r="AC78" s="7">
        <v>33.217268841733201</v>
      </c>
      <c r="AD78" s="8">
        <v>2.3508734583489601</v>
      </c>
      <c r="AE78" s="7">
        <v>39.600051471075197</v>
      </c>
      <c r="AF78" s="8">
        <v>2.7511801084326</v>
      </c>
      <c r="AG78" s="7">
        <v>6.38278262934198</v>
      </c>
      <c r="AH78" s="8">
        <v>3.02323500086379</v>
      </c>
      <c r="AI78" s="7">
        <v>67.039431842120806</v>
      </c>
      <c r="AJ78" s="8">
        <v>1.1924403993278501</v>
      </c>
      <c r="AK78" s="7">
        <v>64.174836371043398</v>
      </c>
      <c r="AL78" s="8">
        <v>2.2845717385820801</v>
      </c>
      <c r="AM78" s="7">
        <v>67.179890989791303</v>
      </c>
      <c r="AN78" s="8">
        <v>2.6131298673455099</v>
      </c>
      <c r="AO78" s="7">
        <v>3.0050546187478799</v>
      </c>
      <c r="AP78" s="8">
        <v>3.3861525229059799</v>
      </c>
      <c r="AQ78" s="7">
        <v>68.6355292695374</v>
      </c>
      <c r="AR78" s="8">
        <v>1.25262723889603</v>
      </c>
      <c r="AS78" s="7">
        <v>69.2483787641048</v>
      </c>
      <c r="AT78" s="8">
        <v>2.2624175277012002</v>
      </c>
      <c r="AU78" s="7">
        <v>67.393047493555301</v>
      </c>
      <c r="AV78" s="8">
        <v>2.8255877425494602</v>
      </c>
      <c r="AW78" s="7">
        <v>-1.8553312705495599</v>
      </c>
      <c r="AX78" s="8">
        <v>3.8177874235865401</v>
      </c>
      <c r="AY78" s="7">
        <v>8.0571807454954598</v>
      </c>
      <c r="AZ78" s="8">
        <v>0.64874382626316296</v>
      </c>
      <c r="BA78" s="7">
        <v>8.7290583101607595</v>
      </c>
      <c r="BB78" s="8">
        <v>1.36056462139367</v>
      </c>
      <c r="BC78" s="7">
        <v>8.6521614683267405</v>
      </c>
      <c r="BD78" s="8">
        <v>1.58134018387127</v>
      </c>
      <c r="BE78" s="7">
        <v>-7.6896841834024302E-2</v>
      </c>
      <c r="BF78" s="8">
        <v>2.0235122353566801</v>
      </c>
      <c r="BG78" s="7">
        <v>16.262574156201701</v>
      </c>
      <c r="BH78" s="8">
        <v>1.0045536934564701</v>
      </c>
      <c r="BI78" s="7">
        <v>14.6900662855883</v>
      </c>
      <c r="BJ78" s="8">
        <v>1.6399191423053201</v>
      </c>
      <c r="BK78" s="7">
        <v>19.752676047177999</v>
      </c>
      <c r="BL78" s="8">
        <v>2.11777923480668</v>
      </c>
      <c r="BM78" s="7">
        <v>5.0626097615897301</v>
      </c>
      <c r="BN78" s="8">
        <v>2.7902478892504199</v>
      </c>
      <c r="BO78" s="7">
        <v>24.661362070582602</v>
      </c>
      <c r="BP78" s="8">
        <v>1.1523347329074201</v>
      </c>
      <c r="BQ78" s="7">
        <v>21.7393347315748</v>
      </c>
      <c r="BR78" s="8">
        <v>2.5070185997207002</v>
      </c>
      <c r="BS78" s="7">
        <v>27.733149741190001</v>
      </c>
      <c r="BT78" s="8">
        <v>2.3216263207377499</v>
      </c>
      <c r="BU78" s="7">
        <v>5.9938150096152496</v>
      </c>
      <c r="BV78" s="8">
        <v>3.8193449587870898</v>
      </c>
      <c r="BW78" s="7">
        <v>49.929930036704903</v>
      </c>
      <c r="BX78" s="8">
        <v>1.3047901968304301</v>
      </c>
      <c r="BY78" s="7">
        <v>41.953098804357403</v>
      </c>
      <c r="BZ78" s="8">
        <v>2.6153894731134701</v>
      </c>
      <c r="CA78" s="7">
        <v>58.083211072999497</v>
      </c>
      <c r="CB78" s="8">
        <v>2.6953430048701299</v>
      </c>
      <c r="CC78" s="7">
        <v>16.130112268642101</v>
      </c>
      <c r="CD78" s="8">
        <v>4.1346892222821001</v>
      </c>
      <c r="CE78" s="7">
        <v>34.196871708516099</v>
      </c>
      <c r="CF78" s="8">
        <v>1.2838941339586001</v>
      </c>
      <c r="CG78" s="7">
        <v>25.334727065518202</v>
      </c>
      <c r="CH78" s="8">
        <v>2.5416393349121802</v>
      </c>
      <c r="CI78" s="7">
        <v>43.047252470990003</v>
      </c>
      <c r="CJ78" s="8">
        <v>2.4174644977199198</v>
      </c>
      <c r="CK78" s="7">
        <v>17.712525405471801</v>
      </c>
      <c r="CL78" s="8">
        <v>3.6165626915487201</v>
      </c>
      <c r="CM78" s="7">
        <v>53.684683472499799</v>
      </c>
      <c r="CN78" s="8">
        <v>1.25240361144126</v>
      </c>
      <c r="CO78" s="7">
        <v>43.922230735856999</v>
      </c>
      <c r="CP78" s="8">
        <v>3.03197219308454</v>
      </c>
      <c r="CQ78" s="7">
        <v>59.004290183622601</v>
      </c>
      <c r="CR78" s="8">
        <v>2.7307143748807801</v>
      </c>
      <c r="CS78" s="7">
        <v>15.0820594477656</v>
      </c>
      <c r="CT78" s="8">
        <v>4.1930919266832296</v>
      </c>
      <c r="CU78" s="7">
        <v>24.1804322763893</v>
      </c>
      <c r="CV78" s="8">
        <v>1.16856532837878</v>
      </c>
      <c r="CW78" s="7">
        <v>20.6406960474167</v>
      </c>
      <c r="CX78" s="8">
        <v>2.3354332112827398</v>
      </c>
      <c r="CY78" s="7">
        <v>31.266331440549099</v>
      </c>
      <c r="CZ78" s="8">
        <v>2.1901164841049301</v>
      </c>
      <c r="DA78" s="7">
        <v>10.6256353931324</v>
      </c>
      <c r="DB78" s="9">
        <v>3.1930005129122798</v>
      </c>
    </row>
    <row r="79" spans="1:106" ht="15" customHeight="1" x14ac:dyDescent="0.25">
      <c r="A79" s="10" t="s">
        <v>50</v>
      </c>
      <c r="B79" s="52">
        <v>1</v>
      </c>
      <c r="C79" s="7">
        <v>54.573274029169902</v>
      </c>
      <c r="D79" s="8">
        <v>1.37724995889809</v>
      </c>
      <c r="E79" s="7">
        <v>59.514347692119102</v>
      </c>
      <c r="F79" s="8">
        <v>2.6674433947184402</v>
      </c>
      <c r="G79" s="7">
        <v>50.4559608281264</v>
      </c>
      <c r="H79" s="8">
        <v>2.0929792178177</v>
      </c>
      <c r="I79" s="7">
        <v>-9.0583868639927605</v>
      </c>
      <c r="J79" s="8">
        <v>3.3485864941222001</v>
      </c>
      <c r="K79" s="7">
        <v>62.062800393140002</v>
      </c>
      <c r="L79" s="8">
        <v>1.3557299526742901</v>
      </c>
      <c r="M79" s="7">
        <v>68.601581325716495</v>
      </c>
      <c r="N79" s="8">
        <v>2.3626254034856902</v>
      </c>
      <c r="O79" s="7">
        <v>57.808680508560599</v>
      </c>
      <c r="P79" s="8">
        <v>2.1347790021945898</v>
      </c>
      <c r="Q79" s="7">
        <v>-10.792900817155999</v>
      </c>
      <c r="R79" s="8">
        <v>3.2458988641666702</v>
      </c>
      <c r="S79" s="7">
        <v>61.171357913565203</v>
      </c>
      <c r="T79" s="8">
        <v>1.2690803194342399</v>
      </c>
      <c r="U79" s="7">
        <v>65.582389639370405</v>
      </c>
      <c r="V79" s="8">
        <v>2.40578686855542</v>
      </c>
      <c r="W79" s="7">
        <v>59.081967455695199</v>
      </c>
      <c r="X79" s="8">
        <v>2.40326133786838</v>
      </c>
      <c r="Y79" s="7">
        <v>-6.5004221836752301</v>
      </c>
      <c r="Z79" s="8">
        <v>3.6158107228373102</v>
      </c>
      <c r="AA79" s="7">
        <v>47.944975518708802</v>
      </c>
      <c r="AB79" s="8">
        <v>1.29291288787083</v>
      </c>
      <c r="AC79" s="7">
        <v>55.234654085018903</v>
      </c>
      <c r="AD79" s="8">
        <v>2.2541274057187999</v>
      </c>
      <c r="AE79" s="7">
        <v>43.362795177789302</v>
      </c>
      <c r="AF79" s="8">
        <v>2.2971068621683699</v>
      </c>
      <c r="AG79" s="7">
        <v>-11.871858907229599</v>
      </c>
      <c r="AH79" s="8">
        <v>3.2704569463130202</v>
      </c>
      <c r="AI79" s="7">
        <v>60.8125474725854</v>
      </c>
      <c r="AJ79" s="8">
        <v>1.21589495322787</v>
      </c>
      <c r="AK79" s="7">
        <v>67.144749610779499</v>
      </c>
      <c r="AL79" s="8">
        <v>2.51696340107127</v>
      </c>
      <c r="AM79" s="7">
        <v>55.432633262898598</v>
      </c>
      <c r="AN79" s="8">
        <v>2.1720236776209099</v>
      </c>
      <c r="AO79" s="7">
        <v>-11.712116347881</v>
      </c>
      <c r="AP79" s="8">
        <v>3.41449632997724</v>
      </c>
      <c r="AQ79" s="7">
        <v>54.605650457473402</v>
      </c>
      <c r="AR79" s="8">
        <v>1.2853452311518601</v>
      </c>
      <c r="AS79" s="7">
        <v>61.684820121903499</v>
      </c>
      <c r="AT79" s="8">
        <v>2.3388845037323698</v>
      </c>
      <c r="AU79" s="7">
        <v>48.681124918085096</v>
      </c>
      <c r="AV79" s="8">
        <v>2.3421122126314202</v>
      </c>
      <c r="AW79" s="7">
        <v>-13.003695203818401</v>
      </c>
      <c r="AX79" s="8">
        <v>3.2427128518673198</v>
      </c>
      <c r="AY79" s="7">
        <v>13.748821889483001</v>
      </c>
      <c r="AZ79" s="8">
        <v>0.82963801758941602</v>
      </c>
      <c r="BA79" s="7">
        <v>19.090310402128299</v>
      </c>
      <c r="BB79" s="8">
        <v>2.0966501051921198</v>
      </c>
      <c r="BC79" s="7">
        <v>12.925232244284601</v>
      </c>
      <c r="BD79" s="8">
        <v>1.5922080988609799</v>
      </c>
      <c r="BE79" s="7">
        <v>-6.1650781578437597</v>
      </c>
      <c r="BF79" s="8">
        <v>2.6376371074277101</v>
      </c>
      <c r="BG79" s="7">
        <v>36.561809790328198</v>
      </c>
      <c r="BH79" s="8">
        <v>1.25874805012743</v>
      </c>
      <c r="BI79" s="7">
        <v>42.182679298621601</v>
      </c>
      <c r="BJ79" s="8">
        <v>2.1932962460072498</v>
      </c>
      <c r="BK79" s="7">
        <v>33.548549617173997</v>
      </c>
      <c r="BL79" s="8">
        <v>2.2199787951343199</v>
      </c>
      <c r="BM79" s="7">
        <v>-8.6341296814476607</v>
      </c>
      <c r="BN79" s="8">
        <v>3.0360091324116598</v>
      </c>
      <c r="BO79" s="7">
        <v>40.5042997455867</v>
      </c>
      <c r="BP79" s="8">
        <v>1.4078175511114699</v>
      </c>
      <c r="BQ79" s="7">
        <v>43.893212636359799</v>
      </c>
      <c r="BR79" s="8">
        <v>2.3324503336504399</v>
      </c>
      <c r="BS79" s="7">
        <v>39.829432933152702</v>
      </c>
      <c r="BT79" s="8">
        <v>2.4760770147615698</v>
      </c>
      <c r="BU79" s="7">
        <v>-4.0637797032070804</v>
      </c>
      <c r="BV79" s="8">
        <v>3.1275066628991999</v>
      </c>
      <c r="BW79" s="7">
        <v>37.525492957634299</v>
      </c>
      <c r="BX79" s="8">
        <v>1.3122494608355899</v>
      </c>
      <c r="BY79" s="7">
        <v>39.122558267997903</v>
      </c>
      <c r="BZ79" s="8">
        <v>2.2507578553316501</v>
      </c>
      <c r="CA79" s="7">
        <v>36.932155663188297</v>
      </c>
      <c r="CB79" s="8">
        <v>2.4240217660296901</v>
      </c>
      <c r="CC79" s="7">
        <v>-2.1904026048095901</v>
      </c>
      <c r="CD79" s="8">
        <v>3.1264749050339602</v>
      </c>
      <c r="CE79" s="7">
        <v>56.998295355406199</v>
      </c>
      <c r="CF79" s="8">
        <v>1.4099090862155099</v>
      </c>
      <c r="CG79" s="7">
        <v>63.211222258184598</v>
      </c>
      <c r="CH79" s="8">
        <v>2.4275189207109702</v>
      </c>
      <c r="CI79" s="7">
        <v>52.695379570914596</v>
      </c>
      <c r="CJ79" s="8">
        <v>2.6058786418735398</v>
      </c>
      <c r="CK79" s="7">
        <v>-10.5158426872701</v>
      </c>
      <c r="CL79" s="8">
        <v>3.6396009122172401</v>
      </c>
      <c r="CM79" s="7">
        <v>52.904167385787296</v>
      </c>
      <c r="CN79" s="8">
        <v>1.3375902613569</v>
      </c>
      <c r="CO79" s="7">
        <v>56.152836019472304</v>
      </c>
      <c r="CP79" s="8">
        <v>2.1559856634683898</v>
      </c>
      <c r="CQ79" s="7">
        <v>50.205991222238097</v>
      </c>
      <c r="CR79" s="8">
        <v>2.5751357365785101</v>
      </c>
      <c r="CS79" s="7">
        <v>-5.9468447972341902</v>
      </c>
      <c r="CT79" s="8">
        <v>3.5770953730416299</v>
      </c>
      <c r="CU79" s="7">
        <v>37.362828766108102</v>
      </c>
      <c r="CV79" s="8">
        <v>1.48288048032745</v>
      </c>
      <c r="CW79" s="7">
        <v>41.055995491011998</v>
      </c>
      <c r="CX79" s="8">
        <v>2.7240438340120599</v>
      </c>
      <c r="CY79" s="7">
        <v>34.722024480174703</v>
      </c>
      <c r="CZ79" s="8">
        <v>2.33257444048082</v>
      </c>
      <c r="DA79" s="7">
        <v>-6.3339710108372698</v>
      </c>
      <c r="DB79" s="9">
        <v>3.7690996472173901</v>
      </c>
    </row>
    <row r="80" spans="1:106" ht="15" customHeight="1" x14ac:dyDescent="0.25">
      <c r="A80" s="10" t="s">
        <v>55</v>
      </c>
      <c r="B80" s="52">
        <v>1</v>
      </c>
      <c r="C80" s="7">
        <v>31.930730881282599</v>
      </c>
      <c r="D80" s="8">
        <v>1.2023069242806499</v>
      </c>
      <c r="E80" s="7">
        <v>28.385979912060499</v>
      </c>
      <c r="F80" s="8">
        <v>2.28269150323238</v>
      </c>
      <c r="G80" s="7">
        <v>36.067882191279899</v>
      </c>
      <c r="H80" s="8">
        <v>2.0075030291949698</v>
      </c>
      <c r="I80" s="7">
        <v>7.6819022792193996</v>
      </c>
      <c r="J80" s="8">
        <v>2.7740011333439898</v>
      </c>
      <c r="K80" s="7">
        <v>18.931394390382401</v>
      </c>
      <c r="L80" s="8">
        <v>0.86357147358064701</v>
      </c>
      <c r="M80" s="7">
        <v>23.044281965488501</v>
      </c>
      <c r="N80" s="8">
        <v>2.01892888038976</v>
      </c>
      <c r="O80" s="7">
        <v>17.961338492423799</v>
      </c>
      <c r="P80" s="8">
        <v>1.7897821059516601</v>
      </c>
      <c r="Q80" s="7">
        <v>-5.0829434730647201</v>
      </c>
      <c r="R80" s="8">
        <v>2.47770973759958</v>
      </c>
      <c r="S80" s="7">
        <v>31.975515978924101</v>
      </c>
      <c r="T80" s="8">
        <v>0.97981529504554599</v>
      </c>
      <c r="U80" s="7">
        <v>34.998467396099002</v>
      </c>
      <c r="V80" s="8">
        <v>2.1413076136227001</v>
      </c>
      <c r="W80" s="7">
        <v>30.660062931599999</v>
      </c>
      <c r="X80" s="8">
        <v>2.04588860878463</v>
      </c>
      <c r="Y80" s="7">
        <v>-4.3384044644989901</v>
      </c>
      <c r="Z80" s="8">
        <v>2.8592533057152898</v>
      </c>
      <c r="AA80" s="7">
        <v>59.565777937559602</v>
      </c>
      <c r="AB80" s="8">
        <v>1.2225679246505701</v>
      </c>
      <c r="AC80" s="7">
        <v>56.8897050634462</v>
      </c>
      <c r="AD80" s="8">
        <v>2.69841127556399</v>
      </c>
      <c r="AE80" s="7">
        <v>59.818934001331698</v>
      </c>
      <c r="AF80" s="8">
        <v>2.17890938395582</v>
      </c>
      <c r="AG80" s="7">
        <v>2.9292289378854699</v>
      </c>
      <c r="AH80" s="8">
        <v>3.3903139129695301</v>
      </c>
      <c r="AI80" s="7">
        <v>49.399766797203803</v>
      </c>
      <c r="AJ80" s="8">
        <v>1.0511074418558</v>
      </c>
      <c r="AK80" s="7">
        <v>45.978898824943101</v>
      </c>
      <c r="AL80" s="8">
        <v>2.1783224242866202</v>
      </c>
      <c r="AM80" s="7">
        <v>53.130668503322703</v>
      </c>
      <c r="AN80" s="8">
        <v>2.3729815016334199</v>
      </c>
      <c r="AO80" s="7">
        <v>7.1517696783796296</v>
      </c>
      <c r="AP80" s="8">
        <v>3.3527537308736299</v>
      </c>
      <c r="AQ80" s="7">
        <v>53.3813963639072</v>
      </c>
      <c r="AR80" s="8">
        <v>1.1727535768739601</v>
      </c>
      <c r="AS80" s="7">
        <v>57.168619362156498</v>
      </c>
      <c r="AT80" s="8">
        <v>2.50950888062706</v>
      </c>
      <c r="AU80" s="7">
        <v>47.191734840750101</v>
      </c>
      <c r="AV80" s="8">
        <v>2.29478045368195</v>
      </c>
      <c r="AW80" s="7">
        <v>-9.9768845214064399</v>
      </c>
      <c r="AX80" s="8">
        <v>3.3914321511481198</v>
      </c>
      <c r="AY80" s="7">
        <v>12.3079932009323</v>
      </c>
      <c r="AZ80" s="8">
        <v>0.83359198992260397</v>
      </c>
      <c r="BA80" s="7">
        <v>12.8246756132132</v>
      </c>
      <c r="BB80" s="8">
        <v>1.568647658183</v>
      </c>
      <c r="BC80" s="7">
        <v>12.419574784736399</v>
      </c>
      <c r="BD80" s="8">
        <v>1.4692004440919699</v>
      </c>
      <c r="BE80" s="7">
        <v>-0.40510082847682199</v>
      </c>
      <c r="BF80" s="8">
        <v>1.9279925099115001</v>
      </c>
      <c r="BG80" s="7">
        <v>26.138554359411099</v>
      </c>
      <c r="BH80" s="8">
        <v>0.96392071901964704</v>
      </c>
      <c r="BI80" s="7">
        <v>22.6357137069907</v>
      </c>
      <c r="BJ80" s="8">
        <v>1.83723170078983</v>
      </c>
      <c r="BK80" s="7">
        <v>27.4717493191323</v>
      </c>
      <c r="BL80" s="8">
        <v>2.0989381791144099</v>
      </c>
      <c r="BM80" s="7">
        <v>4.8360356121415702</v>
      </c>
      <c r="BN80" s="8">
        <v>3.0914624103152799</v>
      </c>
      <c r="BO80" s="7">
        <v>54.427631159599599</v>
      </c>
      <c r="BP80" s="8">
        <v>1.20221664010615</v>
      </c>
      <c r="BQ80" s="7">
        <v>53.374735558215001</v>
      </c>
      <c r="BR80" s="8">
        <v>2.4582817831144599</v>
      </c>
      <c r="BS80" s="7">
        <v>53.583908975956803</v>
      </c>
      <c r="BT80" s="8">
        <v>2.3261661905817399</v>
      </c>
      <c r="BU80" s="7">
        <v>0.209173417741852</v>
      </c>
      <c r="BV80" s="8">
        <v>3.12668799568022</v>
      </c>
      <c r="BW80" s="7">
        <v>40.6245969538545</v>
      </c>
      <c r="BX80" s="8">
        <v>1.0097887595310899</v>
      </c>
      <c r="BY80" s="7">
        <v>35.675452345275502</v>
      </c>
      <c r="BZ80" s="8">
        <v>2.0887418384750598</v>
      </c>
      <c r="CA80" s="7">
        <v>43.183578159285403</v>
      </c>
      <c r="CB80" s="8">
        <v>2.19546894051649</v>
      </c>
      <c r="CC80" s="7">
        <v>7.5081258140099596</v>
      </c>
      <c r="CD80" s="8">
        <v>2.8365247956239199</v>
      </c>
      <c r="CE80" s="7">
        <v>51.687866908372797</v>
      </c>
      <c r="CF80" s="8">
        <v>0.97941061602371904</v>
      </c>
      <c r="CG80" s="7">
        <v>50.1978968255629</v>
      </c>
      <c r="CH80" s="8">
        <v>2.63067569142693</v>
      </c>
      <c r="CI80" s="7">
        <v>52.283710323490197</v>
      </c>
      <c r="CJ80" s="8">
        <v>2.2033499108974701</v>
      </c>
      <c r="CK80" s="7">
        <v>2.08581349792725</v>
      </c>
      <c r="CL80" s="8">
        <v>3.5150045127732499</v>
      </c>
      <c r="CM80" s="7">
        <v>36.482057268668903</v>
      </c>
      <c r="CN80" s="8">
        <v>1.1514946075450401</v>
      </c>
      <c r="CO80" s="7">
        <v>33.3799362419198</v>
      </c>
      <c r="CP80" s="8">
        <v>2.38139850945434</v>
      </c>
      <c r="CQ80" s="7">
        <v>39.548167928672797</v>
      </c>
      <c r="CR80" s="8">
        <v>2.0973253702484498</v>
      </c>
      <c r="CS80" s="7">
        <v>6.1682316867530496</v>
      </c>
      <c r="CT80" s="8">
        <v>3.4624896880401899</v>
      </c>
      <c r="CU80" s="7">
        <v>21.901811291592001</v>
      </c>
      <c r="CV80" s="8">
        <v>0.94951851630641704</v>
      </c>
      <c r="CW80" s="7">
        <v>22.063671342576399</v>
      </c>
      <c r="CX80" s="8">
        <v>2.00369862388871</v>
      </c>
      <c r="CY80" s="7">
        <v>21.479009958313998</v>
      </c>
      <c r="CZ80" s="8">
        <v>1.9267142063738001</v>
      </c>
      <c r="DA80" s="7">
        <v>-0.58466138426243897</v>
      </c>
      <c r="DB80" s="9">
        <v>2.8487533194163799</v>
      </c>
    </row>
    <row r="81" spans="1:106" ht="15" customHeight="1" x14ac:dyDescent="0.25">
      <c r="A81" s="10" t="s">
        <v>57</v>
      </c>
      <c r="B81" s="52">
        <v>1</v>
      </c>
      <c r="C81" s="7">
        <v>41.567970689752499</v>
      </c>
      <c r="D81" s="8">
        <v>1.1163012106278101</v>
      </c>
      <c r="E81" s="7">
        <v>43.874986749472001</v>
      </c>
      <c r="F81" s="8">
        <v>1.9885299174538</v>
      </c>
      <c r="G81" s="7">
        <v>41.0917595642468</v>
      </c>
      <c r="H81" s="8">
        <v>2.39990628925479</v>
      </c>
      <c r="I81" s="7">
        <v>-2.7832271852251802</v>
      </c>
      <c r="J81" s="8">
        <v>3.0172726671841099</v>
      </c>
      <c r="K81" s="7">
        <v>32.595002314270701</v>
      </c>
      <c r="L81" s="8">
        <v>1.1826253405918301</v>
      </c>
      <c r="M81" s="7">
        <v>34.536349091531399</v>
      </c>
      <c r="N81" s="8">
        <v>2.2033049597663301</v>
      </c>
      <c r="O81" s="7">
        <v>32.865780849331799</v>
      </c>
      <c r="P81" s="8">
        <v>2.45284742968387</v>
      </c>
      <c r="Q81" s="7">
        <v>-1.67056824219954</v>
      </c>
      <c r="R81" s="8">
        <v>3.1689197216173901</v>
      </c>
      <c r="S81" s="7">
        <v>32.695880099559801</v>
      </c>
      <c r="T81" s="8">
        <v>1.10051500343276</v>
      </c>
      <c r="U81" s="7">
        <v>32.938492945194298</v>
      </c>
      <c r="V81" s="8">
        <v>2.0277194259479301</v>
      </c>
      <c r="W81" s="7">
        <v>34.105310062986597</v>
      </c>
      <c r="X81" s="8">
        <v>2.1437969165144901</v>
      </c>
      <c r="Y81" s="7">
        <v>1.1668171177922599</v>
      </c>
      <c r="Z81" s="8">
        <v>2.8129845333007899</v>
      </c>
      <c r="AA81" s="7">
        <v>60.250910154074198</v>
      </c>
      <c r="AB81" s="8">
        <v>1.17534054000594</v>
      </c>
      <c r="AC81" s="7">
        <v>58.9126962929166</v>
      </c>
      <c r="AD81" s="8">
        <v>2.3249206600151102</v>
      </c>
      <c r="AE81" s="7">
        <v>59.833095328087701</v>
      </c>
      <c r="AF81" s="8">
        <v>1.8591127893246899</v>
      </c>
      <c r="AG81" s="7">
        <v>0.92039903517112298</v>
      </c>
      <c r="AH81" s="8">
        <v>2.81723379304945</v>
      </c>
      <c r="AI81" s="7">
        <v>41.759505549297103</v>
      </c>
      <c r="AJ81" s="8">
        <v>0.85752823567314096</v>
      </c>
      <c r="AK81" s="7">
        <v>43.585602604323299</v>
      </c>
      <c r="AL81" s="8">
        <v>2.3305769559167802</v>
      </c>
      <c r="AM81" s="7">
        <v>38.8785234489429</v>
      </c>
      <c r="AN81" s="8">
        <v>1.9903439036414501</v>
      </c>
      <c r="AO81" s="7">
        <v>-4.7070791553804101</v>
      </c>
      <c r="AP81" s="8">
        <v>3.2962763967776199</v>
      </c>
      <c r="AQ81" s="7">
        <v>42.397041897856703</v>
      </c>
      <c r="AR81" s="8">
        <v>0.82381619120331095</v>
      </c>
      <c r="AS81" s="7">
        <v>45.5741279661422</v>
      </c>
      <c r="AT81" s="8">
        <v>1.8673099919784</v>
      </c>
      <c r="AU81" s="7">
        <v>37.737998724712703</v>
      </c>
      <c r="AV81" s="8">
        <v>2.2500856275755701</v>
      </c>
      <c r="AW81" s="7">
        <v>-7.8361292414294796</v>
      </c>
      <c r="AX81" s="8">
        <v>3.1069958373536699</v>
      </c>
      <c r="AY81" s="7">
        <v>11.068322870813001</v>
      </c>
      <c r="AZ81" s="8">
        <v>0.66794908558855803</v>
      </c>
      <c r="BA81" s="7">
        <v>14.606775780067901</v>
      </c>
      <c r="BB81" s="8">
        <v>1.6970110974347099</v>
      </c>
      <c r="BC81" s="7">
        <v>8.6722459641924203</v>
      </c>
      <c r="BD81" s="8">
        <v>1.3011496589129701</v>
      </c>
      <c r="BE81" s="7">
        <v>-5.9345298158755204</v>
      </c>
      <c r="BF81" s="8">
        <v>2.1796146080092398</v>
      </c>
      <c r="BG81" s="7">
        <v>52.408316861312798</v>
      </c>
      <c r="BH81" s="8">
        <v>1.2120897254851</v>
      </c>
      <c r="BI81" s="7">
        <v>51.5817896776406</v>
      </c>
      <c r="BJ81" s="8">
        <v>2.4847631186569799</v>
      </c>
      <c r="BK81" s="7">
        <v>52.444124861150698</v>
      </c>
      <c r="BL81" s="8">
        <v>2.4072830491600099</v>
      </c>
      <c r="BM81" s="7">
        <v>0.86233518351010496</v>
      </c>
      <c r="BN81" s="8">
        <v>3.7501438452715599</v>
      </c>
      <c r="BO81" s="7">
        <v>48.302352848159899</v>
      </c>
      <c r="BP81" s="8">
        <v>0.83748829141724201</v>
      </c>
      <c r="BQ81" s="7">
        <v>49.636710030291702</v>
      </c>
      <c r="BR81" s="8">
        <v>1.83271025733814</v>
      </c>
      <c r="BS81" s="7">
        <v>47.282494874931899</v>
      </c>
      <c r="BT81" s="8">
        <v>1.99961259279296</v>
      </c>
      <c r="BU81" s="7">
        <v>-2.3542151553598698</v>
      </c>
      <c r="BV81" s="8">
        <v>2.8772609986417601</v>
      </c>
      <c r="BW81" s="7">
        <v>41.562681243032202</v>
      </c>
      <c r="BX81" s="8">
        <v>1.08592825654985</v>
      </c>
      <c r="BY81" s="7">
        <v>47.998424697039702</v>
      </c>
      <c r="BZ81" s="8">
        <v>2.3652231099241101</v>
      </c>
      <c r="CA81" s="7">
        <v>36.8253259037403</v>
      </c>
      <c r="CB81" s="8">
        <v>1.91766276106902</v>
      </c>
      <c r="CC81" s="7">
        <v>-11.173098793299401</v>
      </c>
      <c r="CD81" s="8">
        <v>2.9148289239244098</v>
      </c>
      <c r="CE81" s="7">
        <v>45.760911539111</v>
      </c>
      <c r="CF81" s="8">
        <v>0.90799956933158599</v>
      </c>
      <c r="CG81" s="7">
        <v>48.524567423988998</v>
      </c>
      <c r="CH81" s="8">
        <v>1.9854304268218499</v>
      </c>
      <c r="CI81" s="7">
        <v>43.3656836186588</v>
      </c>
      <c r="CJ81" s="8">
        <v>1.9456990258969999</v>
      </c>
      <c r="CK81" s="7">
        <v>-5.1588838053301798</v>
      </c>
      <c r="CL81" s="8">
        <v>2.7904883165704399</v>
      </c>
      <c r="CM81" s="7">
        <v>63.144945603437797</v>
      </c>
      <c r="CN81" s="8">
        <v>1.0832207560455001</v>
      </c>
      <c r="CO81" s="7">
        <v>65.198072682204995</v>
      </c>
      <c r="CP81" s="8">
        <v>1.9092882260373401</v>
      </c>
      <c r="CQ81" s="7">
        <v>63.9247255390706</v>
      </c>
      <c r="CR81" s="8">
        <v>1.8863983063449099</v>
      </c>
      <c r="CS81" s="7">
        <v>-1.2733471431343899</v>
      </c>
      <c r="CT81" s="8">
        <v>2.8011996510135502</v>
      </c>
      <c r="CU81" s="7">
        <v>34.882621412111099</v>
      </c>
      <c r="CV81" s="8">
        <v>0.96836178061857903</v>
      </c>
      <c r="CW81" s="7">
        <v>39.645634524917902</v>
      </c>
      <c r="CX81" s="8">
        <v>2.1608715263721598</v>
      </c>
      <c r="CY81" s="7">
        <v>33.362953222041597</v>
      </c>
      <c r="CZ81" s="8">
        <v>2.0548895752184899</v>
      </c>
      <c r="DA81" s="7">
        <v>-6.2826813028762203</v>
      </c>
      <c r="DB81" s="9">
        <v>3.12465747050959</v>
      </c>
    </row>
    <row r="82" spans="1:106" ht="15" customHeight="1" x14ac:dyDescent="0.25">
      <c r="A82" s="10" t="s">
        <v>59</v>
      </c>
      <c r="B82" s="52">
        <v>1</v>
      </c>
      <c r="C82" s="7">
        <v>21.335160916724298</v>
      </c>
      <c r="D82" s="8">
        <v>0.99716201638361002</v>
      </c>
      <c r="E82" s="7">
        <v>20.089804709947</v>
      </c>
      <c r="F82" s="8">
        <v>2.1749391332510699</v>
      </c>
      <c r="G82" s="7">
        <v>20.973220849070401</v>
      </c>
      <c r="H82" s="8">
        <v>1.6396237003426299</v>
      </c>
      <c r="I82" s="7">
        <v>0.88341613912337602</v>
      </c>
      <c r="J82" s="8">
        <v>2.7541648220820898</v>
      </c>
      <c r="K82" s="7">
        <v>29.8669855188128</v>
      </c>
      <c r="L82" s="8">
        <v>1.1990892480921</v>
      </c>
      <c r="M82" s="7">
        <v>30.460962901883399</v>
      </c>
      <c r="N82" s="8">
        <v>2.39150490396305</v>
      </c>
      <c r="O82" s="7">
        <v>28.598505916543701</v>
      </c>
      <c r="P82" s="8">
        <v>1.97293059604201</v>
      </c>
      <c r="Q82" s="7">
        <v>-1.8624569853397099</v>
      </c>
      <c r="R82" s="8">
        <v>3.0183442226492301</v>
      </c>
      <c r="S82" s="7">
        <v>16.1816039465165</v>
      </c>
      <c r="T82" s="8">
        <v>1.0559520602489101</v>
      </c>
      <c r="U82" s="7">
        <v>16.349605364742299</v>
      </c>
      <c r="V82" s="8">
        <v>2.1723671946159202</v>
      </c>
      <c r="W82" s="7">
        <v>14.548579622872101</v>
      </c>
      <c r="X82" s="8">
        <v>1.6817889145956599</v>
      </c>
      <c r="Y82" s="7">
        <v>-1.80102574187021</v>
      </c>
      <c r="Z82" s="8">
        <v>2.6094503864293501</v>
      </c>
      <c r="AA82" s="7">
        <v>38.330933635624802</v>
      </c>
      <c r="AB82" s="8">
        <v>1.2415738838458601</v>
      </c>
      <c r="AC82" s="7">
        <v>37.694688969201003</v>
      </c>
      <c r="AD82" s="8">
        <v>2.3872036138355699</v>
      </c>
      <c r="AE82" s="7">
        <v>36.317877143058297</v>
      </c>
      <c r="AF82" s="8">
        <v>2.26231891829122</v>
      </c>
      <c r="AG82" s="7">
        <v>-1.37681182614273</v>
      </c>
      <c r="AH82" s="8">
        <v>3.2284147132564698</v>
      </c>
      <c r="AI82" s="7">
        <v>48.141423052003503</v>
      </c>
      <c r="AJ82" s="8">
        <v>1.3397992191986701</v>
      </c>
      <c r="AK82" s="7">
        <v>48.712264226923203</v>
      </c>
      <c r="AL82" s="8">
        <v>2.3209753759584801</v>
      </c>
      <c r="AM82" s="7">
        <v>43.873470879503799</v>
      </c>
      <c r="AN82" s="8">
        <v>2.19984403031056</v>
      </c>
      <c r="AO82" s="7">
        <v>-4.83879334741943</v>
      </c>
      <c r="AP82" s="8">
        <v>3.2512496859919899</v>
      </c>
      <c r="AQ82" s="7">
        <v>41.037642498395101</v>
      </c>
      <c r="AR82" s="8">
        <v>1.0251682790807899</v>
      </c>
      <c r="AS82" s="7">
        <v>47.851005032459597</v>
      </c>
      <c r="AT82" s="8">
        <v>2.3312758502505</v>
      </c>
      <c r="AU82" s="7">
        <v>34.760960378900798</v>
      </c>
      <c r="AV82" s="8">
        <v>2.3651392760595198</v>
      </c>
      <c r="AW82" s="7">
        <v>-13.090044653558801</v>
      </c>
      <c r="AX82" s="8">
        <v>3.5259050217964498</v>
      </c>
      <c r="AY82" s="7">
        <v>6.9219580237552396</v>
      </c>
      <c r="AZ82" s="8">
        <v>0.66767090846063903</v>
      </c>
      <c r="BA82" s="7">
        <v>7.37132026577435</v>
      </c>
      <c r="BB82" s="8">
        <v>1.18815605224122</v>
      </c>
      <c r="BC82" s="7">
        <v>9.2161229794150508</v>
      </c>
      <c r="BD82" s="8">
        <v>1.4490660800512301</v>
      </c>
      <c r="BE82" s="7">
        <v>1.8448027136406999</v>
      </c>
      <c r="BF82" s="8">
        <v>1.8045335620666401</v>
      </c>
      <c r="BG82" s="7">
        <v>30.794810671919802</v>
      </c>
      <c r="BH82" s="8">
        <v>1.2116925810916901</v>
      </c>
      <c r="BI82" s="7">
        <v>30.244029655866601</v>
      </c>
      <c r="BJ82" s="8">
        <v>2.3397185791448001</v>
      </c>
      <c r="BK82" s="7">
        <v>28.678451193926399</v>
      </c>
      <c r="BL82" s="8">
        <v>2.2105841437581599</v>
      </c>
      <c r="BM82" s="7">
        <v>-1.56557846194019</v>
      </c>
      <c r="BN82" s="8">
        <v>3.2382147866061</v>
      </c>
      <c r="BO82" s="7">
        <v>48.478136351980197</v>
      </c>
      <c r="BP82" s="8">
        <v>1.39860413569592</v>
      </c>
      <c r="BQ82" s="7">
        <v>50.380808397560699</v>
      </c>
      <c r="BR82" s="8">
        <v>2.72066958481614</v>
      </c>
      <c r="BS82" s="7">
        <v>47.057808093743397</v>
      </c>
      <c r="BT82" s="8">
        <v>2.4881303321502299</v>
      </c>
      <c r="BU82" s="7">
        <v>-3.3230003038173099</v>
      </c>
      <c r="BV82" s="8">
        <v>3.5099280315660701</v>
      </c>
      <c r="BW82" s="7">
        <v>32.361549924422299</v>
      </c>
      <c r="BX82" s="8">
        <v>1.1943708741094901</v>
      </c>
      <c r="BY82" s="7">
        <v>33.343996387992703</v>
      </c>
      <c r="BZ82" s="8">
        <v>2.2052079580008201</v>
      </c>
      <c r="CA82" s="7">
        <v>33.446163184661998</v>
      </c>
      <c r="CB82" s="8">
        <v>2.3831066781421302</v>
      </c>
      <c r="CC82" s="7">
        <v>0.102166796669309</v>
      </c>
      <c r="CD82" s="8">
        <v>3.21070086736046</v>
      </c>
      <c r="CE82" s="7">
        <v>45.195163871911298</v>
      </c>
      <c r="CF82" s="8">
        <v>1.4167742891795001</v>
      </c>
      <c r="CG82" s="7">
        <v>44.710904040025603</v>
      </c>
      <c r="CH82" s="8">
        <v>2.5328319749132402</v>
      </c>
      <c r="CI82" s="7">
        <v>41.830019769674998</v>
      </c>
      <c r="CJ82" s="8">
        <v>2.3998330896997602</v>
      </c>
      <c r="CK82" s="7">
        <v>-2.8808842703506001</v>
      </c>
      <c r="CL82" s="8">
        <v>3.23908795654624</v>
      </c>
      <c r="CM82" s="7">
        <v>26.969807302493301</v>
      </c>
      <c r="CN82" s="8">
        <v>1.14450375275299</v>
      </c>
      <c r="CO82" s="7">
        <v>25.559428679716</v>
      </c>
      <c r="CP82" s="8">
        <v>2.1331605468260602</v>
      </c>
      <c r="CQ82" s="7">
        <v>29.167714526238498</v>
      </c>
      <c r="CR82" s="8">
        <v>2.4183478545157202</v>
      </c>
      <c r="CS82" s="7">
        <v>3.6082858465224801</v>
      </c>
      <c r="CT82" s="8">
        <v>3.2193384222774299</v>
      </c>
      <c r="CU82" s="7">
        <v>31.355119305596599</v>
      </c>
      <c r="CV82" s="8">
        <v>1.3637805272741901</v>
      </c>
      <c r="CW82" s="7">
        <v>31.825285420211099</v>
      </c>
      <c r="CX82" s="8">
        <v>2.14943039409318</v>
      </c>
      <c r="CY82" s="7">
        <v>32.819034004561999</v>
      </c>
      <c r="CZ82" s="8">
        <v>2.48812306475737</v>
      </c>
      <c r="DA82" s="7">
        <v>0.99374858435087898</v>
      </c>
      <c r="DB82" s="9">
        <v>2.8838543421416598</v>
      </c>
    </row>
    <row r="83" spans="1:106" ht="15" customHeight="1" x14ac:dyDescent="0.25">
      <c r="A83" s="10" t="s">
        <v>60</v>
      </c>
      <c r="B83" s="52">
        <v>1</v>
      </c>
      <c r="C83" s="7">
        <v>43.036894975408202</v>
      </c>
      <c r="D83" s="8">
        <v>1.7991639530647101</v>
      </c>
      <c r="E83" s="7">
        <v>41.547249878556798</v>
      </c>
      <c r="F83" s="8">
        <v>2.77150041175996</v>
      </c>
      <c r="G83" s="7">
        <v>40.077287834567898</v>
      </c>
      <c r="H83" s="8">
        <v>2.8931475705401599</v>
      </c>
      <c r="I83" s="7">
        <v>-1.4699620439888901</v>
      </c>
      <c r="J83" s="8">
        <v>3.43624365952095</v>
      </c>
      <c r="K83" s="7">
        <v>42.065945303503703</v>
      </c>
      <c r="L83" s="8">
        <v>1.7460397125395299</v>
      </c>
      <c r="M83" s="7">
        <v>39.450870911539504</v>
      </c>
      <c r="N83" s="8">
        <v>3.1148681801604599</v>
      </c>
      <c r="O83" s="7">
        <v>42.978159679858003</v>
      </c>
      <c r="P83" s="8">
        <v>2.8374558935849699</v>
      </c>
      <c r="Q83" s="7">
        <v>3.5272887683184599</v>
      </c>
      <c r="R83" s="8">
        <v>3.63576209394685</v>
      </c>
      <c r="S83" s="7">
        <v>43.837557809933102</v>
      </c>
      <c r="T83" s="8">
        <v>1.7879155911940201</v>
      </c>
      <c r="U83" s="7">
        <v>41.349966845353897</v>
      </c>
      <c r="V83" s="8">
        <v>3.6455211771232099</v>
      </c>
      <c r="W83" s="7">
        <v>45.798341393584003</v>
      </c>
      <c r="X83" s="8">
        <v>3.1791857083527102</v>
      </c>
      <c r="Y83" s="7">
        <v>4.4483745482301398</v>
      </c>
      <c r="Z83" s="8">
        <v>4.7132109575909302</v>
      </c>
      <c r="AA83" s="7">
        <v>41.573396725119103</v>
      </c>
      <c r="AB83" s="8">
        <v>1.7728273576736</v>
      </c>
      <c r="AC83" s="7">
        <v>46.948566262651603</v>
      </c>
      <c r="AD83" s="8">
        <v>3.4857215487248601</v>
      </c>
      <c r="AE83" s="7">
        <v>40.024628058462397</v>
      </c>
      <c r="AF83" s="8">
        <v>2.7978556480039201</v>
      </c>
      <c r="AG83" s="7">
        <v>-6.9239382041892297</v>
      </c>
      <c r="AH83" s="8">
        <v>4.3516730576659102</v>
      </c>
      <c r="AI83" s="7">
        <v>41.857773504220901</v>
      </c>
      <c r="AJ83" s="8">
        <v>1.5102449792796</v>
      </c>
      <c r="AK83" s="7">
        <v>43.451464651152001</v>
      </c>
      <c r="AL83" s="8">
        <v>2.3308855253036</v>
      </c>
      <c r="AM83" s="7">
        <v>39.754738683798898</v>
      </c>
      <c r="AN83" s="8">
        <v>2.4075899140897299</v>
      </c>
      <c r="AO83" s="7">
        <v>-3.6967259673531498</v>
      </c>
      <c r="AP83" s="8">
        <v>3.1711819711238101</v>
      </c>
      <c r="AQ83" s="7">
        <v>41.872467653934599</v>
      </c>
      <c r="AR83" s="8">
        <v>1.50519895528562</v>
      </c>
      <c r="AS83" s="7">
        <v>45.888615211881699</v>
      </c>
      <c r="AT83" s="8">
        <v>2.57323676875636</v>
      </c>
      <c r="AU83" s="7">
        <v>40.194961772357701</v>
      </c>
      <c r="AV83" s="8">
        <v>2.6341846566368199</v>
      </c>
      <c r="AW83" s="7">
        <v>-5.69365343952391</v>
      </c>
      <c r="AX83" s="8">
        <v>3.5717411271342598</v>
      </c>
      <c r="AY83" s="7">
        <v>11.3426157334971</v>
      </c>
      <c r="AZ83" s="8">
        <v>0.90121749754848701</v>
      </c>
      <c r="BA83" s="7">
        <v>13.5899046951986</v>
      </c>
      <c r="BB83" s="8">
        <v>1.7291458202029699</v>
      </c>
      <c r="BC83" s="7">
        <v>9.4250064782491307</v>
      </c>
      <c r="BD83" s="8">
        <v>1.31165975423465</v>
      </c>
      <c r="BE83" s="7">
        <v>-4.1648982169495001</v>
      </c>
      <c r="BF83" s="8">
        <v>2.05321414666337</v>
      </c>
      <c r="BG83" s="7">
        <v>32.825158213370102</v>
      </c>
      <c r="BH83" s="8">
        <v>1.2737487972354899</v>
      </c>
      <c r="BI83" s="7">
        <v>35.239231439091597</v>
      </c>
      <c r="BJ83" s="8">
        <v>1.8779560409554299</v>
      </c>
      <c r="BK83" s="7">
        <v>31.1538992737384</v>
      </c>
      <c r="BL83" s="8">
        <v>2.8435410415791398</v>
      </c>
      <c r="BM83" s="7">
        <v>-4.0853321653531802</v>
      </c>
      <c r="BN83" s="8">
        <v>3.63007496914723</v>
      </c>
      <c r="BO83" s="7">
        <v>31.425385207164801</v>
      </c>
      <c r="BP83" s="8">
        <v>1.1985434841135101</v>
      </c>
      <c r="BQ83" s="7">
        <v>31.379083614057802</v>
      </c>
      <c r="BR83" s="8">
        <v>3.00663107792457</v>
      </c>
      <c r="BS83" s="7">
        <v>28.486015378071201</v>
      </c>
      <c r="BT83" s="8">
        <v>1.94945467459849</v>
      </c>
      <c r="BU83" s="7">
        <v>-2.8930682359865898</v>
      </c>
      <c r="BV83" s="8">
        <v>3.9745638817518398</v>
      </c>
      <c r="BW83" s="7">
        <v>28.251106564107399</v>
      </c>
      <c r="BX83" s="8">
        <v>1.4326142616895401</v>
      </c>
      <c r="BY83" s="7">
        <v>25.8776642531341</v>
      </c>
      <c r="BZ83" s="8">
        <v>2.9744751740934898</v>
      </c>
      <c r="CA83" s="7">
        <v>26.2446106930933</v>
      </c>
      <c r="CB83" s="8">
        <v>2.21463503821324</v>
      </c>
      <c r="CC83" s="7">
        <v>0.36694643995916099</v>
      </c>
      <c r="CD83" s="8">
        <v>3.6449339414366899</v>
      </c>
      <c r="CE83" s="7">
        <v>28.9951722997574</v>
      </c>
      <c r="CF83" s="8">
        <v>1.2691355279873799</v>
      </c>
      <c r="CG83" s="7">
        <v>28.948949315015799</v>
      </c>
      <c r="CH83" s="8">
        <v>2.4614583933846399</v>
      </c>
      <c r="CI83" s="7">
        <v>25.9236084979234</v>
      </c>
      <c r="CJ83" s="8">
        <v>2.0251113860700198</v>
      </c>
      <c r="CK83" s="7">
        <v>-3.0253408170924501</v>
      </c>
      <c r="CL83" s="8">
        <v>2.9720409611054901</v>
      </c>
      <c r="CM83" s="7">
        <v>35.493762777552398</v>
      </c>
      <c r="CN83" s="8">
        <v>1.2497051532993</v>
      </c>
      <c r="CO83" s="7">
        <v>40.894014112142003</v>
      </c>
      <c r="CP83" s="8">
        <v>2.4086435143712501</v>
      </c>
      <c r="CQ83" s="7">
        <v>30.892561379202899</v>
      </c>
      <c r="CR83" s="8">
        <v>2.1772914078590402</v>
      </c>
      <c r="CS83" s="7">
        <v>-10.0014527329392</v>
      </c>
      <c r="CT83" s="8">
        <v>3.32552417841895</v>
      </c>
      <c r="CU83" s="7">
        <v>18.702920542444598</v>
      </c>
      <c r="CV83" s="8">
        <v>1.0385113636407199</v>
      </c>
      <c r="CW83" s="7">
        <v>14.8434468640432</v>
      </c>
      <c r="CX83" s="8">
        <v>2.0147078358839998</v>
      </c>
      <c r="CY83" s="7">
        <v>19.028224963430901</v>
      </c>
      <c r="CZ83" s="8">
        <v>1.90245771507414</v>
      </c>
      <c r="DA83" s="7">
        <v>4.1847780993877297</v>
      </c>
      <c r="DB83" s="9">
        <v>2.7164006929967401</v>
      </c>
    </row>
    <row r="84" spans="1:106" ht="15" customHeight="1" x14ac:dyDescent="0.25">
      <c r="A84" s="62" t="s">
        <v>219</v>
      </c>
      <c r="B84" s="53">
        <v>1</v>
      </c>
      <c r="C84" s="32">
        <v>43.0086326632888</v>
      </c>
      <c r="D84" s="33">
        <v>0.40140923622200098</v>
      </c>
      <c r="E84" s="32">
        <v>43.910864779089998</v>
      </c>
      <c r="F84" s="33">
        <v>0.74273318873874705</v>
      </c>
      <c r="G84" s="32">
        <v>41.967205918111901</v>
      </c>
      <c r="H84" s="33">
        <v>0.72312308176048301</v>
      </c>
      <c r="I84" s="32">
        <v>-1.94365886097812</v>
      </c>
      <c r="J84" s="33">
        <v>0.98114327193975404</v>
      </c>
      <c r="K84" s="32">
        <v>37.897147207518401</v>
      </c>
      <c r="L84" s="33">
        <v>0.38025314449722097</v>
      </c>
      <c r="M84" s="32">
        <v>39.613912181262499</v>
      </c>
      <c r="N84" s="33">
        <v>0.71074593802345498</v>
      </c>
      <c r="O84" s="32">
        <v>37.585108565157903</v>
      </c>
      <c r="P84" s="33">
        <v>0.69957778174340601</v>
      </c>
      <c r="Q84" s="32">
        <v>-2.0288036161045899</v>
      </c>
      <c r="R84" s="33">
        <v>0.93227006747139296</v>
      </c>
      <c r="S84" s="32">
        <v>40.706161969402899</v>
      </c>
      <c r="T84" s="33">
        <v>0.38606355404396703</v>
      </c>
      <c r="U84" s="32">
        <v>41.405852697577203</v>
      </c>
      <c r="V84" s="33">
        <v>0.76540582367978804</v>
      </c>
      <c r="W84" s="32">
        <v>40.299896414228002</v>
      </c>
      <c r="X84" s="33">
        <v>0.72246291365126603</v>
      </c>
      <c r="Y84" s="32">
        <v>-1.1059562833491601</v>
      </c>
      <c r="Z84" s="33">
        <v>1.0325855886687401</v>
      </c>
      <c r="AA84" s="32">
        <v>53.351180127801598</v>
      </c>
      <c r="AB84" s="33">
        <v>0.40980227967912097</v>
      </c>
      <c r="AC84" s="32">
        <v>52.418496704272499</v>
      </c>
      <c r="AD84" s="33">
        <v>0.79150106351855698</v>
      </c>
      <c r="AE84" s="32">
        <v>53.564704423008003</v>
      </c>
      <c r="AF84" s="33">
        <v>0.73963019848276301</v>
      </c>
      <c r="AG84" s="32">
        <v>1.14620771873551</v>
      </c>
      <c r="AH84" s="33">
        <v>1.0546414956796899</v>
      </c>
      <c r="AI84" s="32">
        <v>50.510820889509702</v>
      </c>
      <c r="AJ84" s="33">
        <v>0.385134038963448</v>
      </c>
      <c r="AK84" s="32">
        <v>50.8856645381031</v>
      </c>
      <c r="AL84" s="33">
        <v>0.75272728327181204</v>
      </c>
      <c r="AM84" s="32">
        <v>48.658070186612001</v>
      </c>
      <c r="AN84" s="33">
        <v>0.75302439944755895</v>
      </c>
      <c r="AO84" s="32">
        <v>-2.2275943514911698</v>
      </c>
      <c r="AP84" s="33">
        <v>1.0624665476183699</v>
      </c>
      <c r="AQ84" s="32">
        <v>51.034254642860603</v>
      </c>
      <c r="AR84" s="33">
        <v>0.390440052131034</v>
      </c>
      <c r="AS84" s="32">
        <v>55.750353148062601</v>
      </c>
      <c r="AT84" s="33">
        <v>0.74905007300267301</v>
      </c>
      <c r="AU84" s="32">
        <v>46.609773921387102</v>
      </c>
      <c r="AV84" s="33">
        <v>0.762500131413414</v>
      </c>
      <c r="AW84" s="32">
        <v>-9.1405792266755803</v>
      </c>
      <c r="AX84" s="33">
        <v>1.0506161621984</v>
      </c>
      <c r="AY84" s="32">
        <v>17.339030524778899</v>
      </c>
      <c r="AZ84" s="33">
        <v>0.314398944953311</v>
      </c>
      <c r="BA84" s="32">
        <v>19.1510407210755</v>
      </c>
      <c r="BB84" s="33">
        <v>0.61784666316083103</v>
      </c>
      <c r="BC84" s="32">
        <v>16.690732291663601</v>
      </c>
      <c r="BD84" s="33">
        <v>0.575954202654689</v>
      </c>
      <c r="BE84" s="32">
        <v>-2.4603084294118398</v>
      </c>
      <c r="BF84" s="33">
        <v>0.81914367494113804</v>
      </c>
      <c r="BG84" s="32">
        <v>41.084044032047203</v>
      </c>
      <c r="BH84" s="33">
        <v>0.38045934517211699</v>
      </c>
      <c r="BI84" s="32">
        <v>41.210986824026598</v>
      </c>
      <c r="BJ84" s="33">
        <v>0.72156095031380696</v>
      </c>
      <c r="BK84" s="32">
        <v>40.583790556276</v>
      </c>
      <c r="BL84" s="33">
        <v>0.74516060223258296</v>
      </c>
      <c r="BM84" s="32">
        <v>-0.62719626775055504</v>
      </c>
      <c r="BN84" s="33">
        <v>1.04694481097513</v>
      </c>
      <c r="BO84" s="32">
        <v>48.628762003124898</v>
      </c>
      <c r="BP84" s="33">
        <v>0.37977166901239701</v>
      </c>
      <c r="BQ84" s="32">
        <v>48.991623526209402</v>
      </c>
      <c r="BR84" s="33">
        <v>0.79145723201090801</v>
      </c>
      <c r="BS84" s="32">
        <v>47.531883849926103</v>
      </c>
      <c r="BT84" s="33">
        <v>0.72262981702608098</v>
      </c>
      <c r="BU84" s="32">
        <v>-1.45973967628323</v>
      </c>
      <c r="BV84" s="33">
        <v>1.08516814656786</v>
      </c>
      <c r="BW84" s="32">
        <v>42.5875770433002</v>
      </c>
      <c r="BX84" s="33">
        <v>0.39454543126776098</v>
      </c>
      <c r="BY84" s="32">
        <v>42.857596700341198</v>
      </c>
      <c r="BZ84" s="33">
        <v>0.74886747153739397</v>
      </c>
      <c r="CA84" s="32">
        <v>42.167233377897197</v>
      </c>
      <c r="CB84" s="33">
        <v>0.73860492647807496</v>
      </c>
      <c r="CC84" s="32">
        <v>-0.69036332244406495</v>
      </c>
      <c r="CD84" s="33">
        <v>1.0181844392873001</v>
      </c>
      <c r="CE84" s="32">
        <v>44.901579676581903</v>
      </c>
      <c r="CF84" s="33">
        <v>0.38940155962585099</v>
      </c>
      <c r="CG84" s="32">
        <v>44.638318094311202</v>
      </c>
      <c r="CH84" s="33">
        <v>0.73740830091682397</v>
      </c>
      <c r="CI84" s="32">
        <v>44.388556216639998</v>
      </c>
      <c r="CJ84" s="33">
        <v>0.75757782248628103</v>
      </c>
      <c r="CK84" s="32">
        <v>-0.24976187767116501</v>
      </c>
      <c r="CL84" s="33">
        <v>1.0243402356759601</v>
      </c>
      <c r="CM84" s="32">
        <v>44.649234466211603</v>
      </c>
      <c r="CN84" s="33">
        <v>0.38883208008660503</v>
      </c>
      <c r="CO84" s="32">
        <v>45.504086527801597</v>
      </c>
      <c r="CP84" s="33">
        <v>0.72059984292569701</v>
      </c>
      <c r="CQ84" s="32">
        <v>44.6579675294197</v>
      </c>
      <c r="CR84" s="33">
        <v>0.74436223222083397</v>
      </c>
      <c r="CS84" s="32">
        <v>-0.84611899838187699</v>
      </c>
      <c r="CT84" s="33">
        <v>1.03499746957637</v>
      </c>
      <c r="CU84" s="32">
        <v>32.8503356227071</v>
      </c>
      <c r="CV84" s="33">
        <v>0.36384193047414098</v>
      </c>
      <c r="CW84" s="32">
        <v>33.072864422673803</v>
      </c>
      <c r="CX84" s="33">
        <v>0.69433759704881304</v>
      </c>
      <c r="CY84" s="32">
        <v>34.0656462350086</v>
      </c>
      <c r="CZ84" s="33">
        <v>0.71003140760959704</v>
      </c>
      <c r="DA84" s="32">
        <v>0.99278181233479201</v>
      </c>
      <c r="DB84" s="34">
        <v>0.99695546968039395</v>
      </c>
    </row>
    <row r="85" spans="1:106" ht="15" customHeight="1" x14ac:dyDescent="0.25">
      <c r="A85" s="26" t="s">
        <v>121</v>
      </c>
      <c r="B85" s="52">
        <v>1</v>
      </c>
      <c r="C85" s="7">
        <v>38.602324699268202</v>
      </c>
      <c r="D85" s="8">
        <v>1.5600285821411199</v>
      </c>
      <c r="E85" s="7">
        <v>42.2339529337088</v>
      </c>
      <c r="F85" s="8">
        <v>2.8405997517110402</v>
      </c>
      <c r="G85" s="7">
        <v>36.7943455785745</v>
      </c>
      <c r="H85" s="8">
        <v>3.54834239073671</v>
      </c>
      <c r="I85" s="7">
        <v>-5.4396073551342701</v>
      </c>
      <c r="J85" s="8">
        <v>4.8741468147822804</v>
      </c>
      <c r="K85" s="7">
        <v>14.741998426576201</v>
      </c>
      <c r="L85" s="8">
        <v>1.0623676032207301</v>
      </c>
      <c r="M85" s="7">
        <v>17.993736408078501</v>
      </c>
      <c r="N85" s="8">
        <v>2.3822873890129999</v>
      </c>
      <c r="O85" s="7">
        <v>11.397350607836101</v>
      </c>
      <c r="P85" s="8">
        <v>1.9405724309641399</v>
      </c>
      <c r="Q85" s="7">
        <v>-6.5963858002423796</v>
      </c>
      <c r="R85" s="8">
        <v>2.8744537392111602</v>
      </c>
      <c r="S85" s="7">
        <v>42.894820154491399</v>
      </c>
      <c r="T85" s="8">
        <v>1.40096729588296</v>
      </c>
      <c r="U85" s="7">
        <v>42.778502485773998</v>
      </c>
      <c r="V85" s="8">
        <v>2.76199899849663</v>
      </c>
      <c r="W85" s="7">
        <v>43.8415679430247</v>
      </c>
      <c r="X85" s="8">
        <v>3.0583206346582701</v>
      </c>
      <c r="Y85" s="7">
        <v>1.0630654572506799</v>
      </c>
      <c r="Z85" s="8">
        <v>3.8113955152574599</v>
      </c>
      <c r="AA85" s="7">
        <v>72.085873508684799</v>
      </c>
      <c r="AB85" s="8">
        <v>1.40830802931344</v>
      </c>
      <c r="AC85" s="7">
        <v>71.774978082172893</v>
      </c>
      <c r="AD85" s="8">
        <v>2.28219282661034</v>
      </c>
      <c r="AE85" s="7">
        <v>74.499266728719803</v>
      </c>
      <c r="AF85" s="8">
        <v>3.1026796565323398</v>
      </c>
      <c r="AG85" s="7">
        <v>2.7242886465468801</v>
      </c>
      <c r="AH85" s="8">
        <v>3.86777582536239</v>
      </c>
      <c r="AI85" s="7">
        <v>51.091160077630903</v>
      </c>
      <c r="AJ85" s="8">
        <v>1.50162323134047</v>
      </c>
      <c r="AK85" s="7">
        <v>54.329019354394198</v>
      </c>
      <c r="AL85" s="8">
        <v>2.89256937579166</v>
      </c>
      <c r="AM85" s="7">
        <v>50.503170482650901</v>
      </c>
      <c r="AN85" s="8">
        <v>3.19744115709958</v>
      </c>
      <c r="AO85" s="7">
        <v>-3.8258488717433199</v>
      </c>
      <c r="AP85" s="8">
        <v>4.1752801735966996</v>
      </c>
      <c r="AQ85" s="7">
        <v>47.022300509040797</v>
      </c>
      <c r="AR85" s="8">
        <v>1.6285978154389</v>
      </c>
      <c r="AS85" s="7">
        <v>53.624415375762702</v>
      </c>
      <c r="AT85" s="8">
        <v>2.8462124064339802</v>
      </c>
      <c r="AU85" s="7">
        <v>39.0735495068757</v>
      </c>
      <c r="AV85" s="8">
        <v>3.4296943614396098</v>
      </c>
      <c r="AW85" s="7">
        <v>-14.550865868887</v>
      </c>
      <c r="AX85" s="8">
        <v>4.1367730185403202</v>
      </c>
      <c r="AY85" s="7">
        <v>18.747172888278801</v>
      </c>
      <c r="AZ85" s="8">
        <v>1.45911887094087</v>
      </c>
      <c r="BA85" s="7">
        <v>22.4866486741799</v>
      </c>
      <c r="BB85" s="8">
        <v>2.8781651682388998</v>
      </c>
      <c r="BC85" s="7">
        <v>14.617132898475999</v>
      </c>
      <c r="BD85" s="8">
        <v>2.3316384805066699</v>
      </c>
      <c r="BE85" s="7">
        <v>-7.8695157757039098</v>
      </c>
      <c r="BF85" s="8">
        <v>3.60473258211664</v>
      </c>
      <c r="BG85" s="7">
        <v>48.629632731956001</v>
      </c>
      <c r="BH85" s="8">
        <v>1.7650994226805801</v>
      </c>
      <c r="BI85" s="7">
        <v>48.282274781572902</v>
      </c>
      <c r="BJ85" s="8">
        <v>2.7414857262333499</v>
      </c>
      <c r="BK85" s="7">
        <v>45.692745426261403</v>
      </c>
      <c r="BL85" s="8">
        <v>3.21948686126529</v>
      </c>
      <c r="BM85" s="7">
        <v>-2.5895293553114298</v>
      </c>
      <c r="BN85" s="8">
        <v>3.66304999407564</v>
      </c>
      <c r="BO85" s="7">
        <v>59.405695761150298</v>
      </c>
      <c r="BP85" s="8">
        <v>1.38736633788393</v>
      </c>
      <c r="BQ85" s="7">
        <v>60.949899447049198</v>
      </c>
      <c r="BR85" s="8">
        <v>3.0003574562619102</v>
      </c>
      <c r="BS85" s="7">
        <v>58.053983734141902</v>
      </c>
      <c r="BT85" s="8">
        <v>3.2281030957422798</v>
      </c>
      <c r="BU85" s="7">
        <v>-2.8959157129072799</v>
      </c>
      <c r="BV85" s="8">
        <v>4.2888481270692704</v>
      </c>
      <c r="BW85" s="7">
        <v>61.9178775022636</v>
      </c>
      <c r="BX85" s="8">
        <v>1.42614272192747</v>
      </c>
      <c r="BY85" s="7">
        <v>67.553018169304394</v>
      </c>
      <c r="BZ85" s="8">
        <v>2.8063655012138602</v>
      </c>
      <c r="CA85" s="7">
        <v>58.067863554025401</v>
      </c>
      <c r="CB85" s="8">
        <v>2.9228252158971499</v>
      </c>
      <c r="CC85" s="7">
        <v>-9.4851546152790096</v>
      </c>
      <c r="CD85" s="8">
        <v>4.02025166970766</v>
      </c>
      <c r="CE85" s="7">
        <v>52.231335436174597</v>
      </c>
      <c r="CF85" s="8">
        <v>1.56620573181395</v>
      </c>
      <c r="CG85" s="7">
        <v>54.213481220730898</v>
      </c>
      <c r="CH85" s="8">
        <v>2.84978269954021</v>
      </c>
      <c r="CI85" s="7">
        <v>50.943926934635797</v>
      </c>
      <c r="CJ85" s="8">
        <v>3.1085048761821699</v>
      </c>
      <c r="CK85" s="7">
        <v>-3.2695542860950302</v>
      </c>
      <c r="CL85" s="8">
        <v>4.09840528498649</v>
      </c>
      <c r="CM85" s="7">
        <v>44.5807006599765</v>
      </c>
      <c r="CN85" s="8">
        <v>1.6067051185928301</v>
      </c>
      <c r="CO85" s="7">
        <v>47.061213627101502</v>
      </c>
      <c r="CP85" s="8">
        <v>2.6167539848537</v>
      </c>
      <c r="CQ85" s="7">
        <v>44.426534415335901</v>
      </c>
      <c r="CR85" s="8">
        <v>3.3586820992091</v>
      </c>
      <c r="CS85" s="7">
        <v>-2.6346792117655999</v>
      </c>
      <c r="CT85" s="8">
        <v>4.3120589693458502</v>
      </c>
      <c r="CU85" s="7">
        <v>43.544992863805</v>
      </c>
      <c r="CV85" s="8">
        <v>1.6744975822035999</v>
      </c>
      <c r="CW85" s="7">
        <v>45.900053259452797</v>
      </c>
      <c r="CX85" s="8">
        <v>2.9178313572642902</v>
      </c>
      <c r="CY85" s="7">
        <v>41.619068890190803</v>
      </c>
      <c r="CZ85" s="8">
        <v>3.3812842038346198</v>
      </c>
      <c r="DA85" s="7">
        <v>-4.2809843692619696</v>
      </c>
      <c r="DB85" s="9">
        <v>4.4200582158905402</v>
      </c>
    </row>
    <row r="86" spans="1:106" ht="15" customHeight="1" x14ac:dyDescent="0.25">
      <c r="A86" s="26" t="s">
        <v>118</v>
      </c>
      <c r="B86" s="52">
        <v>1</v>
      </c>
      <c r="C86" s="7">
        <v>20.525708398943099</v>
      </c>
      <c r="D86" s="8">
        <v>1.5200798050625399</v>
      </c>
      <c r="E86" s="7">
        <v>21.834123538643301</v>
      </c>
      <c r="F86" s="8">
        <v>4.034294185007</v>
      </c>
      <c r="G86" s="7">
        <v>17.348956610427798</v>
      </c>
      <c r="H86" s="8">
        <v>3.3770496687591298</v>
      </c>
      <c r="I86" s="7">
        <v>-4.4851669282155102</v>
      </c>
      <c r="J86" s="8">
        <v>5.2704373190294298</v>
      </c>
      <c r="K86" s="7">
        <v>24.3492831787289</v>
      </c>
      <c r="L86" s="8">
        <v>1.3857447760009001</v>
      </c>
      <c r="M86" s="7">
        <v>30.2110329376649</v>
      </c>
      <c r="N86" s="8">
        <v>3.6998268814956301</v>
      </c>
      <c r="O86" s="7">
        <v>22.4938535455953</v>
      </c>
      <c r="P86" s="8">
        <v>3.2868674592931399</v>
      </c>
      <c r="Q86" s="7">
        <v>-7.7171793920695899</v>
      </c>
      <c r="R86" s="8">
        <v>5.2317087009379897</v>
      </c>
      <c r="S86" s="7">
        <v>19.278680286487401</v>
      </c>
      <c r="T86" s="8">
        <v>1.72308819098113</v>
      </c>
      <c r="U86" s="7">
        <v>25.843218529398499</v>
      </c>
      <c r="V86" s="8">
        <v>4.0022393906770697</v>
      </c>
      <c r="W86" s="7">
        <v>17.707058399845799</v>
      </c>
      <c r="X86" s="8">
        <v>3.3116292523718598</v>
      </c>
      <c r="Y86" s="7">
        <v>-8.1361601295526391</v>
      </c>
      <c r="Z86" s="8">
        <v>4.4418553218105501</v>
      </c>
      <c r="AA86" s="7">
        <v>66.283212602156894</v>
      </c>
      <c r="AB86" s="8">
        <v>2.0318597790644799</v>
      </c>
      <c r="AC86" s="7">
        <v>70.845476649816106</v>
      </c>
      <c r="AD86" s="8">
        <v>3.9042594709728</v>
      </c>
      <c r="AE86" s="7">
        <v>64.707097379882995</v>
      </c>
      <c r="AF86" s="8">
        <v>3.9502592979536399</v>
      </c>
      <c r="AG86" s="7">
        <v>-6.1383792699331696</v>
      </c>
      <c r="AH86" s="8">
        <v>5.7229570446200997</v>
      </c>
      <c r="AI86" s="7">
        <v>46.422681726842598</v>
      </c>
      <c r="AJ86" s="8">
        <v>2.2679501292162398</v>
      </c>
      <c r="AK86" s="7">
        <v>55.649271670593699</v>
      </c>
      <c r="AL86" s="8">
        <v>4.3235638205573004</v>
      </c>
      <c r="AM86" s="7">
        <v>41.355970109353997</v>
      </c>
      <c r="AN86" s="8">
        <v>3.77955122214113</v>
      </c>
      <c r="AO86" s="7">
        <v>-14.2933015612397</v>
      </c>
      <c r="AP86" s="8">
        <v>5.5232700041051803</v>
      </c>
      <c r="AQ86" s="7">
        <v>25.9313208361039</v>
      </c>
      <c r="AR86" s="8">
        <v>1.7201946140365301</v>
      </c>
      <c r="AS86" s="7">
        <v>37.671928674575703</v>
      </c>
      <c r="AT86" s="8">
        <v>4.17849133765242</v>
      </c>
      <c r="AU86" s="7">
        <v>24.230410251038599</v>
      </c>
      <c r="AV86" s="8">
        <v>3.6201682542404301</v>
      </c>
      <c r="AW86" s="7">
        <v>-13.441518423537101</v>
      </c>
      <c r="AX86" s="8">
        <v>5.2880011085370002</v>
      </c>
      <c r="AY86" s="7">
        <v>11.618587717084001</v>
      </c>
      <c r="AZ86" s="8">
        <v>1.5794782843072901</v>
      </c>
      <c r="BA86" s="7">
        <v>18.313460891201299</v>
      </c>
      <c r="BB86" s="8">
        <v>4.1046041258315</v>
      </c>
      <c r="BC86" s="7">
        <v>11.216522733952599</v>
      </c>
      <c r="BD86" s="8">
        <v>2.7185202297502999</v>
      </c>
      <c r="BE86" s="7">
        <v>-7.0969381572487196</v>
      </c>
      <c r="BF86" s="8">
        <v>4.62051084541989</v>
      </c>
      <c r="BG86" s="7">
        <v>25.6915006326122</v>
      </c>
      <c r="BH86" s="8">
        <v>1.82299654380609</v>
      </c>
      <c r="BI86" s="7">
        <v>27.982086371242701</v>
      </c>
      <c r="BJ86" s="8">
        <v>4.4060545609517101</v>
      </c>
      <c r="BK86" s="7">
        <v>26.246523550512801</v>
      </c>
      <c r="BL86" s="8">
        <v>3.23882800547206</v>
      </c>
      <c r="BM86" s="7">
        <v>-1.73556282073</v>
      </c>
      <c r="BN86" s="8">
        <v>5.4749403084104697</v>
      </c>
      <c r="BO86" s="7">
        <v>33.686387169617397</v>
      </c>
      <c r="BP86" s="8">
        <v>1.6922779177590199</v>
      </c>
      <c r="BQ86" s="7">
        <v>38.017613095481899</v>
      </c>
      <c r="BR86" s="8">
        <v>3.9920431623745301</v>
      </c>
      <c r="BS86" s="7">
        <v>27.217869132338201</v>
      </c>
      <c r="BT86" s="8">
        <v>3.1338675147823301</v>
      </c>
      <c r="BU86" s="7">
        <v>-10.799743963143699</v>
      </c>
      <c r="BV86" s="8">
        <v>5.02943180591142</v>
      </c>
      <c r="BW86" s="7">
        <v>36.417305948184001</v>
      </c>
      <c r="BX86" s="8">
        <v>1.86335029285758</v>
      </c>
      <c r="BY86" s="7">
        <v>44.5860355913996</v>
      </c>
      <c r="BZ86" s="8">
        <v>4.1660362125318198</v>
      </c>
      <c r="CA86" s="7">
        <v>27.8795698203187</v>
      </c>
      <c r="CB86" s="8">
        <v>4.0124718632294201</v>
      </c>
      <c r="CC86" s="7">
        <v>-16.7064657710809</v>
      </c>
      <c r="CD86" s="8">
        <v>6.0746166184873998</v>
      </c>
      <c r="CE86" s="7">
        <v>36.112309515568299</v>
      </c>
      <c r="CF86" s="8">
        <v>1.8740453919853</v>
      </c>
      <c r="CG86" s="7">
        <v>42.360384723844597</v>
      </c>
      <c r="CH86" s="8">
        <v>3.9626076274175901</v>
      </c>
      <c r="CI86" s="7">
        <v>26.053407218328498</v>
      </c>
      <c r="CJ86" s="8">
        <v>3.0425309072692301</v>
      </c>
      <c r="CK86" s="7">
        <v>-16.306977505516102</v>
      </c>
      <c r="CL86" s="8">
        <v>5.0759537351023898</v>
      </c>
      <c r="CM86" s="7">
        <v>23.275573616291599</v>
      </c>
      <c r="CN86" s="8">
        <v>1.3533121862539801</v>
      </c>
      <c r="CO86" s="7">
        <v>25.6511525124751</v>
      </c>
      <c r="CP86" s="8">
        <v>3.1783722890800998</v>
      </c>
      <c r="CQ86" s="7">
        <v>17.2963301596726</v>
      </c>
      <c r="CR86" s="8">
        <v>3.3118859199714898</v>
      </c>
      <c r="CS86" s="7">
        <v>-8.3548223528024206</v>
      </c>
      <c r="CT86" s="8">
        <v>4.5672755115661996</v>
      </c>
      <c r="CU86" s="7">
        <v>22.2101335465304</v>
      </c>
      <c r="CV86" s="8">
        <v>1.4937097604173999</v>
      </c>
      <c r="CW86" s="7">
        <v>27.218194723513399</v>
      </c>
      <c r="CX86" s="8">
        <v>3.6075399608150298</v>
      </c>
      <c r="CY86" s="7">
        <v>19.368022091756799</v>
      </c>
      <c r="CZ86" s="8">
        <v>3.1476274214869902</v>
      </c>
      <c r="DA86" s="7">
        <v>-7.8501726317566396</v>
      </c>
      <c r="DB86" s="9">
        <v>4.3523272197300704</v>
      </c>
    </row>
    <row r="87" spans="1:106" ht="15.75" customHeight="1" x14ac:dyDescent="0.25">
      <c r="A87" s="27" t="s">
        <v>119</v>
      </c>
      <c r="B87" s="54">
        <v>1</v>
      </c>
      <c r="C87" s="28">
        <v>39.8749179863526</v>
      </c>
      <c r="D87" s="29">
        <v>2.44343181690975</v>
      </c>
      <c r="E87" s="28">
        <v>43.796920108312499</v>
      </c>
      <c r="F87" s="29">
        <v>4.9974017649978597</v>
      </c>
      <c r="G87" s="28">
        <v>37.051416154183698</v>
      </c>
      <c r="H87" s="29">
        <v>3.2900403092075399</v>
      </c>
      <c r="I87" s="28">
        <v>-6.7455039541288402</v>
      </c>
      <c r="J87" s="29">
        <v>5.5204877665408096</v>
      </c>
      <c r="K87" s="28">
        <v>35.535498462020797</v>
      </c>
      <c r="L87" s="29">
        <v>2.0712504174688098</v>
      </c>
      <c r="M87" s="28">
        <v>34.841851636171597</v>
      </c>
      <c r="N87" s="29">
        <v>4.6917952902455404</v>
      </c>
      <c r="O87" s="28">
        <v>39.066213379086001</v>
      </c>
      <c r="P87" s="29">
        <v>3.63910062172496</v>
      </c>
      <c r="Q87" s="28">
        <v>4.2243617429143399</v>
      </c>
      <c r="R87" s="29">
        <v>5.7373572576722003</v>
      </c>
      <c r="S87" s="28">
        <v>22.643117855862101</v>
      </c>
      <c r="T87" s="29">
        <v>1.81786970474478</v>
      </c>
      <c r="U87" s="28">
        <v>21.8783701135299</v>
      </c>
      <c r="V87" s="29">
        <v>3.9712831858502402</v>
      </c>
      <c r="W87" s="28">
        <v>26.151056400431202</v>
      </c>
      <c r="X87" s="29">
        <v>3.0913050053380502</v>
      </c>
      <c r="Y87" s="28">
        <v>4.2726862869013003</v>
      </c>
      <c r="Z87" s="29">
        <v>4.9551456774543103</v>
      </c>
      <c r="AA87" s="28">
        <v>41.765747993773601</v>
      </c>
      <c r="AB87" s="29">
        <v>2.0888684750141602</v>
      </c>
      <c r="AC87" s="28">
        <v>35.273976899370098</v>
      </c>
      <c r="AD87" s="29">
        <v>3.5933645116328599</v>
      </c>
      <c r="AE87" s="28">
        <v>44.107160722418399</v>
      </c>
      <c r="AF87" s="29">
        <v>3.78855566017684</v>
      </c>
      <c r="AG87" s="28">
        <v>8.8331838230483193</v>
      </c>
      <c r="AH87" s="29">
        <v>4.9685969545632904</v>
      </c>
      <c r="AI87" s="28">
        <v>44.760060429487297</v>
      </c>
      <c r="AJ87" s="29">
        <v>2.1734784229242798</v>
      </c>
      <c r="AK87" s="28">
        <v>46.967069984301098</v>
      </c>
      <c r="AL87" s="29">
        <v>4.8051913164618396</v>
      </c>
      <c r="AM87" s="28">
        <v>48.319768625276701</v>
      </c>
      <c r="AN87" s="29">
        <v>3.7054223302074898</v>
      </c>
      <c r="AO87" s="28">
        <v>1.3526986409755799</v>
      </c>
      <c r="AP87" s="29">
        <v>5.5383046098803002</v>
      </c>
      <c r="AQ87" s="28">
        <v>45.912022695934098</v>
      </c>
      <c r="AR87" s="29">
        <v>2.1701391328040001</v>
      </c>
      <c r="AS87" s="28">
        <v>49.453008194400603</v>
      </c>
      <c r="AT87" s="29">
        <v>4.5155502080474603</v>
      </c>
      <c r="AU87" s="28">
        <v>42.239528087920696</v>
      </c>
      <c r="AV87" s="29">
        <v>4.3532166873062401</v>
      </c>
      <c r="AW87" s="28">
        <v>-7.2134801064799401</v>
      </c>
      <c r="AX87" s="29">
        <v>6.2452445644825101</v>
      </c>
      <c r="AY87" s="28">
        <v>13.046701536673799</v>
      </c>
      <c r="AZ87" s="29">
        <v>1.6802928744589101</v>
      </c>
      <c r="BA87" s="28">
        <v>14.383329077372499</v>
      </c>
      <c r="BB87" s="29">
        <v>2.8814074998983301</v>
      </c>
      <c r="BC87" s="28">
        <v>14.9316612734312</v>
      </c>
      <c r="BD87" s="29">
        <v>3.1410353964891602</v>
      </c>
      <c r="BE87" s="28">
        <v>0.54833219605874794</v>
      </c>
      <c r="BF87" s="29">
        <v>3.5443981640009201</v>
      </c>
      <c r="BG87" s="28">
        <v>59.905148270103801</v>
      </c>
      <c r="BH87" s="29">
        <v>1.65391042682612</v>
      </c>
      <c r="BI87" s="28">
        <v>53.612479472340098</v>
      </c>
      <c r="BJ87" s="29">
        <v>3.33943495521779</v>
      </c>
      <c r="BK87" s="28">
        <v>58.302409660338299</v>
      </c>
      <c r="BL87" s="29">
        <v>3.1099980146783901</v>
      </c>
      <c r="BM87" s="28">
        <v>4.6899301879982298</v>
      </c>
      <c r="BN87" s="29">
        <v>4.4661687896895899</v>
      </c>
      <c r="BO87" s="28">
        <v>36.572889628758297</v>
      </c>
      <c r="BP87" s="29">
        <v>1.94213631446849</v>
      </c>
      <c r="BQ87" s="28">
        <v>33.052059429607397</v>
      </c>
      <c r="BR87" s="29">
        <v>4.4869963174674004</v>
      </c>
      <c r="BS87" s="28">
        <v>40.3121519671244</v>
      </c>
      <c r="BT87" s="29">
        <v>3.91499774143543</v>
      </c>
      <c r="BU87" s="28">
        <v>7.2600925375170204</v>
      </c>
      <c r="BV87" s="29">
        <v>6.4475631932845703</v>
      </c>
      <c r="BW87" s="28">
        <v>43.956093399612399</v>
      </c>
      <c r="BX87" s="29">
        <v>2.0636479766058602</v>
      </c>
      <c r="BY87" s="28">
        <v>44.051151852592298</v>
      </c>
      <c r="BZ87" s="29">
        <v>4.5136116960527399</v>
      </c>
      <c r="CA87" s="28">
        <v>48.1185688576468</v>
      </c>
      <c r="CB87" s="29">
        <v>4.58141634519591</v>
      </c>
      <c r="CC87" s="28">
        <v>4.0674170050545104</v>
      </c>
      <c r="CD87" s="29">
        <v>6.9310741076142497</v>
      </c>
      <c r="CE87" s="28">
        <v>45.337467799231199</v>
      </c>
      <c r="CF87" s="29">
        <v>2.05656421062355</v>
      </c>
      <c r="CG87" s="28">
        <v>46.735934477016201</v>
      </c>
      <c r="CH87" s="29">
        <v>3.4589728862957898</v>
      </c>
      <c r="CI87" s="28">
        <v>45.957360061937102</v>
      </c>
      <c r="CJ87" s="29">
        <v>3.3795833152622898</v>
      </c>
      <c r="CK87" s="28">
        <v>-0.77857441507915603</v>
      </c>
      <c r="CL87" s="29">
        <v>5.1914832841541996</v>
      </c>
      <c r="CM87" s="28">
        <v>52.277994964190299</v>
      </c>
      <c r="CN87" s="29">
        <v>2.14142962090959</v>
      </c>
      <c r="CO87" s="28">
        <v>49.411237408040797</v>
      </c>
      <c r="CP87" s="29">
        <v>3.6855168342287601</v>
      </c>
      <c r="CQ87" s="28">
        <v>52.422296626834097</v>
      </c>
      <c r="CR87" s="29">
        <v>3.5947442783088399</v>
      </c>
      <c r="CS87" s="28">
        <v>3.0110592187932701</v>
      </c>
      <c r="CT87" s="29">
        <v>4.5683076800802702</v>
      </c>
      <c r="CU87" s="28">
        <v>22.558318532237099</v>
      </c>
      <c r="CV87" s="29">
        <v>1.5808416653744599</v>
      </c>
      <c r="CW87" s="28">
        <v>18.943225362731798</v>
      </c>
      <c r="CX87" s="29">
        <v>2.99686090179061</v>
      </c>
      <c r="CY87" s="28">
        <v>30.878019969387001</v>
      </c>
      <c r="CZ87" s="29">
        <v>3.9282911034932</v>
      </c>
      <c r="DA87" s="28">
        <v>11.934794606655201</v>
      </c>
      <c r="DB87" s="30">
        <v>4.73700625761085</v>
      </c>
    </row>
    <row r="88" spans="1:106" ht="15" customHeight="1" x14ac:dyDescent="0.25">
      <c r="A88" s="26"/>
      <c r="B88" s="55"/>
      <c r="C88" s="35" t="s">
        <v>736</v>
      </c>
      <c r="D88" s="36" t="s">
        <v>737</v>
      </c>
      <c r="E88" s="35" t="s">
        <v>738</v>
      </c>
      <c r="F88" s="36" t="s">
        <v>739</v>
      </c>
      <c r="G88" s="35" t="s">
        <v>740</v>
      </c>
      <c r="H88" s="36" t="s">
        <v>741</v>
      </c>
      <c r="I88" s="35" t="s">
        <v>742</v>
      </c>
      <c r="J88" s="36" t="s">
        <v>743</v>
      </c>
      <c r="K88" s="35" t="s">
        <v>744</v>
      </c>
      <c r="L88" s="36" t="s">
        <v>745</v>
      </c>
      <c r="M88" s="35" t="s">
        <v>746</v>
      </c>
      <c r="N88" s="36" t="s">
        <v>747</v>
      </c>
      <c r="O88" s="35" t="s">
        <v>748</v>
      </c>
      <c r="P88" s="36" t="s">
        <v>749</v>
      </c>
      <c r="Q88" s="35" t="s">
        <v>750</v>
      </c>
      <c r="R88" s="36" t="s">
        <v>751</v>
      </c>
      <c r="S88" s="35" t="s">
        <v>752</v>
      </c>
      <c r="T88" s="36" t="s">
        <v>753</v>
      </c>
      <c r="U88" s="35" t="s">
        <v>754</v>
      </c>
      <c r="V88" s="36" t="s">
        <v>755</v>
      </c>
      <c r="W88" s="35" t="s">
        <v>756</v>
      </c>
      <c r="X88" s="36" t="s">
        <v>757</v>
      </c>
      <c r="Y88" s="35" t="s">
        <v>758</v>
      </c>
      <c r="Z88" s="36" t="s">
        <v>759</v>
      </c>
      <c r="AA88" s="35" t="s">
        <v>760</v>
      </c>
      <c r="AB88" s="36" t="s">
        <v>761</v>
      </c>
      <c r="AC88" s="35" t="s">
        <v>762</v>
      </c>
      <c r="AD88" s="36" t="s">
        <v>763</v>
      </c>
      <c r="AE88" s="35" t="s">
        <v>764</v>
      </c>
      <c r="AF88" s="36" t="s">
        <v>765</v>
      </c>
      <c r="AG88" s="35" t="s">
        <v>766</v>
      </c>
      <c r="AH88" s="36" t="s">
        <v>767</v>
      </c>
      <c r="AI88" s="35" t="s">
        <v>768</v>
      </c>
      <c r="AJ88" s="36" t="s">
        <v>769</v>
      </c>
      <c r="AK88" s="35" t="s">
        <v>770</v>
      </c>
      <c r="AL88" s="36" t="s">
        <v>771</v>
      </c>
      <c r="AM88" s="35" t="s">
        <v>772</v>
      </c>
      <c r="AN88" s="36" t="s">
        <v>773</v>
      </c>
      <c r="AO88" s="35" t="s">
        <v>774</v>
      </c>
      <c r="AP88" s="36" t="s">
        <v>775</v>
      </c>
      <c r="AQ88" s="35" t="s">
        <v>776</v>
      </c>
      <c r="AR88" s="36" t="s">
        <v>777</v>
      </c>
      <c r="AS88" s="35" t="s">
        <v>778</v>
      </c>
      <c r="AT88" s="36" t="s">
        <v>779</v>
      </c>
      <c r="AU88" s="35" t="s">
        <v>780</v>
      </c>
      <c r="AV88" s="36" t="s">
        <v>781</v>
      </c>
      <c r="AW88" s="35" t="s">
        <v>782</v>
      </c>
      <c r="AX88" s="36" t="s">
        <v>783</v>
      </c>
      <c r="AY88" s="35" t="s">
        <v>784</v>
      </c>
      <c r="AZ88" s="36" t="s">
        <v>785</v>
      </c>
      <c r="BA88" s="35" t="s">
        <v>786</v>
      </c>
      <c r="BB88" s="36" t="s">
        <v>787</v>
      </c>
      <c r="BC88" s="35" t="s">
        <v>788</v>
      </c>
      <c r="BD88" s="36" t="s">
        <v>789</v>
      </c>
      <c r="BE88" s="35" t="s">
        <v>790</v>
      </c>
      <c r="BF88" s="36" t="s">
        <v>791</v>
      </c>
      <c r="BG88" s="35" t="s">
        <v>792</v>
      </c>
      <c r="BH88" s="36" t="s">
        <v>793</v>
      </c>
      <c r="BI88" s="35" t="s">
        <v>794</v>
      </c>
      <c r="BJ88" s="36" t="s">
        <v>795</v>
      </c>
      <c r="BK88" s="35" t="s">
        <v>796</v>
      </c>
      <c r="BL88" s="36" t="s">
        <v>797</v>
      </c>
      <c r="BM88" s="35" t="s">
        <v>798</v>
      </c>
      <c r="BN88" s="36" t="s">
        <v>799</v>
      </c>
      <c r="BO88" s="35" t="s">
        <v>800</v>
      </c>
      <c r="BP88" s="36" t="s">
        <v>801</v>
      </c>
      <c r="BQ88" s="35" t="s">
        <v>802</v>
      </c>
      <c r="BR88" s="36" t="s">
        <v>803</v>
      </c>
      <c r="BS88" s="35" t="s">
        <v>804</v>
      </c>
      <c r="BT88" s="36" t="s">
        <v>805</v>
      </c>
      <c r="BU88" s="35" t="s">
        <v>806</v>
      </c>
      <c r="BV88" s="36" t="s">
        <v>807</v>
      </c>
      <c r="BW88" s="35" t="s">
        <v>808</v>
      </c>
      <c r="BX88" s="36" t="s">
        <v>809</v>
      </c>
      <c r="BY88" s="35" t="s">
        <v>810</v>
      </c>
      <c r="BZ88" s="36" t="s">
        <v>811</v>
      </c>
      <c r="CA88" s="35" t="s">
        <v>812</v>
      </c>
      <c r="CB88" s="36" t="s">
        <v>813</v>
      </c>
      <c r="CC88" s="35" t="s">
        <v>814</v>
      </c>
      <c r="CD88" s="36" t="s">
        <v>815</v>
      </c>
      <c r="CE88" s="35" t="s">
        <v>816</v>
      </c>
      <c r="CF88" s="36" t="s">
        <v>817</v>
      </c>
      <c r="CG88" s="35" t="s">
        <v>818</v>
      </c>
      <c r="CH88" s="36" t="s">
        <v>819</v>
      </c>
      <c r="CI88" s="35" t="s">
        <v>820</v>
      </c>
      <c r="CJ88" s="36" t="s">
        <v>821</v>
      </c>
      <c r="CK88" s="35" t="s">
        <v>822</v>
      </c>
      <c r="CL88" s="36" t="s">
        <v>823</v>
      </c>
      <c r="CM88" s="35" t="s">
        <v>824</v>
      </c>
      <c r="CN88" s="36" t="s">
        <v>825</v>
      </c>
      <c r="CO88" s="35" t="s">
        <v>826</v>
      </c>
      <c r="CP88" s="36" t="s">
        <v>827</v>
      </c>
      <c r="CQ88" s="35" t="s">
        <v>828</v>
      </c>
      <c r="CR88" s="36" t="s">
        <v>829</v>
      </c>
      <c r="CS88" s="35" t="s">
        <v>830</v>
      </c>
      <c r="CT88" s="36" t="s">
        <v>831</v>
      </c>
      <c r="CU88" s="35" t="s">
        <v>832</v>
      </c>
      <c r="CV88" s="36" t="s">
        <v>833</v>
      </c>
      <c r="CW88" s="35" t="s">
        <v>834</v>
      </c>
      <c r="CX88" s="36" t="s">
        <v>835</v>
      </c>
      <c r="CY88" s="35" t="s">
        <v>836</v>
      </c>
      <c r="CZ88" s="36" t="s">
        <v>837</v>
      </c>
      <c r="DA88" s="35" t="s">
        <v>838</v>
      </c>
      <c r="DB88" s="37" t="s">
        <v>839</v>
      </c>
    </row>
    <row r="89" spans="1:106" ht="15" customHeight="1" x14ac:dyDescent="0.25">
      <c r="A89" s="26" t="s">
        <v>27</v>
      </c>
      <c r="B89" s="56">
        <v>3</v>
      </c>
      <c r="C89" s="7">
        <v>28.436292937055899</v>
      </c>
      <c r="D89" s="8">
        <v>1.0664512539944699</v>
      </c>
      <c r="E89" s="7">
        <v>25.676359446123001</v>
      </c>
      <c r="F89" s="8">
        <v>2.0397711166081902</v>
      </c>
      <c r="G89" s="7">
        <v>31.2436763148397</v>
      </c>
      <c r="H89" s="8">
        <v>2.4775128604036198</v>
      </c>
      <c r="I89" s="7">
        <v>5.5673168687167403</v>
      </c>
      <c r="J89" s="8">
        <v>3.4772247149634898</v>
      </c>
      <c r="K89" s="7">
        <v>18.640411884224999</v>
      </c>
      <c r="L89" s="8">
        <v>0.95576672766219495</v>
      </c>
      <c r="M89" s="7">
        <v>18.599741121790998</v>
      </c>
      <c r="N89" s="8">
        <v>1.98123316951592</v>
      </c>
      <c r="O89" s="7">
        <v>20.974510373360399</v>
      </c>
      <c r="P89" s="8">
        <v>2.0735170213001499</v>
      </c>
      <c r="Q89" s="7">
        <v>2.37476925156948</v>
      </c>
      <c r="R89" s="8">
        <v>3.1673191130714402</v>
      </c>
      <c r="S89" s="7">
        <v>37.1114270418256</v>
      </c>
      <c r="T89" s="8">
        <v>1.1946190566803101</v>
      </c>
      <c r="U89" s="7">
        <v>36.804590344249903</v>
      </c>
      <c r="V89" s="8">
        <v>2.4815690790047902</v>
      </c>
      <c r="W89" s="7">
        <v>37.4072724415309</v>
      </c>
      <c r="X89" s="8">
        <v>2.4538469278202801</v>
      </c>
      <c r="Y89" s="7">
        <v>0.60268209728099698</v>
      </c>
      <c r="Z89" s="8">
        <v>3.6434560760018901</v>
      </c>
      <c r="AA89" s="7">
        <v>47.115478112708502</v>
      </c>
      <c r="AB89" s="8">
        <v>1.37807344397222</v>
      </c>
      <c r="AC89" s="7">
        <v>45.0205857680956</v>
      </c>
      <c r="AD89" s="8">
        <v>2.4395154054837902</v>
      </c>
      <c r="AE89" s="7">
        <v>48.458662266992803</v>
      </c>
      <c r="AF89" s="8">
        <v>2.5937128747472999</v>
      </c>
      <c r="AG89" s="7">
        <v>3.43807649889711</v>
      </c>
      <c r="AH89" s="8">
        <v>3.4790686899513101</v>
      </c>
      <c r="AI89" s="7">
        <v>53.488934513822997</v>
      </c>
      <c r="AJ89" s="8">
        <v>1.0642934876810899</v>
      </c>
      <c r="AK89" s="7">
        <v>49.119169039974302</v>
      </c>
      <c r="AL89" s="8">
        <v>2.2134677318509399</v>
      </c>
      <c r="AM89" s="7">
        <v>54.833081776657302</v>
      </c>
      <c r="AN89" s="8">
        <v>2.5113359807317002</v>
      </c>
      <c r="AO89" s="7">
        <v>5.7139127366830103</v>
      </c>
      <c r="AP89" s="8">
        <v>3.7268285642947099</v>
      </c>
      <c r="AQ89" s="7">
        <v>29.132475487397599</v>
      </c>
      <c r="AR89" s="8">
        <v>1.08301745314288</v>
      </c>
      <c r="AS89" s="7">
        <v>31.9350173127227</v>
      </c>
      <c r="AT89" s="8">
        <v>2.53632787410351</v>
      </c>
      <c r="AU89" s="7">
        <v>23.2741717151046</v>
      </c>
      <c r="AV89" s="8">
        <v>1.71687755947793</v>
      </c>
      <c r="AW89" s="7">
        <v>-8.6608455976181808</v>
      </c>
      <c r="AX89" s="8">
        <v>2.9858909411435901</v>
      </c>
      <c r="AY89" s="7">
        <v>8.6681701684859096</v>
      </c>
      <c r="AZ89" s="8">
        <v>0.61933294379648196</v>
      </c>
      <c r="BA89" s="7">
        <v>12.5485547638991</v>
      </c>
      <c r="BB89" s="8">
        <v>1.68008089070333</v>
      </c>
      <c r="BC89" s="7">
        <v>7.7078017088049</v>
      </c>
      <c r="BD89" s="8">
        <v>1.10513140729867</v>
      </c>
      <c r="BE89" s="7">
        <v>-4.8407530550941704</v>
      </c>
      <c r="BF89" s="8">
        <v>1.9473721331314</v>
      </c>
      <c r="BG89" s="7">
        <v>23.310479883197999</v>
      </c>
      <c r="BH89" s="8">
        <v>1.0832206218776901</v>
      </c>
      <c r="BI89" s="7">
        <v>24.530007462762502</v>
      </c>
      <c r="BJ89" s="8">
        <v>2.0684107341863802</v>
      </c>
      <c r="BK89" s="7">
        <v>26.155257024832199</v>
      </c>
      <c r="BL89" s="8">
        <v>1.8098146434179501</v>
      </c>
      <c r="BM89" s="7">
        <v>1.6252495620696601</v>
      </c>
      <c r="BN89" s="8">
        <v>2.68555394444653</v>
      </c>
      <c r="BO89" s="7">
        <v>29.226787547160701</v>
      </c>
      <c r="BP89" s="8">
        <v>1.1118353562960499</v>
      </c>
      <c r="BQ89" s="7">
        <v>30.886800852052598</v>
      </c>
      <c r="BR89" s="8">
        <v>2.29586644129038</v>
      </c>
      <c r="BS89" s="7">
        <v>31.9797882199437</v>
      </c>
      <c r="BT89" s="8">
        <v>2.3170821785187199</v>
      </c>
      <c r="BU89" s="7">
        <v>1.0929873678911299</v>
      </c>
      <c r="BV89" s="8">
        <v>3.2508907347500999</v>
      </c>
      <c r="BW89" s="7">
        <v>29.403365011304501</v>
      </c>
      <c r="BX89" s="8">
        <v>1.31799069456328</v>
      </c>
      <c r="BY89" s="7">
        <v>33.125109175638499</v>
      </c>
      <c r="BZ89" s="8">
        <v>2.3212853742303601</v>
      </c>
      <c r="CA89" s="7">
        <v>32.253605592750297</v>
      </c>
      <c r="CB89" s="8">
        <v>1.98701909736439</v>
      </c>
      <c r="CC89" s="7">
        <v>-0.87150358288823104</v>
      </c>
      <c r="CD89" s="8">
        <v>3.0237766258737602</v>
      </c>
      <c r="CE89" s="7">
        <v>35.147112712074403</v>
      </c>
      <c r="CF89" s="8">
        <v>1.1951763382893901</v>
      </c>
      <c r="CG89" s="7">
        <v>34.072907717218101</v>
      </c>
      <c r="CH89" s="8">
        <v>2.3225931717849901</v>
      </c>
      <c r="CI89" s="7">
        <v>37.5289652002579</v>
      </c>
      <c r="CJ89" s="8">
        <v>2.3827979771883001</v>
      </c>
      <c r="CK89" s="7">
        <v>3.4560574830398099</v>
      </c>
      <c r="CL89" s="8">
        <v>3.1664791674797002</v>
      </c>
      <c r="CM89" s="7">
        <v>36.293816868298798</v>
      </c>
      <c r="CN89" s="8">
        <v>1.2055675868798199</v>
      </c>
      <c r="CO89" s="7">
        <v>37.610065536127699</v>
      </c>
      <c r="CP89" s="8">
        <v>2.5348792555754902</v>
      </c>
      <c r="CQ89" s="7">
        <v>36.741804324795403</v>
      </c>
      <c r="CR89" s="8">
        <v>1.9937321004809101</v>
      </c>
      <c r="CS89" s="7">
        <v>-0.86826121133229595</v>
      </c>
      <c r="CT89" s="8">
        <v>2.9384301421378902</v>
      </c>
      <c r="CU89" s="7">
        <v>27.459130310679701</v>
      </c>
      <c r="CV89" s="8">
        <v>0.985018856668743</v>
      </c>
      <c r="CW89" s="7">
        <v>28.417547701541</v>
      </c>
      <c r="CX89" s="8">
        <v>2.33835796757496</v>
      </c>
      <c r="CY89" s="7">
        <v>28.519207946493999</v>
      </c>
      <c r="CZ89" s="8">
        <v>2.1496343617445999</v>
      </c>
      <c r="DA89" s="7">
        <v>0.101660244952939</v>
      </c>
      <c r="DB89" s="9">
        <v>3.24602799387285</v>
      </c>
    </row>
    <row r="90" spans="1:106" ht="15" customHeight="1" x14ac:dyDescent="0.25">
      <c r="A90" s="26" t="s">
        <v>30</v>
      </c>
      <c r="B90" s="56">
        <v>3</v>
      </c>
      <c r="C90" s="7">
        <v>33.8803285925785</v>
      </c>
      <c r="D90" s="8">
        <v>1.80328808211909</v>
      </c>
      <c r="E90" s="7">
        <v>34.041842133676703</v>
      </c>
      <c r="F90" s="8">
        <v>4.1397726158442101</v>
      </c>
      <c r="G90" s="7">
        <v>32.231906001653101</v>
      </c>
      <c r="H90" s="8">
        <v>2.6939116089436999</v>
      </c>
      <c r="I90" s="7">
        <v>-1.8099361320236</v>
      </c>
      <c r="J90" s="8">
        <v>4.3278049629415998</v>
      </c>
      <c r="K90" s="7">
        <v>55.9467814029029</v>
      </c>
      <c r="L90" s="8">
        <v>1.9212336128816101</v>
      </c>
      <c r="M90" s="7">
        <v>60.308665476468299</v>
      </c>
      <c r="N90" s="8">
        <v>3.1815047897241602</v>
      </c>
      <c r="O90" s="7">
        <v>55.219185466002401</v>
      </c>
      <c r="P90" s="8">
        <v>3.2249647436715998</v>
      </c>
      <c r="Q90" s="7">
        <v>-5.0894800104659303</v>
      </c>
      <c r="R90" s="8">
        <v>3.8230515272745502</v>
      </c>
      <c r="S90" s="7">
        <v>55.039541578641199</v>
      </c>
      <c r="T90" s="8">
        <v>1.97874632889144</v>
      </c>
      <c r="U90" s="7">
        <v>52.471768630897898</v>
      </c>
      <c r="V90" s="8">
        <v>3.54163870409013</v>
      </c>
      <c r="W90" s="7">
        <v>54.442958026545597</v>
      </c>
      <c r="X90" s="8">
        <v>3.23724056333237</v>
      </c>
      <c r="Y90" s="7">
        <v>1.97118939564775</v>
      </c>
      <c r="Z90" s="8">
        <v>4.5936273991031404</v>
      </c>
      <c r="AA90" s="7">
        <v>36.423192735750099</v>
      </c>
      <c r="AB90" s="8">
        <v>1.8174173183831199</v>
      </c>
      <c r="AC90" s="7">
        <v>37.484106975013397</v>
      </c>
      <c r="AD90" s="8">
        <v>3.8365968948821201</v>
      </c>
      <c r="AE90" s="7">
        <v>38.656661663372702</v>
      </c>
      <c r="AF90" s="8">
        <v>3.7309332366862402</v>
      </c>
      <c r="AG90" s="7">
        <v>1.1725546883592299</v>
      </c>
      <c r="AH90" s="8">
        <v>5.69202461628905</v>
      </c>
      <c r="AI90" s="7">
        <v>25.212904563418199</v>
      </c>
      <c r="AJ90" s="8">
        <v>1.4811020963332</v>
      </c>
      <c r="AK90" s="7">
        <v>26.533617383125499</v>
      </c>
      <c r="AL90" s="8">
        <v>2.6710154408316402</v>
      </c>
      <c r="AM90" s="7">
        <v>24.224274139475899</v>
      </c>
      <c r="AN90" s="8">
        <v>2.67425280434533</v>
      </c>
      <c r="AO90" s="7">
        <v>-2.3093432436496402</v>
      </c>
      <c r="AP90" s="8">
        <v>3.4575573351156499</v>
      </c>
      <c r="AQ90" s="7">
        <v>28.860643749797401</v>
      </c>
      <c r="AR90" s="8">
        <v>1.65092376166957</v>
      </c>
      <c r="AS90" s="7">
        <v>31.830972636774799</v>
      </c>
      <c r="AT90" s="8">
        <v>3.47551178183592</v>
      </c>
      <c r="AU90" s="7">
        <v>25.473327148543198</v>
      </c>
      <c r="AV90" s="8">
        <v>2.5161448233753698</v>
      </c>
      <c r="AW90" s="7">
        <v>-6.3576454882315501</v>
      </c>
      <c r="AX90" s="8">
        <v>4.11161014240143</v>
      </c>
      <c r="AY90" s="7">
        <v>7.8949832244120701</v>
      </c>
      <c r="AZ90" s="8">
        <v>0.81906665631628806</v>
      </c>
      <c r="BA90" s="7">
        <v>10.2913914088778</v>
      </c>
      <c r="BB90" s="8">
        <v>2.01982163159609</v>
      </c>
      <c r="BC90" s="7">
        <v>5.5980496842568304</v>
      </c>
      <c r="BD90" s="8">
        <v>1.39833843258261</v>
      </c>
      <c r="BE90" s="7">
        <v>-4.6933417246209697</v>
      </c>
      <c r="BF90" s="8">
        <v>2.2258104333592401</v>
      </c>
      <c r="BG90" s="7">
        <v>15.801016589519399</v>
      </c>
      <c r="BH90" s="8">
        <v>1.22353114601971</v>
      </c>
      <c r="BI90" s="7">
        <v>17.0739846546557</v>
      </c>
      <c r="BJ90" s="8">
        <v>2.8768821084003</v>
      </c>
      <c r="BK90" s="7">
        <v>16.0921108598796</v>
      </c>
      <c r="BL90" s="8">
        <v>2.0922291482989301</v>
      </c>
      <c r="BM90" s="7">
        <v>-0.98187379477612402</v>
      </c>
      <c r="BN90" s="8">
        <v>3.3102334410020302</v>
      </c>
      <c r="BO90" s="7">
        <v>4.4059877509316303</v>
      </c>
      <c r="BP90" s="8">
        <v>0.667206419042775</v>
      </c>
      <c r="BQ90" s="7">
        <v>5.8770525530544697</v>
      </c>
      <c r="BR90" s="8">
        <v>1.64885127748302</v>
      </c>
      <c r="BS90" s="7">
        <v>3.3520007070662401</v>
      </c>
      <c r="BT90" s="8">
        <v>1.1001441822644</v>
      </c>
      <c r="BU90" s="7">
        <v>-2.5250518459882301</v>
      </c>
      <c r="BV90" s="8">
        <v>1.9867904298010599</v>
      </c>
      <c r="BW90" s="7">
        <v>23.4535466549756</v>
      </c>
      <c r="BX90" s="8">
        <v>1.44195557458149</v>
      </c>
      <c r="BY90" s="7">
        <v>25.761918441256899</v>
      </c>
      <c r="BZ90" s="8">
        <v>3.1419329241543501</v>
      </c>
      <c r="CA90" s="7">
        <v>18.773408521265701</v>
      </c>
      <c r="CB90" s="8">
        <v>2.7097247675147602</v>
      </c>
      <c r="CC90" s="7">
        <v>-6.9885099199912597</v>
      </c>
      <c r="CD90" s="8">
        <v>3.2390197360883701</v>
      </c>
      <c r="CE90" s="7">
        <v>28.1991776096345</v>
      </c>
      <c r="CF90" s="8">
        <v>1.6388288770766299</v>
      </c>
      <c r="CG90" s="7">
        <v>27.892585966991</v>
      </c>
      <c r="CH90" s="8">
        <v>3.2456073746072298</v>
      </c>
      <c r="CI90" s="7">
        <v>24.673270673796999</v>
      </c>
      <c r="CJ90" s="8">
        <v>2.2471947803911099</v>
      </c>
      <c r="CK90" s="7">
        <v>-3.2193152931939202</v>
      </c>
      <c r="CL90" s="8">
        <v>3.5168366560562698</v>
      </c>
      <c r="CM90" s="7">
        <v>24.215084227898998</v>
      </c>
      <c r="CN90" s="8">
        <v>1.2575468301416699</v>
      </c>
      <c r="CO90" s="7">
        <v>29.2017050730893</v>
      </c>
      <c r="CP90" s="8">
        <v>3.3241333602307099</v>
      </c>
      <c r="CQ90" s="7">
        <v>22.908831159057399</v>
      </c>
      <c r="CR90" s="8">
        <v>2.4903100508790401</v>
      </c>
      <c r="CS90" s="7">
        <v>-6.2928739140318903</v>
      </c>
      <c r="CT90" s="8">
        <v>3.8194834615003201</v>
      </c>
      <c r="CU90" s="7">
        <v>7.6946217417378904</v>
      </c>
      <c r="CV90" s="8">
        <v>0.76170037064841201</v>
      </c>
      <c r="CW90" s="7">
        <v>10.0278161402517</v>
      </c>
      <c r="CX90" s="8">
        <v>1.6771656484324799</v>
      </c>
      <c r="CY90" s="7">
        <v>6.9190252801700298</v>
      </c>
      <c r="CZ90" s="8">
        <v>1.2625939580737</v>
      </c>
      <c r="DA90" s="7">
        <v>-3.1087908600816498</v>
      </c>
      <c r="DB90" s="9">
        <v>2.0973718617264998</v>
      </c>
    </row>
    <row r="91" spans="1:106" ht="15" customHeight="1" x14ac:dyDescent="0.25">
      <c r="A91" s="26" t="s">
        <v>124</v>
      </c>
      <c r="B91" s="56">
        <v>3</v>
      </c>
      <c r="C91" s="7">
        <v>44.410982857628603</v>
      </c>
      <c r="D91" s="8">
        <v>1.4782352355856201</v>
      </c>
      <c r="E91" s="7">
        <v>41.1377349764808</v>
      </c>
      <c r="F91" s="8">
        <v>2.5680536488286898</v>
      </c>
      <c r="G91" s="7">
        <v>46.125221377107103</v>
      </c>
      <c r="H91" s="8">
        <v>2.97049311246945</v>
      </c>
      <c r="I91" s="7">
        <v>4.98748640062625</v>
      </c>
      <c r="J91" s="8">
        <v>3.3734001551712298</v>
      </c>
      <c r="K91" s="7">
        <v>14.714541610926901</v>
      </c>
      <c r="L91" s="8">
        <v>1.0087160832786</v>
      </c>
      <c r="M91" s="7">
        <v>13.795303531880201</v>
      </c>
      <c r="N91" s="8">
        <v>1.9299121521228899</v>
      </c>
      <c r="O91" s="7">
        <v>15.050273916455801</v>
      </c>
      <c r="P91" s="8">
        <v>2.1158270860769099</v>
      </c>
      <c r="Q91" s="7">
        <v>1.2549703845756299</v>
      </c>
      <c r="R91" s="8">
        <v>2.5995786430053598</v>
      </c>
      <c r="S91" s="7">
        <v>50.831153899213597</v>
      </c>
      <c r="T91" s="8">
        <v>1.5288025443644699</v>
      </c>
      <c r="U91" s="7">
        <v>45.437819262262103</v>
      </c>
      <c r="V91" s="8">
        <v>2.4073261112021398</v>
      </c>
      <c r="W91" s="7">
        <v>55.754034944161901</v>
      </c>
      <c r="X91" s="8">
        <v>2.79574536745345</v>
      </c>
      <c r="Y91" s="7">
        <v>10.3162156818998</v>
      </c>
      <c r="Z91" s="8">
        <v>3.3304768518682399</v>
      </c>
      <c r="AA91" s="7">
        <v>70.857182130232601</v>
      </c>
      <c r="AB91" s="8">
        <v>1.39449252278702</v>
      </c>
      <c r="AC91" s="7">
        <v>66.429770319784794</v>
      </c>
      <c r="AD91" s="8">
        <v>2.5566979615095198</v>
      </c>
      <c r="AE91" s="7">
        <v>78.144745511791697</v>
      </c>
      <c r="AF91" s="8">
        <v>2.7221980672764201</v>
      </c>
      <c r="AG91" s="7">
        <v>11.7149751920069</v>
      </c>
      <c r="AH91" s="8">
        <v>3.1419548231816599</v>
      </c>
      <c r="AI91" s="7">
        <v>49.561870957782503</v>
      </c>
      <c r="AJ91" s="8">
        <v>1.42459037643671</v>
      </c>
      <c r="AK91" s="7">
        <v>48.560386331793097</v>
      </c>
      <c r="AL91" s="8">
        <v>2.6131769033495802</v>
      </c>
      <c r="AM91" s="7">
        <v>49.231114484926799</v>
      </c>
      <c r="AN91" s="8">
        <v>2.9213769097861499</v>
      </c>
      <c r="AO91" s="7">
        <v>0.67072815313362399</v>
      </c>
      <c r="AP91" s="8">
        <v>3.5497925710081599</v>
      </c>
      <c r="AQ91" s="7">
        <v>44.1501878536913</v>
      </c>
      <c r="AR91" s="8">
        <v>1.77822820348786</v>
      </c>
      <c r="AS91" s="7">
        <v>51.842587484451897</v>
      </c>
      <c r="AT91" s="8">
        <v>3.42000751385187</v>
      </c>
      <c r="AU91" s="7">
        <v>41.162463471183898</v>
      </c>
      <c r="AV91" s="8">
        <v>3.4250116174404099</v>
      </c>
      <c r="AW91" s="7">
        <v>-10.6801240132679</v>
      </c>
      <c r="AX91" s="8">
        <v>4.5763114216335099</v>
      </c>
      <c r="AY91" s="7">
        <v>20.060911475894802</v>
      </c>
      <c r="AZ91" s="8">
        <v>1.3654184590080001</v>
      </c>
      <c r="BA91" s="7">
        <v>23.994401770116198</v>
      </c>
      <c r="BB91" s="8">
        <v>2.5074380278104198</v>
      </c>
      <c r="BC91" s="7">
        <v>19.030217974867998</v>
      </c>
      <c r="BD91" s="8">
        <v>2.3765054203862901</v>
      </c>
      <c r="BE91" s="7">
        <v>-4.9641837952482097</v>
      </c>
      <c r="BF91" s="8">
        <v>3.1985544209040002</v>
      </c>
      <c r="BG91" s="7">
        <v>60.809552755324198</v>
      </c>
      <c r="BH91" s="8">
        <v>1.4367392287994001</v>
      </c>
      <c r="BI91" s="7">
        <v>56.3940613039317</v>
      </c>
      <c r="BJ91" s="8">
        <v>3.1825334646535102</v>
      </c>
      <c r="BK91" s="7">
        <v>63.137654155405301</v>
      </c>
      <c r="BL91" s="8">
        <v>3.39009099483353</v>
      </c>
      <c r="BM91" s="7">
        <v>6.7435928514736103</v>
      </c>
      <c r="BN91" s="8">
        <v>3.6286616821176798</v>
      </c>
      <c r="BO91" s="7">
        <v>38.039009399657701</v>
      </c>
      <c r="BP91" s="8">
        <v>1.55571774454542</v>
      </c>
      <c r="BQ91" s="7">
        <v>32.780908462292899</v>
      </c>
      <c r="BR91" s="8">
        <v>3.0416386026140998</v>
      </c>
      <c r="BS91" s="7">
        <v>42.306230036481701</v>
      </c>
      <c r="BT91" s="8">
        <v>3.2966151066632201</v>
      </c>
      <c r="BU91" s="7">
        <v>9.5253215741887907</v>
      </c>
      <c r="BV91" s="8">
        <v>4.4019365677872901</v>
      </c>
      <c r="BW91" s="7">
        <v>43.720327321029302</v>
      </c>
      <c r="BX91" s="8">
        <v>1.5050999753579799</v>
      </c>
      <c r="BY91" s="7">
        <v>41.3645468628632</v>
      </c>
      <c r="BZ91" s="8">
        <v>2.6065390759177598</v>
      </c>
      <c r="CA91" s="7">
        <v>45.675457543865399</v>
      </c>
      <c r="CB91" s="8">
        <v>4.1071700213810001</v>
      </c>
      <c r="CC91" s="7">
        <v>4.3109106810022304</v>
      </c>
      <c r="CD91" s="8">
        <v>5.0296178966594898</v>
      </c>
      <c r="CE91" s="7">
        <v>38.909080281587499</v>
      </c>
      <c r="CF91" s="8">
        <v>1.23529059053829</v>
      </c>
      <c r="CG91" s="7">
        <v>38.5174913552517</v>
      </c>
      <c r="CH91" s="8">
        <v>3.317659034424</v>
      </c>
      <c r="CI91" s="7">
        <v>37.552729195095203</v>
      </c>
      <c r="CJ91" s="8">
        <v>2.6712821720278299</v>
      </c>
      <c r="CK91" s="7">
        <v>-0.96476216015651794</v>
      </c>
      <c r="CL91" s="8">
        <v>4.45126527502297</v>
      </c>
      <c r="CM91" s="7">
        <v>52.310868840895203</v>
      </c>
      <c r="CN91" s="8">
        <v>1.40660165168972</v>
      </c>
      <c r="CO91" s="7">
        <v>46.395290177677602</v>
      </c>
      <c r="CP91" s="8">
        <v>2.9491751228824401</v>
      </c>
      <c r="CQ91" s="7">
        <v>55.070786090943898</v>
      </c>
      <c r="CR91" s="8">
        <v>3.4027982714757998</v>
      </c>
      <c r="CS91" s="7">
        <v>8.6754959132663494</v>
      </c>
      <c r="CT91" s="8">
        <v>4.53069101699535</v>
      </c>
      <c r="CU91" s="7">
        <v>28.828310816015701</v>
      </c>
      <c r="CV91" s="8">
        <v>1.2966324974229499</v>
      </c>
      <c r="CW91" s="7">
        <v>31.1668134801569</v>
      </c>
      <c r="CX91" s="8">
        <v>2.9162402303701098</v>
      </c>
      <c r="CY91" s="7">
        <v>30.477057498767699</v>
      </c>
      <c r="CZ91" s="8">
        <v>2.7949231442617402</v>
      </c>
      <c r="DA91" s="7">
        <v>-0.68975598138912597</v>
      </c>
      <c r="DB91" s="9">
        <v>4.2549746434695699</v>
      </c>
    </row>
    <row r="92" spans="1:106" ht="15" customHeight="1" x14ac:dyDescent="0.25">
      <c r="A92" s="26" t="s">
        <v>48</v>
      </c>
      <c r="B92" s="56">
        <v>3</v>
      </c>
      <c r="C92" s="7">
        <v>58.385135913125403</v>
      </c>
      <c r="D92" s="8">
        <v>1.08958107634171</v>
      </c>
      <c r="E92" s="7">
        <v>55.881381438687903</v>
      </c>
      <c r="F92" s="8">
        <v>2.2651621524094101</v>
      </c>
      <c r="G92" s="7">
        <v>58.1989456745968</v>
      </c>
      <c r="H92" s="8">
        <v>2.2999788579178699</v>
      </c>
      <c r="I92" s="7">
        <v>2.3175642359089301</v>
      </c>
      <c r="J92" s="8">
        <v>3.0338525098945901</v>
      </c>
      <c r="K92" s="7">
        <v>50.062507933281601</v>
      </c>
      <c r="L92" s="8">
        <v>1.0695213598147899</v>
      </c>
      <c r="M92" s="7">
        <v>49.183315012671699</v>
      </c>
      <c r="N92" s="8">
        <v>2.5628026112236402</v>
      </c>
      <c r="O92" s="7">
        <v>50.109674458481201</v>
      </c>
      <c r="P92" s="8">
        <v>2.1245273572466998</v>
      </c>
      <c r="Q92" s="7">
        <v>0.92635944580951002</v>
      </c>
      <c r="R92" s="8">
        <v>3.1454100370907501</v>
      </c>
      <c r="S92" s="7">
        <v>74.088798680561794</v>
      </c>
      <c r="T92" s="8">
        <v>1.0851401623221999</v>
      </c>
      <c r="U92" s="7">
        <v>71.046535493810794</v>
      </c>
      <c r="V92" s="8">
        <v>2.0552229616872899</v>
      </c>
      <c r="W92" s="7">
        <v>73.159694465618003</v>
      </c>
      <c r="X92" s="8">
        <v>2.0707080999215401</v>
      </c>
      <c r="Y92" s="7">
        <v>2.1131589718072101</v>
      </c>
      <c r="Z92" s="8">
        <v>2.8683208007443</v>
      </c>
      <c r="AA92" s="7">
        <v>76.276402177071304</v>
      </c>
      <c r="AB92" s="8">
        <v>1.0702248703063599</v>
      </c>
      <c r="AC92" s="7">
        <v>73.773720917237</v>
      </c>
      <c r="AD92" s="8">
        <v>2.4473816108754698</v>
      </c>
      <c r="AE92" s="7">
        <v>77.383841695865897</v>
      </c>
      <c r="AF92" s="8">
        <v>1.5801019776336001</v>
      </c>
      <c r="AG92" s="7">
        <v>3.6101207786289802</v>
      </c>
      <c r="AH92" s="8">
        <v>2.6988873141398302</v>
      </c>
      <c r="AI92" s="7">
        <v>76.524712873951003</v>
      </c>
      <c r="AJ92" s="8">
        <v>0.96960900322625398</v>
      </c>
      <c r="AK92" s="7">
        <v>76.379990571981807</v>
      </c>
      <c r="AL92" s="8">
        <v>2.2822875659190101</v>
      </c>
      <c r="AM92" s="7">
        <v>74.144623454170699</v>
      </c>
      <c r="AN92" s="8">
        <v>1.8948481421254899</v>
      </c>
      <c r="AO92" s="7">
        <v>-2.23536711781118</v>
      </c>
      <c r="AP92" s="8">
        <v>2.6766002991831299</v>
      </c>
      <c r="AQ92" s="7">
        <v>49.085673268972798</v>
      </c>
      <c r="AR92" s="8">
        <v>1.2644939155338499</v>
      </c>
      <c r="AS92" s="7">
        <v>52.337770206798702</v>
      </c>
      <c r="AT92" s="8">
        <v>2.64114888436885</v>
      </c>
      <c r="AU92" s="7">
        <v>46.237585350817</v>
      </c>
      <c r="AV92" s="8">
        <v>1.92758829631664</v>
      </c>
      <c r="AW92" s="7">
        <v>-6.1001848559817304</v>
      </c>
      <c r="AX92" s="8">
        <v>3.0671706278319801</v>
      </c>
      <c r="AY92" s="7">
        <v>21.3903909467274</v>
      </c>
      <c r="AZ92" s="8">
        <v>1.0560395821005399</v>
      </c>
      <c r="BA92" s="7">
        <v>23.8119953994144</v>
      </c>
      <c r="BB92" s="8">
        <v>2.0002356454746399</v>
      </c>
      <c r="BC92" s="7">
        <v>19.549026441496</v>
      </c>
      <c r="BD92" s="8">
        <v>1.9220712287061299</v>
      </c>
      <c r="BE92" s="7">
        <v>-4.2629689579184404</v>
      </c>
      <c r="BF92" s="8">
        <v>2.6710936777484502</v>
      </c>
      <c r="BG92" s="7">
        <v>46.844175183855498</v>
      </c>
      <c r="BH92" s="8">
        <v>1.0198088098265901</v>
      </c>
      <c r="BI92" s="7">
        <v>45.520858583897898</v>
      </c>
      <c r="BJ92" s="8">
        <v>2.0349465330028398</v>
      </c>
      <c r="BK92" s="7">
        <v>48.548277185638803</v>
      </c>
      <c r="BL92" s="8">
        <v>1.7691479357297999</v>
      </c>
      <c r="BM92" s="7">
        <v>3.0274186017408602</v>
      </c>
      <c r="BN92" s="8">
        <v>2.37308406061813</v>
      </c>
      <c r="BO92" s="7">
        <v>54.636903716762603</v>
      </c>
      <c r="BP92" s="8">
        <v>1.2110598719186501</v>
      </c>
      <c r="BQ92" s="7">
        <v>54.345539826405897</v>
      </c>
      <c r="BR92" s="8">
        <v>2.4535311540175702</v>
      </c>
      <c r="BS92" s="7">
        <v>54.045672989965098</v>
      </c>
      <c r="BT92" s="8">
        <v>2.1866532237720402</v>
      </c>
      <c r="BU92" s="7">
        <v>-0.29986683644074902</v>
      </c>
      <c r="BV92" s="8">
        <v>2.9747289158516899</v>
      </c>
      <c r="BW92" s="7">
        <v>56.989284659648902</v>
      </c>
      <c r="BX92" s="8">
        <v>1.1495766502089499</v>
      </c>
      <c r="BY92" s="7">
        <v>55.554530636628499</v>
      </c>
      <c r="BZ92" s="8">
        <v>2.20727215458035</v>
      </c>
      <c r="CA92" s="7">
        <v>54.9288618209238</v>
      </c>
      <c r="CB92" s="8">
        <v>2.1933163646398399</v>
      </c>
      <c r="CC92" s="7">
        <v>-0.62566881570473498</v>
      </c>
      <c r="CD92" s="8">
        <v>2.4625502262340002</v>
      </c>
      <c r="CE92" s="7">
        <v>53.734708480874303</v>
      </c>
      <c r="CF92" s="8">
        <v>1.1904015893788999</v>
      </c>
      <c r="CG92" s="7">
        <v>56.063385707254398</v>
      </c>
      <c r="CH92" s="8">
        <v>2.3879140048169698</v>
      </c>
      <c r="CI92" s="7">
        <v>54.415859835736597</v>
      </c>
      <c r="CJ92" s="8">
        <v>2.1204021647109998</v>
      </c>
      <c r="CK92" s="7">
        <v>-1.64752587151782</v>
      </c>
      <c r="CL92" s="8">
        <v>2.8443450049546102</v>
      </c>
      <c r="CM92" s="7">
        <v>48.326391308425798</v>
      </c>
      <c r="CN92" s="8">
        <v>1.07797258986899</v>
      </c>
      <c r="CO92" s="7">
        <v>48.417262965122802</v>
      </c>
      <c r="CP92" s="8">
        <v>2.1269840320925302</v>
      </c>
      <c r="CQ92" s="7">
        <v>48.118178338094999</v>
      </c>
      <c r="CR92" s="8">
        <v>2.2687072325395201</v>
      </c>
      <c r="CS92" s="7">
        <v>-0.29908462702774602</v>
      </c>
      <c r="CT92" s="8">
        <v>2.7457224982323498</v>
      </c>
      <c r="CU92" s="7">
        <v>40.103586054403998</v>
      </c>
      <c r="CV92" s="8">
        <v>1.2073792985845999</v>
      </c>
      <c r="CW92" s="7">
        <v>38.221656740691699</v>
      </c>
      <c r="CX92" s="8">
        <v>2.2249958408518098</v>
      </c>
      <c r="CY92" s="7">
        <v>45.335364601048198</v>
      </c>
      <c r="CZ92" s="8">
        <v>2.2968086247897799</v>
      </c>
      <c r="DA92" s="7">
        <v>7.1137078603564401</v>
      </c>
      <c r="DB92" s="9">
        <v>3.08229962282851</v>
      </c>
    </row>
    <row r="93" spans="1:106" ht="15" customHeight="1" x14ac:dyDescent="0.25">
      <c r="A93" s="26" t="s">
        <v>50</v>
      </c>
      <c r="B93" s="56">
        <v>3</v>
      </c>
      <c r="C93" s="7">
        <v>59.070277126246403</v>
      </c>
      <c r="D93" s="8">
        <v>1.3141687212225199</v>
      </c>
      <c r="E93" s="7">
        <v>64.002758760453901</v>
      </c>
      <c r="F93" s="8">
        <v>2.4460597800316601</v>
      </c>
      <c r="G93" s="7">
        <v>55.750259803386101</v>
      </c>
      <c r="H93" s="8">
        <v>2.5880579332645199</v>
      </c>
      <c r="I93" s="7">
        <v>-8.2524989570678091</v>
      </c>
      <c r="J93" s="8">
        <v>3.4447925781929798</v>
      </c>
      <c r="K93" s="7">
        <v>65.5175595747518</v>
      </c>
      <c r="L93" s="8">
        <v>1.3121868425998799</v>
      </c>
      <c r="M93" s="7">
        <v>71.844152636330605</v>
      </c>
      <c r="N93" s="8">
        <v>2.0236141850557399</v>
      </c>
      <c r="O93" s="7">
        <v>63.506005464675802</v>
      </c>
      <c r="P93" s="8">
        <v>2.6076295206850002</v>
      </c>
      <c r="Q93" s="7">
        <v>-8.3381471716547502</v>
      </c>
      <c r="R93" s="8">
        <v>3.0756323220872299</v>
      </c>
      <c r="S93" s="7">
        <v>65.631796363200195</v>
      </c>
      <c r="T93" s="8">
        <v>1.2876072418408999</v>
      </c>
      <c r="U93" s="7">
        <v>69.9503070447997</v>
      </c>
      <c r="V93" s="8">
        <v>1.9770282934369801</v>
      </c>
      <c r="W93" s="7">
        <v>64.835141980343394</v>
      </c>
      <c r="X93" s="8">
        <v>2.3880570480466199</v>
      </c>
      <c r="Y93" s="7">
        <v>-5.1151650644562396</v>
      </c>
      <c r="Z93" s="8">
        <v>3.0398514186558199</v>
      </c>
      <c r="AA93" s="7">
        <v>53.9301265476794</v>
      </c>
      <c r="AB93" s="8">
        <v>1.38987346958734</v>
      </c>
      <c r="AC93" s="7">
        <v>57.152098571828802</v>
      </c>
      <c r="AD93" s="8">
        <v>2.3003814400543598</v>
      </c>
      <c r="AE93" s="7">
        <v>53.606867425700401</v>
      </c>
      <c r="AF93" s="8">
        <v>2.70346669139257</v>
      </c>
      <c r="AG93" s="7">
        <v>-3.5452311461284198</v>
      </c>
      <c r="AH93" s="8">
        <v>3.5327761879675101</v>
      </c>
      <c r="AI93" s="7">
        <v>63.398851486804702</v>
      </c>
      <c r="AJ93" s="8">
        <v>1.1354926311873601</v>
      </c>
      <c r="AK93" s="7">
        <v>69.458996198936703</v>
      </c>
      <c r="AL93" s="8">
        <v>1.76991096635985</v>
      </c>
      <c r="AM93" s="7">
        <v>60.740810613552902</v>
      </c>
      <c r="AN93" s="8">
        <v>2.37474931117031</v>
      </c>
      <c r="AO93" s="7">
        <v>-8.7181855853838393</v>
      </c>
      <c r="AP93" s="8">
        <v>3.1102222996398599</v>
      </c>
      <c r="AQ93" s="7">
        <v>51.830546131119704</v>
      </c>
      <c r="AR93" s="8">
        <v>1.2160935261257599</v>
      </c>
      <c r="AS93" s="7">
        <v>60.251292619471499</v>
      </c>
      <c r="AT93" s="8">
        <v>2.2515412637088499</v>
      </c>
      <c r="AU93" s="7">
        <v>48.720880469282697</v>
      </c>
      <c r="AV93" s="8">
        <v>2.52705809126731</v>
      </c>
      <c r="AW93" s="7">
        <v>-11.5304121501888</v>
      </c>
      <c r="AX93" s="8">
        <v>3.3468944342623899</v>
      </c>
      <c r="AY93" s="7">
        <v>15.9574064346185</v>
      </c>
      <c r="AZ93" s="8">
        <v>0.98236548391387901</v>
      </c>
      <c r="BA93" s="7">
        <v>19.6178103375631</v>
      </c>
      <c r="BB93" s="8">
        <v>1.9210619027709801</v>
      </c>
      <c r="BC93" s="7">
        <v>16.323686962798099</v>
      </c>
      <c r="BD93" s="8">
        <v>1.9092154125180301</v>
      </c>
      <c r="BE93" s="7">
        <v>-3.29412337476503</v>
      </c>
      <c r="BF93" s="8">
        <v>2.53097179998906</v>
      </c>
      <c r="BG93" s="7">
        <v>40.223362555482801</v>
      </c>
      <c r="BH93" s="8">
        <v>1.07581577038163</v>
      </c>
      <c r="BI93" s="7">
        <v>46.245019941826399</v>
      </c>
      <c r="BJ93" s="8">
        <v>1.8002109365282899</v>
      </c>
      <c r="BK93" s="7">
        <v>38.931810887696699</v>
      </c>
      <c r="BL93" s="8">
        <v>2.1980998440758599</v>
      </c>
      <c r="BM93" s="7">
        <v>-7.31320905412964</v>
      </c>
      <c r="BN93" s="8">
        <v>2.7888753666430399</v>
      </c>
      <c r="BO93" s="7">
        <v>38.385428237096598</v>
      </c>
      <c r="BP93" s="8">
        <v>1.23802997874549</v>
      </c>
      <c r="BQ93" s="7">
        <v>41.607138484933799</v>
      </c>
      <c r="BR93" s="8">
        <v>2.5787213692682101</v>
      </c>
      <c r="BS93" s="7">
        <v>36.931252170036203</v>
      </c>
      <c r="BT93" s="8">
        <v>2.4097940009514698</v>
      </c>
      <c r="BU93" s="7">
        <v>-4.6758863148976504</v>
      </c>
      <c r="BV93" s="8">
        <v>3.7455251496398199</v>
      </c>
      <c r="BW93" s="7">
        <v>35.758290783181799</v>
      </c>
      <c r="BX93" s="8">
        <v>1.0973284439681801</v>
      </c>
      <c r="BY93" s="7">
        <v>37.371288420370703</v>
      </c>
      <c r="BZ93" s="8">
        <v>2.55709272407239</v>
      </c>
      <c r="CA93" s="7">
        <v>36.301148179284297</v>
      </c>
      <c r="CB93" s="8">
        <v>2.2251256906282602</v>
      </c>
      <c r="CC93" s="7">
        <v>-1.0701402410863801</v>
      </c>
      <c r="CD93" s="8">
        <v>3.685997014942</v>
      </c>
      <c r="CE93" s="7">
        <v>55.085706066438398</v>
      </c>
      <c r="CF93" s="8">
        <v>1.12693523497912</v>
      </c>
      <c r="CG93" s="7">
        <v>59.8993579282075</v>
      </c>
      <c r="CH93" s="8">
        <v>2.2352352866207101</v>
      </c>
      <c r="CI93" s="7">
        <v>54.9869328193288</v>
      </c>
      <c r="CJ93" s="8">
        <v>2.2522803903923401</v>
      </c>
      <c r="CK93" s="7">
        <v>-4.9124251088786899</v>
      </c>
      <c r="CL93" s="8">
        <v>3.4728693139452602</v>
      </c>
      <c r="CM93" s="7">
        <v>55.337376871323897</v>
      </c>
      <c r="CN93" s="8">
        <v>1.19472553139114</v>
      </c>
      <c r="CO93" s="7">
        <v>60.934783403221303</v>
      </c>
      <c r="CP93" s="8">
        <v>2.2575737070992199</v>
      </c>
      <c r="CQ93" s="7">
        <v>53.540901211169199</v>
      </c>
      <c r="CR93" s="8">
        <v>2.3527191451937801</v>
      </c>
      <c r="CS93" s="7">
        <v>-7.39388219205218</v>
      </c>
      <c r="CT93" s="8">
        <v>3.3499517286092102</v>
      </c>
      <c r="CU93" s="7">
        <v>38.250345739988902</v>
      </c>
      <c r="CV93" s="8">
        <v>1.1805432084181799</v>
      </c>
      <c r="CW93" s="7">
        <v>42.946317034111203</v>
      </c>
      <c r="CX93" s="8">
        <v>2.30119227414627</v>
      </c>
      <c r="CY93" s="7">
        <v>39.367882655094697</v>
      </c>
      <c r="CZ93" s="8">
        <v>2.4103347736274601</v>
      </c>
      <c r="DA93" s="7">
        <v>-3.5784343790165698</v>
      </c>
      <c r="DB93" s="9">
        <v>3.4983431534640999</v>
      </c>
    </row>
    <row r="94" spans="1:106" ht="15" customHeight="1" x14ac:dyDescent="0.25">
      <c r="A94" s="26" t="s">
        <v>55</v>
      </c>
      <c r="B94" s="56">
        <v>3</v>
      </c>
      <c r="C94" s="7">
        <v>29.128673145467101</v>
      </c>
      <c r="D94" s="8">
        <v>1.15131416265456</v>
      </c>
      <c r="E94" s="7">
        <v>22.021247014531799</v>
      </c>
      <c r="F94" s="8">
        <v>2.4333653369994499</v>
      </c>
      <c r="G94" s="7">
        <v>31.294804397043801</v>
      </c>
      <c r="H94" s="8">
        <v>2.7378240101892399</v>
      </c>
      <c r="I94" s="7">
        <v>9.2735573825119708</v>
      </c>
      <c r="J94" s="8">
        <v>3.8309284511665198</v>
      </c>
      <c r="K94" s="7">
        <v>29.227934627604998</v>
      </c>
      <c r="L94" s="8">
        <v>1.3100049074333699</v>
      </c>
      <c r="M94" s="7">
        <v>25.456119652253399</v>
      </c>
      <c r="N94" s="8">
        <v>2.2732102806955998</v>
      </c>
      <c r="O94" s="7">
        <v>27.569065296704999</v>
      </c>
      <c r="P94" s="8">
        <v>2.38867029285263</v>
      </c>
      <c r="Q94" s="7">
        <v>2.1129456444516399</v>
      </c>
      <c r="R94" s="8">
        <v>3.0785277153791801</v>
      </c>
      <c r="S94" s="7">
        <v>41.544005536506702</v>
      </c>
      <c r="T94" s="8">
        <v>1.2972703535547201</v>
      </c>
      <c r="U94" s="7">
        <v>36.070855693852302</v>
      </c>
      <c r="V94" s="8">
        <v>2.5937398201682198</v>
      </c>
      <c r="W94" s="7">
        <v>41.161383557667797</v>
      </c>
      <c r="X94" s="8">
        <v>2.9187808350601001</v>
      </c>
      <c r="Y94" s="7">
        <v>5.09052786381553</v>
      </c>
      <c r="Z94" s="8">
        <v>3.95644598011532</v>
      </c>
      <c r="AA94" s="7">
        <v>47.289696390329503</v>
      </c>
      <c r="AB94" s="8">
        <v>1.3776102664898</v>
      </c>
      <c r="AC94" s="7">
        <v>40.5436527905456</v>
      </c>
      <c r="AD94" s="8">
        <v>3.08642245332639</v>
      </c>
      <c r="AE94" s="7">
        <v>51.344042840360302</v>
      </c>
      <c r="AF94" s="8">
        <v>2.6167227932224</v>
      </c>
      <c r="AG94" s="7">
        <v>10.8003900498147</v>
      </c>
      <c r="AH94" s="8">
        <v>4.1649932657756503</v>
      </c>
      <c r="AI94" s="7">
        <v>48.659552504365898</v>
      </c>
      <c r="AJ94" s="8">
        <v>1.17297089217607</v>
      </c>
      <c r="AK94" s="7">
        <v>46.934604704179698</v>
      </c>
      <c r="AL94" s="8">
        <v>2.7640090294356301</v>
      </c>
      <c r="AM94" s="7">
        <v>49.288989007785901</v>
      </c>
      <c r="AN94" s="8">
        <v>2.6651900952977501</v>
      </c>
      <c r="AO94" s="7">
        <v>2.3543843036061798</v>
      </c>
      <c r="AP94" s="8">
        <v>4.1483738303152302</v>
      </c>
      <c r="AQ94" s="7">
        <v>38.371408363919201</v>
      </c>
      <c r="AR94" s="8">
        <v>1.31008524744614</v>
      </c>
      <c r="AS94" s="7">
        <v>39.118005514987601</v>
      </c>
      <c r="AT94" s="8">
        <v>2.9364751286378201</v>
      </c>
      <c r="AU94" s="7">
        <v>33.087328648530303</v>
      </c>
      <c r="AV94" s="8">
        <v>2.48491262754641</v>
      </c>
      <c r="AW94" s="7">
        <v>-6.0306768664573296</v>
      </c>
      <c r="AX94" s="8">
        <v>4.0707478377134096</v>
      </c>
      <c r="AY94" s="7">
        <v>8.5534472091496294</v>
      </c>
      <c r="AZ94" s="8">
        <v>0.71247060261398099</v>
      </c>
      <c r="BA94" s="7">
        <v>9.45430643567299</v>
      </c>
      <c r="BB94" s="8">
        <v>1.57292893144962</v>
      </c>
      <c r="BC94" s="7">
        <v>7.3030714371018099</v>
      </c>
      <c r="BD94" s="8">
        <v>1.31627534244505</v>
      </c>
      <c r="BE94" s="7">
        <v>-2.1512349985711898</v>
      </c>
      <c r="BF94" s="8">
        <v>1.9228203590333299</v>
      </c>
      <c r="BG94" s="7">
        <v>15.9987116535528</v>
      </c>
      <c r="BH94" s="8">
        <v>0.98958758006438596</v>
      </c>
      <c r="BI94" s="7">
        <v>12.463933778746499</v>
      </c>
      <c r="BJ94" s="8">
        <v>1.90026758871195</v>
      </c>
      <c r="BK94" s="7">
        <v>18.563063656798398</v>
      </c>
      <c r="BL94" s="8">
        <v>2.0291167407592501</v>
      </c>
      <c r="BM94" s="7">
        <v>6.0991298780519001</v>
      </c>
      <c r="BN94" s="8">
        <v>2.6878021325352202</v>
      </c>
      <c r="BO94" s="7">
        <v>31.784714788361601</v>
      </c>
      <c r="BP94" s="8">
        <v>1.2411199972821401</v>
      </c>
      <c r="BQ94" s="7">
        <v>30.978533123206599</v>
      </c>
      <c r="BR94" s="8">
        <v>2.8088746402647402</v>
      </c>
      <c r="BS94" s="7">
        <v>31.3233156326528</v>
      </c>
      <c r="BT94" s="8">
        <v>2.47590034287655</v>
      </c>
      <c r="BU94" s="7">
        <v>0.34478250944623001</v>
      </c>
      <c r="BV94" s="8">
        <v>3.66450287157268</v>
      </c>
      <c r="BW94" s="7">
        <v>27.907799402344999</v>
      </c>
      <c r="BX94" s="8">
        <v>1.2494385644935</v>
      </c>
      <c r="BY94" s="7">
        <v>24.344505936012499</v>
      </c>
      <c r="BZ94" s="8">
        <v>2.6840874868580902</v>
      </c>
      <c r="CA94" s="7">
        <v>30.142164169722701</v>
      </c>
      <c r="CB94" s="8">
        <v>2.6455176323223801</v>
      </c>
      <c r="CC94" s="7">
        <v>5.7976582337102398</v>
      </c>
      <c r="CD94" s="8">
        <v>3.7373273655695698</v>
      </c>
      <c r="CE94" s="7">
        <v>34.432192133200601</v>
      </c>
      <c r="CF94" s="8">
        <v>1.44933302926462</v>
      </c>
      <c r="CG94" s="7">
        <v>31.6328528888146</v>
      </c>
      <c r="CH94" s="8">
        <v>2.6389100019959</v>
      </c>
      <c r="CI94" s="7">
        <v>37.1563641374319</v>
      </c>
      <c r="CJ94" s="8">
        <v>2.1227859528312698</v>
      </c>
      <c r="CK94" s="7">
        <v>5.5235112486173303</v>
      </c>
      <c r="CL94" s="8">
        <v>3.0863719363511701</v>
      </c>
      <c r="CM94" s="7">
        <v>25.350550641489001</v>
      </c>
      <c r="CN94" s="8">
        <v>1.0115971975598701</v>
      </c>
      <c r="CO94" s="7">
        <v>24.291001796481101</v>
      </c>
      <c r="CP94" s="8">
        <v>2.66585726326212</v>
      </c>
      <c r="CQ94" s="7">
        <v>28.464004730020299</v>
      </c>
      <c r="CR94" s="8">
        <v>2.5380173063557301</v>
      </c>
      <c r="CS94" s="7">
        <v>4.1730029335391698</v>
      </c>
      <c r="CT94" s="8">
        <v>3.68546372049838</v>
      </c>
      <c r="CU94" s="7">
        <v>16.6106675850553</v>
      </c>
      <c r="CV94" s="8">
        <v>1.0875151273620201</v>
      </c>
      <c r="CW94" s="7">
        <v>15.3916896560116</v>
      </c>
      <c r="CX94" s="8">
        <v>1.93462418617825</v>
      </c>
      <c r="CY94" s="7">
        <v>17.4252338494104</v>
      </c>
      <c r="CZ94" s="8">
        <v>2.26191900665909</v>
      </c>
      <c r="DA94" s="7">
        <v>2.0335441933987801</v>
      </c>
      <c r="DB94" s="9">
        <v>2.9704339774800999</v>
      </c>
    </row>
    <row r="95" spans="1:106" ht="15" customHeight="1" x14ac:dyDescent="0.25">
      <c r="A95" s="26" t="s">
        <v>59</v>
      </c>
      <c r="B95" s="56">
        <v>3</v>
      </c>
      <c r="C95" s="7">
        <v>19.175009545926201</v>
      </c>
      <c r="D95" s="8">
        <v>0.86235307747077095</v>
      </c>
      <c r="E95" s="7">
        <v>18.158529313255599</v>
      </c>
      <c r="F95" s="8">
        <v>1.59598097516391</v>
      </c>
      <c r="G95" s="7">
        <v>21.058214936714101</v>
      </c>
      <c r="H95" s="8">
        <v>1.61164491238899</v>
      </c>
      <c r="I95" s="7">
        <v>2.8996856234584798</v>
      </c>
      <c r="J95" s="8">
        <v>2.1653081414213999</v>
      </c>
      <c r="K95" s="7">
        <v>28.500237018121499</v>
      </c>
      <c r="L95" s="8">
        <v>1.1646197361308599</v>
      </c>
      <c r="M95" s="7">
        <v>30.123847829715601</v>
      </c>
      <c r="N95" s="8">
        <v>1.9851351445119201</v>
      </c>
      <c r="O95" s="7">
        <v>30.051461630330198</v>
      </c>
      <c r="P95" s="8">
        <v>2.0252261258022002</v>
      </c>
      <c r="Q95" s="7">
        <v>-7.2386199385434197E-2</v>
      </c>
      <c r="R95" s="8">
        <v>2.6396279951032202</v>
      </c>
      <c r="S95" s="7">
        <v>41.331338455430398</v>
      </c>
      <c r="T95" s="8">
        <v>1.2045274384207501</v>
      </c>
      <c r="U95" s="7">
        <v>41.858003778750799</v>
      </c>
      <c r="V95" s="8">
        <v>2.2232725188257398</v>
      </c>
      <c r="W95" s="7">
        <v>39.121322302489503</v>
      </c>
      <c r="X95" s="8">
        <v>2.1390190260933899</v>
      </c>
      <c r="Y95" s="7">
        <v>-2.7366814762612499</v>
      </c>
      <c r="Z95" s="8">
        <v>3.1465044808344</v>
      </c>
      <c r="AA95" s="7">
        <v>44.346432962311503</v>
      </c>
      <c r="AB95" s="8">
        <v>1.4188262800385101</v>
      </c>
      <c r="AC95" s="7">
        <v>46.059076495173798</v>
      </c>
      <c r="AD95" s="8">
        <v>2.499755910412</v>
      </c>
      <c r="AE95" s="7">
        <v>40.837096376696401</v>
      </c>
      <c r="AF95" s="8">
        <v>2.22708576808194</v>
      </c>
      <c r="AG95" s="7">
        <v>-5.2219801184773997</v>
      </c>
      <c r="AH95" s="8">
        <v>3.2460977395652901</v>
      </c>
      <c r="AI95" s="7">
        <v>41.752050911155202</v>
      </c>
      <c r="AJ95" s="8">
        <v>1.1548730808516701</v>
      </c>
      <c r="AK95" s="7">
        <v>42.075274578974202</v>
      </c>
      <c r="AL95" s="8">
        <v>2.2387926236192599</v>
      </c>
      <c r="AM95" s="7">
        <v>39.6518841949703</v>
      </c>
      <c r="AN95" s="8">
        <v>2.0524393246968602</v>
      </c>
      <c r="AO95" s="7">
        <v>-2.42339038400387</v>
      </c>
      <c r="AP95" s="8">
        <v>2.91377191287024</v>
      </c>
      <c r="AQ95" s="7">
        <v>31.4214544184223</v>
      </c>
      <c r="AR95" s="8">
        <v>1.06408527196393</v>
      </c>
      <c r="AS95" s="7">
        <v>37.823800537342002</v>
      </c>
      <c r="AT95" s="8">
        <v>1.9952237786753</v>
      </c>
      <c r="AU95" s="7">
        <v>26.1772416806275</v>
      </c>
      <c r="AV95" s="8">
        <v>1.87138246305056</v>
      </c>
      <c r="AW95" s="7">
        <v>-11.6465588567144</v>
      </c>
      <c r="AX95" s="8">
        <v>2.6469713462743698</v>
      </c>
      <c r="AY95" s="7">
        <v>10.290411574561499</v>
      </c>
      <c r="AZ95" s="8">
        <v>0.59978213766198196</v>
      </c>
      <c r="BA95" s="7">
        <v>12.961086205712901</v>
      </c>
      <c r="BB95" s="8">
        <v>1.34081680274981</v>
      </c>
      <c r="BC95" s="7">
        <v>11.3520210940484</v>
      </c>
      <c r="BD95" s="8">
        <v>1.3624557381781299</v>
      </c>
      <c r="BE95" s="7">
        <v>-1.6090651116644801</v>
      </c>
      <c r="BF95" s="8">
        <v>1.7837638677132299</v>
      </c>
      <c r="BG95" s="7">
        <v>36.961852036354998</v>
      </c>
      <c r="BH95" s="8">
        <v>1.0353020864570901</v>
      </c>
      <c r="BI95" s="7">
        <v>40.605142025795097</v>
      </c>
      <c r="BJ95" s="8">
        <v>2.2091790484692102</v>
      </c>
      <c r="BK95" s="7">
        <v>33.589477539365397</v>
      </c>
      <c r="BL95" s="8">
        <v>2.0060210629377799</v>
      </c>
      <c r="BM95" s="7">
        <v>-7.0156644864297002</v>
      </c>
      <c r="BN95" s="8">
        <v>3.1320238143936798</v>
      </c>
      <c r="BO95" s="7">
        <v>29.382026827711201</v>
      </c>
      <c r="BP95" s="8">
        <v>1.0216051194773299</v>
      </c>
      <c r="BQ95" s="7">
        <v>29.855167318201801</v>
      </c>
      <c r="BR95" s="8">
        <v>1.8733682370067599</v>
      </c>
      <c r="BS95" s="7">
        <v>31.730239850017799</v>
      </c>
      <c r="BT95" s="8">
        <v>1.9941764534954201</v>
      </c>
      <c r="BU95" s="7">
        <v>1.87507253181594</v>
      </c>
      <c r="BV95" s="8">
        <v>2.75071380743691</v>
      </c>
      <c r="BW95" s="7">
        <v>17.381839214941301</v>
      </c>
      <c r="BX95" s="8">
        <v>0.81792541989045897</v>
      </c>
      <c r="BY95" s="7">
        <v>20.253925346666399</v>
      </c>
      <c r="BZ95" s="8">
        <v>1.60734953633454</v>
      </c>
      <c r="CA95" s="7">
        <v>15.696664725939</v>
      </c>
      <c r="CB95" s="8">
        <v>1.5559626713754</v>
      </c>
      <c r="CC95" s="7">
        <v>-4.55726062072742</v>
      </c>
      <c r="CD95" s="8">
        <v>2.1975589318017401</v>
      </c>
      <c r="CE95" s="7">
        <v>30.496350524334801</v>
      </c>
      <c r="CF95" s="8">
        <v>1.00335713666918</v>
      </c>
      <c r="CG95" s="7">
        <v>32.323853450991798</v>
      </c>
      <c r="CH95" s="8">
        <v>1.92971938464196</v>
      </c>
      <c r="CI95" s="7">
        <v>29.1108174014018</v>
      </c>
      <c r="CJ95" s="8">
        <v>1.9228729058715399</v>
      </c>
      <c r="CK95" s="7">
        <v>-3.2130360495899799</v>
      </c>
      <c r="CL95" s="8">
        <v>2.8240165907655199</v>
      </c>
      <c r="CM95" s="7">
        <v>28.251376718234798</v>
      </c>
      <c r="CN95" s="8">
        <v>0.97940693202987505</v>
      </c>
      <c r="CO95" s="7">
        <v>32.487138115103903</v>
      </c>
      <c r="CP95" s="8">
        <v>2.21337647245279</v>
      </c>
      <c r="CQ95" s="7">
        <v>25.5454587533035</v>
      </c>
      <c r="CR95" s="8">
        <v>1.7204958530296099</v>
      </c>
      <c r="CS95" s="7">
        <v>-6.9416793618004498</v>
      </c>
      <c r="CT95" s="8">
        <v>2.8509020930786999</v>
      </c>
      <c r="CU95" s="7">
        <v>29.191221209332699</v>
      </c>
      <c r="CV95" s="8">
        <v>1.0209080292263999</v>
      </c>
      <c r="CW95" s="7">
        <v>30.468665044891502</v>
      </c>
      <c r="CX95" s="8">
        <v>2.1163455289416699</v>
      </c>
      <c r="CY95" s="7">
        <v>28.931835275237301</v>
      </c>
      <c r="CZ95" s="8">
        <v>2.0632186869051701</v>
      </c>
      <c r="DA95" s="7">
        <v>-1.53682976965415</v>
      </c>
      <c r="DB95" s="9">
        <v>2.9070878078659499</v>
      </c>
    </row>
    <row r="96" spans="1:106" ht="15" customHeight="1" x14ac:dyDescent="0.25">
      <c r="A96" s="26" t="s">
        <v>60</v>
      </c>
      <c r="B96" s="56">
        <v>3</v>
      </c>
      <c r="C96" s="7">
        <v>42.832040806604901</v>
      </c>
      <c r="D96" s="8">
        <v>1.47085560980425</v>
      </c>
      <c r="E96" s="7">
        <v>40.297702879119598</v>
      </c>
      <c r="F96" s="8">
        <v>2.7835250657293802</v>
      </c>
      <c r="G96" s="7">
        <v>44.248517307162402</v>
      </c>
      <c r="H96" s="8">
        <v>2.7570807086178601</v>
      </c>
      <c r="I96" s="7">
        <v>3.9508144280428001</v>
      </c>
      <c r="J96" s="8">
        <v>3.9606031620698201</v>
      </c>
      <c r="K96" s="7">
        <v>43.1137271262929</v>
      </c>
      <c r="L96" s="8">
        <v>1.71487655436526</v>
      </c>
      <c r="M96" s="7">
        <v>44.075089356781</v>
      </c>
      <c r="N96" s="8">
        <v>3.5090573884228098</v>
      </c>
      <c r="O96" s="7">
        <v>39.618267294476603</v>
      </c>
      <c r="P96" s="8">
        <v>3.0157145591973902</v>
      </c>
      <c r="Q96" s="7">
        <v>-4.4568220623043802</v>
      </c>
      <c r="R96" s="8">
        <v>4.4799437580607497</v>
      </c>
      <c r="S96" s="7">
        <v>44.7549342319899</v>
      </c>
      <c r="T96" s="8">
        <v>1.98702658806584</v>
      </c>
      <c r="U96" s="7">
        <v>46.951592006288799</v>
      </c>
      <c r="V96" s="8">
        <v>3.6609205019940401</v>
      </c>
      <c r="W96" s="7">
        <v>42.229325766216498</v>
      </c>
      <c r="X96" s="8">
        <v>2.80882758520776</v>
      </c>
      <c r="Y96" s="7">
        <v>-4.7222662400723303</v>
      </c>
      <c r="Z96" s="8">
        <v>3.8273503990823099</v>
      </c>
      <c r="AA96" s="7">
        <v>42.347645397776901</v>
      </c>
      <c r="AB96" s="8">
        <v>2.0698170571289198</v>
      </c>
      <c r="AC96" s="7">
        <v>49.342702017835997</v>
      </c>
      <c r="AD96" s="8">
        <v>3.0940888529883201</v>
      </c>
      <c r="AE96" s="7">
        <v>38.760966683172001</v>
      </c>
      <c r="AF96" s="8">
        <v>3.3930607774251098</v>
      </c>
      <c r="AG96" s="7">
        <v>-10.5817353346639</v>
      </c>
      <c r="AH96" s="8">
        <v>4.3483781461854303</v>
      </c>
      <c r="AI96" s="7">
        <v>47.184756750155799</v>
      </c>
      <c r="AJ96" s="8">
        <v>2.29473279940771</v>
      </c>
      <c r="AK96" s="7">
        <v>49.9107363216295</v>
      </c>
      <c r="AL96" s="8">
        <v>2.9885975387366699</v>
      </c>
      <c r="AM96" s="7">
        <v>42.536110636766502</v>
      </c>
      <c r="AN96" s="8">
        <v>3.0265153768128901</v>
      </c>
      <c r="AO96" s="7">
        <v>-7.3746256848630098</v>
      </c>
      <c r="AP96" s="8">
        <v>3.4595944907304501</v>
      </c>
      <c r="AQ96" s="7">
        <v>37.221602535951398</v>
      </c>
      <c r="AR96" s="8">
        <v>1.93685343854341</v>
      </c>
      <c r="AS96" s="7">
        <v>43.859190801843397</v>
      </c>
      <c r="AT96" s="8">
        <v>4.5542145603921798</v>
      </c>
      <c r="AU96" s="7">
        <v>31.4347278401738</v>
      </c>
      <c r="AV96" s="8">
        <v>2.5986722973799199</v>
      </c>
      <c r="AW96" s="7">
        <v>-12.424462961669599</v>
      </c>
      <c r="AX96" s="8">
        <v>4.3352947364640499</v>
      </c>
      <c r="AY96" s="7">
        <v>15.4624025481112</v>
      </c>
      <c r="AZ96" s="8">
        <v>1.2849644001435701</v>
      </c>
      <c r="BA96" s="7">
        <v>18.351086033143702</v>
      </c>
      <c r="BB96" s="8">
        <v>2.5129852277627198</v>
      </c>
      <c r="BC96" s="7">
        <v>13.382582809753201</v>
      </c>
      <c r="BD96" s="8">
        <v>1.7164982171101599</v>
      </c>
      <c r="BE96" s="7">
        <v>-4.9685032233904396</v>
      </c>
      <c r="BF96" s="8">
        <v>2.4055084819624999</v>
      </c>
      <c r="BG96" s="7">
        <v>35.790013231348297</v>
      </c>
      <c r="BH96" s="8">
        <v>2.0287910405510301</v>
      </c>
      <c r="BI96" s="7">
        <v>40.761872753925999</v>
      </c>
      <c r="BJ96" s="8">
        <v>3.1246176101817502</v>
      </c>
      <c r="BK96" s="7">
        <v>32.273328716795803</v>
      </c>
      <c r="BL96" s="8">
        <v>2.7603907151941902</v>
      </c>
      <c r="BM96" s="7">
        <v>-8.4885440371301808</v>
      </c>
      <c r="BN96" s="8">
        <v>3.0895029770554601</v>
      </c>
      <c r="BO96" s="7">
        <v>28.588523297398901</v>
      </c>
      <c r="BP96" s="8">
        <v>1.27418414000172</v>
      </c>
      <c r="BQ96" s="7">
        <v>28.375507495967501</v>
      </c>
      <c r="BR96" s="8">
        <v>2.5755708711594898</v>
      </c>
      <c r="BS96" s="7">
        <v>27.2032616245051</v>
      </c>
      <c r="BT96" s="8">
        <v>2.9592450681936699</v>
      </c>
      <c r="BU96" s="7">
        <v>-1.1722458714624</v>
      </c>
      <c r="BV96" s="8">
        <v>3.2882213423624198</v>
      </c>
      <c r="BW96" s="7">
        <v>27.713746140431599</v>
      </c>
      <c r="BX96" s="8">
        <v>1.68344070635878</v>
      </c>
      <c r="BY96" s="7">
        <v>21.702508717466198</v>
      </c>
      <c r="BZ96" s="8">
        <v>2.1305243583531599</v>
      </c>
      <c r="CA96" s="7">
        <v>30.690693853532299</v>
      </c>
      <c r="CB96" s="8">
        <v>2.6283717383662002</v>
      </c>
      <c r="CC96" s="7">
        <v>8.9881851360660505</v>
      </c>
      <c r="CD96" s="8">
        <v>3.5038415516161199</v>
      </c>
      <c r="CE96" s="7">
        <v>29.225569174994</v>
      </c>
      <c r="CF96" s="8">
        <v>1.3814394613625001</v>
      </c>
      <c r="CG96" s="7">
        <v>27.478317743188001</v>
      </c>
      <c r="CH96" s="8">
        <v>3.23368412941289</v>
      </c>
      <c r="CI96" s="7">
        <v>28.4889385164476</v>
      </c>
      <c r="CJ96" s="8">
        <v>2.5465483870692802</v>
      </c>
      <c r="CK96" s="7">
        <v>1.0106207732596599</v>
      </c>
      <c r="CL96" s="8">
        <v>4.2546047774882902</v>
      </c>
      <c r="CM96" s="7">
        <v>34.342858972129598</v>
      </c>
      <c r="CN96" s="8">
        <v>1.74655186281652</v>
      </c>
      <c r="CO96" s="7">
        <v>37.945155061663598</v>
      </c>
      <c r="CP96" s="8">
        <v>3.4485913172303899</v>
      </c>
      <c r="CQ96" s="7">
        <v>30.3249896987301</v>
      </c>
      <c r="CR96" s="8">
        <v>2.3378257457615801</v>
      </c>
      <c r="CS96" s="7">
        <v>-7.6201653629334798</v>
      </c>
      <c r="CT96" s="8">
        <v>4.2355674389553899</v>
      </c>
      <c r="CU96" s="7">
        <v>19.9024905025883</v>
      </c>
      <c r="CV96" s="8">
        <v>1.16114408562046</v>
      </c>
      <c r="CW96" s="7">
        <v>19.0845263216207</v>
      </c>
      <c r="CX96" s="8">
        <v>1.8848701130319001</v>
      </c>
      <c r="CY96" s="7">
        <v>20.861987417295801</v>
      </c>
      <c r="CZ96" s="8">
        <v>2.1686875329152802</v>
      </c>
      <c r="DA96" s="7">
        <v>1.7774610956750401</v>
      </c>
      <c r="DB96" s="9">
        <v>2.2625437894664602</v>
      </c>
    </row>
    <row r="97" spans="1:106" ht="15.75" customHeight="1" x14ac:dyDescent="0.25">
      <c r="A97" s="63" t="s">
        <v>220</v>
      </c>
      <c r="B97" s="57">
        <v>3</v>
      </c>
      <c r="C97" s="38">
        <v>39.414842615579097</v>
      </c>
      <c r="D97" s="39">
        <v>0.463026141641736</v>
      </c>
      <c r="E97" s="38">
        <v>37.652194495291198</v>
      </c>
      <c r="F97" s="39">
        <v>0.92890968524966899</v>
      </c>
      <c r="G97" s="38">
        <v>40.018943226562897</v>
      </c>
      <c r="H97" s="39">
        <v>0.900534384255821</v>
      </c>
      <c r="I97" s="38">
        <v>2.3667487312717199</v>
      </c>
      <c r="J97" s="39">
        <v>1.2394720564225601</v>
      </c>
      <c r="K97" s="38">
        <v>38.2154626472635</v>
      </c>
      <c r="L97" s="39">
        <v>0.47600388329932097</v>
      </c>
      <c r="M97" s="38">
        <v>39.1732793272365</v>
      </c>
      <c r="N97" s="39">
        <v>0.88261437277161703</v>
      </c>
      <c r="O97" s="38">
        <v>37.762305487560901</v>
      </c>
      <c r="P97" s="39">
        <v>0.87849092761486502</v>
      </c>
      <c r="Q97" s="38">
        <v>-1.41097383967553</v>
      </c>
      <c r="R97" s="39">
        <v>1.1677530900045401</v>
      </c>
      <c r="S97" s="38">
        <v>51.291624473421201</v>
      </c>
      <c r="T97" s="39">
        <v>0.52436452473546502</v>
      </c>
      <c r="U97" s="38">
        <v>50.073934031863999</v>
      </c>
      <c r="V97" s="39">
        <v>0.94952255251296303</v>
      </c>
      <c r="W97" s="38">
        <v>51.0138916855717</v>
      </c>
      <c r="X97" s="39">
        <v>0.92948346063509701</v>
      </c>
      <c r="Y97" s="38">
        <v>0.93995765370768403</v>
      </c>
      <c r="Z97" s="39">
        <v>1.2694658577940101</v>
      </c>
      <c r="AA97" s="38">
        <v>52.323269556732498</v>
      </c>
      <c r="AB97" s="39">
        <v>0.53646487195665604</v>
      </c>
      <c r="AC97" s="38">
        <v>51.975714231939399</v>
      </c>
      <c r="AD97" s="39">
        <v>0.99872587685995895</v>
      </c>
      <c r="AE97" s="38">
        <v>53.399110557994</v>
      </c>
      <c r="AF97" s="39">
        <v>0.977744827525451</v>
      </c>
      <c r="AG97" s="38">
        <v>1.4233963260546401</v>
      </c>
      <c r="AH97" s="39">
        <v>1.37461446619157</v>
      </c>
      <c r="AI97" s="38">
        <v>50.722954320181998</v>
      </c>
      <c r="AJ97" s="39">
        <v>0.493088450647786</v>
      </c>
      <c r="AK97" s="38">
        <v>51.121596891324401</v>
      </c>
      <c r="AL97" s="39">
        <v>0.87310089757903298</v>
      </c>
      <c r="AM97" s="38">
        <v>49.331361038538297</v>
      </c>
      <c r="AN97" s="39">
        <v>0.89876915872346197</v>
      </c>
      <c r="AO97" s="38">
        <v>-1.79023585278609</v>
      </c>
      <c r="AP97" s="39">
        <v>1.2051356207509101</v>
      </c>
      <c r="AQ97" s="38">
        <v>38.759248976159</v>
      </c>
      <c r="AR97" s="39">
        <v>0.51140740249683903</v>
      </c>
      <c r="AS97" s="38">
        <v>43.624829639299101</v>
      </c>
      <c r="AT97" s="39">
        <v>1.0868415570416401</v>
      </c>
      <c r="AU97" s="38">
        <v>34.445965790532902</v>
      </c>
      <c r="AV97" s="39">
        <v>0.86187421085440996</v>
      </c>
      <c r="AW97" s="38">
        <v>-9.1788638487661895</v>
      </c>
      <c r="AX97" s="39">
        <v>1.3094904342664699</v>
      </c>
      <c r="AY97" s="38">
        <v>13.5347654477451</v>
      </c>
      <c r="AZ97" s="39">
        <v>0.34272709341291202</v>
      </c>
      <c r="BA97" s="38">
        <v>16.378829044300002</v>
      </c>
      <c r="BB97" s="39">
        <v>0.70120441066900097</v>
      </c>
      <c r="BC97" s="38">
        <v>12.530807264140901</v>
      </c>
      <c r="BD97" s="39">
        <v>0.59554515017155296</v>
      </c>
      <c r="BE97" s="38">
        <v>-3.8480217801591201</v>
      </c>
      <c r="BF97" s="39">
        <v>0.840231767755793</v>
      </c>
      <c r="BG97" s="38">
        <v>34.467395486079504</v>
      </c>
      <c r="BH97" s="39">
        <v>0.45240903173964298</v>
      </c>
      <c r="BI97" s="38">
        <v>35.449360063192699</v>
      </c>
      <c r="BJ97" s="39">
        <v>0.86890541666934895</v>
      </c>
      <c r="BK97" s="38">
        <v>34.6613725033015</v>
      </c>
      <c r="BL97" s="39">
        <v>0.81842348739346604</v>
      </c>
      <c r="BM97" s="38">
        <v>-0.78798755989119895</v>
      </c>
      <c r="BN97" s="39">
        <v>1.05567859483532</v>
      </c>
      <c r="BO97" s="38">
        <v>31.806172695635102</v>
      </c>
      <c r="BP97" s="39">
        <v>0.42035300079753202</v>
      </c>
      <c r="BQ97" s="38">
        <v>31.838331014514502</v>
      </c>
      <c r="BR97" s="39">
        <v>0.86551780268538703</v>
      </c>
      <c r="BS97" s="38">
        <v>32.358970153833603</v>
      </c>
      <c r="BT97" s="39">
        <v>0.85603894536180802</v>
      </c>
      <c r="BU97" s="38">
        <v>0.52063913931913297</v>
      </c>
      <c r="BV97" s="39">
        <v>1.17644891012105</v>
      </c>
      <c r="BW97" s="38">
        <v>32.791024898482199</v>
      </c>
      <c r="BX97" s="39">
        <v>0.46218551479060099</v>
      </c>
      <c r="BY97" s="38">
        <v>32.434791692112903</v>
      </c>
      <c r="BZ97" s="39">
        <v>0.86414661676704996</v>
      </c>
      <c r="CA97" s="38">
        <v>33.057750550910399</v>
      </c>
      <c r="CB97" s="39">
        <v>0.92067944663065104</v>
      </c>
      <c r="CC97" s="38">
        <v>0.62295885879756197</v>
      </c>
      <c r="CD97" s="39">
        <v>1.22254885156894</v>
      </c>
      <c r="CE97" s="38">
        <v>38.153737122892302</v>
      </c>
      <c r="CF97" s="39">
        <v>0.45659841384560501</v>
      </c>
      <c r="CG97" s="38">
        <v>38.485094094739601</v>
      </c>
      <c r="CH97" s="39">
        <v>0.95833558328596602</v>
      </c>
      <c r="CI97" s="38">
        <v>37.989234722437097</v>
      </c>
      <c r="CJ97" s="39">
        <v>0.81125674517725699</v>
      </c>
      <c r="CK97" s="38">
        <v>-0.49585937230251598</v>
      </c>
      <c r="CL97" s="39">
        <v>1.2371971596496101</v>
      </c>
      <c r="CM97" s="38">
        <v>38.053540556087</v>
      </c>
      <c r="CN97" s="39">
        <v>0.44433499610837901</v>
      </c>
      <c r="CO97" s="38">
        <v>39.660300266060901</v>
      </c>
      <c r="CP97" s="39">
        <v>0.965760887593207</v>
      </c>
      <c r="CQ97" s="38">
        <v>37.589369288264301</v>
      </c>
      <c r="CR97" s="39">
        <v>0.859733196647125</v>
      </c>
      <c r="CS97" s="38">
        <v>-2.0709309777965701</v>
      </c>
      <c r="CT97" s="39">
        <v>1.26343698172795</v>
      </c>
      <c r="CU97" s="38">
        <v>26.005046744975299</v>
      </c>
      <c r="CV97" s="39">
        <v>0.38843336014601398</v>
      </c>
      <c r="CW97" s="38">
        <v>26.965629014909499</v>
      </c>
      <c r="CX97" s="39">
        <v>0.77867853338854598</v>
      </c>
      <c r="CY97" s="38">
        <v>27.229699315439799</v>
      </c>
      <c r="CZ97" s="39">
        <v>0.78250464168407996</v>
      </c>
      <c r="DA97" s="38">
        <v>0.26407030053021202</v>
      </c>
      <c r="DB97" s="40">
        <v>1.0981034317793601</v>
      </c>
    </row>
    <row r="99" spans="1:106" x14ac:dyDescent="0.25">
      <c r="A99" s="41" t="s">
        <v>132</v>
      </c>
    </row>
    <row r="100" spans="1:106" x14ac:dyDescent="0.25">
      <c r="A100" s="1" t="s">
        <v>240</v>
      </c>
    </row>
    <row r="101" spans="1:106" x14ac:dyDescent="0.25">
      <c r="A101" s="64" t="s">
        <v>200</v>
      </c>
    </row>
    <row r="102" spans="1:106" x14ac:dyDescent="0.25">
      <c r="A102" s="41" t="s">
        <v>80</v>
      </c>
    </row>
    <row r="103" spans="1:106" x14ac:dyDescent="0.25">
      <c r="A103" s="41" t="s">
        <v>122</v>
      </c>
    </row>
    <row r="104" spans="1:106" x14ac:dyDescent="0.25">
      <c r="A104" s="41" t="s">
        <v>81</v>
      </c>
    </row>
    <row r="105" spans="1:106" x14ac:dyDescent="0.25">
      <c r="A105" s="41" t="s">
        <v>64</v>
      </c>
    </row>
    <row r="106" spans="1:106" x14ac:dyDescent="0.25">
      <c r="A106" s="44" t="str">
        <f>HYPERLINK("https://oecdcode.org/disclaimers/cyprus.html", "Information on data for Cyprus: https://oecdcode.org/disclaimers/cyprus.html")</f>
        <v>Information on data for Cyprus: https://oecdcode.org/disclaimers/cyprus.html</v>
      </c>
    </row>
    <row r="107" spans="1:106" x14ac:dyDescent="0.25">
      <c r="A107" s="41" t="s">
        <v>66</v>
      </c>
    </row>
  </sheetData>
  <mergeCells count="80">
    <mergeCell ref="BU9:BV9"/>
    <mergeCell ref="AQ8:AR9"/>
    <mergeCell ref="AS8:AX8"/>
    <mergeCell ref="BG8:BH9"/>
    <mergeCell ref="BI8:BN8"/>
    <mergeCell ref="BI9:BJ9"/>
    <mergeCell ref="BM9:BN9"/>
    <mergeCell ref="BK9:BL9"/>
    <mergeCell ref="BQ9:BR9"/>
    <mergeCell ref="AS9:AT9"/>
    <mergeCell ref="AW9:AX9"/>
    <mergeCell ref="AU9:AV9"/>
    <mergeCell ref="BO7:BV7"/>
    <mergeCell ref="B6:B10"/>
    <mergeCell ref="AA7:AH7"/>
    <mergeCell ref="AI7:AP7"/>
    <mergeCell ref="AQ7:AX7"/>
    <mergeCell ref="AA8:AB9"/>
    <mergeCell ref="AC8:AH8"/>
    <mergeCell ref="AI8:AJ9"/>
    <mergeCell ref="AK8:AP8"/>
    <mergeCell ref="AC9:AD9"/>
    <mergeCell ref="AE9:AF9"/>
    <mergeCell ref="AG9:AH9"/>
    <mergeCell ref="AK9:AL9"/>
    <mergeCell ref="BO8:BP9"/>
    <mergeCell ref="BQ8:BV8"/>
    <mergeCell ref="BS9:BT9"/>
    <mergeCell ref="C6:DB6"/>
    <mergeCell ref="C7:J7"/>
    <mergeCell ref="K7:R7"/>
    <mergeCell ref="S7:Z7"/>
    <mergeCell ref="C8:D9"/>
    <mergeCell ref="E8:J8"/>
    <mergeCell ref="K8:L9"/>
    <mergeCell ref="M8:R8"/>
    <mergeCell ref="S8:T9"/>
    <mergeCell ref="U8:Z8"/>
    <mergeCell ref="E9:F9"/>
    <mergeCell ref="G9:H9"/>
    <mergeCell ref="I9:J9"/>
    <mergeCell ref="M9:N9"/>
    <mergeCell ref="O9:P9"/>
    <mergeCell ref="BG7:BN7"/>
    <mergeCell ref="Q9:R9"/>
    <mergeCell ref="U9:V9"/>
    <mergeCell ref="W9:X9"/>
    <mergeCell ref="Y9:Z9"/>
    <mergeCell ref="AY7:BF7"/>
    <mergeCell ref="AY8:AZ9"/>
    <mergeCell ref="BA8:BF8"/>
    <mergeCell ref="BA9:BB9"/>
    <mergeCell ref="BC9:BD9"/>
    <mergeCell ref="BE9:BF9"/>
    <mergeCell ref="AM9:AN9"/>
    <mergeCell ref="AO9:AP9"/>
    <mergeCell ref="BW7:CD7"/>
    <mergeCell ref="BW8:BX9"/>
    <mergeCell ref="BY8:CD8"/>
    <mergeCell ref="BY9:BZ9"/>
    <mergeCell ref="CA9:CB9"/>
    <mergeCell ref="CC9:CD9"/>
    <mergeCell ref="CE7:CL7"/>
    <mergeCell ref="CE8:CF9"/>
    <mergeCell ref="CG8:CL8"/>
    <mergeCell ref="CG9:CH9"/>
    <mergeCell ref="CI9:CJ9"/>
    <mergeCell ref="CK9:CL9"/>
    <mergeCell ref="CM7:CT7"/>
    <mergeCell ref="CM8:CN9"/>
    <mergeCell ref="CO8:CT8"/>
    <mergeCell ref="CO9:CP9"/>
    <mergeCell ref="CQ9:CR9"/>
    <mergeCell ref="CS9:CT9"/>
    <mergeCell ref="CU7:DB7"/>
    <mergeCell ref="CU8:CV9"/>
    <mergeCell ref="CW8:DB8"/>
    <mergeCell ref="CW9:CX9"/>
    <mergeCell ref="CY9:CZ9"/>
    <mergeCell ref="DA9:DB9"/>
  </mergeCells>
  <conditionalFormatting sqref="I1:I200">
    <cfRule type="expression" dxfId="629" priority="13">
      <formula>ABS(I1/J1)&gt;1.95996398454005</formula>
    </cfRule>
  </conditionalFormatting>
  <conditionalFormatting sqref="Q1:Q200">
    <cfRule type="expression" dxfId="628" priority="12">
      <formula>ABS(Q1/R1)&gt;1.95996398454005</formula>
    </cfRule>
  </conditionalFormatting>
  <conditionalFormatting sqref="Y1:Y200">
    <cfRule type="expression" dxfId="627" priority="11">
      <formula>ABS(Y1/Z1)&gt;1.95996398454005</formula>
    </cfRule>
  </conditionalFormatting>
  <conditionalFormatting sqref="AG1:AG201">
    <cfRule type="expression" dxfId="626" priority="10">
      <formula>ABS(AG1/AH1)&gt;1.95996398454005</formula>
    </cfRule>
  </conditionalFormatting>
  <conditionalFormatting sqref="AO1:AO201">
    <cfRule type="expression" dxfId="625" priority="9">
      <formula>ABS(AO1/AP1)&gt;1.95996398454005</formula>
    </cfRule>
  </conditionalFormatting>
  <conditionalFormatting sqref="AW1:AW201">
    <cfRule type="expression" dxfId="624" priority="8">
      <formula>ABS(AW1/AX1)&gt;1.95996398454005</formula>
    </cfRule>
  </conditionalFormatting>
  <conditionalFormatting sqref="BE1:BE200">
    <cfRule type="expression" dxfId="623" priority="7">
      <formula>ABS(BE1/BF1)&gt;1.95996398454005</formula>
    </cfRule>
  </conditionalFormatting>
  <conditionalFormatting sqref="BM1:BM201">
    <cfRule type="expression" dxfId="622" priority="6">
      <formula>ABS(BM1/BN1)&gt;1.95996398454005</formula>
    </cfRule>
  </conditionalFormatting>
  <conditionalFormatting sqref="BU1:BU201">
    <cfRule type="expression" dxfId="621" priority="5">
      <formula>ABS(BU1/BV1)&gt;1.95996398454005</formula>
    </cfRule>
  </conditionalFormatting>
  <conditionalFormatting sqref="CC1:CC200">
    <cfRule type="expression" dxfId="620" priority="4">
      <formula>ABS(CC1/CD1)&gt;1.95996398454005</formula>
    </cfRule>
  </conditionalFormatting>
  <conditionalFormatting sqref="CK1:CK200">
    <cfRule type="expression" dxfId="619" priority="3">
      <formula>ABS(CK1/CL1)&gt;1.95996398454005</formula>
    </cfRule>
  </conditionalFormatting>
  <conditionalFormatting sqref="CS1:CS200">
    <cfRule type="expression" dxfId="618" priority="2">
      <formula>ABS(CS1/CT1)&gt;1.95996398454005</formula>
    </cfRule>
  </conditionalFormatting>
  <conditionalFormatting sqref="DA1:DA200">
    <cfRule type="expression" dxfId="617" priority="1">
      <formula>ABS(DA1/DB1)&gt;1.95996398454005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L108"/>
  <sheetViews>
    <sheetView showGridLines="0" zoomScale="80" zoomScaleNormal="80" workbookViewId="0"/>
  </sheetViews>
  <sheetFormatPr defaultColWidth="10.90625" defaultRowHeight="12.5" x14ac:dyDescent="0.25"/>
  <cols>
    <col min="1" max="1" width="26.81640625" customWidth="1"/>
    <col min="2" max="2" width="9" customWidth="1"/>
    <col min="9" max="9" width="10.7265625" customWidth="1"/>
    <col min="15" max="15" width="10.7265625" customWidth="1"/>
  </cols>
  <sheetData>
    <row r="1" spans="1:38" x14ac:dyDescent="0.25">
      <c r="A1" s="1" t="str">
        <f ca="1">RIGHT(CELL("Filename",A1),LEN(CELL("Filename",A1))-FIND("]",CELL("Filename",A1)))</f>
        <v>BMUL.UND.TQ47</v>
      </c>
      <c r="B1" s="1"/>
    </row>
    <row r="2" spans="1:38" ht="13" x14ac:dyDescent="0.3">
      <c r="A2" s="85" t="s">
        <v>112</v>
      </c>
      <c r="B2" s="85"/>
    </row>
    <row r="3" spans="1:38" ht="13" x14ac:dyDescent="0.3">
      <c r="A3" s="43" t="s">
        <v>79</v>
      </c>
      <c r="B3" s="43"/>
    </row>
    <row r="4" spans="1:38" ht="13" x14ac:dyDescent="0.3">
      <c r="A4" s="160" t="str">
        <f>HYPERLINK("#'TOC'!A1", "Back to TOC")</f>
        <v>Back to TOC</v>
      </c>
      <c r="B4" s="118"/>
    </row>
    <row r="5" spans="1:38" ht="13" x14ac:dyDescent="0.3">
      <c r="A5" s="118"/>
      <c r="B5" s="118"/>
    </row>
    <row r="6" spans="1:38" ht="13" x14ac:dyDescent="0.3">
      <c r="A6" s="118"/>
      <c r="B6" s="118"/>
    </row>
    <row r="7" spans="1:38" ht="13.5" customHeight="1" x14ac:dyDescent="0.3">
      <c r="A7" s="118"/>
      <c r="B7" s="118"/>
    </row>
    <row r="8" spans="1:38" ht="39" customHeight="1" x14ac:dyDescent="0.25">
      <c r="A8" s="124"/>
      <c r="B8" s="685" t="s">
        <v>2</v>
      </c>
      <c r="C8" s="653" t="s">
        <v>83</v>
      </c>
      <c r="D8" s="687"/>
      <c r="E8" s="687"/>
      <c r="F8" s="687"/>
      <c r="G8" s="687"/>
      <c r="H8" s="687"/>
      <c r="I8" s="688" t="s">
        <v>3</v>
      </c>
      <c r="J8" s="689"/>
      <c r="K8" s="687"/>
      <c r="L8" s="687"/>
      <c r="M8" s="687"/>
      <c r="N8" s="687"/>
      <c r="O8" s="690" t="s">
        <v>4</v>
      </c>
      <c r="P8" s="691"/>
      <c r="Q8" s="692"/>
      <c r="R8" s="692"/>
      <c r="S8" s="692"/>
      <c r="T8" s="693"/>
    </row>
    <row r="9" spans="1:38" ht="83.25" customHeight="1" x14ac:dyDescent="0.25">
      <c r="A9" s="124"/>
      <c r="B9" s="686"/>
      <c r="C9" s="694" t="s">
        <v>85</v>
      </c>
      <c r="D9" s="695"/>
      <c r="E9" s="694" t="s">
        <v>86</v>
      </c>
      <c r="F9" s="695"/>
      <c r="G9" s="694" t="s">
        <v>84</v>
      </c>
      <c r="H9" s="695"/>
      <c r="I9" s="678" t="s">
        <v>85</v>
      </c>
      <c r="J9" s="679"/>
      <c r="K9" s="678" t="s">
        <v>86</v>
      </c>
      <c r="L9" s="679"/>
      <c r="M9" s="678" t="s">
        <v>84</v>
      </c>
      <c r="N9" s="679"/>
      <c r="O9" s="678" t="s">
        <v>85</v>
      </c>
      <c r="P9" s="679"/>
      <c r="Q9" s="678" t="s">
        <v>86</v>
      </c>
      <c r="R9" s="679"/>
      <c r="S9" s="668" t="s">
        <v>84</v>
      </c>
      <c r="T9" s="680"/>
    </row>
    <row r="10" spans="1:38" ht="13.5" customHeight="1" x14ac:dyDescent="0.25">
      <c r="A10" s="134"/>
      <c r="B10" s="686"/>
      <c r="C10" s="67" t="s">
        <v>10</v>
      </c>
      <c r="D10" s="67" t="s">
        <v>11</v>
      </c>
      <c r="E10" s="67" t="s">
        <v>10</v>
      </c>
      <c r="F10" s="67" t="s">
        <v>11</v>
      </c>
      <c r="G10" s="67" t="s">
        <v>10</v>
      </c>
      <c r="H10" s="67" t="s">
        <v>11</v>
      </c>
      <c r="I10" s="67" t="s">
        <v>82</v>
      </c>
      <c r="J10" s="67" t="s">
        <v>11</v>
      </c>
      <c r="K10" s="67" t="s">
        <v>82</v>
      </c>
      <c r="L10" s="67" t="s">
        <v>11</v>
      </c>
      <c r="M10" s="67" t="s">
        <v>82</v>
      </c>
      <c r="N10" s="67" t="s">
        <v>11</v>
      </c>
      <c r="O10" s="67" t="s">
        <v>82</v>
      </c>
      <c r="P10" s="67" t="s">
        <v>11</v>
      </c>
      <c r="Q10" s="67" t="s">
        <v>82</v>
      </c>
      <c r="R10" s="67" t="s">
        <v>11</v>
      </c>
      <c r="S10" s="67" t="s">
        <v>82</v>
      </c>
      <c r="T10" s="74" t="s">
        <v>11</v>
      </c>
    </row>
    <row r="11" spans="1:38" x14ac:dyDescent="0.25">
      <c r="A11" s="2"/>
      <c r="B11" s="69"/>
      <c r="C11" s="81" t="s">
        <v>1606</v>
      </c>
      <c r="D11" s="80" t="s">
        <v>1607</v>
      </c>
      <c r="E11" s="81" t="s">
        <v>1608</v>
      </c>
      <c r="F11" s="80" t="s">
        <v>1609</v>
      </c>
      <c r="G11" s="81" t="s">
        <v>1610</v>
      </c>
      <c r="H11" s="80" t="s">
        <v>1611</v>
      </c>
      <c r="I11" s="83" t="s">
        <v>1612</v>
      </c>
      <c r="J11" s="84" t="s">
        <v>1613</v>
      </c>
      <c r="K11" s="84" t="s">
        <v>1614</v>
      </c>
      <c r="L11" s="84" t="s">
        <v>1615</v>
      </c>
      <c r="M11" s="84" t="s">
        <v>1616</v>
      </c>
      <c r="N11" s="84" t="s">
        <v>1617</v>
      </c>
      <c r="O11" s="158" t="s">
        <v>1618</v>
      </c>
      <c r="P11" s="158" t="s">
        <v>1619</v>
      </c>
      <c r="Q11" s="84" t="s">
        <v>1620</v>
      </c>
      <c r="R11" s="84" t="s">
        <v>1621</v>
      </c>
      <c r="S11" s="84" t="s">
        <v>1622</v>
      </c>
      <c r="T11" s="86" t="s">
        <v>1623</v>
      </c>
      <c r="U11" s="94"/>
      <c r="V11" s="94"/>
      <c r="W11" s="94"/>
      <c r="X11" s="94"/>
      <c r="Y11" s="94"/>
      <c r="Z11" s="94"/>
      <c r="AA11" s="94"/>
      <c r="AB11" s="94"/>
      <c r="AC11" s="94"/>
      <c r="AD11" s="94"/>
      <c r="AE11" s="94"/>
      <c r="AF11" s="94"/>
      <c r="AG11" s="94"/>
      <c r="AH11" s="94"/>
      <c r="AI11" s="94"/>
      <c r="AJ11" s="94"/>
      <c r="AK11" s="94"/>
      <c r="AL11" s="94"/>
    </row>
    <row r="12" spans="1:38" x14ac:dyDescent="0.25">
      <c r="A12" s="6" t="s">
        <v>14</v>
      </c>
      <c r="B12" s="68">
        <v>2</v>
      </c>
      <c r="C12" s="98">
        <v>2.1033812299243002</v>
      </c>
      <c r="D12" s="97">
        <v>0.41092141786695302</v>
      </c>
      <c r="E12" s="98">
        <v>59.053162787894301</v>
      </c>
      <c r="F12" s="97">
        <v>1.3955053128432799</v>
      </c>
      <c r="G12" s="98">
        <v>34.8886711783884</v>
      </c>
      <c r="H12" s="97">
        <v>1.31379725354944</v>
      </c>
      <c r="I12" s="83"/>
      <c r="J12" s="84"/>
      <c r="K12" s="84"/>
      <c r="L12" s="84"/>
      <c r="M12" s="84"/>
      <c r="N12" s="84"/>
      <c r="O12" s="84"/>
      <c r="P12" s="84"/>
      <c r="Q12" s="84"/>
      <c r="R12" s="84"/>
      <c r="S12" s="84"/>
      <c r="T12" s="86"/>
      <c r="U12" s="100"/>
      <c r="V12" s="100"/>
      <c r="W12" s="100"/>
      <c r="X12" s="100"/>
      <c r="Y12" s="100"/>
      <c r="Z12" s="100"/>
      <c r="AA12" s="100"/>
      <c r="AB12" s="100"/>
      <c r="AC12" s="100"/>
      <c r="AD12" s="100"/>
      <c r="AE12" s="100"/>
      <c r="AF12" s="100"/>
      <c r="AG12" s="100"/>
      <c r="AH12" s="100"/>
      <c r="AI12" s="100"/>
      <c r="AJ12" s="100"/>
      <c r="AK12" s="100"/>
      <c r="AL12" s="100"/>
    </row>
    <row r="13" spans="1:38" x14ac:dyDescent="0.25">
      <c r="A13" s="10" t="s">
        <v>15</v>
      </c>
      <c r="B13" s="68">
        <v>2</v>
      </c>
      <c r="C13" s="98">
        <v>0.57700576365709599</v>
      </c>
      <c r="D13" s="97">
        <v>0.24160445514482301</v>
      </c>
      <c r="E13" s="98">
        <v>69.534286419298397</v>
      </c>
      <c r="F13" s="97">
        <v>1.3179092640585499</v>
      </c>
      <c r="G13" s="98">
        <v>84.837380608494897</v>
      </c>
      <c r="H13" s="97">
        <v>1.20336283990617</v>
      </c>
      <c r="I13" s="101"/>
      <c r="J13" s="104"/>
      <c r="K13" s="104"/>
      <c r="L13" s="104"/>
      <c r="M13" s="104"/>
      <c r="N13" s="104"/>
      <c r="O13" s="104"/>
      <c r="P13" s="104"/>
      <c r="Q13" s="104"/>
      <c r="R13" s="104"/>
      <c r="S13" s="104"/>
      <c r="T13" s="105"/>
      <c r="U13" s="100"/>
      <c r="V13" s="100"/>
      <c r="W13" s="100"/>
      <c r="X13" s="100"/>
      <c r="Y13" s="100"/>
      <c r="Z13" s="100"/>
      <c r="AA13" s="100"/>
      <c r="AB13" s="100"/>
      <c r="AC13" s="100"/>
      <c r="AD13" s="100"/>
      <c r="AE13" s="100"/>
      <c r="AF13" s="100"/>
      <c r="AG13" s="100"/>
      <c r="AH13" s="100"/>
      <c r="AI13" s="100"/>
      <c r="AJ13" s="100"/>
      <c r="AK13" s="100"/>
      <c r="AL13" s="100"/>
    </row>
    <row r="14" spans="1:38" x14ac:dyDescent="0.25">
      <c r="A14" s="10" t="s">
        <v>16</v>
      </c>
      <c r="B14" s="68">
        <v>2</v>
      </c>
      <c r="C14" s="98">
        <v>0.79392384325643595</v>
      </c>
      <c r="D14" s="97">
        <v>0.17204602536490399</v>
      </c>
      <c r="E14" s="98">
        <v>70.922845983275806</v>
      </c>
      <c r="F14" s="97">
        <v>1.0108741044517799</v>
      </c>
      <c r="G14" s="98">
        <v>60.323363761858602</v>
      </c>
      <c r="H14" s="97">
        <v>1.18548777490238</v>
      </c>
      <c r="I14" s="101"/>
      <c r="J14" s="104"/>
      <c r="K14" s="104"/>
      <c r="L14" s="104"/>
      <c r="M14" s="104"/>
      <c r="N14" s="104"/>
      <c r="O14" s="104"/>
      <c r="P14" s="104"/>
      <c r="Q14" s="104"/>
      <c r="R14" s="104"/>
      <c r="S14" s="104"/>
      <c r="T14" s="105"/>
      <c r="U14" s="100"/>
      <c r="V14" s="100"/>
      <c r="W14" s="100"/>
      <c r="X14" s="100"/>
      <c r="Y14" s="100"/>
      <c r="Z14" s="100"/>
      <c r="AA14" s="100"/>
      <c r="AB14" s="100"/>
      <c r="AC14" s="100"/>
      <c r="AD14" s="100"/>
      <c r="AE14" s="100"/>
      <c r="AF14" s="100"/>
      <c r="AG14" s="100"/>
      <c r="AH14" s="100"/>
      <c r="AI14" s="100"/>
      <c r="AJ14" s="100"/>
      <c r="AK14" s="100"/>
      <c r="AL14" s="100"/>
    </row>
    <row r="15" spans="1:38" x14ac:dyDescent="0.25">
      <c r="A15" s="6" t="s">
        <v>17</v>
      </c>
      <c r="B15" s="68">
        <v>2</v>
      </c>
      <c r="C15" s="98">
        <v>1.1553719578762101</v>
      </c>
      <c r="D15" s="97">
        <v>0.22342919703631001</v>
      </c>
      <c r="E15" s="98">
        <v>80.256754066325698</v>
      </c>
      <c r="F15" s="97">
        <v>0.92808071845689999</v>
      </c>
      <c r="G15" s="98">
        <v>59.143497149115397</v>
      </c>
      <c r="H15" s="97">
        <v>1.3493724130489899</v>
      </c>
      <c r="I15" s="101"/>
      <c r="J15" s="104"/>
      <c r="K15" s="104"/>
      <c r="L15" s="104"/>
      <c r="M15" s="104"/>
      <c r="N15" s="104"/>
      <c r="O15" s="104"/>
      <c r="P15" s="104"/>
      <c r="Q15" s="104"/>
      <c r="R15" s="104"/>
      <c r="S15" s="104"/>
      <c r="T15" s="105"/>
      <c r="U15" s="100"/>
      <c r="V15" s="100"/>
      <c r="W15" s="100"/>
      <c r="X15" s="100"/>
      <c r="Y15" s="100"/>
      <c r="Z15" s="100"/>
      <c r="AA15" s="100"/>
      <c r="AB15" s="100"/>
      <c r="AC15" s="100"/>
      <c r="AD15" s="100"/>
      <c r="AE15" s="100"/>
      <c r="AF15" s="100"/>
      <c r="AG15" s="100"/>
      <c r="AH15" s="100"/>
      <c r="AI15" s="100"/>
      <c r="AJ15" s="100"/>
      <c r="AK15" s="100"/>
      <c r="AL15" s="100"/>
    </row>
    <row r="16" spans="1:38" x14ac:dyDescent="0.25">
      <c r="A16" s="6" t="s">
        <v>18</v>
      </c>
      <c r="B16" s="68">
        <v>2</v>
      </c>
      <c r="C16" s="98">
        <v>0.33234928206814801</v>
      </c>
      <c r="D16" s="97">
        <v>0.13285582933471399</v>
      </c>
      <c r="E16" s="98">
        <v>78.620511444957202</v>
      </c>
      <c r="F16" s="97">
        <v>0.96392248920338897</v>
      </c>
      <c r="G16" s="98">
        <v>83.012988926084105</v>
      </c>
      <c r="H16" s="97">
        <v>0.79991779962060205</v>
      </c>
      <c r="I16" s="101"/>
      <c r="J16" s="104"/>
      <c r="K16" s="104"/>
      <c r="L16" s="104"/>
      <c r="M16" s="104"/>
      <c r="N16" s="104"/>
      <c r="O16" s="104"/>
      <c r="P16" s="104"/>
      <c r="Q16" s="104"/>
      <c r="R16" s="104"/>
      <c r="S16" s="104"/>
      <c r="T16" s="105"/>
      <c r="U16" s="100"/>
      <c r="V16" s="100"/>
      <c r="W16" s="100"/>
      <c r="X16" s="100"/>
      <c r="Y16" s="100"/>
      <c r="Z16" s="100"/>
      <c r="AA16" s="100"/>
      <c r="AB16" s="100"/>
      <c r="AC16" s="100"/>
      <c r="AD16" s="100"/>
      <c r="AE16" s="100"/>
      <c r="AF16" s="100"/>
      <c r="AG16" s="100"/>
      <c r="AH16" s="100"/>
      <c r="AI16" s="100"/>
      <c r="AJ16" s="100"/>
      <c r="AK16" s="100"/>
      <c r="AL16" s="100"/>
    </row>
    <row r="17" spans="1:38" x14ac:dyDescent="0.25">
      <c r="A17" s="10" t="s">
        <v>19</v>
      </c>
      <c r="B17" s="68">
        <v>2</v>
      </c>
      <c r="C17" s="98">
        <v>0.80552806761896001</v>
      </c>
      <c r="D17" s="97">
        <v>0.223709901094194</v>
      </c>
      <c r="E17" s="98">
        <v>72.261103209920805</v>
      </c>
      <c r="F17" s="97">
        <v>1.1246083484043199</v>
      </c>
      <c r="G17" s="98">
        <v>85.215111759564607</v>
      </c>
      <c r="H17" s="97">
        <v>1.0756264534611999</v>
      </c>
      <c r="I17" s="101"/>
      <c r="J17" s="104"/>
      <c r="K17" s="104"/>
      <c r="L17" s="104"/>
      <c r="M17" s="104"/>
      <c r="N17" s="104"/>
      <c r="O17" s="104"/>
      <c r="P17" s="104"/>
      <c r="Q17" s="104"/>
      <c r="R17" s="104"/>
      <c r="S17" s="104"/>
      <c r="T17" s="105"/>
      <c r="U17" s="100"/>
      <c r="V17" s="100"/>
      <c r="W17" s="100"/>
      <c r="X17" s="100"/>
      <c r="Y17" s="100"/>
      <c r="Z17" s="100"/>
      <c r="AA17" s="100"/>
      <c r="AB17" s="100"/>
      <c r="AC17" s="100"/>
      <c r="AD17" s="100"/>
      <c r="AE17" s="100"/>
      <c r="AF17" s="100"/>
      <c r="AG17" s="100"/>
      <c r="AH17" s="100"/>
      <c r="AI17" s="100"/>
      <c r="AJ17" s="100"/>
      <c r="AK17" s="100"/>
      <c r="AL17" s="100"/>
    </row>
    <row r="18" spans="1:38" ht="13" x14ac:dyDescent="0.25">
      <c r="A18" s="11" t="s">
        <v>20</v>
      </c>
      <c r="B18" s="68">
        <v>2</v>
      </c>
      <c r="C18" s="98">
        <v>0.98876653948797599</v>
      </c>
      <c r="D18" s="97">
        <v>0.33546554375653398</v>
      </c>
      <c r="E18" s="98">
        <v>69.751927246363906</v>
      </c>
      <c r="F18" s="97">
        <v>1.57062715011057</v>
      </c>
      <c r="G18" s="98">
        <v>83.471021859061594</v>
      </c>
      <c r="H18" s="97">
        <v>1.5036591134900399</v>
      </c>
      <c r="I18" s="101"/>
      <c r="J18" s="104"/>
      <c r="K18" s="104"/>
      <c r="L18" s="104"/>
      <c r="M18" s="104"/>
      <c r="N18" s="104"/>
      <c r="O18" s="104"/>
      <c r="P18" s="104"/>
      <c r="Q18" s="104"/>
      <c r="R18" s="104"/>
      <c r="S18" s="104"/>
      <c r="T18" s="105"/>
      <c r="U18" s="100"/>
      <c r="V18" s="100"/>
      <c r="W18" s="100"/>
      <c r="X18" s="100"/>
      <c r="Y18" s="100"/>
      <c r="Z18" s="100"/>
      <c r="AA18" s="100"/>
      <c r="AB18" s="100"/>
      <c r="AC18" s="100"/>
      <c r="AD18" s="100"/>
      <c r="AE18" s="100"/>
      <c r="AF18" s="100"/>
      <c r="AG18" s="100"/>
      <c r="AH18" s="100"/>
      <c r="AI18" s="100"/>
      <c r="AJ18" s="100"/>
      <c r="AK18" s="100"/>
      <c r="AL18" s="100"/>
    </row>
    <row r="19" spans="1:38" ht="13" x14ac:dyDescent="0.25">
      <c r="A19" s="11" t="s">
        <v>21</v>
      </c>
      <c r="B19" s="68">
        <v>2</v>
      </c>
      <c r="C19" s="98">
        <v>0.51308365886762897</v>
      </c>
      <c r="D19" s="97">
        <v>0.17962178357091499</v>
      </c>
      <c r="E19" s="98">
        <v>76.245996273623405</v>
      </c>
      <c r="F19" s="97">
        <v>1.32069365932782</v>
      </c>
      <c r="G19" s="98">
        <v>87.989186179894503</v>
      </c>
      <c r="H19" s="97">
        <v>1.07780520470695</v>
      </c>
      <c r="I19" s="101"/>
      <c r="J19" s="104"/>
      <c r="K19" s="104"/>
      <c r="L19" s="104"/>
      <c r="M19" s="104"/>
      <c r="N19" s="104"/>
      <c r="O19" s="104"/>
      <c r="P19" s="104"/>
      <c r="Q19" s="104"/>
      <c r="R19" s="104"/>
      <c r="S19" s="104"/>
      <c r="T19" s="105"/>
      <c r="U19" s="100"/>
      <c r="V19" s="100"/>
      <c r="W19" s="100"/>
      <c r="X19" s="100"/>
      <c r="Y19" s="100"/>
      <c r="Z19" s="100"/>
      <c r="AA19" s="100"/>
      <c r="AB19" s="100"/>
      <c r="AC19" s="100"/>
      <c r="AD19" s="100"/>
      <c r="AE19" s="100"/>
      <c r="AF19" s="100"/>
      <c r="AG19" s="100"/>
      <c r="AH19" s="100"/>
      <c r="AI19" s="100"/>
      <c r="AJ19" s="100"/>
      <c r="AK19" s="100"/>
      <c r="AL19" s="100"/>
    </row>
    <row r="20" spans="1:38" x14ac:dyDescent="0.25">
      <c r="A20" s="10" t="s">
        <v>22</v>
      </c>
      <c r="B20" s="68">
        <v>2</v>
      </c>
      <c r="C20" s="98">
        <v>0.726027498942864</v>
      </c>
      <c r="D20" s="97">
        <v>0.30402640799706498</v>
      </c>
      <c r="E20" s="98">
        <v>68.603451121249194</v>
      </c>
      <c r="F20" s="97">
        <v>1.3074030665173799</v>
      </c>
      <c r="G20" s="98">
        <v>85.249913121004695</v>
      </c>
      <c r="H20" s="97">
        <v>1.13248505320296</v>
      </c>
      <c r="I20" s="101"/>
      <c r="J20" s="104"/>
      <c r="K20" s="104"/>
      <c r="L20" s="104"/>
      <c r="M20" s="104"/>
      <c r="N20" s="104"/>
      <c r="O20" s="104"/>
      <c r="P20" s="104"/>
      <c r="Q20" s="104"/>
      <c r="R20" s="104"/>
      <c r="S20" s="104"/>
      <c r="T20" s="105"/>
      <c r="U20" s="100"/>
      <c r="V20" s="100"/>
      <c r="W20" s="100"/>
      <c r="X20" s="100"/>
      <c r="Y20" s="100"/>
      <c r="Z20" s="100"/>
      <c r="AA20" s="100"/>
      <c r="AB20" s="100"/>
      <c r="AC20" s="100"/>
      <c r="AD20" s="100"/>
      <c r="AE20" s="100"/>
      <c r="AF20" s="100"/>
      <c r="AG20" s="100"/>
      <c r="AH20" s="100"/>
      <c r="AI20" s="100"/>
      <c r="AJ20" s="100"/>
      <c r="AK20" s="100"/>
      <c r="AL20" s="100"/>
    </row>
    <row r="21" spans="1:38" x14ac:dyDescent="0.25">
      <c r="A21" s="10" t="s">
        <v>23</v>
      </c>
      <c r="B21" s="68">
        <v>2</v>
      </c>
      <c r="C21" s="98">
        <v>0.202921168217292</v>
      </c>
      <c r="D21" s="97">
        <v>8.4833325137021201E-2</v>
      </c>
      <c r="E21" s="98">
        <v>81.299178141938</v>
      </c>
      <c r="F21" s="97">
        <v>0.99613131542382705</v>
      </c>
      <c r="G21" s="98">
        <v>52.506273332997999</v>
      </c>
      <c r="H21" s="97">
        <v>1.8310630868678299</v>
      </c>
      <c r="I21" s="101"/>
      <c r="J21" s="104"/>
      <c r="K21" s="104"/>
      <c r="L21" s="104"/>
      <c r="M21" s="104"/>
      <c r="N21" s="104"/>
      <c r="O21" s="104"/>
      <c r="P21" s="104"/>
      <c r="Q21" s="104"/>
      <c r="R21" s="104"/>
      <c r="S21" s="104"/>
      <c r="T21" s="105"/>
      <c r="U21" s="100"/>
      <c r="V21" s="100"/>
      <c r="W21" s="100"/>
      <c r="X21" s="100"/>
      <c r="Y21" s="100"/>
      <c r="Z21" s="100"/>
      <c r="AA21" s="100"/>
      <c r="AB21" s="100"/>
      <c r="AC21" s="100"/>
      <c r="AD21" s="100"/>
      <c r="AE21" s="100"/>
      <c r="AF21" s="100"/>
      <c r="AG21" s="100"/>
      <c r="AH21" s="100"/>
      <c r="AI21" s="100"/>
      <c r="AJ21" s="100"/>
      <c r="AK21" s="100"/>
      <c r="AL21" s="100"/>
    </row>
    <row r="22" spans="1:38" x14ac:dyDescent="0.25">
      <c r="A22" s="10" t="s">
        <v>24</v>
      </c>
      <c r="B22" s="68">
        <v>2</v>
      </c>
      <c r="C22" s="98">
        <v>0.19397708379810499</v>
      </c>
      <c r="D22" s="97">
        <v>0.13342470055293101</v>
      </c>
      <c r="E22" s="98">
        <v>90.341109148840303</v>
      </c>
      <c r="F22" s="97">
        <v>1.64911634475652</v>
      </c>
      <c r="G22" s="98">
        <v>93.833970953685395</v>
      </c>
      <c r="H22" s="97">
        <v>0.97252941258541004</v>
      </c>
      <c r="I22" s="101"/>
      <c r="J22" s="104"/>
      <c r="K22" s="104"/>
      <c r="L22" s="104"/>
      <c r="M22" s="104"/>
      <c r="N22" s="104"/>
      <c r="O22" s="104"/>
      <c r="P22" s="104"/>
      <c r="Q22" s="104"/>
      <c r="R22" s="104"/>
      <c r="S22" s="104"/>
      <c r="T22" s="105"/>
      <c r="U22" s="100"/>
      <c r="V22" s="100"/>
      <c r="W22" s="100"/>
      <c r="X22" s="100"/>
      <c r="Y22" s="100"/>
      <c r="Z22" s="100"/>
      <c r="AA22" s="100"/>
      <c r="AB22" s="100"/>
      <c r="AC22" s="100"/>
      <c r="AD22" s="100"/>
      <c r="AE22" s="100"/>
      <c r="AF22" s="100"/>
      <c r="AG22" s="100"/>
      <c r="AH22" s="100"/>
      <c r="AI22" s="100"/>
      <c r="AJ22" s="100"/>
      <c r="AK22" s="100"/>
      <c r="AL22" s="100"/>
    </row>
    <row r="23" spans="1:38" x14ac:dyDescent="0.25">
      <c r="A23" s="10" t="s">
        <v>25</v>
      </c>
      <c r="B23" s="68">
        <v>2</v>
      </c>
      <c r="C23" s="98">
        <v>0.17827635121832999</v>
      </c>
      <c r="D23" s="97">
        <v>0.130462939971285</v>
      </c>
      <c r="E23" s="98">
        <v>83.648083190165394</v>
      </c>
      <c r="F23" s="97">
        <v>1.46739369295364</v>
      </c>
      <c r="G23" s="98">
        <v>77.643798598656105</v>
      </c>
      <c r="H23" s="97">
        <v>1.4992527079173401</v>
      </c>
      <c r="I23" s="101"/>
      <c r="J23" s="104"/>
      <c r="K23" s="104"/>
      <c r="L23" s="104"/>
      <c r="M23" s="104"/>
      <c r="N23" s="104"/>
      <c r="O23" s="104"/>
      <c r="P23" s="104"/>
      <c r="Q23" s="104"/>
      <c r="R23" s="104"/>
      <c r="S23" s="104"/>
      <c r="T23" s="105"/>
      <c r="U23" s="100"/>
      <c r="V23" s="100"/>
      <c r="W23" s="100"/>
      <c r="X23" s="100"/>
      <c r="Y23" s="100"/>
      <c r="Z23" s="100"/>
      <c r="AA23" s="100"/>
      <c r="AB23" s="100"/>
      <c r="AC23" s="100"/>
      <c r="AD23" s="100"/>
      <c r="AE23" s="100"/>
      <c r="AF23" s="100"/>
      <c r="AG23" s="100"/>
      <c r="AH23" s="100"/>
      <c r="AI23" s="100"/>
      <c r="AJ23" s="100"/>
      <c r="AK23" s="100"/>
      <c r="AL23" s="100"/>
    </row>
    <row r="24" spans="1:38" x14ac:dyDescent="0.25">
      <c r="A24" s="6" t="s">
        <v>26</v>
      </c>
      <c r="B24" s="68">
        <v>2</v>
      </c>
      <c r="C24" s="98">
        <v>1.0949180021824301</v>
      </c>
      <c r="D24" s="97">
        <v>0.30826015273680601</v>
      </c>
      <c r="E24" s="98">
        <v>72.146067469031806</v>
      </c>
      <c r="F24" s="97">
        <v>1.5981764150426701</v>
      </c>
      <c r="G24" s="98">
        <v>79.019128860824594</v>
      </c>
      <c r="H24" s="97">
        <v>1.4883612682004099</v>
      </c>
      <c r="I24" s="101"/>
      <c r="J24" s="104"/>
      <c r="K24" s="104"/>
      <c r="L24" s="104"/>
      <c r="M24" s="104"/>
      <c r="N24" s="104"/>
      <c r="O24" s="104"/>
      <c r="P24" s="104"/>
      <c r="Q24" s="104"/>
      <c r="R24" s="104"/>
      <c r="S24" s="104"/>
      <c r="T24" s="105"/>
      <c r="U24" s="100"/>
      <c r="V24" s="100"/>
      <c r="W24" s="100"/>
      <c r="X24" s="100"/>
      <c r="Y24" s="100"/>
      <c r="Z24" s="100"/>
      <c r="AA24" s="100"/>
      <c r="AB24" s="100"/>
      <c r="AC24" s="100"/>
      <c r="AD24" s="100"/>
      <c r="AE24" s="100"/>
      <c r="AF24" s="100"/>
      <c r="AG24" s="100"/>
      <c r="AH24" s="100"/>
      <c r="AI24" s="100"/>
      <c r="AJ24" s="100"/>
      <c r="AK24" s="100"/>
      <c r="AL24" s="100"/>
    </row>
    <row r="25" spans="1:38" x14ac:dyDescent="0.25">
      <c r="A25" s="10" t="s">
        <v>27</v>
      </c>
      <c r="B25" s="68">
        <v>2</v>
      </c>
      <c r="C25" s="98">
        <v>0.81602560759059595</v>
      </c>
      <c r="D25" s="97">
        <v>0.363834208379959</v>
      </c>
      <c r="E25" s="98">
        <v>58.2874144334817</v>
      </c>
      <c r="F25" s="97">
        <v>1.2906196685032401</v>
      </c>
      <c r="G25" s="98">
        <v>66.539772716327604</v>
      </c>
      <c r="H25" s="97">
        <v>1.66784571772487</v>
      </c>
      <c r="I25" s="101"/>
      <c r="J25" s="104"/>
      <c r="K25" s="104"/>
      <c r="L25" s="104"/>
      <c r="M25" s="104"/>
      <c r="N25" s="104"/>
      <c r="O25" s="104"/>
      <c r="P25" s="104"/>
      <c r="Q25" s="104"/>
      <c r="R25" s="104"/>
      <c r="S25" s="104"/>
      <c r="T25" s="105"/>
      <c r="U25" s="100"/>
      <c r="V25" s="100"/>
      <c r="W25" s="100"/>
      <c r="X25" s="100"/>
      <c r="Y25" s="100"/>
      <c r="Z25" s="100"/>
      <c r="AA25" s="100"/>
      <c r="AB25" s="100"/>
      <c r="AC25" s="100"/>
      <c r="AD25" s="100"/>
      <c r="AE25" s="100"/>
      <c r="AF25" s="100"/>
      <c r="AG25" s="100"/>
      <c r="AH25" s="100"/>
      <c r="AI25" s="100"/>
      <c r="AJ25" s="100"/>
      <c r="AK25" s="100"/>
      <c r="AL25" s="100"/>
    </row>
    <row r="26" spans="1:38" x14ac:dyDescent="0.25">
      <c r="A26" s="12" t="s">
        <v>29</v>
      </c>
      <c r="B26" s="68">
        <v>2</v>
      </c>
      <c r="C26" s="98">
        <v>0.32778424264778799</v>
      </c>
      <c r="D26" s="97">
        <v>0.172882095023418</v>
      </c>
      <c r="E26" s="98">
        <v>84.711261199697404</v>
      </c>
      <c r="F26" s="97">
        <v>1.2168290315096999</v>
      </c>
      <c r="G26" s="98">
        <v>85.060759066484394</v>
      </c>
      <c r="H26" s="97">
        <v>1.2529505367641101</v>
      </c>
      <c r="I26" s="101"/>
      <c r="J26" s="104"/>
      <c r="K26" s="104"/>
      <c r="L26" s="104"/>
      <c r="M26" s="104"/>
      <c r="N26" s="104"/>
      <c r="O26" s="104"/>
      <c r="P26" s="104"/>
      <c r="Q26" s="104"/>
      <c r="R26" s="104"/>
      <c r="S26" s="104"/>
      <c r="T26" s="105"/>
      <c r="U26" s="100"/>
      <c r="V26" s="100"/>
      <c r="W26" s="100"/>
      <c r="X26" s="100"/>
      <c r="Y26" s="100"/>
      <c r="Z26" s="100"/>
      <c r="AA26" s="100"/>
      <c r="AB26" s="100"/>
      <c r="AC26" s="100"/>
      <c r="AD26" s="100"/>
      <c r="AE26" s="100"/>
      <c r="AF26" s="100"/>
      <c r="AG26" s="100"/>
      <c r="AH26" s="100"/>
      <c r="AI26" s="100"/>
      <c r="AJ26" s="100"/>
      <c r="AK26" s="100"/>
      <c r="AL26" s="100"/>
    </row>
    <row r="27" spans="1:38" x14ac:dyDescent="0.25">
      <c r="A27" s="10" t="s">
        <v>28</v>
      </c>
      <c r="B27" s="68">
        <v>2</v>
      </c>
      <c r="C27" s="98">
        <v>1.0592167850704</v>
      </c>
      <c r="D27" s="97">
        <v>0.17419794101601399</v>
      </c>
      <c r="E27" s="98">
        <v>55.6840321323712</v>
      </c>
      <c r="F27" s="97">
        <v>0.93716285653462805</v>
      </c>
      <c r="G27" s="98">
        <v>74.027373327889705</v>
      </c>
      <c r="H27" s="97">
        <v>0.94968734610414796</v>
      </c>
      <c r="I27" s="101"/>
      <c r="J27" s="104"/>
      <c r="K27" s="104"/>
      <c r="L27" s="104"/>
      <c r="M27" s="104"/>
      <c r="N27" s="104"/>
      <c r="O27" s="104"/>
      <c r="P27" s="104"/>
      <c r="Q27" s="104"/>
      <c r="R27" s="104"/>
      <c r="S27" s="104"/>
      <c r="T27" s="105"/>
      <c r="U27" s="100"/>
      <c r="V27" s="100"/>
      <c r="W27" s="100"/>
      <c r="X27" s="100"/>
      <c r="Y27" s="100"/>
      <c r="Z27" s="100"/>
      <c r="AA27" s="100"/>
      <c r="AB27" s="100"/>
      <c r="AC27" s="100"/>
      <c r="AD27" s="100"/>
      <c r="AE27" s="100"/>
      <c r="AF27" s="100"/>
      <c r="AG27" s="100"/>
      <c r="AH27" s="100"/>
      <c r="AI27" s="100"/>
      <c r="AJ27" s="100"/>
      <c r="AK27" s="100"/>
      <c r="AL27" s="100"/>
    </row>
    <row r="28" spans="1:38" x14ac:dyDescent="0.25">
      <c r="A28" s="10" t="s">
        <v>30</v>
      </c>
      <c r="B28" s="68">
        <v>2</v>
      </c>
      <c r="C28" s="98">
        <v>0.15058135235827899</v>
      </c>
      <c r="D28" s="97">
        <v>9.0833330793053904E-2</v>
      </c>
      <c r="E28" s="98">
        <v>86.549781670673397</v>
      </c>
      <c r="F28" s="97">
        <v>1.25794827190039</v>
      </c>
      <c r="G28" s="98">
        <v>76.490895532809503</v>
      </c>
      <c r="H28" s="97">
        <v>1.35895845495967</v>
      </c>
      <c r="I28" s="101"/>
      <c r="J28" s="104"/>
      <c r="K28" s="104"/>
      <c r="L28" s="104"/>
      <c r="M28" s="104"/>
      <c r="N28" s="104"/>
      <c r="O28" s="104"/>
      <c r="P28" s="104"/>
      <c r="Q28" s="104"/>
      <c r="R28" s="104"/>
      <c r="S28" s="104"/>
      <c r="T28" s="105"/>
      <c r="U28" s="100"/>
      <c r="V28" s="100"/>
      <c r="W28" s="100"/>
      <c r="X28" s="100"/>
      <c r="Y28" s="100"/>
      <c r="Z28" s="100"/>
      <c r="AA28" s="100"/>
      <c r="AB28" s="100"/>
      <c r="AC28" s="100"/>
      <c r="AD28" s="100"/>
      <c r="AE28" s="100"/>
      <c r="AF28" s="100"/>
      <c r="AG28" s="100"/>
      <c r="AH28" s="100"/>
      <c r="AI28" s="100"/>
      <c r="AJ28" s="100"/>
      <c r="AK28" s="100"/>
      <c r="AL28" s="100"/>
    </row>
    <row r="29" spans="1:38" x14ac:dyDescent="0.25">
      <c r="A29" s="10" t="s">
        <v>31</v>
      </c>
      <c r="B29" s="68">
        <v>2</v>
      </c>
      <c r="C29" s="98">
        <v>1.66329862870449</v>
      </c>
      <c r="D29" s="97">
        <v>0.282914413510711</v>
      </c>
      <c r="E29" s="98">
        <v>63.521399084382303</v>
      </c>
      <c r="F29" s="97">
        <v>1.06440015449126</v>
      </c>
      <c r="G29" s="98">
        <v>65.748691105875196</v>
      </c>
      <c r="H29" s="97">
        <v>1.4858487312479001</v>
      </c>
      <c r="I29" s="101"/>
      <c r="J29" s="104"/>
      <c r="K29" s="104"/>
      <c r="L29" s="104"/>
      <c r="M29" s="104"/>
      <c r="N29" s="104"/>
      <c r="O29" s="104"/>
      <c r="P29" s="104"/>
      <c r="Q29" s="104"/>
      <c r="R29" s="104"/>
      <c r="S29" s="104"/>
      <c r="T29" s="105"/>
      <c r="U29" s="100"/>
      <c r="V29" s="100"/>
      <c r="W29" s="100"/>
      <c r="X29" s="100"/>
      <c r="Y29" s="100"/>
      <c r="Z29" s="100"/>
      <c r="AA29" s="100"/>
      <c r="AB29" s="100"/>
      <c r="AC29" s="100"/>
      <c r="AD29" s="100"/>
      <c r="AE29" s="100"/>
      <c r="AF29" s="100"/>
      <c r="AG29" s="100"/>
      <c r="AH29" s="100"/>
      <c r="AI29" s="100"/>
      <c r="AJ29" s="100"/>
      <c r="AK29" s="100"/>
      <c r="AL29" s="100"/>
    </row>
    <row r="30" spans="1:38" x14ac:dyDescent="0.25">
      <c r="A30" s="10" t="s">
        <v>32</v>
      </c>
      <c r="B30" s="68">
        <v>2</v>
      </c>
      <c r="C30" s="98">
        <v>0.695459053314606</v>
      </c>
      <c r="D30" s="97">
        <v>0.24638036744365299</v>
      </c>
      <c r="E30" s="98">
        <v>80.832577705141603</v>
      </c>
      <c r="F30" s="97">
        <v>0.75366679811250104</v>
      </c>
      <c r="G30" s="98">
        <v>74.521605735093303</v>
      </c>
      <c r="H30" s="97">
        <v>1.13806737540794</v>
      </c>
      <c r="I30" s="101"/>
      <c r="J30" s="104"/>
      <c r="K30" s="104"/>
      <c r="L30" s="104"/>
      <c r="M30" s="104"/>
      <c r="N30" s="104"/>
      <c r="O30" s="104"/>
      <c r="P30" s="104"/>
      <c r="Q30" s="104"/>
      <c r="R30" s="104"/>
      <c r="S30" s="104"/>
      <c r="T30" s="105"/>
      <c r="U30" s="100"/>
      <c r="V30" s="100"/>
      <c r="W30" s="100"/>
      <c r="X30" s="100"/>
      <c r="Y30" s="100"/>
      <c r="Z30" s="100"/>
      <c r="AA30" s="100"/>
      <c r="AB30" s="100"/>
      <c r="AC30" s="100"/>
      <c r="AD30" s="100"/>
      <c r="AE30" s="100"/>
      <c r="AF30" s="100"/>
      <c r="AG30" s="100"/>
      <c r="AH30" s="100"/>
      <c r="AI30" s="100"/>
      <c r="AJ30" s="100"/>
      <c r="AK30" s="100"/>
      <c r="AL30" s="100"/>
    </row>
    <row r="31" spans="1:38" x14ac:dyDescent="0.25">
      <c r="A31" s="10" t="s">
        <v>33</v>
      </c>
      <c r="B31" s="68">
        <v>2</v>
      </c>
      <c r="C31" s="98">
        <v>0.32784771300288501</v>
      </c>
      <c r="D31" s="97">
        <v>0.139595942839914</v>
      </c>
      <c r="E31" s="98">
        <v>76.400357239551695</v>
      </c>
      <c r="F31" s="97">
        <v>0.93005509388560104</v>
      </c>
      <c r="G31" s="98">
        <v>91.221757511007894</v>
      </c>
      <c r="H31" s="97">
        <v>0.78606624049736395</v>
      </c>
      <c r="I31" s="101"/>
      <c r="J31" s="104"/>
      <c r="K31" s="104"/>
      <c r="L31" s="104"/>
      <c r="M31" s="104"/>
      <c r="N31" s="104"/>
      <c r="O31" s="104"/>
      <c r="P31" s="104"/>
      <c r="Q31" s="104"/>
      <c r="R31" s="104"/>
      <c r="S31" s="104"/>
      <c r="T31" s="105"/>
      <c r="U31" s="100"/>
      <c r="V31" s="100"/>
      <c r="W31" s="100"/>
      <c r="X31" s="100"/>
      <c r="Y31" s="100"/>
      <c r="Z31" s="100"/>
      <c r="AA31" s="100"/>
      <c r="AB31" s="100"/>
      <c r="AC31" s="100"/>
      <c r="AD31" s="100"/>
      <c r="AE31" s="100"/>
      <c r="AF31" s="100"/>
      <c r="AG31" s="100"/>
      <c r="AH31" s="100"/>
      <c r="AI31" s="100"/>
      <c r="AJ31" s="100"/>
      <c r="AK31" s="100"/>
      <c r="AL31" s="100"/>
    </row>
    <row r="32" spans="1:38" x14ac:dyDescent="0.25">
      <c r="A32" s="10" t="s">
        <v>34</v>
      </c>
      <c r="B32" s="68">
        <v>2</v>
      </c>
      <c r="C32" s="98">
        <v>0.26795338200535901</v>
      </c>
      <c r="D32" s="97">
        <v>9.9510060455249794E-2</v>
      </c>
      <c r="E32" s="98">
        <v>81.066200064700595</v>
      </c>
      <c r="F32" s="97">
        <v>0.82333318950928702</v>
      </c>
      <c r="G32" s="98">
        <v>70.214210433543897</v>
      </c>
      <c r="H32" s="97">
        <v>1.5812288463509601</v>
      </c>
      <c r="I32" s="101"/>
      <c r="J32" s="104"/>
      <c r="K32" s="104"/>
      <c r="L32" s="104"/>
      <c r="M32" s="104"/>
      <c r="N32" s="104"/>
      <c r="O32" s="104"/>
      <c r="P32" s="104"/>
      <c r="Q32" s="104"/>
      <c r="R32" s="104"/>
      <c r="S32" s="104"/>
      <c r="T32" s="105"/>
      <c r="U32" s="100"/>
      <c r="V32" s="100"/>
      <c r="W32" s="100"/>
      <c r="X32" s="100"/>
      <c r="Y32" s="100"/>
      <c r="Z32" s="100"/>
      <c r="AA32" s="100"/>
      <c r="AB32" s="100"/>
      <c r="AC32" s="100"/>
      <c r="AD32" s="100"/>
      <c r="AE32" s="100"/>
      <c r="AF32" s="100"/>
      <c r="AG32" s="100"/>
      <c r="AH32" s="100"/>
      <c r="AI32" s="100"/>
      <c r="AJ32" s="100"/>
      <c r="AK32" s="100"/>
      <c r="AL32" s="100"/>
    </row>
    <row r="33" spans="1:38" x14ac:dyDescent="0.25">
      <c r="A33" s="10" t="s">
        <v>35</v>
      </c>
      <c r="B33" s="68">
        <v>2</v>
      </c>
      <c r="C33" s="98">
        <v>0</v>
      </c>
      <c r="D33" s="97">
        <v>0</v>
      </c>
      <c r="E33" s="98">
        <v>79.280996249308103</v>
      </c>
      <c r="F33" s="97">
        <v>1.3067376726645501</v>
      </c>
      <c r="G33" s="98">
        <v>89.300506099245993</v>
      </c>
      <c r="H33" s="97">
        <v>0.98328111030889098</v>
      </c>
      <c r="I33" s="101"/>
      <c r="J33" s="104"/>
      <c r="K33" s="104"/>
      <c r="L33" s="104"/>
      <c r="M33" s="104"/>
      <c r="N33" s="104"/>
      <c r="O33" s="104"/>
      <c r="P33" s="104"/>
      <c r="Q33" s="104"/>
      <c r="R33" s="104"/>
      <c r="S33" s="104"/>
      <c r="T33" s="105"/>
      <c r="U33" s="100"/>
      <c r="V33" s="100"/>
      <c r="W33" s="100"/>
      <c r="X33" s="100"/>
      <c r="Y33" s="100"/>
      <c r="Z33" s="100"/>
      <c r="AA33" s="100"/>
      <c r="AB33" s="100"/>
      <c r="AC33" s="100"/>
      <c r="AD33" s="100"/>
      <c r="AE33" s="100"/>
      <c r="AF33" s="100"/>
      <c r="AG33" s="100"/>
      <c r="AH33" s="100"/>
      <c r="AI33" s="100"/>
      <c r="AJ33" s="100"/>
      <c r="AK33" s="100"/>
      <c r="AL33" s="100"/>
    </row>
    <row r="34" spans="1:38" x14ac:dyDescent="0.25">
      <c r="A34" s="10" t="s">
        <v>36</v>
      </c>
      <c r="B34" s="68">
        <v>2</v>
      </c>
      <c r="C34" s="98">
        <v>0.48005715110630998</v>
      </c>
      <c r="D34" s="97">
        <v>0.189472366592221</v>
      </c>
      <c r="E34" s="98">
        <v>73.2702438008141</v>
      </c>
      <c r="F34" s="97">
        <v>1.30156015936654</v>
      </c>
      <c r="G34" s="98">
        <v>83.771278871096698</v>
      </c>
      <c r="H34" s="97">
        <v>1.0785721203518599</v>
      </c>
      <c r="I34" s="101"/>
      <c r="J34" s="104"/>
      <c r="K34" s="104"/>
      <c r="L34" s="104"/>
      <c r="M34" s="104"/>
      <c r="N34" s="104"/>
      <c r="O34" s="104"/>
      <c r="P34" s="104"/>
      <c r="Q34" s="104"/>
      <c r="R34" s="104"/>
      <c r="S34" s="104"/>
      <c r="T34" s="105"/>
      <c r="U34" s="100"/>
      <c r="V34" s="100"/>
      <c r="W34" s="100"/>
      <c r="X34" s="100"/>
      <c r="Y34" s="100"/>
      <c r="Z34" s="100"/>
      <c r="AA34" s="100"/>
      <c r="AB34" s="100"/>
      <c r="AC34" s="100"/>
      <c r="AD34" s="100"/>
      <c r="AE34" s="100"/>
      <c r="AF34" s="100"/>
      <c r="AG34" s="100"/>
      <c r="AH34" s="100"/>
      <c r="AI34" s="100"/>
      <c r="AJ34" s="100"/>
      <c r="AK34" s="100"/>
      <c r="AL34" s="100"/>
    </row>
    <row r="35" spans="1:38" x14ac:dyDescent="0.25">
      <c r="A35" s="10" t="s">
        <v>37</v>
      </c>
      <c r="B35" s="68">
        <v>2</v>
      </c>
      <c r="C35" s="98">
        <v>0.32162287725298699</v>
      </c>
      <c r="D35" s="97">
        <v>0.10337002592573501</v>
      </c>
      <c r="E35" s="98">
        <v>69.841788252410296</v>
      </c>
      <c r="F35" s="97">
        <v>1.0436613536053301</v>
      </c>
      <c r="G35" s="98">
        <v>80.835948332568606</v>
      </c>
      <c r="H35" s="97">
        <v>1.05456465998754</v>
      </c>
      <c r="I35" s="101"/>
      <c r="J35" s="104"/>
      <c r="K35" s="104"/>
      <c r="L35" s="104"/>
      <c r="M35" s="104"/>
      <c r="N35" s="104"/>
      <c r="O35" s="104"/>
      <c r="P35" s="104"/>
      <c r="Q35" s="104"/>
      <c r="R35" s="104"/>
      <c r="S35" s="104"/>
      <c r="T35" s="105"/>
      <c r="U35" s="100"/>
      <c r="V35" s="100"/>
      <c r="W35" s="100"/>
      <c r="X35" s="100"/>
      <c r="Y35" s="100"/>
      <c r="Z35" s="100"/>
      <c r="AA35" s="100"/>
      <c r="AB35" s="100"/>
      <c r="AC35" s="100"/>
      <c r="AD35" s="100"/>
      <c r="AE35" s="100"/>
      <c r="AF35" s="100"/>
      <c r="AG35" s="100"/>
      <c r="AH35" s="100"/>
      <c r="AI35" s="100"/>
      <c r="AJ35" s="100"/>
      <c r="AK35" s="100"/>
      <c r="AL35" s="100"/>
    </row>
    <row r="36" spans="1:38" x14ac:dyDescent="0.25">
      <c r="A36" s="10" t="s">
        <v>38</v>
      </c>
      <c r="B36" s="68">
        <v>2</v>
      </c>
      <c r="C36" s="98">
        <v>1.39597528578033</v>
      </c>
      <c r="D36" s="97">
        <v>0.238928902831822</v>
      </c>
      <c r="E36" s="98">
        <v>63.732591393190901</v>
      </c>
      <c r="F36" s="97">
        <v>1.1562623107979799</v>
      </c>
      <c r="G36" s="98">
        <v>74.045244082855803</v>
      </c>
      <c r="H36" s="97">
        <v>1.2733799041901801</v>
      </c>
      <c r="I36" s="101"/>
      <c r="J36" s="104"/>
      <c r="K36" s="104"/>
      <c r="L36" s="104"/>
      <c r="M36" s="104"/>
      <c r="N36" s="104"/>
      <c r="O36" s="104"/>
      <c r="P36" s="104"/>
      <c r="Q36" s="104"/>
      <c r="R36" s="104"/>
      <c r="S36" s="104"/>
      <c r="T36" s="105"/>
      <c r="U36" s="100"/>
      <c r="V36" s="100"/>
      <c r="W36" s="100"/>
      <c r="X36" s="100"/>
      <c r="Y36" s="100"/>
      <c r="Z36" s="100"/>
      <c r="AA36" s="100"/>
      <c r="AB36" s="100"/>
      <c r="AC36" s="100"/>
      <c r="AD36" s="100"/>
      <c r="AE36" s="100"/>
      <c r="AF36" s="100"/>
      <c r="AG36" s="100"/>
      <c r="AH36" s="100"/>
      <c r="AI36" s="100"/>
      <c r="AJ36" s="100"/>
      <c r="AK36" s="100"/>
      <c r="AL36" s="100"/>
    </row>
    <row r="37" spans="1:38" x14ac:dyDescent="0.25">
      <c r="A37" s="10" t="s">
        <v>39</v>
      </c>
      <c r="B37" s="68">
        <v>2</v>
      </c>
      <c r="C37" s="98">
        <v>1.7621204500952601</v>
      </c>
      <c r="D37" s="97">
        <v>0.26752253156609601</v>
      </c>
      <c r="E37" s="98">
        <v>81.700541151453095</v>
      </c>
      <c r="F37" s="97">
        <v>0.98556100545255698</v>
      </c>
      <c r="G37" s="98">
        <v>47.612019331359498</v>
      </c>
      <c r="H37" s="97">
        <v>1.1903445720860699</v>
      </c>
      <c r="I37" s="101"/>
      <c r="J37" s="104"/>
      <c r="K37" s="104"/>
      <c r="L37" s="104"/>
      <c r="M37" s="104"/>
      <c r="N37" s="104"/>
      <c r="O37" s="104"/>
      <c r="P37" s="104"/>
      <c r="Q37" s="104"/>
      <c r="R37" s="104"/>
      <c r="S37" s="104"/>
      <c r="T37" s="105"/>
      <c r="U37" s="100"/>
      <c r="V37" s="100"/>
      <c r="W37" s="100"/>
      <c r="X37" s="100"/>
      <c r="Y37" s="100"/>
      <c r="Z37" s="100"/>
      <c r="AA37" s="100"/>
      <c r="AB37" s="100"/>
      <c r="AC37" s="100"/>
      <c r="AD37" s="100"/>
      <c r="AE37" s="100"/>
      <c r="AF37" s="100"/>
      <c r="AG37" s="100"/>
      <c r="AH37" s="100"/>
      <c r="AI37" s="100"/>
      <c r="AJ37" s="100"/>
      <c r="AK37" s="100"/>
      <c r="AL37" s="100"/>
    </row>
    <row r="38" spans="1:38" x14ac:dyDescent="0.25">
      <c r="A38" s="10" t="s">
        <v>40</v>
      </c>
      <c r="B38" s="68">
        <v>2</v>
      </c>
      <c r="C38" s="98">
        <v>0.69772007232535005</v>
      </c>
      <c r="D38" s="97">
        <v>0.19682512396566201</v>
      </c>
      <c r="E38" s="98">
        <v>70.193223208106303</v>
      </c>
      <c r="F38" s="97">
        <v>1.2742392934809601</v>
      </c>
      <c r="G38" s="98">
        <v>58.160270306214599</v>
      </c>
      <c r="H38" s="97">
        <v>1.5270844337884899</v>
      </c>
      <c r="I38" s="101"/>
      <c r="J38" s="104"/>
      <c r="K38" s="104"/>
      <c r="L38" s="104"/>
      <c r="M38" s="104"/>
      <c r="N38" s="104"/>
      <c r="O38" s="104"/>
      <c r="P38" s="104"/>
      <c r="Q38" s="104"/>
      <c r="R38" s="104"/>
      <c r="S38" s="104"/>
      <c r="T38" s="105"/>
      <c r="U38" s="100"/>
      <c r="V38" s="100"/>
      <c r="W38" s="100"/>
      <c r="X38" s="100"/>
      <c r="Y38" s="100"/>
      <c r="Z38" s="100"/>
      <c r="AA38" s="100"/>
      <c r="AB38" s="100"/>
      <c r="AC38" s="100"/>
      <c r="AD38" s="100"/>
      <c r="AE38" s="100"/>
      <c r="AF38" s="100"/>
      <c r="AG38" s="100"/>
      <c r="AH38" s="100"/>
      <c r="AI38" s="100"/>
      <c r="AJ38" s="100"/>
      <c r="AK38" s="100"/>
      <c r="AL38" s="100"/>
    </row>
    <row r="39" spans="1:38" x14ac:dyDescent="0.25">
      <c r="A39" s="13" t="s">
        <v>41</v>
      </c>
      <c r="B39" s="68">
        <v>2</v>
      </c>
      <c r="C39" s="98">
        <v>2.8954631982128598</v>
      </c>
      <c r="D39" s="97">
        <v>0.62498547304546004</v>
      </c>
      <c r="E39" s="98">
        <v>73.003149457807496</v>
      </c>
      <c r="F39" s="97">
        <v>1.3263664766941099</v>
      </c>
      <c r="G39" s="98">
        <v>58.2531073591297</v>
      </c>
      <c r="H39" s="97">
        <v>1.3002742310611499</v>
      </c>
      <c r="I39" s="101"/>
      <c r="J39" s="104"/>
      <c r="K39" s="104"/>
      <c r="L39" s="104"/>
      <c r="M39" s="104"/>
      <c r="N39" s="104"/>
      <c r="O39" s="104"/>
      <c r="P39" s="104"/>
      <c r="Q39" s="104"/>
      <c r="R39" s="104"/>
      <c r="S39" s="104"/>
      <c r="T39" s="105"/>
      <c r="U39" s="100"/>
      <c r="V39" s="100"/>
      <c r="W39" s="100"/>
      <c r="X39" s="100"/>
      <c r="Y39" s="100"/>
      <c r="Z39" s="100"/>
      <c r="AA39" s="100"/>
      <c r="AB39" s="100"/>
      <c r="AC39" s="100"/>
      <c r="AD39" s="100"/>
      <c r="AE39" s="100"/>
      <c r="AF39" s="100"/>
      <c r="AG39" s="100"/>
      <c r="AH39" s="100"/>
      <c r="AI39" s="100"/>
      <c r="AJ39" s="100"/>
      <c r="AK39" s="100"/>
      <c r="AL39" s="100"/>
    </row>
    <row r="40" spans="1:38" x14ac:dyDescent="0.25">
      <c r="A40" s="10" t="s">
        <v>42</v>
      </c>
      <c r="B40" s="68">
        <v>2</v>
      </c>
      <c r="C40" s="98">
        <v>0.53969293859371104</v>
      </c>
      <c r="D40" s="97">
        <v>0.159235690270915</v>
      </c>
      <c r="E40" s="98">
        <v>74.0116218554613</v>
      </c>
      <c r="F40" s="97">
        <v>1.0331005745247599</v>
      </c>
      <c r="G40" s="98">
        <v>67.852028868703798</v>
      </c>
      <c r="H40" s="97">
        <v>1.49660832024394</v>
      </c>
      <c r="I40" s="101"/>
      <c r="J40" s="104"/>
      <c r="K40" s="104"/>
      <c r="L40" s="104"/>
      <c r="M40" s="104"/>
      <c r="N40" s="104"/>
      <c r="O40" s="104"/>
      <c r="P40" s="104"/>
      <c r="Q40" s="104"/>
      <c r="R40" s="104"/>
      <c r="S40" s="104"/>
      <c r="T40" s="105"/>
      <c r="U40" s="100"/>
      <c r="V40" s="100"/>
      <c r="W40" s="100"/>
      <c r="X40" s="100"/>
      <c r="Y40" s="100"/>
      <c r="Z40" s="100"/>
      <c r="AA40" s="100"/>
      <c r="AB40" s="100"/>
      <c r="AC40" s="100"/>
      <c r="AD40" s="100"/>
      <c r="AE40" s="100"/>
      <c r="AF40" s="100"/>
      <c r="AG40" s="100"/>
      <c r="AH40" s="100"/>
      <c r="AI40" s="100"/>
      <c r="AJ40" s="100"/>
      <c r="AK40" s="100"/>
      <c r="AL40" s="100"/>
    </row>
    <row r="41" spans="1:38" x14ac:dyDescent="0.25">
      <c r="A41" s="10" t="s">
        <v>43</v>
      </c>
      <c r="B41" s="68">
        <v>2</v>
      </c>
      <c r="C41" s="98">
        <v>1.4218742799840201</v>
      </c>
      <c r="D41" s="97">
        <v>0.31778275412440499</v>
      </c>
      <c r="E41" s="98">
        <v>72.983681833529403</v>
      </c>
      <c r="F41" s="97">
        <v>1.2204284532459999</v>
      </c>
      <c r="G41" s="98">
        <v>54.785390371213403</v>
      </c>
      <c r="H41" s="97">
        <v>1.52458230099215</v>
      </c>
      <c r="I41" s="101"/>
      <c r="J41" s="104"/>
      <c r="K41" s="104"/>
      <c r="L41" s="104"/>
      <c r="M41" s="104"/>
      <c r="N41" s="104"/>
      <c r="O41" s="104"/>
      <c r="P41" s="104"/>
      <c r="Q41" s="104"/>
      <c r="R41" s="104"/>
      <c r="S41" s="104"/>
      <c r="T41" s="105"/>
      <c r="U41" s="100"/>
      <c r="V41" s="100"/>
      <c r="W41" s="100"/>
      <c r="X41" s="100"/>
      <c r="Y41" s="100"/>
      <c r="Z41" s="100"/>
      <c r="AA41" s="100"/>
      <c r="AB41" s="100"/>
      <c r="AC41" s="100"/>
      <c r="AD41" s="100"/>
      <c r="AE41" s="100"/>
      <c r="AF41" s="100"/>
      <c r="AG41" s="100"/>
      <c r="AH41" s="100"/>
      <c r="AI41" s="100"/>
      <c r="AJ41" s="100"/>
      <c r="AK41" s="100"/>
      <c r="AL41" s="100"/>
    </row>
    <row r="42" spans="1:38" x14ac:dyDescent="0.25">
      <c r="A42" s="10" t="s">
        <v>44</v>
      </c>
      <c r="B42" s="68">
        <v>2</v>
      </c>
      <c r="C42" s="98">
        <v>1.34622990097335</v>
      </c>
      <c r="D42" s="97">
        <v>0.33582804293062202</v>
      </c>
      <c r="E42" s="98">
        <v>66.917652768157396</v>
      </c>
      <c r="F42" s="97">
        <v>1.1193089497637001</v>
      </c>
      <c r="G42" s="98">
        <v>70.497457657121402</v>
      </c>
      <c r="H42" s="97">
        <v>1.2624739564973599</v>
      </c>
      <c r="I42" s="101"/>
      <c r="J42" s="104"/>
      <c r="K42" s="104"/>
      <c r="L42" s="104"/>
      <c r="M42" s="104"/>
      <c r="N42" s="104"/>
      <c r="O42" s="104"/>
      <c r="P42" s="104"/>
      <c r="Q42" s="104"/>
      <c r="R42" s="104"/>
      <c r="S42" s="104"/>
      <c r="T42" s="105"/>
      <c r="U42" s="100"/>
      <c r="V42" s="100"/>
      <c r="W42" s="100"/>
      <c r="X42" s="100"/>
      <c r="Y42" s="100"/>
      <c r="Z42" s="100"/>
      <c r="AA42" s="100"/>
      <c r="AB42" s="100"/>
      <c r="AC42" s="100"/>
      <c r="AD42" s="100"/>
      <c r="AE42" s="100"/>
      <c r="AF42" s="100"/>
      <c r="AG42" s="100"/>
      <c r="AH42" s="100"/>
      <c r="AI42" s="100"/>
      <c r="AJ42" s="100"/>
      <c r="AK42" s="100"/>
      <c r="AL42" s="100"/>
    </row>
    <row r="43" spans="1:38" x14ac:dyDescent="0.25">
      <c r="A43" s="6" t="s">
        <v>45</v>
      </c>
      <c r="B43" s="68">
        <v>2</v>
      </c>
      <c r="C43" s="98">
        <v>4.4107728129369796</v>
      </c>
      <c r="D43" s="97">
        <v>0.58803879814211601</v>
      </c>
      <c r="E43" s="98">
        <v>66.415410103004305</v>
      </c>
      <c r="F43" s="97">
        <v>1.5871411991376301</v>
      </c>
      <c r="G43" s="98">
        <v>42.941585776823203</v>
      </c>
      <c r="H43" s="97">
        <v>1.8246097642508901</v>
      </c>
      <c r="I43" s="101"/>
      <c r="J43" s="104"/>
      <c r="K43" s="104"/>
      <c r="L43" s="104"/>
      <c r="M43" s="104"/>
      <c r="N43" s="104"/>
      <c r="O43" s="104"/>
      <c r="P43" s="104"/>
      <c r="Q43" s="104"/>
      <c r="R43" s="104"/>
      <c r="S43" s="104"/>
      <c r="T43" s="105"/>
      <c r="U43" s="100"/>
      <c r="V43" s="100"/>
      <c r="W43" s="100"/>
      <c r="X43" s="100"/>
      <c r="Y43" s="100"/>
      <c r="Z43" s="100"/>
      <c r="AA43" s="100"/>
      <c r="AB43" s="100"/>
      <c r="AC43" s="100"/>
      <c r="AD43" s="100"/>
      <c r="AE43" s="100"/>
      <c r="AF43" s="100"/>
      <c r="AG43" s="100"/>
      <c r="AH43" s="100"/>
      <c r="AI43" s="100"/>
      <c r="AJ43" s="100"/>
      <c r="AK43" s="100"/>
      <c r="AL43" s="100"/>
    </row>
    <row r="44" spans="1:38" x14ac:dyDescent="0.25">
      <c r="A44" s="6" t="s">
        <v>46</v>
      </c>
      <c r="B44" s="68">
        <v>2</v>
      </c>
      <c r="C44" s="98">
        <v>0.356560655946842</v>
      </c>
      <c r="D44" s="97">
        <v>0.15936707682488799</v>
      </c>
      <c r="E44" s="98">
        <v>83.944193243068995</v>
      </c>
      <c r="F44" s="97">
        <v>1.1750615612814299</v>
      </c>
      <c r="G44" s="98">
        <v>65.246570524052999</v>
      </c>
      <c r="H44" s="97">
        <v>1.20907758066561</v>
      </c>
      <c r="I44" s="101"/>
      <c r="J44" s="104"/>
      <c r="K44" s="104"/>
      <c r="L44" s="104"/>
      <c r="M44" s="104"/>
      <c r="N44" s="104"/>
      <c r="O44" s="104"/>
      <c r="P44" s="104"/>
      <c r="Q44" s="104"/>
      <c r="R44" s="104"/>
      <c r="S44" s="104"/>
      <c r="T44" s="105"/>
      <c r="U44" s="100"/>
      <c r="V44" s="100"/>
      <c r="W44" s="100"/>
      <c r="X44" s="100"/>
      <c r="Y44" s="100"/>
      <c r="Z44" s="100"/>
      <c r="AA44" s="100"/>
      <c r="AB44" s="100"/>
      <c r="AC44" s="100"/>
      <c r="AD44" s="100"/>
      <c r="AE44" s="100"/>
      <c r="AF44" s="100"/>
      <c r="AG44" s="100"/>
      <c r="AH44" s="100"/>
      <c r="AI44" s="100"/>
      <c r="AJ44" s="100"/>
      <c r="AK44" s="100"/>
      <c r="AL44" s="100"/>
    </row>
    <row r="45" spans="1:38" x14ac:dyDescent="0.25">
      <c r="A45" s="6" t="s">
        <v>113</v>
      </c>
      <c r="B45" s="68">
        <v>2</v>
      </c>
      <c r="C45" s="98">
        <v>2.2583540742048398</v>
      </c>
      <c r="D45" s="97">
        <v>0.37454095044331698</v>
      </c>
      <c r="E45" s="98">
        <v>72.751452203578097</v>
      </c>
      <c r="F45" s="97">
        <v>1.10279404632151</v>
      </c>
      <c r="G45" s="98">
        <v>53.194511947675402</v>
      </c>
      <c r="H45" s="97">
        <v>1.29349281245003</v>
      </c>
      <c r="I45" s="101"/>
      <c r="J45" s="104"/>
      <c r="K45" s="104"/>
      <c r="L45" s="104"/>
      <c r="M45" s="104"/>
      <c r="N45" s="104"/>
      <c r="O45" s="104"/>
      <c r="P45" s="104"/>
      <c r="Q45" s="104"/>
      <c r="R45" s="104"/>
      <c r="S45" s="104"/>
      <c r="T45" s="105"/>
      <c r="U45" s="100"/>
      <c r="V45" s="100"/>
      <c r="W45" s="100"/>
      <c r="X45" s="100"/>
      <c r="Y45" s="100"/>
      <c r="Z45" s="100"/>
      <c r="AA45" s="100"/>
      <c r="AB45" s="100"/>
      <c r="AC45" s="100"/>
      <c r="AD45" s="100"/>
      <c r="AE45" s="100"/>
      <c r="AF45" s="100"/>
      <c r="AG45" s="100"/>
      <c r="AH45" s="100"/>
      <c r="AI45" s="100"/>
      <c r="AJ45" s="100"/>
      <c r="AK45" s="100"/>
      <c r="AL45" s="100"/>
    </row>
    <row r="46" spans="1:38" x14ac:dyDescent="0.25">
      <c r="A46" s="6" t="s">
        <v>47</v>
      </c>
      <c r="B46" s="68">
        <v>2</v>
      </c>
      <c r="C46" s="98">
        <v>0.39111927152774301</v>
      </c>
      <c r="D46" s="97">
        <v>0.231240102137175</v>
      </c>
      <c r="E46" s="98">
        <v>83.3876251630453</v>
      </c>
      <c r="F46" s="97">
        <v>0.99849615192316099</v>
      </c>
      <c r="G46" s="98">
        <v>73.323639397391304</v>
      </c>
      <c r="H46" s="97">
        <v>1.26492390346581</v>
      </c>
      <c r="I46" s="101"/>
      <c r="J46" s="104"/>
      <c r="K46" s="104"/>
      <c r="L46" s="104"/>
      <c r="M46" s="104"/>
      <c r="N46" s="104"/>
      <c r="O46" s="104"/>
      <c r="P46" s="104"/>
      <c r="Q46" s="104"/>
      <c r="R46" s="104"/>
      <c r="S46" s="104"/>
      <c r="T46" s="105"/>
      <c r="U46" s="100"/>
      <c r="V46" s="100"/>
      <c r="W46" s="100"/>
      <c r="X46" s="100"/>
      <c r="Y46" s="100"/>
      <c r="Z46" s="100"/>
      <c r="AA46" s="100"/>
      <c r="AB46" s="100"/>
      <c r="AC46" s="100"/>
      <c r="AD46" s="100"/>
      <c r="AE46" s="100"/>
      <c r="AF46" s="100"/>
      <c r="AG46" s="100"/>
      <c r="AH46" s="100"/>
      <c r="AI46" s="100"/>
      <c r="AJ46" s="100"/>
      <c r="AK46" s="100"/>
      <c r="AL46" s="100"/>
    </row>
    <row r="47" spans="1:38" x14ac:dyDescent="0.25">
      <c r="A47" s="10" t="s">
        <v>48</v>
      </c>
      <c r="B47" s="68">
        <v>2</v>
      </c>
      <c r="C47" s="98">
        <v>1.0451585612107901</v>
      </c>
      <c r="D47" s="97">
        <v>0.280075824460079</v>
      </c>
      <c r="E47" s="98">
        <v>57.606899650355601</v>
      </c>
      <c r="F47" s="97">
        <v>1.26451763055816</v>
      </c>
      <c r="G47" s="98">
        <v>84.194077532848993</v>
      </c>
      <c r="H47" s="97">
        <v>0.96221107150292096</v>
      </c>
      <c r="I47" s="101"/>
      <c r="J47" s="104"/>
      <c r="K47" s="104"/>
      <c r="L47" s="104"/>
      <c r="M47" s="104"/>
      <c r="N47" s="104"/>
      <c r="O47" s="104"/>
      <c r="P47" s="104"/>
      <c r="Q47" s="104"/>
      <c r="R47" s="104"/>
      <c r="S47" s="104"/>
      <c r="T47" s="105"/>
      <c r="U47" s="100"/>
      <c r="V47" s="100"/>
      <c r="W47" s="100"/>
      <c r="X47" s="100"/>
      <c r="Y47" s="100"/>
      <c r="Z47" s="100"/>
      <c r="AA47" s="100"/>
      <c r="AB47" s="100"/>
      <c r="AC47" s="100"/>
      <c r="AD47" s="100"/>
      <c r="AE47" s="100"/>
      <c r="AF47" s="100"/>
      <c r="AG47" s="100"/>
      <c r="AH47" s="100"/>
      <c r="AI47" s="100"/>
      <c r="AJ47" s="100"/>
      <c r="AK47" s="100"/>
      <c r="AL47" s="100"/>
    </row>
    <row r="48" spans="1:38" x14ac:dyDescent="0.25">
      <c r="A48" s="10" t="s">
        <v>49</v>
      </c>
      <c r="B48" s="68">
        <v>2</v>
      </c>
      <c r="C48" s="98">
        <v>2.1308132249230498</v>
      </c>
      <c r="D48" s="97">
        <v>0.40110457560448198</v>
      </c>
      <c r="E48" s="98">
        <v>60.509038266801703</v>
      </c>
      <c r="F48" s="97">
        <v>1.6179043726934701</v>
      </c>
      <c r="G48" s="98">
        <v>53.939530282245002</v>
      </c>
      <c r="H48" s="97">
        <v>1.8249928406056699</v>
      </c>
      <c r="I48" s="101"/>
      <c r="J48" s="104"/>
      <c r="K48" s="104"/>
      <c r="L48" s="104"/>
      <c r="M48" s="104"/>
      <c r="N48" s="104"/>
      <c r="O48" s="104"/>
      <c r="P48" s="104"/>
      <c r="Q48" s="104"/>
      <c r="R48" s="104"/>
      <c r="S48" s="104"/>
      <c r="T48" s="105"/>
      <c r="U48" s="100"/>
      <c r="V48" s="100"/>
      <c r="W48" s="100"/>
      <c r="X48" s="100"/>
      <c r="Y48" s="100"/>
      <c r="Z48" s="100"/>
      <c r="AA48" s="100"/>
      <c r="AB48" s="100"/>
      <c r="AC48" s="100"/>
      <c r="AD48" s="100"/>
      <c r="AE48" s="100"/>
      <c r="AF48" s="100"/>
      <c r="AG48" s="100"/>
      <c r="AH48" s="100"/>
      <c r="AI48" s="100"/>
      <c r="AJ48" s="100"/>
      <c r="AK48" s="100"/>
      <c r="AL48" s="100"/>
    </row>
    <row r="49" spans="1:38" x14ac:dyDescent="0.25">
      <c r="A49" s="10" t="s">
        <v>50</v>
      </c>
      <c r="B49" s="68">
        <v>2</v>
      </c>
      <c r="C49" s="98">
        <v>1.3966584789376</v>
      </c>
      <c r="D49" s="97">
        <v>0.31360435494660599</v>
      </c>
      <c r="E49" s="98">
        <v>85.245113632367605</v>
      </c>
      <c r="F49" s="97">
        <v>0.80126370203719199</v>
      </c>
      <c r="G49" s="98">
        <v>57.967787479680197</v>
      </c>
      <c r="H49" s="97">
        <v>1.2692927448283899</v>
      </c>
      <c r="I49" s="101"/>
      <c r="J49" s="104"/>
      <c r="K49" s="104"/>
      <c r="L49" s="104"/>
      <c r="M49" s="104"/>
      <c r="N49" s="104"/>
      <c r="O49" s="104"/>
      <c r="P49" s="104"/>
      <c r="Q49" s="104"/>
      <c r="R49" s="104"/>
      <c r="S49" s="104"/>
      <c r="T49" s="105"/>
      <c r="U49" s="100"/>
      <c r="V49" s="100"/>
      <c r="W49" s="100"/>
      <c r="X49" s="100"/>
      <c r="Y49" s="100"/>
      <c r="Z49" s="100"/>
      <c r="AA49" s="100"/>
      <c r="AB49" s="100"/>
      <c r="AC49" s="100"/>
      <c r="AD49" s="100"/>
      <c r="AE49" s="100"/>
      <c r="AF49" s="100"/>
      <c r="AG49" s="100"/>
      <c r="AH49" s="100"/>
      <c r="AI49" s="100"/>
      <c r="AJ49" s="100"/>
      <c r="AK49" s="100"/>
      <c r="AL49" s="100"/>
    </row>
    <row r="50" spans="1:38" x14ac:dyDescent="0.25">
      <c r="A50" s="6" t="s">
        <v>51</v>
      </c>
      <c r="B50" s="68">
        <v>2</v>
      </c>
      <c r="C50" s="98">
        <v>2.88700845649314</v>
      </c>
      <c r="D50" s="97">
        <v>0.399032331282138</v>
      </c>
      <c r="E50" s="98">
        <v>70.976135919939694</v>
      </c>
      <c r="F50" s="97">
        <v>1.1650062344787799</v>
      </c>
      <c r="G50" s="98">
        <v>42.442658375519201</v>
      </c>
      <c r="H50" s="97">
        <v>1.4647314454967599</v>
      </c>
      <c r="I50" s="101"/>
      <c r="J50" s="104"/>
      <c r="K50" s="104"/>
      <c r="L50" s="104"/>
      <c r="M50" s="104"/>
      <c r="N50" s="104"/>
      <c r="O50" s="104"/>
      <c r="P50" s="104"/>
      <c r="Q50" s="104"/>
      <c r="R50" s="104"/>
      <c r="S50" s="104"/>
      <c r="T50" s="105"/>
      <c r="U50" s="100"/>
      <c r="V50" s="100"/>
      <c r="W50" s="100"/>
      <c r="X50" s="100"/>
      <c r="Y50" s="100"/>
      <c r="Z50" s="100"/>
      <c r="AA50" s="100"/>
      <c r="AB50" s="100"/>
      <c r="AC50" s="100"/>
      <c r="AD50" s="100"/>
      <c r="AE50" s="100"/>
      <c r="AF50" s="100"/>
      <c r="AG50" s="100"/>
      <c r="AH50" s="100"/>
      <c r="AI50" s="100"/>
      <c r="AJ50" s="100"/>
      <c r="AK50" s="100"/>
      <c r="AL50" s="100"/>
    </row>
    <row r="51" spans="1:38" x14ac:dyDescent="0.25">
      <c r="A51" s="12" t="s">
        <v>52</v>
      </c>
      <c r="B51" s="68">
        <v>2</v>
      </c>
      <c r="C51" s="98">
        <v>1.1911675382550899</v>
      </c>
      <c r="D51" s="97">
        <v>0.233154203934266</v>
      </c>
      <c r="E51" s="98">
        <v>60.372567917138198</v>
      </c>
      <c r="F51" s="97">
        <v>0.99846340445960702</v>
      </c>
      <c r="G51" s="98">
        <v>59.142207253848703</v>
      </c>
      <c r="H51" s="97">
        <v>1.45250596672638</v>
      </c>
      <c r="I51" s="101"/>
      <c r="J51" s="104"/>
      <c r="K51" s="104"/>
      <c r="L51" s="104"/>
      <c r="M51" s="104"/>
      <c r="N51" s="104"/>
      <c r="O51" s="104"/>
      <c r="P51" s="104"/>
      <c r="Q51" s="104"/>
      <c r="R51" s="104"/>
      <c r="S51" s="104"/>
      <c r="T51" s="105"/>
      <c r="U51" s="100"/>
      <c r="V51" s="100"/>
      <c r="W51" s="100"/>
      <c r="X51" s="100"/>
      <c r="Y51" s="100"/>
      <c r="Z51" s="100"/>
      <c r="AA51" s="100"/>
      <c r="AB51" s="100"/>
      <c r="AC51" s="100"/>
      <c r="AD51" s="100"/>
      <c r="AE51" s="100"/>
      <c r="AF51" s="100"/>
      <c r="AG51" s="100"/>
      <c r="AH51" s="100"/>
      <c r="AI51" s="100"/>
      <c r="AJ51" s="100"/>
      <c r="AK51" s="100"/>
      <c r="AL51" s="100"/>
    </row>
    <row r="52" spans="1:38" x14ac:dyDescent="0.25">
      <c r="A52" s="10" t="s">
        <v>53</v>
      </c>
      <c r="B52" s="68">
        <v>2</v>
      </c>
      <c r="C52" s="98">
        <v>0.78089218374337799</v>
      </c>
      <c r="D52" s="97">
        <v>0.25050512278346898</v>
      </c>
      <c r="E52" s="98">
        <v>64.311620385433301</v>
      </c>
      <c r="F52" s="97">
        <v>1.0630872871024699</v>
      </c>
      <c r="G52" s="98">
        <v>82.524162239197693</v>
      </c>
      <c r="H52" s="97">
        <v>1.1757736122906299</v>
      </c>
      <c r="I52" s="101"/>
      <c r="J52" s="104"/>
      <c r="K52" s="104"/>
      <c r="L52" s="104"/>
      <c r="M52" s="104"/>
      <c r="N52" s="104"/>
      <c r="O52" s="104"/>
      <c r="P52" s="104"/>
      <c r="Q52" s="104"/>
      <c r="R52" s="104"/>
      <c r="S52" s="104"/>
      <c r="T52" s="105"/>
      <c r="U52" s="100"/>
      <c r="V52" s="100"/>
      <c r="W52" s="100"/>
      <c r="X52" s="100"/>
      <c r="Y52" s="100"/>
      <c r="Z52" s="100"/>
      <c r="AA52" s="100"/>
      <c r="AB52" s="100"/>
      <c r="AC52" s="100"/>
      <c r="AD52" s="100"/>
      <c r="AE52" s="100"/>
      <c r="AF52" s="100"/>
      <c r="AG52" s="100"/>
      <c r="AH52" s="100"/>
      <c r="AI52" s="100"/>
      <c r="AJ52" s="100"/>
      <c r="AK52" s="100"/>
      <c r="AL52" s="100"/>
    </row>
    <row r="53" spans="1:38" x14ac:dyDescent="0.25">
      <c r="A53" s="10" t="s">
        <v>54</v>
      </c>
      <c r="B53" s="68">
        <v>2</v>
      </c>
      <c r="C53" s="98">
        <v>1.0821186001318099</v>
      </c>
      <c r="D53" s="97">
        <v>0.19592016091346801</v>
      </c>
      <c r="E53" s="98">
        <v>54.842841529445998</v>
      </c>
      <c r="F53" s="97">
        <v>1.23614374078475</v>
      </c>
      <c r="G53" s="98">
        <v>71.503094795529194</v>
      </c>
      <c r="H53" s="97">
        <v>1.0832151108088599</v>
      </c>
      <c r="I53" s="101"/>
      <c r="J53" s="104"/>
      <c r="K53" s="104"/>
      <c r="L53" s="104"/>
      <c r="M53" s="104"/>
      <c r="N53" s="104"/>
      <c r="O53" s="104"/>
      <c r="P53" s="104"/>
      <c r="Q53" s="104"/>
      <c r="R53" s="104"/>
      <c r="S53" s="104"/>
      <c r="T53" s="105"/>
      <c r="U53" s="100"/>
      <c r="V53" s="100"/>
      <c r="W53" s="100"/>
      <c r="X53" s="100"/>
      <c r="Y53" s="100"/>
      <c r="Z53" s="100"/>
      <c r="AA53" s="100"/>
      <c r="AB53" s="100"/>
      <c r="AC53" s="100"/>
      <c r="AD53" s="100"/>
      <c r="AE53" s="100"/>
      <c r="AF53" s="100"/>
      <c r="AG53" s="100"/>
      <c r="AH53" s="100"/>
      <c r="AI53" s="100"/>
      <c r="AJ53" s="100"/>
      <c r="AK53" s="100"/>
      <c r="AL53" s="100"/>
    </row>
    <row r="54" spans="1:38" x14ac:dyDescent="0.25">
      <c r="A54" s="10" t="s">
        <v>55</v>
      </c>
      <c r="B54" s="68">
        <v>2</v>
      </c>
      <c r="C54" s="98">
        <v>0.28937609322379798</v>
      </c>
      <c r="D54" s="97">
        <v>0.112028901764624</v>
      </c>
      <c r="E54" s="98">
        <v>75.395589519958705</v>
      </c>
      <c r="F54" s="97">
        <v>1.1843317957058801</v>
      </c>
      <c r="G54" s="98">
        <v>86.396990463151397</v>
      </c>
      <c r="H54" s="97">
        <v>1.11546491770581</v>
      </c>
      <c r="I54" s="101"/>
      <c r="J54" s="104"/>
      <c r="K54" s="104"/>
      <c r="L54" s="104"/>
      <c r="M54" s="104"/>
      <c r="N54" s="104"/>
      <c r="O54" s="104"/>
      <c r="P54" s="104"/>
      <c r="Q54" s="104"/>
      <c r="R54" s="104"/>
      <c r="S54" s="104"/>
      <c r="T54" s="105"/>
      <c r="U54" s="100"/>
      <c r="V54" s="100"/>
      <c r="W54" s="100"/>
      <c r="X54" s="100"/>
      <c r="Y54" s="100"/>
      <c r="Z54" s="100"/>
      <c r="AA54" s="100"/>
      <c r="AB54" s="100"/>
      <c r="AC54" s="100"/>
      <c r="AD54" s="100"/>
      <c r="AE54" s="100"/>
      <c r="AF54" s="100"/>
      <c r="AG54" s="100"/>
      <c r="AH54" s="100"/>
      <c r="AI54" s="100"/>
      <c r="AJ54" s="100"/>
      <c r="AK54" s="100"/>
      <c r="AL54" s="100"/>
    </row>
    <row r="55" spans="1:38" x14ac:dyDescent="0.25">
      <c r="A55" s="10" t="s">
        <v>56</v>
      </c>
      <c r="B55" s="68">
        <v>2</v>
      </c>
      <c r="C55" s="98">
        <v>5.4617455264317299E-2</v>
      </c>
      <c r="D55" s="97">
        <v>3.8874217021970102E-2</v>
      </c>
      <c r="E55" s="98">
        <v>90.149970951273701</v>
      </c>
      <c r="F55" s="97">
        <v>0.75739451991377704</v>
      </c>
      <c r="G55" s="98">
        <v>91.694698600913298</v>
      </c>
      <c r="H55" s="97">
        <v>0.79061251962202606</v>
      </c>
      <c r="I55" s="101"/>
      <c r="J55" s="104"/>
      <c r="K55" s="104"/>
      <c r="L55" s="104"/>
      <c r="M55" s="104"/>
      <c r="N55" s="104"/>
      <c r="O55" s="104"/>
      <c r="P55" s="104"/>
      <c r="Q55" s="104"/>
      <c r="R55" s="104"/>
      <c r="S55" s="104"/>
      <c r="T55" s="105"/>
      <c r="U55" s="100"/>
      <c r="V55" s="100"/>
      <c r="W55" s="100"/>
      <c r="X55" s="100"/>
      <c r="Y55" s="100"/>
      <c r="Z55" s="100"/>
      <c r="AA55" s="100"/>
      <c r="AB55" s="100"/>
      <c r="AC55" s="100"/>
      <c r="AD55" s="100"/>
      <c r="AE55" s="100"/>
      <c r="AF55" s="100"/>
      <c r="AG55" s="100"/>
      <c r="AH55" s="100"/>
      <c r="AI55" s="100"/>
      <c r="AJ55" s="100"/>
      <c r="AK55" s="100"/>
      <c r="AL55" s="100"/>
    </row>
    <row r="56" spans="1:38" x14ac:dyDescent="0.25">
      <c r="A56" s="10" t="s">
        <v>57</v>
      </c>
      <c r="B56" s="68">
        <v>2</v>
      </c>
      <c r="C56" s="98">
        <v>0.64767242560882499</v>
      </c>
      <c r="D56" s="97">
        <v>0.14058361830132199</v>
      </c>
      <c r="E56" s="98">
        <v>67.450643402204506</v>
      </c>
      <c r="F56" s="97">
        <v>1.11408417844834</v>
      </c>
      <c r="G56" s="98">
        <v>77.829018666440106</v>
      </c>
      <c r="H56" s="97">
        <v>0.91441865329838201</v>
      </c>
      <c r="I56" s="101"/>
      <c r="J56" s="104"/>
      <c r="K56" s="104"/>
      <c r="L56" s="104"/>
      <c r="M56" s="104"/>
      <c r="N56" s="104"/>
      <c r="O56" s="104"/>
      <c r="P56" s="104"/>
      <c r="Q56" s="104"/>
      <c r="R56" s="104"/>
      <c r="S56" s="104"/>
      <c r="T56" s="105"/>
      <c r="U56" s="100"/>
      <c r="V56" s="100"/>
      <c r="W56" s="100"/>
      <c r="X56" s="100"/>
      <c r="Y56" s="100"/>
      <c r="Z56" s="100"/>
      <c r="AA56" s="100"/>
      <c r="AB56" s="100"/>
      <c r="AC56" s="100"/>
      <c r="AD56" s="100"/>
      <c r="AE56" s="100"/>
      <c r="AF56" s="100"/>
      <c r="AG56" s="100"/>
      <c r="AH56" s="100"/>
      <c r="AI56" s="100"/>
      <c r="AJ56" s="100"/>
      <c r="AK56" s="100"/>
      <c r="AL56" s="100"/>
    </row>
    <row r="57" spans="1:38" x14ac:dyDescent="0.25">
      <c r="A57" s="10" t="s">
        <v>58</v>
      </c>
      <c r="B57" s="68">
        <v>2</v>
      </c>
      <c r="C57" s="98">
        <v>0.121020566674584</v>
      </c>
      <c r="D57" s="97">
        <v>7.0701780600733496E-2</v>
      </c>
      <c r="E57" s="98">
        <v>86.534004475161893</v>
      </c>
      <c r="F57" s="97">
        <v>1.1878476425612201</v>
      </c>
      <c r="G57" s="98">
        <v>82.888154379262801</v>
      </c>
      <c r="H57" s="97">
        <v>1.2050745861738099</v>
      </c>
      <c r="I57" s="101"/>
      <c r="J57" s="104"/>
      <c r="K57" s="104"/>
      <c r="L57" s="104"/>
      <c r="M57" s="104"/>
      <c r="N57" s="104"/>
      <c r="O57" s="104"/>
      <c r="P57" s="104"/>
      <c r="Q57" s="104"/>
      <c r="R57" s="104"/>
      <c r="S57" s="104"/>
      <c r="T57" s="105"/>
      <c r="U57" s="100"/>
      <c r="V57" s="100"/>
      <c r="W57" s="100"/>
      <c r="X57" s="100"/>
      <c r="Y57" s="100"/>
      <c r="Z57" s="100"/>
      <c r="AA57" s="100"/>
      <c r="AB57" s="100"/>
      <c r="AC57" s="100"/>
      <c r="AD57" s="100"/>
      <c r="AE57" s="100"/>
      <c r="AF57" s="100"/>
      <c r="AG57" s="100"/>
      <c r="AH57" s="100"/>
      <c r="AI57" s="100"/>
      <c r="AJ57" s="100"/>
      <c r="AK57" s="100"/>
      <c r="AL57" s="100"/>
    </row>
    <row r="58" spans="1:38" x14ac:dyDescent="0.25">
      <c r="A58" s="10" t="s">
        <v>59</v>
      </c>
      <c r="B58" s="68">
        <v>2</v>
      </c>
      <c r="C58" s="98">
        <v>2.0311947276895901</v>
      </c>
      <c r="D58" s="97">
        <v>0.32464727278693101</v>
      </c>
      <c r="E58" s="98">
        <v>70.852419384961394</v>
      </c>
      <c r="F58" s="97">
        <v>1.0310773502138999</v>
      </c>
      <c r="G58" s="98">
        <v>69.399025952468506</v>
      </c>
      <c r="H58" s="97">
        <v>1.20767297789996</v>
      </c>
      <c r="I58" s="101"/>
      <c r="J58" s="104"/>
      <c r="K58" s="104"/>
      <c r="L58" s="104"/>
      <c r="M58" s="104"/>
      <c r="N58" s="104"/>
      <c r="O58" s="104"/>
      <c r="P58" s="104"/>
      <c r="Q58" s="104"/>
      <c r="R58" s="104"/>
      <c r="S58" s="104"/>
      <c r="T58" s="105"/>
      <c r="U58" s="100"/>
      <c r="V58" s="100"/>
      <c r="W58" s="100"/>
      <c r="X58" s="100"/>
      <c r="Y58" s="100"/>
      <c r="Z58" s="100"/>
      <c r="AA58" s="100"/>
      <c r="AB58" s="100"/>
      <c r="AC58" s="100"/>
      <c r="AD58" s="100"/>
      <c r="AE58" s="100"/>
      <c r="AF58" s="100"/>
      <c r="AG58" s="100"/>
      <c r="AH58" s="100"/>
      <c r="AI58" s="100"/>
      <c r="AJ58" s="100"/>
      <c r="AK58" s="100"/>
      <c r="AL58" s="100"/>
    </row>
    <row r="59" spans="1:38" x14ac:dyDescent="0.25">
      <c r="A59" s="10" t="s">
        <v>60</v>
      </c>
      <c r="B59" s="68">
        <v>2</v>
      </c>
      <c r="C59" s="98">
        <v>0.66884201623362605</v>
      </c>
      <c r="D59" s="97">
        <v>0.26992729743184202</v>
      </c>
      <c r="E59" s="98">
        <v>69.785215822756498</v>
      </c>
      <c r="F59" s="97">
        <v>1.24358717500865</v>
      </c>
      <c r="G59" s="98">
        <v>72.318475472322504</v>
      </c>
      <c r="H59" s="97">
        <v>1.4684752012595499</v>
      </c>
      <c r="I59" s="101"/>
      <c r="J59" s="104"/>
      <c r="K59" s="104"/>
      <c r="L59" s="104"/>
      <c r="M59" s="104"/>
      <c r="N59" s="104"/>
      <c r="O59" s="104"/>
      <c r="P59" s="104"/>
      <c r="Q59" s="104"/>
      <c r="R59" s="104"/>
      <c r="S59" s="104"/>
      <c r="T59" s="105"/>
      <c r="U59" s="100"/>
      <c r="V59" s="100"/>
      <c r="W59" s="100"/>
      <c r="X59" s="100"/>
      <c r="Y59" s="100"/>
      <c r="Z59" s="100"/>
      <c r="AA59" s="100"/>
      <c r="AB59" s="100"/>
      <c r="AC59" s="100"/>
      <c r="AD59" s="100"/>
      <c r="AE59" s="100"/>
      <c r="AF59" s="100"/>
      <c r="AG59" s="100"/>
      <c r="AH59" s="100"/>
      <c r="AI59" s="100"/>
      <c r="AJ59" s="100"/>
      <c r="AK59" s="100"/>
      <c r="AL59" s="100"/>
    </row>
    <row r="60" spans="1:38" x14ac:dyDescent="0.25">
      <c r="A60" s="10" t="s">
        <v>61</v>
      </c>
      <c r="B60" s="68">
        <v>2</v>
      </c>
      <c r="C60" s="98">
        <v>0.37423663147983399</v>
      </c>
      <c r="D60" s="97">
        <v>0.17010439253909801</v>
      </c>
      <c r="E60" s="98">
        <v>73.278132211872304</v>
      </c>
      <c r="F60" s="97">
        <v>1.63095126487083</v>
      </c>
      <c r="G60" s="98">
        <v>84.845648718226897</v>
      </c>
      <c r="H60" s="97">
        <v>2.0848290161819301</v>
      </c>
      <c r="I60" s="101"/>
      <c r="J60" s="104"/>
      <c r="K60" s="104"/>
      <c r="L60" s="104"/>
      <c r="M60" s="104"/>
      <c r="N60" s="104"/>
      <c r="O60" s="104"/>
      <c r="P60" s="104"/>
      <c r="Q60" s="104"/>
      <c r="R60" s="104"/>
      <c r="S60" s="104"/>
      <c r="T60" s="105"/>
      <c r="U60" s="100"/>
      <c r="V60" s="100"/>
      <c r="W60" s="100"/>
      <c r="X60" s="100"/>
      <c r="Y60" s="100"/>
      <c r="Z60" s="100"/>
      <c r="AA60" s="100"/>
      <c r="AB60" s="100"/>
      <c r="AC60" s="100"/>
      <c r="AD60" s="100"/>
      <c r="AE60" s="100"/>
      <c r="AF60" s="100"/>
      <c r="AG60" s="100"/>
      <c r="AH60" s="100"/>
      <c r="AI60" s="100"/>
      <c r="AJ60" s="100"/>
      <c r="AK60" s="100"/>
      <c r="AL60" s="100"/>
    </row>
    <row r="61" spans="1:38" x14ac:dyDescent="0.25">
      <c r="A61" s="6" t="s">
        <v>62</v>
      </c>
      <c r="B61" s="68">
        <v>2</v>
      </c>
      <c r="C61" s="98">
        <v>6.6084261457189699</v>
      </c>
      <c r="D61" s="97">
        <v>0.76372814530104804</v>
      </c>
      <c r="E61" s="98">
        <v>71.971446183579303</v>
      </c>
      <c r="F61" s="97">
        <v>1.2751656168805301</v>
      </c>
      <c r="G61" s="98">
        <v>57.547211437896202</v>
      </c>
      <c r="H61" s="97">
        <v>1.24711489635696</v>
      </c>
      <c r="I61" s="101"/>
      <c r="J61" s="104"/>
      <c r="K61" s="104"/>
      <c r="L61" s="104"/>
      <c r="M61" s="104"/>
      <c r="N61" s="104"/>
      <c r="O61" s="104"/>
      <c r="P61" s="104"/>
      <c r="Q61" s="104"/>
      <c r="R61" s="104"/>
      <c r="S61" s="104"/>
      <c r="T61" s="105"/>
      <c r="U61" s="100"/>
      <c r="V61" s="100"/>
      <c r="W61" s="100"/>
      <c r="X61" s="100"/>
      <c r="Y61" s="100"/>
      <c r="Z61" s="100"/>
      <c r="AA61" s="100"/>
      <c r="AB61" s="100"/>
      <c r="AC61" s="100"/>
      <c r="AD61" s="100"/>
      <c r="AE61" s="100"/>
      <c r="AF61" s="100"/>
      <c r="AG61" s="100"/>
      <c r="AH61" s="100"/>
      <c r="AI61" s="100"/>
      <c r="AJ61" s="100"/>
      <c r="AK61" s="100"/>
      <c r="AL61" s="100"/>
    </row>
    <row r="62" spans="1:38" x14ac:dyDescent="0.25">
      <c r="A62" s="10" t="s">
        <v>63</v>
      </c>
      <c r="B62" s="68">
        <v>2</v>
      </c>
      <c r="C62" s="98">
        <v>1.13371532320571</v>
      </c>
      <c r="D62" s="97">
        <v>0.25295657533192301</v>
      </c>
      <c r="E62" s="98">
        <v>75.835842907713499</v>
      </c>
      <c r="F62" s="97">
        <v>1.00626496986795</v>
      </c>
      <c r="G62" s="98">
        <v>48.496624871052703</v>
      </c>
      <c r="H62" s="97">
        <v>1.2609415533802699</v>
      </c>
      <c r="I62" s="101"/>
      <c r="J62" s="104"/>
      <c r="K62" s="104"/>
      <c r="L62" s="104"/>
      <c r="M62" s="104"/>
      <c r="N62" s="104"/>
      <c r="O62" s="104"/>
      <c r="P62" s="104"/>
      <c r="Q62" s="104"/>
      <c r="R62" s="104"/>
      <c r="S62" s="104"/>
      <c r="T62" s="105"/>
      <c r="U62" s="100"/>
      <c r="V62" s="100"/>
      <c r="W62" s="100"/>
      <c r="X62" s="100"/>
      <c r="Y62" s="100"/>
      <c r="Z62" s="100"/>
      <c r="AA62" s="100"/>
      <c r="AB62" s="100"/>
      <c r="AC62" s="100"/>
      <c r="AD62" s="100"/>
      <c r="AE62" s="100"/>
      <c r="AF62" s="100"/>
      <c r="AG62" s="100"/>
      <c r="AH62" s="100"/>
      <c r="AI62" s="100"/>
      <c r="AJ62" s="100"/>
      <c r="AK62" s="100"/>
      <c r="AL62" s="100"/>
    </row>
    <row r="63" spans="1:38" ht="13" x14ac:dyDescent="0.25">
      <c r="A63" s="14" t="s">
        <v>114</v>
      </c>
      <c r="B63" s="106">
        <v>2</v>
      </c>
      <c r="C63" s="15">
        <v>0.69062316699174298</v>
      </c>
      <c r="D63" s="16">
        <v>3.8619741064621703E-2</v>
      </c>
      <c r="E63" s="15">
        <v>73.169264638784398</v>
      </c>
      <c r="F63" s="16">
        <v>0.23148961188611</v>
      </c>
      <c r="G63" s="15">
        <v>76.749170556537806</v>
      </c>
      <c r="H63" s="16">
        <v>0.244516876910856</v>
      </c>
      <c r="I63" s="101"/>
      <c r="J63" s="104"/>
      <c r="K63" s="104"/>
      <c r="L63" s="104"/>
      <c r="M63" s="104"/>
      <c r="N63" s="104"/>
      <c r="O63" s="104"/>
      <c r="P63" s="104"/>
      <c r="Q63" s="104"/>
      <c r="R63" s="104"/>
      <c r="S63" s="104"/>
      <c r="T63" s="105"/>
      <c r="U63" s="100"/>
      <c r="V63" s="100"/>
      <c r="W63" s="100"/>
      <c r="X63" s="100"/>
      <c r="Y63" s="100"/>
      <c r="Z63" s="100"/>
      <c r="AA63" s="100"/>
      <c r="AB63" s="100"/>
      <c r="AC63" s="100"/>
      <c r="AD63" s="100"/>
      <c r="AE63" s="100"/>
      <c r="AF63" s="100"/>
      <c r="AG63" s="100"/>
      <c r="AH63" s="100"/>
      <c r="AI63" s="100"/>
      <c r="AJ63" s="100"/>
      <c r="AK63" s="100"/>
      <c r="AL63" s="100"/>
    </row>
    <row r="64" spans="1:38" ht="13" x14ac:dyDescent="0.25">
      <c r="A64" s="18" t="s">
        <v>115</v>
      </c>
      <c r="B64" s="107">
        <v>2</v>
      </c>
      <c r="C64" s="19">
        <v>0.61247866525702199</v>
      </c>
      <c r="D64" s="20">
        <v>5.6125101667691198E-2</v>
      </c>
      <c r="E64" s="19">
        <v>72.381493429565495</v>
      </c>
      <c r="F64" s="20">
        <v>0.341268418737596</v>
      </c>
      <c r="G64" s="19">
        <v>76.916192217052298</v>
      </c>
      <c r="H64" s="20">
        <v>0.34152483514459903</v>
      </c>
      <c r="I64" s="101"/>
      <c r="J64" s="104"/>
      <c r="K64" s="104"/>
      <c r="L64" s="104"/>
      <c r="M64" s="104"/>
      <c r="N64" s="104"/>
      <c r="O64" s="104"/>
      <c r="P64" s="104"/>
      <c r="Q64" s="104"/>
      <c r="R64" s="104"/>
      <c r="S64" s="104"/>
      <c r="T64" s="105"/>
      <c r="U64" s="100"/>
      <c r="V64" s="100"/>
      <c r="W64" s="100"/>
      <c r="X64" s="100"/>
      <c r="Y64" s="100"/>
      <c r="Z64" s="100"/>
      <c r="AA64" s="100"/>
      <c r="AB64" s="100"/>
      <c r="AC64" s="100"/>
      <c r="AD64" s="100"/>
      <c r="AE64" s="100"/>
      <c r="AF64" s="100"/>
      <c r="AG64" s="100"/>
      <c r="AH64" s="100"/>
      <c r="AI64" s="100"/>
      <c r="AJ64" s="100"/>
      <c r="AK64" s="100"/>
      <c r="AL64" s="100"/>
    </row>
    <row r="65" spans="1:38" ht="13" x14ac:dyDescent="0.25">
      <c r="A65" s="22" t="s">
        <v>116</v>
      </c>
      <c r="B65" s="109">
        <v>2</v>
      </c>
      <c r="C65" s="23">
        <v>1.10596588594264</v>
      </c>
      <c r="D65" s="24">
        <v>4.0453740975152599E-2</v>
      </c>
      <c r="E65" s="23">
        <v>73.067167946057097</v>
      </c>
      <c r="F65" s="24">
        <v>0.169833710907144</v>
      </c>
      <c r="G65" s="23">
        <v>70.254042635219605</v>
      </c>
      <c r="H65" s="24">
        <v>0.18752342300108599</v>
      </c>
      <c r="I65" s="101"/>
      <c r="J65" s="104"/>
      <c r="K65" s="104"/>
      <c r="L65" s="104"/>
      <c r="M65" s="104"/>
      <c r="N65" s="104"/>
      <c r="O65" s="104"/>
      <c r="P65" s="104"/>
      <c r="Q65" s="104"/>
      <c r="R65" s="104"/>
      <c r="S65" s="104"/>
      <c r="T65" s="105"/>
      <c r="U65" s="100"/>
      <c r="V65" s="100"/>
      <c r="W65" s="100"/>
      <c r="X65" s="100"/>
      <c r="Y65" s="100"/>
      <c r="Z65" s="100"/>
      <c r="AA65" s="100"/>
      <c r="AB65" s="100"/>
      <c r="AC65" s="100"/>
      <c r="AD65" s="100"/>
      <c r="AE65" s="100"/>
      <c r="AF65" s="100"/>
      <c r="AG65" s="100"/>
      <c r="AH65" s="100"/>
      <c r="AI65" s="100"/>
      <c r="AJ65" s="100"/>
      <c r="AK65" s="100"/>
      <c r="AL65" s="100"/>
    </row>
    <row r="66" spans="1:38" x14ac:dyDescent="0.25">
      <c r="A66" s="26" t="s">
        <v>117</v>
      </c>
      <c r="B66" s="68">
        <v>2</v>
      </c>
      <c r="C66" s="7">
        <v>0.17226726684278601</v>
      </c>
      <c r="D66" s="8">
        <v>9.5015001058825502E-2</v>
      </c>
      <c r="E66" s="7">
        <v>76.080406410099698</v>
      </c>
      <c r="F66" s="8">
        <v>2.3752990141267798</v>
      </c>
      <c r="G66" s="7">
        <v>88.514209089312004</v>
      </c>
      <c r="H66" s="8">
        <v>1.6717524810761499</v>
      </c>
      <c r="I66" s="101"/>
      <c r="J66" s="104"/>
      <c r="K66" s="104"/>
      <c r="L66" s="104"/>
      <c r="M66" s="104"/>
      <c r="N66" s="104"/>
      <c r="O66" s="104"/>
      <c r="P66" s="104"/>
      <c r="Q66" s="104"/>
      <c r="R66" s="104"/>
      <c r="S66" s="104"/>
      <c r="T66" s="105"/>
      <c r="U66" s="100"/>
      <c r="V66" s="100"/>
      <c r="W66" s="100"/>
      <c r="X66" s="100"/>
      <c r="Y66" s="100"/>
      <c r="Z66" s="100"/>
      <c r="AA66" s="100"/>
      <c r="AB66" s="100"/>
      <c r="AC66" s="100"/>
      <c r="AD66" s="100"/>
      <c r="AE66" s="100"/>
      <c r="AF66" s="100"/>
      <c r="AG66" s="100"/>
      <c r="AH66" s="100"/>
      <c r="AI66" s="100"/>
      <c r="AJ66" s="100"/>
      <c r="AK66" s="100"/>
      <c r="AL66" s="100"/>
    </row>
    <row r="67" spans="1:38" x14ac:dyDescent="0.25">
      <c r="A67" s="26" t="s">
        <v>118</v>
      </c>
      <c r="B67" s="68">
        <v>2</v>
      </c>
      <c r="C67" s="7">
        <v>0.41950680309256799</v>
      </c>
      <c r="D67" s="8">
        <v>0.33270559805165301</v>
      </c>
      <c r="E67" s="7">
        <v>64.983824296256998</v>
      </c>
      <c r="F67" s="8">
        <v>2.6169913332336101</v>
      </c>
      <c r="G67" s="7">
        <v>90.455235275603201</v>
      </c>
      <c r="H67" s="8">
        <v>1.17992846305388</v>
      </c>
      <c r="I67" s="101"/>
      <c r="J67" s="104"/>
      <c r="K67" s="104"/>
      <c r="L67" s="104"/>
      <c r="M67" s="104"/>
      <c r="N67" s="104"/>
      <c r="O67" s="104"/>
      <c r="P67" s="104"/>
      <c r="Q67" s="104"/>
      <c r="R67" s="104"/>
      <c r="S67" s="104"/>
      <c r="T67" s="105"/>
      <c r="U67" s="100"/>
      <c r="V67" s="100"/>
      <c r="W67" s="100"/>
      <c r="X67" s="100"/>
      <c r="Y67" s="100"/>
      <c r="Z67" s="100"/>
      <c r="AA67" s="100"/>
      <c r="AB67" s="100"/>
      <c r="AC67" s="100"/>
      <c r="AD67" s="100"/>
      <c r="AE67" s="100"/>
      <c r="AF67" s="100"/>
      <c r="AG67" s="100"/>
      <c r="AH67" s="100"/>
      <c r="AI67" s="100"/>
      <c r="AJ67" s="100"/>
      <c r="AK67" s="100"/>
      <c r="AL67" s="100"/>
    </row>
    <row r="68" spans="1:38" ht="13" x14ac:dyDescent="0.25">
      <c r="A68" s="26" t="s">
        <v>119</v>
      </c>
      <c r="B68" s="68">
        <v>2</v>
      </c>
      <c r="C68" s="7">
        <v>0.42416913541371298</v>
      </c>
      <c r="D68" s="8">
        <v>0.24991763048679599</v>
      </c>
      <c r="E68" s="7">
        <v>75.195114320907393</v>
      </c>
      <c r="F68" s="8">
        <v>1.9929587188015601</v>
      </c>
      <c r="G68" s="7">
        <v>90.050317016889593</v>
      </c>
      <c r="H68" s="8">
        <v>1.4097073105276801</v>
      </c>
      <c r="I68" s="681"/>
      <c r="J68" s="682"/>
      <c r="K68" s="102"/>
      <c r="L68" s="102"/>
      <c r="M68" s="102"/>
      <c r="N68" s="102"/>
      <c r="O68" s="104"/>
      <c r="P68" s="104"/>
      <c r="Q68" s="104"/>
      <c r="R68" s="104"/>
      <c r="S68" s="104"/>
      <c r="T68" s="105"/>
      <c r="U68" s="100"/>
      <c r="V68" s="100"/>
      <c r="W68" s="100"/>
      <c r="X68" s="100"/>
      <c r="Y68" s="100"/>
      <c r="Z68" s="100"/>
      <c r="AA68" s="100"/>
      <c r="AB68" s="100"/>
      <c r="AC68" s="100"/>
      <c r="AD68" s="100"/>
      <c r="AE68" s="100"/>
      <c r="AF68" s="100"/>
      <c r="AG68" s="100"/>
      <c r="AH68" s="100"/>
      <c r="AI68" s="100"/>
      <c r="AJ68" s="100"/>
      <c r="AK68" s="100"/>
      <c r="AL68" s="100"/>
    </row>
    <row r="69" spans="1:38" ht="13.5" customHeight="1" x14ac:dyDescent="0.25">
      <c r="A69" s="27" t="s">
        <v>120</v>
      </c>
      <c r="B69" s="78">
        <v>2</v>
      </c>
      <c r="C69" s="28">
        <v>0.121597128677846</v>
      </c>
      <c r="D69" s="29">
        <v>0.171106920599229</v>
      </c>
      <c r="E69" s="28">
        <v>85.620674631555403</v>
      </c>
      <c r="F69" s="29">
        <v>1.60393990465391</v>
      </c>
      <c r="G69" s="28">
        <v>88.483896514842002</v>
      </c>
      <c r="H69" s="29">
        <v>1.8348403395989901</v>
      </c>
      <c r="I69" s="683"/>
      <c r="J69" s="684"/>
      <c r="K69" s="103"/>
      <c r="L69" s="103"/>
      <c r="M69" s="103"/>
      <c r="N69" s="103"/>
      <c r="O69" s="110"/>
      <c r="P69" s="110"/>
      <c r="Q69" s="104"/>
      <c r="R69" s="104"/>
      <c r="S69" s="104"/>
      <c r="T69" s="105"/>
      <c r="U69" s="100"/>
      <c r="V69" s="100"/>
      <c r="W69" s="100"/>
      <c r="X69" s="100"/>
      <c r="Y69" s="100"/>
      <c r="Z69" s="100"/>
      <c r="AA69" s="100"/>
      <c r="AB69" s="100"/>
      <c r="AC69" s="100"/>
      <c r="AD69" s="100"/>
      <c r="AE69" s="100"/>
      <c r="AF69" s="100"/>
      <c r="AG69" s="100"/>
      <c r="AH69" s="100"/>
      <c r="AI69" s="100"/>
      <c r="AJ69" s="100"/>
      <c r="AK69" s="100"/>
      <c r="AL69" s="100"/>
    </row>
    <row r="70" spans="1:38" x14ac:dyDescent="0.25">
      <c r="A70" s="31"/>
      <c r="B70" s="75"/>
      <c r="C70" s="3" t="s">
        <v>1606</v>
      </c>
      <c r="D70" s="4" t="s">
        <v>1607</v>
      </c>
      <c r="E70" s="3" t="s">
        <v>1608</v>
      </c>
      <c r="F70" s="4" t="s">
        <v>1609</v>
      </c>
      <c r="G70" s="3" t="s">
        <v>1610</v>
      </c>
      <c r="H70" s="4" t="s">
        <v>1611</v>
      </c>
      <c r="I70" s="3" t="s">
        <v>1612</v>
      </c>
      <c r="J70" s="4" t="s">
        <v>1613</v>
      </c>
      <c r="K70" s="3" t="s">
        <v>1614</v>
      </c>
      <c r="L70" s="4" t="s">
        <v>1615</v>
      </c>
      <c r="M70" s="3" t="s">
        <v>1616</v>
      </c>
      <c r="N70" s="4" t="s">
        <v>1617</v>
      </c>
      <c r="O70" s="114" t="s">
        <v>1618</v>
      </c>
      <c r="P70" s="136" t="s">
        <v>1619</v>
      </c>
      <c r="Q70" s="138" t="s">
        <v>1620</v>
      </c>
      <c r="R70" s="136" t="s">
        <v>1621</v>
      </c>
      <c r="S70" s="138" t="s">
        <v>1622</v>
      </c>
      <c r="T70" s="115" t="s">
        <v>1623</v>
      </c>
    </row>
    <row r="71" spans="1:38" x14ac:dyDescent="0.25">
      <c r="A71" s="10" t="s">
        <v>15</v>
      </c>
      <c r="B71" s="73">
        <v>1</v>
      </c>
      <c r="C71" s="7">
        <v>0.24726412724962901</v>
      </c>
      <c r="D71" s="8">
        <v>0.116458677825666</v>
      </c>
      <c r="E71" s="7">
        <v>69.897812225593796</v>
      </c>
      <c r="F71" s="8">
        <v>1.31735134911628</v>
      </c>
      <c r="G71" s="7">
        <v>93.330378238486205</v>
      </c>
      <c r="H71" s="8">
        <v>0.66002997089401405</v>
      </c>
      <c r="I71" s="7">
        <v>-0.32974163640746701</v>
      </c>
      <c r="J71" s="8">
        <v>0.26820763670471598</v>
      </c>
      <c r="K71" s="7">
        <v>0.36352580629537101</v>
      </c>
      <c r="L71" s="8">
        <v>1.8634106915304101</v>
      </c>
      <c r="M71" s="7">
        <v>8.4929976299912404</v>
      </c>
      <c r="N71" s="8">
        <v>1.3724874086655201</v>
      </c>
      <c r="O71" s="117"/>
      <c r="P71" s="135"/>
      <c r="Q71" s="135"/>
      <c r="R71" s="135"/>
      <c r="S71" s="135"/>
      <c r="T71" s="119"/>
    </row>
    <row r="72" spans="1:38" x14ac:dyDescent="0.25">
      <c r="A72" s="10" t="s">
        <v>19</v>
      </c>
      <c r="B72" s="73">
        <v>1</v>
      </c>
      <c r="C72" s="7">
        <v>0.84126508552941104</v>
      </c>
      <c r="D72" s="8">
        <v>0.163478546843248</v>
      </c>
      <c r="E72" s="7">
        <v>70.878596405666698</v>
      </c>
      <c r="F72" s="8">
        <v>0.99913414484357999</v>
      </c>
      <c r="G72" s="7">
        <v>91.808254833223003</v>
      </c>
      <c r="H72" s="8">
        <v>0.60592205216495598</v>
      </c>
      <c r="I72" s="7">
        <v>3.5737017910450801E-2</v>
      </c>
      <c r="J72" s="8">
        <v>0.27707644274740201</v>
      </c>
      <c r="K72" s="7">
        <v>-1.3825068042541899</v>
      </c>
      <c r="L72" s="8">
        <v>1.50433140520731</v>
      </c>
      <c r="M72" s="7">
        <v>6.5931430736583803</v>
      </c>
      <c r="N72" s="8">
        <v>1.2345500397656299</v>
      </c>
      <c r="O72" s="117"/>
      <c r="P72" s="135"/>
      <c r="Q72" s="135"/>
      <c r="R72" s="135"/>
      <c r="S72" s="135"/>
      <c r="T72" s="119"/>
    </row>
    <row r="73" spans="1:38" ht="13" x14ac:dyDescent="0.25">
      <c r="A73" s="11" t="s">
        <v>21</v>
      </c>
      <c r="B73" s="73">
        <v>1</v>
      </c>
      <c r="C73" s="7">
        <v>1.3528138258617299</v>
      </c>
      <c r="D73" s="8">
        <v>0.41226735986956597</v>
      </c>
      <c r="E73" s="7">
        <v>65.872863695476198</v>
      </c>
      <c r="F73" s="8">
        <v>1.4027408849016501</v>
      </c>
      <c r="G73" s="7">
        <v>90.651235288909206</v>
      </c>
      <c r="H73" s="8">
        <v>0.83123229612190996</v>
      </c>
      <c r="I73" s="7">
        <v>0.83973016699409997</v>
      </c>
      <c r="J73" s="8">
        <v>0.449698077766648</v>
      </c>
      <c r="K73" s="7">
        <v>-10.373132578147199</v>
      </c>
      <c r="L73" s="8">
        <v>1.92663274444388</v>
      </c>
      <c r="M73" s="7">
        <v>2.66204910901472</v>
      </c>
      <c r="N73" s="8">
        <v>1.36110660471893</v>
      </c>
      <c r="O73" s="117"/>
      <c r="P73" s="135"/>
      <c r="Q73" s="135"/>
      <c r="R73" s="135"/>
      <c r="S73" s="135"/>
      <c r="T73" s="119"/>
    </row>
    <row r="74" spans="1:38" x14ac:dyDescent="0.25">
      <c r="A74" s="10" t="s">
        <v>22</v>
      </c>
      <c r="B74" s="73">
        <v>1</v>
      </c>
      <c r="C74" s="7">
        <v>1.39667972598123</v>
      </c>
      <c r="D74" s="8">
        <v>0.380328435258458</v>
      </c>
      <c r="E74" s="7">
        <v>51.030253897848802</v>
      </c>
      <c r="F74" s="8">
        <v>1.801581414068</v>
      </c>
      <c r="G74" s="7">
        <v>79.716774328182694</v>
      </c>
      <c r="H74" s="8">
        <v>1.2601373323343501</v>
      </c>
      <c r="I74" s="7">
        <v>0.67065222703836203</v>
      </c>
      <c r="J74" s="8">
        <v>0.486910438813695</v>
      </c>
      <c r="K74" s="7">
        <v>-17.573197223400399</v>
      </c>
      <c r="L74" s="8">
        <v>2.2259825627920602</v>
      </c>
      <c r="M74" s="7">
        <v>-5.5331387928219602</v>
      </c>
      <c r="N74" s="8">
        <v>1.6942457000302</v>
      </c>
      <c r="O74" s="117"/>
      <c r="P74" s="135"/>
      <c r="Q74" s="135"/>
      <c r="R74" s="135"/>
      <c r="S74" s="135"/>
      <c r="T74" s="119"/>
    </row>
    <row r="75" spans="1:38" x14ac:dyDescent="0.25">
      <c r="A75" s="10" t="s">
        <v>33</v>
      </c>
      <c r="B75" s="73">
        <v>1</v>
      </c>
      <c r="C75" s="7">
        <v>0.12528880571843301</v>
      </c>
      <c r="D75" s="8">
        <v>0.125187394911139</v>
      </c>
      <c r="E75" s="7">
        <v>74.102324489821299</v>
      </c>
      <c r="F75" s="8">
        <v>1.67235104100835</v>
      </c>
      <c r="G75" s="7">
        <v>89.318689760588597</v>
      </c>
      <c r="H75" s="8">
        <v>1.00760520997181</v>
      </c>
      <c r="I75" s="7">
        <v>-0.202558907284452</v>
      </c>
      <c r="J75" s="8">
        <v>0.18750709613772501</v>
      </c>
      <c r="K75" s="7">
        <v>-2.2980327497303299</v>
      </c>
      <c r="L75" s="8">
        <v>1.9135727010030901</v>
      </c>
      <c r="M75" s="7">
        <v>-1.9030677504193501</v>
      </c>
      <c r="N75" s="8">
        <v>1.27795476978334</v>
      </c>
      <c r="O75" s="117"/>
      <c r="P75" s="135"/>
      <c r="Q75" s="135"/>
      <c r="R75" s="135"/>
      <c r="S75" s="135"/>
      <c r="T75" s="119"/>
    </row>
    <row r="76" spans="1:38" x14ac:dyDescent="0.25">
      <c r="A76" s="10" t="s">
        <v>38</v>
      </c>
      <c r="B76" s="73">
        <v>1</v>
      </c>
      <c r="C76" s="7">
        <v>1.2545903978873301</v>
      </c>
      <c r="D76" s="8">
        <v>0.30911086001132598</v>
      </c>
      <c r="E76" s="7">
        <v>57.518072740953897</v>
      </c>
      <c r="F76" s="8">
        <v>1.2903105292055499</v>
      </c>
      <c r="G76" s="7">
        <v>78.948635778470205</v>
      </c>
      <c r="H76" s="8">
        <v>1.0371621316727999</v>
      </c>
      <c r="I76" s="7">
        <v>-0.141384887892992</v>
      </c>
      <c r="J76" s="8">
        <v>0.39068727184969798</v>
      </c>
      <c r="K76" s="7">
        <v>-6.2145186522370102</v>
      </c>
      <c r="L76" s="8">
        <v>1.7325829830488999</v>
      </c>
      <c r="M76" s="7">
        <v>4.9033916956143901</v>
      </c>
      <c r="N76" s="8">
        <v>1.6423159463914001</v>
      </c>
      <c r="O76" s="117"/>
      <c r="P76" s="135"/>
      <c r="Q76" s="135"/>
      <c r="R76" s="135"/>
      <c r="S76" s="135"/>
      <c r="T76" s="119"/>
    </row>
    <row r="77" spans="1:38" x14ac:dyDescent="0.25">
      <c r="A77" s="10" t="s">
        <v>40</v>
      </c>
      <c r="B77" s="73">
        <v>1</v>
      </c>
      <c r="C77" s="7">
        <v>1.22463464131193</v>
      </c>
      <c r="D77" s="8">
        <v>0.29600608862389699</v>
      </c>
      <c r="E77" s="7">
        <v>67.209182535162697</v>
      </c>
      <c r="F77" s="8">
        <v>1.1763199728206799</v>
      </c>
      <c r="G77" s="7">
        <v>57.255301481025199</v>
      </c>
      <c r="H77" s="8">
        <v>1.5011040533942099</v>
      </c>
      <c r="I77" s="7">
        <v>0.52691456898657796</v>
      </c>
      <c r="J77" s="8">
        <v>0.35547114359187698</v>
      </c>
      <c r="K77" s="7">
        <v>-2.9840406729435802</v>
      </c>
      <c r="L77" s="8">
        <v>1.7341898556697</v>
      </c>
      <c r="M77" s="7">
        <v>-0.90496882518942801</v>
      </c>
      <c r="N77" s="8">
        <v>2.1413314192426198</v>
      </c>
      <c r="O77" s="117"/>
      <c r="P77" s="135"/>
      <c r="Q77" s="135"/>
      <c r="R77" s="135"/>
      <c r="S77" s="135"/>
      <c r="T77" s="119"/>
    </row>
    <row r="78" spans="1:38" x14ac:dyDescent="0.25">
      <c r="A78" s="6" t="s">
        <v>46</v>
      </c>
      <c r="B78" s="73">
        <v>1</v>
      </c>
      <c r="C78" s="7">
        <v>0.47877859328957301</v>
      </c>
      <c r="D78" s="8">
        <v>0.13414646204651301</v>
      </c>
      <c r="E78" s="7">
        <v>73.935496472846495</v>
      </c>
      <c r="F78" s="8">
        <v>1.31188960973288</v>
      </c>
      <c r="G78" s="7">
        <v>66.063641146800805</v>
      </c>
      <c r="H78" s="8">
        <v>1.36201495214833</v>
      </c>
      <c r="I78" s="7">
        <v>0.12221793734273</v>
      </c>
      <c r="J78" s="8">
        <v>0.20831019767478101</v>
      </c>
      <c r="K78" s="7">
        <v>-10.0086967702225</v>
      </c>
      <c r="L78" s="8">
        <v>1.76119959712869</v>
      </c>
      <c r="M78" s="7">
        <v>0.81707062274782105</v>
      </c>
      <c r="N78" s="8">
        <v>1.8212504841300201</v>
      </c>
      <c r="O78" s="117"/>
      <c r="P78" s="135"/>
      <c r="Q78" s="135"/>
      <c r="R78" s="135"/>
      <c r="S78" s="135"/>
      <c r="T78" s="119"/>
    </row>
    <row r="79" spans="1:38" x14ac:dyDescent="0.25">
      <c r="A79" s="10" t="s">
        <v>50</v>
      </c>
      <c r="B79" s="73">
        <v>1</v>
      </c>
      <c r="C79" s="7">
        <v>1.47493906409668</v>
      </c>
      <c r="D79" s="8">
        <v>0.30035914327541302</v>
      </c>
      <c r="E79" s="7">
        <v>80.300893299811406</v>
      </c>
      <c r="F79" s="8">
        <v>0.78629463190012305</v>
      </c>
      <c r="G79" s="7">
        <v>52.7602456571937</v>
      </c>
      <c r="H79" s="8">
        <v>1.41202351384494</v>
      </c>
      <c r="I79" s="7">
        <v>7.8280585159083801E-2</v>
      </c>
      <c r="J79" s="8">
        <v>0.43423876656813698</v>
      </c>
      <c r="K79" s="7">
        <v>-4.9442203325562799</v>
      </c>
      <c r="L79" s="8">
        <v>1.12262316400353</v>
      </c>
      <c r="M79" s="7">
        <v>-5.2075418224865304</v>
      </c>
      <c r="N79" s="8">
        <v>1.89866123248066</v>
      </c>
      <c r="O79" s="117"/>
      <c r="P79" s="135"/>
      <c r="Q79" s="135"/>
      <c r="R79" s="135"/>
      <c r="S79" s="135"/>
      <c r="T79" s="119"/>
    </row>
    <row r="80" spans="1:38" x14ac:dyDescent="0.25">
      <c r="A80" s="10" t="s">
        <v>55</v>
      </c>
      <c r="B80" s="73">
        <v>1</v>
      </c>
      <c r="C80" s="7">
        <v>0.39902538645769597</v>
      </c>
      <c r="D80" s="8">
        <v>0.13292194820995101</v>
      </c>
      <c r="E80" s="7">
        <v>73.103880710899503</v>
      </c>
      <c r="F80" s="8">
        <v>1.01612706814676</v>
      </c>
      <c r="G80" s="7">
        <v>85.523548593308007</v>
      </c>
      <c r="H80" s="8">
        <v>0.89605632772100297</v>
      </c>
      <c r="I80" s="7">
        <v>0.10964929323389699</v>
      </c>
      <c r="J80" s="8">
        <v>0.17383532191852299</v>
      </c>
      <c r="K80" s="7">
        <v>-2.2917088090591999</v>
      </c>
      <c r="L80" s="8">
        <v>1.56049864496591</v>
      </c>
      <c r="M80" s="7">
        <v>-0.87344186984334704</v>
      </c>
      <c r="N80" s="8">
        <v>1.4307966050705001</v>
      </c>
      <c r="O80" s="117"/>
      <c r="P80" s="135"/>
      <c r="Q80" s="135"/>
      <c r="R80" s="135"/>
      <c r="S80" s="135"/>
      <c r="T80" s="119"/>
    </row>
    <row r="81" spans="1:20" x14ac:dyDescent="0.25">
      <c r="A81" s="10" t="s">
        <v>57</v>
      </c>
      <c r="B81" s="73">
        <v>1</v>
      </c>
      <c r="C81" s="7">
        <v>1.3152277815059901</v>
      </c>
      <c r="D81" s="8">
        <v>0.29330483239726801</v>
      </c>
      <c r="E81" s="7">
        <v>53.889953053401399</v>
      </c>
      <c r="F81" s="8">
        <v>1.26484093001405</v>
      </c>
      <c r="G81" s="7">
        <v>81.623665139132996</v>
      </c>
      <c r="H81" s="8">
        <v>1.0415451817154999</v>
      </c>
      <c r="I81" s="7">
        <v>0.66755535589716297</v>
      </c>
      <c r="J81" s="8">
        <v>0.32525601984018898</v>
      </c>
      <c r="K81" s="7">
        <v>-13.560690348803</v>
      </c>
      <c r="L81" s="8">
        <v>1.68552844381449</v>
      </c>
      <c r="M81" s="7">
        <v>3.7946464726929299</v>
      </c>
      <c r="N81" s="8">
        <v>1.38599344841698</v>
      </c>
      <c r="O81" s="117"/>
      <c r="P81" s="135"/>
      <c r="Q81" s="135"/>
      <c r="R81" s="135"/>
      <c r="S81" s="135"/>
      <c r="T81" s="119"/>
    </row>
    <row r="82" spans="1:20" x14ac:dyDescent="0.25">
      <c r="A82" s="10" t="s">
        <v>59</v>
      </c>
      <c r="B82" s="73">
        <v>1</v>
      </c>
      <c r="C82" s="7">
        <v>3.1583379287561599</v>
      </c>
      <c r="D82" s="8">
        <v>0.46458089348883203</v>
      </c>
      <c r="E82" s="7">
        <v>47.479208425973503</v>
      </c>
      <c r="F82" s="8">
        <v>1.3851207361687701</v>
      </c>
      <c r="G82" s="7">
        <v>69.860454647508504</v>
      </c>
      <c r="H82" s="8">
        <v>1.2547875362187</v>
      </c>
      <c r="I82" s="7">
        <v>1.1271432010665701</v>
      </c>
      <c r="J82" s="8">
        <v>0.566772668997786</v>
      </c>
      <c r="K82" s="7">
        <v>-23.373210958987901</v>
      </c>
      <c r="L82" s="8">
        <v>1.7267541677635601</v>
      </c>
      <c r="M82" s="7">
        <v>0.461428695039999</v>
      </c>
      <c r="N82" s="8">
        <v>1.7415412089869</v>
      </c>
      <c r="O82" s="117"/>
      <c r="P82" s="135"/>
      <c r="Q82" s="135"/>
      <c r="R82" s="135"/>
      <c r="S82" s="135"/>
      <c r="T82" s="119"/>
    </row>
    <row r="83" spans="1:20" x14ac:dyDescent="0.25">
      <c r="A83" s="10" t="s">
        <v>60</v>
      </c>
      <c r="B83" s="73">
        <v>1</v>
      </c>
      <c r="C83" s="7">
        <v>0.41846118581335301</v>
      </c>
      <c r="D83" s="8">
        <v>0.163809804609378</v>
      </c>
      <c r="E83" s="7">
        <v>68.150020233341806</v>
      </c>
      <c r="F83" s="8">
        <v>1.7558263780019201</v>
      </c>
      <c r="G83" s="7">
        <v>77.796195159023299</v>
      </c>
      <c r="H83" s="8">
        <v>1.86498315112374</v>
      </c>
      <c r="I83" s="7">
        <v>-0.25038083042027298</v>
      </c>
      <c r="J83" s="8">
        <v>0.31574419707259999</v>
      </c>
      <c r="K83" s="7">
        <v>-1.6351955894146499</v>
      </c>
      <c r="L83" s="8">
        <v>2.15161226328846</v>
      </c>
      <c r="M83" s="7">
        <v>5.4777196867008104</v>
      </c>
      <c r="N83" s="8">
        <v>2.3737273581204898</v>
      </c>
      <c r="O83" s="117"/>
      <c r="P83" s="135"/>
      <c r="Q83" s="135"/>
      <c r="R83" s="135"/>
      <c r="S83" s="135"/>
      <c r="T83" s="119"/>
    </row>
    <row r="84" spans="1:20" ht="13" x14ac:dyDescent="0.25">
      <c r="A84" s="62" t="s">
        <v>219</v>
      </c>
      <c r="B84" s="76">
        <v>1</v>
      </c>
      <c r="C84" s="32">
        <v>1.0278743936331201</v>
      </c>
      <c r="D84" s="33">
        <v>7.6301417347142506E-2</v>
      </c>
      <c r="E84" s="32">
        <v>65.624641207610097</v>
      </c>
      <c r="F84" s="33">
        <v>0.38906853928034502</v>
      </c>
      <c r="G84" s="32">
        <v>77.000482063578602</v>
      </c>
      <c r="H84" s="33">
        <v>0.34885025912842199</v>
      </c>
      <c r="I84" s="32">
        <v>0.150242224633825</v>
      </c>
      <c r="J84" s="33">
        <v>8.9889248114330605E-2</v>
      </c>
      <c r="K84" s="32">
        <v>-5.9376781906164702</v>
      </c>
      <c r="L84" s="33">
        <v>0.49737143505023601</v>
      </c>
      <c r="M84" s="32">
        <v>1.8807765164785799</v>
      </c>
      <c r="N84" s="33">
        <v>0.42003226126355703</v>
      </c>
      <c r="O84" s="117"/>
      <c r="P84" s="135"/>
      <c r="Q84" s="135"/>
      <c r="R84" s="135"/>
      <c r="S84" s="135"/>
      <c r="T84" s="119"/>
    </row>
    <row r="85" spans="1:20" x14ac:dyDescent="0.25">
      <c r="A85" s="26" t="s">
        <v>121</v>
      </c>
      <c r="B85" s="73">
        <v>1</v>
      </c>
      <c r="C85" s="7">
        <v>0.50947833366426598</v>
      </c>
      <c r="D85" s="8">
        <v>0.194798557620318</v>
      </c>
      <c r="E85" s="7">
        <v>74.143280773533306</v>
      </c>
      <c r="F85" s="8">
        <v>1.3703526087211599</v>
      </c>
      <c r="G85" s="7">
        <v>92.559109003813703</v>
      </c>
      <c r="H85" s="8">
        <v>0.83097296174655499</v>
      </c>
      <c r="I85" s="7">
        <v>-0.47928820582371101</v>
      </c>
      <c r="J85" s="8">
        <v>0.38792216886744602</v>
      </c>
      <c r="K85" s="7">
        <v>4.3913535271693904</v>
      </c>
      <c r="L85" s="8">
        <v>2.0844030121100201</v>
      </c>
      <c r="M85" s="7">
        <v>9.0880871447521692</v>
      </c>
      <c r="N85" s="8">
        <v>1.71799499205775</v>
      </c>
      <c r="O85" s="117"/>
      <c r="P85" s="135"/>
      <c r="Q85" s="135"/>
      <c r="R85" s="135"/>
      <c r="S85" s="135"/>
      <c r="T85" s="119"/>
    </row>
    <row r="86" spans="1:20" x14ac:dyDescent="0.25">
      <c r="A86" s="26" t="s">
        <v>118</v>
      </c>
      <c r="B86" s="73">
        <v>1</v>
      </c>
      <c r="C86" s="7">
        <v>0.14072873214741999</v>
      </c>
      <c r="D86" s="8">
        <v>0.102188573751626</v>
      </c>
      <c r="E86" s="7">
        <v>66.261472213725099</v>
      </c>
      <c r="F86" s="8">
        <v>1.95186683901219</v>
      </c>
      <c r="G86" s="7">
        <v>88.346463100088798</v>
      </c>
      <c r="H86" s="8">
        <v>1.1606944341968299</v>
      </c>
      <c r="I86" s="7">
        <v>-0.27877807094514701</v>
      </c>
      <c r="J86" s="8">
        <v>0.348045283807007</v>
      </c>
      <c r="K86" s="7">
        <v>1.2776479174681299</v>
      </c>
      <c r="L86" s="8">
        <v>3.2647247656510401</v>
      </c>
      <c r="M86" s="7">
        <v>-2.1087721755143498</v>
      </c>
      <c r="N86" s="8">
        <v>1.6551262028921501</v>
      </c>
      <c r="O86" s="117"/>
      <c r="P86" s="135"/>
      <c r="Q86" s="135"/>
      <c r="R86" s="135"/>
      <c r="S86" s="135"/>
      <c r="T86" s="119"/>
    </row>
    <row r="87" spans="1:20" ht="13.5" customHeight="1" x14ac:dyDescent="0.25">
      <c r="A87" s="27" t="s">
        <v>119</v>
      </c>
      <c r="B87" s="77">
        <v>1</v>
      </c>
      <c r="C87" s="28">
        <v>0.33229691470001799</v>
      </c>
      <c r="D87" s="29">
        <v>0.208224461220299</v>
      </c>
      <c r="E87" s="28">
        <v>70.798887509867399</v>
      </c>
      <c r="F87" s="29">
        <v>1.7410285905618299</v>
      </c>
      <c r="G87" s="28">
        <v>94.383138386609303</v>
      </c>
      <c r="H87" s="29">
        <v>0.93965743244130695</v>
      </c>
      <c r="I87" s="28">
        <v>-9.1872220713695094E-2</v>
      </c>
      <c r="J87" s="29">
        <v>0.32529409505648599</v>
      </c>
      <c r="K87" s="28">
        <v>-4.39622681104004</v>
      </c>
      <c r="L87" s="29">
        <v>2.6463304797399898</v>
      </c>
      <c r="M87" s="28">
        <v>4.33282136971975</v>
      </c>
      <c r="N87" s="29">
        <v>1.6941755492561501</v>
      </c>
      <c r="O87" s="120"/>
      <c r="P87" s="137"/>
      <c r="Q87" s="137"/>
      <c r="R87" s="137"/>
      <c r="S87" s="137"/>
      <c r="T87" s="121"/>
    </row>
    <row r="88" spans="1:20" x14ac:dyDescent="0.25">
      <c r="A88" s="6"/>
      <c r="B88" s="156"/>
      <c r="C88" s="35" t="s">
        <v>1606</v>
      </c>
      <c r="D88" s="36" t="s">
        <v>1607</v>
      </c>
      <c r="E88" s="35" t="s">
        <v>1608</v>
      </c>
      <c r="F88" s="36" t="s">
        <v>1609</v>
      </c>
      <c r="G88" s="35" t="s">
        <v>1610</v>
      </c>
      <c r="H88" s="36" t="s">
        <v>1611</v>
      </c>
      <c r="I88" s="140" t="s">
        <v>1612</v>
      </c>
      <c r="J88" s="141" t="s">
        <v>1613</v>
      </c>
      <c r="K88" s="136" t="s">
        <v>1614</v>
      </c>
      <c r="L88" s="136" t="s">
        <v>1615</v>
      </c>
      <c r="M88" s="141" t="s">
        <v>1616</v>
      </c>
      <c r="N88" s="141" t="s">
        <v>1617</v>
      </c>
      <c r="O88" s="35" t="s">
        <v>1618</v>
      </c>
      <c r="P88" s="122" t="s">
        <v>1619</v>
      </c>
      <c r="Q88" s="35" t="s">
        <v>1620</v>
      </c>
      <c r="R88" s="122" t="s">
        <v>1621</v>
      </c>
      <c r="S88" s="35" t="s">
        <v>1622</v>
      </c>
      <c r="T88" s="37" t="s">
        <v>1623</v>
      </c>
    </row>
    <row r="89" spans="1:20" x14ac:dyDescent="0.25">
      <c r="A89" s="10" t="s">
        <v>27</v>
      </c>
      <c r="B89" s="153">
        <v>3</v>
      </c>
      <c r="C89" s="7">
        <v>2.92783891869139</v>
      </c>
      <c r="D89" s="8">
        <v>0.34119492840390803</v>
      </c>
      <c r="E89" s="7">
        <v>56.1406037550802</v>
      </c>
      <c r="F89" s="8">
        <v>1.2203669094229099</v>
      </c>
      <c r="G89" s="7">
        <v>40.168970588424997</v>
      </c>
      <c r="H89" s="8">
        <v>1.14331715808045</v>
      </c>
      <c r="I89" s="117"/>
      <c r="J89" s="133"/>
      <c r="K89" s="133"/>
      <c r="L89" s="133"/>
      <c r="M89" s="133"/>
      <c r="N89" s="133"/>
      <c r="O89" s="7">
        <v>2.1118133111008</v>
      </c>
      <c r="P89" s="116">
        <v>0.49878784102664298</v>
      </c>
      <c r="Q89" s="7">
        <v>-2.1468106784015202</v>
      </c>
      <c r="R89" s="116">
        <v>1.7762304249004</v>
      </c>
      <c r="S89" s="7">
        <v>-26.3708021279025</v>
      </c>
      <c r="T89" s="9">
        <v>2.0220987765424199</v>
      </c>
    </row>
    <row r="90" spans="1:20" x14ac:dyDescent="0.25">
      <c r="A90" s="10" t="s">
        <v>30</v>
      </c>
      <c r="B90" s="153">
        <v>3</v>
      </c>
      <c r="C90" s="7">
        <v>0.49947877575234401</v>
      </c>
      <c r="D90" s="8">
        <v>0.21443730767858599</v>
      </c>
      <c r="E90" s="7">
        <v>88.006718621764904</v>
      </c>
      <c r="F90" s="8">
        <v>1.0606462027949599</v>
      </c>
      <c r="G90" s="7">
        <v>55.866081823080201</v>
      </c>
      <c r="H90" s="8">
        <v>1.6157342003520201</v>
      </c>
      <c r="I90" s="117"/>
      <c r="J90" s="133"/>
      <c r="K90" s="133"/>
      <c r="L90" s="133"/>
      <c r="M90" s="133"/>
      <c r="N90" s="133"/>
      <c r="O90" s="7">
        <v>0.34889742339406399</v>
      </c>
      <c r="P90" s="116">
        <v>0.23288205793362701</v>
      </c>
      <c r="Q90" s="7">
        <v>1.45693695109156</v>
      </c>
      <c r="R90" s="116">
        <v>1.6454191630950901</v>
      </c>
      <c r="S90" s="7">
        <v>-20.624813709729299</v>
      </c>
      <c r="T90" s="9">
        <v>2.1112472826491802</v>
      </c>
    </row>
    <row r="91" spans="1:20" x14ac:dyDescent="0.25">
      <c r="A91" s="157" t="s">
        <v>20</v>
      </c>
      <c r="B91" s="153">
        <v>3</v>
      </c>
      <c r="C91" s="7">
        <v>2.0623688322738398</v>
      </c>
      <c r="D91" s="8">
        <v>0.39329833926073199</v>
      </c>
      <c r="E91" s="7">
        <v>65.283591815867496</v>
      </c>
      <c r="F91" s="8">
        <v>1.4046388022071099</v>
      </c>
      <c r="G91" s="7">
        <v>68.810163765308999</v>
      </c>
      <c r="H91" s="8">
        <v>1.84044543411557</v>
      </c>
      <c r="I91" s="117"/>
      <c r="J91" s="133"/>
      <c r="K91" s="133"/>
      <c r="L91" s="133"/>
      <c r="M91" s="133"/>
      <c r="N91" s="133"/>
      <c r="O91" s="7">
        <v>1.0736022927858699</v>
      </c>
      <c r="P91" s="116">
        <v>0.51693395585230895</v>
      </c>
      <c r="Q91" s="7">
        <v>-4.4683354304964702</v>
      </c>
      <c r="R91" s="116">
        <v>2.1071022303937399</v>
      </c>
      <c r="S91" s="7">
        <v>-14.6608580937526</v>
      </c>
      <c r="T91" s="9">
        <v>2.3766005397496799</v>
      </c>
    </row>
    <row r="92" spans="1:20" x14ac:dyDescent="0.25">
      <c r="A92" s="10" t="s">
        <v>48</v>
      </c>
      <c r="B92" s="153">
        <v>3</v>
      </c>
      <c r="C92" s="7">
        <v>4.8008714174603204</v>
      </c>
      <c r="D92" s="8">
        <v>0.62514236716740901</v>
      </c>
      <c r="E92" s="7">
        <v>46.920570782185102</v>
      </c>
      <c r="F92" s="8">
        <v>1.1874464409996</v>
      </c>
      <c r="G92" s="7">
        <v>58.365593369867099</v>
      </c>
      <c r="H92" s="8">
        <v>1.22039699115732</v>
      </c>
      <c r="I92" s="117"/>
      <c r="J92" s="133"/>
      <c r="K92" s="133"/>
      <c r="L92" s="133"/>
      <c r="M92" s="133"/>
      <c r="N92" s="133"/>
      <c r="O92" s="7">
        <v>3.7557128562495299</v>
      </c>
      <c r="P92" s="116">
        <v>0.68501492441746503</v>
      </c>
      <c r="Q92" s="7">
        <v>-10.6863288681705</v>
      </c>
      <c r="R92" s="116">
        <v>1.7346567061626501</v>
      </c>
      <c r="S92" s="7">
        <v>-25.828484162981901</v>
      </c>
      <c r="T92" s="9">
        <v>1.55409747511172</v>
      </c>
    </row>
    <row r="93" spans="1:20" x14ac:dyDescent="0.25">
      <c r="A93" s="10" t="s">
        <v>50</v>
      </c>
      <c r="B93" s="153">
        <v>3</v>
      </c>
      <c r="C93" s="7">
        <v>1.6769525726735801</v>
      </c>
      <c r="D93" s="8">
        <v>0.33418022608745102</v>
      </c>
      <c r="E93" s="7">
        <v>82.814108919097393</v>
      </c>
      <c r="F93" s="8">
        <v>0.88850864616736602</v>
      </c>
      <c r="G93" s="7">
        <v>52.410776660132797</v>
      </c>
      <c r="H93" s="8">
        <v>1.2979584485229401</v>
      </c>
      <c r="I93" s="117"/>
      <c r="J93" s="133"/>
      <c r="K93" s="133"/>
      <c r="L93" s="133"/>
      <c r="M93" s="133"/>
      <c r="N93" s="133"/>
      <c r="O93" s="7">
        <v>0.28029409373598502</v>
      </c>
      <c r="P93" s="116">
        <v>0.45828388030710498</v>
      </c>
      <c r="Q93" s="7">
        <v>-2.4310047132702102</v>
      </c>
      <c r="R93" s="116">
        <v>1.19644102843246</v>
      </c>
      <c r="S93" s="7">
        <v>-5.5570108195474601</v>
      </c>
      <c r="T93" s="9">
        <v>1.8154338892303601</v>
      </c>
    </row>
    <row r="94" spans="1:20" x14ac:dyDescent="0.25">
      <c r="A94" s="10" t="s">
        <v>55</v>
      </c>
      <c r="B94" s="153">
        <v>3</v>
      </c>
      <c r="C94" s="7">
        <v>0.71274462710195496</v>
      </c>
      <c r="D94" s="8">
        <v>0.216130049606404</v>
      </c>
      <c r="E94" s="7">
        <v>67.679889157959195</v>
      </c>
      <c r="F94" s="8">
        <v>1.1127268121137299</v>
      </c>
      <c r="G94" s="7">
        <v>66.606304540603801</v>
      </c>
      <c r="H94" s="8">
        <v>1.2046249270190801</v>
      </c>
      <c r="I94" s="117"/>
      <c r="J94" s="133"/>
      <c r="K94" s="133"/>
      <c r="L94" s="133"/>
      <c r="M94" s="133"/>
      <c r="N94" s="133"/>
      <c r="O94" s="7">
        <v>0.42336853387815698</v>
      </c>
      <c r="P94" s="116">
        <v>0.24343925972088901</v>
      </c>
      <c r="Q94" s="7">
        <v>-7.7157003619994704</v>
      </c>
      <c r="R94" s="116">
        <v>1.62505469468467</v>
      </c>
      <c r="S94" s="7">
        <v>-19.790685922547599</v>
      </c>
      <c r="T94" s="9">
        <v>1.64176222317001</v>
      </c>
    </row>
    <row r="95" spans="1:20" x14ac:dyDescent="0.25">
      <c r="A95" s="10" t="s">
        <v>59</v>
      </c>
      <c r="B95" s="153">
        <v>3</v>
      </c>
      <c r="C95" s="7">
        <v>3.88844903226396</v>
      </c>
      <c r="D95" s="8">
        <v>0.41645529304085999</v>
      </c>
      <c r="E95" s="7">
        <v>65.787826455137505</v>
      </c>
      <c r="F95" s="8">
        <v>1.14919771685868</v>
      </c>
      <c r="G95" s="7">
        <v>50.913236743910097</v>
      </c>
      <c r="H95" s="8">
        <v>1.4622675521333</v>
      </c>
      <c r="I95" s="117"/>
      <c r="J95" s="133"/>
      <c r="K95" s="133"/>
      <c r="L95" s="133"/>
      <c r="M95" s="133"/>
      <c r="N95" s="133"/>
      <c r="O95" s="7">
        <v>1.8572543045743599</v>
      </c>
      <c r="P95" s="116">
        <v>0.52804437581489405</v>
      </c>
      <c r="Q95" s="7">
        <v>-5.0645929298238501</v>
      </c>
      <c r="R95" s="116">
        <v>1.5439481515119999</v>
      </c>
      <c r="S95" s="7">
        <v>-18.485789208558302</v>
      </c>
      <c r="T95" s="9">
        <v>1.8964968799266899</v>
      </c>
    </row>
    <row r="96" spans="1:20" x14ac:dyDescent="0.25">
      <c r="A96" s="10" t="s">
        <v>60</v>
      </c>
      <c r="B96" s="153">
        <v>3</v>
      </c>
      <c r="C96" s="7">
        <v>0.57877849463182096</v>
      </c>
      <c r="D96" s="8">
        <v>0.17197754333229301</v>
      </c>
      <c r="E96" s="7">
        <v>71.781942246382002</v>
      </c>
      <c r="F96" s="8">
        <v>1.68063110306457</v>
      </c>
      <c r="G96" s="7">
        <v>64.425578279233093</v>
      </c>
      <c r="H96" s="8">
        <v>2.38149267394324</v>
      </c>
      <c r="I96" s="117"/>
      <c r="J96" s="133"/>
      <c r="K96" s="133"/>
      <c r="L96" s="133"/>
      <c r="M96" s="133"/>
      <c r="N96" s="133"/>
      <c r="O96" s="7">
        <v>-9.0063521601805197E-2</v>
      </c>
      <c r="P96" s="116">
        <v>0.320057840568652</v>
      </c>
      <c r="Q96" s="7">
        <v>1.9967264236255</v>
      </c>
      <c r="R96" s="116">
        <v>2.09070083140415</v>
      </c>
      <c r="S96" s="7">
        <v>-7.8928971930894702</v>
      </c>
      <c r="T96" s="9">
        <v>2.7978432359157601</v>
      </c>
    </row>
    <row r="97" spans="1:20" ht="13.5" customHeight="1" x14ac:dyDescent="0.25">
      <c r="A97" s="63" t="s">
        <v>220</v>
      </c>
      <c r="B97" s="154">
        <v>3</v>
      </c>
      <c r="C97" s="38">
        <v>2.14343533385615</v>
      </c>
      <c r="D97" s="155">
        <v>0.12925772518916601</v>
      </c>
      <c r="E97" s="38">
        <v>68.051906469184203</v>
      </c>
      <c r="F97" s="155">
        <v>0.43607069821300198</v>
      </c>
      <c r="G97" s="38">
        <v>57.195838221320102</v>
      </c>
      <c r="H97" s="155">
        <v>0.55537051879080601</v>
      </c>
      <c r="I97" s="120"/>
      <c r="J97" s="130"/>
      <c r="K97" s="130"/>
      <c r="L97" s="130"/>
      <c r="M97" s="130"/>
      <c r="N97" s="130"/>
      <c r="O97" s="38">
        <v>1.2201099117646199</v>
      </c>
      <c r="P97" s="155">
        <v>0.16250212483770399</v>
      </c>
      <c r="Q97" s="38">
        <v>-3.6323887009306199</v>
      </c>
      <c r="R97" s="155">
        <v>0.61413547210708397</v>
      </c>
      <c r="S97" s="38">
        <v>-17.401417654763701</v>
      </c>
      <c r="T97" s="40">
        <v>0.72914234968000802</v>
      </c>
    </row>
    <row r="99" spans="1:20" x14ac:dyDescent="0.25">
      <c r="A99" s="64" t="s">
        <v>239</v>
      </c>
    </row>
    <row r="100" spans="1:20" x14ac:dyDescent="0.25">
      <c r="A100" s="159" t="s">
        <v>87</v>
      </c>
    </row>
    <row r="101" spans="1:20" x14ac:dyDescent="0.25">
      <c r="A101" s="159" t="s">
        <v>223</v>
      </c>
    </row>
    <row r="102" spans="1:20" x14ac:dyDescent="0.25">
      <c r="A102" s="159" t="s">
        <v>88</v>
      </c>
    </row>
    <row r="103" spans="1:20" x14ac:dyDescent="0.25">
      <c r="A103" s="64" t="s">
        <v>80</v>
      </c>
      <c r="B103" s="64"/>
    </row>
    <row r="104" spans="1:20" x14ac:dyDescent="0.25">
      <c r="A104" s="64" t="s">
        <v>122</v>
      </c>
      <c r="B104" s="64"/>
    </row>
    <row r="105" spans="1:20" x14ac:dyDescent="0.25">
      <c r="A105" s="64" t="s">
        <v>81</v>
      </c>
      <c r="B105" s="41"/>
    </row>
    <row r="106" spans="1:20" x14ac:dyDescent="0.25">
      <c r="A106" s="41" t="s">
        <v>64</v>
      </c>
      <c r="B106" s="41"/>
    </row>
    <row r="107" spans="1:20" x14ac:dyDescent="0.25">
      <c r="A107" s="126" t="s">
        <v>65</v>
      </c>
      <c r="B107" s="41"/>
    </row>
    <row r="108" spans="1:20" x14ac:dyDescent="0.25">
      <c r="A108" s="41" t="s">
        <v>66</v>
      </c>
    </row>
  </sheetData>
  <mergeCells count="14">
    <mergeCell ref="O9:P9"/>
    <mergeCell ref="Q9:R9"/>
    <mergeCell ref="S9:T9"/>
    <mergeCell ref="I68:J69"/>
    <mergeCell ref="B8:B10"/>
    <mergeCell ref="C8:H8"/>
    <mergeCell ref="I8:N8"/>
    <mergeCell ref="O8:T8"/>
    <mergeCell ref="C9:D9"/>
    <mergeCell ref="E9:F9"/>
    <mergeCell ref="G9:H9"/>
    <mergeCell ref="I9:J9"/>
    <mergeCell ref="K9:L9"/>
    <mergeCell ref="M9:N9"/>
  </mergeCells>
  <conditionalFormatting sqref="I1:I200">
    <cfRule type="expression" dxfId="388" priority="6">
      <formula>ABS(I1/J1)&gt;1.95996398454005</formula>
    </cfRule>
  </conditionalFormatting>
  <conditionalFormatting sqref="K1:K200">
    <cfRule type="expression" dxfId="387" priority="5">
      <formula>ABS(K1/L1)&gt;1.95996398454005</formula>
    </cfRule>
  </conditionalFormatting>
  <conditionalFormatting sqref="M1:M200">
    <cfRule type="expression" dxfId="386" priority="4">
      <formula>ABS(M1/N1)&gt;1.95996398454005</formula>
    </cfRule>
  </conditionalFormatting>
  <conditionalFormatting sqref="O1:O200">
    <cfRule type="expression" dxfId="385" priority="3">
      <formula>ABS(O1/P1)&gt;1.95996398454005</formula>
    </cfRule>
  </conditionalFormatting>
  <conditionalFormatting sqref="Q1:Q200">
    <cfRule type="expression" dxfId="384" priority="2">
      <formula>ABS(Q1/R1)&gt;1.95996398454005</formula>
    </cfRule>
  </conditionalFormatting>
  <conditionalFormatting sqref="S1:S200">
    <cfRule type="expression" dxfId="383" priority="1">
      <formula>ABS(S1/T1)&gt;1.95996398454005</formula>
    </cfRule>
  </conditionalFormatting>
  <hyperlinks>
    <hyperlink ref="A107" r:id="rId1" xr:uid="{00000000-0004-0000-1300-000000000000}"/>
  </hyperlinks>
  <pageMargins left="0.7" right="0.7" top="0.75" bottom="0.75" header="0.3" footer="0.3"/>
  <pageSetup paperSize="9" orientation="portrait"/>
  <headerFooter scaleWithDoc="0" alignWithMargins="0">
    <oddFooter>&amp;C_x000D_&amp;1#&amp;"Calibri"&amp;10&amp;K0000FF Restricted Use - À usage restreint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R108"/>
  <sheetViews>
    <sheetView showGridLines="0" zoomScale="80" workbookViewId="0"/>
  </sheetViews>
  <sheetFormatPr defaultColWidth="10.90625" defaultRowHeight="12.5" x14ac:dyDescent="0.25"/>
  <cols>
    <col min="1" max="1" width="30.7265625" customWidth="1"/>
    <col min="2" max="2" width="8.7265625" customWidth="1"/>
  </cols>
  <sheetData>
    <row r="1" spans="1:44" x14ac:dyDescent="0.25">
      <c r="A1" s="41" t="s">
        <v>283</v>
      </c>
    </row>
    <row r="2" spans="1:44" ht="13" x14ac:dyDescent="0.3">
      <c r="A2" s="42" t="s">
        <v>284</v>
      </c>
    </row>
    <row r="3" spans="1:44" ht="13" x14ac:dyDescent="0.3">
      <c r="A3" s="43" t="s">
        <v>387</v>
      </c>
    </row>
    <row r="4" spans="1:44" x14ac:dyDescent="0.25">
      <c r="A4" s="160" t="str">
        <f>HYPERLINK("#'TOC'!A1", "Back to TOC")</f>
        <v>Back to TOC</v>
      </c>
    </row>
    <row r="6" spans="1:44" ht="16" customHeight="1" x14ac:dyDescent="0.25">
      <c r="B6" s="658" t="s">
        <v>388</v>
      </c>
      <c r="C6" s="662" t="s">
        <v>566</v>
      </c>
      <c r="D6" s="662"/>
      <c r="E6" s="662"/>
      <c r="F6" s="662"/>
      <c r="G6" s="662"/>
      <c r="H6" s="662"/>
      <c r="I6" s="662"/>
      <c r="J6" s="662"/>
      <c r="K6" s="662"/>
      <c r="L6" s="662"/>
      <c r="M6" s="662"/>
      <c r="N6" s="662"/>
      <c r="O6" s="662"/>
      <c r="P6" s="662"/>
      <c r="Q6" s="662"/>
      <c r="R6" s="662"/>
      <c r="S6" s="662"/>
      <c r="T6" s="662"/>
      <c r="U6" s="662"/>
      <c r="V6" s="662"/>
      <c r="W6" s="662"/>
      <c r="X6" s="662"/>
      <c r="Y6" s="662"/>
      <c r="Z6" s="662"/>
      <c r="AA6" s="662"/>
      <c r="AB6" s="662"/>
      <c r="AC6" s="662"/>
      <c r="AD6" s="662"/>
      <c r="AE6" s="662"/>
      <c r="AF6" s="662"/>
      <c r="AG6" s="662"/>
      <c r="AH6" s="662"/>
      <c r="AI6" s="662"/>
      <c r="AJ6" s="662"/>
      <c r="AK6" s="662"/>
      <c r="AL6" s="662"/>
      <c r="AM6" s="662"/>
      <c r="AN6" s="662"/>
      <c r="AO6" s="662"/>
      <c r="AP6" s="662"/>
      <c r="AQ6" s="662"/>
      <c r="AR6" s="663"/>
    </row>
    <row r="7" spans="1:44" ht="32" customHeight="1" x14ac:dyDescent="0.25">
      <c r="B7" s="659"/>
      <c r="C7" s="647" t="s">
        <v>567</v>
      </c>
      <c r="D7" s="647"/>
      <c r="E7" s="647"/>
      <c r="F7" s="647"/>
      <c r="G7" s="647"/>
      <c r="H7" s="647"/>
      <c r="I7" s="647"/>
      <c r="J7" s="647"/>
      <c r="K7" s="647"/>
      <c r="L7" s="647"/>
      <c r="M7" s="647" t="s">
        <v>569</v>
      </c>
      <c r="N7" s="647"/>
      <c r="O7" s="647"/>
      <c r="P7" s="647"/>
      <c r="Q7" s="647"/>
      <c r="R7" s="647"/>
      <c r="S7" s="647"/>
      <c r="T7" s="647"/>
      <c r="U7" s="647"/>
      <c r="V7" s="647"/>
      <c r="W7" s="647" t="s">
        <v>568</v>
      </c>
      <c r="X7" s="647"/>
      <c r="Y7" s="647"/>
      <c r="Z7" s="647"/>
      <c r="AA7" s="647"/>
      <c r="AB7" s="647"/>
      <c r="AC7" s="647"/>
      <c r="AD7" s="647"/>
      <c r="AE7" s="647"/>
      <c r="AF7" s="647"/>
      <c r="AG7" s="667" t="s">
        <v>501</v>
      </c>
      <c r="AH7" s="667"/>
      <c r="AI7" s="667"/>
      <c r="AJ7" s="667"/>
      <c r="AK7" s="667"/>
      <c r="AL7" s="667"/>
      <c r="AM7" s="667" t="s">
        <v>502</v>
      </c>
      <c r="AN7" s="667"/>
      <c r="AO7" s="667"/>
      <c r="AP7" s="667"/>
      <c r="AQ7" s="667"/>
      <c r="AR7" s="669"/>
    </row>
    <row r="8" spans="1:44" ht="16" customHeight="1" x14ac:dyDescent="0.25">
      <c r="B8" s="659"/>
      <c r="C8" s="649" t="s">
        <v>510</v>
      </c>
      <c r="D8" s="649"/>
      <c r="E8" s="649" t="s">
        <v>511</v>
      </c>
      <c r="F8" s="649"/>
      <c r="G8" s="649"/>
      <c r="H8" s="649"/>
      <c r="I8" s="649"/>
      <c r="J8" s="649"/>
      <c r="K8" s="649"/>
      <c r="L8" s="649"/>
      <c r="M8" s="649" t="s">
        <v>510</v>
      </c>
      <c r="N8" s="649"/>
      <c r="O8" s="649" t="s">
        <v>511</v>
      </c>
      <c r="P8" s="649"/>
      <c r="Q8" s="649"/>
      <c r="R8" s="649"/>
      <c r="S8" s="649"/>
      <c r="T8" s="649"/>
      <c r="U8" s="649"/>
      <c r="V8" s="649"/>
      <c r="W8" s="649" t="s">
        <v>510</v>
      </c>
      <c r="X8" s="649"/>
      <c r="Y8" s="649" t="s">
        <v>511</v>
      </c>
      <c r="Z8" s="649"/>
      <c r="AA8" s="649"/>
      <c r="AB8" s="649"/>
      <c r="AC8" s="649"/>
      <c r="AD8" s="649"/>
      <c r="AE8" s="649"/>
      <c r="AF8" s="649"/>
      <c r="AG8" s="668" t="s">
        <v>510</v>
      </c>
      <c r="AH8" s="668"/>
      <c r="AI8" s="668"/>
      <c r="AJ8" s="668"/>
      <c r="AK8" s="668"/>
      <c r="AL8" s="668"/>
      <c r="AM8" s="668" t="s">
        <v>510</v>
      </c>
      <c r="AN8" s="668"/>
      <c r="AO8" s="668"/>
      <c r="AP8" s="668"/>
      <c r="AQ8" s="668"/>
      <c r="AR8" s="670"/>
    </row>
    <row r="9" spans="1:44" ht="64" customHeight="1" x14ac:dyDescent="0.25">
      <c r="B9" s="659"/>
      <c r="C9" s="649"/>
      <c r="D9" s="649"/>
      <c r="E9" s="651" t="s">
        <v>512</v>
      </c>
      <c r="F9" s="651"/>
      <c r="G9" s="651" t="s">
        <v>513</v>
      </c>
      <c r="H9" s="651"/>
      <c r="I9" s="651" t="s">
        <v>514</v>
      </c>
      <c r="J9" s="651"/>
      <c r="K9" s="651" t="s">
        <v>515</v>
      </c>
      <c r="L9" s="651"/>
      <c r="M9" s="649"/>
      <c r="N9" s="649"/>
      <c r="O9" s="651" t="s">
        <v>512</v>
      </c>
      <c r="P9" s="651"/>
      <c r="Q9" s="651" t="s">
        <v>513</v>
      </c>
      <c r="R9" s="651"/>
      <c r="S9" s="651" t="s">
        <v>514</v>
      </c>
      <c r="T9" s="651"/>
      <c r="U9" s="651" t="s">
        <v>515</v>
      </c>
      <c r="V9" s="651"/>
      <c r="W9" s="649"/>
      <c r="X9" s="649"/>
      <c r="Y9" s="651" t="s">
        <v>512</v>
      </c>
      <c r="Z9" s="651"/>
      <c r="AA9" s="651" t="s">
        <v>513</v>
      </c>
      <c r="AB9" s="651"/>
      <c r="AC9" s="651" t="s">
        <v>514</v>
      </c>
      <c r="AD9" s="651"/>
      <c r="AE9" s="651" t="s">
        <v>515</v>
      </c>
      <c r="AF9" s="651"/>
      <c r="AG9" s="668" t="s">
        <v>567</v>
      </c>
      <c r="AH9" s="668"/>
      <c r="AI9" s="668" t="s">
        <v>569</v>
      </c>
      <c r="AJ9" s="668"/>
      <c r="AK9" s="668" t="s">
        <v>568</v>
      </c>
      <c r="AL9" s="668"/>
      <c r="AM9" s="668" t="s">
        <v>567</v>
      </c>
      <c r="AN9" s="668"/>
      <c r="AO9" s="668" t="s">
        <v>569</v>
      </c>
      <c r="AP9" s="668"/>
      <c r="AQ9" s="668" t="s">
        <v>568</v>
      </c>
      <c r="AR9" s="670"/>
    </row>
    <row r="10" spans="1:44" ht="16" customHeight="1" x14ac:dyDescent="0.25">
      <c r="B10" s="660"/>
      <c r="C10" s="144" t="s">
        <v>518</v>
      </c>
      <c r="D10" s="144" t="s">
        <v>389</v>
      </c>
      <c r="E10" s="144" t="s">
        <v>518</v>
      </c>
      <c r="F10" s="144" t="s">
        <v>389</v>
      </c>
      <c r="G10" s="144" t="s">
        <v>518</v>
      </c>
      <c r="H10" s="144" t="s">
        <v>389</v>
      </c>
      <c r="I10" s="144" t="s">
        <v>518</v>
      </c>
      <c r="J10" s="144" t="s">
        <v>389</v>
      </c>
      <c r="K10" s="144" t="s">
        <v>519</v>
      </c>
      <c r="L10" s="144" t="s">
        <v>389</v>
      </c>
      <c r="M10" s="144" t="s">
        <v>518</v>
      </c>
      <c r="N10" s="144" t="s">
        <v>389</v>
      </c>
      <c r="O10" s="144" t="s">
        <v>518</v>
      </c>
      <c r="P10" s="144" t="s">
        <v>389</v>
      </c>
      <c r="Q10" s="144" t="s">
        <v>518</v>
      </c>
      <c r="R10" s="144" t="s">
        <v>389</v>
      </c>
      <c r="S10" s="144" t="s">
        <v>518</v>
      </c>
      <c r="T10" s="144" t="s">
        <v>389</v>
      </c>
      <c r="U10" s="144" t="s">
        <v>519</v>
      </c>
      <c r="V10" s="144" t="s">
        <v>389</v>
      </c>
      <c r="W10" s="144" t="s">
        <v>518</v>
      </c>
      <c r="X10" s="144" t="s">
        <v>389</v>
      </c>
      <c r="Y10" s="144" t="s">
        <v>518</v>
      </c>
      <c r="Z10" s="144" t="s">
        <v>389</v>
      </c>
      <c r="AA10" s="144" t="s">
        <v>518</v>
      </c>
      <c r="AB10" s="144" t="s">
        <v>389</v>
      </c>
      <c r="AC10" s="144" t="s">
        <v>518</v>
      </c>
      <c r="AD10" s="144" t="s">
        <v>389</v>
      </c>
      <c r="AE10" s="144" t="s">
        <v>519</v>
      </c>
      <c r="AF10" s="144" t="s">
        <v>389</v>
      </c>
      <c r="AG10" s="144" t="s">
        <v>519</v>
      </c>
      <c r="AH10" s="144" t="s">
        <v>389</v>
      </c>
      <c r="AI10" s="144" t="s">
        <v>519</v>
      </c>
      <c r="AJ10" s="144" t="s">
        <v>389</v>
      </c>
      <c r="AK10" s="144" t="s">
        <v>519</v>
      </c>
      <c r="AL10" s="144" t="s">
        <v>389</v>
      </c>
      <c r="AM10" s="144" t="s">
        <v>519</v>
      </c>
      <c r="AN10" s="144" t="s">
        <v>389</v>
      </c>
      <c r="AO10" s="144" t="s">
        <v>519</v>
      </c>
      <c r="AP10" s="144" t="s">
        <v>389</v>
      </c>
      <c r="AQ10" s="144" t="s">
        <v>519</v>
      </c>
      <c r="AR10" s="183" t="s">
        <v>389</v>
      </c>
    </row>
    <row r="11" spans="1:44" ht="13" customHeight="1" x14ac:dyDescent="0.25">
      <c r="A11" s="214"/>
      <c r="B11" s="204"/>
      <c r="C11" s="235" t="s">
        <v>1606</v>
      </c>
      <c r="D11" s="236" t="s">
        <v>1607</v>
      </c>
      <c r="E11" s="235" t="s">
        <v>1624</v>
      </c>
      <c r="F11" s="236" t="s">
        <v>1625</v>
      </c>
      <c r="G11" s="235" t="s">
        <v>1626</v>
      </c>
      <c r="H11" s="236" t="s">
        <v>1627</v>
      </c>
      <c r="I11" s="235" t="s">
        <v>1628</v>
      </c>
      <c r="J11" s="236" t="s">
        <v>1629</v>
      </c>
      <c r="K11" s="235" t="s">
        <v>1630</v>
      </c>
      <c r="L11" s="236" t="s">
        <v>1631</v>
      </c>
      <c r="M11" s="235" t="s">
        <v>1608</v>
      </c>
      <c r="N11" s="236" t="s">
        <v>1609</v>
      </c>
      <c r="O11" s="235" t="s">
        <v>1632</v>
      </c>
      <c r="P11" s="236" t="s">
        <v>1633</v>
      </c>
      <c r="Q11" s="235" t="s">
        <v>1634</v>
      </c>
      <c r="R11" s="236" t="s">
        <v>1635</v>
      </c>
      <c r="S11" s="235" t="s">
        <v>1636</v>
      </c>
      <c r="T11" s="236" t="s">
        <v>1637</v>
      </c>
      <c r="U11" s="235" t="s">
        <v>1638</v>
      </c>
      <c r="V11" s="236" t="s">
        <v>1639</v>
      </c>
      <c r="W11" s="235" t="s">
        <v>1610</v>
      </c>
      <c r="X11" s="236" t="s">
        <v>1611</v>
      </c>
      <c r="Y11" s="235" t="s">
        <v>1640</v>
      </c>
      <c r="Z11" s="236" t="s">
        <v>1641</v>
      </c>
      <c r="AA11" s="235" t="s">
        <v>1642</v>
      </c>
      <c r="AB11" s="236" t="s">
        <v>1643</v>
      </c>
      <c r="AC11" s="235" t="s">
        <v>1644</v>
      </c>
      <c r="AD11" s="236" t="s">
        <v>1645</v>
      </c>
      <c r="AE11" s="235" t="s">
        <v>1646</v>
      </c>
      <c r="AF11" s="236" t="s">
        <v>1647</v>
      </c>
      <c r="AG11" s="252" t="s">
        <v>1612</v>
      </c>
      <c r="AH11" s="252" t="s">
        <v>1613</v>
      </c>
      <c r="AI11" s="252" t="s">
        <v>1614</v>
      </c>
      <c r="AJ11" s="252" t="s">
        <v>1615</v>
      </c>
      <c r="AK11" s="252" t="s">
        <v>1616</v>
      </c>
      <c r="AL11" s="252" t="s">
        <v>1617</v>
      </c>
      <c r="AM11" s="252" t="s">
        <v>1618</v>
      </c>
      <c r="AN11" s="252" t="s">
        <v>1619</v>
      </c>
      <c r="AO11" s="252" t="s">
        <v>1620</v>
      </c>
      <c r="AP11" s="252" t="s">
        <v>1621</v>
      </c>
      <c r="AQ11" s="252" t="s">
        <v>1622</v>
      </c>
      <c r="AR11" s="257" t="s">
        <v>1623</v>
      </c>
    </row>
    <row r="12" spans="1:44" ht="13" customHeight="1" x14ac:dyDescent="0.25">
      <c r="A12" s="26" t="s">
        <v>391</v>
      </c>
      <c r="B12" s="184">
        <v>2</v>
      </c>
      <c r="C12" s="223">
        <v>2.1033812299243002</v>
      </c>
      <c r="D12" s="225">
        <v>0.41092141786695302</v>
      </c>
      <c r="E12" s="223">
        <v>3.3441684723824898</v>
      </c>
      <c r="F12" s="225">
        <v>1.1371892799839001</v>
      </c>
      <c r="G12" s="223">
        <v>1.16022341066943</v>
      </c>
      <c r="H12" s="225">
        <v>0.55420122527725801</v>
      </c>
      <c r="I12" s="223">
        <v>2.0542577419343799</v>
      </c>
      <c r="J12" s="225">
        <v>0.44948271233816101</v>
      </c>
      <c r="K12" s="223">
        <v>-1.2899107304480999</v>
      </c>
      <c r="L12" s="225">
        <v>1.16957159339634</v>
      </c>
      <c r="M12" s="223">
        <v>59.053162787894301</v>
      </c>
      <c r="N12" s="225">
        <v>1.3955053128432799</v>
      </c>
      <c r="O12" s="223">
        <v>60.056547201046399</v>
      </c>
      <c r="P12" s="225">
        <v>2.8839887427639899</v>
      </c>
      <c r="Q12" s="223">
        <v>61.006303455513702</v>
      </c>
      <c r="R12" s="225">
        <v>2.8762464293315202</v>
      </c>
      <c r="S12" s="223">
        <v>58.478888101541401</v>
      </c>
      <c r="T12" s="225">
        <v>1.5976169599422601</v>
      </c>
      <c r="U12" s="223">
        <v>-1.5776590995050599</v>
      </c>
      <c r="V12" s="225">
        <v>2.9380094997984498</v>
      </c>
      <c r="W12" s="223">
        <v>34.8886711783884</v>
      </c>
      <c r="X12" s="225">
        <v>1.31379725354944</v>
      </c>
      <c r="Y12" s="223">
        <v>41.3350182669381</v>
      </c>
      <c r="Z12" s="225">
        <v>2.82347543799973</v>
      </c>
      <c r="AA12" s="223">
        <v>39.868918100775502</v>
      </c>
      <c r="AB12" s="225">
        <v>2.8154028544568401</v>
      </c>
      <c r="AC12" s="223">
        <v>32.273308824216201</v>
      </c>
      <c r="AD12" s="225">
        <v>1.47046310629862</v>
      </c>
      <c r="AE12" s="223">
        <v>-9.0617094427218596</v>
      </c>
      <c r="AF12" s="225">
        <v>2.82910887464105</v>
      </c>
      <c r="AG12" s="104"/>
      <c r="AH12" s="104"/>
      <c r="AI12" s="104"/>
      <c r="AJ12" s="104"/>
      <c r="AK12" s="104"/>
      <c r="AL12" s="104"/>
      <c r="AM12" s="104"/>
      <c r="AN12" s="104"/>
      <c r="AO12" s="104"/>
      <c r="AP12" s="104"/>
      <c r="AQ12" s="104"/>
      <c r="AR12" s="255"/>
    </row>
    <row r="13" spans="1:44" ht="13" customHeight="1" x14ac:dyDescent="0.25">
      <c r="A13" s="26" t="s">
        <v>392</v>
      </c>
      <c r="B13" s="184">
        <v>2</v>
      </c>
      <c r="C13" s="223">
        <v>0.57700576365709599</v>
      </c>
      <c r="D13" s="225">
        <v>0.24160445514482301</v>
      </c>
      <c r="E13" s="223">
        <v>0</v>
      </c>
      <c r="F13" s="225">
        <v>0</v>
      </c>
      <c r="G13" s="223">
        <v>0.82214873547455602</v>
      </c>
      <c r="H13" s="225">
        <v>0.58651936153454198</v>
      </c>
      <c r="I13" s="223">
        <v>0.454734942862215</v>
      </c>
      <c r="J13" s="225">
        <v>0.31868008988469898</v>
      </c>
      <c r="K13" s="223">
        <v>0.454734942862215</v>
      </c>
      <c r="L13" s="225">
        <v>0.31868008988469898</v>
      </c>
      <c r="M13" s="223">
        <v>69.534286419298397</v>
      </c>
      <c r="N13" s="225">
        <v>1.3179092640585499</v>
      </c>
      <c r="O13" s="223">
        <v>71.5161231932655</v>
      </c>
      <c r="P13" s="225">
        <v>2.7026984948128501</v>
      </c>
      <c r="Q13" s="223">
        <v>71.310449089873003</v>
      </c>
      <c r="R13" s="225">
        <v>3.3410230823168798</v>
      </c>
      <c r="S13" s="223">
        <v>67.862568817262499</v>
      </c>
      <c r="T13" s="225">
        <v>1.67738295812884</v>
      </c>
      <c r="U13" s="223">
        <v>-3.6535543760029898</v>
      </c>
      <c r="V13" s="225">
        <v>3.09870035071599</v>
      </c>
      <c r="W13" s="223">
        <v>84.837380608494897</v>
      </c>
      <c r="X13" s="225">
        <v>1.20336283990617</v>
      </c>
      <c r="Y13" s="223">
        <v>89.547676786632394</v>
      </c>
      <c r="Z13" s="225">
        <v>1.90617391464181</v>
      </c>
      <c r="AA13" s="223">
        <v>83.523117077703603</v>
      </c>
      <c r="AB13" s="225">
        <v>2.2792632194759501</v>
      </c>
      <c r="AC13" s="223">
        <v>83.722795460227701</v>
      </c>
      <c r="AD13" s="225">
        <v>1.55002976467124</v>
      </c>
      <c r="AE13" s="223">
        <v>-5.8248813264047099</v>
      </c>
      <c r="AF13" s="225">
        <v>2.3418474235459499</v>
      </c>
      <c r="AG13" s="104"/>
      <c r="AH13" s="104"/>
      <c r="AI13" s="104"/>
      <c r="AJ13" s="104"/>
      <c r="AK13" s="104"/>
      <c r="AL13" s="104"/>
      <c r="AM13" s="104"/>
      <c r="AN13" s="104"/>
      <c r="AO13" s="104"/>
      <c r="AP13" s="104"/>
      <c r="AQ13" s="104"/>
      <c r="AR13" s="255"/>
    </row>
    <row r="14" spans="1:44" ht="13" customHeight="1" x14ac:dyDescent="0.25">
      <c r="A14" s="26" t="s">
        <v>393</v>
      </c>
      <c r="B14" s="184">
        <v>2</v>
      </c>
      <c r="C14" s="223">
        <v>0.79392384325643595</v>
      </c>
      <c r="D14" s="225">
        <v>0.17204602536490399</v>
      </c>
      <c r="E14" s="223">
        <v>0.107334852004005</v>
      </c>
      <c r="F14" s="225">
        <v>0.10722068611460001</v>
      </c>
      <c r="G14" s="223">
        <v>1.2453107512714801</v>
      </c>
      <c r="H14" s="225">
        <v>0.531679529612611</v>
      </c>
      <c r="I14" s="223">
        <v>1.0491960838015499</v>
      </c>
      <c r="J14" s="225">
        <v>0.29401163188673302</v>
      </c>
      <c r="K14" s="223">
        <v>0.941861231797543</v>
      </c>
      <c r="L14" s="225">
        <v>0.31259066788101703</v>
      </c>
      <c r="M14" s="223">
        <v>70.922845983275806</v>
      </c>
      <c r="N14" s="225">
        <v>1.0108741044517799</v>
      </c>
      <c r="O14" s="223">
        <v>73.040209276476503</v>
      </c>
      <c r="P14" s="225">
        <v>1.8367993584287501</v>
      </c>
      <c r="Q14" s="223">
        <v>72.281991621565595</v>
      </c>
      <c r="R14" s="225">
        <v>1.8891481383847</v>
      </c>
      <c r="S14" s="223">
        <v>69.409584641515494</v>
      </c>
      <c r="T14" s="225">
        <v>1.33838257324511</v>
      </c>
      <c r="U14" s="223">
        <v>-3.6306246349610798</v>
      </c>
      <c r="V14" s="225">
        <v>2.1876080942325999</v>
      </c>
      <c r="W14" s="223">
        <v>60.323363761858602</v>
      </c>
      <c r="X14" s="225">
        <v>1.18548777490238</v>
      </c>
      <c r="Y14" s="223">
        <v>67.513161372741493</v>
      </c>
      <c r="Z14" s="225">
        <v>2.3752535386932201</v>
      </c>
      <c r="AA14" s="223">
        <v>60.0237439402067</v>
      </c>
      <c r="AB14" s="225">
        <v>2.5479057900811299</v>
      </c>
      <c r="AC14" s="223">
        <v>56.575108109750197</v>
      </c>
      <c r="AD14" s="225">
        <v>1.3810705078822001</v>
      </c>
      <c r="AE14" s="223">
        <v>-10.9380532629913</v>
      </c>
      <c r="AF14" s="225">
        <v>2.6846553620575402</v>
      </c>
      <c r="AG14" s="104"/>
      <c r="AH14" s="104"/>
      <c r="AI14" s="104"/>
      <c r="AJ14" s="104"/>
      <c r="AK14" s="104"/>
      <c r="AL14" s="104"/>
      <c r="AM14" s="104"/>
      <c r="AN14" s="104"/>
      <c r="AO14" s="104"/>
      <c r="AP14" s="104"/>
      <c r="AQ14" s="104"/>
      <c r="AR14" s="255"/>
    </row>
    <row r="15" spans="1:44" ht="13" customHeight="1" x14ac:dyDescent="0.25">
      <c r="A15" s="26" t="s">
        <v>394</v>
      </c>
      <c r="B15" s="184">
        <v>2</v>
      </c>
      <c r="C15" s="223">
        <v>1.1553719578762101</v>
      </c>
      <c r="D15" s="225">
        <v>0.22342919703631001</v>
      </c>
      <c r="E15" s="223">
        <v>1.1329128540534099</v>
      </c>
      <c r="F15" s="225">
        <v>0.507710137484087</v>
      </c>
      <c r="G15" s="223">
        <v>1.7576879678101101</v>
      </c>
      <c r="H15" s="225">
        <v>0.93091335107384299</v>
      </c>
      <c r="I15" s="223">
        <v>1.0568458327013801</v>
      </c>
      <c r="J15" s="225">
        <v>0.25744785761130801</v>
      </c>
      <c r="K15" s="223">
        <v>-7.6067021352033998E-2</v>
      </c>
      <c r="L15" s="225">
        <v>0.56299674736441396</v>
      </c>
      <c r="M15" s="223">
        <v>80.256754066325698</v>
      </c>
      <c r="N15" s="225">
        <v>0.92808071845689999</v>
      </c>
      <c r="O15" s="223">
        <v>81.279700586361002</v>
      </c>
      <c r="P15" s="225">
        <v>2.3285694407181401</v>
      </c>
      <c r="Q15" s="223">
        <v>85.200533265553005</v>
      </c>
      <c r="R15" s="225">
        <v>2.4427238392594099</v>
      </c>
      <c r="S15" s="223">
        <v>78.960845212614799</v>
      </c>
      <c r="T15" s="225">
        <v>1.0490548559319699</v>
      </c>
      <c r="U15" s="223">
        <v>-2.3188553737461302</v>
      </c>
      <c r="V15" s="225">
        <v>2.5861761573480702</v>
      </c>
      <c r="W15" s="223">
        <v>59.143497149115397</v>
      </c>
      <c r="X15" s="225">
        <v>1.3493724130489899</v>
      </c>
      <c r="Y15" s="223">
        <v>58.137089056782401</v>
      </c>
      <c r="Z15" s="225">
        <v>2.6303478651817498</v>
      </c>
      <c r="AA15" s="223">
        <v>60.0798758389531</v>
      </c>
      <c r="AB15" s="225">
        <v>3.5066515823476001</v>
      </c>
      <c r="AC15" s="223">
        <v>59.416553011324901</v>
      </c>
      <c r="AD15" s="225">
        <v>1.38256937607692</v>
      </c>
      <c r="AE15" s="223">
        <v>1.2794639545425199</v>
      </c>
      <c r="AF15" s="225">
        <v>2.6374569307943201</v>
      </c>
      <c r="AG15" s="104"/>
      <c r="AH15" s="104"/>
      <c r="AI15" s="104"/>
      <c r="AJ15" s="104"/>
      <c r="AK15" s="104"/>
      <c r="AL15" s="104"/>
      <c r="AM15" s="104"/>
      <c r="AN15" s="104"/>
      <c r="AO15" s="104"/>
      <c r="AP15" s="104"/>
      <c r="AQ15" s="104"/>
      <c r="AR15" s="255"/>
    </row>
    <row r="16" spans="1:44" ht="13" customHeight="1" x14ac:dyDescent="0.25">
      <c r="A16" s="26" t="s">
        <v>395</v>
      </c>
      <c r="B16" s="184">
        <v>2</v>
      </c>
      <c r="C16" s="223">
        <v>0.33234928206814801</v>
      </c>
      <c r="D16" s="225">
        <v>0.13285582933471399</v>
      </c>
      <c r="E16" s="223">
        <v>0.30489542403245601</v>
      </c>
      <c r="F16" s="225">
        <v>0.21510650997151501</v>
      </c>
      <c r="G16" s="223">
        <v>0.186643212726605</v>
      </c>
      <c r="H16" s="225">
        <v>0.18642911119965799</v>
      </c>
      <c r="I16" s="223">
        <v>0.31483237301537298</v>
      </c>
      <c r="J16" s="225">
        <v>0.18890660689859301</v>
      </c>
      <c r="K16" s="223">
        <v>9.9369489829171393E-3</v>
      </c>
      <c r="L16" s="225">
        <v>0.28425399153737901</v>
      </c>
      <c r="M16" s="223">
        <v>78.620511444957202</v>
      </c>
      <c r="N16" s="225">
        <v>0.96392248920338897</v>
      </c>
      <c r="O16" s="223">
        <v>83.743317267798105</v>
      </c>
      <c r="P16" s="225">
        <v>1.7910075971761199</v>
      </c>
      <c r="Q16" s="223">
        <v>79.735853947044305</v>
      </c>
      <c r="R16" s="225">
        <v>2.0022572334949702</v>
      </c>
      <c r="S16" s="223">
        <v>75.965286171323299</v>
      </c>
      <c r="T16" s="225">
        <v>1.35989635303537</v>
      </c>
      <c r="U16" s="223">
        <v>-7.7780310964748098</v>
      </c>
      <c r="V16" s="225">
        <v>2.2142289445265999</v>
      </c>
      <c r="W16" s="223">
        <v>83.012988926084105</v>
      </c>
      <c r="X16" s="225">
        <v>0.79991779962060205</v>
      </c>
      <c r="Y16" s="223">
        <v>85.167348608904803</v>
      </c>
      <c r="Z16" s="225">
        <v>1.8448666763918899</v>
      </c>
      <c r="AA16" s="223">
        <v>85.459098492565502</v>
      </c>
      <c r="AB16" s="225">
        <v>1.8936224818137899</v>
      </c>
      <c r="AC16" s="223">
        <v>81.1540982564442</v>
      </c>
      <c r="AD16" s="225">
        <v>1.1894952001618899</v>
      </c>
      <c r="AE16" s="223">
        <v>-4.01325035246066</v>
      </c>
      <c r="AF16" s="225">
        <v>2.2196629091467202</v>
      </c>
      <c r="AG16" s="104"/>
      <c r="AH16" s="104"/>
      <c r="AI16" s="104"/>
      <c r="AJ16" s="104"/>
      <c r="AK16" s="104"/>
      <c r="AL16" s="104"/>
      <c r="AM16" s="104"/>
      <c r="AN16" s="104"/>
      <c r="AO16" s="104"/>
      <c r="AP16" s="104"/>
      <c r="AQ16" s="104"/>
      <c r="AR16" s="255"/>
    </row>
    <row r="17" spans="1:44" ht="13" customHeight="1" x14ac:dyDescent="0.25">
      <c r="A17" s="26" t="s">
        <v>396</v>
      </c>
      <c r="B17" s="184">
        <v>2</v>
      </c>
      <c r="C17" s="223">
        <v>0.80552806761896001</v>
      </c>
      <c r="D17" s="225">
        <v>0.223709901094194</v>
      </c>
      <c r="E17" s="223">
        <v>0.60356376620260499</v>
      </c>
      <c r="F17" s="225">
        <v>0.29920057599245597</v>
      </c>
      <c r="G17" s="223">
        <v>0.92525075779476995</v>
      </c>
      <c r="H17" s="225">
        <v>0.44456872306239098</v>
      </c>
      <c r="I17" s="223">
        <v>0.72971561673006402</v>
      </c>
      <c r="J17" s="225">
        <v>0.262190521931151</v>
      </c>
      <c r="K17" s="223">
        <v>0.126151850527459</v>
      </c>
      <c r="L17" s="225">
        <v>0.39074884996147602</v>
      </c>
      <c r="M17" s="223">
        <v>72.261103209920805</v>
      </c>
      <c r="N17" s="225">
        <v>1.1246083484043199</v>
      </c>
      <c r="O17" s="223">
        <v>70.672188555307798</v>
      </c>
      <c r="P17" s="225">
        <v>2.0911276745577698</v>
      </c>
      <c r="Q17" s="223">
        <v>76.672578318325904</v>
      </c>
      <c r="R17" s="225">
        <v>1.9409306703520199</v>
      </c>
      <c r="S17" s="223">
        <v>71.537942128715002</v>
      </c>
      <c r="T17" s="225">
        <v>1.4300600492567299</v>
      </c>
      <c r="U17" s="223">
        <v>0.86575357340723302</v>
      </c>
      <c r="V17" s="225">
        <v>2.2848457594884599</v>
      </c>
      <c r="W17" s="223">
        <v>85.215111759564607</v>
      </c>
      <c r="X17" s="225">
        <v>1.0756264534611999</v>
      </c>
      <c r="Y17" s="223">
        <v>85.485117598732103</v>
      </c>
      <c r="Z17" s="225">
        <v>1.63476071406335</v>
      </c>
      <c r="AA17" s="223">
        <v>88.351334060739106</v>
      </c>
      <c r="AB17" s="225">
        <v>1.4703528979161899</v>
      </c>
      <c r="AC17" s="223">
        <v>84.352466821456304</v>
      </c>
      <c r="AD17" s="225">
        <v>1.25211415179478</v>
      </c>
      <c r="AE17" s="223">
        <v>-1.1326507772758001</v>
      </c>
      <c r="AF17" s="225">
        <v>1.5521961848430399</v>
      </c>
      <c r="AG17" s="104"/>
      <c r="AH17" s="104"/>
      <c r="AI17" s="104"/>
      <c r="AJ17" s="104"/>
      <c r="AK17" s="104"/>
      <c r="AL17" s="104"/>
      <c r="AM17" s="104"/>
      <c r="AN17" s="104"/>
      <c r="AO17" s="104"/>
      <c r="AP17" s="104"/>
      <c r="AQ17" s="104"/>
      <c r="AR17" s="255"/>
    </row>
    <row r="18" spans="1:44" ht="13" customHeight="1" x14ac:dyDescent="0.25">
      <c r="A18" s="210" t="s">
        <v>397</v>
      </c>
      <c r="B18" s="184">
        <v>2</v>
      </c>
      <c r="C18" s="223">
        <v>0.98876653948797599</v>
      </c>
      <c r="D18" s="225">
        <v>0.33546554375653398</v>
      </c>
      <c r="E18" s="223">
        <v>0.24973157819684599</v>
      </c>
      <c r="F18" s="225">
        <v>0.24923336931234899</v>
      </c>
      <c r="G18" s="223">
        <v>1.6467109046753501</v>
      </c>
      <c r="H18" s="225">
        <v>0.80968528998900802</v>
      </c>
      <c r="I18" s="223">
        <v>0.99938155577958199</v>
      </c>
      <c r="J18" s="225">
        <v>0.40758086143185901</v>
      </c>
      <c r="K18" s="223">
        <v>0.74964997758273599</v>
      </c>
      <c r="L18" s="225">
        <v>0.47388502081080602</v>
      </c>
      <c r="M18" s="223">
        <v>69.751927246363906</v>
      </c>
      <c r="N18" s="225">
        <v>1.57062715011057</v>
      </c>
      <c r="O18" s="223">
        <v>67.465519340504002</v>
      </c>
      <c r="P18" s="225">
        <v>2.8752529496418</v>
      </c>
      <c r="Q18" s="223">
        <v>73.705218963920103</v>
      </c>
      <c r="R18" s="225">
        <v>3.1278771113716499</v>
      </c>
      <c r="S18" s="223">
        <v>69.571024698637203</v>
      </c>
      <c r="T18" s="225">
        <v>2.0219338396508499</v>
      </c>
      <c r="U18" s="223">
        <v>2.1055053581332301</v>
      </c>
      <c r="V18" s="225">
        <v>3.3339644977133802</v>
      </c>
      <c r="W18" s="223">
        <v>83.471021859061594</v>
      </c>
      <c r="X18" s="225">
        <v>1.5036591134900399</v>
      </c>
      <c r="Y18" s="223">
        <v>83.344147449356996</v>
      </c>
      <c r="Z18" s="225">
        <v>2.2905761295134699</v>
      </c>
      <c r="AA18" s="223">
        <v>86.819872174604001</v>
      </c>
      <c r="AB18" s="225">
        <v>2.1355912281329399</v>
      </c>
      <c r="AC18" s="223">
        <v>82.790980037419104</v>
      </c>
      <c r="AD18" s="225">
        <v>1.6753800052066099</v>
      </c>
      <c r="AE18" s="223">
        <v>-0.553167411937878</v>
      </c>
      <c r="AF18" s="225">
        <v>2.0751488396612898</v>
      </c>
      <c r="AG18" s="104"/>
      <c r="AH18" s="104"/>
      <c r="AI18" s="104"/>
      <c r="AJ18" s="104"/>
      <c r="AK18" s="104"/>
      <c r="AL18" s="104"/>
      <c r="AM18" s="104"/>
      <c r="AN18" s="104"/>
      <c r="AO18" s="104"/>
      <c r="AP18" s="104"/>
      <c r="AQ18" s="104"/>
      <c r="AR18" s="255"/>
    </row>
    <row r="19" spans="1:44" ht="13" customHeight="1" x14ac:dyDescent="0.25">
      <c r="A19" s="210" t="s">
        <v>398</v>
      </c>
      <c r="B19" s="184">
        <v>2</v>
      </c>
      <c r="C19" s="223">
        <v>0.51308365886762897</v>
      </c>
      <c r="D19" s="225">
        <v>0.17962178357091499</v>
      </c>
      <c r="E19" s="223">
        <v>1.3411124929564</v>
      </c>
      <c r="F19" s="225">
        <v>0.78283836086872405</v>
      </c>
      <c r="G19" s="223">
        <v>0</v>
      </c>
      <c r="H19" s="225">
        <v>0</v>
      </c>
      <c r="I19" s="223">
        <v>0.30806314837757198</v>
      </c>
      <c r="J19" s="225">
        <v>0.15952937302983999</v>
      </c>
      <c r="K19" s="223">
        <v>-1.03304934457883</v>
      </c>
      <c r="L19" s="225">
        <v>0.80110153376566995</v>
      </c>
      <c r="M19" s="223">
        <v>76.245996273623405</v>
      </c>
      <c r="N19" s="225">
        <v>1.32069365932782</v>
      </c>
      <c r="O19" s="223">
        <v>77.292788901953998</v>
      </c>
      <c r="P19" s="225">
        <v>2.82963270957163</v>
      </c>
      <c r="Q19" s="223">
        <v>80.471080463935493</v>
      </c>
      <c r="R19" s="225">
        <v>2.6270980432877802</v>
      </c>
      <c r="S19" s="223">
        <v>74.605543217787897</v>
      </c>
      <c r="T19" s="225">
        <v>1.72138888645995</v>
      </c>
      <c r="U19" s="223">
        <v>-2.6872456841660699</v>
      </c>
      <c r="V19" s="225">
        <v>3.3008481683533999</v>
      </c>
      <c r="W19" s="223">
        <v>87.989186179894503</v>
      </c>
      <c r="X19" s="225">
        <v>1.07780520470695</v>
      </c>
      <c r="Y19" s="223">
        <v>89.945141297086806</v>
      </c>
      <c r="Z19" s="225">
        <v>1.49123981454872</v>
      </c>
      <c r="AA19" s="223">
        <v>90.319686341242502</v>
      </c>
      <c r="AB19" s="225">
        <v>1.9018845735968699</v>
      </c>
      <c r="AC19" s="223">
        <v>86.776427410698403</v>
      </c>
      <c r="AD19" s="225">
        <v>1.4394236623943799</v>
      </c>
      <c r="AE19" s="223">
        <v>-3.1687138863883999</v>
      </c>
      <c r="AF19" s="225">
        <v>1.81046310870226</v>
      </c>
      <c r="AG19" s="104"/>
      <c r="AH19" s="104"/>
      <c r="AI19" s="104"/>
      <c r="AJ19" s="104"/>
      <c r="AK19" s="104"/>
      <c r="AL19" s="104"/>
      <c r="AM19" s="104"/>
      <c r="AN19" s="104"/>
      <c r="AO19" s="104"/>
      <c r="AP19" s="104"/>
      <c r="AQ19" s="104"/>
      <c r="AR19" s="255"/>
    </row>
    <row r="20" spans="1:44" ht="13" customHeight="1" x14ac:dyDescent="0.25">
      <c r="A20" s="26" t="s">
        <v>399</v>
      </c>
      <c r="B20" s="184">
        <v>2</v>
      </c>
      <c r="C20" s="223">
        <v>0.726027498942864</v>
      </c>
      <c r="D20" s="225">
        <v>0.30402640799706498</v>
      </c>
      <c r="E20" s="223">
        <v>0.705002096258735</v>
      </c>
      <c r="F20" s="225">
        <v>0.61542135251166497</v>
      </c>
      <c r="G20" s="223">
        <v>1.7126161768047601</v>
      </c>
      <c r="H20" s="225">
        <v>1.02240174091934</v>
      </c>
      <c r="I20" s="223">
        <v>0.428041624415467</v>
      </c>
      <c r="J20" s="225">
        <v>0.17735573599530499</v>
      </c>
      <c r="K20" s="223">
        <v>-0.276960471843269</v>
      </c>
      <c r="L20" s="225">
        <v>0.63231188362966095</v>
      </c>
      <c r="M20" s="223">
        <v>68.603451121249194</v>
      </c>
      <c r="N20" s="225">
        <v>1.3074030665173799</v>
      </c>
      <c r="O20" s="223">
        <v>72.390872891936993</v>
      </c>
      <c r="P20" s="225">
        <v>3.0377735022749102</v>
      </c>
      <c r="Q20" s="223">
        <v>65.632502561662605</v>
      </c>
      <c r="R20" s="225">
        <v>2.9411874536232099</v>
      </c>
      <c r="S20" s="223">
        <v>68.652831813203093</v>
      </c>
      <c r="T20" s="225">
        <v>1.5242326693128601</v>
      </c>
      <c r="U20" s="223">
        <v>-3.7380410787339402</v>
      </c>
      <c r="V20" s="225">
        <v>3.2335116574343501</v>
      </c>
      <c r="W20" s="223">
        <v>85.249913121004695</v>
      </c>
      <c r="X20" s="225">
        <v>1.13248505320296</v>
      </c>
      <c r="Y20" s="223">
        <v>82.6152287062569</v>
      </c>
      <c r="Z20" s="225">
        <v>2.7537026536859601</v>
      </c>
      <c r="AA20" s="223">
        <v>87.806902021609602</v>
      </c>
      <c r="AB20" s="225">
        <v>2.5410536439296001</v>
      </c>
      <c r="AC20" s="223">
        <v>85.190099206197999</v>
      </c>
      <c r="AD20" s="225">
        <v>1.37414900901996</v>
      </c>
      <c r="AE20" s="223">
        <v>2.5748704999411598</v>
      </c>
      <c r="AF20" s="225">
        <v>3.1166517640723299</v>
      </c>
      <c r="AG20" s="104"/>
      <c r="AH20" s="104"/>
      <c r="AI20" s="104"/>
      <c r="AJ20" s="104"/>
      <c r="AK20" s="104"/>
      <c r="AL20" s="104"/>
      <c r="AM20" s="104"/>
      <c r="AN20" s="104"/>
      <c r="AO20" s="104"/>
      <c r="AP20" s="104"/>
      <c r="AQ20" s="104"/>
      <c r="AR20" s="255"/>
    </row>
    <row r="21" spans="1:44" ht="13" customHeight="1" x14ac:dyDescent="0.25">
      <c r="A21" s="26" t="s">
        <v>400</v>
      </c>
      <c r="B21" s="184">
        <v>2</v>
      </c>
      <c r="C21" s="223">
        <v>0.202921168217292</v>
      </c>
      <c r="D21" s="225">
        <v>8.4833325137021201E-2</v>
      </c>
      <c r="E21" s="223">
        <v>0.49985753030505098</v>
      </c>
      <c r="F21" s="225">
        <v>0.291510038673431</v>
      </c>
      <c r="G21" s="223">
        <v>0</v>
      </c>
      <c r="H21" s="225">
        <v>0</v>
      </c>
      <c r="I21" s="223">
        <v>0.174206694033603</v>
      </c>
      <c r="J21" s="225">
        <v>0.10515173079830401</v>
      </c>
      <c r="K21" s="223">
        <v>-0.32565083627144698</v>
      </c>
      <c r="L21" s="225">
        <v>0.31076325200136501</v>
      </c>
      <c r="M21" s="223">
        <v>81.299178141938</v>
      </c>
      <c r="N21" s="225">
        <v>0.99613131542382705</v>
      </c>
      <c r="O21" s="223">
        <v>78.179387140495706</v>
      </c>
      <c r="P21" s="225">
        <v>2.2579661441052399</v>
      </c>
      <c r="Q21" s="223">
        <v>83.609215573033595</v>
      </c>
      <c r="R21" s="225">
        <v>2.1647796945067501</v>
      </c>
      <c r="S21" s="223">
        <v>81.880052512521701</v>
      </c>
      <c r="T21" s="225">
        <v>1.27769475321475</v>
      </c>
      <c r="U21" s="223">
        <v>3.7006653720259401</v>
      </c>
      <c r="V21" s="225">
        <v>2.6856369201369099</v>
      </c>
      <c r="W21" s="223">
        <v>52.506273332997999</v>
      </c>
      <c r="X21" s="225">
        <v>1.8310630868678299</v>
      </c>
      <c r="Y21" s="223">
        <v>58.985852824296003</v>
      </c>
      <c r="Z21" s="225">
        <v>2.8931575073751601</v>
      </c>
      <c r="AA21" s="223">
        <v>53.426069162756299</v>
      </c>
      <c r="AB21" s="225">
        <v>3.30757044333386</v>
      </c>
      <c r="AC21" s="223">
        <v>49.049720200016303</v>
      </c>
      <c r="AD21" s="225">
        <v>2.0346233589098102</v>
      </c>
      <c r="AE21" s="223">
        <v>-9.9361326242797396</v>
      </c>
      <c r="AF21" s="225">
        <v>2.70278360856963</v>
      </c>
      <c r="AG21" s="104"/>
      <c r="AH21" s="104"/>
      <c r="AI21" s="104"/>
      <c r="AJ21" s="104"/>
      <c r="AK21" s="104"/>
      <c r="AL21" s="104"/>
      <c r="AM21" s="104"/>
      <c r="AN21" s="104"/>
      <c r="AO21" s="104"/>
      <c r="AP21" s="104"/>
      <c r="AQ21" s="104"/>
      <c r="AR21" s="255"/>
    </row>
    <row r="22" spans="1:44" ht="13" customHeight="1" x14ac:dyDescent="0.25">
      <c r="A22" s="26" t="s">
        <v>401</v>
      </c>
      <c r="B22" s="184">
        <v>2</v>
      </c>
      <c r="C22" s="223">
        <v>0.19397708379810499</v>
      </c>
      <c r="D22" s="225">
        <v>0.13342470055293101</v>
      </c>
      <c r="E22" s="223">
        <v>0.63310744728026103</v>
      </c>
      <c r="F22" s="225">
        <v>0.63079453742515201</v>
      </c>
      <c r="G22" s="223">
        <v>0</v>
      </c>
      <c r="H22" s="225">
        <v>0</v>
      </c>
      <c r="I22" s="223">
        <v>0.131144525674949</v>
      </c>
      <c r="J22" s="225">
        <v>9.5022092787130003E-2</v>
      </c>
      <c r="K22" s="223">
        <v>-0.50196292160531297</v>
      </c>
      <c r="L22" s="225">
        <v>0.63918240581327102</v>
      </c>
      <c r="M22" s="223">
        <v>90.341109148840303</v>
      </c>
      <c r="N22" s="225">
        <v>1.64911634475652</v>
      </c>
      <c r="O22" s="223">
        <v>89.829614108991706</v>
      </c>
      <c r="P22" s="225">
        <v>2.5318930868264999</v>
      </c>
      <c r="Q22" s="223">
        <v>88.936217393119193</v>
      </c>
      <c r="R22" s="225">
        <v>3.1049079072896402</v>
      </c>
      <c r="S22" s="223">
        <v>91.478862632494298</v>
      </c>
      <c r="T22" s="225">
        <v>1.6428051230245699</v>
      </c>
      <c r="U22" s="223">
        <v>1.64924852350261</v>
      </c>
      <c r="V22" s="225">
        <v>2.8338192597580898</v>
      </c>
      <c r="W22" s="223">
        <v>93.833970953685395</v>
      </c>
      <c r="X22" s="225">
        <v>0.97252941258541004</v>
      </c>
      <c r="Y22" s="223">
        <v>90.086595188953495</v>
      </c>
      <c r="Z22" s="225">
        <v>2.8133129246699502</v>
      </c>
      <c r="AA22" s="223">
        <v>92.890907723721497</v>
      </c>
      <c r="AB22" s="225">
        <v>2.1380507740564001</v>
      </c>
      <c r="AC22" s="223">
        <v>95.539373149053105</v>
      </c>
      <c r="AD22" s="225">
        <v>1.1299777734301699</v>
      </c>
      <c r="AE22" s="223">
        <v>5.4527779600995796</v>
      </c>
      <c r="AF22" s="225">
        <v>2.97864556932673</v>
      </c>
      <c r="AG22" s="104"/>
      <c r="AH22" s="104"/>
      <c r="AI22" s="104"/>
      <c r="AJ22" s="104"/>
      <c r="AK22" s="104"/>
      <c r="AL22" s="104"/>
      <c r="AM22" s="104"/>
      <c r="AN22" s="104"/>
      <c r="AO22" s="104"/>
      <c r="AP22" s="104"/>
      <c r="AQ22" s="104"/>
      <c r="AR22" s="255"/>
    </row>
    <row r="23" spans="1:44" ht="13" customHeight="1" x14ac:dyDescent="0.25">
      <c r="A23" s="26" t="s">
        <v>402</v>
      </c>
      <c r="B23" s="184">
        <v>2</v>
      </c>
      <c r="C23" s="223">
        <v>0.17827635121832999</v>
      </c>
      <c r="D23" s="225">
        <v>0.130462939971285</v>
      </c>
      <c r="E23" s="223">
        <v>0.66203568244589295</v>
      </c>
      <c r="F23" s="225">
        <v>0.65857636619355397</v>
      </c>
      <c r="G23" s="223">
        <v>0.154263498197583</v>
      </c>
      <c r="H23" s="225">
        <v>0.15490217189706601</v>
      </c>
      <c r="I23" s="223">
        <v>4.1486220022651898E-2</v>
      </c>
      <c r="J23" s="225">
        <v>4.1401181883251002E-2</v>
      </c>
      <c r="K23" s="223">
        <v>-0.62054946242324105</v>
      </c>
      <c r="L23" s="225">
        <v>0.659535864724764</v>
      </c>
      <c r="M23" s="223">
        <v>83.648083190165394</v>
      </c>
      <c r="N23" s="225">
        <v>1.46739369295364</v>
      </c>
      <c r="O23" s="223">
        <v>83.174777563561904</v>
      </c>
      <c r="P23" s="225">
        <v>2.4951370933172998</v>
      </c>
      <c r="Q23" s="223">
        <v>84.230790765178995</v>
      </c>
      <c r="R23" s="225">
        <v>2.9826131781769898</v>
      </c>
      <c r="S23" s="223">
        <v>83.887980567575795</v>
      </c>
      <c r="T23" s="225">
        <v>1.67268260506515</v>
      </c>
      <c r="U23" s="223">
        <v>0.71320300401392001</v>
      </c>
      <c r="V23" s="225">
        <v>2.8903059058529998</v>
      </c>
      <c r="W23" s="223">
        <v>77.643798598656105</v>
      </c>
      <c r="X23" s="225">
        <v>1.4992527079173401</v>
      </c>
      <c r="Y23" s="223">
        <v>78.186576419112001</v>
      </c>
      <c r="Z23" s="225">
        <v>3.1483881091102601</v>
      </c>
      <c r="AA23" s="223">
        <v>77.310202237262601</v>
      </c>
      <c r="AB23" s="225">
        <v>4.5253859905318299</v>
      </c>
      <c r="AC23" s="223">
        <v>77.753484150734096</v>
      </c>
      <c r="AD23" s="225">
        <v>2.1285777214225399</v>
      </c>
      <c r="AE23" s="223">
        <v>-0.43309226837791898</v>
      </c>
      <c r="AF23" s="225">
        <v>3.9866357399248802</v>
      </c>
      <c r="AG23" s="104"/>
      <c r="AH23" s="104"/>
      <c r="AI23" s="104"/>
      <c r="AJ23" s="104"/>
      <c r="AK23" s="104"/>
      <c r="AL23" s="104"/>
      <c r="AM23" s="104"/>
      <c r="AN23" s="104"/>
      <c r="AO23" s="104"/>
      <c r="AP23" s="104"/>
      <c r="AQ23" s="104"/>
      <c r="AR23" s="255"/>
    </row>
    <row r="24" spans="1:44" ht="13" customHeight="1" x14ac:dyDescent="0.25">
      <c r="A24" s="26" t="s">
        <v>403</v>
      </c>
      <c r="B24" s="184">
        <v>2</v>
      </c>
      <c r="C24" s="223">
        <v>1.0949180021824301</v>
      </c>
      <c r="D24" s="225">
        <v>0.30826015273680601</v>
      </c>
      <c r="E24" s="223">
        <v>0.74756348062991296</v>
      </c>
      <c r="F24" s="225">
        <v>0.46081199920877802</v>
      </c>
      <c r="G24" s="223">
        <v>0.72791875596688604</v>
      </c>
      <c r="H24" s="225">
        <v>0.349459105432953</v>
      </c>
      <c r="I24" s="223">
        <v>1.2697617744893499</v>
      </c>
      <c r="J24" s="225">
        <v>0.45805907742745</v>
      </c>
      <c r="K24" s="223">
        <v>0.52219829385943295</v>
      </c>
      <c r="L24" s="225">
        <v>0.65605931397231998</v>
      </c>
      <c r="M24" s="223">
        <v>72.146067469031806</v>
      </c>
      <c r="N24" s="225">
        <v>1.5981764150426701</v>
      </c>
      <c r="O24" s="223">
        <v>64.119487403484399</v>
      </c>
      <c r="P24" s="225">
        <v>3.54603659713732</v>
      </c>
      <c r="Q24" s="223">
        <v>70.748885345358602</v>
      </c>
      <c r="R24" s="225">
        <v>4.4062225030421498</v>
      </c>
      <c r="S24" s="223">
        <v>74.527675111017302</v>
      </c>
      <c r="T24" s="225">
        <v>1.5182187578545601</v>
      </c>
      <c r="U24" s="223">
        <v>10.4081877075329</v>
      </c>
      <c r="V24" s="225">
        <v>3.76844579905889</v>
      </c>
      <c r="W24" s="223">
        <v>79.019128860824594</v>
      </c>
      <c r="X24" s="225">
        <v>1.4883612682004099</v>
      </c>
      <c r="Y24" s="223">
        <v>76.244802426177301</v>
      </c>
      <c r="Z24" s="225">
        <v>4.0084296086352396</v>
      </c>
      <c r="AA24" s="223">
        <v>76.678915706797994</v>
      </c>
      <c r="AB24" s="225">
        <v>3.2446666202141401</v>
      </c>
      <c r="AC24" s="223">
        <v>79.674598534026302</v>
      </c>
      <c r="AD24" s="225">
        <v>1.4922719932338</v>
      </c>
      <c r="AE24" s="223">
        <v>3.4297961078490302</v>
      </c>
      <c r="AF24" s="225">
        <v>3.8405658232161901</v>
      </c>
      <c r="AG24" s="104"/>
      <c r="AH24" s="104"/>
      <c r="AI24" s="104"/>
      <c r="AJ24" s="104"/>
      <c r="AK24" s="104"/>
      <c r="AL24" s="104"/>
      <c r="AM24" s="104"/>
      <c r="AN24" s="104"/>
      <c r="AO24" s="104"/>
      <c r="AP24" s="104"/>
      <c r="AQ24" s="104"/>
      <c r="AR24" s="255"/>
    </row>
    <row r="25" spans="1:44" ht="13" customHeight="1" x14ac:dyDescent="0.25">
      <c r="A25" s="26" t="s">
        <v>404</v>
      </c>
      <c r="B25" s="184">
        <v>2</v>
      </c>
      <c r="C25" s="223">
        <v>0.81602560759059595</v>
      </c>
      <c r="D25" s="225">
        <v>0.363834208379959</v>
      </c>
      <c r="E25" s="223">
        <v>1.70928955172936</v>
      </c>
      <c r="F25" s="225">
        <v>1.21755572187683</v>
      </c>
      <c r="G25" s="223">
        <v>1.1274150998988099</v>
      </c>
      <c r="H25" s="225">
        <v>0.52270969817073398</v>
      </c>
      <c r="I25" s="223">
        <v>0.52279971373316003</v>
      </c>
      <c r="J25" s="225">
        <v>0.25198903861820998</v>
      </c>
      <c r="K25" s="223">
        <v>-1.1864898379961999</v>
      </c>
      <c r="L25" s="225">
        <v>1.0342916421324999</v>
      </c>
      <c r="M25" s="223">
        <v>58.2874144334817</v>
      </c>
      <c r="N25" s="225">
        <v>1.2906196685032401</v>
      </c>
      <c r="O25" s="223">
        <v>61.492566415275</v>
      </c>
      <c r="P25" s="225">
        <v>3.40826439244525</v>
      </c>
      <c r="Q25" s="223">
        <v>60.841320991356397</v>
      </c>
      <c r="R25" s="225">
        <v>2.8783073521707201</v>
      </c>
      <c r="S25" s="223">
        <v>56.895929235477197</v>
      </c>
      <c r="T25" s="225">
        <v>1.6672432469412599</v>
      </c>
      <c r="U25" s="223">
        <v>-4.5966371797978001</v>
      </c>
      <c r="V25" s="225">
        <v>3.69310767990806</v>
      </c>
      <c r="W25" s="223">
        <v>66.539772716327604</v>
      </c>
      <c r="X25" s="225">
        <v>1.66784571772487</v>
      </c>
      <c r="Y25" s="223">
        <v>70.290800165793897</v>
      </c>
      <c r="Z25" s="225">
        <v>3.7528782666654799</v>
      </c>
      <c r="AA25" s="223">
        <v>68.657737376943103</v>
      </c>
      <c r="AB25" s="225">
        <v>3.0905675966756001</v>
      </c>
      <c r="AC25" s="223">
        <v>65.254012929767001</v>
      </c>
      <c r="AD25" s="225">
        <v>1.85148331950135</v>
      </c>
      <c r="AE25" s="223">
        <v>-5.0367872360268997</v>
      </c>
      <c r="AF25" s="225">
        <v>3.7348636955841301</v>
      </c>
      <c r="AG25" s="104"/>
      <c r="AH25" s="104"/>
      <c r="AI25" s="104"/>
      <c r="AJ25" s="104"/>
      <c r="AK25" s="104"/>
      <c r="AL25" s="104"/>
      <c r="AM25" s="104"/>
      <c r="AN25" s="104"/>
      <c r="AO25" s="104"/>
      <c r="AP25" s="104"/>
      <c r="AQ25" s="104"/>
      <c r="AR25" s="255"/>
    </row>
    <row r="26" spans="1:44" ht="13" customHeight="1" x14ac:dyDescent="0.25">
      <c r="A26" s="26" t="s">
        <v>405</v>
      </c>
      <c r="B26" s="184">
        <v>2</v>
      </c>
      <c r="C26" s="223">
        <v>0.32778424264778799</v>
      </c>
      <c r="D26" s="225">
        <v>0.172882095023418</v>
      </c>
      <c r="E26" s="223">
        <v>0</v>
      </c>
      <c r="F26" s="225">
        <v>0</v>
      </c>
      <c r="G26" s="223">
        <v>0.91213882813354097</v>
      </c>
      <c r="H26" s="225">
        <v>0.91729868279098503</v>
      </c>
      <c r="I26" s="223">
        <v>0.32494658885448802</v>
      </c>
      <c r="J26" s="225">
        <v>0.19602902169397399</v>
      </c>
      <c r="K26" s="223">
        <v>0.32494658885448802</v>
      </c>
      <c r="L26" s="225">
        <v>0.19602902169397399</v>
      </c>
      <c r="M26" s="223">
        <v>84.711261199697404</v>
      </c>
      <c r="N26" s="225">
        <v>1.2168290315096999</v>
      </c>
      <c r="O26" s="223">
        <v>90.230375596240904</v>
      </c>
      <c r="P26" s="225">
        <v>1.90511632301121</v>
      </c>
      <c r="Q26" s="223">
        <v>82.882110803639094</v>
      </c>
      <c r="R26" s="225">
        <v>3.80330359620651</v>
      </c>
      <c r="S26" s="223">
        <v>83.951734180591799</v>
      </c>
      <c r="T26" s="225">
        <v>1.66707248419223</v>
      </c>
      <c r="U26" s="223">
        <v>-6.2786414156491199</v>
      </c>
      <c r="V26" s="225">
        <v>2.6438927317957002</v>
      </c>
      <c r="W26" s="223">
        <v>85.060759066484394</v>
      </c>
      <c r="X26" s="225">
        <v>1.2529505367641101</v>
      </c>
      <c r="Y26" s="223">
        <v>87.969350439419102</v>
      </c>
      <c r="Z26" s="225">
        <v>2.11167880976841</v>
      </c>
      <c r="AA26" s="223">
        <v>80.426585986447606</v>
      </c>
      <c r="AB26" s="225">
        <v>3.65859603163765</v>
      </c>
      <c r="AC26" s="223">
        <v>84.650378806696295</v>
      </c>
      <c r="AD26" s="225">
        <v>1.5622855201599</v>
      </c>
      <c r="AE26" s="223">
        <v>-3.31897163272289</v>
      </c>
      <c r="AF26" s="225">
        <v>2.5157569607194401</v>
      </c>
      <c r="AG26" s="104"/>
      <c r="AH26" s="104"/>
      <c r="AI26" s="104"/>
      <c r="AJ26" s="104"/>
      <c r="AK26" s="104"/>
      <c r="AL26" s="104"/>
      <c r="AM26" s="104"/>
      <c r="AN26" s="104"/>
      <c r="AO26" s="104"/>
      <c r="AP26" s="104"/>
      <c r="AQ26" s="104"/>
      <c r="AR26" s="255"/>
    </row>
    <row r="27" spans="1:44" ht="13" customHeight="1" x14ac:dyDescent="0.25">
      <c r="A27" s="26" t="s">
        <v>406</v>
      </c>
      <c r="B27" s="184">
        <v>2</v>
      </c>
      <c r="C27" s="223">
        <v>1.0592167850704</v>
      </c>
      <c r="D27" s="225">
        <v>0.17419794101601399</v>
      </c>
      <c r="E27" s="223">
        <v>0.97383743969022096</v>
      </c>
      <c r="F27" s="225">
        <v>0.247985431667056</v>
      </c>
      <c r="G27" s="223">
        <v>0.82623355235552598</v>
      </c>
      <c r="H27" s="225">
        <v>0.34313210839823899</v>
      </c>
      <c r="I27" s="223">
        <v>1.10377499897652</v>
      </c>
      <c r="J27" s="225">
        <v>0.23804022674459899</v>
      </c>
      <c r="K27" s="223">
        <v>0.12993755928629699</v>
      </c>
      <c r="L27" s="225">
        <v>0.33395845238598298</v>
      </c>
      <c r="M27" s="223">
        <v>55.6840321323712</v>
      </c>
      <c r="N27" s="225">
        <v>0.93716285653462805</v>
      </c>
      <c r="O27" s="223">
        <v>59.619956113946003</v>
      </c>
      <c r="P27" s="225">
        <v>1.67106534385731</v>
      </c>
      <c r="Q27" s="223">
        <v>53.004389323960197</v>
      </c>
      <c r="R27" s="225">
        <v>2.0062443326273298</v>
      </c>
      <c r="S27" s="223">
        <v>55.092634105847701</v>
      </c>
      <c r="T27" s="225">
        <v>1.1204174214482101</v>
      </c>
      <c r="U27" s="223">
        <v>-4.5273220080982899</v>
      </c>
      <c r="V27" s="225">
        <v>1.8473260343811699</v>
      </c>
      <c r="W27" s="223">
        <v>74.027373327889705</v>
      </c>
      <c r="X27" s="225">
        <v>0.94968734610414796</v>
      </c>
      <c r="Y27" s="223">
        <v>82.171901730472101</v>
      </c>
      <c r="Z27" s="225">
        <v>1.3942588335089701</v>
      </c>
      <c r="AA27" s="223">
        <v>76.359442344609903</v>
      </c>
      <c r="AB27" s="225">
        <v>1.8845627802060401</v>
      </c>
      <c r="AC27" s="223">
        <v>70.778660072616802</v>
      </c>
      <c r="AD27" s="225">
        <v>1.26496476203583</v>
      </c>
      <c r="AE27" s="223">
        <v>-11.393241657855301</v>
      </c>
      <c r="AF27" s="225">
        <v>1.6327523505287</v>
      </c>
      <c r="AG27" s="104"/>
      <c r="AH27" s="104"/>
      <c r="AI27" s="104"/>
      <c r="AJ27" s="104"/>
      <c r="AK27" s="104"/>
      <c r="AL27" s="104"/>
      <c r="AM27" s="104"/>
      <c r="AN27" s="104"/>
      <c r="AO27" s="104"/>
      <c r="AP27" s="104"/>
      <c r="AQ27" s="104"/>
      <c r="AR27" s="255"/>
    </row>
    <row r="28" spans="1:44" ht="13" customHeight="1" x14ac:dyDescent="0.25">
      <c r="A28" s="26" t="s">
        <v>407</v>
      </c>
      <c r="B28" s="184">
        <v>2</v>
      </c>
      <c r="C28" s="223">
        <v>0.15058135235827899</v>
      </c>
      <c r="D28" s="225">
        <v>9.0833330793053904E-2</v>
      </c>
      <c r="E28" s="223">
        <v>0</v>
      </c>
      <c r="F28" s="225">
        <v>0</v>
      </c>
      <c r="G28" s="223">
        <v>0</v>
      </c>
      <c r="H28" s="225">
        <v>0</v>
      </c>
      <c r="I28" s="223">
        <v>0.22719506564935099</v>
      </c>
      <c r="J28" s="225">
        <v>0.13669161133199401</v>
      </c>
      <c r="K28" s="223">
        <v>0.22719506564935099</v>
      </c>
      <c r="L28" s="225">
        <v>0.13669161133199401</v>
      </c>
      <c r="M28" s="223">
        <v>86.549781670673397</v>
      </c>
      <c r="N28" s="225">
        <v>1.25794827190039</v>
      </c>
      <c r="O28" s="223">
        <v>88.259522485255303</v>
      </c>
      <c r="P28" s="225">
        <v>2.4788019804018502</v>
      </c>
      <c r="Q28" s="223">
        <v>88.9844936155081</v>
      </c>
      <c r="R28" s="225">
        <v>2.11232628988849</v>
      </c>
      <c r="S28" s="223">
        <v>85.434010200748901</v>
      </c>
      <c r="T28" s="225">
        <v>1.5239304503183999</v>
      </c>
      <c r="U28" s="223">
        <v>-2.82551228450642</v>
      </c>
      <c r="V28" s="225">
        <v>2.8571748113773299</v>
      </c>
      <c r="W28" s="223">
        <v>76.490895532809503</v>
      </c>
      <c r="X28" s="225">
        <v>1.35895845495967</v>
      </c>
      <c r="Y28" s="223">
        <v>76.422862582708902</v>
      </c>
      <c r="Z28" s="225">
        <v>3.06583491174769</v>
      </c>
      <c r="AA28" s="223">
        <v>79.898488949035297</v>
      </c>
      <c r="AB28" s="225">
        <v>3.7523745757336</v>
      </c>
      <c r="AC28" s="223">
        <v>75.686117426094896</v>
      </c>
      <c r="AD28" s="225">
        <v>1.6164608765458299</v>
      </c>
      <c r="AE28" s="223">
        <v>-0.73674515661397799</v>
      </c>
      <c r="AF28" s="225">
        <v>3.3762162198989101</v>
      </c>
      <c r="AG28" s="104"/>
      <c r="AH28" s="104"/>
      <c r="AI28" s="104"/>
      <c r="AJ28" s="104"/>
      <c r="AK28" s="104"/>
      <c r="AL28" s="104"/>
      <c r="AM28" s="104"/>
      <c r="AN28" s="104"/>
      <c r="AO28" s="104"/>
      <c r="AP28" s="104"/>
      <c r="AQ28" s="104"/>
      <c r="AR28" s="255"/>
    </row>
    <row r="29" spans="1:44" ht="13" customHeight="1" x14ac:dyDescent="0.25">
      <c r="A29" s="26" t="s">
        <v>408</v>
      </c>
      <c r="B29" s="184">
        <v>2</v>
      </c>
      <c r="C29" s="223">
        <v>1.66329862870449</v>
      </c>
      <c r="D29" s="225">
        <v>0.282914413510711</v>
      </c>
      <c r="E29" s="223">
        <v>1.7475847270937099</v>
      </c>
      <c r="F29" s="225">
        <v>0.745905610364474</v>
      </c>
      <c r="G29" s="223">
        <v>3.12940597745451</v>
      </c>
      <c r="H29" s="225">
        <v>1.17316815377836</v>
      </c>
      <c r="I29" s="223">
        <v>1.3705264544419899</v>
      </c>
      <c r="J29" s="225">
        <v>0.33983486453633899</v>
      </c>
      <c r="K29" s="223">
        <v>-0.37705827265172098</v>
      </c>
      <c r="L29" s="225">
        <v>0.79824505663833101</v>
      </c>
      <c r="M29" s="223">
        <v>63.521399084382303</v>
      </c>
      <c r="N29" s="225">
        <v>1.06440015449126</v>
      </c>
      <c r="O29" s="223">
        <v>63.736379875198203</v>
      </c>
      <c r="P29" s="225">
        <v>2.4106634841918999</v>
      </c>
      <c r="Q29" s="223">
        <v>61.841889687219201</v>
      </c>
      <c r="R29" s="225">
        <v>3.1995908517000502</v>
      </c>
      <c r="S29" s="223">
        <v>63.849208032135301</v>
      </c>
      <c r="T29" s="225">
        <v>1.3813248279545101</v>
      </c>
      <c r="U29" s="223">
        <v>0.112828156937098</v>
      </c>
      <c r="V29" s="225">
        <v>2.8025310987149701</v>
      </c>
      <c r="W29" s="223">
        <v>65.748691105875196</v>
      </c>
      <c r="X29" s="225">
        <v>1.4858487312479001</v>
      </c>
      <c r="Y29" s="223">
        <v>71.7959718459214</v>
      </c>
      <c r="Z29" s="225">
        <v>2.72101621917805</v>
      </c>
      <c r="AA29" s="223">
        <v>70.870990412563401</v>
      </c>
      <c r="AB29" s="225">
        <v>3.11167835653074</v>
      </c>
      <c r="AC29" s="223">
        <v>62.549647786245004</v>
      </c>
      <c r="AD29" s="225">
        <v>1.86202471376954</v>
      </c>
      <c r="AE29" s="223">
        <v>-9.2463240596763807</v>
      </c>
      <c r="AF29" s="225">
        <v>3.20793004428343</v>
      </c>
      <c r="AG29" s="104"/>
      <c r="AH29" s="104"/>
      <c r="AI29" s="104"/>
      <c r="AJ29" s="104"/>
      <c r="AK29" s="104"/>
      <c r="AL29" s="104"/>
      <c r="AM29" s="104"/>
      <c r="AN29" s="104"/>
      <c r="AO29" s="104"/>
      <c r="AP29" s="104"/>
      <c r="AQ29" s="104"/>
      <c r="AR29" s="255"/>
    </row>
    <row r="30" spans="1:44" ht="13" customHeight="1" x14ac:dyDescent="0.25">
      <c r="A30" s="26" t="s">
        <v>409</v>
      </c>
      <c r="B30" s="184">
        <v>2</v>
      </c>
      <c r="C30" s="223">
        <v>0.695459053314606</v>
      </c>
      <c r="D30" s="225">
        <v>0.24638036744365299</v>
      </c>
      <c r="E30" s="223">
        <v>0.75637690322423601</v>
      </c>
      <c r="F30" s="225">
        <v>0.44343591598704701</v>
      </c>
      <c r="G30" s="223">
        <v>0.55473346873561002</v>
      </c>
      <c r="H30" s="225">
        <v>0.54887751391728201</v>
      </c>
      <c r="I30" s="223">
        <v>0.71839675467725295</v>
      </c>
      <c r="J30" s="225">
        <v>0.27547092405162299</v>
      </c>
      <c r="K30" s="223">
        <v>-3.7980148546983401E-2</v>
      </c>
      <c r="L30" s="225">
        <v>0.52109174487473797</v>
      </c>
      <c r="M30" s="223">
        <v>80.832577705141603</v>
      </c>
      <c r="N30" s="225">
        <v>0.75366679811250104</v>
      </c>
      <c r="O30" s="223">
        <v>82.229347749532906</v>
      </c>
      <c r="P30" s="225">
        <v>2.10604880747213</v>
      </c>
      <c r="Q30" s="223">
        <v>85.847040471771095</v>
      </c>
      <c r="R30" s="225">
        <v>2.0681275496355398</v>
      </c>
      <c r="S30" s="223">
        <v>79.285481149301503</v>
      </c>
      <c r="T30" s="225">
        <v>0.94313553829678698</v>
      </c>
      <c r="U30" s="223">
        <v>-2.9438666002313498</v>
      </c>
      <c r="V30" s="225">
        <v>2.4540201000720598</v>
      </c>
      <c r="W30" s="223">
        <v>74.521605735093303</v>
      </c>
      <c r="X30" s="225">
        <v>1.13806737540794</v>
      </c>
      <c r="Y30" s="223">
        <v>78.220831594303306</v>
      </c>
      <c r="Z30" s="225">
        <v>2.0169089947147398</v>
      </c>
      <c r="AA30" s="223">
        <v>71.390784565074398</v>
      </c>
      <c r="AB30" s="225">
        <v>2.5269808902801598</v>
      </c>
      <c r="AC30" s="223">
        <v>74.042842801823198</v>
      </c>
      <c r="AD30" s="225">
        <v>1.37162898699841</v>
      </c>
      <c r="AE30" s="223">
        <v>-4.1779887924800496</v>
      </c>
      <c r="AF30" s="225">
        <v>2.2724546382281701</v>
      </c>
      <c r="AG30" s="104"/>
      <c r="AH30" s="104"/>
      <c r="AI30" s="104"/>
      <c r="AJ30" s="104"/>
      <c r="AK30" s="104"/>
      <c r="AL30" s="104"/>
      <c r="AM30" s="104"/>
      <c r="AN30" s="104"/>
      <c r="AO30" s="104"/>
      <c r="AP30" s="104"/>
      <c r="AQ30" s="104"/>
      <c r="AR30" s="255"/>
    </row>
    <row r="31" spans="1:44" ht="13" customHeight="1" x14ac:dyDescent="0.25">
      <c r="A31" s="26" t="s">
        <v>410</v>
      </c>
      <c r="B31" s="184">
        <v>2</v>
      </c>
      <c r="C31" s="223">
        <v>0.32784771300288501</v>
      </c>
      <c r="D31" s="225">
        <v>0.139595942839914</v>
      </c>
      <c r="E31" s="223">
        <v>0</v>
      </c>
      <c r="F31" s="225">
        <v>0</v>
      </c>
      <c r="G31" s="223">
        <v>0.166473992540912</v>
      </c>
      <c r="H31" s="225">
        <v>0.16513336617506399</v>
      </c>
      <c r="I31" s="223">
        <v>0.41889968254024301</v>
      </c>
      <c r="J31" s="225">
        <v>0.19172471986447401</v>
      </c>
      <c r="K31" s="223">
        <v>0.41889968254024301</v>
      </c>
      <c r="L31" s="225">
        <v>0.19172471986447401</v>
      </c>
      <c r="M31" s="223">
        <v>76.400357239551695</v>
      </c>
      <c r="N31" s="225">
        <v>0.93005509388560104</v>
      </c>
      <c r="O31" s="223">
        <v>77.758320486976103</v>
      </c>
      <c r="P31" s="225">
        <v>3.2354051152516599</v>
      </c>
      <c r="Q31" s="223">
        <v>80.886282283540595</v>
      </c>
      <c r="R31" s="225">
        <v>2.4310544431379002</v>
      </c>
      <c r="S31" s="223">
        <v>75.263534973064196</v>
      </c>
      <c r="T31" s="225">
        <v>1.24724832198212</v>
      </c>
      <c r="U31" s="223">
        <v>-2.4947855139118902</v>
      </c>
      <c r="V31" s="225">
        <v>3.6129224015869399</v>
      </c>
      <c r="W31" s="223">
        <v>91.221757511007894</v>
      </c>
      <c r="X31" s="225">
        <v>0.78606624049736395</v>
      </c>
      <c r="Y31" s="223">
        <v>92.924689121587306</v>
      </c>
      <c r="Z31" s="225">
        <v>1.6208392794851101</v>
      </c>
      <c r="AA31" s="223">
        <v>90.760936664623102</v>
      </c>
      <c r="AB31" s="225">
        <v>1.96786674495725</v>
      </c>
      <c r="AC31" s="223">
        <v>90.925760476872796</v>
      </c>
      <c r="AD31" s="225">
        <v>0.94374617714545095</v>
      </c>
      <c r="AE31" s="223">
        <v>-1.9989286447144701</v>
      </c>
      <c r="AF31" s="225">
        <v>1.7442631062068901</v>
      </c>
      <c r="AG31" s="104"/>
      <c r="AH31" s="104"/>
      <c r="AI31" s="104"/>
      <c r="AJ31" s="104"/>
      <c r="AK31" s="104"/>
      <c r="AL31" s="104"/>
      <c r="AM31" s="104"/>
      <c r="AN31" s="104"/>
      <c r="AO31" s="104"/>
      <c r="AP31" s="104"/>
      <c r="AQ31" s="104"/>
      <c r="AR31" s="255"/>
    </row>
    <row r="32" spans="1:44" ht="13" customHeight="1" x14ac:dyDescent="0.25">
      <c r="A32" s="26" t="s">
        <v>411</v>
      </c>
      <c r="B32" s="184">
        <v>2</v>
      </c>
      <c r="C32" s="223">
        <v>0.26795338200535901</v>
      </c>
      <c r="D32" s="225">
        <v>9.9510060455249794E-2</v>
      </c>
      <c r="E32" s="223">
        <v>0.253872436418137</v>
      </c>
      <c r="F32" s="225">
        <v>0.254189318817854</v>
      </c>
      <c r="G32" s="223">
        <v>0.99181866927801998</v>
      </c>
      <c r="H32" s="225">
        <v>0.61495547190653999</v>
      </c>
      <c r="I32" s="223">
        <v>0.12714155403227101</v>
      </c>
      <c r="J32" s="225">
        <v>7.3772908678569199E-2</v>
      </c>
      <c r="K32" s="223">
        <v>-0.12673088238586599</v>
      </c>
      <c r="L32" s="225">
        <v>0.26362388723812002</v>
      </c>
      <c r="M32" s="223">
        <v>81.066200064700595</v>
      </c>
      <c r="N32" s="225">
        <v>0.82333318950928702</v>
      </c>
      <c r="O32" s="223">
        <v>79.064397472816694</v>
      </c>
      <c r="P32" s="225">
        <v>2.8800962067892399</v>
      </c>
      <c r="Q32" s="223">
        <v>84.6734324576923</v>
      </c>
      <c r="R32" s="225">
        <v>2.30787354347714</v>
      </c>
      <c r="S32" s="223">
        <v>80.7295778924004</v>
      </c>
      <c r="T32" s="225">
        <v>0.99864780606537495</v>
      </c>
      <c r="U32" s="223">
        <v>1.6651804195836599</v>
      </c>
      <c r="V32" s="225">
        <v>3.1009201086034301</v>
      </c>
      <c r="W32" s="223">
        <v>70.214210433543897</v>
      </c>
      <c r="X32" s="225">
        <v>1.5812288463509601</v>
      </c>
      <c r="Y32" s="223">
        <v>76.586563017473495</v>
      </c>
      <c r="Z32" s="225">
        <v>2.5378161800691399</v>
      </c>
      <c r="AA32" s="223">
        <v>67.671189681868597</v>
      </c>
      <c r="AB32" s="225">
        <v>2.9571425888460099</v>
      </c>
      <c r="AC32" s="223">
        <v>70.033639794831203</v>
      </c>
      <c r="AD32" s="225">
        <v>1.73477582662518</v>
      </c>
      <c r="AE32" s="223">
        <v>-6.5529232226423604</v>
      </c>
      <c r="AF32" s="225">
        <v>2.88932815182699</v>
      </c>
      <c r="AG32" s="104"/>
      <c r="AH32" s="104"/>
      <c r="AI32" s="104"/>
      <c r="AJ32" s="104"/>
      <c r="AK32" s="104"/>
      <c r="AL32" s="104"/>
      <c r="AM32" s="104"/>
      <c r="AN32" s="104"/>
      <c r="AO32" s="104"/>
      <c r="AP32" s="104"/>
      <c r="AQ32" s="104"/>
      <c r="AR32" s="255"/>
    </row>
    <row r="33" spans="1:44" ht="13" customHeight="1" x14ac:dyDescent="0.25">
      <c r="A33" s="26" t="s">
        <v>412</v>
      </c>
      <c r="B33" s="184">
        <v>2</v>
      </c>
      <c r="C33" s="223">
        <v>0</v>
      </c>
      <c r="D33" s="225">
        <v>0</v>
      </c>
      <c r="E33" s="223">
        <v>0</v>
      </c>
      <c r="F33" s="225">
        <v>0</v>
      </c>
      <c r="G33" s="223">
        <v>0</v>
      </c>
      <c r="H33" s="225">
        <v>0</v>
      </c>
      <c r="I33" s="223">
        <v>0</v>
      </c>
      <c r="J33" s="225">
        <v>0</v>
      </c>
      <c r="K33" s="223">
        <v>0</v>
      </c>
      <c r="L33" s="225">
        <v>0</v>
      </c>
      <c r="M33" s="223">
        <v>79.280996249308103</v>
      </c>
      <c r="N33" s="225">
        <v>1.3067376726645501</v>
      </c>
      <c r="O33" s="223">
        <v>83.135198275830803</v>
      </c>
      <c r="P33" s="225">
        <v>2.4766464425547201</v>
      </c>
      <c r="Q33" s="223">
        <v>83.4993169228932</v>
      </c>
      <c r="R33" s="225">
        <v>2.9964106282729501</v>
      </c>
      <c r="S33" s="223">
        <v>76.241920101691903</v>
      </c>
      <c r="T33" s="225">
        <v>2.1094548945508902</v>
      </c>
      <c r="U33" s="223">
        <v>-6.8932781741389002</v>
      </c>
      <c r="V33" s="225">
        <v>3.3886232488381798</v>
      </c>
      <c r="W33" s="223">
        <v>89.300506099245993</v>
      </c>
      <c r="X33" s="225">
        <v>0.98328111030889098</v>
      </c>
      <c r="Y33" s="223">
        <v>91.002559738927602</v>
      </c>
      <c r="Z33" s="225">
        <v>1.5986077427193</v>
      </c>
      <c r="AA33" s="223">
        <v>92.147947001724503</v>
      </c>
      <c r="AB33" s="225">
        <v>1.9704038804781701</v>
      </c>
      <c r="AC33" s="223">
        <v>87.335779106611298</v>
      </c>
      <c r="AD33" s="225">
        <v>1.5131633851984201</v>
      </c>
      <c r="AE33" s="223">
        <v>-3.6667806323163199</v>
      </c>
      <c r="AF33" s="225">
        <v>2.2308516132149401</v>
      </c>
      <c r="AG33" s="104"/>
      <c r="AH33" s="104"/>
      <c r="AI33" s="104"/>
      <c r="AJ33" s="104"/>
      <c r="AK33" s="104"/>
      <c r="AL33" s="104"/>
      <c r="AM33" s="104"/>
      <c r="AN33" s="104"/>
      <c r="AO33" s="104"/>
      <c r="AP33" s="104"/>
      <c r="AQ33" s="104"/>
      <c r="AR33" s="255"/>
    </row>
    <row r="34" spans="1:44" ht="13" customHeight="1" x14ac:dyDescent="0.25">
      <c r="A34" s="26" t="s">
        <v>413</v>
      </c>
      <c r="B34" s="184">
        <v>2</v>
      </c>
      <c r="C34" s="223">
        <v>0.48005715110630998</v>
      </c>
      <c r="D34" s="225">
        <v>0.189472366592221</v>
      </c>
      <c r="E34" s="223">
        <v>6.7491827889128594E-2</v>
      </c>
      <c r="F34" s="225">
        <v>6.8500663132283202E-2</v>
      </c>
      <c r="G34" s="223">
        <v>0.34389587263750399</v>
      </c>
      <c r="H34" s="225">
        <v>0.34114341476056098</v>
      </c>
      <c r="I34" s="223">
        <v>0.61706277999752801</v>
      </c>
      <c r="J34" s="225">
        <v>0.31818285685243303</v>
      </c>
      <c r="K34" s="223">
        <v>0.54957095210839901</v>
      </c>
      <c r="L34" s="225">
        <v>0.326434227492928</v>
      </c>
      <c r="M34" s="223">
        <v>73.2702438008141</v>
      </c>
      <c r="N34" s="225">
        <v>1.30156015936654</v>
      </c>
      <c r="O34" s="223">
        <v>75.699567898052806</v>
      </c>
      <c r="P34" s="225">
        <v>2.6670517051268301</v>
      </c>
      <c r="Q34" s="223">
        <v>73.597763342768502</v>
      </c>
      <c r="R34" s="225">
        <v>3.2529996379728798</v>
      </c>
      <c r="S34" s="223">
        <v>71.330381840955795</v>
      </c>
      <c r="T34" s="225">
        <v>1.8955292630245499</v>
      </c>
      <c r="U34" s="223">
        <v>-4.3691860570969796</v>
      </c>
      <c r="V34" s="225">
        <v>3.2323756071086098</v>
      </c>
      <c r="W34" s="223">
        <v>83.771278871096698</v>
      </c>
      <c r="X34" s="225">
        <v>1.0785721203518599</v>
      </c>
      <c r="Y34" s="223">
        <v>85.276954347730296</v>
      </c>
      <c r="Z34" s="225">
        <v>2.3530346622517402</v>
      </c>
      <c r="AA34" s="223">
        <v>84.9370144710402</v>
      </c>
      <c r="AB34" s="225">
        <v>2.6419201189485499</v>
      </c>
      <c r="AC34" s="223">
        <v>82.8958891445658</v>
      </c>
      <c r="AD34" s="225">
        <v>1.35412765856886</v>
      </c>
      <c r="AE34" s="223">
        <v>-2.3810652031644799</v>
      </c>
      <c r="AF34" s="225">
        <v>2.7817737947918499</v>
      </c>
      <c r="AG34" s="104"/>
      <c r="AH34" s="104"/>
      <c r="AI34" s="104"/>
      <c r="AJ34" s="104"/>
      <c r="AK34" s="104"/>
      <c r="AL34" s="104"/>
      <c r="AM34" s="104"/>
      <c r="AN34" s="104"/>
      <c r="AO34" s="104"/>
      <c r="AP34" s="104"/>
      <c r="AQ34" s="104"/>
      <c r="AR34" s="255"/>
    </row>
    <row r="35" spans="1:44" ht="13" customHeight="1" x14ac:dyDescent="0.25">
      <c r="A35" s="26" t="s">
        <v>414</v>
      </c>
      <c r="B35" s="184">
        <v>2</v>
      </c>
      <c r="C35" s="223">
        <v>0.32162287725298699</v>
      </c>
      <c r="D35" s="225">
        <v>0.10337002592573501</v>
      </c>
      <c r="E35" s="223">
        <v>0.21333822583277601</v>
      </c>
      <c r="F35" s="225">
        <v>0.211403853237283</v>
      </c>
      <c r="G35" s="223">
        <v>0.27389179054410101</v>
      </c>
      <c r="H35" s="225">
        <v>0.19542329218245399</v>
      </c>
      <c r="I35" s="223">
        <v>0.37233946354916803</v>
      </c>
      <c r="J35" s="225">
        <v>0.173188469566499</v>
      </c>
      <c r="K35" s="223">
        <v>0.15900123771639299</v>
      </c>
      <c r="L35" s="225">
        <v>0.27455638558279799</v>
      </c>
      <c r="M35" s="223">
        <v>69.841788252410296</v>
      </c>
      <c r="N35" s="225">
        <v>1.0436613536053301</v>
      </c>
      <c r="O35" s="223">
        <v>69.353076777181002</v>
      </c>
      <c r="P35" s="225">
        <v>2.4605951998464302</v>
      </c>
      <c r="Q35" s="223">
        <v>71.729961310675606</v>
      </c>
      <c r="R35" s="225">
        <v>2.4492553697799</v>
      </c>
      <c r="S35" s="223">
        <v>69.560779509067501</v>
      </c>
      <c r="T35" s="225">
        <v>1.3347145960753399</v>
      </c>
      <c r="U35" s="223">
        <v>0.20770273188657001</v>
      </c>
      <c r="V35" s="225">
        <v>2.6908409619962401</v>
      </c>
      <c r="W35" s="223">
        <v>80.835948332568606</v>
      </c>
      <c r="X35" s="225">
        <v>1.05456465998754</v>
      </c>
      <c r="Y35" s="223">
        <v>84.343659738297802</v>
      </c>
      <c r="Z35" s="225">
        <v>1.68659938492005</v>
      </c>
      <c r="AA35" s="223">
        <v>86.529701046308702</v>
      </c>
      <c r="AB35" s="225">
        <v>1.4799046353811001</v>
      </c>
      <c r="AC35" s="223">
        <v>78.312741463586903</v>
      </c>
      <c r="AD35" s="225">
        <v>1.4837488321624801</v>
      </c>
      <c r="AE35" s="223">
        <v>-6.03091827471098</v>
      </c>
      <c r="AF35" s="225">
        <v>2.2185041629172799</v>
      </c>
      <c r="AG35" s="104"/>
      <c r="AH35" s="104"/>
      <c r="AI35" s="104"/>
      <c r="AJ35" s="104"/>
      <c r="AK35" s="104"/>
      <c r="AL35" s="104"/>
      <c r="AM35" s="104"/>
      <c r="AN35" s="104"/>
      <c r="AO35" s="104"/>
      <c r="AP35" s="104"/>
      <c r="AQ35" s="104"/>
      <c r="AR35" s="255"/>
    </row>
    <row r="36" spans="1:44" ht="13" customHeight="1" x14ac:dyDescent="0.25">
      <c r="A36" s="26" t="s">
        <v>415</v>
      </c>
      <c r="B36" s="184">
        <v>2</v>
      </c>
      <c r="C36" s="223">
        <v>1.39597528578033</v>
      </c>
      <c r="D36" s="225">
        <v>0.238928902831822</v>
      </c>
      <c r="E36" s="223">
        <v>0.961241188083507</v>
      </c>
      <c r="F36" s="225">
        <v>0.43779970305475402</v>
      </c>
      <c r="G36" s="223">
        <v>0.31127955818277903</v>
      </c>
      <c r="H36" s="225">
        <v>0.25190877232363501</v>
      </c>
      <c r="I36" s="223">
        <v>1.8824875569241799</v>
      </c>
      <c r="J36" s="225">
        <v>0.37190871785740898</v>
      </c>
      <c r="K36" s="223">
        <v>0.92124636884066902</v>
      </c>
      <c r="L36" s="225">
        <v>0.55988654120415304</v>
      </c>
      <c r="M36" s="223">
        <v>63.732591393190901</v>
      </c>
      <c r="N36" s="225">
        <v>1.1562623107979799</v>
      </c>
      <c r="O36" s="223">
        <v>69.404650886603903</v>
      </c>
      <c r="P36" s="225">
        <v>2.2374163909876001</v>
      </c>
      <c r="Q36" s="223">
        <v>69.978376723984795</v>
      </c>
      <c r="R36" s="225">
        <v>2.20985795673844</v>
      </c>
      <c r="S36" s="223">
        <v>60.010421504110603</v>
      </c>
      <c r="T36" s="225">
        <v>1.4866513090453799</v>
      </c>
      <c r="U36" s="223">
        <v>-9.39422938249335</v>
      </c>
      <c r="V36" s="225">
        <v>2.6088438898332398</v>
      </c>
      <c r="W36" s="223">
        <v>74.045244082855803</v>
      </c>
      <c r="X36" s="225">
        <v>1.2733799041901801</v>
      </c>
      <c r="Y36" s="223">
        <v>79.667294458834803</v>
      </c>
      <c r="Z36" s="225">
        <v>1.95942879704688</v>
      </c>
      <c r="AA36" s="223">
        <v>81.340691435489305</v>
      </c>
      <c r="AB36" s="225">
        <v>2.13060335116002</v>
      </c>
      <c r="AC36" s="223">
        <v>69.918353353247298</v>
      </c>
      <c r="AD36" s="225">
        <v>1.6708961613782201</v>
      </c>
      <c r="AE36" s="223">
        <v>-9.7489411055875195</v>
      </c>
      <c r="AF36" s="225">
        <v>2.19389500604992</v>
      </c>
      <c r="AG36" s="104"/>
      <c r="AH36" s="104"/>
      <c r="AI36" s="104"/>
      <c r="AJ36" s="104"/>
      <c r="AK36" s="104"/>
      <c r="AL36" s="104"/>
      <c r="AM36" s="104"/>
      <c r="AN36" s="104"/>
      <c r="AO36" s="104"/>
      <c r="AP36" s="104"/>
      <c r="AQ36" s="104"/>
      <c r="AR36" s="255"/>
    </row>
    <row r="37" spans="1:44" ht="13" customHeight="1" x14ac:dyDescent="0.25">
      <c r="A37" s="26" t="s">
        <v>416</v>
      </c>
      <c r="B37" s="184">
        <v>2</v>
      </c>
      <c r="C37" s="223">
        <v>1.7621204500952601</v>
      </c>
      <c r="D37" s="225">
        <v>0.26752253156609601</v>
      </c>
      <c r="E37" s="223">
        <v>1.52393459695106</v>
      </c>
      <c r="F37" s="225">
        <v>0.52568955249164395</v>
      </c>
      <c r="G37" s="223">
        <v>2.5475408792756302</v>
      </c>
      <c r="H37" s="225">
        <v>0.77180800758663703</v>
      </c>
      <c r="I37" s="223">
        <v>1.69401060866024</v>
      </c>
      <c r="J37" s="225">
        <v>0.32462484047990198</v>
      </c>
      <c r="K37" s="223">
        <v>0.17007601170917999</v>
      </c>
      <c r="L37" s="225">
        <v>0.59351035125607499</v>
      </c>
      <c r="M37" s="223">
        <v>81.700541151453095</v>
      </c>
      <c r="N37" s="225">
        <v>0.98556100545255698</v>
      </c>
      <c r="O37" s="223">
        <v>84.199007408216403</v>
      </c>
      <c r="P37" s="225">
        <v>1.5137641313047501</v>
      </c>
      <c r="Q37" s="223">
        <v>84.522814182939101</v>
      </c>
      <c r="R37" s="225">
        <v>1.4795646712241199</v>
      </c>
      <c r="S37" s="223">
        <v>79.836988393326607</v>
      </c>
      <c r="T37" s="225">
        <v>1.2626301715622399</v>
      </c>
      <c r="U37" s="223">
        <v>-4.3620190148898201</v>
      </c>
      <c r="V37" s="225">
        <v>1.6209459560719599</v>
      </c>
      <c r="W37" s="223">
        <v>47.612019331359498</v>
      </c>
      <c r="X37" s="225">
        <v>1.1903445720860699</v>
      </c>
      <c r="Y37" s="223">
        <v>54.106536165976102</v>
      </c>
      <c r="Z37" s="225">
        <v>2.20943005057722</v>
      </c>
      <c r="AA37" s="223">
        <v>49.192776023641201</v>
      </c>
      <c r="AB37" s="225">
        <v>2.5197027198176301</v>
      </c>
      <c r="AC37" s="223">
        <v>43.621352522376</v>
      </c>
      <c r="AD37" s="225">
        <v>1.4051206774188001</v>
      </c>
      <c r="AE37" s="223">
        <v>-10.4851836436001</v>
      </c>
      <c r="AF37" s="225">
        <v>2.6219362335449699</v>
      </c>
      <c r="AG37" s="104"/>
      <c r="AH37" s="104"/>
      <c r="AI37" s="104"/>
      <c r="AJ37" s="104"/>
      <c r="AK37" s="104"/>
      <c r="AL37" s="104"/>
      <c r="AM37" s="104"/>
      <c r="AN37" s="104"/>
      <c r="AO37" s="104"/>
      <c r="AP37" s="104"/>
      <c r="AQ37" s="104"/>
      <c r="AR37" s="255"/>
    </row>
    <row r="38" spans="1:44" ht="13" customHeight="1" x14ac:dyDescent="0.25">
      <c r="A38" s="26" t="s">
        <v>417</v>
      </c>
      <c r="B38" s="184">
        <v>2</v>
      </c>
      <c r="C38" s="223">
        <v>0.69772007232535005</v>
      </c>
      <c r="D38" s="225">
        <v>0.19682512396566201</v>
      </c>
      <c r="E38" s="223">
        <v>0.36244394846820699</v>
      </c>
      <c r="F38" s="225">
        <v>0.26594227708291401</v>
      </c>
      <c r="G38" s="223">
        <v>0.84211994575663796</v>
      </c>
      <c r="H38" s="225">
        <v>0.62208039103346002</v>
      </c>
      <c r="I38" s="223">
        <v>0.73671436557045999</v>
      </c>
      <c r="J38" s="225">
        <v>0.310162925167841</v>
      </c>
      <c r="K38" s="223">
        <v>0.37427041710225301</v>
      </c>
      <c r="L38" s="225">
        <v>0.40785296075616501</v>
      </c>
      <c r="M38" s="223">
        <v>70.193223208106303</v>
      </c>
      <c r="N38" s="225">
        <v>1.2742392934809601</v>
      </c>
      <c r="O38" s="223">
        <v>77.341210395539704</v>
      </c>
      <c r="P38" s="225">
        <v>1.9401314812283199</v>
      </c>
      <c r="Q38" s="223">
        <v>68.748866075842102</v>
      </c>
      <c r="R38" s="225">
        <v>2.2683425424081101</v>
      </c>
      <c r="S38" s="223">
        <v>66.857939344930998</v>
      </c>
      <c r="T38" s="225">
        <v>1.6294997826571</v>
      </c>
      <c r="U38" s="223">
        <v>-10.4832710506087</v>
      </c>
      <c r="V38" s="225">
        <v>2.40731025972255</v>
      </c>
      <c r="W38" s="223">
        <v>58.160270306214599</v>
      </c>
      <c r="X38" s="225">
        <v>1.5270844337884899</v>
      </c>
      <c r="Y38" s="223">
        <v>58.215138318526598</v>
      </c>
      <c r="Z38" s="225">
        <v>2.39538562083166</v>
      </c>
      <c r="AA38" s="223">
        <v>59.143228873769601</v>
      </c>
      <c r="AB38" s="225">
        <v>3.19562475286935</v>
      </c>
      <c r="AC38" s="223">
        <v>57.685388763977997</v>
      </c>
      <c r="AD38" s="225">
        <v>1.7731047978432899</v>
      </c>
      <c r="AE38" s="223">
        <v>-0.529749554548545</v>
      </c>
      <c r="AF38" s="225">
        <v>2.5928177130784502</v>
      </c>
      <c r="AG38" s="104"/>
      <c r="AH38" s="104"/>
      <c r="AI38" s="104"/>
      <c r="AJ38" s="104"/>
      <c r="AK38" s="104"/>
      <c r="AL38" s="104"/>
      <c r="AM38" s="104"/>
      <c r="AN38" s="104"/>
      <c r="AO38" s="104"/>
      <c r="AP38" s="104"/>
      <c r="AQ38" s="104"/>
      <c r="AR38" s="255"/>
    </row>
    <row r="39" spans="1:44" ht="13" customHeight="1" x14ac:dyDescent="0.25">
      <c r="A39" s="26" t="s">
        <v>418</v>
      </c>
      <c r="B39" s="184">
        <v>2</v>
      </c>
      <c r="C39" s="223">
        <v>2.8954631982128598</v>
      </c>
      <c r="D39" s="225">
        <v>0.62498547304546004</v>
      </c>
      <c r="E39" s="223">
        <v>2.0801459851897302</v>
      </c>
      <c r="F39" s="225">
        <v>0.75878220921228101</v>
      </c>
      <c r="G39" s="223">
        <v>0.95356216869013999</v>
      </c>
      <c r="H39" s="225">
        <v>0.59650150114839895</v>
      </c>
      <c r="I39" s="223">
        <v>3.6736683372407999</v>
      </c>
      <c r="J39" s="225">
        <v>0.88694462191452605</v>
      </c>
      <c r="K39" s="223">
        <v>1.5935223520510799</v>
      </c>
      <c r="L39" s="225">
        <v>0.82591081648666498</v>
      </c>
      <c r="M39" s="223">
        <v>73.003149457807496</v>
      </c>
      <c r="N39" s="225">
        <v>1.3263664766941099</v>
      </c>
      <c r="O39" s="223">
        <v>72.850029800185794</v>
      </c>
      <c r="P39" s="225">
        <v>3.1052799917176399</v>
      </c>
      <c r="Q39" s="223">
        <v>75.972916800782301</v>
      </c>
      <c r="R39" s="225">
        <v>3.2756483935596501</v>
      </c>
      <c r="S39" s="223">
        <v>71.657211407095105</v>
      </c>
      <c r="T39" s="225">
        <v>1.5976107476225401</v>
      </c>
      <c r="U39" s="223">
        <v>-1.1928183930906799</v>
      </c>
      <c r="V39" s="225">
        <v>3.4564754825989401</v>
      </c>
      <c r="W39" s="223">
        <v>58.2531073591297</v>
      </c>
      <c r="X39" s="225">
        <v>1.3002742310611499</v>
      </c>
      <c r="Y39" s="223">
        <v>57.795499950027903</v>
      </c>
      <c r="Z39" s="225">
        <v>2.7777309964835499</v>
      </c>
      <c r="AA39" s="223">
        <v>56.8357017122934</v>
      </c>
      <c r="AB39" s="225">
        <v>3.3096023395851399</v>
      </c>
      <c r="AC39" s="223">
        <v>58.142206715325003</v>
      </c>
      <c r="AD39" s="225">
        <v>1.6991188523004399</v>
      </c>
      <c r="AE39" s="223">
        <v>0.34670676529714201</v>
      </c>
      <c r="AF39" s="225">
        <v>3.1344385315688799</v>
      </c>
      <c r="AG39" s="104"/>
      <c r="AH39" s="104"/>
      <c r="AI39" s="104"/>
      <c r="AJ39" s="104"/>
      <c r="AK39" s="104"/>
      <c r="AL39" s="104"/>
      <c r="AM39" s="104"/>
      <c r="AN39" s="104"/>
      <c r="AO39" s="104"/>
      <c r="AP39" s="104"/>
      <c r="AQ39" s="104"/>
      <c r="AR39" s="255"/>
    </row>
    <row r="40" spans="1:44" ht="13" customHeight="1" x14ac:dyDescent="0.25">
      <c r="A40" s="26" t="s">
        <v>419</v>
      </c>
      <c r="B40" s="184">
        <v>2</v>
      </c>
      <c r="C40" s="223">
        <v>0.53969293859371104</v>
      </c>
      <c r="D40" s="225">
        <v>0.159235690270915</v>
      </c>
      <c r="E40" s="223">
        <v>0.29677316485486599</v>
      </c>
      <c r="F40" s="225">
        <v>0.29762343890112603</v>
      </c>
      <c r="G40" s="223">
        <v>0.64250816843953595</v>
      </c>
      <c r="H40" s="225">
        <v>0.44477919593416798</v>
      </c>
      <c r="I40" s="223">
        <v>0.44269427363667302</v>
      </c>
      <c r="J40" s="225">
        <v>0.152242622740308</v>
      </c>
      <c r="K40" s="223">
        <v>0.145921108781807</v>
      </c>
      <c r="L40" s="225">
        <v>0.33368041388942299</v>
      </c>
      <c r="M40" s="223">
        <v>74.0116218554613</v>
      </c>
      <c r="N40" s="225">
        <v>1.0331005745247599</v>
      </c>
      <c r="O40" s="223">
        <v>74.347106126464794</v>
      </c>
      <c r="P40" s="225">
        <v>3.0642040334281702</v>
      </c>
      <c r="Q40" s="223">
        <v>79.741051785933294</v>
      </c>
      <c r="R40" s="225">
        <v>2.8236444105712901</v>
      </c>
      <c r="S40" s="223">
        <v>73.545311115507999</v>
      </c>
      <c r="T40" s="225">
        <v>1.1769172777641199</v>
      </c>
      <c r="U40" s="223">
        <v>-0.80179501095680905</v>
      </c>
      <c r="V40" s="225">
        <v>3.2553599011698502</v>
      </c>
      <c r="W40" s="223">
        <v>67.852028868703798</v>
      </c>
      <c r="X40" s="225">
        <v>1.49660832024394</v>
      </c>
      <c r="Y40" s="223">
        <v>76.911028376337597</v>
      </c>
      <c r="Z40" s="225">
        <v>2.7832053600037701</v>
      </c>
      <c r="AA40" s="223">
        <v>67.049584221525507</v>
      </c>
      <c r="AB40" s="225">
        <v>4.1872428601046003</v>
      </c>
      <c r="AC40" s="223">
        <v>66.084956426075806</v>
      </c>
      <c r="AD40" s="225">
        <v>1.73105403590774</v>
      </c>
      <c r="AE40" s="223">
        <v>-10.826071950261699</v>
      </c>
      <c r="AF40" s="225">
        <v>3.1204685171692401</v>
      </c>
      <c r="AG40" s="104"/>
      <c r="AH40" s="104"/>
      <c r="AI40" s="104"/>
      <c r="AJ40" s="104"/>
      <c r="AK40" s="104"/>
      <c r="AL40" s="104"/>
      <c r="AM40" s="104"/>
      <c r="AN40" s="104"/>
      <c r="AO40" s="104"/>
      <c r="AP40" s="104"/>
      <c r="AQ40" s="104"/>
      <c r="AR40" s="255"/>
    </row>
    <row r="41" spans="1:44" ht="13" customHeight="1" x14ac:dyDescent="0.25">
      <c r="A41" s="26" t="s">
        <v>420</v>
      </c>
      <c r="B41" s="184">
        <v>2</v>
      </c>
      <c r="C41" s="223">
        <v>1.4218742799840201</v>
      </c>
      <c r="D41" s="225">
        <v>0.31778275412440499</v>
      </c>
      <c r="E41" s="223">
        <v>4.0128241433770304</v>
      </c>
      <c r="F41" s="225">
        <v>2.4706520173506599</v>
      </c>
      <c r="G41" s="223">
        <v>1.3474367385146999</v>
      </c>
      <c r="H41" s="225">
        <v>0.99132611844671403</v>
      </c>
      <c r="I41" s="223">
        <v>1.1439271468169601</v>
      </c>
      <c r="J41" s="225">
        <v>0.25246526292301202</v>
      </c>
      <c r="K41" s="223">
        <v>-2.8688969965600699</v>
      </c>
      <c r="L41" s="225">
        <v>2.4876142495835998</v>
      </c>
      <c r="M41" s="223">
        <v>72.983681833529403</v>
      </c>
      <c r="N41" s="225">
        <v>1.2204284532459999</v>
      </c>
      <c r="O41" s="223">
        <v>69.909779142942497</v>
      </c>
      <c r="P41" s="225">
        <v>4.5095551332922703</v>
      </c>
      <c r="Q41" s="223">
        <v>67.426948169137304</v>
      </c>
      <c r="R41" s="225">
        <v>4.8069400256333097</v>
      </c>
      <c r="S41" s="223">
        <v>74.094755471343305</v>
      </c>
      <c r="T41" s="225">
        <v>1.13417163699426</v>
      </c>
      <c r="U41" s="223">
        <v>4.1849763284008397</v>
      </c>
      <c r="V41" s="225">
        <v>4.3474267925148302</v>
      </c>
      <c r="W41" s="223">
        <v>54.785390371213403</v>
      </c>
      <c r="X41" s="225">
        <v>1.52458230099215</v>
      </c>
      <c r="Y41" s="223">
        <v>60.499470682675899</v>
      </c>
      <c r="Z41" s="225">
        <v>4.26776727294925</v>
      </c>
      <c r="AA41" s="223">
        <v>60.196098375357103</v>
      </c>
      <c r="AB41" s="225">
        <v>4.8118641816328704</v>
      </c>
      <c r="AC41" s="223">
        <v>53.966599112538098</v>
      </c>
      <c r="AD41" s="225">
        <v>1.47595891303854</v>
      </c>
      <c r="AE41" s="223">
        <v>-6.5328715701377096</v>
      </c>
      <c r="AF41" s="225">
        <v>4.06870209270995</v>
      </c>
      <c r="AG41" s="104"/>
      <c r="AH41" s="104"/>
      <c r="AI41" s="104"/>
      <c r="AJ41" s="104"/>
      <c r="AK41" s="104"/>
      <c r="AL41" s="104"/>
      <c r="AM41" s="104"/>
      <c r="AN41" s="104"/>
      <c r="AO41" s="104"/>
      <c r="AP41" s="104"/>
      <c r="AQ41" s="104"/>
      <c r="AR41" s="255"/>
    </row>
    <row r="42" spans="1:44" ht="13" customHeight="1" x14ac:dyDescent="0.25">
      <c r="A42" s="26" t="s">
        <v>421</v>
      </c>
      <c r="B42" s="184">
        <v>2</v>
      </c>
      <c r="C42" s="223">
        <v>1.34622990097335</v>
      </c>
      <c r="D42" s="225">
        <v>0.33582804293062202</v>
      </c>
      <c r="E42" s="223">
        <v>0.82928002820580005</v>
      </c>
      <c r="F42" s="225">
        <v>0.60272532092153397</v>
      </c>
      <c r="G42" s="223">
        <v>0.44100011352490298</v>
      </c>
      <c r="H42" s="225">
        <v>0.44191393548145302</v>
      </c>
      <c r="I42" s="223">
        <v>1.54250065820615</v>
      </c>
      <c r="J42" s="225">
        <v>0.47254454886667902</v>
      </c>
      <c r="K42" s="223">
        <v>0.71322063000035396</v>
      </c>
      <c r="L42" s="225">
        <v>0.76725299414805304</v>
      </c>
      <c r="M42" s="223">
        <v>66.917652768157396</v>
      </c>
      <c r="N42" s="225">
        <v>1.1193089497637001</v>
      </c>
      <c r="O42" s="223">
        <v>72.332911647114798</v>
      </c>
      <c r="P42" s="225">
        <v>2.5936405800119999</v>
      </c>
      <c r="Q42" s="223">
        <v>68.482874687765104</v>
      </c>
      <c r="R42" s="225">
        <v>3.3707105271728599</v>
      </c>
      <c r="S42" s="223">
        <v>64.478031246468205</v>
      </c>
      <c r="T42" s="225">
        <v>1.6314409273991199</v>
      </c>
      <c r="U42" s="223">
        <v>-7.85488040064656</v>
      </c>
      <c r="V42" s="225">
        <v>3.3709554999372102</v>
      </c>
      <c r="W42" s="223">
        <v>70.497457657121402</v>
      </c>
      <c r="X42" s="225">
        <v>1.2624739564973599</v>
      </c>
      <c r="Y42" s="223">
        <v>78.492174556428395</v>
      </c>
      <c r="Z42" s="225">
        <v>3.0392502047690799</v>
      </c>
      <c r="AA42" s="223">
        <v>71.0563766408318</v>
      </c>
      <c r="AB42" s="225">
        <v>3.0183241926261601</v>
      </c>
      <c r="AC42" s="223">
        <v>68.788312100661102</v>
      </c>
      <c r="AD42" s="225">
        <v>1.6765228295835599</v>
      </c>
      <c r="AE42" s="223">
        <v>-9.7038624557673394</v>
      </c>
      <c r="AF42" s="225">
        <v>3.4680178707471301</v>
      </c>
      <c r="AG42" s="104"/>
      <c r="AH42" s="104"/>
      <c r="AI42" s="104"/>
      <c r="AJ42" s="104"/>
      <c r="AK42" s="104"/>
      <c r="AL42" s="104"/>
      <c r="AM42" s="104"/>
      <c r="AN42" s="104"/>
      <c r="AO42" s="104"/>
      <c r="AP42" s="104"/>
      <c r="AQ42" s="104"/>
      <c r="AR42" s="255"/>
    </row>
    <row r="43" spans="1:44" ht="13" customHeight="1" x14ac:dyDescent="0.25">
      <c r="A43" s="26" t="s">
        <v>422</v>
      </c>
      <c r="B43" s="184">
        <v>2</v>
      </c>
      <c r="C43" s="223">
        <v>4.4107728129369796</v>
      </c>
      <c r="D43" s="225">
        <v>0.58803879814211601</v>
      </c>
      <c r="E43" s="223">
        <v>5.3797769425950097</v>
      </c>
      <c r="F43" s="225">
        <v>1.8114241722128499</v>
      </c>
      <c r="G43" s="223">
        <v>6.1195733670914603</v>
      </c>
      <c r="H43" s="225">
        <v>2.1849680825140099</v>
      </c>
      <c r="I43" s="223">
        <v>3.9160128424085801</v>
      </c>
      <c r="J43" s="225">
        <v>0.71782029266299896</v>
      </c>
      <c r="K43" s="223">
        <v>-1.4637641001864301</v>
      </c>
      <c r="L43" s="225">
        <v>1.97034384695454</v>
      </c>
      <c r="M43" s="223">
        <v>66.415410103004305</v>
      </c>
      <c r="N43" s="225">
        <v>1.5871411991376301</v>
      </c>
      <c r="O43" s="223">
        <v>64.6154477576288</v>
      </c>
      <c r="P43" s="225">
        <v>4.54988590064284</v>
      </c>
      <c r="Q43" s="223">
        <v>69.729031110297299</v>
      </c>
      <c r="R43" s="225">
        <v>3.55918190801329</v>
      </c>
      <c r="S43" s="223">
        <v>65.865396132314402</v>
      </c>
      <c r="T43" s="225">
        <v>2.00777833491028</v>
      </c>
      <c r="U43" s="223">
        <v>1.24994837468554</v>
      </c>
      <c r="V43" s="225">
        <v>5.1922152615550798</v>
      </c>
      <c r="W43" s="223">
        <v>42.941585776823203</v>
      </c>
      <c r="X43" s="225">
        <v>1.8246097642508901</v>
      </c>
      <c r="Y43" s="223">
        <v>44.765976754294002</v>
      </c>
      <c r="Z43" s="225">
        <v>4.0302339587659404</v>
      </c>
      <c r="AA43" s="223">
        <v>46.594215967251102</v>
      </c>
      <c r="AB43" s="225">
        <v>4.2676062533619401</v>
      </c>
      <c r="AC43" s="223">
        <v>40.518372584226199</v>
      </c>
      <c r="AD43" s="225">
        <v>2.2425888514033701</v>
      </c>
      <c r="AE43" s="223">
        <v>-4.2476041700678202</v>
      </c>
      <c r="AF43" s="225">
        <v>4.6049653081888904</v>
      </c>
      <c r="AG43" s="104"/>
      <c r="AH43" s="104"/>
      <c r="AI43" s="104"/>
      <c r="AJ43" s="104"/>
      <c r="AK43" s="104"/>
      <c r="AL43" s="104"/>
      <c r="AM43" s="104"/>
      <c r="AN43" s="104"/>
      <c r="AO43" s="104"/>
      <c r="AP43" s="104"/>
      <c r="AQ43" s="104"/>
      <c r="AR43" s="255"/>
    </row>
    <row r="44" spans="1:44" ht="13" customHeight="1" x14ac:dyDescent="0.25">
      <c r="A44" s="26" t="s">
        <v>423</v>
      </c>
      <c r="B44" s="184">
        <v>2</v>
      </c>
      <c r="C44" s="223">
        <v>0.356560655946842</v>
      </c>
      <c r="D44" s="225">
        <v>0.15936707682488799</v>
      </c>
      <c r="E44" s="223">
        <v>0.27225772440316398</v>
      </c>
      <c r="F44" s="225">
        <v>0.23849709877365999</v>
      </c>
      <c r="G44" s="223">
        <v>0.16710037552608001</v>
      </c>
      <c r="H44" s="225">
        <v>0.13149592786641501</v>
      </c>
      <c r="I44" s="223">
        <v>0.55432847943375596</v>
      </c>
      <c r="J44" s="225">
        <v>0.333237057182869</v>
      </c>
      <c r="K44" s="223">
        <v>0.28207075503059098</v>
      </c>
      <c r="L44" s="225">
        <v>0.40798287814050099</v>
      </c>
      <c r="M44" s="223">
        <v>83.944193243068995</v>
      </c>
      <c r="N44" s="225">
        <v>1.1750615612814299</v>
      </c>
      <c r="O44" s="223">
        <v>83.492570292230894</v>
      </c>
      <c r="P44" s="225">
        <v>2.9120203208316999</v>
      </c>
      <c r="Q44" s="223">
        <v>84.795427074671196</v>
      </c>
      <c r="R44" s="225">
        <v>1.6996042458841001</v>
      </c>
      <c r="S44" s="223">
        <v>83.277942760708399</v>
      </c>
      <c r="T44" s="225">
        <v>1.27301470912271</v>
      </c>
      <c r="U44" s="223">
        <v>-0.21462753152243899</v>
      </c>
      <c r="V44" s="225">
        <v>3.20982695114829</v>
      </c>
      <c r="W44" s="223">
        <v>65.246570524052999</v>
      </c>
      <c r="X44" s="225">
        <v>1.20907758066561</v>
      </c>
      <c r="Y44" s="223">
        <v>65.904355972618305</v>
      </c>
      <c r="Z44" s="225">
        <v>1.79115495872996</v>
      </c>
      <c r="AA44" s="223">
        <v>66.213329648329406</v>
      </c>
      <c r="AB44" s="225">
        <v>2.4487137180869101</v>
      </c>
      <c r="AC44" s="223">
        <v>63.435731694835397</v>
      </c>
      <c r="AD44" s="225">
        <v>1.9799568610229901</v>
      </c>
      <c r="AE44" s="223">
        <v>-2.4686242777828902</v>
      </c>
      <c r="AF44" s="225">
        <v>2.5387779282561</v>
      </c>
      <c r="AG44" s="104"/>
      <c r="AH44" s="104"/>
      <c r="AI44" s="104"/>
      <c r="AJ44" s="104"/>
      <c r="AK44" s="104"/>
      <c r="AL44" s="104"/>
      <c r="AM44" s="104"/>
      <c r="AN44" s="104"/>
      <c r="AO44" s="104"/>
      <c r="AP44" s="104"/>
      <c r="AQ44" s="104"/>
      <c r="AR44" s="255"/>
    </row>
    <row r="45" spans="1:44" ht="13" customHeight="1" x14ac:dyDescent="0.25">
      <c r="A45" s="26" t="s">
        <v>424</v>
      </c>
      <c r="B45" s="184">
        <v>2</v>
      </c>
      <c r="C45" s="223">
        <v>2.2583540742048398</v>
      </c>
      <c r="D45" s="225">
        <v>0.37454095044331698</v>
      </c>
      <c r="E45" s="223">
        <v>2.6302348254094601</v>
      </c>
      <c r="F45" s="225">
        <v>0.81288299022890098</v>
      </c>
      <c r="G45" s="223">
        <v>2.8666944355300199</v>
      </c>
      <c r="H45" s="225">
        <v>0.732980505022514</v>
      </c>
      <c r="I45" s="223">
        <v>1.97832953234507</v>
      </c>
      <c r="J45" s="225">
        <v>0.46169148361176598</v>
      </c>
      <c r="K45" s="223">
        <v>-0.65190529306439204</v>
      </c>
      <c r="L45" s="225">
        <v>0.910832794391365</v>
      </c>
      <c r="M45" s="223">
        <v>72.751452203578097</v>
      </c>
      <c r="N45" s="225">
        <v>1.10279404632151</v>
      </c>
      <c r="O45" s="223">
        <v>78.746828933671495</v>
      </c>
      <c r="P45" s="225">
        <v>2.30698281376133</v>
      </c>
      <c r="Q45" s="223">
        <v>71.900952400495996</v>
      </c>
      <c r="R45" s="225">
        <v>2.2943603784907798</v>
      </c>
      <c r="S45" s="223">
        <v>70.403734151812799</v>
      </c>
      <c r="T45" s="225">
        <v>1.38112027060784</v>
      </c>
      <c r="U45" s="223">
        <v>-8.3430947818586407</v>
      </c>
      <c r="V45" s="225">
        <v>2.5147102860336301</v>
      </c>
      <c r="W45" s="223">
        <v>53.194511947675402</v>
      </c>
      <c r="X45" s="225">
        <v>1.29349281245003</v>
      </c>
      <c r="Y45" s="223">
        <v>59.652740132829699</v>
      </c>
      <c r="Z45" s="225">
        <v>2.1763990408803799</v>
      </c>
      <c r="AA45" s="223">
        <v>51.893638274254599</v>
      </c>
      <c r="AB45" s="225">
        <v>2.8821246471891802</v>
      </c>
      <c r="AC45" s="223">
        <v>49.897363160951897</v>
      </c>
      <c r="AD45" s="225">
        <v>1.6484490896774799</v>
      </c>
      <c r="AE45" s="223">
        <v>-9.7553769718777392</v>
      </c>
      <c r="AF45" s="225">
        <v>2.6825279631770398</v>
      </c>
      <c r="AG45" s="104"/>
      <c r="AH45" s="104"/>
      <c r="AI45" s="104"/>
      <c r="AJ45" s="104"/>
      <c r="AK45" s="104"/>
      <c r="AL45" s="104"/>
      <c r="AM45" s="104"/>
      <c r="AN45" s="104"/>
      <c r="AO45" s="104"/>
      <c r="AP45" s="104"/>
      <c r="AQ45" s="104"/>
      <c r="AR45" s="255"/>
    </row>
    <row r="46" spans="1:44" ht="13" customHeight="1" x14ac:dyDescent="0.25">
      <c r="A46" s="26" t="s">
        <v>425</v>
      </c>
      <c r="B46" s="184">
        <v>2</v>
      </c>
      <c r="C46" s="223">
        <v>0.39111927152774301</v>
      </c>
      <c r="D46" s="225">
        <v>0.231240102137175</v>
      </c>
      <c r="E46" s="223">
        <v>0</v>
      </c>
      <c r="F46" s="225">
        <v>0</v>
      </c>
      <c r="G46" s="223">
        <v>0</v>
      </c>
      <c r="H46" s="225">
        <v>0</v>
      </c>
      <c r="I46" s="223">
        <v>0.50940118210053398</v>
      </c>
      <c r="J46" s="225">
        <v>0.30156583273675402</v>
      </c>
      <c r="K46" s="223">
        <v>0.50940118210053398</v>
      </c>
      <c r="L46" s="225">
        <v>0.30156583273675402</v>
      </c>
      <c r="M46" s="223">
        <v>83.3876251630453</v>
      </c>
      <c r="N46" s="225">
        <v>0.99849615192316099</v>
      </c>
      <c r="O46" s="223">
        <v>77.182960930379494</v>
      </c>
      <c r="P46" s="225">
        <v>4.1612006174091096</v>
      </c>
      <c r="Q46" s="223">
        <v>84.384818417881206</v>
      </c>
      <c r="R46" s="225">
        <v>3.18145896699501</v>
      </c>
      <c r="S46" s="223">
        <v>83.929914116622996</v>
      </c>
      <c r="T46" s="225">
        <v>1.0077027384516599</v>
      </c>
      <c r="U46" s="223">
        <v>6.7469531862435304</v>
      </c>
      <c r="V46" s="225">
        <v>4.2899981148227599</v>
      </c>
      <c r="W46" s="223">
        <v>73.323639397391304</v>
      </c>
      <c r="X46" s="225">
        <v>1.26492390346581</v>
      </c>
      <c r="Y46" s="223">
        <v>70.965352112368905</v>
      </c>
      <c r="Z46" s="225">
        <v>4.7540355718751703</v>
      </c>
      <c r="AA46" s="223">
        <v>79.663316487040206</v>
      </c>
      <c r="AB46" s="225">
        <v>3.4013986710100101</v>
      </c>
      <c r="AC46" s="223">
        <v>72.823452579591503</v>
      </c>
      <c r="AD46" s="225">
        <v>1.4283063215391201</v>
      </c>
      <c r="AE46" s="223">
        <v>1.85810046722258</v>
      </c>
      <c r="AF46" s="225">
        <v>5.1567148046699796</v>
      </c>
      <c r="AG46" s="104"/>
      <c r="AH46" s="104"/>
      <c r="AI46" s="104"/>
      <c r="AJ46" s="104"/>
      <c r="AK46" s="104"/>
      <c r="AL46" s="104"/>
      <c r="AM46" s="104"/>
      <c r="AN46" s="104"/>
      <c r="AO46" s="104"/>
      <c r="AP46" s="104"/>
      <c r="AQ46" s="104"/>
      <c r="AR46" s="255"/>
    </row>
    <row r="47" spans="1:44" ht="13" customHeight="1" x14ac:dyDescent="0.25">
      <c r="A47" s="26" t="s">
        <v>426</v>
      </c>
      <c r="B47" s="184">
        <v>2</v>
      </c>
      <c r="C47" s="223">
        <v>1.0451585612107901</v>
      </c>
      <c r="D47" s="225">
        <v>0.280075824460079</v>
      </c>
      <c r="E47" s="223">
        <v>0.68253539396840801</v>
      </c>
      <c r="F47" s="225">
        <v>0.40358813416435402</v>
      </c>
      <c r="G47" s="223">
        <v>0.92947807136182103</v>
      </c>
      <c r="H47" s="225">
        <v>0.93624750144505497</v>
      </c>
      <c r="I47" s="223">
        <v>1.0943445939355101</v>
      </c>
      <c r="J47" s="225">
        <v>0.32081741463318703</v>
      </c>
      <c r="K47" s="223">
        <v>0.41180919996709697</v>
      </c>
      <c r="L47" s="225">
        <v>0.52032095959483704</v>
      </c>
      <c r="M47" s="223">
        <v>57.606899650355601</v>
      </c>
      <c r="N47" s="225">
        <v>1.26451763055816</v>
      </c>
      <c r="O47" s="223">
        <v>67.014323714315097</v>
      </c>
      <c r="P47" s="225">
        <v>4.2136251705764201</v>
      </c>
      <c r="Q47" s="223">
        <v>47.646969931746398</v>
      </c>
      <c r="R47" s="225">
        <v>4.6548013799098102</v>
      </c>
      <c r="S47" s="223">
        <v>57.332941620455699</v>
      </c>
      <c r="T47" s="225">
        <v>1.46064754405915</v>
      </c>
      <c r="U47" s="223">
        <v>-9.6813820938593302</v>
      </c>
      <c r="V47" s="225">
        <v>4.6036169879741697</v>
      </c>
      <c r="W47" s="223">
        <v>84.194077532848993</v>
      </c>
      <c r="X47" s="225">
        <v>0.96221107150292096</v>
      </c>
      <c r="Y47" s="223">
        <v>91.490697218091398</v>
      </c>
      <c r="Z47" s="225">
        <v>2.0788220780017901</v>
      </c>
      <c r="AA47" s="223">
        <v>85.042722545259195</v>
      </c>
      <c r="AB47" s="225">
        <v>4.3479245852527297</v>
      </c>
      <c r="AC47" s="223">
        <v>83.339926658571599</v>
      </c>
      <c r="AD47" s="225">
        <v>1.03155544786104</v>
      </c>
      <c r="AE47" s="223">
        <v>-8.1507705595198701</v>
      </c>
      <c r="AF47" s="225">
        <v>2.2259310927268401</v>
      </c>
      <c r="AG47" s="104"/>
      <c r="AH47" s="104"/>
      <c r="AI47" s="104"/>
      <c r="AJ47" s="104"/>
      <c r="AK47" s="104"/>
      <c r="AL47" s="104"/>
      <c r="AM47" s="104"/>
      <c r="AN47" s="104"/>
      <c r="AO47" s="104"/>
      <c r="AP47" s="104"/>
      <c r="AQ47" s="104"/>
      <c r="AR47" s="255"/>
    </row>
    <row r="48" spans="1:44" ht="13" customHeight="1" x14ac:dyDescent="0.25">
      <c r="A48" s="26" t="s">
        <v>427</v>
      </c>
      <c r="B48" s="184">
        <v>2</v>
      </c>
      <c r="C48" s="223">
        <v>2.1308132249230498</v>
      </c>
      <c r="D48" s="225">
        <v>0.40110457560448198</v>
      </c>
      <c r="E48" s="223">
        <v>0.42522464489532003</v>
      </c>
      <c r="F48" s="225">
        <v>0.209737780460724</v>
      </c>
      <c r="G48" s="223">
        <v>1.8621692968238099</v>
      </c>
      <c r="H48" s="225">
        <v>1.2700768860487699</v>
      </c>
      <c r="I48" s="223">
        <v>2.5844974910499698</v>
      </c>
      <c r="J48" s="225">
        <v>0.46379577736552302</v>
      </c>
      <c r="K48" s="223">
        <v>2.15927284615465</v>
      </c>
      <c r="L48" s="225">
        <v>0.49977636541086501</v>
      </c>
      <c r="M48" s="223">
        <v>60.509038266801703</v>
      </c>
      <c r="N48" s="225">
        <v>1.6179043726934701</v>
      </c>
      <c r="O48" s="223">
        <v>68.848277198523505</v>
      </c>
      <c r="P48" s="225">
        <v>2.97433862259855</v>
      </c>
      <c r="Q48" s="223">
        <v>68.429569332923805</v>
      </c>
      <c r="R48" s="225">
        <v>3.4102392695976098</v>
      </c>
      <c r="S48" s="223">
        <v>57.975999101128998</v>
      </c>
      <c r="T48" s="225">
        <v>1.79165989032531</v>
      </c>
      <c r="U48" s="223">
        <v>-10.872278097394499</v>
      </c>
      <c r="V48" s="225">
        <v>3.3488982568694201</v>
      </c>
      <c r="W48" s="223">
        <v>53.939530282245002</v>
      </c>
      <c r="X48" s="225">
        <v>1.8249928406056699</v>
      </c>
      <c r="Y48" s="223">
        <v>63.357284928000396</v>
      </c>
      <c r="Z48" s="225">
        <v>3.3046186818857599</v>
      </c>
      <c r="AA48" s="223">
        <v>56.436513872771798</v>
      </c>
      <c r="AB48" s="225">
        <v>3.9128334430358702</v>
      </c>
      <c r="AC48" s="223">
        <v>51.155115260124397</v>
      </c>
      <c r="AD48" s="225">
        <v>2.0821410269488898</v>
      </c>
      <c r="AE48" s="223">
        <v>-12.202169667875999</v>
      </c>
      <c r="AF48" s="225">
        <v>3.7544260771095201</v>
      </c>
      <c r="AG48" s="104"/>
      <c r="AH48" s="104"/>
      <c r="AI48" s="104"/>
      <c r="AJ48" s="104"/>
      <c r="AK48" s="104"/>
      <c r="AL48" s="104"/>
      <c r="AM48" s="104"/>
      <c r="AN48" s="104"/>
      <c r="AO48" s="104"/>
      <c r="AP48" s="104"/>
      <c r="AQ48" s="104"/>
      <c r="AR48" s="255"/>
    </row>
    <row r="49" spans="1:44" ht="13" customHeight="1" x14ac:dyDescent="0.25">
      <c r="A49" s="26" t="s">
        <v>428</v>
      </c>
      <c r="B49" s="184">
        <v>2</v>
      </c>
      <c r="C49" s="223">
        <v>1.3966584789376</v>
      </c>
      <c r="D49" s="225">
        <v>0.31360435494660599</v>
      </c>
      <c r="E49" s="223">
        <v>2.8586766065272</v>
      </c>
      <c r="F49" s="225">
        <v>1.4310202258037099</v>
      </c>
      <c r="G49" s="223">
        <v>0</v>
      </c>
      <c r="H49" s="225">
        <v>0</v>
      </c>
      <c r="I49" s="223">
        <v>1.40023347551572</v>
      </c>
      <c r="J49" s="225">
        <v>0.38607746234590801</v>
      </c>
      <c r="K49" s="223">
        <v>-1.45844313101148</v>
      </c>
      <c r="L49" s="225">
        <v>1.48627654483577</v>
      </c>
      <c r="M49" s="223">
        <v>85.245113632367605</v>
      </c>
      <c r="N49" s="225">
        <v>0.80126370203719199</v>
      </c>
      <c r="O49" s="223">
        <v>79.467648661878599</v>
      </c>
      <c r="P49" s="225">
        <v>3.1285786087863898</v>
      </c>
      <c r="Q49" s="223">
        <v>87.943889862648405</v>
      </c>
      <c r="R49" s="225">
        <v>2.09503404418657</v>
      </c>
      <c r="S49" s="223">
        <v>85.530629849584102</v>
      </c>
      <c r="T49" s="225">
        <v>0.95836529221371702</v>
      </c>
      <c r="U49" s="223">
        <v>6.06298118770553</v>
      </c>
      <c r="V49" s="225">
        <v>3.2147379235356999</v>
      </c>
      <c r="W49" s="223">
        <v>57.967787479680197</v>
      </c>
      <c r="X49" s="225">
        <v>1.2692927448283899</v>
      </c>
      <c r="Y49" s="223">
        <v>54.6169612360546</v>
      </c>
      <c r="Z49" s="225">
        <v>4.1480173600395602</v>
      </c>
      <c r="AA49" s="223">
        <v>62.881611365147798</v>
      </c>
      <c r="AB49" s="225">
        <v>3.8033155694912599</v>
      </c>
      <c r="AC49" s="223">
        <v>57.485749999623003</v>
      </c>
      <c r="AD49" s="225">
        <v>1.5765538206880401</v>
      </c>
      <c r="AE49" s="223">
        <v>2.8687887635684701</v>
      </c>
      <c r="AF49" s="225">
        <v>4.6423077292583503</v>
      </c>
      <c r="AG49" s="104"/>
      <c r="AH49" s="104"/>
      <c r="AI49" s="104"/>
      <c r="AJ49" s="104"/>
      <c r="AK49" s="104"/>
      <c r="AL49" s="104"/>
      <c r="AM49" s="104"/>
      <c r="AN49" s="104"/>
      <c r="AO49" s="104"/>
      <c r="AP49" s="104"/>
      <c r="AQ49" s="104"/>
      <c r="AR49" s="255"/>
    </row>
    <row r="50" spans="1:44" ht="13" customHeight="1" x14ac:dyDescent="0.25">
      <c r="A50" s="26" t="s">
        <v>429</v>
      </c>
      <c r="B50" s="184">
        <v>2</v>
      </c>
      <c r="C50" s="223">
        <v>2.88700845649314</v>
      </c>
      <c r="D50" s="225">
        <v>0.399032331282138</v>
      </c>
      <c r="E50" s="223">
        <v>3.8177800272450901</v>
      </c>
      <c r="F50" s="225">
        <v>1.1715967331020101</v>
      </c>
      <c r="G50" s="223">
        <v>3.00530377544393</v>
      </c>
      <c r="H50" s="225">
        <v>0.988682365764739</v>
      </c>
      <c r="I50" s="223">
        <v>2.46227293705086</v>
      </c>
      <c r="J50" s="225">
        <v>0.40393352933999699</v>
      </c>
      <c r="K50" s="223">
        <v>-1.3555070901942301</v>
      </c>
      <c r="L50" s="225">
        <v>1.2069482675708101</v>
      </c>
      <c r="M50" s="223">
        <v>70.976135919939694</v>
      </c>
      <c r="N50" s="225">
        <v>1.1650062344787799</v>
      </c>
      <c r="O50" s="223">
        <v>71.5591657819338</v>
      </c>
      <c r="P50" s="225">
        <v>2.68281098092893</v>
      </c>
      <c r="Q50" s="223">
        <v>71.336060618065702</v>
      </c>
      <c r="R50" s="225">
        <v>2.9262917305281002</v>
      </c>
      <c r="S50" s="223">
        <v>70.842202596696495</v>
      </c>
      <c r="T50" s="225">
        <v>1.3409780715855999</v>
      </c>
      <c r="U50" s="223">
        <v>-0.71696318523736102</v>
      </c>
      <c r="V50" s="225">
        <v>2.9484343348252402</v>
      </c>
      <c r="W50" s="223">
        <v>42.442658375519201</v>
      </c>
      <c r="X50" s="225">
        <v>1.4647314454967599</v>
      </c>
      <c r="Y50" s="223">
        <v>42.195311448441402</v>
      </c>
      <c r="Z50" s="225">
        <v>3.4659221426990698</v>
      </c>
      <c r="AA50" s="223">
        <v>39.1853663949626</v>
      </c>
      <c r="AB50" s="225">
        <v>2.6070889277353899</v>
      </c>
      <c r="AC50" s="223">
        <v>43.036182607596999</v>
      </c>
      <c r="AD50" s="225">
        <v>1.60582320036857</v>
      </c>
      <c r="AE50" s="223">
        <v>0.84087115915564703</v>
      </c>
      <c r="AF50" s="225">
        <v>3.4087321557638601</v>
      </c>
      <c r="AG50" s="104"/>
      <c r="AH50" s="104"/>
      <c r="AI50" s="104"/>
      <c r="AJ50" s="104"/>
      <c r="AK50" s="104"/>
      <c r="AL50" s="104"/>
      <c r="AM50" s="104"/>
      <c r="AN50" s="104"/>
      <c r="AO50" s="104"/>
      <c r="AP50" s="104"/>
      <c r="AQ50" s="104"/>
      <c r="AR50" s="255"/>
    </row>
    <row r="51" spans="1:44" ht="13" customHeight="1" x14ac:dyDescent="0.25">
      <c r="A51" s="26" t="s">
        <v>430</v>
      </c>
      <c r="B51" s="184">
        <v>2</v>
      </c>
      <c r="C51" s="223">
        <v>1.1911675382550899</v>
      </c>
      <c r="D51" s="225">
        <v>0.233154203934266</v>
      </c>
      <c r="E51" s="223">
        <v>0.15057859831256401</v>
      </c>
      <c r="F51" s="225">
        <v>0.15150763639572801</v>
      </c>
      <c r="G51" s="223">
        <v>1.1919602576694299</v>
      </c>
      <c r="H51" s="225">
        <v>0.48131881892322298</v>
      </c>
      <c r="I51" s="223">
        <v>1.49098205721544</v>
      </c>
      <c r="J51" s="225">
        <v>0.29652970628219</v>
      </c>
      <c r="K51" s="223">
        <v>1.3404034589028799</v>
      </c>
      <c r="L51" s="225">
        <v>0.33121208807307301</v>
      </c>
      <c r="M51" s="223">
        <v>60.372567917138198</v>
      </c>
      <c r="N51" s="225">
        <v>0.99846340445960702</v>
      </c>
      <c r="O51" s="223">
        <v>63.7627624337821</v>
      </c>
      <c r="P51" s="225">
        <v>2.0809573310797398</v>
      </c>
      <c r="Q51" s="223">
        <v>63.939319449307597</v>
      </c>
      <c r="R51" s="225">
        <v>2.24616538437302</v>
      </c>
      <c r="S51" s="223">
        <v>58.514047054009602</v>
      </c>
      <c r="T51" s="225">
        <v>1.29146912123499</v>
      </c>
      <c r="U51" s="223">
        <v>-5.2487153797725101</v>
      </c>
      <c r="V51" s="225">
        <v>2.44632148696792</v>
      </c>
      <c r="W51" s="223">
        <v>59.142207253848703</v>
      </c>
      <c r="X51" s="225">
        <v>1.45250596672638</v>
      </c>
      <c r="Y51" s="223">
        <v>59.113539162145202</v>
      </c>
      <c r="Z51" s="225">
        <v>2.2361421362384601</v>
      </c>
      <c r="AA51" s="223">
        <v>54.1729977834054</v>
      </c>
      <c r="AB51" s="225">
        <v>2.6793512766673699</v>
      </c>
      <c r="AC51" s="223">
        <v>60.569462523700899</v>
      </c>
      <c r="AD51" s="225">
        <v>1.52559762631854</v>
      </c>
      <c r="AE51" s="223">
        <v>1.4559233615556699</v>
      </c>
      <c r="AF51" s="225">
        <v>2.21953773686052</v>
      </c>
      <c r="AG51" s="104"/>
      <c r="AH51" s="104"/>
      <c r="AI51" s="104"/>
      <c r="AJ51" s="104"/>
      <c r="AK51" s="104"/>
      <c r="AL51" s="104"/>
      <c r="AM51" s="104"/>
      <c r="AN51" s="104"/>
      <c r="AO51" s="104"/>
      <c r="AP51" s="104"/>
      <c r="AQ51" s="104"/>
      <c r="AR51" s="255"/>
    </row>
    <row r="52" spans="1:44" ht="13" customHeight="1" x14ac:dyDescent="0.25">
      <c r="A52" s="26" t="s">
        <v>431</v>
      </c>
      <c r="B52" s="184">
        <v>2</v>
      </c>
      <c r="C52" s="223">
        <v>0.78089218374337799</v>
      </c>
      <c r="D52" s="225">
        <v>0.25050512278346898</v>
      </c>
      <c r="E52" s="223">
        <v>0</v>
      </c>
      <c r="F52" s="225">
        <v>0</v>
      </c>
      <c r="G52" s="223">
        <v>0</v>
      </c>
      <c r="H52" s="225">
        <v>0</v>
      </c>
      <c r="I52" s="223">
        <v>1.0985281047450901</v>
      </c>
      <c r="J52" s="225">
        <v>0.36914795385462501</v>
      </c>
      <c r="K52" s="223">
        <v>1.0985281047450901</v>
      </c>
      <c r="L52" s="225">
        <v>0.36914795385462501</v>
      </c>
      <c r="M52" s="223">
        <v>64.311620385433301</v>
      </c>
      <c r="N52" s="225">
        <v>1.0630872871024699</v>
      </c>
      <c r="O52" s="223">
        <v>68.592879407115802</v>
      </c>
      <c r="P52" s="225">
        <v>3.8825646021135798</v>
      </c>
      <c r="Q52" s="223">
        <v>68.484703150415001</v>
      </c>
      <c r="R52" s="225">
        <v>3.1632454914375598</v>
      </c>
      <c r="S52" s="223">
        <v>63.020201329210103</v>
      </c>
      <c r="T52" s="225">
        <v>1.47779697102031</v>
      </c>
      <c r="U52" s="223">
        <v>-5.5726780779057803</v>
      </c>
      <c r="V52" s="225">
        <v>4.4493025108503499</v>
      </c>
      <c r="W52" s="223">
        <v>82.524162239197693</v>
      </c>
      <c r="X52" s="225">
        <v>1.1757736122906299</v>
      </c>
      <c r="Y52" s="223">
        <v>88.162767250131296</v>
      </c>
      <c r="Z52" s="225">
        <v>2.04490271908855</v>
      </c>
      <c r="AA52" s="223">
        <v>81.702235180723406</v>
      </c>
      <c r="AB52" s="225">
        <v>3.0974868543354099</v>
      </c>
      <c r="AC52" s="223">
        <v>80.867148028223198</v>
      </c>
      <c r="AD52" s="225">
        <v>1.5946401925295699</v>
      </c>
      <c r="AE52" s="223">
        <v>-7.2956192219080398</v>
      </c>
      <c r="AF52" s="225">
        <v>2.3181531212825002</v>
      </c>
      <c r="AG52" s="104"/>
      <c r="AH52" s="104"/>
      <c r="AI52" s="104"/>
      <c r="AJ52" s="104"/>
      <c r="AK52" s="104"/>
      <c r="AL52" s="104"/>
      <c r="AM52" s="104"/>
      <c r="AN52" s="104"/>
      <c r="AO52" s="104"/>
      <c r="AP52" s="104"/>
      <c r="AQ52" s="104"/>
      <c r="AR52" s="255"/>
    </row>
    <row r="53" spans="1:44" ht="13" customHeight="1" x14ac:dyDescent="0.25">
      <c r="A53" s="26" t="s">
        <v>432</v>
      </c>
      <c r="B53" s="184">
        <v>2</v>
      </c>
      <c r="C53" s="223">
        <v>1.0821186001318099</v>
      </c>
      <c r="D53" s="225">
        <v>0.19592016091346801</v>
      </c>
      <c r="E53" s="223">
        <v>0.52852161830775002</v>
      </c>
      <c r="F53" s="225">
        <v>0.35911232259456399</v>
      </c>
      <c r="G53" s="223">
        <v>1.29487051734829</v>
      </c>
      <c r="H53" s="225">
        <v>0.55275426407838002</v>
      </c>
      <c r="I53" s="223">
        <v>1.1568625064934901</v>
      </c>
      <c r="J53" s="225">
        <v>0.26073417128547799</v>
      </c>
      <c r="K53" s="223">
        <v>0.62834088818574196</v>
      </c>
      <c r="L53" s="225">
        <v>0.45203510975654398</v>
      </c>
      <c r="M53" s="223">
        <v>54.842841529445998</v>
      </c>
      <c r="N53" s="225">
        <v>1.23614374078475</v>
      </c>
      <c r="O53" s="223">
        <v>55.9502107388914</v>
      </c>
      <c r="P53" s="225">
        <v>2.6681988530868201</v>
      </c>
      <c r="Q53" s="223">
        <v>54.031510046397599</v>
      </c>
      <c r="R53" s="225">
        <v>2.3324196623336002</v>
      </c>
      <c r="S53" s="223">
        <v>54.540573832703402</v>
      </c>
      <c r="T53" s="225">
        <v>1.5057796282890299</v>
      </c>
      <c r="U53" s="223">
        <v>-1.4096369061879701</v>
      </c>
      <c r="V53" s="225">
        <v>2.9656774468969198</v>
      </c>
      <c r="W53" s="223">
        <v>71.503094795529194</v>
      </c>
      <c r="X53" s="225">
        <v>1.0832151108088599</v>
      </c>
      <c r="Y53" s="223">
        <v>79.674223888546905</v>
      </c>
      <c r="Z53" s="225">
        <v>1.83667956674442</v>
      </c>
      <c r="AA53" s="223">
        <v>76.617184684673305</v>
      </c>
      <c r="AB53" s="225">
        <v>2.2242768265352599</v>
      </c>
      <c r="AC53" s="223">
        <v>68.057089232993306</v>
      </c>
      <c r="AD53" s="225">
        <v>1.30491266908547</v>
      </c>
      <c r="AE53" s="223">
        <v>-11.617134655553601</v>
      </c>
      <c r="AF53" s="225">
        <v>2.1391557384528901</v>
      </c>
      <c r="AG53" s="104"/>
      <c r="AH53" s="104"/>
      <c r="AI53" s="104"/>
      <c r="AJ53" s="104"/>
      <c r="AK53" s="104"/>
      <c r="AL53" s="104"/>
      <c r="AM53" s="104"/>
      <c r="AN53" s="104"/>
      <c r="AO53" s="104"/>
      <c r="AP53" s="104"/>
      <c r="AQ53" s="104"/>
      <c r="AR53" s="255"/>
    </row>
    <row r="54" spans="1:44" ht="13" customHeight="1" x14ac:dyDescent="0.25">
      <c r="A54" s="26" t="s">
        <v>433</v>
      </c>
      <c r="B54" s="184">
        <v>2</v>
      </c>
      <c r="C54" s="223">
        <v>0.28937609322379798</v>
      </c>
      <c r="D54" s="225">
        <v>0.112028901764624</v>
      </c>
      <c r="E54" s="223">
        <v>0</v>
      </c>
      <c r="F54" s="225">
        <v>0</v>
      </c>
      <c r="G54" s="223">
        <v>0.49395224780592301</v>
      </c>
      <c r="H54" s="225">
        <v>0.38795212164454701</v>
      </c>
      <c r="I54" s="223">
        <v>0.29483997409879797</v>
      </c>
      <c r="J54" s="225">
        <v>0.13822629514957099</v>
      </c>
      <c r="K54" s="223">
        <v>0.29483997409879797</v>
      </c>
      <c r="L54" s="225">
        <v>0.13822629514957099</v>
      </c>
      <c r="M54" s="223">
        <v>75.395589519958705</v>
      </c>
      <c r="N54" s="225">
        <v>1.1843317957058801</v>
      </c>
      <c r="O54" s="223">
        <v>77.750256700926499</v>
      </c>
      <c r="P54" s="225">
        <v>2.5880888966887099</v>
      </c>
      <c r="Q54" s="223">
        <v>74.883684511141794</v>
      </c>
      <c r="R54" s="225">
        <v>3.3322206338110898</v>
      </c>
      <c r="S54" s="223">
        <v>74.921998497254904</v>
      </c>
      <c r="T54" s="225">
        <v>1.5912912846813101</v>
      </c>
      <c r="U54" s="223">
        <v>-2.8282582036716102</v>
      </c>
      <c r="V54" s="225">
        <v>3.24806057110652</v>
      </c>
      <c r="W54" s="223">
        <v>86.396990463151397</v>
      </c>
      <c r="X54" s="225">
        <v>1.11546491770581</v>
      </c>
      <c r="Y54" s="223">
        <v>88.7500934635802</v>
      </c>
      <c r="Z54" s="225">
        <v>2.0599375457370201</v>
      </c>
      <c r="AA54" s="223">
        <v>88.429815902018206</v>
      </c>
      <c r="AB54" s="225">
        <v>2.0194983781336302</v>
      </c>
      <c r="AC54" s="223">
        <v>85.312944836360998</v>
      </c>
      <c r="AD54" s="225">
        <v>1.3542734220174899</v>
      </c>
      <c r="AE54" s="223">
        <v>-3.4371486272192402</v>
      </c>
      <c r="AF54" s="225">
        <v>2.2164849599469698</v>
      </c>
      <c r="AG54" s="104"/>
      <c r="AH54" s="104"/>
      <c r="AI54" s="104"/>
      <c r="AJ54" s="104"/>
      <c r="AK54" s="104"/>
      <c r="AL54" s="104"/>
      <c r="AM54" s="104"/>
      <c r="AN54" s="104"/>
      <c r="AO54" s="104"/>
      <c r="AP54" s="104"/>
      <c r="AQ54" s="104"/>
      <c r="AR54" s="255"/>
    </row>
    <row r="55" spans="1:44" ht="13" customHeight="1" x14ac:dyDescent="0.25">
      <c r="A55" s="26" t="s">
        <v>434</v>
      </c>
      <c r="B55" s="184">
        <v>2</v>
      </c>
      <c r="C55" s="223">
        <v>5.4617455264317299E-2</v>
      </c>
      <c r="D55" s="225">
        <v>3.8874217021970102E-2</v>
      </c>
      <c r="E55" s="223">
        <v>0</v>
      </c>
      <c r="F55" s="225">
        <v>0</v>
      </c>
      <c r="G55" s="223">
        <v>0.145412209361137</v>
      </c>
      <c r="H55" s="225">
        <v>0.14619832643801201</v>
      </c>
      <c r="I55" s="223">
        <v>6.2734037866878603E-2</v>
      </c>
      <c r="J55" s="225">
        <v>6.2563454476593602E-2</v>
      </c>
      <c r="K55" s="223">
        <v>6.2734037866878603E-2</v>
      </c>
      <c r="L55" s="225">
        <v>6.2563454476593602E-2</v>
      </c>
      <c r="M55" s="223">
        <v>90.149970951273701</v>
      </c>
      <c r="N55" s="225">
        <v>0.75739451991377704</v>
      </c>
      <c r="O55" s="223">
        <v>89.158735858711594</v>
      </c>
      <c r="P55" s="225">
        <v>1.64066481993144</v>
      </c>
      <c r="Q55" s="223">
        <v>89.185452303969996</v>
      </c>
      <c r="R55" s="225">
        <v>1.95041919973226</v>
      </c>
      <c r="S55" s="223">
        <v>90.865687611659197</v>
      </c>
      <c r="T55" s="225">
        <v>1.2016650970987801</v>
      </c>
      <c r="U55" s="223">
        <v>1.7069517529475999</v>
      </c>
      <c r="V55" s="225">
        <v>2.14124787840082</v>
      </c>
      <c r="W55" s="223">
        <v>91.694698600913298</v>
      </c>
      <c r="X55" s="225">
        <v>0.79061251962202606</v>
      </c>
      <c r="Y55" s="223">
        <v>92.894199031581493</v>
      </c>
      <c r="Z55" s="225">
        <v>1.2336712826790199</v>
      </c>
      <c r="AA55" s="223">
        <v>89.195102239781406</v>
      </c>
      <c r="AB55" s="225">
        <v>2.3118652545305798</v>
      </c>
      <c r="AC55" s="223">
        <v>91.666448096482398</v>
      </c>
      <c r="AD55" s="225">
        <v>1.15705836595828</v>
      </c>
      <c r="AE55" s="223">
        <v>-1.2277509350990501</v>
      </c>
      <c r="AF55" s="225">
        <v>1.6040484233910199</v>
      </c>
      <c r="AG55" s="104"/>
      <c r="AH55" s="104"/>
      <c r="AI55" s="104"/>
      <c r="AJ55" s="104"/>
      <c r="AK55" s="104"/>
      <c r="AL55" s="104"/>
      <c r="AM55" s="104"/>
      <c r="AN55" s="104"/>
      <c r="AO55" s="104"/>
      <c r="AP55" s="104"/>
      <c r="AQ55" s="104"/>
      <c r="AR55" s="255"/>
    </row>
    <row r="56" spans="1:44" ht="13" customHeight="1" x14ac:dyDescent="0.25">
      <c r="A56" s="26" t="s">
        <v>435</v>
      </c>
      <c r="B56" s="184">
        <v>2</v>
      </c>
      <c r="C56" s="223">
        <v>0.64767242560882499</v>
      </c>
      <c r="D56" s="225">
        <v>0.14058361830132199</v>
      </c>
      <c r="E56" s="223">
        <v>0.37375788587132203</v>
      </c>
      <c r="F56" s="225">
        <v>0.168136883082115</v>
      </c>
      <c r="G56" s="223">
        <v>0.95982630288375603</v>
      </c>
      <c r="H56" s="225">
        <v>0.44245727003312801</v>
      </c>
      <c r="I56" s="223">
        <v>0.67459381258001805</v>
      </c>
      <c r="J56" s="225">
        <v>0.20160891054389601</v>
      </c>
      <c r="K56" s="223">
        <v>0.30083592670869602</v>
      </c>
      <c r="L56" s="225">
        <v>0.26421382778531499</v>
      </c>
      <c r="M56" s="223">
        <v>67.450643402204506</v>
      </c>
      <c r="N56" s="225">
        <v>1.11408417844834</v>
      </c>
      <c r="O56" s="223">
        <v>72.637133506213701</v>
      </c>
      <c r="P56" s="225">
        <v>1.86459758004264</v>
      </c>
      <c r="Q56" s="223">
        <v>66.135801451087005</v>
      </c>
      <c r="R56" s="225">
        <v>2.06621338120924</v>
      </c>
      <c r="S56" s="223">
        <v>66.087240352748495</v>
      </c>
      <c r="T56" s="225">
        <v>1.39276162279017</v>
      </c>
      <c r="U56" s="223">
        <v>-6.5498931534652503</v>
      </c>
      <c r="V56" s="225">
        <v>2.0216120700489699</v>
      </c>
      <c r="W56" s="223">
        <v>77.829018666440106</v>
      </c>
      <c r="X56" s="225">
        <v>0.91441865329838201</v>
      </c>
      <c r="Y56" s="223">
        <v>86.228089047525401</v>
      </c>
      <c r="Z56" s="225">
        <v>1.17305980499396</v>
      </c>
      <c r="AA56" s="223">
        <v>77.878170521969807</v>
      </c>
      <c r="AB56" s="225">
        <v>1.5165177518805499</v>
      </c>
      <c r="AC56" s="223">
        <v>74.210384860775903</v>
      </c>
      <c r="AD56" s="225">
        <v>1.26564203981484</v>
      </c>
      <c r="AE56" s="223">
        <v>-12.0177041867495</v>
      </c>
      <c r="AF56" s="225">
        <v>1.55537864492559</v>
      </c>
      <c r="AG56" s="104"/>
      <c r="AH56" s="104"/>
      <c r="AI56" s="104"/>
      <c r="AJ56" s="104"/>
      <c r="AK56" s="104"/>
      <c r="AL56" s="104"/>
      <c r="AM56" s="104"/>
      <c r="AN56" s="104"/>
      <c r="AO56" s="104"/>
      <c r="AP56" s="104"/>
      <c r="AQ56" s="104"/>
      <c r="AR56" s="255"/>
    </row>
    <row r="57" spans="1:44" ht="13" customHeight="1" x14ac:dyDescent="0.25">
      <c r="A57" s="26" t="s">
        <v>436</v>
      </c>
      <c r="B57" s="184">
        <v>2</v>
      </c>
      <c r="C57" s="223">
        <v>0.121020566674584</v>
      </c>
      <c r="D57" s="225">
        <v>7.0701780600733496E-2</v>
      </c>
      <c r="E57" s="223">
        <v>0.76429090559646295</v>
      </c>
      <c r="F57" s="225">
        <v>0.44574174349895601</v>
      </c>
      <c r="G57" s="223">
        <v>0</v>
      </c>
      <c r="H57" s="225">
        <v>0</v>
      </c>
      <c r="I57" s="223">
        <v>0</v>
      </c>
      <c r="J57" s="225">
        <v>0</v>
      </c>
      <c r="K57" s="223">
        <v>-0.76429090559646295</v>
      </c>
      <c r="L57" s="225">
        <v>0.44574174349895601</v>
      </c>
      <c r="M57" s="223">
        <v>86.534004475161893</v>
      </c>
      <c r="N57" s="225">
        <v>1.1878476425612201</v>
      </c>
      <c r="O57" s="223">
        <v>89.359258415854299</v>
      </c>
      <c r="P57" s="225">
        <v>2.1927310931071502</v>
      </c>
      <c r="Q57" s="223">
        <v>89.196429709768495</v>
      </c>
      <c r="R57" s="225">
        <v>2.4049000135612499</v>
      </c>
      <c r="S57" s="223">
        <v>85.100718124594707</v>
      </c>
      <c r="T57" s="225">
        <v>1.4317178951075</v>
      </c>
      <c r="U57" s="223">
        <v>-4.25854029125958</v>
      </c>
      <c r="V57" s="225">
        <v>2.5725540667012599</v>
      </c>
      <c r="W57" s="223">
        <v>82.888154379262801</v>
      </c>
      <c r="X57" s="225">
        <v>1.2050745861738099</v>
      </c>
      <c r="Y57" s="223">
        <v>86.103318646632303</v>
      </c>
      <c r="Z57" s="225">
        <v>2.8299538631969301</v>
      </c>
      <c r="AA57" s="223">
        <v>82.311690103286793</v>
      </c>
      <c r="AB57" s="225">
        <v>4.1044104032631497</v>
      </c>
      <c r="AC57" s="223">
        <v>82.044344732823902</v>
      </c>
      <c r="AD57" s="225">
        <v>1.48305970535645</v>
      </c>
      <c r="AE57" s="223">
        <v>-4.0589739138084404</v>
      </c>
      <c r="AF57" s="225">
        <v>3.27567232880277</v>
      </c>
      <c r="AG57" s="104"/>
      <c r="AH57" s="104"/>
      <c r="AI57" s="104"/>
      <c r="AJ57" s="104"/>
      <c r="AK57" s="104"/>
      <c r="AL57" s="104"/>
      <c r="AM57" s="104"/>
      <c r="AN57" s="104"/>
      <c r="AO57" s="104"/>
      <c r="AP57" s="104"/>
      <c r="AQ57" s="104"/>
      <c r="AR57" s="255"/>
    </row>
    <row r="58" spans="1:44" ht="13" customHeight="1" x14ac:dyDescent="0.25">
      <c r="A58" s="26" t="s">
        <v>437</v>
      </c>
      <c r="B58" s="184">
        <v>2</v>
      </c>
      <c r="C58" s="223">
        <v>2.0311947276895901</v>
      </c>
      <c r="D58" s="225">
        <v>0.32464727278693101</v>
      </c>
      <c r="E58" s="223">
        <v>2.8613550649221899</v>
      </c>
      <c r="F58" s="225">
        <v>0.96259363155606104</v>
      </c>
      <c r="G58" s="223">
        <v>1.55442311139137</v>
      </c>
      <c r="H58" s="225">
        <v>0.60806092816207602</v>
      </c>
      <c r="I58" s="223">
        <v>1.9550928684842199</v>
      </c>
      <c r="J58" s="225">
        <v>0.371153285359962</v>
      </c>
      <c r="K58" s="223">
        <v>-0.90626219643797301</v>
      </c>
      <c r="L58" s="225">
        <v>1.03417719828097</v>
      </c>
      <c r="M58" s="223">
        <v>70.852419384961394</v>
      </c>
      <c r="N58" s="225">
        <v>1.0310773502138999</v>
      </c>
      <c r="O58" s="223">
        <v>72.272229030643302</v>
      </c>
      <c r="P58" s="225">
        <v>2.3402390247818898</v>
      </c>
      <c r="Q58" s="223">
        <v>75.506920684667193</v>
      </c>
      <c r="R58" s="225">
        <v>1.7755828227145001</v>
      </c>
      <c r="S58" s="223">
        <v>68.090435370860106</v>
      </c>
      <c r="T58" s="225">
        <v>1.2801788608253399</v>
      </c>
      <c r="U58" s="223">
        <v>-4.1817936597831702</v>
      </c>
      <c r="V58" s="225">
        <v>2.55876804088521</v>
      </c>
      <c r="W58" s="223">
        <v>69.399025952468506</v>
      </c>
      <c r="X58" s="225">
        <v>1.20767297789996</v>
      </c>
      <c r="Y58" s="223">
        <v>70.050785750893496</v>
      </c>
      <c r="Z58" s="225">
        <v>3.4769367078829498</v>
      </c>
      <c r="AA58" s="223">
        <v>70.4073955935215</v>
      </c>
      <c r="AB58" s="225">
        <v>2.3345027534507099</v>
      </c>
      <c r="AC58" s="223">
        <v>68.852320378227503</v>
      </c>
      <c r="AD58" s="225">
        <v>1.3998743436816601</v>
      </c>
      <c r="AE58" s="223">
        <v>-1.19846537266599</v>
      </c>
      <c r="AF58" s="225">
        <v>3.82159636194387</v>
      </c>
      <c r="AG58" s="104"/>
      <c r="AH58" s="104"/>
      <c r="AI58" s="104"/>
      <c r="AJ58" s="104"/>
      <c r="AK58" s="104"/>
      <c r="AL58" s="104"/>
      <c r="AM58" s="104"/>
      <c r="AN58" s="104"/>
      <c r="AO58" s="104"/>
      <c r="AP58" s="104"/>
      <c r="AQ58" s="104"/>
      <c r="AR58" s="255"/>
    </row>
    <row r="59" spans="1:44" ht="13" customHeight="1" x14ac:dyDescent="0.25">
      <c r="A59" s="26" t="s">
        <v>438</v>
      </c>
      <c r="B59" s="184">
        <v>2</v>
      </c>
      <c r="C59" s="223">
        <v>0.66884201623362605</v>
      </c>
      <c r="D59" s="225">
        <v>0.26992729743184202</v>
      </c>
      <c r="E59" s="223">
        <v>1.6136875159103701</v>
      </c>
      <c r="F59" s="225">
        <v>1.1855142051363401</v>
      </c>
      <c r="G59" s="223">
        <v>0.42553163166728097</v>
      </c>
      <c r="H59" s="225">
        <v>0.34640605990588003</v>
      </c>
      <c r="I59" s="223">
        <v>0.48892534426804801</v>
      </c>
      <c r="J59" s="225">
        <v>0.20758408027223399</v>
      </c>
      <c r="K59" s="223">
        <v>-1.12476217164232</v>
      </c>
      <c r="L59" s="225">
        <v>1.19942709246295</v>
      </c>
      <c r="M59" s="223">
        <v>69.785215822756498</v>
      </c>
      <c r="N59" s="225">
        <v>1.24358717500865</v>
      </c>
      <c r="O59" s="223">
        <v>70.863354615851506</v>
      </c>
      <c r="P59" s="225">
        <v>3.2287288476046498</v>
      </c>
      <c r="Q59" s="223">
        <v>72.988276683118102</v>
      </c>
      <c r="R59" s="225">
        <v>1.77468562789175</v>
      </c>
      <c r="S59" s="223">
        <v>67.112335448524902</v>
      </c>
      <c r="T59" s="225">
        <v>1.7369248454017201</v>
      </c>
      <c r="U59" s="223">
        <v>-3.7510191673265898</v>
      </c>
      <c r="V59" s="225">
        <v>3.8881069289470598</v>
      </c>
      <c r="W59" s="223">
        <v>72.318475472322504</v>
      </c>
      <c r="X59" s="225">
        <v>1.4684752012595499</v>
      </c>
      <c r="Y59" s="223">
        <v>75.482046158836297</v>
      </c>
      <c r="Z59" s="225">
        <v>2.6039365315304899</v>
      </c>
      <c r="AA59" s="223">
        <v>77.689548700987402</v>
      </c>
      <c r="AB59" s="225">
        <v>2.9674712956801601</v>
      </c>
      <c r="AC59" s="223">
        <v>67.546174705988506</v>
      </c>
      <c r="AD59" s="225">
        <v>1.81049318953782</v>
      </c>
      <c r="AE59" s="223">
        <v>-7.9358714528477501</v>
      </c>
      <c r="AF59" s="225">
        <v>3.1190197043496899</v>
      </c>
      <c r="AG59" s="104"/>
      <c r="AH59" s="104"/>
      <c r="AI59" s="104"/>
      <c r="AJ59" s="104"/>
      <c r="AK59" s="104"/>
      <c r="AL59" s="104"/>
      <c r="AM59" s="104"/>
      <c r="AN59" s="104"/>
      <c r="AO59" s="104"/>
      <c r="AP59" s="104"/>
      <c r="AQ59" s="104"/>
      <c r="AR59" s="255"/>
    </row>
    <row r="60" spans="1:44" ht="13" customHeight="1" x14ac:dyDescent="0.25">
      <c r="A60" s="26" t="s">
        <v>439</v>
      </c>
      <c r="B60" s="184">
        <v>2</v>
      </c>
      <c r="C60" s="223">
        <v>0.37423663147983399</v>
      </c>
      <c r="D60" s="225">
        <v>0.17010439253909801</v>
      </c>
      <c r="E60" s="223">
        <v>0.54266702029108405</v>
      </c>
      <c r="F60" s="225">
        <v>0.40272082206167997</v>
      </c>
      <c r="G60" s="223">
        <v>0.32498035999382402</v>
      </c>
      <c r="H60" s="225">
        <v>0.32392773819426501</v>
      </c>
      <c r="I60" s="223">
        <v>0.33018862245910902</v>
      </c>
      <c r="J60" s="225">
        <v>0.26118509148091801</v>
      </c>
      <c r="K60" s="223">
        <v>-0.212478397831974</v>
      </c>
      <c r="L60" s="225">
        <v>0.47326232574349503</v>
      </c>
      <c r="M60" s="223">
        <v>73.278132211872304</v>
      </c>
      <c r="N60" s="225">
        <v>1.63095126487083</v>
      </c>
      <c r="O60" s="223">
        <v>78.080983550023205</v>
      </c>
      <c r="P60" s="225">
        <v>2.8126044189041401</v>
      </c>
      <c r="Q60" s="223">
        <v>73.367545524940894</v>
      </c>
      <c r="R60" s="225">
        <v>3.6313831763474602</v>
      </c>
      <c r="S60" s="223">
        <v>70.326519328470795</v>
      </c>
      <c r="T60" s="225">
        <v>2.9320207568034098</v>
      </c>
      <c r="U60" s="223">
        <v>-7.75446422155244</v>
      </c>
      <c r="V60" s="225">
        <v>4.3884848097383697</v>
      </c>
      <c r="W60" s="223">
        <v>84.845648718226897</v>
      </c>
      <c r="X60" s="225">
        <v>2.0848290161819301</v>
      </c>
      <c r="Y60" s="223">
        <v>88.250118357530098</v>
      </c>
      <c r="Z60" s="225">
        <v>4.8320959371345804</v>
      </c>
      <c r="AA60" s="223">
        <v>89.985853955916099</v>
      </c>
      <c r="AB60" s="225">
        <v>3.0623591190095301</v>
      </c>
      <c r="AC60" s="223">
        <v>81.4181347811612</v>
      </c>
      <c r="AD60" s="225">
        <v>2.2013933949714399</v>
      </c>
      <c r="AE60" s="223">
        <v>-6.8319835763689003</v>
      </c>
      <c r="AF60" s="225">
        <v>5.4430300425832199</v>
      </c>
      <c r="AG60" s="104"/>
      <c r="AH60" s="104"/>
      <c r="AI60" s="104"/>
      <c r="AJ60" s="104"/>
      <c r="AK60" s="104"/>
      <c r="AL60" s="104"/>
      <c r="AM60" s="104"/>
      <c r="AN60" s="104"/>
      <c r="AO60" s="104"/>
      <c r="AP60" s="104"/>
      <c r="AQ60" s="104"/>
      <c r="AR60" s="255"/>
    </row>
    <row r="61" spans="1:44" ht="13" customHeight="1" x14ac:dyDescent="0.25">
      <c r="A61" s="26" t="s">
        <v>440</v>
      </c>
      <c r="B61" s="184">
        <v>2</v>
      </c>
      <c r="C61" s="223">
        <v>6.6084261457189699</v>
      </c>
      <c r="D61" s="225">
        <v>0.76372814530104804</v>
      </c>
      <c r="E61" s="223">
        <v>6.0843269689490702</v>
      </c>
      <c r="F61" s="225">
        <v>1.01970498831805</v>
      </c>
      <c r="G61" s="223">
        <v>8.3170581959899597</v>
      </c>
      <c r="H61" s="225">
        <v>1.62130774674566</v>
      </c>
      <c r="I61" s="223">
        <v>6.54679270492794</v>
      </c>
      <c r="J61" s="225">
        <v>0.982650317435809</v>
      </c>
      <c r="K61" s="223">
        <v>0.46246573597887097</v>
      </c>
      <c r="L61" s="225">
        <v>1.2852470631797901</v>
      </c>
      <c r="M61" s="223">
        <v>71.971446183579303</v>
      </c>
      <c r="N61" s="225">
        <v>1.2751656168805301</v>
      </c>
      <c r="O61" s="223">
        <v>71.134147387142406</v>
      </c>
      <c r="P61" s="225">
        <v>2.0211787592611401</v>
      </c>
      <c r="Q61" s="223">
        <v>70.052564976395601</v>
      </c>
      <c r="R61" s="225">
        <v>2.2567734420922898</v>
      </c>
      <c r="S61" s="223">
        <v>73.237857491220197</v>
      </c>
      <c r="T61" s="225">
        <v>1.684423121919</v>
      </c>
      <c r="U61" s="223">
        <v>2.10371010407771</v>
      </c>
      <c r="V61" s="225">
        <v>2.18294770756652</v>
      </c>
      <c r="W61" s="223">
        <v>57.547211437896202</v>
      </c>
      <c r="X61" s="225">
        <v>1.24711489635696</v>
      </c>
      <c r="Y61" s="223">
        <v>61.350667502214797</v>
      </c>
      <c r="Z61" s="225">
        <v>1.89631836854889</v>
      </c>
      <c r="AA61" s="223">
        <v>56.418172761478402</v>
      </c>
      <c r="AB61" s="225">
        <v>2.5432653123087499</v>
      </c>
      <c r="AC61" s="223">
        <v>55.931006987224102</v>
      </c>
      <c r="AD61" s="225">
        <v>1.7516130399576799</v>
      </c>
      <c r="AE61" s="223">
        <v>-5.4196605149906301</v>
      </c>
      <c r="AF61" s="225">
        <v>2.3036228718795302</v>
      </c>
      <c r="AG61" s="104"/>
      <c r="AH61" s="104"/>
      <c r="AI61" s="104"/>
      <c r="AJ61" s="104"/>
      <c r="AK61" s="104"/>
      <c r="AL61" s="104"/>
      <c r="AM61" s="104"/>
      <c r="AN61" s="104"/>
      <c r="AO61" s="104"/>
      <c r="AP61" s="104"/>
      <c r="AQ61" s="104"/>
      <c r="AR61" s="255"/>
    </row>
    <row r="62" spans="1:44" ht="13" customHeight="1" x14ac:dyDescent="0.25">
      <c r="A62" s="26" t="s">
        <v>441</v>
      </c>
      <c r="B62" s="184">
        <v>2</v>
      </c>
      <c r="C62" s="223">
        <v>1.13371532320571</v>
      </c>
      <c r="D62" s="225">
        <v>0.25295657533192301</v>
      </c>
      <c r="E62" s="223">
        <v>1.60310593026376</v>
      </c>
      <c r="F62" s="225">
        <v>1.02440648008716</v>
      </c>
      <c r="G62" s="223">
        <v>0.75148438475243895</v>
      </c>
      <c r="H62" s="225">
        <v>0.53561469463361899</v>
      </c>
      <c r="I62" s="223">
        <v>1.1371537350221601</v>
      </c>
      <c r="J62" s="225">
        <v>0.232447918101194</v>
      </c>
      <c r="K62" s="223">
        <v>-0.46595219524160097</v>
      </c>
      <c r="L62" s="225">
        <v>0.92907323348936299</v>
      </c>
      <c r="M62" s="223">
        <v>75.835842907713499</v>
      </c>
      <c r="N62" s="225">
        <v>1.00626496986795</v>
      </c>
      <c r="O62" s="223">
        <v>71.811151511872197</v>
      </c>
      <c r="P62" s="225">
        <v>3.24282218616294</v>
      </c>
      <c r="Q62" s="223">
        <v>75.150603852223796</v>
      </c>
      <c r="R62" s="225">
        <v>2.7985955883406302</v>
      </c>
      <c r="S62" s="223">
        <v>76.255174042454001</v>
      </c>
      <c r="T62" s="225">
        <v>1.0757980645615499</v>
      </c>
      <c r="U62" s="223">
        <v>4.4440225305818002</v>
      </c>
      <c r="V62" s="225">
        <v>3.2076486108161699</v>
      </c>
      <c r="W62" s="223">
        <v>48.496624871052703</v>
      </c>
      <c r="X62" s="225">
        <v>1.2609415533802699</v>
      </c>
      <c r="Y62" s="223">
        <v>36.446856156282102</v>
      </c>
      <c r="Z62" s="225">
        <v>3.9826068559296601</v>
      </c>
      <c r="AA62" s="223">
        <v>43.632263178960699</v>
      </c>
      <c r="AB62" s="225">
        <v>3.3460556928529201</v>
      </c>
      <c r="AC62" s="223">
        <v>50.302499442745301</v>
      </c>
      <c r="AD62" s="225">
        <v>1.2572557018203501</v>
      </c>
      <c r="AE62" s="223">
        <v>13.8556432864632</v>
      </c>
      <c r="AF62" s="225">
        <v>4.1134221017224899</v>
      </c>
      <c r="AG62" s="104"/>
      <c r="AH62" s="104"/>
      <c r="AI62" s="104"/>
      <c r="AJ62" s="104"/>
      <c r="AK62" s="104"/>
      <c r="AL62" s="104"/>
      <c r="AM62" s="104"/>
      <c r="AN62" s="104"/>
      <c r="AO62" s="104"/>
      <c r="AP62" s="104"/>
      <c r="AQ62" s="104"/>
      <c r="AR62" s="255"/>
    </row>
    <row r="63" spans="1:44" ht="13" customHeight="1" x14ac:dyDescent="0.25">
      <c r="A63" s="211" t="s">
        <v>442</v>
      </c>
      <c r="B63" s="185">
        <v>2</v>
      </c>
      <c r="C63" s="224">
        <v>0.69062316699174298</v>
      </c>
      <c r="D63" s="226">
        <v>3.8619741064621703E-2</v>
      </c>
      <c r="E63" s="224">
        <v>0.67231544897969298</v>
      </c>
      <c r="F63" s="226">
        <v>0.11791605751147299</v>
      </c>
      <c r="G63" s="224">
        <v>0.69860077199741</v>
      </c>
      <c r="H63" s="226">
        <v>9.7709158636249405E-2</v>
      </c>
      <c r="I63" s="224">
        <v>0.69824158594611296</v>
      </c>
      <c r="J63" s="226">
        <v>4.9225371092482199E-2</v>
      </c>
      <c r="K63" s="224">
        <v>2.59261369664196E-2</v>
      </c>
      <c r="L63" s="226">
        <v>0.12765451854963</v>
      </c>
      <c r="M63" s="224">
        <v>73.169264638784398</v>
      </c>
      <c r="N63" s="226">
        <v>0.23148961188611</v>
      </c>
      <c r="O63" s="224">
        <v>74.535491495358301</v>
      </c>
      <c r="P63" s="226">
        <v>0.53231032622331698</v>
      </c>
      <c r="Q63" s="224">
        <v>74.047940925258402</v>
      </c>
      <c r="R63" s="226">
        <v>0.56422922298116396</v>
      </c>
      <c r="S63" s="224">
        <v>72.234478162348097</v>
      </c>
      <c r="T63" s="226">
        <v>0.29377333628654601</v>
      </c>
      <c r="U63" s="224">
        <v>-2.3010133330102902</v>
      </c>
      <c r="V63" s="226">
        <v>0.60296358259469796</v>
      </c>
      <c r="W63" s="224">
        <v>76.749170556537806</v>
      </c>
      <c r="X63" s="226">
        <v>0.244516876910856</v>
      </c>
      <c r="Y63" s="224">
        <v>80.096871623382</v>
      </c>
      <c r="Z63" s="226">
        <v>0.52842574546816401</v>
      </c>
      <c r="AA63" s="224">
        <v>78.422609947522503</v>
      </c>
      <c r="AB63" s="226">
        <v>0.57103001791788899</v>
      </c>
      <c r="AC63" s="224">
        <v>75.329362963512594</v>
      </c>
      <c r="AD63" s="226">
        <v>0.29176569376073203</v>
      </c>
      <c r="AE63" s="224">
        <v>-4.7675086598694003</v>
      </c>
      <c r="AF63" s="226">
        <v>0.58491164483108304</v>
      </c>
      <c r="AG63" s="104"/>
      <c r="AH63" s="104"/>
      <c r="AI63" s="104"/>
      <c r="AJ63" s="104"/>
      <c r="AK63" s="104"/>
      <c r="AL63" s="104"/>
      <c r="AM63" s="104"/>
      <c r="AN63" s="104"/>
      <c r="AO63" s="104"/>
      <c r="AP63" s="104"/>
      <c r="AQ63" s="104"/>
      <c r="AR63" s="255"/>
    </row>
    <row r="64" spans="1:44" ht="13" customHeight="1" x14ac:dyDescent="0.25">
      <c r="A64" s="212" t="s">
        <v>443</v>
      </c>
      <c r="B64" s="186">
        <v>2</v>
      </c>
      <c r="C64" s="245">
        <v>0.61247866525702199</v>
      </c>
      <c r="D64" s="248">
        <v>5.6125101667691198E-2</v>
      </c>
      <c r="E64" s="245">
        <v>0.354621013649146</v>
      </c>
      <c r="F64" s="248">
        <v>9.4313880879042994E-2</v>
      </c>
      <c r="G64" s="245">
        <v>0.60105039915361003</v>
      </c>
      <c r="H64" s="248">
        <v>0.14961623631259199</v>
      </c>
      <c r="I64" s="245">
        <v>0.67546624905911501</v>
      </c>
      <c r="J64" s="248">
        <v>7.7284617241330594E-2</v>
      </c>
      <c r="K64" s="245">
        <v>0.32084523540996901</v>
      </c>
      <c r="L64" s="248">
        <v>9.7263281101073698E-2</v>
      </c>
      <c r="M64" s="245">
        <v>72.381493429565495</v>
      </c>
      <c r="N64" s="248">
        <v>0.341268418737596</v>
      </c>
      <c r="O64" s="245">
        <v>73.503922224904102</v>
      </c>
      <c r="P64" s="248">
        <v>0.97001954514673405</v>
      </c>
      <c r="Q64" s="245">
        <v>73.821516230112906</v>
      </c>
      <c r="R64" s="248">
        <v>0.83592135518218003</v>
      </c>
      <c r="S64" s="245">
        <v>71.605326221741507</v>
      </c>
      <c r="T64" s="248">
        <v>0.41964962433945102</v>
      </c>
      <c r="U64" s="245">
        <v>-1.8985960031625699</v>
      </c>
      <c r="V64" s="248">
        <v>1.0468816996722701</v>
      </c>
      <c r="W64" s="245">
        <v>76.916192217052298</v>
      </c>
      <c r="X64" s="248">
        <v>0.34152483514459903</v>
      </c>
      <c r="Y64" s="245">
        <v>81.039905854698603</v>
      </c>
      <c r="Z64" s="248">
        <v>0.83428768933791897</v>
      </c>
      <c r="AA64" s="245">
        <v>79.062600643506798</v>
      </c>
      <c r="AB64" s="248">
        <v>0.75472576365017496</v>
      </c>
      <c r="AC64" s="245">
        <v>75.148059918195401</v>
      </c>
      <c r="AD64" s="248">
        <v>0.427898211474534</v>
      </c>
      <c r="AE64" s="245">
        <v>-5.8918459365031701</v>
      </c>
      <c r="AF64" s="248">
        <v>0.93522179642931103</v>
      </c>
      <c r="AG64" s="104"/>
      <c r="AH64" s="104"/>
      <c r="AI64" s="104"/>
      <c r="AJ64" s="104"/>
      <c r="AK64" s="104"/>
      <c r="AL64" s="104"/>
      <c r="AM64" s="104"/>
      <c r="AN64" s="104"/>
      <c r="AO64" s="104"/>
      <c r="AP64" s="104"/>
      <c r="AQ64" s="104"/>
      <c r="AR64" s="255"/>
    </row>
    <row r="65" spans="1:44" ht="13" customHeight="1" x14ac:dyDescent="0.25">
      <c r="A65" s="213" t="s">
        <v>444</v>
      </c>
      <c r="B65" s="187">
        <v>2</v>
      </c>
      <c r="C65" s="246">
        <v>1.10596588594264</v>
      </c>
      <c r="D65" s="249">
        <v>4.0453740975152599E-2</v>
      </c>
      <c r="E65" s="246">
        <v>1.12485007032798</v>
      </c>
      <c r="F65" s="249">
        <v>0.103813000076734</v>
      </c>
      <c r="G65" s="246">
        <v>1.1125170741085599</v>
      </c>
      <c r="H65" s="249">
        <v>9.7196989761451594E-2</v>
      </c>
      <c r="I65" s="246">
        <v>1.10937599459571</v>
      </c>
      <c r="J65" s="249">
        <v>4.9939116020202602E-2</v>
      </c>
      <c r="K65" s="246">
        <v>-1.5474075732269299E-2</v>
      </c>
      <c r="L65" s="249">
        <v>0.111538105687238</v>
      </c>
      <c r="M65" s="246">
        <v>73.067167946057097</v>
      </c>
      <c r="N65" s="249">
        <v>0.169833710907144</v>
      </c>
      <c r="O65" s="246">
        <v>74.515631758565107</v>
      </c>
      <c r="P65" s="249">
        <v>0.39741140871556402</v>
      </c>
      <c r="Q65" s="246">
        <v>74.308504123791806</v>
      </c>
      <c r="R65" s="249">
        <v>0.40356044189576501</v>
      </c>
      <c r="S65" s="246">
        <v>72.122243188303798</v>
      </c>
      <c r="T65" s="249">
        <v>0.21456058271657999</v>
      </c>
      <c r="U65" s="246">
        <v>-2.39338857026133</v>
      </c>
      <c r="V65" s="249">
        <v>0.44891632116589297</v>
      </c>
      <c r="W65" s="246">
        <v>70.254042635219605</v>
      </c>
      <c r="X65" s="249">
        <v>0.18752342300108599</v>
      </c>
      <c r="Y65" s="246">
        <v>73.090880373583005</v>
      </c>
      <c r="Z65" s="249">
        <v>0.397543006294241</v>
      </c>
      <c r="AA65" s="246">
        <v>71.351745006285299</v>
      </c>
      <c r="AB65" s="249">
        <v>0.43096526689389397</v>
      </c>
      <c r="AC65" s="246">
        <v>68.853961177134494</v>
      </c>
      <c r="AD65" s="249">
        <v>0.225708527668806</v>
      </c>
      <c r="AE65" s="246">
        <v>-4.23691919644856</v>
      </c>
      <c r="AF65" s="249">
        <v>0.438779502675335</v>
      </c>
      <c r="AG65" s="104"/>
      <c r="AH65" s="104"/>
      <c r="AI65" s="104"/>
      <c r="AJ65" s="104"/>
      <c r="AK65" s="104"/>
      <c r="AL65" s="104"/>
      <c r="AM65" s="104"/>
      <c r="AN65" s="104"/>
      <c r="AO65" s="104"/>
      <c r="AP65" s="104"/>
      <c r="AQ65" s="104"/>
      <c r="AR65" s="255"/>
    </row>
    <row r="66" spans="1:44" ht="13" customHeight="1" x14ac:dyDescent="0.25">
      <c r="A66" s="26" t="s">
        <v>445</v>
      </c>
      <c r="B66" s="184">
        <v>2</v>
      </c>
      <c r="C66" s="223">
        <v>0.17226726684278601</v>
      </c>
      <c r="D66" s="225">
        <v>9.5015001058825502E-2</v>
      </c>
      <c r="E66" s="223">
        <v>5.6878944654928001E-2</v>
      </c>
      <c r="F66" s="225">
        <v>5.7733242906005802E-2</v>
      </c>
      <c r="G66" s="223">
        <v>0.28609415609542399</v>
      </c>
      <c r="H66" s="225">
        <v>0.290532966165578</v>
      </c>
      <c r="I66" s="223">
        <v>0.20306797176579899</v>
      </c>
      <c r="J66" s="225">
        <v>0.14652761498978301</v>
      </c>
      <c r="K66" s="223">
        <v>0.14618902711087101</v>
      </c>
      <c r="L66" s="225">
        <v>0.158688954832514</v>
      </c>
      <c r="M66" s="223">
        <v>76.080406410099698</v>
      </c>
      <c r="N66" s="225">
        <v>2.3752990141267798</v>
      </c>
      <c r="O66" s="223">
        <v>82.160991794250194</v>
      </c>
      <c r="P66" s="225">
        <v>4.03176363836047</v>
      </c>
      <c r="Q66" s="223">
        <v>69.485276996381899</v>
      </c>
      <c r="R66" s="225">
        <v>4.9722074772559903</v>
      </c>
      <c r="S66" s="223">
        <v>75.777457393204799</v>
      </c>
      <c r="T66" s="225">
        <v>3.05357475126833</v>
      </c>
      <c r="U66" s="223">
        <v>-6.3835344010453703</v>
      </c>
      <c r="V66" s="225">
        <v>4.84443771567366</v>
      </c>
      <c r="W66" s="223">
        <v>88.514209089312004</v>
      </c>
      <c r="X66" s="225">
        <v>1.6717524810761499</v>
      </c>
      <c r="Y66" s="223">
        <v>88.548464991795399</v>
      </c>
      <c r="Z66" s="225">
        <v>3.3340704232373999</v>
      </c>
      <c r="AA66" s="223">
        <v>90.105131619444194</v>
      </c>
      <c r="AB66" s="225">
        <v>3.6800145386178</v>
      </c>
      <c r="AC66" s="223">
        <v>88.291016746764797</v>
      </c>
      <c r="AD66" s="225">
        <v>1.7984415722603799</v>
      </c>
      <c r="AE66" s="223">
        <v>-0.25744824503054498</v>
      </c>
      <c r="AF66" s="225">
        <v>3.28219131628344</v>
      </c>
      <c r="AG66" s="104"/>
      <c r="AH66" s="104"/>
      <c r="AI66" s="104"/>
      <c r="AJ66" s="104"/>
      <c r="AK66" s="104"/>
      <c r="AL66" s="104"/>
      <c r="AM66" s="104"/>
      <c r="AN66" s="104"/>
      <c r="AO66" s="104"/>
      <c r="AP66" s="104"/>
      <c r="AQ66" s="104"/>
      <c r="AR66" s="255"/>
    </row>
    <row r="67" spans="1:44" ht="13" customHeight="1" x14ac:dyDescent="0.25">
      <c r="A67" s="26" t="s">
        <v>446</v>
      </c>
      <c r="B67" s="184">
        <v>2</v>
      </c>
      <c r="C67" s="223">
        <v>0.41950680309256799</v>
      </c>
      <c r="D67" s="225">
        <v>0.33270559805165301</v>
      </c>
      <c r="E67" s="223">
        <v>1.8156558060941399</v>
      </c>
      <c r="F67" s="225">
        <v>1.4064061464419899</v>
      </c>
      <c r="G67" s="223">
        <v>0</v>
      </c>
      <c r="H67" s="225">
        <v>0</v>
      </c>
      <c r="I67" s="223">
        <v>0</v>
      </c>
      <c r="J67" s="225">
        <v>0</v>
      </c>
      <c r="K67" s="223">
        <v>-1.8156558060941399</v>
      </c>
      <c r="L67" s="225">
        <v>1.4064061464419899</v>
      </c>
      <c r="M67" s="223">
        <v>64.983824296256998</v>
      </c>
      <c r="N67" s="225">
        <v>2.6169913332336101</v>
      </c>
      <c r="O67" s="223">
        <v>56.663008316698097</v>
      </c>
      <c r="P67" s="225">
        <v>4.4665253785830101</v>
      </c>
      <c r="Q67" s="223">
        <v>68.834415323591202</v>
      </c>
      <c r="R67" s="225">
        <v>3.59971850083513</v>
      </c>
      <c r="S67" s="223">
        <v>67.644939475459196</v>
      </c>
      <c r="T67" s="225">
        <v>3.5544371669952901</v>
      </c>
      <c r="U67" s="223">
        <v>10.9819311587611</v>
      </c>
      <c r="V67" s="225">
        <v>5.7899642795788804</v>
      </c>
      <c r="W67" s="223">
        <v>90.455235275603201</v>
      </c>
      <c r="X67" s="225">
        <v>1.17992846305388</v>
      </c>
      <c r="Y67" s="223">
        <v>91.804987954712104</v>
      </c>
      <c r="Z67" s="225">
        <v>2.2123367075291198</v>
      </c>
      <c r="AA67" s="223">
        <v>92.196959595776903</v>
      </c>
      <c r="AB67" s="225">
        <v>2.58121143985429</v>
      </c>
      <c r="AC67" s="223">
        <v>89.224258440962203</v>
      </c>
      <c r="AD67" s="225">
        <v>1.6531764775497499</v>
      </c>
      <c r="AE67" s="223">
        <v>-2.5807295137498998</v>
      </c>
      <c r="AF67" s="225">
        <v>2.7325458481473901</v>
      </c>
      <c r="AG67" s="104"/>
      <c r="AH67" s="104"/>
      <c r="AI67" s="104"/>
      <c r="AJ67" s="104"/>
      <c r="AK67" s="104"/>
      <c r="AL67" s="104"/>
      <c r="AM67" s="104"/>
      <c r="AN67" s="104"/>
      <c r="AO67" s="104"/>
      <c r="AP67" s="104"/>
      <c r="AQ67" s="104"/>
      <c r="AR67" s="255"/>
    </row>
    <row r="68" spans="1:44" ht="13" customHeight="1" x14ac:dyDescent="0.25">
      <c r="A68" s="26" t="s">
        <v>447</v>
      </c>
      <c r="B68" s="184">
        <v>2</v>
      </c>
      <c r="C68" s="223">
        <v>0.42416913541371298</v>
      </c>
      <c r="D68" s="225">
        <v>0.24991763048679599</v>
      </c>
      <c r="E68" s="223">
        <v>0.997657878549434</v>
      </c>
      <c r="F68" s="225">
        <v>0.98423285501536695</v>
      </c>
      <c r="G68" s="223">
        <v>0.25625499061721402</v>
      </c>
      <c r="H68" s="225">
        <v>0.26187791611460398</v>
      </c>
      <c r="I68" s="223">
        <v>0</v>
      </c>
      <c r="J68" s="225">
        <v>0</v>
      </c>
      <c r="K68" s="223">
        <v>-0.997657878549434</v>
      </c>
      <c r="L68" s="225">
        <v>0.98423285501536695</v>
      </c>
      <c r="M68" s="223">
        <v>75.195114320907393</v>
      </c>
      <c r="N68" s="225">
        <v>1.9929587188015601</v>
      </c>
      <c r="O68" s="223">
        <v>79.820749101033101</v>
      </c>
      <c r="P68" s="225">
        <v>4.3829502293584799</v>
      </c>
      <c r="Q68" s="223">
        <v>78.736233027741307</v>
      </c>
      <c r="R68" s="225">
        <v>4.3996693531734099</v>
      </c>
      <c r="S68" s="223">
        <v>72.703326920166305</v>
      </c>
      <c r="T68" s="225">
        <v>2.92190186865054</v>
      </c>
      <c r="U68" s="223">
        <v>-7.1174221808668001</v>
      </c>
      <c r="V68" s="225">
        <v>5.8387754402027801</v>
      </c>
      <c r="W68" s="223">
        <v>90.050317016889593</v>
      </c>
      <c r="X68" s="225">
        <v>1.4097073105276801</v>
      </c>
      <c r="Y68" s="223">
        <v>94.274860584181894</v>
      </c>
      <c r="Z68" s="225">
        <v>2.29571923710875</v>
      </c>
      <c r="AA68" s="223">
        <v>94.054902762893704</v>
      </c>
      <c r="AB68" s="225">
        <v>1.99744109333909</v>
      </c>
      <c r="AC68" s="223">
        <v>87.993112997690304</v>
      </c>
      <c r="AD68" s="225">
        <v>2.0407695548332101</v>
      </c>
      <c r="AE68" s="223">
        <v>-6.2817475864915897</v>
      </c>
      <c r="AF68" s="225">
        <v>2.88976298558805</v>
      </c>
      <c r="AG68" s="104"/>
      <c r="AH68" s="104"/>
      <c r="AI68" s="104"/>
      <c r="AJ68" s="104"/>
      <c r="AK68" s="104"/>
      <c r="AL68" s="104"/>
      <c r="AM68" s="104"/>
      <c r="AN68" s="104"/>
      <c r="AO68" s="104"/>
      <c r="AP68" s="104"/>
      <c r="AQ68" s="104"/>
      <c r="AR68" s="255"/>
    </row>
    <row r="69" spans="1:44" ht="13" customHeight="1" x14ac:dyDescent="0.25">
      <c r="A69" s="27" t="s">
        <v>448</v>
      </c>
      <c r="B69" s="200">
        <v>2</v>
      </c>
      <c r="C69" s="233">
        <v>0.121597128677846</v>
      </c>
      <c r="D69" s="234">
        <v>0.171106920599229</v>
      </c>
      <c r="E69" s="233">
        <v>0.51376687184471603</v>
      </c>
      <c r="F69" s="234">
        <v>0.70663344271837003</v>
      </c>
      <c r="G69" s="233">
        <v>0</v>
      </c>
      <c r="H69" s="234">
        <v>0</v>
      </c>
      <c r="I69" s="233">
        <v>0</v>
      </c>
      <c r="J69" s="234">
        <v>0</v>
      </c>
      <c r="K69" s="233">
        <v>-0.51376687184471603</v>
      </c>
      <c r="L69" s="234">
        <v>0.70663344271837003</v>
      </c>
      <c r="M69" s="233">
        <v>85.620674631555403</v>
      </c>
      <c r="N69" s="234">
        <v>1.60393990465391</v>
      </c>
      <c r="O69" s="233">
        <v>90.935095302979605</v>
      </c>
      <c r="P69" s="234">
        <v>2.1326132569438001</v>
      </c>
      <c r="Q69" s="233">
        <v>86.635499095912195</v>
      </c>
      <c r="R69" s="234">
        <v>2.5199159326923501</v>
      </c>
      <c r="S69" s="233">
        <v>82.978399487925003</v>
      </c>
      <c r="T69" s="234">
        <v>2.3753537275013001</v>
      </c>
      <c r="U69" s="233">
        <v>-7.9566958150545899</v>
      </c>
      <c r="V69" s="234">
        <v>2.9911178980678801</v>
      </c>
      <c r="W69" s="233">
        <v>88.483896514842002</v>
      </c>
      <c r="X69" s="234">
        <v>1.8348403395989901</v>
      </c>
      <c r="Y69" s="233">
        <v>89.47264127231</v>
      </c>
      <c r="Z69" s="234">
        <v>5.0303925777438998</v>
      </c>
      <c r="AA69" s="233">
        <v>91.682595401203301</v>
      </c>
      <c r="AB69" s="234">
        <v>2.8057599328716698</v>
      </c>
      <c r="AC69" s="233">
        <v>86.552223543920903</v>
      </c>
      <c r="AD69" s="234">
        <v>2.1611953662554</v>
      </c>
      <c r="AE69" s="233">
        <v>-2.9204177283891299</v>
      </c>
      <c r="AF69" s="234">
        <v>5.3108026952435798</v>
      </c>
      <c r="AG69" s="251"/>
      <c r="AH69" s="251"/>
      <c r="AI69" s="251"/>
      <c r="AJ69" s="251"/>
      <c r="AK69" s="251"/>
      <c r="AL69" s="251"/>
      <c r="AM69" s="251"/>
      <c r="AN69" s="251"/>
      <c r="AO69" s="251"/>
      <c r="AP69" s="251"/>
      <c r="AQ69" s="251"/>
      <c r="AR69" s="256"/>
    </row>
    <row r="70" spans="1:44" ht="13" customHeight="1" x14ac:dyDescent="0.25">
      <c r="A70" s="26"/>
      <c r="B70" s="188"/>
      <c r="C70" s="223" t="s">
        <v>1606</v>
      </c>
      <c r="D70" s="225" t="s">
        <v>1607</v>
      </c>
      <c r="E70" s="223" t="s">
        <v>1624</v>
      </c>
      <c r="F70" s="225" t="s">
        <v>1625</v>
      </c>
      <c r="G70" s="223" t="s">
        <v>1626</v>
      </c>
      <c r="H70" s="225" t="s">
        <v>1627</v>
      </c>
      <c r="I70" s="223" t="s">
        <v>1628</v>
      </c>
      <c r="J70" s="225" t="s">
        <v>1629</v>
      </c>
      <c r="K70" s="223" t="s">
        <v>1630</v>
      </c>
      <c r="L70" s="225" t="s">
        <v>1631</v>
      </c>
      <c r="M70" s="223" t="s">
        <v>1608</v>
      </c>
      <c r="N70" s="225" t="s">
        <v>1609</v>
      </c>
      <c r="O70" s="223" t="s">
        <v>1632</v>
      </c>
      <c r="P70" s="225" t="s">
        <v>1633</v>
      </c>
      <c r="Q70" s="223" t="s">
        <v>1634</v>
      </c>
      <c r="R70" s="225" t="s">
        <v>1635</v>
      </c>
      <c r="S70" s="223" t="s">
        <v>1636</v>
      </c>
      <c r="T70" s="225" t="s">
        <v>1637</v>
      </c>
      <c r="U70" s="223" t="s">
        <v>1638</v>
      </c>
      <c r="V70" s="225" t="s">
        <v>1639</v>
      </c>
      <c r="W70" s="223" t="s">
        <v>1610</v>
      </c>
      <c r="X70" s="225" t="s">
        <v>1611</v>
      </c>
      <c r="Y70" s="223" t="s">
        <v>1640</v>
      </c>
      <c r="Z70" s="225" t="s">
        <v>1641</v>
      </c>
      <c r="AA70" s="223" t="s">
        <v>1642</v>
      </c>
      <c r="AB70" s="225" t="s">
        <v>1643</v>
      </c>
      <c r="AC70" s="223" t="s">
        <v>1644</v>
      </c>
      <c r="AD70" s="225" t="s">
        <v>1645</v>
      </c>
      <c r="AE70" s="223" t="s">
        <v>1646</v>
      </c>
      <c r="AF70" s="225" t="s">
        <v>1647</v>
      </c>
      <c r="AG70" s="223" t="s">
        <v>1612</v>
      </c>
      <c r="AH70" s="225" t="s">
        <v>1613</v>
      </c>
      <c r="AI70" s="223" t="s">
        <v>1614</v>
      </c>
      <c r="AJ70" s="225" t="s">
        <v>1615</v>
      </c>
      <c r="AK70" s="223" t="s">
        <v>1616</v>
      </c>
      <c r="AL70" s="225" t="s">
        <v>1617</v>
      </c>
      <c r="AM70" s="104" t="s">
        <v>1618</v>
      </c>
      <c r="AN70" s="104" t="s">
        <v>1619</v>
      </c>
      <c r="AO70" s="104" t="s">
        <v>1620</v>
      </c>
      <c r="AP70" s="104" t="s">
        <v>1621</v>
      </c>
      <c r="AQ70" s="104" t="s">
        <v>1622</v>
      </c>
      <c r="AR70" s="255" t="s">
        <v>1623</v>
      </c>
    </row>
    <row r="71" spans="1:44" ht="13" customHeight="1" x14ac:dyDescent="0.25">
      <c r="A71" s="26" t="s">
        <v>392</v>
      </c>
      <c r="B71" s="188">
        <v>1</v>
      </c>
      <c r="C71" s="223">
        <v>0.24726412724962901</v>
      </c>
      <c r="D71" s="225">
        <v>0.116458677825666</v>
      </c>
      <c r="E71" s="223">
        <v>0</v>
      </c>
      <c r="F71" s="225">
        <v>0</v>
      </c>
      <c r="G71" s="223">
        <v>0.26917462496120398</v>
      </c>
      <c r="H71" s="225">
        <v>0.26581400233236802</v>
      </c>
      <c r="I71" s="223">
        <v>0.358148092700039</v>
      </c>
      <c r="J71" s="225">
        <v>0.192213283611604</v>
      </c>
      <c r="K71" s="223">
        <v>0.358148092700039</v>
      </c>
      <c r="L71" s="225">
        <v>0.192213283611604</v>
      </c>
      <c r="M71" s="223">
        <v>69.897812225593796</v>
      </c>
      <c r="N71" s="225">
        <v>1.31735134911628</v>
      </c>
      <c r="O71" s="223">
        <v>77.627403421775398</v>
      </c>
      <c r="P71" s="225">
        <v>2.30253339460358</v>
      </c>
      <c r="Q71" s="223">
        <v>74.580215310328398</v>
      </c>
      <c r="R71" s="225">
        <v>2.6846370394049099</v>
      </c>
      <c r="S71" s="223">
        <v>65.292277038975399</v>
      </c>
      <c r="T71" s="225">
        <v>1.70502085927953</v>
      </c>
      <c r="U71" s="223">
        <v>-12.335126382799899</v>
      </c>
      <c r="V71" s="225">
        <v>2.7522893092526202</v>
      </c>
      <c r="W71" s="223">
        <v>93.330378238486205</v>
      </c>
      <c r="X71" s="225">
        <v>0.66002997089401405</v>
      </c>
      <c r="Y71" s="223">
        <v>94.835495714648204</v>
      </c>
      <c r="Z71" s="225">
        <v>1.7816835343173001</v>
      </c>
      <c r="AA71" s="223">
        <v>94.346203620907005</v>
      </c>
      <c r="AB71" s="225">
        <v>1.4352260321402499</v>
      </c>
      <c r="AC71" s="223">
        <v>92.180677921901903</v>
      </c>
      <c r="AD71" s="225">
        <v>0.79813839953850896</v>
      </c>
      <c r="AE71" s="223">
        <v>-2.6548177927462899</v>
      </c>
      <c r="AF71" s="225">
        <v>1.9387042458841599</v>
      </c>
      <c r="AG71" s="223">
        <v>-0.32974163640746701</v>
      </c>
      <c r="AH71" s="225">
        <v>0.26820763670471598</v>
      </c>
      <c r="AI71" s="223">
        <v>0.36352580629537101</v>
      </c>
      <c r="AJ71" s="225">
        <v>1.8634106915304101</v>
      </c>
      <c r="AK71" s="223">
        <v>8.4929976299912404</v>
      </c>
      <c r="AL71" s="225">
        <v>1.3724874086655201</v>
      </c>
      <c r="AM71" s="104"/>
      <c r="AN71" s="104"/>
      <c r="AO71" s="104"/>
      <c r="AP71" s="104"/>
      <c r="AQ71" s="104"/>
      <c r="AR71" s="255"/>
    </row>
    <row r="72" spans="1:44" ht="13" customHeight="1" x14ac:dyDescent="0.25">
      <c r="A72" s="26" t="s">
        <v>396</v>
      </c>
      <c r="B72" s="188">
        <v>1</v>
      </c>
      <c r="C72" s="223">
        <v>0.84126508552941104</v>
      </c>
      <c r="D72" s="225">
        <v>0.163478546843248</v>
      </c>
      <c r="E72" s="223">
        <v>0.201661779198164</v>
      </c>
      <c r="F72" s="225">
        <v>0.122497634472709</v>
      </c>
      <c r="G72" s="223">
        <v>1.1393472209077999</v>
      </c>
      <c r="H72" s="225">
        <v>0.40815032705395698</v>
      </c>
      <c r="I72" s="223">
        <v>0.93672878346337796</v>
      </c>
      <c r="J72" s="225">
        <v>0.24692418016779999</v>
      </c>
      <c r="K72" s="223">
        <v>0.73506700426521498</v>
      </c>
      <c r="L72" s="225">
        <v>0.28811366290556001</v>
      </c>
      <c r="M72" s="223">
        <v>70.878596405666698</v>
      </c>
      <c r="N72" s="225">
        <v>0.99913414484357999</v>
      </c>
      <c r="O72" s="223">
        <v>74.795362624483801</v>
      </c>
      <c r="P72" s="225">
        <v>2.13244371654093</v>
      </c>
      <c r="Q72" s="223">
        <v>73.758831384841301</v>
      </c>
      <c r="R72" s="225">
        <v>2.0905738378499601</v>
      </c>
      <c r="S72" s="223">
        <v>69.057078219957802</v>
      </c>
      <c r="T72" s="225">
        <v>1.2670817792295901</v>
      </c>
      <c r="U72" s="223">
        <v>-5.7382844045260004</v>
      </c>
      <c r="V72" s="225">
        <v>2.4297821042713199</v>
      </c>
      <c r="W72" s="223">
        <v>91.808254833223003</v>
      </c>
      <c r="X72" s="225">
        <v>0.60592205216495598</v>
      </c>
      <c r="Y72" s="223">
        <v>91.118851830578905</v>
      </c>
      <c r="Z72" s="225">
        <v>1.4354124379475399</v>
      </c>
      <c r="AA72" s="223">
        <v>93.003300790169305</v>
      </c>
      <c r="AB72" s="225">
        <v>1.1306608367542099</v>
      </c>
      <c r="AC72" s="223">
        <v>91.533068407444404</v>
      </c>
      <c r="AD72" s="225">
        <v>0.80626081306951403</v>
      </c>
      <c r="AE72" s="223">
        <v>0.41421657686547098</v>
      </c>
      <c r="AF72" s="225">
        <v>1.59843945704447</v>
      </c>
      <c r="AG72" s="223">
        <v>3.5737017910450801E-2</v>
      </c>
      <c r="AH72" s="225">
        <v>0.27707644274740201</v>
      </c>
      <c r="AI72" s="223">
        <v>-1.3825068042541899</v>
      </c>
      <c r="AJ72" s="225">
        <v>1.50433140520731</v>
      </c>
      <c r="AK72" s="223">
        <v>6.5931430736583803</v>
      </c>
      <c r="AL72" s="225">
        <v>1.2345500397656299</v>
      </c>
      <c r="AM72" s="104"/>
      <c r="AN72" s="104"/>
      <c r="AO72" s="104"/>
      <c r="AP72" s="104"/>
      <c r="AQ72" s="104"/>
      <c r="AR72" s="255"/>
    </row>
    <row r="73" spans="1:44" ht="13" customHeight="1" x14ac:dyDescent="0.25">
      <c r="A73" s="210" t="s">
        <v>398</v>
      </c>
      <c r="B73" s="188">
        <v>1</v>
      </c>
      <c r="C73" s="223">
        <v>1.3528138258617299</v>
      </c>
      <c r="D73" s="225">
        <v>0.41226735986956597</v>
      </c>
      <c r="E73" s="223">
        <v>0.25512604976588799</v>
      </c>
      <c r="F73" s="225">
        <v>0.257315730458197</v>
      </c>
      <c r="G73" s="223">
        <v>2.2704681740391099</v>
      </c>
      <c r="H73" s="225">
        <v>1.69558915591056</v>
      </c>
      <c r="I73" s="223">
        <v>1.39928338364116</v>
      </c>
      <c r="J73" s="225">
        <v>0.447325327042076</v>
      </c>
      <c r="K73" s="223">
        <v>1.14415733387527</v>
      </c>
      <c r="L73" s="225">
        <v>0.503125482453739</v>
      </c>
      <c r="M73" s="223">
        <v>65.872863695476198</v>
      </c>
      <c r="N73" s="225">
        <v>1.4027408849016501</v>
      </c>
      <c r="O73" s="223">
        <v>65.431484986294507</v>
      </c>
      <c r="P73" s="225">
        <v>3.5613250678441202</v>
      </c>
      <c r="Q73" s="223">
        <v>66.965319618988801</v>
      </c>
      <c r="R73" s="225">
        <v>3.0162384496605199</v>
      </c>
      <c r="S73" s="223">
        <v>65.370676184915396</v>
      </c>
      <c r="T73" s="225">
        <v>1.7174883965558001</v>
      </c>
      <c r="U73" s="223">
        <v>-6.0808801379096201E-2</v>
      </c>
      <c r="V73" s="225">
        <v>3.8527887314190399</v>
      </c>
      <c r="W73" s="223">
        <v>90.651235288909206</v>
      </c>
      <c r="X73" s="225">
        <v>0.83123229612190996</v>
      </c>
      <c r="Y73" s="223">
        <v>90.733242637498904</v>
      </c>
      <c r="Z73" s="225">
        <v>2.0206394998048798</v>
      </c>
      <c r="AA73" s="223">
        <v>88.594364498091196</v>
      </c>
      <c r="AB73" s="225">
        <v>2.4478044578679499</v>
      </c>
      <c r="AC73" s="223">
        <v>90.958996138111203</v>
      </c>
      <c r="AD73" s="225">
        <v>1.1425890897807101</v>
      </c>
      <c r="AE73" s="223">
        <v>0.225753500612313</v>
      </c>
      <c r="AF73" s="225">
        <v>2.3559767994811298</v>
      </c>
      <c r="AG73" s="223">
        <v>0.83973016699409997</v>
      </c>
      <c r="AH73" s="225">
        <v>0.449698077766648</v>
      </c>
      <c r="AI73" s="223">
        <v>-10.373132578147199</v>
      </c>
      <c r="AJ73" s="225">
        <v>1.92663274444388</v>
      </c>
      <c r="AK73" s="223">
        <v>2.66204910901472</v>
      </c>
      <c r="AL73" s="225">
        <v>1.36110660471893</v>
      </c>
      <c r="AM73" s="104"/>
      <c r="AN73" s="104"/>
      <c r="AO73" s="104"/>
      <c r="AP73" s="104"/>
      <c r="AQ73" s="104"/>
      <c r="AR73" s="255"/>
    </row>
    <row r="74" spans="1:44" ht="13" customHeight="1" x14ac:dyDescent="0.25">
      <c r="A74" s="26" t="s">
        <v>399</v>
      </c>
      <c r="B74" s="188">
        <v>1</v>
      </c>
      <c r="C74" s="223">
        <v>1.39667972598123</v>
      </c>
      <c r="D74" s="225">
        <v>0.380328435258458</v>
      </c>
      <c r="E74" s="223">
        <v>2.8240113271855498</v>
      </c>
      <c r="F74" s="225">
        <v>1.0938395008150901</v>
      </c>
      <c r="G74" s="223">
        <v>0.32426844287147299</v>
      </c>
      <c r="H74" s="225">
        <v>0.32414463176069302</v>
      </c>
      <c r="I74" s="223">
        <v>1.2790020774136199</v>
      </c>
      <c r="J74" s="225">
        <v>0.53428005825100999</v>
      </c>
      <c r="K74" s="223">
        <v>-1.5450092497719301</v>
      </c>
      <c r="L74" s="225">
        <v>1.2401815226369901</v>
      </c>
      <c r="M74" s="223">
        <v>51.030253897848802</v>
      </c>
      <c r="N74" s="225">
        <v>1.801581414068</v>
      </c>
      <c r="O74" s="223">
        <v>48.3456536310809</v>
      </c>
      <c r="P74" s="225">
        <v>3.0895565791226298</v>
      </c>
      <c r="Q74" s="223">
        <v>54.349189001903497</v>
      </c>
      <c r="R74" s="225">
        <v>3.8799678736874701</v>
      </c>
      <c r="S74" s="223">
        <v>50.525385889626698</v>
      </c>
      <c r="T74" s="225">
        <v>2.02503114857149</v>
      </c>
      <c r="U74" s="223">
        <v>2.1797322585457901</v>
      </c>
      <c r="V74" s="225">
        <v>3.3022205032909602</v>
      </c>
      <c r="W74" s="223">
        <v>79.716774328182694</v>
      </c>
      <c r="X74" s="225">
        <v>1.2601373323343501</v>
      </c>
      <c r="Y74" s="223">
        <v>74.313203354131204</v>
      </c>
      <c r="Z74" s="225">
        <v>3.2139647918221201</v>
      </c>
      <c r="AA74" s="223">
        <v>82.642792767366601</v>
      </c>
      <c r="AB74" s="225">
        <v>3.01394213458016</v>
      </c>
      <c r="AC74" s="223">
        <v>81.4142516913696</v>
      </c>
      <c r="AD74" s="225">
        <v>1.6630762283551599</v>
      </c>
      <c r="AE74" s="223">
        <v>7.1010483372384101</v>
      </c>
      <c r="AF74" s="225">
        <v>3.6356503060107701</v>
      </c>
      <c r="AG74" s="223">
        <v>0.67065222703836203</v>
      </c>
      <c r="AH74" s="225">
        <v>0.486910438813695</v>
      </c>
      <c r="AI74" s="223">
        <v>-17.573197223400399</v>
      </c>
      <c r="AJ74" s="225">
        <v>2.2259825627920602</v>
      </c>
      <c r="AK74" s="223">
        <v>-5.5331387928219602</v>
      </c>
      <c r="AL74" s="225">
        <v>1.6942457000302</v>
      </c>
      <c r="AM74" s="104"/>
      <c r="AN74" s="104"/>
      <c r="AO74" s="104"/>
      <c r="AP74" s="104"/>
      <c r="AQ74" s="104"/>
      <c r="AR74" s="255"/>
    </row>
    <row r="75" spans="1:44" ht="13" customHeight="1" x14ac:dyDescent="0.25">
      <c r="A75" s="26" t="s">
        <v>410</v>
      </c>
      <c r="B75" s="188">
        <v>1</v>
      </c>
      <c r="C75" s="223">
        <v>0.12528880571843301</v>
      </c>
      <c r="D75" s="225">
        <v>0.125187394911139</v>
      </c>
      <c r="E75" s="223">
        <v>0</v>
      </c>
      <c r="F75" s="225">
        <v>0</v>
      </c>
      <c r="G75" s="223">
        <v>0</v>
      </c>
      <c r="H75" s="225">
        <v>0</v>
      </c>
      <c r="I75" s="223">
        <v>0.18055381429921499</v>
      </c>
      <c r="J75" s="225">
        <v>0.180260448589498</v>
      </c>
      <c r="K75" s="223">
        <v>0.18055381429921499</v>
      </c>
      <c r="L75" s="225">
        <v>0.180260448589498</v>
      </c>
      <c r="M75" s="223">
        <v>74.102324489821299</v>
      </c>
      <c r="N75" s="225">
        <v>1.67235104100835</v>
      </c>
      <c r="O75" s="223">
        <v>75.343818464019606</v>
      </c>
      <c r="P75" s="225">
        <v>4.2573646819635904</v>
      </c>
      <c r="Q75" s="223">
        <v>81.485654459964493</v>
      </c>
      <c r="R75" s="225">
        <v>2.9215965282026901</v>
      </c>
      <c r="S75" s="223">
        <v>72.379573702201697</v>
      </c>
      <c r="T75" s="225">
        <v>1.91788348677121</v>
      </c>
      <c r="U75" s="223">
        <v>-2.9642447618179202</v>
      </c>
      <c r="V75" s="225">
        <v>4.3582536569755002</v>
      </c>
      <c r="W75" s="223">
        <v>89.318689760588597</v>
      </c>
      <c r="X75" s="225">
        <v>1.00760520997181</v>
      </c>
      <c r="Y75" s="223">
        <v>91.563880357048205</v>
      </c>
      <c r="Z75" s="225">
        <v>2.36211445236024</v>
      </c>
      <c r="AA75" s="223">
        <v>94.084198658840407</v>
      </c>
      <c r="AB75" s="225">
        <v>1.76286958220941</v>
      </c>
      <c r="AC75" s="223">
        <v>87.543296024135699</v>
      </c>
      <c r="AD75" s="225">
        <v>1.35454440132207</v>
      </c>
      <c r="AE75" s="223">
        <v>-4.0205843329124598</v>
      </c>
      <c r="AF75" s="225">
        <v>2.8760504667001698</v>
      </c>
      <c r="AG75" s="223">
        <v>-0.202558907284452</v>
      </c>
      <c r="AH75" s="225">
        <v>0.18750709613772501</v>
      </c>
      <c r="AI75" s="223">
        <v>-2.2980327497303299</v>
      </c>
      <c r="AJ75" s="225">
        <v>1.9135727010030901</v>
      </c>
      <c r="AK75" s="223">
        <v>-1.9030677504193501</v>
      </c>
      <c r="AL75" s="225">
        <v>1.27795476978334</v>
      </c>
      <c r="AM75" s="104"/>
      <c r="AN75" s="104"/>
      <c r="AO75" s="104"/>
      <c r="AP75" s="104"/>
      <c r="AQ75" s="104"/>
      <c r="AR75" s="255"/>
    </row>
    <row r="76" spans="1:44" ht="13" customHeight="1" x14ac:dyDescent="0.25">
      <c r="A76" s="26" t="s">
        <v>415</v>
      </c>
      <c r="B76" s="188">
        <v>1</v>
      </c>
      <c r="C76" s="223">
        <v>1.2545903978873301</v>
      </c>
      <c r="D76" s="225">
        <v>0.30911086001132598</v>
      </c>
      <c r="E76" s="223">
        <v>0.45585345148103501</v>
      </c>
      <c r="F76" s="225">
        <v>0.45495542389112398</v>
      </c>
      <c r="G76" s="223">
        <v>0.57049791242262105</v>
      </c>
      <c r="H76" s="225">
        <v>0.49559026627152403</v>
      </c>
      <c r="I76" s="223">
        <v>1.75260868093239</v>
      </c>
      <c r="J76" s="225">
        <v>0.44609313631940101</v>
      </c>
      <c r="K76" s="223">
        <v>1.29675522945135</v>
      </c>
      <c r="L76" s="225">
        <v>0.63199661581990796</v>
      </c>
      <c r="M76" s="223">
        <v>57.518072740953897</v>
      </c>
      <c r="N76" s="225">
        <v>1.2903105292055499</v>
      </c>
      <c r="O76" s="223">
        <v>64.848732608554002</v>
      </c>
      <c r="P76" s="225">
        <v>2.5578191075219201</v>
      </c>
      <c r="Q76" s="223">
        <v>61.103012239446798</v>
      </c>
      <c r="R76" s="225">
        <v>2.5717687589784601</v>
      </c>
      <c r="S76" s="223">
        <v>53.856782371347002</v>
      </c>
      <c r="T76" s="225">
        <v>1.6137346203116401</v>
      </c>
      <c r="U76" s="223">
        <v>-10.991950237207</v>
      </c>
      <c r="V76" s="225">
        <v>2.8647676292683601</v>
      </c>
      <c r="W76" s="223">
        <v>78.948635778470205</v>
      </c>
      <c r="X76" s="225">
        <v>1.0371621316727999</v>
      </c>
      <c r="Y76" s="223">
        <v>83.585019064450805</v>
      </c>
      <c r="Z76" s="225">
        <v>1.77527326767809</v>
      </c>
      <c r="AA76" s="223">
        <v>81.624302952955205</v>
      </c>
      <c r="AB76" s="225">
        <v>2.3586378433547801</v>
      </c>
      <c r="AC76" s="223">
        <v>76.476156078611794</v>
      </c>
      <c r="AD76" s="225">
        <v>1.3849190537839999</v>
      </c>
      <c r="AE76" s="223">
        <v>-7.1088629858389796</v>
      </c>
      <c r="AF76" s="225">
        <v>2.3059781425847898</v>
      </c>
      <c r="AG76" s="223">
        <v>-0.141384887892992</v>
      </c>
      <c r="AH76" s="225">
        <v>0.39068727184969798</v>
      </c>
      <c r="AI76" s="223">
        <v>-6.2145186522370102</v>
      </c>
      <c r="AJ76" s="225">
        <v>1.7325829830488999</v>
      </c>
      <c r="AK76" s="223">
        <v>4.9033916956143901</v>
      </c>
      <c r="AL76" s="225">
        <v>1.6423159463914001</v>
      </c>
      <c r="AM76" s="104"/>
      <c r="AN76" s="104"/>
      <c r="AO76" s="104"/>
      <c r="AP76" s="104"/>
      <c r="AQ76" s="104"/>
      <c r="AR76" s="255"/>
    </row>
    <row r="77" spans="1:44" ht="13" customHeight="1" x14ac:dyDescent="0.25">
      <c r="A77" s="26" t="s">
        <v>417</v>
      </c>
      <c r="B77" s="188">
        <v>1</v>
      </c>
      <c r="C77" s="223">
        <v>1.22463464131193</v>
      </c>
      <c r="D77" s="225">
        <v>0.29600608862389699</v>
      </c>
      <c r="E77" s="223">
        <v>0</v>
      </c>
      <c r="F77" s="225">
        <v>0</v>
      </c>
      <c r="G77" s="223">
        <v>0.430130172143533</v>
      </c>
      <c r="H77" s="225">
        <v>0.26119532654554301</v>
      </c>
      <c r="I77" s="223">
        <v>1.6534596693069199</v>
      </c>
      <c r="J77" s="225">
        <v>0.42318864677083101</v>
      </c>
      <c r="K77" s="223">
        <v>1.6534596693069199</v>
      </c>
      <c r="L77" s="225">
        <v>0.42318864677083101</v>
      </c>
      <c r="M77" s="223">
        <v>67.209182535162697</v>
      </c>
      <c r="N77" s="225">
        <v>1.1763199728206799</v>
      </c>
      <c r="O77" s="223">
        <v>79.345027846885102</v>
      </c>
      <c r="P77" s="225">
        <v>2.34584227874111</v>
      </c>
      <c r="Q77" s="223">
        <v>69.718124361681802</v>
      </c>
      <c r="R77" s="225">
        <v>3.3154716859991198</v>
      </c>
      <c r="S77" s="223">
        <v>64.526484293535802</v>
      </c>
      <c r="T77" s="225">
        <v>1.44121264216244</v>
      </c>
      <c r="U77" s="223">
        <v>-14.818543553349301</v>
      </c>
      <c r="V77" s="225">
        <v>2.6078766519799101</v>
      </c>
      <c r="W77" s="223">
        <v>57.255301481025199</v>
      </c>
      <c r="X77" s="225">
        <v>1.5011040533942099</v>
      </c>
      <c r="Y77" s="223">
        <v>59.004862513904101</v>
      </c>
      <c r="Z77" s="225">
        <v>3.9318212378190598</v>
      </c>
      <c r="AA77" s="223">
        <v>57.110055447923102</v>
      </c>
      <c r="AB77" s="225">
        <v>2.9330735797247902</v>
      </c>
      <c r="AC77" s="223">
        <v>56.912952365695297</v>
      </c>
      <c r="AD77" s="225">
        <v>1.6670698295277899</v>
      </c>
      <c r="AE77" s="223">
        <v>-2.0919101482087501</v>
      </c>
      <c r="AF77" s="225">
        <v>3.81510210852039</v>
      </c>
      <c r="AG77" s="223">
        <v>0.52691456898657796</v>
      </c>
      <c r="AH77" s="225">
        <v>0.35547114359187698</v>
      </c>
      <c r="AI77" s="223">
        <v>-2.9840406729435802</v>
      </c>
      <c r="AJ77" s="225">
        <v>1.7341898556697</v>
      </c>
      <c r="AK77" s="223">
        <v>-0.90496882518942801</v>
      </c>
      <c r="AL77" s="225">
        <v>2.1413314192426198</v>
      </c>
      <c r="AM77" s="104"/>
      <c r="AN77" s="104"/>
      <c r="AO77" s="104"/>
      <c r="AP77" s="104"/>
      <c r="AQ77" s="104"/>
      <c r="AR77" s="255"/>
    </row>
    <row r="78" spans="1:44" ht="13" customHeight="1" x14ac:dyDescent="0.25">
      <c r="A78" s="26" t="s">
        <v>423</v>
      </c>
      <c r="B78" s="188">
        <v>1</v>
      </c>
      <c r="C78" s="223">
        <v>0.47877859328957301</v>
      </c>
      <c r="D78" s="225">
        <v>0.13414646204651301</v>
      </c>
      <c r="E78" s="223">
        <v>0.20677165524160401</v>
      </c>
      <c r="F78" s="225">
        <v>0.16461609423228801</v>
      </c>
      <c r="G78" s="223">
        <v>0.40712318075953702</v>
      </c>
      <c r="H78" s="225">
        <v>0.29460975414698198</v>
      </c>
      <c r="I78" s="223">
        <v>0.71781715635370502</v>
      </c>
      <c r="J78" s="225">
        <v>0.249007765588386</v>
      </c>
      <c r="K78" s="223">
        <v>0.51104550111210101</v>
      </c>
      <c r="L78" s="225">
        <v>0.33117055198113599</v>
      </c>
      <c r="M78" s="223">
        <v>73.935496472846495</v>
      </c>
      <c r="N78" s="225">
        <v>1.31188960973288</v>
      </c>
      <c r="O78" s="223">
        <v>77.801608649010106</v>
      </c>
      <c r="P78" s="225">
        <v>2.0147112302154802</v>
      </c>
      <c r="Q78" s="223">
        <v>75.704993565550495</v>
      </c>
      <c r="R78" s="225">
        <v>2.1852898187472598</v>
      </c>
      <c r="S78" s="223">
        <v>70.916111375289901</v>
      </c>
      <c r="T78" s="225">
        <v>1.8578139739386099</v>
      </c>
      <c r="U78" s="223">
        <v>-6.8854972737202198</v>
      </c>
      <c r="V78" s="225">
        <v>2.72551815538458</v>
      </c>
      <c r="W78" s="223">
        <v>66.063641146800805</v>
      </c>
      <c r="X78" s="225">
        <v>1.36201495214833</v>
      </c>
      <c r="Y78" s="223">
        <v>60.304089009437</v>
      </c>
      <c r="Z78" s="225">
        <v>1.92852789646319</v>
      </c>
      <c r="AA78" s="223">
        <v>64.592764769935599</v>
      </c>
      <c r="AB78" s="225">
        <v>2.7840078136494899</v>
      </c>
      <c r="AC78" s="223">
        <v>70.703854391357694</v>
      </c>
      <c r="AD78" s="225">
        <v>1.82721100257349</v>
      </c>
      <c r="AE78" s="223">
        <v>10.3997653819207</v>
      </c>
      <c r="AF78" s="225">
        <v>2.4840401342048</v>
      </c>
      <c r="AG78" s="223">
        <v>0.12221793734273</v>
      </c>
      <c r="AH78" s="225">
        <v>0.20831019767478101</v>
      </c>
      <c r="AI78" s="223">
        <v>-10.0086967702225</v>
      </c>
      <c r="AJ78" s="225">
        <v>1.76119959712869</v>
      </c>
      <c r="AK78" s="223">
        <v>0.81707062274782105</v>
      </c>
      <c r="AL78" s="225">
        <v>1.8212504841300201</v>
      </c>
      <c r="AM78" s="104"/>
      <c r="AN78" s="104"/>
      <c r="AO78" s="104"/>
      <c r="AP78" s="104"/>
      <c r="AQ78" s="104"/>
      <c r="AR78" s="255"/>
    </row>
    <row r="79" spans="1:44" ht="13" customHeight="1" x14ac:dyDescent="0.25">
      <c r="A79" s="26" t="s">
        <v>428</v>
      </c>
      <c r="B79" s="188">
        <v>1</v>
      </c>
      <c r="C79" s="223">
        <v>1.47493906409668</v>
      </c>
      <c r="D79" s="225">
        <v>0.30035914327541302</v>
      </c>
      <c r="E79" s="223">
        <v>0.82665052697929198</v>
      </c>
      <c r="F79" s="225">
        <v>0.55994835564881795</v>
      </c>
      <c r="G79" s="223">
        <v>0.73654515787172103</v>
      </c>
      <c r="H79" s="225">
        <v>0.51862133820581002</v>
      </c>
      <c r="I79" s="223">
        <v>1.8561434427550101</v>
      </c>
      <c r="J79" s="225">
        <v>0.43352399757593502</v>
      </c>
      <c r="K79" s="223">
        <v>1.02949291577572</v>
      </c>
      <c r="L79" s="225">
        <v>0.71937987333508302</v>
      </c>
      <c r="M79" s="223">
        <v>80.300893299811406</v>
      </c>
      <c r="N79" s="225">
        <v>0.78629463190012305</v>
      </c>
      <c r="O79" s="223">
        <v>73.981083026226699</v>
      </c>
      <c r="P79" s="225">
        <v>2.6918746330269898</v>
      </c>
      <c r="Q79" s="223">
        <v>78.355017299316501</v>
      </c>
      <c r="R79" s="225">
        <v>2.8319683586101698</v>
      </c>
      <c r="S79" s="223">
        <v>81.975418194842007</v>
      </c>
      <c r="T79" s="225">
        <v>1.00792248117651</v>
      </c>
      <c r="U79" s="223">
        <v>7.9943351686152901</v>
      </c>
      <c r="V79" s="225">
        <v>3.0187629104894298</v>
      </c>
      <c r="W79" s="223">
        <v>52.7602456571937</v>
      </c>
      <c r="X79" s="225">
        <v>1.41202351384494</v>
      </c>
      <c r="Y79" s="223">
        <v>60.770489967477403</v>
      </c>
      <c r="Z79" s="225">
        <v>2.9219078826990499</v>
      </c>
      <c r="AA79" s="223">
        <v>56.487414317922301</v>
      </c>
      <c r="AB79" s="225">
        <v>3.07643979982331</v>
      </c>
      <c r="AC79" s="223">
        <v>50.314500170746498</v>
      </c>
      <c r="AD79" s="225">
        <v>1.7557227342057</v>
      </c>
      <c r="AE79" s="223">
        <v>-10.455989796730901</v>
      </c>
      <c r="AF79" s="225">
        <v>3.4330401535964801</v>
      </c>
      <c r="AG79" s="223">
        <v>7.8280585159083801E-2</v>
      </c>
      <c r="AH79" s="225">
        <v>0.43423876656813698</v>
      </c>
      <c r="AI79" s="223">
        <v>-4.9442203325562799</v>
      </c>
      <c r="AJ79" s="225">
        <v>1.12262316400353</v>
      </c>
      <c r="AK79" s="223">
        <v>-5.2075418224865304</v>
      </c>
      <c r="AL79" s="225">
        <v>1.89866123248066</v>
      </c>
      <c r="AM79" s="104"/>
      <c r="AN79" s="104"/>
      <c r="AO79" s="104"/>
      <c r="AP79" s="104"/>
      <c r="AQ79" s="104"/>
      <c r="AR79" s="255"/>
    </row>
    <row r="80" spans="1:44" ht="13" customHeight="1" x14ac:dyDescent="0.25">
      <c r="A80" s="26" t="s">
        <v>433</v>
      </c>
      <c r="B80" s="188">
        <v>1</v>
      </c>
      <c r="C80" s="223">
        <v>0.39902538645769597</v>
      </c>
      <c r="D80" s="225">
        <v>0.13292194820995101</v>
      </c>
      <c r="E80" s="223">
        <v>0.431720530460594</v>
      </c>
      <c r="F80" s="225">
        <v>0.32295152988380399</v>
      </c>
      <c r="G80" s="223">
        <v>0</v>
      </c>
      <c r="H80" s="225">
        <v>0</v>
      </c>
      <c r="I80" s="223">
        <v>0.39263786655641197</v>
      </c>
      <c r="J80" s="225">
        <v>0.190655581917136</v>
      </c>
      <c r="K80" s="223">
        <v>-3.90826639041819E-2</v>
      </c>
      <c r="L80" s="225">
        <v>0.42982089824743602</v>
      </c>
      <c r="M80" s="223">
        <v>73.103880710899503</v>
      </c>
      <c r="N80" s="225">
        <v>1.01612706814676</v>
      </c>
      <c r="O80" s="223">
        <v>74.421909323338298</v>
      </c>
      <c r="P80" s="225">
        <v>2.35701044718351</v>
      </c>
      <c r="Q80" s="223">
        <v>76.874222232470899</v>
      </c>
      <c r="R80" s="225">
        <v>2.5381548210950302</v>
      </c>
      <c r="S80" s="223">
        <v>71.945277008038403</v>
      </c>
      <c r="T80" s="225">
        <v>1.2507454614165501</v>
      </c>
      <c r="U80" s="223">
        <v>-2.47663231529982</v>
      </c>
      <c r="V80" s="225">
        <v>2.4710508493793801</v>
      </c>
      <c r="W80" s="223">
        <v>85.523548593308007</v>
      </c>
      <c r="X80" s="225">
        <v>0.89605632772100297</v>
      </c>
      <c r="Y80" s="223">
        <v>84.370955378472601</v>
      </c>
      <c r="Z80" s="225">
        <v>2.18122824445323</v>
      </c>
      <c r="AA80" s="223">
        <v>88.010903712329494</v>
      </c>
      <c r="AB80" s="225">
        <v>2.2807528063696401</v>
      </c>
      <c r="AC80" s="223">
        <v>85.651212821356097</v>
      </c>
      <c r="AD80" s="225">
        <v>0.94913815404968205</v>
      </c>
      <c r="AE80" s="223">
        <v>1.2802574428835201</v>
      </c>
      <c r="AF80" s="225">
        <v>2.30169659172617</v>
      </c>
      <c r="AG80" s="223">
        <v>0.10964929323389699</v>
      </c>
      <c r="AH80" s="225">
        <v>0.17383532191852299</v>
      </c>
      <c r="AI80" s="223">
        <v>-2.2917088090591999</v>
      </c>
      <c r="AJ80" s="225">
        <v>1.56049864496591</v>
      </c>
      <c r="AK80" s="223">
        <v>-0.87344186984334704</v>
      </c>
      <c r="AL80" s="225">
        <v>1.4307966050705001</v>
      </c>
      <c r="AM80" s="104"/>
      <c r="AN80" s="104"/>
      <c r="AO80" s="104"/>
      <c r="AP80" s="104"/>
      <c r="AQ80" s="104"/>
      <c r="AR80" s="255"/>
    </row>
    <row r="81" spans="1:44" ht="13" customHeight="1" x14ac:dyDescent="0.25">
      <c r="A81" s="26" t="s">
        <v>435</v>
      </c>
      <c r="B81" s="188">
        <v>1</v>
      </c>
      <c r="C81" s="223">
        <v>1.3152277815059901</v>
      </c>
      <c r="D81" s="225">
        <v>0.29330483239726801</v>
      </c>
      <c r="E81" s="223">
        <v>0.18176647592442199</v>
      </c>
      <c r="F81" s="225">
        <v>0.100038595029023</v>
      </c>
      <c r="G81" s="223">
        <v>1.0454326780723999</v>
      </c>
      <c r="H81" s="225">
        <v>0.52957467699361804</v>
      </c>
      <c r="I81" s="223">
        <v>1.6594064073980199</v>
      </c>
      <c r="J81" s="225">
        <v>0.41263306555933399</v>
      </c>
      <c r="K81" s="223">
        <v>1.47763993147359</v>
      </c>
      <c r="L81" s="225">
        <v>0.422458983067867</v>
      </c>
      <c r="M81" s="223">
        <v>53.889953053401399</v>
      </c>
      <c r="N81" s="225">
        <v>1.26484093001405</v>
      </c>
      <c r="O81" s="223">
        <v>57.7716617542306</v>
      </c>
      <c r="P81" s="225">
        <v>2.6974547703225999</v>
      </c>
      <c r="Q81" s="223">
        <v>58.573268580129898</v>
      </c>
      <c r="R81" s="225">
        <v>2.6918478770913099</v>
      </c>
      <c r="S81" s="223">
        <v>51.796993494472801</v>
      </c>
      <c r="T81" s="225">
        <v>1.48872601640953</v>
      </c>
      <c r="U81" s="223">
        <v>-5.9746682597578298</v>
      </c>
      <c r="V81" s="225">
        <v>2.9062198356999902</v>
      </c>
      <c r="W81" s="223">
        <v>81.623665139132996</v>
      </c>
      <c r="X81" s="225">
        <v>1.0415451817154999</v>
      </c>
      <c r="Y81" s="223">
        <v>84.953874571109793</v>
      </c>
      <c r="Z81" s="225">
        <v>2.01730153567431</v>
      </c>
      <c r="AA81" s="223">
        <v>83.134860310265196</v>
      </c>
      <c r="AB81" s="225">
        <v>2.0969245670819001</v>
      </c>
      <c r="AC81" s="223">
        <v>80.301674377617204</v>
      </c>
      <c r="AD81" s="225">
        <v>1.17370510374773</v>
      </c>
      <c r="AE81" s="223">
        <v>-4.6522001934926198</v>
      </c>
      <c r="AF81" s="225">
        <v>2.1426458253659302</v>
      </c>
      <c r="AG81" s="223">
        <v>0.66755535589716297</v>
      </c>
      <c r="AH81" s="225">
        <v>0.32525601984018898</v>
      </c>
      <c r="AI81" s="223">
        <v>-13.560690348803</v>
      </c>
      <c r="AJ81" s="225">
        <v>1.68552844381449</v>
      </c>
      <c r="AK81" s="223">
        <v>3.7946464726929299</v>
      </c>
      <c r="AL81" s="225">
        <v>1.38599344841698</v>
      </c>
      <c r="AM81" s="104"/>
      <c r="AN81" s="104"/>
      <c r="AO81" s="104"/>
      <c r="AP81" s="104"/>
      <c r="AQ81" s="104"/>
      <c r="AR81" s="255"/>
    </row>
    <row r="82" spans="1:44" ht="13" customHeight="1" x14ac:dyDescent="0.25">
      <c r="A82" s="26" t="s">
        <v>437</v>
      </c>
      <c r="B82" s="188">
        <v>1</v>
      </c>
      <c r="C82" s="223">
        <v>3.1583379287561599</v>
      </c>
      <c r="D82" s="225">
        <v>0.46458089348883203</v>
      </c>
      <c r="E82" s="223">
        <v>2.5822667902025902</v>
      </c>
      <c r="F82" s="225">
        <v>1.2350277555068501</v>
      </c>
      <c r="G82" s="223">
        <v>3.3779758591042102</v>
      </c>
      <c r="H82" s="225">
        <v>1.33226339383707</v>
      </c>
      <c r="I82" s="223">
        <v>3.1972283903018002</v>
      </c>
      <c r="J82" s="225">
        <v>0.53668726789311905</v>
      </c>
      <c r="K82" s="223">
        <v>0.61496160009921397</v>
      </c>
      <c r="L82" s="225">
        <v>1.4535816294996899</v>
      </c>
      <c r="M82" s="223">
        <v>47.479208425973503</v>
      </c>
      <c r="N82" s="225">
        <v>1.3851207361687701</v>
      </c>
      <c r="O82" s="223">
        <v>59.148427293407302</v>
      </c>
      <c r="P82" s="225">
        <v>3.1274295427171301</v>
      </c>
      <c r="Q82" s="223">
        <v>53.911445452546403</v>
      </c>
      <c r="R82" s="225">
        <v>3.1598831506287799</v>
      </c>
      <c r="S82" s="223">
        <v>43.710100508105</v>
      </c>
      <c r="T82" s="225">
        <v>1.6979781398987499</v>
      </c>
      <c r="U82" s="223">
        <v>-15.4383267853023</v>
      </c>
      <c r="V82" s="225">
        <v>3.51074748713717</v>
      </c>
      <c r="W82" s="223">
        <v>69.860454647508504</v>
      </c>
      <c r="X82" s="225">
        <v>1.2547875362187</v>
      </c>
      <c r="Y82" s="223">
        <v>75.297844376904806</v>
      </c>
      <c r="Z82" s="225">
        <v>3.33348319950978</v>
      </c>
      <c r="AA82" s="223">
        <v>68.343695652437106</v>
      </c>
      <c r="AB82" s="225">
        <v>3.4105835653427099</v>
      </c>
      <c r="AC82" s="223">
        <v>69.043325132215799</v>
      </c>
      <c r="AD82" s="225">
        <v>1.4454445101787099</v>
      </c>
      <c r="AE82" s="223">
        <v>-6.2545192446890399</v>
      </c>
      <c r="AF82" s="225">
        <v>3.65876079100306</v>
      </c>
      <c r="AG82" s="223">
        <v>1.1271432010665701</v>
      </c>
      <c r="AH82" s="225">
        <v>0.566772668997786</v>
      </c>
      <c r="AI82" s="223">
        <v>-23.373210958987901</v>
      </c>
      <c r="AJ82" s="225">
        <v>1.7267541677635601</v>
      </c>
      <c r="AK82" s="223">
        <v>0.461428695039999</v>
      </c>
      <c r="AL82" s="225">
        <v>1.7415412089869</v>
      </c>
      <c r="AM82" s="104"/>
      <c r="AN82" s="104"/>
      <c r="AO82" s="104"/>
      <c r="AP82" s="104"/>
      <c r="AQ82" s="104"/>
      <c r="AR82" s="255"/>
    </row>
    <row r="83" spans="1:44" ht="13" customHeight="1" x14ac:dyDescent="0.25">
      <c r="A83" s="26" t="s">
        <v>438</v>
      </c>
      <c r="B83" s="188">
        <v>1</v>
      </c>
      <c r="C83" s="223">
        <v>0.41846118581335301</v>
      </c>
      <c r="D83" s="225">
        <v>0.163809804609378</v>
      </c>
      <c r="E83" s="223">
        <v>0.65550646301817805</v>
      </c>
      <c r="F83" s="225">
        <v>0.32056463462652102</v>
      </c>
      <c r="G83" s="223">
        <v>0.38513234994826601</v>
      </c>
      <c r="H83" s="225">
        <v>0.377604306546374</v>
      </c>
      <c r="I83" s="223">
        <v>0.30220939477080799</v>
      </c>
      <c r="J83" s="225">
        <v>0.193479106451237</v>
      </c>
      <c r="K83" s="223">
        <v>-0.35329706824737001</v>
      </c>
      <c r="L83" s="225">
        <v>0.36836102609633098</v>
      </c>
      <c r="M83" s="223">
        <v>68.150020233341806</v>
      </c>
      <c r="N83" s="225">
        <v>1.7558263780019201</v>
      </c>
      <c r="O83" s="223">
        <v>71.582673173926594</v>
      </c>
      <c r="P83" s="225">
        <v>2.9736420004859201</v>
      </c>
      <c r="Q83" s="223">
        <v>67.188214467309905</v>
      </c>
      <c r="R83" s="225">
        <v>2.0103237408491901</v>
      </c>
      <c r="S83" s="223">
        <v>65.975548527004307</v>
      </c>
      <c r="T83" s="225">
        <v>2.8812524192875202</v>
      </c>
      <c r="U83" s="223">
        <v>-5.6071246469222897</v>
      </c>
      <c r="V83" s="225">
        <v>3.9745697799422</v>
      </c>
      <c r="W83" s="223">
        <v>77.796195159023299</v>
      </c>
      <c r="X83" s="225">
        <v>1.86498315112374</v>
      </c>
      <c r="Y83" s="223">
        <v>81.716844783532494</v>
      </c>
      <c r="Z83" s="225">
        <v>1.71586207015026</v>
      </c>
      <c r="AA83" s="223">
        <v>78.108185681467901</v>
      </c>
      <c r="AB83" s="225">
        <v>3.04703234992812</v>
      </c>
      <c r="AC83" s="223">
        <v>74.530380395208397</v>
      </c>
      <c r="AD83" s="225">
        <v>2.6266414654974701</v>
      </c>
      <c r="AE83" s="223">
        <v>-7.1864643883240502</v>
      </c>
      <c r="AF83" s="225">
        <v>3.14483474076679</v>
      </c>
      <c r="AG83" s="223">
        <v>-0.25038083042027298</v>
      </c>
      <c r="AH83" s="225">
        <v>0.31574419707259999</v>
      </c>
      <c r="AI83" s="223">
        <v>-1.6351955894146499</v>
      </c>
      <c r="AJ83" s="225">
        <v>2.15161226328846</v>
      </c>
      <c r="AK83" s="223">
        <v>5.4777196867008104</v>
      </c>
      <c r="AL83" s="225">
        <v>2.3737273581204898</v>
      </c>
      <c r="AM83" s="104"/>
      <c r="AN83" s="104"/>
      <c r="AO83" s="104"/>
      <c r="AP83" s="104"/>
      <c r="AQ83" s="104"/>
      <c r="AR83" s="255"/>
    </row>
    <row r="84" spans="1:44" ht="13" customHeight="1" x14ac:dyDescent="0.25">
      <c r="A84" s="62" t="s">
        <v>449</v>
      </c>
      <c r="B84" s="189">
        <v>1</v>
      </c>
      <c r="C84" s="247">
        <v>1.0278743936331201</v>
      </c>
      <c r="D84" s="250">
        <v>7.6301417347142506E-2</v>
      </c>
      <c r="E84" s="247">
        <v>0.69718408330761905</v>
      </c>
      <c r="F84" s="250">
        <v>0.155935265998071</v>
      </c>
      <c r="G84" s="247">
        <v>0.72380229992189804</v>
      </c>
      <c r="H84" s="250">
        <v>0.14930090159632001</v>
      </c>
      <c r="I84" s="247">
        <v>1.1904953146876101</v>
      </c>
      <c r="J84" s="250">
        <v>0.104615205429098</v>
      </c>
      <c r="K84" s="247">
        <v>0.493311231379991</v>
      </c>
      <c r="L84" s="250">
        <v>0.19557600386598101</v>
      </c>
      <c r="M84" s="247">
        <v>65.624641207610097</v>
      </c>
      <c r="N84" s="250">
        <v>0.38906853928034502</v>
      </c>
      <c r="O84" s="247">
        <v>69.584446818078206</v>
      </c>
      <c r="P84" s="250">
        <v>0.80071703053643595</v>
      </c>
      <c r="Q84" s="247">
        <v>68.8001823629575</v>
      </c>
      <c r="R84" s="250">
        <v>0.804864004055999</v>
      </c>
      <c r="S84" s="247">
        <v>63.496419218616403</v>
      </c>
      <c r="T84" s="250">
        <v>0.50280911588395705</v>
      </c>
      <c r="U84" s="247">
        <v>-6.0880275994617996</v>
      </c>
      <c r="V84" s="250">
        <v>0.903703892789537</v>
      </c>
      <c r="W84" s="247">
        <v>77.000482063578602</v>
      </c>
      <c r="X84" s="250">
        <v>0.34885025912842199</v>
      </c>
      <c r="Y84" s="247">
        <v>78.4862842434746</v>
      </c>
      <c r="Z84" s="250">
        <v>0.72118292785348603</v>
      </c>
      <c r="AA84" s="247">
        <v>78.457389890209896</v>
      </c>
      <c r="AB84" s="250">
        <v>0.73326946168650997</v>
      </c>
      <c r="AC84" s="247">
        <v>76.383779148138402</v>
      </c>
      <c r="AD84" s="250">
        <v>0.44310364958503601</v>
      </c>
      <c r="AE84" s="247">
        <v>-2.1025050953362499</v>
      </c>
      <c r="AF84" s="250">
        <v>0.82830657262417595</v>
      </c>
      <c r="AG84" s="247">
        <v>0.150242224633825</v>
      </c>
      <c r="AH84" s="250">
        <v>8.9889248114330605E-2</v>
      </c>
      <c r="AI84" s="247">
        <v>-5.9376781906164702</v>
      </c>
      <c r="AJ84" s="250">
        <v>0.49737143505023601</v>
      </c>
      <c r="AK84" s="247">
        <v>1.8807765164785799</v>
      </c>
      <c r="AL84" s="250">
        <v>0.42003226126355703</v>
      </c>
      <c r="AM84" s="104"/>
      <c r="AN84" s="104"/>
      <c r="AO84" s="104"/>
      <c r="AP84" s="104"/>
      <c r="AQ84" s="104"/>
      <c r="AR84" s="255"/>
    </row>
    <row r="85" spans="1:44" ht="13" customHeight="1" x14ac:dyDescent="0.25">
      <c r="A85" s="26" t="s">
        <v>121</v>
      </c>
      <c r="B85" s="188">
        <v>1</v>
      </c>
      <c r="C85" s="223">
        <v>0.50947833366426598</v>
      </c>
      <c r="D85" s="225">
        <v>0.194798557620318</v>
      </c>
      <c r="E85" s="223">
        <v>0.17346076671855501</v>
      </c>
      <c r="F85" s="225">
        <v>0.129650127870579</v>
      </c>
      <c r="G85" s="223">
        <v>0.55460306729039099</v>
      </c>
      <c r="H85" s="225">
        <v>0.36790255741058198</v>
      </c>
      <c r="I85" s="223">
        <v>0.60169857971417595</v>
      </c>
      <c r="J85" s="225">
        <v>0.29147700014078298</v>
      </c>
      <c r="K85" s="223">
        <v>0.42823781299562003</v>
      </c>
      <c r="L85" s="225">
        <v>0.31711489810682902</v>
      </c>
      <c r="M85" s="223">
        <v>74.143280773533306</v>
      </c>
      <c r="N85" s="225">
        <v>1.3703526087211599</v>
      </c>
      <c r="O85" s="223">
        <v>79.783052259153905</v>
      </c>
      <c r="P85" s="225">
        <v>2.7722784637706499</v>
      </c>
      <c r="Q85" s="223">
        <v>77.262921038232804</v>
      </c>
      <c r="R85" s="225">
        <v>2.63260756280755</v>
      </c>
      <c r="S85" s="223">
        <v>71.747239771383605</v>
      </c>
      <c r="T85" s="225">
        <v>1.81271468795913</v>
      </c>
      <c r="U85" s="223">
        <v>-8.0358124877702402</v>
      </c>
      <c r="V85" s="225">
        <v>3.3069902560399802</v>
      </c>
      <c r="W85" s="223">
        <v>92.559109003813703</v>
      </c>
      <c r="X85" s="225">
        <v>0.83097296174655499</v>
      </c>
      <c r="Y85" s="223">
        <v>91.321119620051704</v>
      </c>
      <c r="Z85" s="225">
        <v>1.82409206330495</v>
      </c>
      <c r="AA85" s="223">
        <v>95.283585397487997</v>
      </c>
      <c r="AB85" s="225">
        <v>1.36654987017283</v>
      </c>
      <c r="AC85" s="223">
        <v>91.949402885268</v>
      </c>
      <c r="AD85" s="225">
        <v>1.0571209633865299</v>
      </c>
      <c r="AE85" s="223">
        <v>0.62828326521629696</v>
      </c>
      <c r="AF85" s="225">
        <v>1.9410214602029101</v>
      </c>
      <c r="AG85" s="223">
        <v>-0.47928820582371101</v>
      </c>
      <c r="AH85" s="225">
        <v>0.38792216886744602</v>
      </c>
      <c r="AI85" s="223">
        <v>4.3913535271693904</v>
      </c>
      <c r="AJ85" s="225">
        <v>2.0844030121100201</v>
      </c>
      <c r="AK85" s="223">
        <v>9.0880871447521692</v>
      </c>
      <c r="AL85" s="225">
        <v>1.71799499205775</v>
      </c>
      <c r="AM85" s="104"/>
      <c r="AN85" s="104"/>
      <c r="AO85" s="104"/>
      <c r="AP85" s="104"/>
      <c r="AQ85" s="104"/>
      <c r="AR85" s="255"/>
    </row>
    <row r="86" spans="1:44" ht="13" customHeight="1" x14ac:dyDescent="0.25">
      <c r="A86" s="26" t="s">
        <v>446</v>
      </c>
      <c r="B86" s="188">
        <v>1</v>
      </c>
      <c r="C86" s="223">
        <v>0.14072873214741999</v>
      </c>
      <c r="D86" s="225">
        <v>0.102188573751626</v>
      </c>
      <c r="E86" s="223">
        <v>0.58756676180017597</v>
      </c>
      <c r="F86" s="225">
        <v>0.42388338349958699</v>
      </c>
      <c r="G86" s="223">
        <v>0</v>
      </c>
      <c r="H86" s="225">
        <v>0</v>
      </c>
      <c r="I86" s="223">
        <v>0</v>
      </c>
      <c r="J86" s="225">
        <v>0</v>
      </c>
      <c r="K86" s="223">
        <v>-0.58756676180017597</v>
      </c>
      <c r="L86" s="225">
        <v>0.42388338349958699</v>
      </c>
      <c r="M86" s="223">
        <v>66.261472213725099</v>
      </c>
      <c r="N86" s="225">
        <v>1.95186683901219</v>
      </c>
      <c r="O86" s="223">
        <v>63.789545805678898</v>
      </c>
      <c r="P86" s="225">
        <v>3.7025914531540201</v>
      </c>
      <c r="Q86" s="223">
        <v>68.097885616213603</v>
      </c>
      <c r="R86" s="225">
        <v>3.8607504944039599</v>
      </c>
      <c r="S86" s="223">
        <v>66.536607928683296</v>
      </c>
      <c r="T86" s="225">
        <v>2.3253784309993</v>
      </c>
      <c r="U86" s="223">
        <v>2.7470621230043699</v>
      </c>
      <c r="V86" s="225">
        <v>4.0773738669140398</v>
      </c>
      <c r="W86" s="223">
        <v>88.346463100088798</v>
      </c>
      <c r="X86" s="225">
        <v>1.1606944341968299</v>
      </c>
      <c r="Y86" s="223">
        <v>88.675727978286304</v>
      </c>
      <c r="Z86" s="225">
        <v>2.5742386908248398</v>
      </c>
      <c r="AA86" s="223">
        <v>90.082928686607701</v>
      </c>
      <c r="AB86" s="225">
        <v>3.7168726144708901</v>
      </c>
      <c r="AC86" s="223">
        <v>87.712216942266807</v>
      </c>
      <c r="AD86" s="225">
        <v>1.6452500380127899</v>
      </c>
      <c r="AE86" s="223">
        <v>-0.96351103601946897</v>
      </c>
      <c r="AF86" s="225">
        <v>3.22004622811275</v>
      </c>
      <c r="AG86" s="223">
        <v>-0.27877807094514701</v>
      </c>
      <c r="AH86" s="225">
        <v>0.348045283807007</v>
      </c>
      <c r="AI86" s="223">
        <v>1.2776479174681299</v>
      </c>
      <c r="AJ86" s="225">
        <v>3.2647247656510401</v>
      </c>
      <c r="AK86" s="223">
        <v>-2.1087721755143498</v>
      </c>
      <c r="AL86" s="225">
        <v>1.6551262028921501</v>
      </c>
      <c r="AM86" s="104"/>
      <c r="AN86" s="104"/>
      <c r="AO86" s="104"/>
      <c r="AP86" s="104"/>
      <c r="AQ86" s="104"/>
      <c r="AR86" s="255"/>
    </row>
    <row r="87" spans="1:44" ht="13" customHeight="1" x14ac:dyDescent="0.25">
      <c r="A87" s="27" t="s">
        <v>447</v>
      </c>
      <c r="B87" s="203">
        <v>1</v>
      </c>
      <c r="C87" s="233">
        <v>0.33229691470001799</v>
      </c>
      <c r="D87" s="234">
        <v>0.208224461220299</v>
      </c>
      <c r="E87" s="233">
        <v>0</v>
      </c>
      <c r="F87" s="234">
        <v>0</v>
      </c>
      <c r="G87" s="233">
        <v>0</v>
      </c>
      <c r="H87" s="234">
        <v>0</v>
      </c>
      <c r="I87" s="233">
        <v>0.25625467358742998</v>
      </c>
      <c r="J87" s="234">
        <v>0.18340381586811799</v>
      </c>
      <c r="K87" s="233">
        <v>0.25625467358742998</v>
      </c>
      <c r="L87" s="234">
        <v>0.18340381586811799</v>
      </c>
      <c r="M87" s="233">
        <v>70.798887509867399</v>
      </c>
      <c r="N87" s="234">
        <v>1.7410285905618299</v>
      </c>
      <c r="O87" s="233">
        <v>77.003272296385703</v>
      </c>
      <c r="P87" s="234">
        <v>4.1960145266455298</v>
      </c>
      <c r="Q87" s="233">
        <v>74.745084150001205</v>
      </c>
      <c r="R87" s="234">
        <v>3.6207282110318602</v>
      </c>
      <c r="S87" s="233">
        <v>67.666489538864994</v>
      </c>
      <c r="T87" s="234">
        <v>2.3395803492998501</v>
      </c>
      <c r="U87" s="233">
        <v>-9.3367827575206395</v>
      </c>
      <c r="V87" s="234">
        <v>4.3659022956370901</v>
      </c>
      <c r="W87" s="233">
        <v>94.383138386609303</v>
      </c>
      <c r="X87" s="234">
        <v>0.93965743244130695</v>
      </c>
      <c r="Y87" s="233">
        <v>98.269937252435497</v>
      </c>
      <c r="Z87" s="234">
        <v>1.01445813832106</v>
      </c>
      <c r="AA87" s="233">
        <v>94.618400825516702</v>
      </c>
      <c r="AB87" s="234">
        <v>2.0820788815087599</v>
      </c>
      <c r="AC87" s="233">
        <v>93.088504534707496</v>
      </c>
      <c r="AD87" s="234">
        <v>1.4359434522024599</v>
      </c>
      <c r="AE87" s="233">
        <v>-5.1814327177280397</v>
      </c>
      <c r="AF87" s="234">
        <v>1.77628286750248</v>
      </c>
      <c r="AG87" s="233">
        <v>-9.1872220713695094E-2</v>
      </c>
      <c r="AH87" s="234">
        <v>0.32529409505648599</v>
      </c>
      <c r="AI87" s="233">
        <v>-4.39622681104004</v>
      </c>
      <c r="AJ87" s="234">
        <v>2.6463304797399898</v>
      </c>
      <c r="AK87" s="233">
        <v>4.33282136971975</v>
      </c>
      <c r="AL87" s="234">
        <v>1.6941755492561501</v>
      </c>
      <c r="AM87" s="251"/>
      <c r="AN87" s="251"/>
      <c r="AO87" s="251"/>
      <c r="AP87" s="251"/>
      <c r="AQ87" s="251"/>
      <c r="AR87" s="256"/>
    </row>
    <row r="88" spans="1:44" ht="13" customHeight="1" x14ac:dyDescent="0.25">
      <c r="A88" s="26"/>
      <c r="B88" s="96"/>
      <c r="C88" s="223" t="s">
        <v>1606</v>
      </c>
      <c r="D88" s="225" t="s">
        <v>1607</v>
      </c>
      <c r="E88" s="223" t="s">
        <v>1624</v>
      </c>
      <c r="F88" s="225" t="s">
        <v>1625</v>
      </c>
      <c r="G88" s="223" t="s">
        <v>1626</v>
      </c>
      <c r="H88" s="225" t="s">
        <v>1627</v>
      </c>
      <c r="I88" s="223" t="s">
        <v>1628</v>
      </c>
      <c r="J88" s="225" t="s">
        <v>1629</v>
      </c>
      <c r="K88" s="223" t="s">
        <v>1630</v>
      </c>
      <c r="L88" s="225" t="s">
        <v>1631</v>
      </c>
      <c r="M88" s="223" t="s">
        <v>1608</v>
      </c>
      <c r="N88" s="225" t="s">
        <v>1609</v>
      </c>
      <c r="O88" s="223" t="s">
        <v>1632</v>
      </c>
      <c r="P88" s="225" t="s">
        <v>1633</v>
      </c>
      <c r="Q88" s="223" t="s">
        <v>1634</v>
      </c>
      <c r="R88" s="225" t="s">
        <v>1635</v>
      </c>
      <c r="S88" s="223" t="s">
        <v>1636</v>
      </c>
      <c r="T88" s="225" t="s">
        <v>1637</v>
      </c>
      <c r="U88" s="223" t="s">
        <v>1638</v>
      </c>
      <c r="V88" s="225" t="s">
        <v>1639</v>
      </c>
      <c r="W88" s="223" t="s">
        <v>1610</v>
      </c>
      <c r="X88" s="225" t="s">
        <v>1611</v>
      </c>
      <c r="Y88" s="223" t="s">
        <v>1640</v>
      </c>
      <c r="Z88" s="225" t="s">
        <v>1641</v>
      </c>
      <c r="AA88" s="223" t="s">
        <v>1642</v>
      </c>
      <c r="AB88" s="225" t="s">
        <v>1643</v>
      </c>
      <c r="AC88" s="223" t="s">
        <v>1644</v>
      </c>
      <c r="AD88" s="225" t="s">
        <v>1645</v>
      </c>
      <c r="AE88" s="223" t="s">
        <v>1646</v>
      </c>
      <c r="AF88" s="225" t="s">
        <v>1647</v>
      </c>
      <c r="AG88" s="104" t="s">
        <v>1612</v>
      </c>
      <c r="AH88" s="104" t="s">
        <v>1613</v>
      </c>
      <c r="AI88" s="104" t="s">
        <v>1614</v>
      </c>
      <c r="AJ88" s="104" t="s">
        <v>1615</v>
      </c>
      <c r="AK88" s="104" t="s">
        <v>1616</v>
      </c>
      <c r="AL88" s="104" t="s">
        <v>1617</v>
      </c>
      <c r="AM88" s="223" t="s">
        <v>1618</v>
      </c>
      <c r="AN88" s="225" t="s">
        <v>1619</v>
      </c>
      <c r="AO88" s="223" t="s">
        <v>1620</v>
      </c>
      <c r="AP88" s="225" t="s">
        <v>1621</v>
      </c>
      <c r="AQ88" s="223" t="s">
        <v>1622</v>
      </c>
      <c r="AR88" s="239" t="s">
        <v>1623</v>
      </c>
    </row>
    <row r="89" spans="1:44" ht="13" customHeight="1" x14ac:dyDescent="0.25">
      <c r="A89" s="26" t="s">
        <v>404</v>
      </c>
      <c r="B89" s="96">
        <v>3</v>
      </c>
      <c r="C89" s="223">
        <v>2.92783891869139</v>
      </c>
      <c r="D89" s="225">
        <v>0.34119492840390803</v>
      </c>
      <c r="E89" s="223">
        <v>2.3237183692701402</v>
      </c>
      <c r="F89" s="225">
        <v>0.71456666144405201</v>
      </c>
      <c r="G89" s="223">
        <v>2.21351244493479</v>
      </c>
      <c r="H89" s="225">
        <v>0.74885324508564399</v>
      </c>
      <c r="I89" s="223">
        <v>3.2398140340197599</v>
      </c>
      <c r="J89" s="225">
        <v>0.46416244540177098</v>
      </c>
      <c r="K89" s="223">
        <v>0.91609566474961801</v>
      </c>
      <c r="L89" s="225">
        <v>0.92539266363946504</v>
      </c>
      <c r="M89" s="223">
        <v>56.1406037550802</v>
      </c>
      <c r="N89" s="225">
        <v>1.2203669094229099</v>
      </c>
      <c r="O89" s="223">
        <v>52.935332343400397</v>
      </c>
      <c r="P89" s="225">
        <v>2.5727146722544401</v>
      </c>
      <c r="Q89" s="223">
        <v>57.606627113814397</v>
      </c>
      <c r="R89" s="225">
        <v>2.74085929889007</v>
      </c>
      <c r="S89" s="223">
        <v>56.3306304472327</v>
      </c>
      <c r="T89" s="225">
        <v>1.54015777626114</v>
      </c>
      <c r="U89" s="223">
        <v>3.3952981038322299</v>
      </c>
      <c r="V89" s="225">
        <v>3.0689291869564901</v>
      </c>
      <c r="W89" s="223">
        <v>40.168970588424997</v>
      </c>
      <c r="X89" s="225">
        <v>1.14331715808045</v>
      </c>
      <c r="Y89" s="223">
        <v>46.380572529972</v>
      </c>
      <c r="Z89" s="225">
        <v>2.7439633900653502</v>
      </c>
      <c r="AA89" s="223">
        <v>44.771305720149499</v>
      </c>
      <c r="AB89" s="225">
        <v>2.7182993754787601</v>
      </c>
      <c r="AC89" s="223">
        <v>37.416811443773298</v>
      </c>
      <c r="AD89" s="225">
        <v>1.339098765268</v>
      </c>
      <c r="AE89" s="223">
        <v>-8.9637610861987298</v>
      </c>
      <c r="AF89" s="225">
        <v>2.8766918316600498</v>
      </c>
      <c r="AG89" s="104"/>
      <c r="AH89" s="104"/>
      <c r="AI89" s="104"/>
      <c r="AJ89" s="104"/>
      <c r="AK89" s="104"/>
      <c r="AL89" s="104"/>
      <c r="AM89" s="223">
        <v>2.1118133111008</v>
      </c>
      <c r="AN89" s="225">
        <v>0.49878784102664298</v>
      </c>
      <c r="AO89" s="223">
        <v>-2.1468106784015202</v>
      </c>
      <c r="AP89" s="225">
        <v>1.7762304249004</v>
      </c>
      <c r="AQ89" s="223">
        <v>-26.3708021279025</v>
      </c>
      <c r="AR89" s="239">
        <v>2.0220987765424199</v>
      </c>
    </row>
    <row r="90" spans="1:44" ht="13" customHeight="1" x14ac:dyDescent="0.25">
      <c r="A90" s="26" t="s">
        <v>407</v>
      </c>
      <c r="B90" s="96">
        <v>3</v>
      </c>
      <c r="C90" s="223">
        <v>0.49947877575234401</v>
      </c>
      <c r="D90" s="225">
        <v>0.21443730767858599</v>
      </c>
      <c r="E90" s="223">
        <v>1.01659544449723</v>
      </c>
      <c r="F90" s="225">
        <v>0.57857366209633998</v>
      </c>
      <c r="G90" s="223">
        <v>0</v>
      </c>
      <c r="H90" s="225">
        <v>0</v>
      </c>
      <c r="I90" s="223">
        <v>0.53982351225257497</v>
      </c>
      <c r="J90" s="225">
        <v>0.31004798219553198</v>
      </c>
      <c r="K90" s="223">
        <v>-0.47677193224465902</v>
      </c>
      <c r="L90" s="225">
        <v>0.66037439324380398</v>
      </c>
      <c r="M90" s="223">
        <v>88.006718621764904</v>
      </c>
      <c r="N90" s="225">
        <v>1.0606462027949599</v>
      </c>
      <c r="O90" s="223">
        <v>91.356429537834202</v>
      </c>
      <c r="P90" s="225">
        <v>1.9042098276575901</v>
      </c>
      <c r="Q90" s="223">
        <v>89.961977083010794</v>
      </c>
      <c r="R90" s="225">
        <v>2.4994671446390901</v>
      </c>
      <c r="S90" s="223">
        <v>86.546641399247605</v>
      </c>
      <c r="T90" s="225">
        <v>1.29315223572537</v>
      </c>
      <c r="U90" s="223">
        <v>-4.8097881385866099</v>
      </c>
      <c r="V90" s="225">
        <v>2.3881836305117101</v>
      </c>
      <c r="W90" s="223">
        <v>55.866081823080201</v>
      </c>
      <c r="X90" s="225">
        <v>1.6157342003520201</v>
      </c>
      <c r="Y90" s="223">
        <v>67.269322249437394</v>
      </c>
      <c r="Z90" s="225">
        <v>3.22721524594929</v>
      </c>
      <c r="AA90" s="223">
        <v>62.089141186070997</v>
      </c>
      <c r="AB90" s="225">
        <v>3.8398044749194602</v>
      </c>
      <c r="AC90" s="223">
        <v>51.141868560079899</v>
      </c>
      <c r="AD90" s="225">
        <v>2.09847845195136</v>
      </c>
      <c r="AE90" s="223">
        <v>-16.127453689357498</v>
      </c>
      <c r="AF90" s="225">
        <v>4.0039686702357402</v>
      </c>
      <c r="AG90" s="104"/>
      <c r="AH90" s="104"/>
      <c r="AI90" s="104"/>
      <c r="AJ90" s="104"/>
      <c r="AK90" s="104"/>
      <c r="AL90" s="104"/>
      <c r="AM90" s="223">
        <v>0.34889742339406399</v>
      </c>
      <c r="AN90" s="225">
        <v>0.23288205793362701</v>
      </c>
      <c r="AO90" s="223">
        <v>1.45693695109156</v>
      </c>
      <c r="AP90" s="225">
        <v>1.6454191630950901</v>
      </c>
      <c r="AQ90" s="223">
        <v>-20.624813709729299</v>
      </c>
      <c r="AR90" s="239">
        <v>2.1112472826491802</v>
      </c>
    </row>
    <row r="91" spans="1:44" ht="13" customHeight="1" x14ac:dyDescent="0.25">
      <c r="A91" s="26" t="s">
        <v>124</v>
      </c>
      <c r="B91" s="96">
        <v>3</v>
      </c>
      <c r="C91" s="223">
        <v>2.0623688322738398</v>
      </c>
      <c r="D91" s="225">
        <v>0.39329833926073199</v>
      </c>
      <c r="E91" s="223">
        <v>1.73981410741465</v>
      </c>
      <c r="F91" s="225">
        <v>0.67858087993242799</v>
      </c>
      <c r="G91" s="223">
        <v>0.33981891254714602</v>
      </c>
      <c r="H91" s="225">
        <v>0.34135969202897398</v>
      </c>
      <c r="I91" s="223">
        <v>2.6200005978679002</v>
      </c>
      <c r="J91" s="225">
        <v>0.50383852556041198</v>
      </c>
      <c r="K91" s="223">
        <v>0.88018649045324404</v>
      </c>
      <c r="L91" s="225">
        <v>0.73647931972599101</v>
      </c>
      <c r="M91" s="223">
        <v>65.283591815867496</v>
      </c>
      <c r="N91" s="225">
        <v>1.4046388022071099</v>
      </c>
      <c r="O91" s="223">
        <v>69.142398713597899</v>
      </c>
      <c r="P91" s="225">
        <v>2.8164389237243301</v>
      </c>
      <c r="Q91" s="223">
        <v>66.626284018184407</v>
      </c>
      <c r="R91" s="225">
        <v>3.2126550186627099</v>
      </c>
      <c r="S91" s="223">
        <v>63.281364648283102</v>
      </c>
      <c r="T91" s="225">
        <v>1.8203441666631801</v>
      </c>
      <c r="U91" s="223">
        <v>-5.8610340653147803</v>
      </c>
      <c r="V91" s="225">
        <v>3.3679040540692098</v>
      </c>
      <c r="W91" s="223">
        <v>68.810163765308999</v>
      </c>
      <c r="X91" s="225">
        <v>1.84044543411557</v>
      </c>
      <c r="Y91" s="223">
        <v>72.706317989469994</v>
      </c>
      <c r="Z91" s="225">
        <v>3.3475135404132601</v>
      </c>
      <c r="AA91" s="223">
        <v>76.422274828971197</v>
      </c>
      <c r="AB91" s="225">
        <v>3.0344320219270702</v>
      </c>
      <c r="AC91" s="223">
        <v>65.166991698402697</v>
      </c>
      <c r="AD91" s="225">
        <v>2.19633335606615</v>
      </c>
      <c r="AE91" s="223">
        <v>-7.5393262910672396</v>
      </c>
      <c r="AF91" s="225">
        <v>3.56447224728351</v>
      </c>
      <c r="AG91" s="104"/>
      <c r="AH91" s="104"/>
      <c r="AI91" s="104"/>
      <c r="AJ91" s="104"/>
      <c r="AK91" s="104"/>
      <c r="AL91" s="104"/>
      <c r="AM91" s="223">
        <v>1.0736022927858699</v>
      </c>
      <c r="AN91" s="225">
        <v>0.51693395585230895</v>
      </c>
      <c r="AO91" s="223">
        <v>-4.4683354304964702</v>
      </c>
      <c r="AP91" s="225">
        <v>2.1071022303937399</v>
      </c>
      <c r="AQ91" s="223">
        <v>-14.6608580937526</v>
      </c>
      <c r="AR91" s="239">
        <v>2.3766005397496799</v>
      </c>
    </row>
    <row r="92" spans="1:44" ht="13" customHeight="1" x14ac:dyDescent="0.25">
      <c r="A92" s="26" t="s">
        <v>426</v>
      </c>
      <c r="B92" s="96">
        <v>3</v>
      </c>
      <c r="C92" s="223">
        <v>4.8008714174603204</v>
      </c>
      <c r="D92" s="225">
        <v>0.62514236716740901</v>
      </c>
      <c r="E92" s="223">
        <v>4.1494545660348701</v>
      </c>
      <c r="F92" s="225">
        <v>1.6619454922571699</v>
      </c>
      <c r="G92" s="223">
        <v>2.98996152104678</v>
      </c>
      <c r="H92" s="225">
        <v>1.4425354485145501</v>
      </c>
      <c r="I92" s="223">
        <v>4.9383394264668699</v>
      </c>
      <c r="J92" s="225">
        <v>0.67913446667228194</v>
      </c>
      <c r="K92" s="223">
        <v>0.78888486043199202</v>
      </c>
      <c r="L92" s="225">
        <v>1.81452694183813</v>
      </c>
      <c r="M92" s="223">
        <v>46.920570782185102</v>
      </c>
      <c r="N92" s="225">
        <v>1.1874464409996</v>
      </c>
      <c r="O92" s="223">
        <v>55.405679790393002</v>
      </c>
      <c r="P92" s="225">
        <v>3.90539814523691</v>
      </c>
      <c r="Q92" s="223">
        <v>55.712798142661804</v>
      </c>
      <c r="R92" s="225">
        <v>4.6123588105018003</v>
      </c>
      <c r="S92" s="223">
        <v>45.843753540618302</v>
      </c>
      <c r="T92" s="225">
        <v>1.25045466348578</v>
      </c>
      <c r="U92" s="223">
        <v>-9.5619262497747499</v>
      </c>
      <c r="V92" s="225">
        <v>4.12243589355589</v>
      </c>
      <c r="W92" s="223">
        <v>58.365593369867099</v>
      </c>
      <c r="X92" s="225">
        <v>1.22039699115732</v>
      </c>
      <c r="Y92" s="223">
        <v>72.349041576888695</v>
      </c>
      <c r="Z92" s="225">
        <v>3.5873827325006999</v>
      </c>
      <c r="AA92" s="223">
        <v>61.670383164087198</v>
      </c>
      <c r="AB92" s="225">
        <v>4.9371787378803802</v>
      </c>
      <c r="AC92" s="223">
        <v>56.969109361776702</v>
      </c>
      <c r="AD92" s="225">
        <v>1.3409273717674599</v>
      </c>
      <c r="AE92" s="223">
        <v>-15.379932215111999</v>
      </c>
      <c r="AF92" s="225">
        <v>3.9199748561001</v>
      </c>
      <c r="AG92" s="104"/>
      <c r="AH92" s="104"/>
      <c r="AI92" s="104"/>
      <c r="AJ92" s="104"/>
      <c r="AK92" s="104"/>
      <c r="AL92" s="104"/>
      <c r="AM92" s="223">
        <v>3.7557128562495299</v>
      </c>
      <c r="AN92" s="225">
        <v>0.68501492441746503</v>
      </c>
      <c r="AO92" s="223">
        <v>-10.6863288681705</v>
      </c>
      <c r="AP92" s="225">
        <v>1.7346567061626501</v>
      </c>
      <c r="AQ92" s="223">
        <v>-25.828484162981901</v>
      </c>
      <c r="AR92" s="239">
        <v>1.55409747511172</v>
      </c>
    </row>
    <row r="93" spans="1:44" ht="13" customHeight="1" x14ac:dyDescent="0.25">
      <c r="A93" s="26" t="s">
        <v>428</v>
      </c>
      <c r="B93" s="96">
        <v>3</v>
      </c>
      <c r="C93" s="223">
        <v>1.6769525726735801</v>
      </c>
      <c r="D93" s="225">
        <v>0.33418022608745102</v>
      </c>
      <c r="E93" s="223">
        <v>0.61093090511693204</v>
      </c>
      <c r="F93" s="225">
        <v>0.39629126469033499</v>
      </c>
      <c r="G93" s="223">
        <v>2.0555322464444998</v>
      </c>
      <c r="H93" s="225">
        <v>0.84723004317027995</v>
      </c>
      <c r="I93" s="223">
        <v>1.8343714405336999</v>
      </c>
      <c r="J93" s="225">
        <v>0.451038273475109</v>
      </c>
      <c r="K93" s="223">
        <v>1.2234405354167699</v>
      </c>
      <c r="L93" s="225">
        <v>0.58999059884389504</v>
      </c>
      <c r="M93" s="223">
        <v>82.814108919097393</v>
      </c>
      <c r="N93" s="225">
        <v>0.88850864616736602</v>
      </c>
      <c r="O93" s="223">
        <v>79.717492084216701</v>
      </c>
      <c r="P93" s="225">
        <v>2.4145878476654001</v>
      </c>
      <c r="Q93" s="223">
        <v>83.869647706488706</v>
      </c>
      <c r="R93" s="225">
        <v>2.4277008692434499</v>
      </c>
      <c r="S93" s="223">
        <v>83.084252091284597</v>
      </c>
      <c r="T93" s="225">
        <v>0.95081872746498097</v>
      </c>
      <c r="U93" s="223">
        <v>3.36676000706787</v>
      </c>
      <c r="V93" s="225">
        <v>2.5935094438892401</v>
      </c>
      <c r="W93" s="223">
        <v>52.410776660132797</v>
      </c>
      <c r="X93" s="225">
        <v>1.2979584485229401</v>
      </c>
      <c r="Y93" s="223">
        <v>50.744368321461302</v>
      </c>
      <c r="Z93" s="225">
        <v>3.0277372865072998</v>
      </c>
      <c r="AA93" s="223">
        <v>57.943413438448196</v>
      </c>
      <c r="AB93" s="225">
        <v>3.2145105549523501</v>
      </c>
      <c r="AC93" s="223">
        <v>50.385743432230399</v>
      </c>
      <c r="AD93" s="225">
        <v>1.57234597059118</v>
      </c>
      <c r="AE93" s="223">
        <v>-0.35862488923096703</v>
      </c>
      <c r="AF93" s="225">
        <v>3.31104027801514</v>
      </c>
      <c r="AG93" s="104"/>
      <c r="AH93" s="104"/>
      <c r="AI93" s="104"/>
      <c r="AJ93" s="104"/>
      <c r="AK93" s="104"/>
      <c r="AL93" s="104"/>
      <c r="AM93" s="223">
        <v>0.28029409373598502</v>
      </c>
      <c r="AN93" s="225">
        <v>0.45828388030710498</v>
      </c>
      <c r="AO93" s="223">
        <v>-2.4310047132702102</v>
      </c>
      <c r="AP93" s="225">
        <v>1.19644102843246</v>
      </c>
      <c r="AQ93" s="223">
        <v>-5.5570108195474601</v>
      </c>
      <c r="AR93" s="239">
        <v>1.8154338892303601</v>
      </c>
    </row>
    <row r="94" spans="1:44" ht="13" customHeight="1" x14ac:dyDescent="0.25">
      <c r="A94" s="26" t="s">
        <v>433</v>
      </c>
      <c r="B94" s="96">
        <v>3</v>
      </c>
      <c r="C94" s="223">
        <v>0.71274462710195496</v>
      </c>
      <c r="D94" s="225">
        <v>0.216130049606404</v>
      </c>
      <c r="E94" s="223">
        <v>0.93618468264389398</v>
      </c>
      <c r="F94" s="225">
        <v>0.48280240180434297</v>
      </c>
      <c r="G94" s="223">
        <v>0</v>
      </c>
      <c r="H94" s="225">
        <v>0</v>
      </c>
      <c r="I94" s="223">
        <v>0.66359492073797099</v>
      </c>
      <c r="J94" s="225">
        <v>0.25900446545861799</v>
      </c>
      <c r="K94" s="223">
        <v>-0.27258976190592299</v>
      </c>
      <c r="L94" s="225">
        <v>0.54834425788740404</v>
      </c>
      <c r="M94" s="223">
        <v>67.679889157959195</v>
      </c>
      <c r="N94" s="225">
        <v>1.1127268121137299</v>
      </c>
      <c r="O94" s="223">
        <v>68.430544060099294</v>
      </c>
      <c r="P94" s="225">
        <v>2.50256047368164</v>
      </c>
      <c r="Q94" s="223">
        <v>70.252004319958502</v>
      </c>
      <c r="R94" s="225">
        <v>3.7259840256301802</v>
      </c>
      <c r="S94" s="223">
        <v>67.289495953629896</v>
      </c>
      <c r="T94" s="225">
        <v>1.30477665426596</v>
      </c>
      <c r="U94" s="223">
        <v>-1.14104810646941</v>
      </c>
      <c r="V94" s="225">
        <v>2.8109508198317199</v>
      </c>
      <c r="W94" s="223">
        <v>66.606304540603801</v>
      </c>
      <c r="X94" s="225">
        <v>1.2046249270190801</v>
      </c>
      <c r="Y94" s="223">
        <v>72.029212864518996</v>
      </c>
      <c r="Z94" s="225">
        <v>2.5148008836651301</v>
      </c>
      <c r="AA94" s="223">
        <v>71.508612899363399</v>
      </c>
      <c r="AB94" s="225">
        <v>3.4170502403230301</v>
      </c>
      <c r="AC94" s="223">
        <v>63.7119323403384</v>
      </c>
      <c r="AD94" s="225">
        <v>1.5641136699471001</v>
      </c>
      <c r="AE94" s="223">
        <v>-8.3172805241805801</v>
      </c>
      <c r="AF94" s="225">
        <v>2.9771690364812402</v>
      </c>
      <c r="AG94" s="104"/>
      <c r="AH94" s="104"/>
      <c r="AI94" s="104"/>
      <c r="AJ94" s="104"/>
      <c r="AK94" s="104"/>
      <c r="AL94" s="104"/>
      <c r="AM94" s="223">
        <v>0.42336853387815698</v>
      </c>
      <c r="AN94" s="225">
        <v>0.24343925972088901</v>
      </c>
      <c r="AO94" s="223">
        <v>-7.7157003619994704</v>
      </c>
      <c r="AP94" s="225">
        <v>1.62505469468467</v>
      </c>
      <c r="AQ94" s="223">
        <v>-19.790685922547599</v>
      </c>
      <c r="AR94" s="239">
        <v>1.64176222317001</v>
      </c>
    </row>
    <row r="95" spans="1:44" ht="13" customHeight="1" x14ac:dyDescent="0.25">
      <c r="A95" s="26" t="s">
        <v>437</v>
      </c>
      <c r="B95" s="96">
        <v>3</v>
      </c>
      <c r="C95" s="223">
        <v>3.88844903226396</v>
      </c>
      <c r="D95" s="225">
        <v>0.41645529304085999</v>
      </c>
      <c r="E95" s="223">
        <v>2.96672321573122</v>
      </c>
      <c r="F95" s="225">
        <v>1.1968449980548199</v>
      </c>
      <c r="G95" s="223">
        <v>3.63522931603715</v>
      </c>
      <c r="H95" s="225">
        <v>0.82789066086802499</v>
      </c>
      <c r="I95" s="223">
        <v>4.2790167610807304</v>
      </c>
      <c r="J95" s="225">
        <v>0.55037801381674001</v>
      </c>
      <c r="K95" s="223">
        <v>1.3122935453495099</v>
      </c>
      <c r="L95" s="225">
        <v>1.3840742375275099</v>
      </c>
      <c r="M95" s="223">
        <v>65.787826455137505</v>
      </c>
      <c r="N95" s="225">
        <v>1.14919771685868</v>
      </c>
      <c r="O95" s="223">
        <v>70.884264878832596</v>
      </c>
      <c r="P95" s="225">
        <v>2.2579941382931001</v>
      </c>
      <c r="Q95" s="223">
        <v>70.506949664643798</v>
      </c>
      <c r="R95" s="225">
        <v>2.27612504303216</v>
      </c>
      <c r="S95" s="223">
        <v>62.411268384574903</v>
      </c>
      <c r="T95" s="225">
        <v>1.3376912868936199</v>
      </c>
      <c r="U95" s="223">
        <v>-8.4729964942576999</v>
      </c>
      <c r="V95" s="225">
        <v>2.4597813554097798</v>
      </c>
      <c r="W95" s="223">
        <v>50.913236743910097</v>
      </c>
      <c r="X95" s="225">
        <v>1.4622675521333</v>
      </c>
      <c r="Y95" s="223">
        <v>56.752367770294804</v>
      </c>
      <c r="Z95" s="225">
        <v>3.1452419619096501</v>
      </c>
      <c r="AA95" s="223">
        <v>52.390931508418703</v>
      </c>
      <c r="AB95" s="225">
        <v>2.43600021166514</v>
      </c>
      <c r="AC95" s="223">
        <v>48.548332749898798</v>
      </c>
      <c r="AD95" s="225">
        <v>1.6060938476797</v>
      </c>
      <c r="AE95" s="223">
        <v>-8.2040350203960504</v>
      </c>
      <c r="AF95" s="225">
        <v>3.25545510525036</v>
      </c>
      <c r="AG95" s="104"/>
      <c r="AH95" s="104"/>
      <c r="AI95" s="104"/>
      <c r="AJ95" s="104"/>
      <c r="AK95" s="104"/>
      <c r="AL95" s="104"/>
      <c r="AM95" s="223">
        <v>1.8572543045743599</v>
      </c>
      <c r="AN95" s="225">
        <v>0.52804437581489405</v>
      </c>
      <c r="AO95" s="223">
        <v>-5.0645929298238501</v>
      </c>
      <c r="AP95" s="225">
        <v>1.5439481515119999</v>
      </c>
      <c r="AQ95" s="223">
        <v>-18.485789208558302</v>
      </c>
      <c r="AR95" s="239">
        <v>1.8964968799266899</v>
      </c>
    </row>
    <row r="96" spans="1:44" ht="13" customHeight="1" x14ac:dyDescent="0.25">
      <c r="A96" s="26" t="s">
        <v>438</v>
      </c>
      <c r="B96" s="96">
        <v>3</v>
      </c>
      <c r="C96" s="223">
        <v>0.57877849463182096</v>
      </c>
      <c r="D96" s="225">
        <v>0.17197754333229301</v>
      </c>
      <c r="E96" s="223">
        <v>0.903830139285422</v>
      </c>
      <c r="F96" s="225">
        <v>0.57345656499417597</v>
      </c>
      <c r="G96" s="223">
        <v>0.66180990142801499</v>
      </c>
      <c r="H96" s="225">
        <v>0.54870604790361099</v>
      </c>
      <c r="I96" s="223">
        <v>0.45957768573352897</v>
      </c>
      <c r="J96" s="225">
        <v>0.111796458889454</v>
      </c>
      <c r="K96" s="223">
        <v>-0.44425245355189302</v>
      </c>
      <c r="L96" s="225">
        <v>0.581028422738189</v>
      </c>
      <c r="M96" s="223">
        <v>71.781942246382002</v>
      </c>
      <c r="N96" s="225">
        <v>1.68063110306457</v>
      </c>
      <c r="O96" s="223">
        <v>76.437923025734904</v>
      </c>
      <c r="P96" s="225">
        <v>3.1458519179663602</v>
      </c>
      <c r="Q96" s="223">
        <v>75.487445180683906</v>
      </c>
      <c r="R96" s="225">
        <v>2.4803993166474401</v>
      </c>
      <c r="S96" s="223">
        <v>69.111658405110802</v>
      </c>
      <c r="T96" s="225">
        <v>1.7812564457237301</v>
      </c>
      <c r="U96" s="223">
        <v>-7.3262646206241397</v>
      </c>
      <c r="V96" s="225">
        <v>3.1751247167617498</v>
      </c>
      <c r="W96" s="223">
        <v>64.425578279233093</v>
      </c>
      <c r="X96" s="225">
        <v>2.38149267394324</v>
      </c>
      <c r="Y96" s="223">
        <v>70.129728910532506</v>
      </c>
      <c r="Z96" s="225">
        <v>3.1677472919656999</v>
      </c>
      <c r="AA96" s="223">
        <v>67.453501282618404</v>
      </c>
      <c r="AB96" s="225">
        <v>2.6640892617673702</v>
      </c>
      <c r="AC96" s="223">
        <v>61.572815106214698</v>
      </c>
      <c r="AD96" s="225">
        <v>3.3490952942244698</v>
      </c>
      <c r="AE96" s="223">
        <v>-8.5569138043178707</v>
      </c>
      <c r="AF96" s="225">
        <v>4.1114974802553004</v>
      </c>
      <c r="AG96" s="104"/>
      <c r="AH96" s="104"/>
      <c r="AI96" s="104"/>
      <c r="AJ96" s="104"/>
      <c r="AK96" s="104"/>
      <c r="AL96" s="104"/>
      <c r="AM96" s="223">
        <v>-9.0063521601805197E-2</v>
      </c>
      <c r="AN96" s="225">
        <v>0.320057840568652</v>
      </c>
      <c r="AO96" s="223">
        <v>1.9967264236255</v>
      </c>
      <c r="AP96" s="225">
        <v>2.09070083140415</v>
      </c>
      <c r="AQ96" s="223">
        <v>-7.8928971930894702</v>
      </c>
      <c r="AR96" s="239">
        <v>2.7978432359157601</v>
      </c>
    </row>
    <row r="97" spans="1:44" ht="13" customHeight="1" x14ac:dyDescent="0.25">
      <c r="A97" s="63" t="s">
        <v>450</v>
      </c>
      <c r="B97" s="207">
        <v>3</v>
      </c>
      <c r="C97" s="253">
        <v>2.14343533385615</v>
      </c>
      <c r="D97" s="254">
        <v>0.12925772518916601</v>
      </c>
      <c r="E97" s="253">
        <v>1.8309064287493</v>
      </c>
      <c r="F97" s="254">
        <v>0.31173213493629898</v>
      </c>
      <c r="G97" s="253">
        <v>1.4869830428048001</v>
      </c>
      <c r="H97" s="254">
        <v>0.26405776361572703</v>
      </c>
      <c r="I97" s="253">
        <v>2.3218172973366298</v>
      </c>
      <c r="J97" s="254">
        <v>0.15873457869122701</v>
      </c>
      <c r="K97" s="253">
        <v>0.49091086858733202</v>
      </c>
      <c r="L97" s="254">
        <v>0.35420204304688502</v>
      </c>
      <c r="M97" s="253">
        <v>68.051906469184203</v>
      </c>
      <c r="N97" s="254">
        <v>0.43607069821300198</v>
      </c>
      <c r="O97" s="253">
        <v>70.538758054263596</v>
      </c>
      <c r="P97" s="254">
        <v>0.97241085672203298</v>
      </c>
      <c r="Q97" s="253">
        <v>71.252966653680801</v>
      </c>
      <c r="R97" s="254">
        <v>1.0930495344198901</v>
      </c>
      <c r="S97" s="253">
        <v>66.737383108747693</v>
      </c>
      <c r="T97" s="254">
        <v>0.507604812230258</v>
      </c>
      <c r="U97" s="253">
        <v>-3.80137494551591</v>
      </c>
      <c r="V97" s="254">
        <v>1.0768782998495501</v>
      </c>
      <c r="W97" s="253">
        <v>57.195838221320102</v>
      </c>
      <c r="X97" s="254">
        <v>0.55537051879080601</v>
      </c>
      <c r="Y97" s="253">
        <v>63.545116526572002</v>
      </c>
      <c r="Z97" s="254">
        <v>1.0999858064972301</v>
      </c>
      <c r="AA97" s="253">
        <v>61.781195503516003</v>
      </c>
      <c r="AB97" s="254">
        <v>1.19083440130035</v>
      </c>
      <c r="AC97" s="253">
        <v>54.364200586589298</v>
      </c>
      <c r="AD97" s="254">
        <v>0.701933311300733</v>
      </c>
      <c r="AE97" s="253">
        <v>-9.1809159399826203</v>
      </c>
      <c r="AF97" s="254">
        <v>1.2481718440605201</v>
      </c>
      <c r="AG97" s="251"/>
      <c r="AH97" s="251"/>
      <c r="AI97" s="251"/>
      <c r="AJ97" s="251"/>
      <c r="AK97" s="251"/>
      <c r="AL97" s="251"/>
      <c r="AM97" s="253">
        <v>1.2201099117646199</v>
      </c>
      <c r="AN97" s="254">
        <v>0.16250212483770399</v>
      </c>
      <c r="AO97" s="253">
        <v>-3.6323887009306199</v>
      </c>
      <c r="AP97" s="254">
        <v>0.61413547210708397</v>
      </c>
      <c r="AQ97" s="253">
        <v>-17.401417654763701</v>
      </c>
      <c r="AR97" s="258">
        <v>0.72914234968000802</v>
      </c>
    </row>
    <row r="99" spans="1:44" x14ac:dyDescent="0.25">
      <c r="A99" s="178" t="s">
        <v>570</v>
      </c>
    </row>
    <row r="100" spans="1:44" x14ac:dyDescent="0.25">
      <c r="A100" s="178" t="s">
        <v>571</v>
      </c>
    </row>
    <row r="101" spans="1:44" x14ac:dyDescent="0.25">
      <c r="A101" s="178" t="s">
        <v>572</v>
      </c>
    </row>
    <row r="102" spans="1:44" x14ac:dyDescent="0.25">
      <c r="A102" s="178" t="s">
        <v>573</v>
      </c>
    </row>
    <row r="103" spans="1:44" x14ac:dyDescent="0.25">
      <c r="A103" s="178" t="s">
        <v>459</v>
      </c>
    </row>
    <row r="104" spans="1:44" x14ac:dyDescent="0.25">
      <c r="A104" s="178" t="s">
        <v>460</v>
      </c>
    </row>
    <row r="105" spans="1:44" x14ac:dyDescent="0.25">
      <c r="A105" s="178" t="s">
        <v>461</v>
      </c>
    </row>
    <row r="106" spans="1:44" x14ac:dyDescent="0.25">
      <c r="A106" s="178" t="s">
        <v>462</v>
      </c>
    </row>
    <row r="107" spans="1:44" x14ac:dyDescent="0.25">
      <c r="A107" s="181" t="str">
        <f>HYPERLINK("https://oecdcode.org/disclaimers/cyprus.html", "Information on data for Cyprus: https://oecdcode.org/disclaimers/cyprus.html")</f>
        <v>Information on data for Cyprus: https://oecdcode.org/disclaimers/cyprus.html</v>
      </c>
    </row>
    <row r="108" spans="1:44" x14ac:dyDescent="0.25">
      <c r="A108" s="178" t="s">
        <v>463</v>
      </c>
    </row>
  </sheetData>
  <mergeCells count="33">
    <mergeCell ref="AM7:AR7"/>
    <mergeCell ref="AM8:AR8"/>
    <mergeCell ref="AM9:AN9"/>
    <mergeCell ref="AO9:AP9"/>
    <mergeCell ref="AQ9:AR9"/>
    <mergeCell ref="AG7:AL7"/>
    <mergeCell ref="AG8:AL8"/>
    <mergeCell ref="AG9:AH9"/>
    <mergeCell ref="AI9:AJ9"/>
    <mergeCell ref="AK9:AL9"/>
    <mergeCell ref="W7:AF7"/>
    <mergeCell ref="W8:X9"/>
    <mergeCell ref="Y8:AF8"/>
    <mergeCell ref="Y9:Z9"/>
    <mergeCell ref="AA9:AB9"/>
    <mergeCell ref="AC9:AD9"/>
    <mergeCell ref="AE9:AF9"/>
    <mergeCell ref="B6:B10"/>
    <mergeCell ref="C6:AR6"/>
    <mergeCell ref="C7:L7"/>
    <mergeCell ref="C8:D9"/>
    <mergeCell ref="E8:L8"/>
    <mergeCell ref="E9:F9"/>
    <mergeCell ref="G9:H9"/>
    <mergeCell ref="I9:J9"/>
    <mergeCell ref="K9:L9"/>
    <mergeCell ref="M7:V7"/>
    <mergeCell ref="M8:N9"/>
    <mergeCell ref="O8:V8"/>
    <mergeCell ref="O9:P9"/>
    <mergeCell ref="Q9:R9"/>
    <mergeCell ref="S9:T9"/>
    <mergeCell ref="U9:V9"/>
  </mergeCells>
  <conditionalFormatting sqref="K1:K200">
    <cfRule type="expression" dxfId="382" priority="9">
      <formula>ABS(K1/L1)&gt;1.95996398454005</formula>
    </cfRule>
  </conditionalFormatting>
  <conditionalFormatting sqref="U1:U200">
    <cfRule type="expression" dxfId="381" priority="8">
      <formula>ABS(U1/V1)&gt;1.95996398454005</formula>
    </cfRule>
  </conditionalFormatting>
  <conditionalFormatting sqref="AE1:AE200">
    <cfRule type="expression" dxfId="380" priority="7">
      <formula>ABS(AE1/AF1)&gt;1.95996398454005</formula>
    </cfRule>
  </conditionalFormatting>
  <conditionalFormatting sqref="AG1:AG200">
    <cfRule type="expression" dxfId="379" priority="6">
      <formula>ABS(AG1/AH1)&gt;1.95996398454005</formula>
    </cfRule>
  </conditionalFormatting>
  <conditionalFormatting sqref="AI1:AI200">
    <cfRule type="expression" dxfId="378" priority="5">
      <formula>ABS(AI1/AJ1)&gt;1.95996398454005</formula>
    </cfRule>
  </conditionalFormatting>
  <conditionalFormatting sqref="AK1:AK200">
    <cfRule type="expression" dxfId="377" priority="4">
      <formula>ABS(AK1/AL1)&gt;1.95996398454005</formula>
    </cfRule>
  </conditionalFormatting>
  <conditionalFormatting sqref="AM1:AM200">
    <cfRule type="expression" dxfId="376" priority="3">
      <formula>ABS(AM1/AN1)&gt;1.95996398454005</formula>
    </cfRule>
  </conditionalFormatting>
  <conditionalFormatting sqref="AO1:AO200">
    <cfRule type="expression" dxfId="375" priority="2">
      <formula>ABS(AO1/AP1)&gt;1.95996398454005</formula>
    </cfRule>
  </conditionalFormatting>
  <conditionalFormatting sqref="AQ1:AQ200">
    <cfRule type="expression" dxfId="374" priority="1">
      <formula>ABS(AQ1/AR1)&gt;1.95996398454005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109"/>
  <sheetViews>
    <sheetView showGridLines="0" zoomScale="80" zoomScaleNormal="80" workbookViewId="0">
      <selection activeCell="C6" sqref="C6:R6"/>
    </sheetView>
  </sheetViews>
  <sheetFormatPr defaultColWidth="10.90625" defaultRowHeight="12.5" x14ac:dyDescent="0.25"/>
  <cols>
    <col min="1" max="1" width="30.7265625" customWidth="1"/>
    <col min="2" max="2" width="8.7265625" customWidth="1"/>
  </cols>
  <sheetData>
    <row r="1" spans="1:18" x14ac:dyDescent="0.25">
      <c r="A1" s="41" t="s">
        <v>160</v>
      </c>
    </row>
    <row r="2" spans="1:18" ht="13" x14ac:dyDescent="0.3">
      <c r="A2" s="42" t="s">
        <v>159</v>
      </c>
    </row>
    <row r="3" spans="1:18" ht="13" x14ac:dyDescent="0.3">
      <c r="A3" s="43" t="s">
        <v>79</v>
      </c>
    </row>
    <row r="4" spans="1:18" x14ac:dyDescent="0.25">
      <c r="A4" s="160" t="str">
        <f>HYPERLINK("#'TOC'!A1", "Back to TOC")</f>
        <v>Back to TOC</v>
      </c>
    </row>
    <row r="5" spans="1:18" ht="13.5" customHeight="1" x14ac:dyDescent="0.25"/>
    <row r="6" spans="1:18" ht="16" customHeight="1" x14ac:dyDescent="0.25">
      <c r="B6" s="656" t="s">
        <v>125</v>
      </c>
      <c r="C6" s="653" t="s">
        <v>246</v>
      </c>
      <c r="D6" s="653"/>
      <c r="E6" s="653"/>
      <c r="F6" s="653"/>
      <c r="G6" s="653"/>
      <c r="H6" s="653"/>
      <c r="I6" s="653"/>
      <c r="J6" s="653"/>
      <c r="K6" s="653"/>
      <c r="L6" s="653"/>
      <c r="M6" s="653"/>
      <c r="N6" s="653"/>
      <c r="O6" s="653"/>
      <c r="P6" s="653"/>
      <c r="Q6" s="653"/>
      <c r="R6" s="665"/>
    </row>
    <row r="7" spans="1:18" ht="32.15" customHeight="1" x14ac:dyDescent="0.25">
      <c r="B7" s="656"/>
      <c r="C7" s="647" t="s">
        <v>189</v>
      </c>
      <c r="D7" s="647"/>
      <c r="E7" s="647"/>
      <c r="F7" s="647"/>
      <c r="G7" s="647"/>
      <c r="H7" s="647"/>
      <c r="I7" s="647"/>
      <c r="J7" s="647"/>
      <c r="K7" s="647" t="s">
        <v>190</v>
      </c>
      <c r="L7" s="647"/>
      <c r="M7" s="647"/>
      <c r="N7" s="647"/>
      <c r="O7" s="647"/>
      <c r="P7" s="647"/>
      <c r="Q7" s="647"/>
      <c r="R7" s="648"/>
    </row>
    <row r="8" spans="1:18" ht="16" customHeight="1" x14ac:dyDescent="0.25">
      <c r="B8" s="656"/>
      <c r="C8" s="649" t="s">
        <v>123</v>
      </c>
      <c r="D8" s="649"/>
      <c r="E8" s="649" t="s">
        <v>211</v>
      </c>
      <c r="F8" s="649"/>
      <c r="G8" s="649"/>
      <c r="H8" s="649"/>
      <c r="I8" s="649"/>
      <c r="J8" s="649"/>
      <c r="K8" s="649" t="s">
        <v>123</v>
      </c>
      <c r="L8" s="649"/>
      <c r="M8" s="649" t="s">
        <v>211</v>
      </c>
      <c r="N8" s="649"/>
      <c r="O8" s="649"/>
      <c r="P8" s="649"/>
      <c r="Q8" s="649"/>
      <c r="R8" s="650"/>
    </row>
    <row r="9" spans="1:18" ht="70.5" customHeight="1" x14ac:dyDescent="0.25">
      <c r="B9" s="656"/>
      <c r="C9" s="649"/>
      <c r="D9" s="649"/>
      <c r="E9" s="651" t="s">
        <v>212</v>
      </c>
      <c r="F9" s="651"/>
      <c r="G9" s="651" t="s">
        <v>213</v>
      </c>
      <c r="H9" s="651"/>
      <c r="I9" s="651" t="s">
        <v>214</v>
      </c>
      <c r="J9" s="651"/>
      <c r="K9" s="649"/>
      <c r="L9" s="649"/>
      <c r="M9" s="651" t="s">
        <v>212</v>
      </c>
      <c r="N9" s="651"/>
      <c r="O9" s="651" t="s">
        <v>213</v>
      </c>
      <c r="P9" s="651"/>
      <c r="Q9" s="651" t="s">
        <v>214</v>
      </c>
      <c r="R9" s="652"/>
    </row>
    <row r="10" spans="1:18" ht="16" customHeight="1" x14ac:dyDescent="0.25">
      <c r="B10" s="664"/>
      <c r="C10" s="144" t="s">
        <v>10</v>
      </c>
      <c r="D10" s="144" t="s">
        <v>11</v>
      </c>
      <c r="E10" s="144" t="s">
        <v>10</v>
      </c>
      <c r="F10" s="144" t="s">
        <v>11</v>
      </c>
      <c r="G10" s="144" t="s">
        <v>10</v>
      </c>
      <c r="H10" s="144" t="s">
        <v>11</v>
      </c>
      <c r="I10" s="144" t="s">
        <v>82</v>
      </c>
      <c r="J10" s="144" t="s">
        <v>11</v>
      </c>
      <c r="K10" s="144" t="s">
        <v>10</v>
      </c>
      <c r="L10" s="144" t="s">
        <v>11</v>
      </c>
      <c r="M10" s="144" t="s">
        <v>10</v>
      </c>
      <c r="N10" s="144" t="s">
        <v>11</v>
      </c>
      <c r="O10" s="144" t="s">
        <v>10</v>
      </c>
      <c r="P10" s="144" t="s">
        <v>11</v>
      </c>
      <c r="Q10" s="144" t="s">
        <v>82</v>
      </c>
      <c r="R10" s="148" t="s">
        <v>11</v>
      </c>
    </row>
    <row r="11" spans="1:18" ht="15" customHeight="1" x14ac:dyDescent="0.35">
      <c r="A11" s="2"/>
      <c r="B11" s="161"/>
      <c r="C11" s="3" t="s">
        <v>1608</v>
      </c>
      <c r="D11" s="4" t="s">
        <v>1609</v>
      </c>
      <c r="E11" s="3" t="s">
        <v>1648</v>
      </c>
      <c r="F11" s="4" t="s">
        <v>1649</v>
      </c>
      <c r="G11" s="3" t="s">
        <v>1650</v>
      </c>
      <c r="H11" s="4" t="s">
        <v>1651</v>
      </c>
      <c r="I11" s="3" t="s">
        <v>1652</v>
      </c>
      <c r="J11" s="4" t="s">
        <v>1653</v>
      </c>
      <c r="K11" s="3" t="s">
        <v>1610</v>
      </c>
      <c r="L11" s="4" t="s">
        <v>1611</v>
      </c>
      <c r="M11" s="3" t="s">
        <v>1654</v>
      </c>
      <c r="N11" s="4" t="s">
        <v>1655</v>
      </c>
      <c r="O11" s="3" t="s">
        <v>1656</v>
      </c>
      <c r="P11" s="4" t="s">
        <v>1657</v>
      </c>
      <c r="Q11" s="65" t="s">
        <v>1658</v>
      </c>
      <c r="R11" s="66" t="s">
        <v>1659</v>
      </c>
    </row>
    <row r="12" spans="1:18" ht="15" customHeight="1" x14ac:dyDescent="0.25">
      <c r="A12" s="6" t="s">
        <v>14</v>
      </c>
      <c r="B12" s="68">
        <v>2</v>
      </c>
      <c r="C12" s="7">
        <v>59.053162787894301</v>
      </c>
      <c r="D12" s="8">
        <v>1.3955053128432799</v>
      </c>
      <c r="E12" s="7">
        <v>63.424775322971101</v>
      </c>
      <c r="F12" s="8">
        <v>2.0204081265568501</v>
      </c>
      <c r="G12" s="7">
        <v>59.522248376976997</v>
      </c>
      <c r="H12" s="8">
        <v>2.3372746221483101</v>
      </c>
      <c r="I12" s="7">
        <v>-3.9025269459940799</v>
      </c>
      <c r="J12" s="8">
        <v>2.8130461043819799</v>
      </c>
      <c r="K12" s="7">
        <v>34.8886711783884</v>
      </c>
      <c r="L12" s="8">
        <v>1.31379725354944</v>
      </c>
      <c r="M12" s="7">
        <v>42.801306209952301</v>
      </c>
      <c r="N12" s="8">
        <v>2.03347209236536</v>
      </c>
      <c r="O12" s="7">
        <v>30.934898781668501</v>
      </c>
      <c r="P12" s="8">
        <v>2.3522562158357201</v>
      </c>
      <c r="Q12" s="7">
        <v>-11.866407428283701</v>
      </c>
      <c r="R12" s="9">
        <v>2.8647707043930799</v>
      </c>
    </row>
    <row r="13" spans="1:18" ht="15" customHeight="1" x14ac:dyDescent="0.25">
      <c r="A13" s="10" t="s">
        <v>15</v>
      </c>
      <c r="B13" s="68">
        <v>2</v>
      </c>
      <c r="C13" s="7">
        <v>69.534286419298397</v>
      </c>
      <c r="D13" s="8">
        <v>1.3179092640585499</v>
      </c>
      <c r="E13" s="7">
        <v>72.371817066957405</v>
      </c>
      <c r="F13" s="8">
        <v>2.9036706472061802</v>
      </c>
      <c r="G13" s="7">
        <v>66.894355997498707</v>
      </c>
      <c r="H13" s="8">
        <v>2.8116754033000499</v>
      </c>
      <c r="I13" s="7">
        <v>-5.4774610694586796</v>
      </c>
      <c r="J13" s="8">
        <v>4.0680740237390598</v>
      </c>
      <c r="K13" s="7">
        <v>84.837380608494897</v>
      </c>
      <c r="L13" s="8">
        <v>1.20336283990617</v>
      </c>
      <c r="M13" s="7">
        <v>88.753198442569797</v>
      </c>
      <c r="N13" s="8">
        <v>1.89964862530252</v>
      </c>
      <c r="O13" s="7">
        <v>82.298741960861506</v>
      </c>
      <c r="P13" s="8">
        <v>2.79328055598417</v>
      </c>
      <c r="Q13" s="7">
        <v>-6.4544564817083101</v>
      </c>
      <c r="R13" s="9">
        <v>3.28143126131876</v>
      </c>
    </row>
    <row r="14" spans="1:18" ht="15" customHeight="1" x14ac:dyDescent="0.25">
      <c r="A14" s="10" t="s">
        <v>16</v>
      </c>
      <c r="B14" s="68">
        <v>2</v>
      </c>
      <c r="C14" s="7">
        <v>70.922845983275806</v>
      </c>
      <c r="D14" s="8">
        <v>1.0108741044517799</v>
      </c>
      <c r="E14" s="7">
        <v>76.141879864151605</v>
      </c>
      <c r="F14" s="8">
        <v>1.9203408520076499</v>
      </c>
      <c r="G14" s="7">
        <v>70.6692508116178</v>
      </c>
      <c r="H14" s="8">
        <v>1.9274794783415501</v>
      </c>
      <c r="I14" s="7">
        <v>-5.4726290525338204</v>
      </c>
      <c r="J14" s="8">
        <v>2.7440195927033302</v>
      </c>
      <c r="K14" s="7">
        <v>60.323363761858602</v>
      </c>
      <c r="L14" s="8">
        <v>1.18548777490238</v>
      </c>
      <c r="M14" s="7">
        <v>66.314446693339306</v>
      </c>
      <c r="N14" s="8">
        <v>2.4218588086976198</v>
      </c>
      <c r="O14" s="7">
        <v>57.136227444185998</v>
      </c>
      <c r="P14" s="8">
        <v>1.85209246314103</v>
      </c>
      <c r="Q14" s="7">
        <v>-9.1782192491533703</v>
      </c>
      <c r="R14" s="9">
        <v>2.8416161678128402</v>
      </c>
    </row>
    <row r="15" spans="1:18" ht="15" customHeight="1" x14ac:dyDescent="0.25">
      <c r="A15" s="6" t="s">
        <v>17</v>
      </c>
      <c r="B15" s="68">
        <v>2</v>
      </c>
      <c r="C15" s="7">
        <v>80.256754066325698</v>
      </c>
      <c r="D15" s="8">
        <v>0.92808071845689999</v>
      </c>
      <c r="E15" s="7">
        <v>79.7369498909394</v>
      </c>
      <c r="F15" s="8">
        <v>1.75718110798913</v>
      </c>
      <c r="G15" s="7">
        <v>80.745066738347504</v>
      </c>
      <c r="H15" s="8">
        <v>1.7073139054064499</v>
      </c>
      <c r="I15" s="7">
        <v>1.0081168474080999</v>
      </c>
      <c r="J15" s="8">
        <v>2.3465321153461902</v>
      </c>
      <c r="K15" s="7">
        <v>59.143497149115397</v>
      </c>
      <c r="L15" s="8">
        <v>1.3493724130489899</v>
      </c>
      <c r="M15" s="7">
        <v>61.112723029307197</v>
      </c>
      <c r="N15" s="8">
        <v>2.0534109994729199</v>
      </c>
      <c r="O15" s="7">
        <v>56.416269112826001</v>
      </c>
      <c r="P15" s="8">
        <v>2.16021715612434</v>
      </c>
      <c r="Q15" s="7">
        <v>-4.6964539164811603</v>
      </c>
      <c r="R15" s="9">
        <v>3.0416377962574499</v>
      </c>
    </row>
    <row r="16" spans="1:18" ht="15" customHeight="1" x14ac:dyDescent="0.25">
      <c r="A16" s="6" t="s">
        <v>18</v>
      </c>
      <c r="B16" s="68">
        <v>2</v>
      </c>
      <c r="C16" s="7">
        <v>78.620511444957202</v>
      </c>
      <c r="D16" s="8">
        <v>0.96392248920338897</v>
      </c>
      <c r="E16" s="7">
        <v>81.883376341716399</v>
      </c>
      <c r="F16" s="8">
        <v>1.7300384874322099</v>
      </c>
      <c r="G16" s="7">
        <v>77.158049899507603</v>
      </c>
      <c r="H16" s="8">
        <v>1.9439242775801799</v>
      </c>
      <c r="I16" s="7">
        <v>-4.7253264422087797</v>
      </c>
      <c r="J16" s="8">
        <v>2.4562132400736099</v>
      </c>
      <c r="K16" s="7">
        <v>83.012988926084105</v>
      </c>
      <c r="L16" s="8">
        <v>0.79991779962060205</v>
      </c>
      <c r="M16" s="7">
        <v>89.482232704827496</v>
      </c>
      <c r="N16" s="8">
        <v>1.54872177769967</v>
      </c>
      <c r="O16" s="7">
        <v>78.275738624672996</v>
      </c>
      <c r="P16" s="8">
        <v>1.7652040976916701</v>
      </c>
      <c r="Q16" s="7">
        <v>-11.206494080154499</v>
      </c>
      <c r="R16" s="9">
        <v>2.5738378078068398</v>
      </c>
    </row>
    <row r="17" spans="1:18" ht="15" customHeight="1" x14ac:dyDescent="0.25">
      <c r="A17" s="10" t="s">
        <v>19</v>
      </c>
      <c r="B17" s="68">
        <v>2</v>
      </c>
      <c r="C17" s="7">
        <v>72.261103209920805</v>
      </c>
      <c r="D17" s="8">
        <v>1.1246083484043199</v>
      </c>
      <c r="E17" s="7">
        <v>73.348069364684306</v>
      </c>
      <c r="F17" s="8">
        <v>1.6226424084527</v>
      </c>
      <c r="G17" s="7">
        <v>66.420907572981505</v>
      </c>
      <c r="H17" s="8">
        <v>2.3531103890733802</v>
      </c>
      <c r="I17" s="7">
        <v>-6.9271617917027699</v>
      </c>
      <c r="J17" s="8">
        <v>2.7135071277327198</v>
      </c>
      <c r="K17" s="7">
        <v>85.215111759564607</v>
      </c>
      <c r="L17" s="8">
        <v>1.0756264534611999</v>
      </c>
      <c r="M17" s="7">
        <v>87.531192087273595</v>
      </c>
      <c r="N17" s="8">
        <v>1.3209753917057001</v>
      </c>
      <c r="O17" s="7">
        <v>82.953302989123202</v>
      </c>
      <c r="P17" s="8">
        <v>2.1079529765288698</v>
      </c>
      <c r="Q17" s="7">
        <v>-4.5778890981504601</v>
      </c>
      <c r="R17" s="9">
        <v>2.3091069860803399</v>
      </c>
    </row>
    <row r="18" spans="1:18" ht="15" customHeight="1" x14ac:dyDescent="0.25">
      <c r="A18" s="145" t="s">
        <v>20</v>
      </c>
      <c r="B18" s="68">
        <v>2</v>
      </c>
      <c r="C18" s="7">
        <v>69.751927246363906</v>
      </c>
      <c r="D18" s="8">
        <v>1.57062715011057</v>
      </c>
      <c r="E18" s="7">
        <v>75.843920417096697</v>
      </c>
      <c r="F18" s="8">
        <v>2.0761924382091101</v>
      </c>
      <c r="G18" s="7">
        <v>64.934654584503704</v>
      </c>
      <c r="H18" s="8">
        <v>3.1472442486819201</v>
      </c>
      <c r="I18" s="7">
        <v>-10.909265832593</v>
      </c>
      <c r="J18" s="8">
        <v>3.7029183560092398</v>
      </c>
      <c r="K18" s="7">
        <v>83.471021859061594</v>
      </c>
      <c r="L18" s="8">
        <v>1.5036591134900399</v>
      </c>
      <c r="M18" s="7">
        <v>86.106720979551199</v>
      </c>
      <c r="N18" s="8">
        <v>2.1055216961923802</v>
      </c>
      <c r="O18" s="7">
        <v>83.424662455275097</v>
      </c>
      <c r="P18" s="8">
        <v>2.5748693032735699</v>
      </c>
      <c r="Q18" s="7">
        <v>-2.68205852427604</v>
      </c>
      <c r="R18" s="9">
        <v>2.8445340565566699</v>
      </c>
    </row>
    <row r="19" spans="1:18" ht="15" customHeight="1" x14ac:dyDescent="0.25">
      <c r="A19" s="145" t="s">
        <v>21</v>
      </c>
      <c r="B19" s="68">
        <v>2</v>
      </c>
      <c r="C19" s="7">
        <v>76.245996273623405</v>
      </c>
      <c r="D19" s="8">
        <v>1.32069365932782</v>
      </c>
      <c r="E19" s="7">
        <v>76.533459317733403</v>
      </c>
      <c r="F19" s="8">
        <v>2.25861231550611</v>
      </c>
      <c r="G19" s="7">
        <v>77.563408773824307</v>
      </c>
      <c r="H19" s="8">
        <v>2.3333960098780602</v>
      </c>
      <c r="I19" s="7">
        <v>1.0299494560908899</v>
      </c>
      <c r="J19" s="8">
        <v>3.3165917468705</v>
      </c>
      <c r="K19" s="7">
        <v>87.989186179894503</v>
      </c>
      <c r="L19" s="8">
        <v>1.07780520470695</v>
      </c>
      <c r="M19" s="7">
        <v>89.201142027110805</v>
      </c>
      <c r="N19" s="8">
        <v>1.81801931915646</v>
      </c>
      <c r="O19" s="7">
        <v>88.129011259488905</v>
      </c>
      <c r="P19" s="8">
        <v>2.0489637651616102</v>
      </c>
      <c r="Q19" s="7">
        <v>-1.0721307676218901</v>
      </c>
      <c r="R19" s="9">
        <v>2.4070763211906701</v>
      </c>
    </row>
    <row r="20" spans="1:18" ht="15" customHeight="1" x14ac:dyDescent="0.25">
      <c r="A20" s="10" t="s">
        <v>22</v>
      </c>
      <c r="B20" s="68">
        <v>2</v>
      </c>
      <c r="C20" s="7">
        <v>68.603451121249194</v>
      </c>
      <c r="D20" s="8">
        <v>1.3074030665173799</v>
      </c>
      <c r="E20" s="7">
        <v>72.276579078126701</v>
      </c>
      <c r="F20" s="8">
        <v>2.3908042217593901</v>
      </c>
      <c r="G20" s="7">
        <v>63.162510125887003</v>
      </c>
      <c r="H20" s="8">
        <v>2.88196383195453</v>
      </c>
      <c r="I20" s="7">
        <v>-9.1140689522397302</v>
      </c>
      <c r="J20" s="8">
        <v>3.3357244873090499</v>
      </c>
      <c r="K20" s="7">
        <v>85.249913121004695</v>
      </c>
      <c r="L20" s="8">
        <v>1.13248505320296</v>
      </c>
      <c r="M20" s="7">
        <v>86.685320293314604</v>
      </c>
      <c r="N20" s="8">
        <v>1.9454877019868499</v>
      </c>
      <c r="O20" s="7">
        <v>82.000098202809795</v>
      </c>
      <c r="P20" s="8">
        <v>2.14599876167639</v>
      </c>
      <c r="Q20" s="7">
        <v>-4.6852220905048396</v>
      </c>
      <c r="R20" s="9">
        <v>2.9397371002996899</v>
      </c>
    </row>
    <row r="21" spans="1:18" ht="15" customHeight="1" x14ac:dyDescent="0.25">
      <c r="A21" s="10" t="s">
        <v>23</v>
      </c>
      <c r="B21" s="68">
        <v>2</v>
      </c>
      <c r="C21" s="7">
        <v>81.299178141938</v>
      </c>
      <c r="D21" s="8">
        <v>0.99613131542382705</v>
      </c>
      <c r="E21" s="7">
        <v>78.574586430699796</v>
      </c>
      <c r="F21" s="8">
        <v>2.3609685975775498</v>
      </c>
      <c r="G21" s="7">
        <v>84.425510500769605</v>
      </c>
      <c r="H21" s="8">
        <v>1.75521114553133</v>
      </c>
      <c r="I21" s="7">
        <v>5.8509240700697802</v>
      </c>
      <c r="J21" s="8">
        <v>2.9286505149602502</v>
      </c>
      <c r="K21" s="7">
        <v>52.506273332997999</v>
      </c>
      <c r="L21" s="8">
        <v>1.8310630868678299</v>
      </c>
      <c r="M21" s="7">
        <v>57.875572617680596</v>
      </c>
      <c r="N21" s="8">
        <v>2.9598377946433101</v>
      </c>
      <c r="O21" s="7">
        <v>44.388372515611898</v>
      </c>
      <c r="P21" s="8">
        <v>2.8032661229107401</v>
      </c>
      <c r="Q21" s="7">
        <v>-13.4872001020687</v>
      </c>
      <c r="R21" s="9">
        <v>3.78121094784718</v>
      </c>
    </row>
    <row r="22" spans="1:18" ht="15" customHeight="1" x14ac:dyDescent="0.25">
      <c r="A22" s="10" t="s">
        <v>24</v>
      </c>
      <c r="B22" s="68">
        <v>2</v>
      </c>
      <c r="C22" s="7">
        <v>90.341109148840303</v>
      </c>
      <c r="D22" s="8">
        <v>1.64911634475652</v>
      </c>
      <c r="E22" s="7">
        <v>88.589626662269296</v>
      </c>
      <c r="F22" s="8">
        <v>4.6261018548103001</v>
      </c>
      <c r="G22" s="7">
        <v>88.887208854325607</v>
      </c>
      <c r="H22" s="8">
        <v>2.0457392504560201</v>
      </c>
      <c r="I22" s="7">
        <v>0.29758219205633901</v>
      </c>
      <c r="J22" s="8">
        <v>5.04983094749762</v>
      </c>
      <c r="K22" s="7">
        <v>93.833970953685395</v>
      </c>
      <c r="L22" s="8">
        <v>0.97252941258541004</v>
      </c>
      <c r="M22" s="7">
        <v>94.481098324747805</v>
      </c>
      <c r="N22" s="8">
        <v>2.0365631580657002</v>
      </c>
      <c r="O22" s="7">
        <v>92.976859775011903</v>
      </c>
      <c r="P22" s="8">
        <v>2.3393950500555398</v>
      </c>
      <c r="Q22" s="7">
        <v>-1.5042385497359001</v>
      </c>
      <c r="R22" s="9">
        <v>3.4491314714681902</v>
      </c>
    </row>
    <row r="23" spans="1:18" ht="15" customHeight="1" x14ac:dyDescent="0.25">
      <c r="A23" s="10" t="s">
        <v>25</v>
      </c>
      <c r="B23" s="68">
        <v>2</v>
      </c>
      <c r="C23" s="7">
        <v>83.648083190165394</v>
      </c>
      <c r="D23" s="8">
        <v>1.46739369295364</v>
      </c>
      <c r="E23" s="7">
        <v>81.827007154428102</v>
      </c>
      <c r="F23" s="8">
        <v>2.9576447271904498</v>
      </c>
      <c r="G23" s="7">
        <v>84.963860424951505</v>
      </c>
      <c r="H23" s="8">
        <v>2.6797477699302701</v>
      </c>
      <c r="I23" s="7">
        <v>3.13685327052342</v>
      </c>
      <c r="J23" s="8">
        <v>3.8201015114324002</v>
      </c>
      <c r="K23" s="7">
        <v>77.643798598656105</v>
      </c>
      <c r="L23" s="8">
        <v>1.4992527079173401</v>
      </c>
      <c r="M23" s="7">
        <v>83.858726989997194</v>
      </c>
      <c r="N23" s="8">
        <v>2.3138184056553199</v>
      </c>
      <c r="O23" s="7">
        <v>72.911219125483399</v>
      </c>
      <c r="P23" s="8">
        <v>2.7260452385860501</v>
      </c>
      <c r="Q23" s="7">
        <v>-10.947507864513801</v>
      </c>
      <c r="R23" s="9">
        <v>3.5796626383937502</v>
      </c>
    </row>
    <row r="24" spans="1:18" ht="15" customHeight="1" x14ac:dyDescent="0.25">
      <c r="A24" s="6" t="s">
        <v>26</v>
      </c>
      <c r="B24" s="68">
        <v>2</v>
      </c>
      <c r="C24" s="7">
        <v>72.146067469031806</v>
      </c>
      <c r="D24" s="8">
        <v>1.5981764150426701</v>
      </c>
      <c r="E24" s="7">
        <v>73.284832803181999</v>
      </c>
      <c r="F24" s="8">
        <v>3.2295945346027102</v>
      </c>
      <c r="G24" s="7">
        <v>66.858475520820207</v>
      </c>
      <c r="H24" s="8">
        <v>2.3099998615659101</v>
      </c>
      <c r="I24" s="7">
        <v>-6.4263572823618498</v>
      </c>
      <c r="J24" s="8">
        <v>3.6110458454024101</v>
      </c>
      <c r="K24" s="7">
        <v>79.019128860824594</v>
      </c>
      <c r="L24" s="8">
        <v>1.4883612682004099</v>
      </c>
      <c r="M24" s="7">
        <v>79.289691749464794</v>
      </c>
      <c r="N24" s="8">
        <v>2.7720806130964002</v>
      </c>
      <c r="O24" s="7">
        <v>79.040856132535893</v>
      </c>
      <c r="P24" s="8">
        <v>2.7388979147289301</v>
      </c>
      <c r="Q24" s="7">
        <v>-0.24883561692887199</v>
      </c>
      <c r="R24" s="9">
        <v>3.49257254769666</v>
      </c>
    </row>
    <row r="25" spans="1:18" ht="15" customHeight="1" x14ac:dyDescent="0.25">
      <c r="A25" s="10" t="s">
        <v>27</v>
      </c>
      <c r="B25" s="68">
        <v>2</v>
      </c>
      <c r="C25" s="7">
        <v>58.2874144334817</v>
      </c>
      <c r="D25" s="8">
        <v>1.2906196685032401</v>
      </c>
      <c r="E25" s="7">
        <v>61.465646652623498</v>
      </c>
      <c r="F25" s="8">
        <v>2.7159955509898701</v>
      </c>
      <c r="G25" s="7">
        <v>59.984105324186402</v>
      </c>
      <c r="H25" s="8">
        <v>2.88254643447421</v>
      </c>
      <c r="I25" s="7">
        <v>-1.4815413284371699</v>
      </c>
      <c r="J25" s="8">
        <v>4.0064137180896102</v>
      </c>
      <c r="K25" s="7">
        <v>66.539772716327604</v>
      </c>
      <c r="L25" s="8">
        <v>1.66784571772487</v>
      </c>
      <c r="M25" s="7">
        <v>73.998706831794294</v>
      </c>
      <c r="N25" s="8">
        <v>2.7427005273084402</v>
      </c>
      <c r="O25" s="7">
        <v>61.176245912089101</v>
      </c>
      <c r="P25" s="8">
        <v>3.1871050969619401</v>
      </c>
      <c r="Q25" s="7">
        <v>-12.8224609197052</v>
      </c>
      <c r="R25" s="9">
        <v>4.0450202877258903</v>
      </c>
    </row>
    <row r="26" spans="1:18" ht="15" customHeight="1" x14ac:dyDescent="0.25">
      <c r="A26" s="12" t="s">
        <v>29</v>
      </c>
      <c r="B26" s="68">
        <v>2</v>
      </c>
      <c r="C26" s="7">
        <v>84.711261199697404</v>
      </c>
      <c r="D26" s="8">
        <v>1.2168290315096999</v>
      </c>
      <c r="E26" s="7">
        <v>86.302893277660999</v>
      </c>
      <c r="F26" s="8">
        <v>2.3169295555865999</v>
      </c>
      <c r="G26" s="7">
        <v>81.836989730102403</v>
      </c>
      <c r="H26" s="8">
        <v>2.8699697303622602</v>
      </c>
      <c r="I26" s="7">
        <v>-4.4659035475586304</v>
      </c>
      <c r="J26" s="8">
        <v>3.4858762350279302</v>
      </c>
      <c r="K26" s="7">
        <v>85.060759066484394</v>
      </c>
      <c r="L26" s="8">
        <v>1.2529505367641101</v>
      </c>
      <c r="M26" s="7">
        <v>89.228643244333298</v>
      </c>
      <c r="N26" s="8">
        <v>1.98988226620724</v>
      </c>
      <c r="O26" s="7">
        <v>80.706073610896695</v>
      </c>
      <c r="P26" s="8">
        <v>2.66285853587295</v>
      </c>
      <c r="Q26" s="7">
        <v>-8.5225696334365999</v>
      </c>
      <c r="R26" s="9">
        <v>3.3062728070462901</v>
      </c>
    </row>
    <row r="27" spans="1:18" ht="15" customHeight="1" x14ac:dyDescent="0.25">
      <c r="A27" s="10" t="s">
        <v>28</v>
      </c>
      <c r="B27" s="68">
        <v>2</v>
      </c>
      <c r="C27" s="7">
        <v>55.6840321323712</v>
      </c>
      <c r="D27" s="8">
        <v>0.93716285653462805</v>
      </c>
      <c r="E27" s="7">
        <v>54.903827835765398</v>
      </c>
      <c r="F27" s="8">
        <v>1.55055016813999</v>
      </c>
      <c r="G27" s="7">
        <v>55.751442190116101</v>
      </c>
      <c r="H27" s="8">
        <v>1.90941966289666</v>
      </c>
      <c r="I27" s="7">
        <v>0.84761435435070398</v>
      </c>
      <c r="J27" s="8">
        <v>2.3148696226566501</v>
      </c>
      <c r="K27" s="7">
        <v>74.027373327889705</v>
      </c>
      <c r="L27" s="8">
        <v>0.94968734610414796</v>
      </c>
      <c r="M27" s="7">
        <v>78.879130104648297</v>
      </c>
      <c r="N27" s="8">
        <v>1.69170085859609</v>
      </c>
      <c r="O27" s="7">
        <v>70.239131075867405</v>
      </c>
      <c r="P27" s="8">
        <v>1.6349498544330801</v>
      </c>
      <c r="Q27" s="7">
        <v>-8.6399990287808794</v>
      </c>
      <c r="R27" s="9">
        <v>2.3785757867037498</v>
      </c>
    </row>
    <row r="28" spans="1:18" ht="15" customHeight="1" x14ac:dyDescent="0.25">
      <c r="A28" s="10" t="s">
        <v>30</v>
      </c>
      <c r="B28" s="68">
        <v>2</v>
      </c>
      <c r="C28" s="7">
        <v>86.549781670673397</v>
      </c>
      <c r="D28" s="8">
        <v>1.25794827190039</v>
      </c>
      <c r="E28" s="7">
        <v>88.318000870665699</v>
      </c>
      <c r="F28" s="8">
        <v>2.4553067792676302</v>
      </c>
      <c r="G28" s="7">
        <v>84.876828447955702</v>
      </c>
      <c r="H28" s="8">
        <v>2.0779420262677299</v>
      </c>
      <c r="I28" s="7">
        <v>-3.4411724227099301</v>
      </c>
      <c r="J28" s="8">
        <v>3.3371995541730199</v>
      </c>
      <c r="K28" s="7">
        <v>76.490895532809503</v>
      </c>
      <c r="L28" s="8">
        <v>1.35895845495967</v>
      </c>
      <c r="M28" s="7">
        <v>85.894724110597494</v>
      </c>
      <c r="N28" s="8">
        <v>2.6545928354386699</v>
      </c>
      <c r="O28" s="7">
        <v>68.920264253611705</v>
      </c>
      <c r="P28" s="8">
        <v>2.8499105638719402</v>
      </c>
      <c r="Q28" s="7">
        <v>-16.974459856985799</v>
      </c>
      <c r="R28" s="9">
        <v>4.4136272207882499</v>
      </c>
    </row>
    <row r="29" spans="1:18" ht="15" customHeight="1" x14ac:dyDescent="0.25">
      <c r="A29" s="10" t="s">
        <v>31</v>
      </c>
      <c r="B29" s="68">
        <v>2</v>
      </c>
      <c r="C29" s="7">
        <v>63.521399084382303</v>
      </c>
      <c r="D29" s="8">
        <v>1.06440015449126</v>
      </c>
      <c r="E29" s="7">
        <v>62.515485771336103</v>
      </c>
      <c r="F29" s="8">
        <v>2.2978929436342801</v>
      </c>
      <c r="G29" s="7">
        <v>63.567896261967597</v>
      </c>
      <c r="H29" s="8">
        <v>2.60271049393375</v>
      </c>
      <c r="I29" s="7">
        <v>1.05241049063146</v>
      </c>
      <c r="J29" s="8">
        <v>3.7348400052011499</v>
      </c>
      <c r="K29" s="7">
        <v>65.748691105875196</v>
      </c>
      <c r="L29" s="8">
        <v>1.4858487312479001</v>
      </c>
      <c r="M29" s="7">
        <v>62.307185061752101</v>
      </c>
      <c r="N29" s="8">
        <v>2.8642225639655798</v>
      </c>
      <c r="O29" s="7">
        <v>67.485965003576993</v>
      </c>
      <c r="P29" s="8">
        <v>2.58626528950506</v>
      </c>
      <c r="Q29" s="7">
        <v>5.1787799418249598</v>
      </c>
      <c r="R29" s="9">
        <v>3.6361696938470698</v>
      </c>
    </row>
    <row r="30" spans="1:18" ht="15" customHeight="1" x14ac:dyDescent="0.25">
      <c r="A30" s="10" t="s">
        <v>32</v>
      </c>
      <c r="B30" s="68">
        <v>2</v>
      </c>
      <c r="C30" s="7">
        <v>80.832577705141603</v>
      </c>
      <c r="D30" s="8">
        <v>0.75366679811250104</v>
      </c>
      <c r="E30" s="7">
        <v>81.547139576309306</v>
      </c>
      <c r="F30" s="8">
        <v>1.94023920927312</v>
      </c>
      <c r="G30" s="7">
        <v>77.633137263193902</v>
      </c>
      <c r="H30" s="8">
        <v>1.85469537229523</v>
      </c>
      <c r="I30" s="7">
        <v>-3.9140023131153998</v>
      </c>
      <c r="J30" s="8">
        <v>2.73069823286749</v>
      </c>
      <c r="K30" s="7">
        <v>74.521605735093303</v>
      </c>
      <c r="L30" s="8">
        <v>1.13806737540794</v>
      </c>
      <c r="M30" s="7">
        <v>70.788925722598506</v>
      </c>
      <c r="N30" s="8">
        <v>1.73060728587104</v>
      </c>
      <c r="O30" s="7">
        <v>77.307822570305703</v>
      </c>
      <c r="P30" s="8">
        <v>2.05190193343606</v>
      </c>
      <c r="Q30" s="7">
        <v>6.5188968477072402</v>
      </c>
      <c r="R30" s="9">
        <v>2.5792354022312298</v>
      </c>
    </row>
    <row r="31" spans="1:18" ht="15" customHeight="1" x14ac:dyDescent="0.25">
      <c r="A31" s="10" t="s">
        <v>33</v>
      </c>
      <c r="B31" s="68">
        <v>2</v>
      </c>
      <c r="C31" s="7">
        <v>76.400357239551695</v>
      </c>
      <c r="D31" s="8">
        <v>0.93005509388560104</v>
      </c>
      <c r="E31" s="7">
        <v>76.8461409200237</v>
      </c>
      <c r="F31" s="8">
        <v>2.0406763612133401</v>
      </c>
      <c r="G31" s="7">
        <v>75.008287611032202</v>
      </c>
      <c r="H31" s="8">
        <v>1.99519664997117</v>
      </c>
      <c r="I31" s="7">
        <v>-1.8378533089915401</v>
      </c>
      <c r="J31" s="8">
        <v>3.2081257336523898</v>
      </c>
      <c r="K31" s="7">
        <v>91.221757511007894</v>
      </c>
      <c r="L31" s="8">
        <v>0.78606624049736395</v>
      </c>
      <c r="M31" s="7">
        <v>94.066987159053895</v>
      </c>
      <c r="N31" s="8">
        <v>1.1025323698154501</v>
      </c>
      <c r="O31" s="7">
        <v>90.560287901898505</v>
      </c>
      <c r="P31" s="8">
        <v>1.43377074451037</v>
      </c>
      <c r="Q31" s="7">
        <v>-3.5066992571553302</v>
      </c>
      <c r="R31" s="9">
        <v>1.6927359039881</v>
      </c>
    </row>
    <row r="32" spans="1:18" ht="15" customHeight="1" x14ac:dyDescent="0.25">
      <c r="A32" s="10" t="s">
        <v>34</v>
      </c>
      <c r="B32" s="68">
        <v>2</v>
      </c>
      <c r="C32" s="7">
        <v>81.066200064700595</v>
      </c>
      <c r="D32" s="8">
        <v>0.82333318950928702</v>
      </c>
      <c r="E32" s="7">
        <v>80.782407268846697</v>
      </c>
      <c r="F32" s="8">
        <v>1.7420541317656399</v>
      </c>
      <c r="G32" s="7">
        <v>79.838374738242706</v>
      </c>
      <c r="H32" s="8">
        <v>1.7011723678846</v>
      </c>
      <c r="I32" s="7">
        <v>-0.94403253060400505</v>
      </c>
      <c r="J32" s="8">
        <v>2.3073789524781998</v>
      </c>
      <c r="K32" s="7">
        <v>70.214210433543897</v>
      </c>
      <c r="L32" s="8">
        <v>1.5812288463509601</v>
      </c>
      <c r="M32" s="7">
        <v>76.107686372387207</v>
      </c>
      <c r="N32" s="8">
        <v>2.4173898695102798</v>
      </c>
      <c r="O32" s="7">
        <v>66.390346317837896</v>
      </c>
      <c r="P32" s="8">
        <v>2.2684643478948399</v>
      </c>
      <c r="Q32" s="7">
        <v>-9.7173400545493305</v>
      </c>
      <c r="R32" s="9">
        <v>3.22066657569522</v>
      </c>
    </row>
    <row r="33" spans="1:18" ht="15" customHeight="1" x14ac:dyDescent="0.25">
      <c r="A33" s="10" t="s">
        <v>35</v>
      </c>
      <c r="B33" s="68">
        <v>2</v>
      </c>
      <c r="C33" s="7">
        <v>79.280996249308103</v>
      </c>
      <c r="D33" s="8">
        <v>1.3067376726645501</v>
      </c>
      <c r="E33" s="7">
        <v>79.902543950304207</v>
      </c>
      <c r="F33" s="8">
        <v>2.80004569864969</v>
      </c>
      <c r="G33" s="7">
        <v>80.641649938988806</v>
      </c>
      <c r="H33" s="8">
        <v>2.6975203996097399</v>
      </c>
      <c r="I33" s="7">
        <v>0.73910598868455701</v>
      </c>
      <c r="J33" s="8">
        <v>4.0544153153966302</v>
      </c>
      <c r="K33" s="7">
        <v>89.300506099245993</v>
      </c>
      <c r="L33" s="8">
        <v>0.98328111030889098</v>
      </c>
      <c r="M33" s="7">
        <v>90.9457814094376</v>
      </c>
      <c r="N33" s="8">
        <v>1.8097016282155101</v>
      </c>
      <c r="O33" s="7">
        <v>87.682364315328599</v>
      </c>
      <c r="P33" s="8">
        <v>2.24823016395721</v>
      </c>
      <c r="Q33" s="7">
        <v>-3.2634170941090401</v>
      </c>
      <c r="R33" s="9">
        <v>2.7616821597866399</v>
      </c>
    </row>
    <row r="34" spans="1:18" ht="15" customHeight="1" x14ac:dyDescent="0.25">
      <c r="A34" s="10" t="s">
        <v>36</v>
      </c>
      <c r="B34" s="68">
        <v>2</v>
      </c>
      <c r="C34" s="7">
        <v>73.2702438008141</v>
      </c>
      <c r="D34" s="8">
        <v>1.30156015936654</v>
      </c>
      <c r="E34" s="7">
        <v>78.014408251019304</v>
      </c>
      <c r="F34" s="8">
        <v>2.2996174037823698</v>
      </c>
      <c r="G34" s="7">
        <v>72.620904859567801</v>
      </c>
      <c r="H34" s="8">
        <v>2.3405996016458501</v>
      </c>
      <c r="I34" s="7">
        <v>-5.3935033914515698</v>
      </c>
      <c r="J34" s="8">
        <v>3.3364929131457499</v>
      </c>
      <c r="K34" s="7">
        <v>83.771278871096698</v>
      </c>
      <c r="L34" s="8">
        <v>1.0785721203518599</v>
      </c>
      <c r="M34" s="7">
        <v>89.011606240505799</v>
      </c>
      <c r="N34" s="8">
        <v>1.97518836035812</v>
      </c>
      <c r="O34" s="7">
        <v>83.102576822813504</v>
      </c>
      <c r="P34" s="8">
        <v>2.1834321458933399</v>
      </c>
      <c r="Q34" s="7">
        <v>-5.9090294176923202</v>
      </c>
      <c r="R34" s="9">
        <v>2.93359073739434</v>
      </c>
    </row>
    <row r="35" spans="1:18" ht="15" customHeight="1" x14ac:dyDescent="0.25">
      <c r="A35" s="10" t="s">
        <v>37</v>
      </c>
      <c r="B35" s="68">
        <v>2</v>
      </c>
      <c r="C35" s="7">
        <v>69.841788252410296</v>
      </c>
      <c r="D35" s="8">
        <v>1.0436613536053301</v>
      </c>
      <c r="E35" s="7">
        <v>71.461520526494795</v>
      </c>
      <c r="F35" s="8">
        <v>2.1013803887011502</v>
      </c>
      <c r="G35" s="7">
        <v>69.158061936207403</v>
      </c>
      <c r="H35" s="8">
        <v>2.0542525507585698</v>
      </c>
      <c r="I35" s="7">
        <v>-2.3034585902873901</v>
      </c>
      <c r="J35" s="8">
        <v>2.9714500543523399</v>
      </c>
      <c r="K35" s="7">
        <v>80.835948332568606</v>
      </c>
      <c r="L35" s="8">
        <v>1.05456465998754</v>
      </c>
      <c r="M35" s="7">
        <v>85.911748444773494</v>
      </c>
      <c r="N35" s="8">
        <v>1.7561083691038499</v>
      </c>
      <c r="O35" s="7">
        <v>75.870687093591002</v>
      </c>
      <c r="P35" s="8">
        <v>2.0597589268875298</v>
      </c>
      <c r="Q35" s="7">
        <v>-10.041061351182501</v>
      </c>
      <c r="R35" s="9">
        <v>2.5892597307534202</v>
      </c>
    </row>
    <row r="36" spans="1:18" ht="15" customHeight="1" x14ac:dyDescent="0.25">
      <c r="A36" s="10" t="s">
        <v>38</v>
      </c>
      <c r="B36" s="68">
        <v>2</v>
      </c>
      <c r="C36" s="7">
        <v>63.732591393190901</v>
      </c>
      <c r="D36" s="8">
        <v>1.1562623107979799</v>
      </c>
      <c r="E36" s="7">
        <v>63.122198024688899</v>
      </c>
      <c r="F36" s="8">
        <v>2.36042056380975</v>
      </c>
      <c r="G36" s="7">
        <v>64.464699879520097</v>
      </c>
      <c r="H36" s="8">
        <v>2.01694813110573</v>
      </c>
      <c r="I36" s="7">
        <v>1.34250185483113</v>
      </c>
      <c r="J36" s="8">
        <v>2.9701466499055802</v>
      </c>
      <c r="K36" s="7">
        <v>74.045244082855803</v>
      </c>
      <c r="L36" s="8">
        <v>1.2733799041901801</v>
      </c>
      <c r="M36" s="7">
        <v>74.603178111631493</v>
      </c>
      <c r="N36" s="8">
        <v>2.0421753614512301</v>
      </c>
      <c r="O36" s="7">
        <v>74.392019137638997</v>
      </c>
      <c r="P36" s="8">
        <v>2.0987340292033299</v>
      </c>
      <c r="Q36" s="7">
        <v>-0.21115897399251099</v>
      </c>
      <c r="R36" s="9">
        <v>2.6051475186087001</v>
      </c>
    </row>
    <row r="37" spans="1:18" ht="15" customHeight="1" x14ac:dyDescent="0.25">
      <c r="A37" s="10" t="s">
        <v>39</v>
      </c>
      <c r="B37" s="68">
        <v>2</v>
      </c>
      <c r="C37" s="7">
        <v>81.700541151453095</v>
      </c>
      <c r="D37" s="8">
        <v>0.98556100545255698</v>
      </c>
      <c r="E37" s="7">
        <v>82.577141674510003</v>
      </c>
      <c r="F37" s="8">
        <v>1.6031769275360599</v>
      </c>
      <c r="G37" s="7">
        <v>82.360350909289295</v>
      </c>
      <c r="H37" s="8">
        <v>1.57098088662798</v>
      </c>
      <c r="I37" s="7">
        <v>-0.21679076522072199</v>
      </c>
      <c r="J37" s="8">
        <v>2.1087280797041998</v>
      </c>
      <c r="K37" s="7">
        <v>47.612019331359498</v>
      </c>
      <c r="L37" s="8">
        <v>1.1903445720860699</v>
      </c>
      <c r="M37" s="7">
        <v>50.8610450364394</v>
      </c>
      <c r="N37" s="8">
        <v>2.2652575990252299</v>
      </c>
      <c r="O37" s="7">
        <v>46.264756571030702</v>
      </c>
      <c r="P37" s="8">
        <v>1.9437751764616</v>
      </c>
      <c r="Q37" s="7">
        <v>-4.5962884654087102</v>
      </c>
      <c r="R37" s="9">
        <v>2.78599059707066</v>
      </c>
    </row>
    <row r="38" spans="1:18" ht="15" customHeight="1" x14ac:dyDescent="0.25">
      <c r="A38" s="10" t="s">
        <v>40</v>
      </c>
      <c r="B38" s="68">
        <v>2</v>
      </c>
      <c r="C38" s="7">
        <v>70.193223208106303</v>
      </c>
      <c r="D38" s="8">
        <v>1.2742392934809601</v>
      </c>
      <c r="E38" s="7">
        <v>74.685662490322798</v>
      </c>
      <c r="F38" s="8">
        <v>2.2793507607679899</v>
      </c>
      <c r="G38" s="7">
        <v>67.223792550364607</v>
      </c>
      <c r="H38" s="8">
        <v>2.6389165462258299</v>
      </c>
      <c r="I38" s="7">
        <v>-7.4618699399582198</v>
      </c>
      <c r="J38" s="8">
        <v>3.2461594377229401</v>
      </c>
      <c r="K38" s="7">
        <v>58.160270306214599</v>
      </c>
      <c r="L38" s="8">
        <v>1.5270844337884899</v>
      </c>
      <c r="M38" s="7">
        <v>62.4665135815615</v>
      </c>
      <c r="N38" s="8">
        <v>2.5619395203602502</v>
      </c>
      <c r="O38" s="7">
        <v>54.946843688058699</v>
      </c>
      <c r="P38" s="8">
        <v>2.3625806347027298</v>
      </c>
      <c r="Q38" s="7">
        <v>-7.5196698935027797</v>
      </c>
      <c r="R38" s="9">
        <v>3.53874457195605</v>
      </c>
    </row>
    <row r="39" spans="1:18" ht="15" customHeight="1" x14ac:dyDescent="0.25">
      <c r="A39" s="13" t="s">
        <v>41</v>
      </c>
      <c r="B39" s="68">
        <v>2</v>
      </c>
      <c r="C39" s="7">
        <v>73.003149457807496</v>
      </c>
      <c r="D39" s="8">
        <v>1.3263664766941099</v>
      </c>
      <c r="E39" s="7">
        <v>77.405065008538401</v>
      </c>
      <c r="F39" s="8">
        <v>1.9436679095543901</v>
      </c>
      <c r="G39" s="7">
        <v>66.650539284976404</v>
      </c>
      <c r="H39" s="8">
        <v>2.9720930324790902</v>
      </c>
      <c r="I39" s="7">
        <v>-10.754525723562001</v>
      </c>
      <c r="J39" s="8">
        <v>3.4115390881234</v>
      </c>
      <c r="K39" s="7">
        <v>58.2531073591297</v>
      </c>
      <c r="L39" s="8">
        <v>1.3002742310611499</v>
      </c>
      <c r="M39" s="7">
        <v>62.841218871553799</v>
      </c>
      <c r="N39" s="8">
        <v>2.8003431827538399</v>
      </c>
      <c r="O39" s="7">
        <v>54.118370638859403</v>
      </c>
      <c r="P39" s="8">
        <v>2.8957596221488102</v>
      </c>
      <c r="Q39" s="7">
        <v>-8.7228482326943997</v>
      </c>
      <c r="R39" s="9">
        <v>3.8828423860859802</v>
      </c>
    </row>
    <row r="40" spans="1:18" ht="15" customHeight="1" x14ac:dyDescent="0.25">
      <c r="A40" s="10" t="s">
        <v>42</v>
      </c>
      <c r="B40" s="68">
        <v>2</v>
      </c>
      <c r="C40" s="7">
        <v>74.0116218554613</v>
      </c>
      <c r="D40" s="8">
        <v>1.0331005745247599</v>
      </c>
      <c r="E40" s="7">
        <v>73.982310577160007</v>
      </c>
      <c r="F40" s="8">
        <v>2.2051711457300902</v>
      </c>
      <c r="G40" s="7">
        <v>75.478938270761802</v>
      </c>
      <c r="H40" s="8">
        <v>2.1034986220107901</v>
      </c>
      <c r="I40" s="7">
        <v>1.4966276936018199</v>
      </c>
      <c r="J40" s="8">
        <v>2.9410601505207801</v>
      </c>
      <c r="K40" s="7">
        <v>67.852028868703798</v>
      </c>
      <c r="L40" s="8">
        <v>1.49660832024394</v>
      </c>
      <c r="M40" s="7">
        <v>71.472988514621704</v>
      </c>
      <c r="N40" s="8">
        <v>2.9604139339446802</v>
      </c>
      <c r="O40" s="7">
        <v>64.045414357276101</v>
      </c>
      <c r="P40" s="8">
        <v>2.9087388643535399</v>
      </c>
      <c r="Q40" s="7">
        <v>-7.4275741573455702</v>
      </c>
      <c r="R40" s="9">
        <v>3.9465124803979599</v>
      </c>
    </row>
    <row r="41" spans="1:18" ht="15" customHeight="1" x14ac:dyDescent="0.25">
      <c r="A41" s="10" t="s">
        <v>43</v>
      </c>
      <c r="B41" s="68">
        <v>2</v>
      </c>
      <c r="C41" s="7">
        <v>72.983681833529403</v>
      </c>
      <c r="D41" s="8">
        <v>1.2204284532459999</v>
      </c>
      <c r="E41" s="7">
        <v>74.796725344405004</v>
      </c>
      <c r="F41" s="8">
        <v>2.28030777136915</v>
      </c>
      <c r="G41" s="7">
        <v>70.087208025060093</v>
      </c>
      <c r="H41" s="8">
        <v>1.8504160415349999</v>
      </c>
      <c r="I41" s="7">
        <v>-4.7095173193448403</v>
      </c>
      <c r="J41" s="8">
        <v>2.7599110753987901</v>
      </c>
      <c r="K41" s="7">
        <v>54.785390371213403</v>
      </c>
      <c r="L41" s="8">
        <v>1.52458230099215</v>
      </c>
      <c r="M41" s="7">
        <v>61.186448373550803</v>
      </c>
      <c r="N41" s="8">
        <v>2.1997822504222402</v>
      </c>
      <c r="O41" s="7">
        <v>46.086246314019398</v>
      </c>
      <c r="P41" s="8">
        <v>2.71439784593802</v>
      </c>
      <c r="Q41" s="7">
        <v>-15.100202059531499</v>
      </c>
      <c r="R41" s="9">
        <v>3.4362188167237102</v>
      </c>
    </row>
    <row r="42" spans="1:18" ht="15" customHeight="1" x14ac:dyDescent="0.25">
      <c r="A42" s="10" t="s">
        <v>44</v>
      </c>
      <c r="B42" s="68">
        <v>2</v>
      </c>
      <c r="C42" s="7">
        <v>66.917652768157396</v>
      </c>
      <c r="D42" s="8">
        <v>1.1193089497637001</v>
      </c>
      <c r="E42" s="7">
        <v>68.862934567231406</v>
      </c>
      <c r="F42" s="8">
        <v>2.5372645698415401</v>
      </c>
      <c r="G42" s="7">
        <v>66.2476643740074</v>
      </c>
      <c r="H42" s="8">
        <v>2.5901361835352001</v>
      </c>
      <c r="I42" s="7">
        <v>-2.6152701932240299</v>
      </c>
      <c r="J42" s="8">
        <v>3.9398892058187802</v>
      </c>
      <c r="K42" s="7">
        <v>70.497457657121402</v>
      </c>
      <c r="L42" s="8">
        <v>1.2624739564973599</v>
      </c>
      <c r="M42" s="7">
        <v>74.963419605340604</v>
      </c>
      <c r="N42" s="8">
        <v>2.6536754695984102</v>
      </c>
      <c r="O42" s="7">
        <v>68.712718227556095</v>
      </c>
      <c r="P42" s="8">
        <v>2.5324721260957599</v>
      </c>
      <c r="Q42" s="7">
        <v>-6.2507013777845097</v>
      </c>
      <c r="R42" s="9">
        <v>3.4543940610671702</v>
      </c>
    </row>
    <row r="43" spans="1:18" ht="15" customHeight="1" x14ac:dyDescent="0.25">
      <c r="A43" s="6" t="s">
        <v>45</v>
      </c>
      <c r="B43" s="68">
        <v>2</v>
      </c>
      <c r="C43" s="7">
        <v>66.415410103004305</v>
      </c>
      <c r="D43" s="8">
        <v>1.5871411991376301</v>
      </c>
      <c r="E43" s="7">
        <v>65.092772262129301</v>
      </c>
      <c r="F43" s="8">
        <v>3.1441473530197999</v>
      </c>
      <c r="G43" s="7">
        <v>65.320754220895694</v>
      </c>
      <c r="H43" s="8">
        <v>3.5872843993408301</v>
      </c>
      <c r="I43" s="7">
        <v>0.227981958766378</v>
      </c>
      <c r="J43" s="8">
        <v>4.8138402125924902</v>
      </c>
      <c r="K43" s="7">
        <v>42.941585776823203</v>
      </c>
      <c r="L43" s="8">
        <v>1.8246097642508901</v>
      </c>
      <c r="M43" s="7">
        <v>44.760287135260697</v>
      </c>
      <c r="N43" s="8">
        <v>3.6849539185274298</v>
      </c>
      <c r="O43" s="7">
        <v>31.8485699582886</v>
      </c>
      <c r="P43" s="8">
        <v>3.2674941028862401</v>
      </c>
      <c r="Q43" s="7">
        <v>-12.911717176971999</v>
      </c>
      <c r="R43" s="9">
        <v>4.7067323079547601</v>
      </c>
    </row>
    <row r="44" spans="1:18" ht="15" customHeight="1" x14ac:dyDescent="0.25">
      <c r="A44" s="6" t="s">
        <v>46</v>
      </c>
      <c r="B44" s="68">
        <v>2</v>
      </c>
      <c r="C44" s="7">
        <v>83.944193243068995</v>
      </c>
      <c r="D44" s="8">
        <v>1.1750615612814299</v>
      </c>
      <c r="E44" s="7">
        <v>87.709866283877901</v>
      </c>
      <c r="F44" s="8">
        <v>1.72361018945172</v>
      </c>
      <c r="G44" s="7">
        <v>82.054830383688994</v>
      </c>
      <c r="H44" s="8">
        <v>3.44757364390057</v>
      </c>
      <c r="I44" s="7">
        <v>-5.6550359001889303</v>
      </c>
      <c r="J44" s="8">
        <v>4.2896022232239703</v>
      </c>
      <c r="K44" s="7">
        <v>65.246570524052999</v>
      </c>
      <c r="L44" s="8">
        <v>1.20907758066561</v>
      </c>
      <c r="M44" s="7">
        <v>71.884837496545799</v>
      </c>
      <c r="N44" s="8">
        <v>2.1310533574304</v>
      </c>
      <c r="O44" s="7">
        <v>62.611889477784402</v>
      </c>
      <c r="P44" s="8">
        <v>2.6932772031711201</v>
      </c>
      <c r="Q44" s="7">
        <v>-9.2729480187613706</v>
      </c>
      <c r="R44" s="9">
        <v>3.56871981641225</v>
      </c>
    </row>
    <row r="45" spans="1:18" ht="15" customHeight="1" x14ac:dyDescent="0.25">
      <c r="A45" s="6" t="s">
        <v>113</v>
      </c>
      <c r="B45" s="68">
        <v>2</v>
      </c>
      <c r="C45" s="7">
        <v>72.751452203578097</v>
      </c>
      <c r="D45" s="8">
        <v>1.10279404632151</v>
      </c>
      <c r="E45" s="7">
        <v>68.991442586324794</v>
      </c>
      <c r="F45" s="8">
        <v>2.3056971777952602</v>
      </c>
      <c r="G45" s="7">
        <v>72.599704570138499</v>
      </c>
      <c r="H45" s="8">
        <v>2.1540240538774902</v>
      </c>
      <c r="I45" s="7">
        <v>3.6082619838137</v>
      </c>
      <c r="J45" s="8">
        <v>3.12992751672699</v>
      </c>
      <c r="K45" s="7">
        <v>53.194511947675402</v>
      </c>
      <c r="L45" s="8">
        <v>1.29349281245003</v>
      </c>
      <c r="M45" s="7">
        <v>55.142813393442701</v>
      </c>
      <c r="N45" s="8">
        <v>2.2439778554042502</v>
      </c>
      <c r="O45" s="7">
        <v>51.350841572105502</v>
      </c>
      <c r="P45" s="8">
        <v>2.2259589296164402</v>
      </c>
      <c r="Q45" s="7">
        <v>-3.7919718213371398</v>
      </c>
      <c r="R45" s="9">
        <v>2.86344606533505</v>
      </c>
    </row>
    <row r="46" spans="1:18" ht="15" customHeight="1" x14ac:dyDescent="0.25">
      <c r="A46" s="6" t="s">
        <v>47</v>
      </c>
      <c r="B46" s="68">
        <v>2</v>
      </c>
      <c r="C46" s="7">
        <v>83.3876251630453</v>
      </c>
      <c r="D46" s="8">
        <v>0.99849615192316099</v>
      </c>
      <c r="E46" s="7">
        <v>83.607582900870995</v>
      </c>
      <c r="F46" s="8">
        <v>1.96488271009189</v>
      </c>
      <c r="G46" s="7">
        <v>81.260236300893396</v>
      </c>
      <c r="H46" s="8">
        <v>1.8982165707246701</v>
      </c>
      <c r="I46" s="7">
        <v>-2.3473465999776599</v>
      </c>
      <c r="J46" s="8">
        <v>2.74079766763096</v>
      </c>
      <c r="K46" s="7">
        <v>73.323639397391304</v>
      </c>
      <c r="L46" s="8">
        <v>1.26492390346581</v>
      </c>
      <c r="M46" s="7">
        <v>77.929666797793004</v>
      </c>
      <c r="N46" s="8">
        <v>2.5430192737183899</v>
      </c>
      <c r="O46" s="7">
        <v>72.137253760342404</v>
      </c>
      <c r="P46" s="8">
        <v>2.7507535899679998</v>
      </c>
      <c r="Q46" s="7">
        <v>-5.7924130374505598</v>
      </c>
      <c r="R46" s="9">
        <v>3.5816742383276998</v>
      </c>
    </row>
    <row r="47" spans="1:18" ht="15" customHeight="1" x14ac:dyDescent="0.25">
      <c r="A47" s="10" t="s">
        <v>48</v>
      </c>
      <c r="B47" s="68">
        <v>2</v>
      </c>
      <c r="C47" s="7">
        <v>57.606899650355601</v>
      </c>
      <c r="D47" s="8">
        <v>1.26451763055816</v>
      </c>
      <c r="E47" s="7">
        <v>62.555445634679103</v>
      </c>
      <c r="F47" s="8">
        <v>2.0645683307066802</v>
      </c>
      <c r="G47" s="7">
        <v>54.863470777287901</v>
      </c>
      <c r="H47" s="8">
        <v>2.8706124815160501</v>
      </c>
      <c r="I47" s="7">
        <v>-7.6919748573911901</v>
      </c>
      <c r="J47" s="8">
        <v>3.2666336487667502</v>
      </c>
      <c r="K47" s="7">
        <v>84.194077532848993</v>
      </c>
      <c r="L47" s="8">
        <v>0.96221107150292096</v>
      </c>
      <c r="M47" s="7">
        <v>86.584853793532801</v>
      </c>
      <c r="N47" s="8">
        <v>1.6818843032958699</v>
      </c>
      <c r="O47" s="7">
        <v>81.494602900324395</v>
      </c>
      <c r="P47" s="8">
        <v>1.97576675780051</v>
      </c>
      <c r="Q47" s="7">
        <v>-5.0902508932083199</v>
      </c>
      <c r="R47" s="9">
        <v>2.4723315515750901</v>
      </c>
    </row>
    <row r="48" spans="1:18" ht="15" customHeight="1" x14ac:dyDescent="0.25">
      <c r="A48" s="10" t="s">
        <v>49</v>
      </c>
      <c r="B48" s="68">
        <v>2</v>
      </c>
      <c r="C48" s="7">
        <v>60.509038266801703</v>
      </c>
      <c r="D48" s="8">
        <v>1.6179043726934701</v>
      </c>
      <c r="E48" s="7">
        <v>63.393309040666701</v>
      </c>
      <c r="F48" s="8">
        <v>2.5747249518217599</v>
      </c>
      <c r="G48" s="7">
        <v>61.6848565436092</v>
      </c>
      <c r="H48" s="8">
        <v>2.4667301194062099</v>
      </c>
      <c r="I48" s="7">
        <v>-1.7084524970574699</v>
      </c>
      <c r="J48" s="8">
        <v>3.3196229435441702</v>
      </c>
      <c r="K48" s="7">
        <v>53.939530282245002</v>
      </c>
      <c r="L48" s="8">
        <v>1.8249928406056699</v>
      </c>
      <c r="M48" s="7">
        <v>59.873056086225297</v>
      </c>
      <c r="N48" s="8">
        <v>2.8498362133628099</v>
      </c>
      <c r="O48" s="7">
        <v>50.922806668685503</v>
      </c>
      <c r="P48" s="8">
        <v>3.0358501821205199</v>
      </c>
      <c r="Q48" s="7">
        <v>-8.9502494175398493</v>
      </c>
      <c r="R48" s="9">
        <v>3.8847922704992999</v>
      </c>
    </row>
    <row r="49" spans="1:18" ht="15" customHeight="1" x14ac:dyDescent="0.25">
      <c r="A49" s="10" t="s">
        <v>50</v>
      </c>
      <c r="B49" s="68">
        <v>2</v>
      </c>
      <c r="C49" s="7">
        <v>85.245113632367605</v>
      </c>
      <c r="D49" s="8">
        <v>0.80126370203719199</v>
      </c>
      <c r="E49" s="7">
        <v>85.332771395804698</v>
      </c>
      <c r="F49" s="8">
        <v>2.0090897305765201</v>
      </c>
      <c r="G49" s="7">
        <v>82.830752041652701</v>
      </c>
      <c r="H49" s="8">
        <v>1.6470239282694801</v>
      </c>
      <c r="I49" s="7">
        <v>-2.5020193541519999</v>
      </c>
      <c r="J49" s="8">
        <v>2.63147467933437</v>
      </c>
      <c r="K49" s="7">
        <v>57.967787479680197</v>
      </c>
      <c r="L49" s="8">
        <v>1.2692927448283899</v>
      </c>
      <c r="M49" s="7">
        <v>63.844502079380803</v>
      </c>
      <c r="N49" s="8">
        <v>2.5372208770181999</v>
      </c>
      <c r="O49" s="7">
        <v>57.442423321513601</v>
      </c>
      <c r="P49" s="8">
        <v>2.95478019981649</v>
      </c>
      <c r="Q49" s="7">
        <v>-6.4020787578672103</v>
      </c>
      <c r="R49" s="9">
        <v>3.4928567419113601</v>
      </c>
    </row>
    <row r="50" spans="1:18" ht="15" customHeight="1" x14ac:dyDescent="0.25">
      <c r="A50" s="6" t="s">
        <v>51</v>
      </c>
      <c r="B50" s="68">
        <v>2</v>
      </c>
      <c r="C50" s="7">
        <v>70.976135919939694</v>
      </c>
      <c r="D50" s="8">
        <v>1.1650062344787799</v>
      </c>
      <c r="E50" s="7">
        <v>69.918824393334205</v>
      </c>
      <c r="F50" s="8">
        <v>1.89857328562415</v>
      </c>
      <c r="G50" s="7">
        <v>70.049481305906198</v>
      </c>
      <c r="H50" s="8">
        <v>2.6875792771534002</v>
      </c>
      <c r="I50" s="7">
        <v>0.130656912572022</v>
      </c>
      <c r="J50" s="8">
        <v>2.9686319284100602</v>
      </c>
      <c r="K50" s="7">
        <v>42.442658375519201</v>
      </c>
      <c r="L50" s="8">
        <v>1.4647314454967599</v>
      </c>
      <c r="M50" s="7">
        <v>46.175236187417603</v>
      </c>
      <c r="N50" s="8">
        <v>2.4550741649327601</v>
      </c>
      <c r="O50" s="7">
        <v>37.302770544970997</v>
      </c>
      <c r="P50" s="8">
        <v>2.5972760811198401</v>
      </c>
      <c r="Q50" s="7">
        <v>-8.8724656424465795</v>
      </c>
      <c r="R50" s="9">
        <v>3.27865331988593</v>
      </c>
    </row>
    <row r="51" spans="1:18" ht="15" customHeight="1" x14ac:dyDescent="0.25">
      <c r="A51" s="12" t="s">
        <v>52</v>
      </c>
      <c r="B51" s="68">
        <v>2</v>
      </c>
      <c r="C51" s="7">
        <v>60.372567917138198</v>
      </c>
      <c r="D51" s="8">
        <v>0.99846340445960702</v>
      </c>
      <c r="E51" s="7">
        <v>56.593219466226202</v>
      </c>
      <c r="F51" s="8">
        <v>1.8127172363491599</v>
      </c>
      <c r="G51" s="7">
        <v>61.436651914419699</v>
      </c>
      <c r="H51" s="8">
        <v>1.9469354309676401</v>
      </c>
      <c r="I51" s="7">
        <v>4.8434324481935196</v>
      </c>
      <c r="J51" s="8">
        <v>2.4520680842895701</v>
      </c>
      <c r="K51" s="7">
        <v>59.142207253848703</v>
      </c>
      <c r="L51" s="8">
        <v>1.45250596672638</v>
      </c>
      <c r="M51" s="7">
        <v>61.665516298046299</v>
      </c>
      <c r="N51" s="8">
        <v>1.9479629503970599</v>
      </c>
      <c r="O51" s="7">
        <v>55.4067443207637</v>
      </c>
      <c r="P51" s="8">
        <v>2.26967502733384</v>
      </c>
      <c r="Q51" s="7">
        <v>-6.2587719772826</v>
      </c>
      <c r="R51" s="9">
        <v>2.4807073849452199</v>
      </c>
    </row>
    <row r="52" spans="1:18" ht="15" customHeight="1" x14ac:dyDescent="0.25">
      <c r="A52" s="10" t="s">
        <v>53</v>
      </c>
      <c r="B52" s="68">
        <v>2</v>
      </c>
      <c r="C52" s="7">
        <v>64.311620385433301</v>
      </c>
      <c r="D52" s="8">
        <v>1.0630872871024699</v>
      </c>
      <c r="E52" s="7">
        <v>64.650921103073699</v>
      </c>
      <c r="F52" s="8">
        <v>2.4528238200094501</v>
      </c>
      <c r="G52" s="7">
        <v>61.829793937979403</v>
      </c>
      <c r="H52" s="8">
        <v>2.27770059942794</v>
      </c>
      <c r="I52" s="7">
        <v>-2.8211271650942602</v>
      </c>
      <c r="J52" s="8">
        <v>3.7535441021068601</v>
      </c>
      <c r="K52" s="7">
        <v>82.524162239197693</v>
      </c>
      <c r="L52" s="8">
        <v>1.1757736122906299</v>
      </c>
      <c r="M52" s="7">
        <v>80.726357370487094</v>
      </c>
      <c r="N52" s="8">
        <v>1.84826910197826</v>
      </c>
      <c r="O52" s="7">
        <v>83.661057036989703</v>
      </c>
      <c r="P52" s="8">
        <v>1.5854704113448601</v>
      </c>
      <c r="Q52" s="7">
        <v>2.9346996665026501</v>
      </c>
      <c r="R52" s="9">
        <v>2.6313488315204698</v>
      </c>
    </row>
    <row r="53" spans="1:18" ht="15" customHeight="1" x14ac:dyDescent="0.25">
      <c r="A53" s="10" t="s">
        <v>54</v>
      </c>
      <c r="B53" s="68">
        <v>2</v>
      </c>
      <c r="C53" s="7">
        <v>54.842841529445998</v>
      </c>
      <c r="D53" s="8">
        <v>1.23614374078475</v>
      </c>
      <c r="E53" s="7">
        <v>57.293336694022102</v>
      </c>
      <c r="F53" s="8">
        <v>2.3176915517974401</v>
      </c>
      <c r="G53" s="7">
        <v>57.594094241082502</v>
      </c>
      <c r="H53" s="8">
        <v>2.2855916348743799</v>
      </c>
      <c r="I53" s="7">
        <v>0.300757547060435</v>
      </c>
      <c r="J53" s="8">
        <v>3.0770112312446698</v>
      </c>
      <c r="K53" s="7">
        <v>71.503094795529194</v>
      </c>
      <c r="L53" s="8">
        <v>1.0832151108088599</v>
      </c>
      <c r="M53" s="7">
        <v>77.1948065582949</v>
      </c>
      <c r="N53" s="8">
        <v>1.7386529848768599</v>
      </c>
      <c r="O53" s="7">
        <v>65.624445704493297</v>
      </c>
      <c r="P53" s="8">
        <v>2.2619197021172002</v>
      </c>
      <c r="Q53" s="7">
        <v>-11.570360853801599</v>
      </c>
      <c r="R53" s="9">
        <v>2.7715585835485101</v>
      </c>
    </row>
    <row r="54" spans="1:18" ht="15" customHeight="1" x14ac:dyDescent="0.25">
      <c r="A54" s="10" t="s">
        <v>55</v>
      </c>
      <c r="B54" s="68">
        <v>2</v>
      </c>
      <c r="C54" s="7">
        <v>75.395589519958705</v>
      </c>
      <c r="D54" s="8">
        <v>1.1843317957058801</v>
      </c>
      <c r="E54" s="7">
        <v>74.780105042168003</v>
      </c>
      <c r="F54" s="8">
        <v>2.0671943012921399</v>
      </c>
      <c r="G54" s="7">
        <v>73.862099339259899</v>
      </c>
      <c r="H54" s="8">
        <v>2.2609225255148702</v>
      </c>
      <c r="I54" s="7">
        <v>-0.918005702908118</v>
      </c>
      <c r="J54" s="8">
        <v>2.8976582260691499</v>
      </c>
      <c r="K54" s="7">
        <v>86.396990463151397</v>
      </c>
      <c r="L54" s="8">
        <v>1.11546491770581</v>
      </c>
      <c r="M54" s="7">
        <v>88.874946566993501</v>
      </c>
      <c r="N54" s="8">
        <v>1.9621389817358199</v>
      </c>
      <c r="O54" s="7">
        <v>85.078567490989599</v>
      </c>
      <c r="P54" s="8">
        <v>1.9409015915279799</v>
      </c>
      <c r="Q54" s="7">
        <v>-3.79637907600392</v>
      </c>
      <c r="R54" s="9">
        <v>2.2285318719531801</v>
      </c>
    </row>
    <row r="55" spans="1:18" ht="15" customHeight="1" x14ac:dyDescent="0.25">
      <c r="A55" s="10" t="s">
        <v>56</v>
      </c>
      <c r="B55" s="68">
        <v>2</v>
      </c>
      <c r="C55" s="7">
        <v>90.149970951273701</v>
      </c>
      <c r="D55" s="8">
        <v>0.75739451991377704</v>
      </c>
      <c r="E55" s="7">
        <v>85.548454539416596</v>
      </c>
      <c r="F55" s="8">
        <v>1.7993743346367701</v>
      </c>
      <c r="G55" s="7">
        <v>92.701998937698207</v>
      </c>
      <c r="H55" s="8">
        <v>1.56182661259719</v>
      </c>
      <c r="I55" s="7">
        <v>7.1535443982816398</v>
      </c>
      <c r="J55" s="8">
        <v>2.4855203204966498</v>
      </c>
      <c r="K55" s="7">
        <v>91.694698600913298</v>
      </c>
      <c r="L55" s="8">
        <v>0.79061251962202606</v>
      </c>
      <c r="M55" s="7">
        <v>91.649103967048703</v>
      </c>
      <c r="N55" s="8">
        <v>1.34578157717744</v>
      </c>
      <c r="O55" s="7">
        <v>88.755701491132299</v>
      </c>
      <c r="P55" s="8">
        <v>2.2447092549963799</v>
      </c>
      <c r="Q55" s="7">
        <v>-2.8934024759164299</v>
      </c>
      <c r="R55" s="9">
        <v>2.6588115330968098</v>
      </c>
    </row>
    <row r="56" spans="1:18" ht="15" customHeight="1" x14ac:dyDescent="0.25">
      <c r="A56" s="10" t="s">
        <v>57</v>
      </c>
      <c r="B56" s="68">
        <v>2</v>
      </c>
      <c r="C56" s="7">
        <v>67.450643402204506</v>
      </c>
      <c r="D56" s="8">
        <v>1.11408417844834</v>
      </c>
      <c r="E56" s="7">
        <v>71.816118125324294</v>
      </c>
      <c r="F56" s="8">
        <v>1.69135494216287</v>
      </c>
      <c r="G56" s="7">
        <v>63.096768305637198</v>
      </c>
      <c r="H56" s="8">
        <v>2.1421223073792199</v>
      </c>
      <c r="I56" s="7">
        <v>-8.7193498196870909</v>
      </c>
      <c r="J56" s="8">
        <v>2.3607677005268801</v>
      </c>
      <c r="K56" s="7">
        <v>77.829018666440106</v>
      </c>
      <c r="L56" s="8">
        <v>0.91441865329838201</v>
      </c>
      <c r="M56" s="7">
        <v>82.877950840866802</v>
      </c>
      <c r="N56" s="8">
        <v>1.58336749103497</v>
      </c>
      <c r="O56" s="7">
        <v>71.780438341795502</v>
      </c>
      <c r="P56" s="8">
        <v>1.75266174585867</v>
      </c>
      <c r="Q56" s="7">
        <v>-11.0975124990712</v>
      </c>
      <c r="R56" s="9">
        <v>2.1713035984871598</v>
      </c>
    </row>
    <row r="57" spans="1:18" ht="15" customHeight="1" x14ac:dyDescent="0.25">
      <c r="A57" s="10" t="s">
        <v>58</v>
      </c>
      <c r="B57" s="68">
        <v>2</v>
      </c>
      <c r="C57" s="7">
        <v>86.534004475161893</v>
      </c>
      <c r="D57" s="8">
        <v>1.1878476425612201</v>
      </c>
      <c r="E57" s="7">
        <v>87.815767905737005</v>
      </c>
      <c r="F57" s="8">
        <v>1.9215704032653</v>
      </c>
      <c r="G57" s="7">
        <v>85.994861261513904</v>
      </c>
      <c r="H57" s="8">
        <v>3.0223759945758002</v>
      </c>
      <c r="I57" s="7">
        <v>-1.8209066442231401</v>
      </c>
      <c r="J57" s="8">
        <v>3.5111982168548699</v>
      </c>
      <c r="K57" s="7">
        <v>82.888154379262801</v>
      </c>
      <c r="L57" s="8">
        <v>1.2050745861738099</v>
      </c>
      <c r="M57" s="7">
        <v>83.437620342419805</v>
      </c>
      <c r="N57" s="8">
        <v>2.8515949902942999</v>
      </c>
      <c r="O57" s="7">
        <v>82.808905548758005</v>
      </c>
      <c r="P57" s="8">
        <v>2.5878684035939998</v>
      </c>
      <c r="Q57" s="7">
        <v>-0.62871479366181404</v>
      </c>
      <c r="R57" s="9">
        <v>3.1986875012693701</v>
      </c>
    </row>
    <row r="58" spans="1:18" ht="15" customHeight="1" x14ac:dyDescent="0.25">
      <c r="A58" s="10" t="s">
        <v>59</v>
      </c>
      <c r="B58" s="68">
        <v>2</v>
      </c>
      <c r="C58" s="7">
        <v>70.852419384961394</v>
      </c>
      <c r="D58" s="8">
        <v>1.0310773502138999</v>
      </c>
      <c r="E58" s="7">
        <v>74.548316651230905</v>
      </c>
      <c r="F58" s="8">
        <v>1.9457242533155299</v>
      </c>
      <c r="G58" s="7">
        <v>65.139955745288702</v>
      </c>
      <c r="H58" s="8">
        <v>2.1047042135349598</v>
      </c>
      <c r="I58" s="7">
        <v>-9.4083609059421907</v>
      </c>
      <c r="J58" s="8">
        <v>2.7092376917378602</v>
      </c>
      <c r="K58" s="7">
        <v>69.399025952468506</v>
      </c>
      <c r="L58" s="8">
        <v>1.20767297789996</v>
      </c>
      <c r="M58" s="7">
        <v>75.102906363396102</v>
      </c>
      <c r="N58" s="8">
        <v>1.92269325557474</v>
      </c>
      <c r="O58" s="7">
        <v>64.616430191909402</v>
      </c>
      <c r="P58" s="8">
        <v>2.5362166886036501</v>
      </c>
      <c r="Q58" s="7">
        <v>-10.4864761714867</v>
      </c>
      <c r="R58" s="9">
        <v>2.9195442523649802</v>
      </c>
    </row>
    <row r="59" spans="1:18" ht="15" customHeight="1" x14ac:dyDescent="0.25">
      <c r="A59" s="10" t="s">
        <v>60</v>
      </c>
      <c r="B59" s="68">
        <v>2</v>
      </c>
      <c r="C59" s="7">
        <v>69.785215822756498</v>
      </c>
      <c r="D59" s="8">
        <v>1.24358717500865</v>
      </c>
      <c r="E59" s="7">
        <v>67.838468420205203</v>
      </c>
      <c r="F59" s="8">
        <v>3.1407735186198198</v>
      </c>
      <c r="G59" s="7">
        <v>72.034476557020398</v>
      </c>
      <c r="H59" s="8">
        <v>2.4522666789892602</v>
      </c>
      <c r="I59" s="7">
        <v>4.1960081368152702</v>
      </c>
      <c r="J59" s="8">
        <v>4.31966207019964</v>
      </c>
      <c r="K59" s="7">
        <v>72.318475472322504</v>
      </c>
      <c r="L59" s="8">
        <v>1.4684752012595499</v>
      </c>
      <c r="M59" s="7">
        <v>79.072180602747295</v>
      </c>
      <c r="N59" s="8">
        <v>2.54865361856376</v>
      </c>
      <c r="O59" s="7">
        <v>70.426900375361498</v>
      </c>
      <c r="P59" s="8">
        <v>2.5149394921685002</v>
      </c>
      <c r="Q59" s="7">
        <v>-8.6452802273858005</v>
      </c>
      <c r="R59" s="9">
        <v>2.7932028287902</v>
      </c>
    </row>
    <row r="60" spans="1:18" ht="15" customHeight="1" x14ac:dyDescent="0.25">
      <c r="A60" s="10" t="s">
        <v>61</v>
      </c>
      <c r="B60" s="68">
        <v>2</v>
      </c>
      <c r="C60" s="7">
        <v>73.278132211872304</v>
      </c>
      <c r="D60" s="8">
        <v>1.63095126487083</v>
      </c>
      <c r="E60" s="7">
        <v>75.825329053758693</v>
      </c>
      <c r="F60" s="8">
        <v>4.7026830925137499</v>
      </c>
      <c r="G60" s="7">
        <v>68.832324322434104</v>
      </c>
      <c r="H60" s="8">
        <v>3.6595728354084098</v>
      </c>
      <c r="I60" s="7">
        <v>-6.9930047313246</v>
      </c>
      <c r="J60" s="8">
        <v>7.0072559837269601</v>
      </c>
      <c r="K60" s="7">
        <v>84.845648718226897</v>
      </c>
      <c r="L60" s="8">
        <v>2.0848290161819301</v>
      </c>
      <c r="M60" s="7">
        <v>85.3673544580965</v>
      </c>
      <c r="N60" s="8">
        <v>5.0837211077999003</v>
      </c>
      <c r="O60" s="7">
        <v>82.014043228062306</v>
      </c>
      <c r="P60" s="8">
        <v>4.5358939670146796</v>
      </c>
      <c r="Q60" s="7">
        <v>-3.3533112300342198</v>
      </c>
      <c r="R60" s="9">
        <v>5.37385248135078</v>
      </c>
    </row>
    <row r="61" spans="1:18" ht="15" customHeight="1" x14ac:dyDescent="0.25">
      <c r="A61" s="6" t="s">
        <v>62</v>
      </c>
      <c r="B61" s="68">
        <v>2</v>
      </c>
      <c r="C61" s="7">
        <v>71.971446183579303</v>
      </c>
      <c r="D61" s="8">
        <v>1.2751656168805301</v>
      </c>
      <c r="E61" s="7">
        <v>72.543693018727495</v>
      </c>
      <c r="F61" s="8">
        <v>2.1318743167298</v>
      </c>
      <c r="G61" s="7">
        <v>70.303493451052304</v>
      </c>
      <c r="H61" s="8">
        <v>1.9503646723090899</v>
      </c>
      <c r="I61" s="7">
        <v>-2.24019956767519</v>
      </c>
      <c r="J61" s="8">
        <v>2.3132200412952901</v>
      </c>
      <c r="K61" s="7">
        <v>57.547211437896202</v>
      </c>
      <c r="L61" s="8">
        <v>1.24711489635696</v>
      </c>
      <c r="M61" s="7">
        <v>64.181344224853007</v>
      </c>
      <c r="N61" s="8">
        <v>2.10901586038052</v>
      </c>
      <c r="O61" s="7">
        <v>54.6466821707984</v>
      </c>
      <c r="P61" s="8">
        <v>2.5610629359054902</v>
      </c>
      <c r="Q61" s="7">
        <v>-9.5346620540546301</v>
      </c>
      <c r="R61" s="9">
        <v>3.3121546532539399</v>
      </c>
    </row>
    <row r="62" spans="1:18" ht="15" customHeight="1" x14ac:dyDescent="0.25">
      <c r="A62" s="10" t="s">
        <v>63</v>
      </c>
      <c r="B62" s="68">
        <v>2</v>
      </c>
      <c r="C62" s="7">
        <v>75.835842907713499</v>
      </c>
      <c r="D62" s="8">
        <v>1.00626496986795</v>
      </c>
      <c r="E62" s="7">
        <v>76.349907936523707</v>
      </c>
      <c r="F62" s="8">
        <v>1.54503263907116</v>
      </c>
      <c r="G62" s="7">
        <v>74.279079450228195</v>
      </c>
      <c r="H62" s="8">
        <v>1.83060656773207</v>
      </c>
      <c r="I62" s="7">
        <v>-2.0708284862954498</v>
      </c>
      <c r="J62" s="8">
        <v>2.3685840359046999</v>
      </c>
      <c r="K62" s="7">
        <v>48.496624871052703</v>
      </c>
      <c r="L62" s="8">
        <v>1.2609415533802699</v>
      </c>
      <c r="M62" s="7">
        <v>50.254437044047002</v>
      </c>
      <c r="N62" s="8">
        <v>2.1149650962606601</v>
      </c>
      <c r="O62" s="7">
        <v>45.689750920093303</v>
      </c>
      <c r="P62" s="8">
        <v>2.2652357382799302</v>
      </c>
      <c r="Q62" s="7">
        <v>-4.5646861239537104</v>
      </c>
      <c r="R62" s="9">
        <v>2.9011661448619699</v>
      </c>
    </row>
    <row r="63" spans="1:18" ht="15" customHeight="1" x14ac:dyDescent="0.25">
      <c r="A63" s="14" t="s">
        <v>114</v>
      </c>
      <c r="B63" s="106">
        <v>2</v>
      </c>
      <c r="C63" s="15">
        <v>73.169264638784398</v>
      </c>
      <c r="D63" s="16">
        <v>0.23148961188611</v>
      </c>
      <c r="E63" s="15">
        <v>74.617911345585398</v>
      </c>
      <c r="F63" s="16">
        <v>0.48091664105371101</v>
      </c>
      <c r="G63" s="15">
        <v>71.544040424021205</v>
      </c>
      <c r="H63" s="16">
        <v>0.45132522984440698</v>
      </c>
      <c r="I63" s="15">
        <v>-3.0738709215642301</v>
      </c>
      <c r="J63" s="16">
        <v>0.66306622957118699</v>
      </c>
      <c r="K63" s="15">
        <v>76.749170556537806</v>
      </c>
      <c r="L63" s="16">
        <v>0.244516876910856</v>
      </c>
      <c r="M63" s="15">
        <v>80.045976415403899</v>
      </c>
      <c r="N63" s="16">
        <v>0.44983958435829802</v>
      </c>
      <c r="O63" s="15">
        <v>74.070439386877794</v>
      </c>
      <c r="P63" s="16">
        <v>0.47138493317253499</v>
      </c>
      <c r="Q63" s="15">
        <v>-5.97553702852609</v>
      </c>
      <c r="R63" s="17">
        <v>0.61183922594441997</v>
      </c>
    </row>
    <row r="64" spans="1:18" ht="15" customHeight="1" x14ac:dyDescent="0.25">
      <c r="A64" s="18" t="s">
        <v>115</v>
      </c>
      <c r="B64" s="107">
        <v>2</v>
      </c>
      <c r="C64" s="19">
        <v>72.381493429565495</v>
      </c>
      <c r="D64" s="20">
        <v>0.341268418737596</v>
      </c>
      <c r="E64" s="19">
        <v>74.069520608020596</v>
      </c>
      <c r="F64" s="20">
        <v>0.64021414543024802</v>
      </c>
      <c r="G64" s="19">
        <v>70.748905640500595</v>
      </c>
      <c r="H64" s="20">
        <v>0.67249564317075095</v>
      </c>
      <c r="I64" s="19">
        <v>-3.3206149675200698</v>
      </c>
      <c r="J64" s="20">
        <v>0.93185134428046001</v>
      </c>
      <c r="K64" s="19">
        <v>76.916192217052298</v>
      </c>
      <c r="L64" s="20">
        <v>0.34152483514459903</v>
      </c>
      <c r="M64" s="19">
        <v>81.238651825385602</v>
      </c>
      <c r="N64" s="20">
        <v>0.59621293178988899</v>
      </c>
      <c r="O64" s="19">
        <v>73.641400396051097</v>
      </c>
      <c r="P64" s="20">
        <v>0.66544230015553596</v>
      </c>
      <c r="Q64" s="19">
        <v>-7.5972514293345403</v>
      </c>
      <c r="R64" s="21">
        <v>0.84473734754475305</v>
      </c>
    </row>
    <row r="65" spans="1:18" ht="15" customHeight="1" x14ac:dyDescent="0.25">
      <c r="A65" s="22" t="s">
        <v>116</v>
      </c>
      <c r="B65" s="109">
        <v>2</v>
      </c>
      <c r="C65" s="23">
        <v>73.067167946057097</v>
      </c>
      <c r="D65" s="24">
        <v>0.169833710907144</v>
      </c>
      <c r="E65" s="23">
        <v>74.105249082084399</v>
      </c>
      <c r="F65" s="24">
        <v>0.33988421991929102</v>
      </c>
      <c r="G65" s="23">
        <v>71.855265306671697</v>
      </c>
      <c r="H65" s="24">
        <v>0.33941017461454298</v>
      </c>
      <c r="I65" s="23">
        <v>-2.2499837754127001</v>
      </c>
      <c r="J65" s="24">
        <v>0.48013636828561401</v>
      </c>
      <c r="K65" s="23">
        <v>70.254042635219605</v>
      </c>
      <c r="L65" s="24">
        <v>0.18752342300108599</v>
      </c>
      <c r="M65" s="23">
        <v>73.884106602978605</v>
      </c>
      <c r="N65" s="24">
        <v>0.33564500531563901</v>
      </c>
      <c r="O65" s="23">
        <v>67.2032968061676</v>
      </c>
      <c r="P65" s="24">
        <v>0.35459060258994601</v>
      </c>
      <c r="Q65" s="23">
        <v>-6.68080979681105</v>
      </c>
      <c r="R65" s="25">
        <v>0.46108561946244703</v>
      </c>
    </row>
    <row r="66" spans="1:18" ht="15" customHeight="1" x14ac:dyDescent="0.25">
      <c r="A66" s="146" t="s">
        <v>117</v>
      </c>
      <c r="B66" s="68">
        <v>2</v>
      </c>
      <c r="C66" s="7">
        <v>76.080406410099698</v>
      </c>
      <c r="D66" s="8">
        <v>2.3752990141267798</v>
      </c>
      <c r="E66" s="7">
        <v>76.463417533320595</v>
      </c>
      <c r="F66" s="8">
        <v>4.2660701132602199</v>
      </c>
      <c r="G66" s="7">
        <v>76.037088858645305</v>
      </c>
      <c r="H66" s="8">
        <v>3.2950819233769799</v>
      </c>
      <c r="I66" s="7">
        <v>-0.42632867467533198</v>
      </c>
      <c r="J66" s="8">
        <v>5.6793282851537503</v>
      </c>
      <c r="K66" s="7">
        <v>88.514209089312004</v>
      </c>
      <c r="L66" s="8">
        <v>1.6717524810761499</v>
      </c>
      <c r="M66" s="7">
        <v>89.786980552569403</v>
      </c>
      <c r="N66" s="8">
        <v>3.5077925886701902</v>
      </c>
      <c r="O66" s="7">
        <v>85.344173088638399</v>
      </c>
      <c r="P66" s="8">
        <v>5.7562331461548002</v>
      </c>
      <c r="Q66" s="7">
        <v>-4.4428074639309898</v>
      </c>
      <c r="R66" s="9">
        <v>7.6771491620347501</v>
      </c>
    </row>
    <row r="67" spans="1:18" ht="15" customHeight="1" x14ac:dyDescent="0.25">
      <c r="A67" s="146" t="s">
        <v>118</v>
      </c>
      <c r="B67" s="68">
        <v>2</v>
      </c>
      <c r="C67" s="7">
        <v>64.983824296256998</v>
      </c>
      <c r="D67" s="8">
        <v>2.6169913332336101</v>
      </c>
      <c r="E67" s="7">
        <v>66.420893910346393</v>
      </c>
      <c r="F67" s="8">
        <v>5.4970861003384099</v>
      </c>
      <c r="G67" s="7">
        <v>63.238819817821103</v>
      </c>
      <c r="H67" s="8">
        <v>4.9078467080025501</v>
      </c>
      <c r="I67" s="7">
        <v>-3.1820740925253199</v>
      </c>
      <c r="J67" s="8">
        <v>7.5674668494380803</v>
      </c>
      <c r="K67" s="7">
        <v>90.455235275603201</v>
      </c>
      <c r="L67" s="8">
        <v>1.17992846305388</v>
      </c>
      <c r="M67" s="7">
        <v>88.352547490887105</v>
      </c>
      <c r="N67" s="8">
        <v>2.3639242112295902</v>
      </c>
      <c r="O67" s="7">
        <v>91.540380776034198</v>
      </c>
      <c r="P67" s="8">
        <v>2.49673617094497</v>
      </c>
      <c r="Q67" s="7">
        <v>3.18783328514714</v>
      </c>
      <c r="R67" s="9">
        <v>3.0989520016812699</v>
      </c>
    </row>
    <row r="68" spans="1:18" ht="15" customHeight="1" x14ac:dyDescent="0.25">
      <c r="A68" s="146" t="s">
        <v>119</v>
      </c>
      <c r="B68" s="68">
        <v>2</v>
      </c>
      <c r="C68" s="7">
        <v>75.195114320907393</v>
      </c>
      <c r="D68" s="8">
        <v>1.9929587188015601</v>
      </c>
      <c r="E68" s="7">
        <v>77.710383514688104</v>
      </c>
      <c r="F68" s="8">
        <v>3.7674215160372899</v>
      </c>
      <c r="G68" s="7">
        <v>72.444674295340704</v>
      </c>
      <c r="H68" s="8">
        <v>5.7903344934923302</v>
      </c>
      <c r="I68" s="7">
        <v>-5.2657092193474098</v>
      </c>
      <c r="J68" s="8">
        <v>7.0940176520158298</v>
      </c>
      <c r="K68" s="7">
        <v>90.050317016889593</v>
      </c>
      <c r="L68" s="8">
        <v>1.4097073105276801</v>
      </c>
      <c r="M68" s="7">
        <v>91.435051844078103</v>
      </c>
      <c r="N68" s="8">
        <v>2.2461119158865999</v>
      </c>
      <c r="O68" s="7">
        <v>86.453446307405599</v>
      </c>
      <c r="P68" s="8">
        <v>3.8386025300218298</v>
      </c>
      <c r="Q68" s="7">
        <v>-4.9816055366725003</v>
      </c>
      <c r="R68" s="9">
        <v>4.3996144172476903</v>
      </c>
    </row>
    <row r="69" spans="1:18" ht="15.75" customHeight="1" x14ac:dyDescent="0.25">
      <c r="A69" s="147" t="s">
        <v>120</v>
      </c>
      <c r="B69" s="78">
        <v>2</v>
      </c>
      <c r="C69" s="28">
        <v>85.620674631555403</v>
      </c>
      <c r="D69" s="29">
        <v>1.60393990465391</v>
      </c>
      <c r="E69" s="28">
        <v>85.124650557868804</v>
      </c>
      <c r="F69" s="29">
        <v>3.9758222339359399</v>
      </c>
      <c r="G69" s="28">
        <v>83.058556010128498</v>
      </c>
      <c r="H69" s="29">
        <v>3.20452891958608</v>
      </c>
      <c r="I69" s="28">
        <v>-2.0660945477403501</v>
      </c>
      <c r="J69" s="29">
        <v>5.1794713619247297</v>
      </c>
      <c r="K69" s="28">
        <v>88.483896514842002</v>
      </c>
      <c r="L69" s="29">
        <v>1.8348403395989901</v>
      </c>
      <c r="M69" s="28">
        <v>86.204744054090796</v>
      </c>
      <c r="N69" s="29">
        <v>4.0260429002003102</v>
      </c>
      <c r="O69" s="28">
        <v>85.560004116442201</v>
      </c>
      <c r="P69" s="29">
        <v>3.6704736323024698</v>
      </c>
      <c r="Q69" s="28">
        <v>-0.64473993764858095</v>
      </c>
      <c r="R69" s="30">
        <v>5.8703562079665303</v>
      </c>
    </row>
    <row r="70" spans="1:18" ht="15" customHeight="1" x14ac:dyDescent="0.25">
      <c r="A70" s="31"/>
      <c r="B70" s="151"/>
      <c r="C70" s="3" t="s">
        <v>1608</v>
      </c>
      <c r="D70" s="4" t="s">
        <v>1609</v>
      </c>
      <c r="E70" s="3" t="s">
        <v>1648</v>
      </c>
      <c r="F70" s="4" t="s">
        <v>1649</v>
      </c>
      <c r="G70" s="3" t="s">
        <v>1650</v>
      </c>
      <c r="H70" s="4" t="s">
        <v>1651</v>
      </c>
      <c r="I70" s="3" t="s">
        <v>1652</v>
      </c>
      <c r="J70" s="4" t="s">
        <v>1653</v>
      </c>
      <c r="K70" s="3" t="s">
        <v>1610</v>
      </c>
      <c r="L70" s="4" t="s">
        <v>1611</v>
      </c>
      <c r="M70" s="3" t="s">
        <v>1654</v>
      </c>
      <c r="N70" s="4" t="s">
        <v>1655</v>
      </c>
      <c r="O70" s="3" t="s">
        <v>1656</v>
      </c>
      <c r="P70" s="4" t="s">
        <v>1657</v>
      </c>
      <c r="Q70" s="3" t="s">
        <v>1658</v>
      </c>
      <c r="R70" s="5" t="s">
        <v>1659</v>
      </c>
    </row>
    <row r="71" spans="1:18" ht="15" customHeight="1" x14ac:dyDescent="0.25">
      <c r="A71" s="10" t="s">
        <v>15</v>
      </c>
      <c r="B71" s="73">
        <v>1</v>
      </c>
      <c r="C71" s="7">
        <v>69.897812225593796</v>
      </c>
      <c r="D71" s="8">
        <v>1.31735134911628</v>
      </c>
      <c r="E71" s="7">
        <v>74.167821636716099</v>
      </c>
      <c r="F71" s="8">
        <v>2.96426871014391</v>
      </c>
      <c r="G71" s="7">
        <v>65.008993420796003</v>
      </c>
      <c r="H71" s="8">
        <v>2.3805659620297499</v>
      </c>
      <c r="I71" s="7">
        <v>-9.1588282159200407</v>
      </c>
      <c r="J71" s="8">
        <v>4.0591886037159304</v>
      </c>
      <c r="K71" s="7">
        <v>93.330378238486205</v>
      </c>
      <c r="L71" s="8">
        <v>0.66002997089401405</v>
      </c>
      <c r="M71" s="7">
        <v>94.149188828757602</v>
      </c>
      <c r="N71" s="8">
        <v>1.5423217004144201</v>
      </c>
      <c r="O71" s="7">
        <v>91.481590889833399</v>
      </c>
      <c r="P71" s="8">
        <v>1.2573459744045901</v>
      </c>
      <c r="Q71" s="7">
        <v>-2.6675979389241902</v>
      </c>
      <c r="R71" s="9">
        <v>1.84956883111225</v>
      </c>
    </row>
    <row r="72" spans="1:18" ht="15" customHeight="1" x14ac:dyDescent="0.25">
      <c r="A72" s="10" t="s">
        <v>19</v>
      </c>
      <c r="B72" s="73">
        <v>1</v>
      </c>
      <c r="C72" s="7">
        <v>70.878596405666698</v>
      </c>
      <c r="D72" s="8">
        <v>0.99913414484357999</v>
      </c>
      <c r="E72" s="7">
        <v>73.878002963669601</v>
      </c>
      <c r="F72" s="8">
        <v>1.8120001143454401</v>
      </c>
      <c r="G72" s="7">
        <v>68.400162424102106</v>
      </c>
      <c r="H72" s="8">
        <v>2.2937762522951601</v>
      </c>
      <c r="I72" s="7">
        <v>-5.4778405395674801</v>
      </c>
      <c r="J72" s="8">
        <v>2.9236538897812898</v>
      </c>
      <c r="K72" s="7">
        <v>91.808254833223003</v>
      </c>
      <c r="L72" s="8">
        <v>0.60592205216495598</v>
      </c>
      <c r="M72" s="7">
        <v>92.581548466071197</v>
      </c>
      <c r="N72" s="8">
        <v>1.08296876535581</v>
      </c>
      <c r="O72" s="7">
        <v>89.375483999119297</v>
      </c>
      <c r="P72" s="8">
        <v>1.71764335758209</v>
      </c>
      <c r="Q72" s="7">
        <v>-3.2060644669518399</v>
      </c>
      <c r="R72" s="9">
        <v>1.8476841460664399</v>
      </c>
    </row>
    <row r="73" spans="1:18" ht="15" customHeight="1" x14ac:dyDescent="0.25">
      <c r="A73" s="145" t="s">
        <v>21</v>
      </c>
      <c r="B73" s="73">
        <v>1</v>
      </c>
      <c r="C73" s="7">
        <v>65.872863695476198</v>
      </c>
      <c r="D73" s="8">
        <v>1.4027408849016501</v>
      </c>
      <c r="E73" s="7">
        <v>68.815793458374102</v>
      </c>
      <c r="F73" s="8">
        <v>2.7993799143492502</v>
      </c>
      <c r="G73" s="7">
        <v>66.911925848605605</v>
      </c>
      <c r="H73" s="8">
        <v>2.94538634633287</v>
      </c>
      <c r="I73" s="7">
        <v>-1.9038676097684499</v>
      </c>
      <c r="J73" s="8">
        <v>3.9738180408588799</v>
      </c>
      <c r="K73" s="7">
        <v>90.651235288909206</v>
      </c>
      <c r="L73" s="8">
        <v>0.83123229612190996</v>
      </c>
      <c r="M73" s="7">
        <v>91.964770871148303</v>
      </c>
      <c r="N73" s="8">
        <v>1.3033255121927501</v>
      </c>
      <c r="O73" s="7">
        <v>90.961889093077104</v>
      </c>
      <c r="P73" s="8">
        <v>1.86773583958768</v>
      </c>
      <c r="Q73" s="7">
        <v>-1.00288177807123</v>
      </c>
      <c r="R73" s="9">
        <v>2.2885251458971898</v>
      </c>
    </row>
    <row r="74" spans="1:18" ht="15" customHeight="1" x14ac:dyDescent="0.25">
      <c r="A74" s="10" t="s">
        <v>22</v>
      </c>
      <c r="B74" s="73">
        <v>1</v>
      </c>
      <c r="C74" s="7">
        <v>51.030253897848802</v>
      </c>
      <c r="D74" s="8">
        <v>1.801581414068</v>
      </c>
      <c r="E74" s="7">
        <v>53.704560068985899</v>
      </c>
      <c r="F74" s="8">
        <v>3.7802436671367401</v>
      </c>
      <c r="G74" s="7">
        <v>49.6790250884657</v>
      </c>
      <c r="H74" s="8">
        <v>3.07509998408778</v>
      </c>
      <c r="I74" s="7">
        <v>-4.0255349805202201</v>
      </c>
      <c r="J74" s="8">
        <v>4.3074671106364502</v>
      </c>
      <c r="K74" s="7">
        <v>79.716774328182694</v>
      </c>
      <c r="L74" s="8">
        <v>1.2601373323343501</v>
      </c>
      <c r="M74" s="7">
        <v>78.768638669462206</v>
      </c>
      <c r="N74" s="8">
        <v>2.2267594230895802</v>
      </c>
      <c r="O74" s="7">
        <v>78.371820199001107</v>
      </c>
      <c r="P74" s="8">
        <v>2.4803708280518499</v>
      </c>
      <c r="Q74" s="7">
        <v>-0.39681847046107099</v>
      </c>
      <c r="R74" s="9">
        <v>3.1881216833240198</v>
      </c>
    </row>
    <row r="75" spans="1:18" ht="15" customHeight="1" x14ac:dyDescent="0.25">
      <c r="A75" s="10" t="s">
        <v>33</v>
      </c>
      <c r="B75" s="73">
        <v>1</v>
      </c>
      <c r="C75" s="7">
        <v>74.102324489821299</v>
      </c>
      <c r="D75" s="8">
        <v>1.67235104100835</v>
      </c>
      <c r="E75" s="7">
        <v>78.016633422275802</v>
      </c>
      <c r="F75" s="8">
        <v>2.8541525795556502</v>
      </c>
      <c r="G75" s="7">
        <v>74.083530615997205</v>
      </c>
      <c r="H75" s="8">
        <v>3.4298315928859302</v>
      </c>
      <c r="I75" s="7">
        <v>-3.9331028062786499</v>
      </c>
      <c r="J75" s="8">
        <v>4.3487489111741899</v>
      </c>
      <c r="K75" s="7">
        <v>89.318689760588597</v>
      </c>
      <c r="L75" s="8">
        <v>1.00760520997181</v>
      </c>
      <c r="M75" s="7">
        <v>91.037584218222605</v>
      </c>
      <c r="N75" s="8">
        <v>1.8697073987946</v>
      </c>
      <c r="O75" s="7">
        <v>85.276929649513903</v>
      </c>
      <c r="P75" s="8">
        <v>2.4646033428681098</v>
      </c>
      <c r="Q75" s="7">
        <v>-5.7606545687087198</v>
      </c>
      <c r="R75" s="9">
        <v>3.1845139462955401</v>
      </c>
    </row>
    <row r="76" spans="1:18" ht="15" customHeight="1" x14ac:dyDescent="0.25">
      <c r="A76" s="10" t="s">
        <v>38</v>
      </c>
      <c r="B76" s="73">
        <v>1</v>
      </c>
      <c r="C76" s="7">
        <v>57.518072740953897</v>
      </c>
      <c r="D76" s="8">
        <v>1.2903105292055499</v>
      </c>
      <c r="E76" s="7">
        <v>57.225535085749499</v>
      </c>
      <c r="F76" s="8">
        <v>2.4384012082533801</v>
      </c>
      <c r="G76" s="7">
        <v>60.068823866824502</v>
      </c>
      <c r="H76" s="8">
        <v>2.29480886661071</v>
      </c>
      <c r="I76" s="7">
        <v>2.8432887810749401</v>
      </c>
      <c r="J76" s="8">
        <v>3.2162780485681699</v>
      </c>
      <c r="K76" s="7">
        <v>78.948635778470205</v>
      </c>
      <c r="L76" s="8">
        <v>1.0371621316727999</v>
      </c>
      <c r="M76" s="7">
        <v>83.586239414609906</v>
      </c>
      <c r="N76" s="8">
        <v>1.8261676914826599</v>
      </c>
      <c r="O76" s="7">
        <v>77.316728246289799</v>
      </c>
      <c r="P76" s="8">
        <v>2.39600485383647</v>
      </c>
      <c r="Q76" s="7">
        <v>-6.2695111683201397</v>
      </c>
      <c r="R76" s="9">
        <v>3.15703630332496</v>
      </c>
    </row>
    <row r="77" spans="1:18" ht="15" customHeight="1" x14ac:dyDescent="0.25">
      <c r="A77" s="10" t="s">
        <v>40</v>
      </c>
      <c r="B77" s="73">
        <v>1</v>
      </c>
      <c r="C77" s="7">
        <v>67.209182535162697</v>
      </c>
      <c r="D77" s="8">
        <v>1.1763199728206799</v>
      </c>
      <c r="E77" s="7">
        <v>68.119111952199901</v>
      </c>
      <c r="F77" s="8">
        <v>2.4156357536005602</v>
      </c>
      <c r="G77" s="7">
        <v>64.269948845455204</v>
      </c>
      <c r="H77" s="8">
        <v>2.3759129101852601</v>
      </c>
      <c r="I77" s="7">
        <v>-3.8491631067446801</v>
      </c>
      <c r="J77" s="8">
        <v>3.3156851989891001</v>
      </c>
      <c r="K77" s="7">
        <v>57.255301481025199</v>
      </c>
      <c r="L77" s="8">
        <v>1.5011040533942099</v>
      </c>
      <c r="M77" s="7">
        <v>60.186068647723303</v>
      </c>
      <c r="N77" s="8">
        <v>3.2194404682070998</v>
      </c>
      <c r="O77" s="7">
        <v>53.058313910053698</v>
      </c>
      <c r="P77" s="8">
        <v>2.9040075084891299</v>
      </c>
      <c r="Q77" s="7">
        <v>-7.1277547376696599</v>
      </c>
      <c r="R77" s="9">
        <v>4.2182101115580704</v>
      </c>
    </row>
    <row r="78" spans="1:18" ht="15" customHeight="1" x14ac:dyDescent="0.25">
      <c r="A78" s="6" t="s">
        <v>46</v>
      </c>
      <c r="B78" s="73">
        <v>1</v>
      </c>
      <c r="C78" s="7">
        <v>73.935496472846495</v>
      </c>
      <c r="D78" s="8">
        <v>1.31188960973288</v>
      </c>
      <c r="E78" s="7">
        <v>77.443452436418795</v>
      </c>
      <c r="F78" s="8">
        <v>2.41408680851587</v>
      </c>
      <c r="G78" s="7">
        <v>67.467536760726006</v>
      </c>
      <c r="H78" s="8">
        <v>2.7324414576315501</v>
      </c>
      <c r="I78" s="7">
        <v>-9.9759156756928302</v>
      </c>
      <c r="J78" s="8">
        <v>3.7671146081903699</v>
      </c>
      <c r="K78" s="7">
        <v>66.063641146800805</v>
      </c>
      <c r="L78" s="8">
        <v>1.36201495214833</v>
      </c>
      <c r="M78" s="7">
        <v>71.436856749707204</v>
      </c>
      <c r="N78" s="8">
        <v>2.4694610297394601</v>
      </c>
      <c r="O78" s="7">
        <v>61.422904264081701</v>
      </c>
      <c r="P78" s="8">
        <v>2.5989991582676701</v>
      </c>
      <c r="Q78" s="7">
        <v>-10.0139524856255</v>
      </c>
      <c r="R78" s="9">
        <v>3.5522844298788399</v>
      </c>
    </row>
    <row r="79" spans="1:18" ht="15" customHeight="1" x14ac:dyDescent="0.25">
      <c r="A79" s="10" t="s">
        <v>50</v>
      </c>
      <c r="B79" s="73">
        <v>1</v>
      </c>
      <c r="C79" s="7">
        <v>80.300893299811406</v>
      </c>
      <c r="D79" s="8">
        <v>0.78629463190012305</v>
      </c>
      <c r="E79" s="7">
        <v>86.566364004855203</v>
      </c>
      <c r="F79" s="8">
        <v>1.83201694457789</v>
      </c>
      <c r="G79" s="7">
        <v>77.564773058185096</v>
      </c>
      <c r="H79" s="8">
        <v>2.3315504145481598</v>
      </c>
      <c r="I79" s="7">
        <v>-9.0015909466701203</v>
      </c>
      <c r="J79" s="8">
        <v>3.0832192885287202</v>
      </c>
      <c r="K79" s="7">
        <v>52.7602456571937</v>
      </c>
      <c r="L79" s="8">
        <v>1.41202351384494</v>
      </c>
      <c r="M79" s="7">
        <v>60.059001744800398</v>
      </c>
      <c r="N79" s="8">
        <v>2.73359445605373</v>
      </c>
      <c r="O79" s="7">
        <v>50.421640551475299</v>
      </c>
      <c r="P79" s="8">
        <v>2.4337740012697902</v>
      </c>
      <c r="Q79" s="7">
        <v>-9.6373611933250505</v>
      </c>
      <c r="R79" s="9">
        <v>3.6234896736840301</v>
      </c>
    </row>
    <row r="80" spans="1:18" ht="15" customHeight="1" x14ac:dyDescent="0.25">
      <c r="A80" s="10" t="s">
        <v>55</v>
      </c>
      <c r="B80" s="73">
        <v>1</v>
      </c>
      <c r="C80" s="7">
        <v>73.103880710899503</v>
      </c>
      <c r="D80" s="8">
        <v>1.01612706814676</v>
      </c>
      <c r="E80" s="7">
        <v>71.521013808701298</v>
      </c>
      <c r="F80" s="8">
        <v>2.44458175843998</v>
      </c>
      <c r="G80" s="7">
        <v>72.864558709357993</v>
      </c>
      <c r="H80" s="8">
        <v>2.04407220156435</v>
      </c>
      <c r="I80" s="7">
        <v>1.34354490065668</v>
      </c>
      <c r="J80" s="8">
        <v>3.07444708116358</v>
      </c>
      <c r="K80" s="7">
        <v>85.523548593308007</v>
      </c>
      <c r="L80" s="8">
        <v>0.89605632772100297</v>
      </c>
      <c r="M80" s="7">
        <v>86.829482319160306</v>
      </c>
      <c r="N80" s="8">
        <v>2.0066232678699301</v>
      </c>
      <c r="O80" s="7">
        <v>83.504438995792199</v>
      </c>
      <c r="P80" s="8">
        <v>1.9625334933280001</v>
      </c>
      <c r="Q80" s="7">
        <v>-3.3250433233681198</v>
      </c>
      <c r="R80" s="9">
        <v>2.6267147945425502</v>
      </c>
    </row>
    <row r="81" spans="1:18" ht="15" customHeight="1" x14ac:dyDescent="0.25">
      <c r="A81" s="10" t="s">
        <v>57</v>
      </c>
      <c r="B81" s="73">
        <v>1</v>
      </c>
      <c r="C81" s="7">
        <v>53.889953053401399</v>
      </c>
      <c r="D81" s="8">
        <v>1.26484093001405</v>
      </c>
      <c r="E81" s="7">
        <v>61.615761891177897</v>
      </c>
      <c r="F81" s="8">
        <v>1.81119584323991</v>
      </c>
      <c r="G81" s="7">
        <v>45.946431929627799</v>
      </c>
      <c r="H81" s="8">
        <v>2.3643464788798898</v>
      </c>
      <c r="I81" s="7">
        <v>-15.669329961550099</v>
      </c>
      <c r="J81" s="8">
        <v>3.1351432825353398</v>
      </c>
      <c r="K81" s="7">
        <v>81.623665139132996</v>
      </c>
      <c r="L81" s="8">
        <v>1.0415451817154999</v>
      </c>
      <c r="M81" s="7">
        <v>87.3011978864334</v>
      </c>
      <c r="N81" s="8">
        <v>1.4171492335485301</v>
      </c>
      <c r="O81" s="7">
        <v>74.813917301093198</v>
      </c>
      <c r="P81" s="8">
        <v>1.93796768619985</v>
      </c>
      <c r="Q81" s="7">
        <v>-12.4872805853402</v>
      </c>
      <c r="R81" s="9">
        <v>2.5138447020372499</v>
      </c>
    </row>
    <row r="82" spans="1:18" ht="15" customHeight="1" x14ac:dyDescent="0.25">
      <c r="A82" s="10" t="s">
        <v>59</v>
      </c>
      <c r="B82" s="73">
        <v>1</v>
      </c>
      <c r="C82" s="7">
        <v>47.479208425973503</v>
      </c>
      <c r="D82" s="8">
        <v>1.3851207361687701</v>
      </c>
      <c r="E82" s="7">
        <v>57.806996673486601</v>
      </c>
      <c r="F82" s="8">
        <v>2.85581549819819</v>
      </c>
      <c r="G82" s="7">
        <v>41.262967058304703</v>
      </c>
      <c r="H82" s="8">
        <v>2.6325197382802901</v>
      </c>
      <c r="I82" s="7">
        <v>-16.544029615181898</v>
      </c>
      <c r="J82" s="8">
        <v>3.8494335490810201</v>
      </c>
      <c r="K82" s="7">
        <v>69.860454647508504</v>
      </c>
      <c r="L82" s="8">
        <v>1.2547875362187</v>
      </c>
      <c r="M82" s="7">
        <v>73.898772004416202</v>
      </c>
      <c r="N82" s="8">
        <v>2.34367456058526</v>
      </c>
      <c r="O82" s="7">
        <v>65.426020128360193</v>
      </c>
      <c r="P82" s="8">
        <v>2.0939246794478499</v>
      </c>
      <c r="Q82" s="7">
        <v>-8.4727518760560105</v>
      </c>
      <c r="R82" s="9">
        <v>3.18718740428936</v>
      </c>
    </row>
    <row r="83" spans="1:18" ht="15" customHeight="1" x14ac:dyDescent="0.25">
      <c r="A83" s="10" t="s">
        <v>60</v>
      </c>
      <c r="B83" s="73">
        <v>1</v>
      </c>
      <c r="C83" s="7">
        <v>68.150020233341806</v>
      </c>
      <c r="D83" s="8">
        <v>1.7558263780019201</v>
      </c>
      <c r="E83" s="7">
        <v>71.009892038423303</v>
      </c>
      <c r="F83" s="8">
        <v>3.1457252773272</v>
      </c>
      <c r="G83" s="7">
        <v>67.302086573690701</v>
      </c>
      <c r="H83" s="8">
        <v>2.5681248144110902</v>
      </c>
      <c r="I83" s="7">
        <v>-3.7078054647326901</v>
      </c>
      <c r="J83" s="8">
        <v>4.0538574880988403</v>
      </c>
      <c r="K83" s="7">
        <v>77.796195159023299</v>
      </c>
      <c r="L83" s="8">
        <v>1.86498315112374</v>
      </c>
      <c r="M83" s="7">
        <v>81.797207569113198</v>
      </c>
      <c r="N83" s="8">
        <v>2.8447482552843302</v>
      </c>
      <c r="O83" s="7">
        <v>72.641402813542697</v>
      </c>
      <c r="P83" s="8">
        <v>2.9801865997373902</v>
      </c>
      <c r="Q83" s="7">
        <v>-9.15580475557047</v>
      </c>
      <c r="R83" s="9">
        <v>3.1530279967735102</v>
      </c>
    </row>
    <row r="84" spans="1:18" ht="15" customHeight="1" x14ac:dyDescent="0.25">
      <c r="A84" s="62" t="s">
        <v>219</v>
      </c>
      <c r="B84" s="76">
        <v>1</v>
      </c>
      <c r="C84" s="32">
        <v>65.624641207610097</v>
      </c>
      <c r="D84" s="33">
        <v>0.38906853928034502</v>
      </c>
      <c r="E84" s="32">
        <v>69.256262165221699</v>
      </c>
      <c r="F84" s="33">
        <v>0.75819385309680698</v>
      </c>
      <c r="G84" s="32">
        <v>62.8265698626277</v>
      </c>
      <c r="H84" s="33">
        <v>0.74188083369004498</v>
      </c>
      <c r="I84" s="32">
        <v>-6.4296923025939297</v>
      </c>
      <c r="J84" s="33">
        <v>1.04768099770737</v>
      </c>
      <c r="K84" s="32">
        <v>77.000482063578602</v>
      </c>
      <c r="L84" s="33">
        <v>0.34885025912842199</v>
      </c>
      <c r="M84" s="32">
        <v>80.135982209873106</v>
      </c>
      <c r="N84" s="33">
        <v>0.63953408944100298</v>
      </c>
      <c r="O84" s="32">
        <v>73.592599245679693</v>
      </c>
      <c r="P84" s="33">
        <v>0.66917843112360298</v>
      </c>
      <c r="Q84" s="32">
        <v>-6.5433829641934098</v>
      </c>
      <c r="R84" s="34">
        <v>0.88962953531318401</v>
      </c>
    </row>
    <row r="85" spans="1:18" ht="15" customHeight="1" x14ac:dyDescent="0.25">
      <c r="A85" s="146" t="s">
        <v>121</v>
      </c>
      <c r="B85" s="73">
        <v>1</v>
      </c>
      <c r="C85" s="7">
        <v>74.143280773533306</v>
      </c>
      <c r="D85" s="8">
        <v>1.3703526087211599</v>
      </c>
      <c r="E85" s="7">
        <v>77.641998094368503</v>
      </c>
      <c r="F85" s="8">
        <v>2.6158869400842901</v>
      </c>
      <c r="G85" s="7">
        <v>67.991252319671702</v>
      </c>
      <c r="H85" s="8">
        <v>3.3164198734091399</v>
      </c>
      <c r="I85" s="7">
        <v>-9.6507457746967393</v>
      </c>
      <c r="J85" s="8">
        <v>4.5201073870157602</v>
      </c>
      <c r="K85" s="7">
        <v>92.559109003813703</v>
      </c>
      <c r="L85" s="8">
        <v>0.83097296174655499</v>
      </c>
      <c r="M85" s="7">
        <v>91.874577950942495</v>
      </c>
      <c r="N85" s="8">
        <v>1.6018632442001099</v>
      </c>
      <c r="O85" s="7">
        <v>89.205780821284804</v>
      </c>
      <c r="P85" s="8">
        <v>2.16940501323917</v>
      </c>
      <c r="Q85" s="7">
        <v>-2.66879712965765</v>
      </c>
      <c r="R85" s="9">
        <v>2.4832963198687001</v>
      </c>
    </row>
    <row r="86" spans="1:18" ht="15" customHeight="1" x14ac:dyDescent="0.25">
      <c r="A86" s="146" t="s">
        <v>118</v>
      </c>
      <c r="B86" s="73">
        <v>1</v>
      </c>
      <c r="C86" s="7">
        <v>66.261472213725099</v>
      </c>
      <c r="D86" s="8">
        <v>1.95186683901219</v>
      </c>
      <c r="E86" s="7">
        <v>65.734495227923901</v>
      </c>
      <c r="F86" s="8">
        <v>3.9458741084671898</v>
      </c>
      <c r="G86" s="7">
        <v>61.528856148599999</v>
      </c>
      <c r="H86" s="8">
        <v>4.0143919168280302</v>
      </c>
      <c r="I86" s="7">
        <v>-4.20563907932398</v>
      </c>
      <c r="J86" s="8">
        <v>5.5652503574319301</v>
      </c>
      <c r="K86" s="7">
        <v>88.346463100088798</v>
      </c>
      <c r="L86" s="8">
        <v>1.1606944341968299</v>
      </c>
      <c r="M86" s="7">
        <v>92.957285425133506</v>
      </c>
      <c r="N86" s="8">
        <v>1.9104544338652001</v>
      </c>
      <c r="O86" s="7">
        <v>88.964573739783006</v>
      </c>
      <c r="P86" s="8">
        <v>2.8561306754885698</v>
      </c>
      <c r="Q86" s="7">
        <v>-3.9927116853504701</v>
      </c>
      <c r="R86" s="9">
        <v>3.4762197264204699</v>
      </c>
    </row>
    <row r="87" spans="1:18" ht="15.75" customHeight="1" x14ac:dyDescent="0.25">
      <c r="A87" s="147" t="s">
        <v>119</v>
      </c>
      <c r="B87" s="77">
        <v>1</v>
      </c>
      <c r="C87" s="28">
        <v>70.798887509867399</v>
      </c>
      <c r="D87" s="29">
        <v>1.7410285905618299</v>
      </c>
      <c r="E87" s="28">
        <v>72.215315675090693</v>
      </c>
      <c r="F87" s="29">
        <v>3.7790394947577099</v>
      </c>
      <c r="G87" s="28">
        <v>68.711847555600301</v>
      </c>
      <c r="H87" s="29">
        <v>3.17199269449207</v>
      </c>
      <c r="I87" s="28">
        <v>-3.5034681194903499</v>
      </c>
      <c r="J87" s="29">
        <v>5.2768735800745601</v>
      </c>
      <c r="K87" s="28">
        <v>94.383138386609303</v>
      </c>
      <c r="L87" s="29">
        <v>0.93965743244130695</v>
      </c>
      <c r="M87" s="28">
        <v>93.416843457729698</v>
      </c>
      <c r="N87" s="29">
        <v>2.1353250429925401</v>
      </c>
      <c r="O87" s="28">
        <v>93.995235291613895</v>
      </c>
      <c r="P87" s="29">
        <v>1.37546913346052</v>
      </c>
      <c r="Q87" s="28">
        <v>0.57839183388413995</v>
      </c>
      <c r="R87" s="30">
        <v>2.4616364992441899</v>
      </c>
    </row>
    <row r="88" spans="1:18" ht="15" customHeight="1" x14ac:dyDescent="0.25">
      <c r="A88" s="146"/>
      <c r="B88" s="152"/>
      <c r="C88" s="35" t="s">
        <v>1608</v>
      </c>
      <c r="D88" s="36" t="s">
        <v>1609</v>
      </c>
      <c r="E88" s="35" t="s">
        <v>1648</v>
      </c>
      <c r="F88" s="36" t="s">
        <v>1649</v>
      </c>
      <c r="G88" s="35" t="s">
        <v>1650</v>
      </c>
      <c r="H88" s="36" t="s">
        <v>1651</v>
      </c>
      <c r="I88" s="35" t="s">
        <v>1652</v>
      </c>
      <c r="J88" s="36" t="s">
        <v>1653</v>
      </c>
      <c r="K88" s="35" t="s">
        <v>1610</v>
      </c>
      <c r="L88" s="36" t="s">
        <v>1611</v>
      </c>
      <c r="M88" s="35" t="s">
        <v>1654</v>
      </c>
      <c r="N88" s="36" t="s">
        <v>1655</v>
      </c>
      <c r="O88" s="35" t="s">
        <v>1656</v>
      </c>
      <c r="P88" s="36" t="s">
        <v>1657</v>
      </c>
      <c r="Q88" s="35" t="s">
        <v>1658</v>
      </c>
      <c r="R88" s="37" t="s">
        <v>1659</v>
      </c>
    </row>
    <row r="89" spans="1:18" ht="15" customHeight="1" x14ac:dyDescent="0.25">
      <c r="A89" s="146" t="s">
        <v>27</v>
      </c>
      <c r="B89" s="153">
        <v>3</v>
      </c>
      <c r="C89" s="7">
        <v>56.1406037550802</v>
      </c>
      <c r="D89" s="8">
        <v>1.2203669094229099</v>
      </c>
      <c r="E89" s="7">
        <v>59.514204755148199</v>
      </c>
      <c r="F89" s="8">
        <v>2.2849119503642399</v>
      </c>
      <c r="G89" s="7">
        <v>50.933582320761303</v>
      </c>
      <c r="H89" s="8">
        <v>2.6796511672271901</v>
      </c>
      <c r="I89" s="7">
        <v>-8.58062243438693</v>
      </c>
      <c r="J89" s="8">
        <v>3.5660791814361401</v>
      </c>
      <c r="K89" s="7">
        <v>40.168970588424997</v>
      </c>
      <c r="L89" s="8">
        <v>1.14331715808045</v>
      </c>
      <c r="M89" s="7">
        <v>47.1372149985623</v>
      </c>
      <c r="N89" s="8">
        <v>2.5137376796391502</v>
      </c>
      <c r="O89" s="7">
        <v>34.247463922220803</v>
      </c>
      <c r="P89" s="8">
        <v>2.3610123413303898</v>
      </c>
      <c r="Q89" s="7">
        <v>-12.889751076341501</v>
      </c>
      <c r="R89" s="9">
        <v>3.6828987891260399</v>
      </c>
    </row>
    <row r="90" spans="1:18" ht="15" customHeight="1" x14ac:dyDescent="0.25">
      <c r="A90" s="146" t="s">
        <v>30</v>
      </c>
      <c r="B90" s="153">
        <v>3</v>
      </c>
      <c r="C90" s="7">
        <v>88.006718621764904</v>
      </c>
      <c r="D90" s="8">
        <v>1.0606462027949599</v>
      </c>
      <c r="E90" s="7">
        <v>90.875319184076602</v>
      </c>
      <c r="F90" s="8">
        <v>2.2435631246978698</v>
      </c>
      <c r="G90" s="7">
        <v>83.368447951827093</v>
      </c>
      <c r="H90" s="8">
        <v>2.08449616055348</v>
      </c>
      <c r="I90" s="7">
        <v>-7.5068712322495399</v>
      </c>
      <c r="J90" s="8">
        <v>2.9073538609706899</v>
      </c>
      <c r="K90" s="7">
        <v>55.866081823080201</v>
      </c>
      <c r="L90" s="8">
        <v>1.6157342003520201</v>
      </c>
      <c r="M90" s="7">
        <v>63.801833663268702</v>
      </c>
      <c r="N90" s="8">
        <v>2.9237948804378102</v>
      </c>
      <c r="O90" s="7">
        <v>50.619357732071101</v>
      </c>
      <c r="P90" s="8">
        <v>3.0068753789956002</v>
      </c>
      <c r="Q90" s="7">
        <v>-13.182475931197599</v>
      </c>
      <c r="R90" s="9">
        <v>4.2556448889388401</v>
      </c>
    </row>
    <row r="91" spans="1:18" ht="15" customHeight="1" x14ac:dyDescent="0.25">
      <c r="A91" s="146" t="s">
        <v>124</v>
      </c>
      <c r="B91" s="153">
        <v>3</v>
      </c>
      <c r="C91" s="7">
        <v>65.283591815867496</v>
      </c>
      <c r="D91" s="8">
        <v>1.4046388022071099</v>
      </c>
      <c r="E91" s="7">
        <v>67.775200231339994</v>
      </c>
      <c r="F91" s="8">
        <v>2.4626307802453802</v>
      </c>
      <c r="G91" s="7">
        <v>64.902255522793197</v>
      </c>
      <c r="H91" s="8">
        <v>2.5381466635865801</v>
      </c>
      <c r="I91" s="7">
        <v>-2.8729447085467799</v>
      </c>
      <c r="J91" s="8">
        <v>3.1161601671552202</v>
      </c>
      <c r="K91" s="7">
        <v>68.810163765308999</v>
      </c>
      <c r="L91" s="8">
        <v>1.84044543411557</v>
      </c>
      <c r="M91" s="7">
        <v>73.917091533471805</v>
      </c>
      <c r="N91" s="8">
        <v>3.1543839036559498</v>
      </c>
      <c r="O91" s="7">
        <v>68.624331633573505</v>
      </c>
      <c r="P91" s="8">
        <v>2.7704713711202</v>
      </c>
      <c r="Q91" s="7">
        <v>-5.2927598998982903</v>
      </c>
      <c r="R91" s="9">
        <v>3.837644338039</v>
      </c>
    </row>
    <row r="92" spans="1:18" ht="15" customHeight="1" x14ac:dyDescent="0.25">
      <c r="A92" s="146" t="s">
        <v>48</v>
      </c>
      <c r="B92" s="153">
        <v>3</v>
      </c>
      <c r="C92" s="7">
        <v>46.920570782185102</v>
      </c>
      <c r="D92" s="8">
        <v>1.1874464409996</v>
      </c>
      <c r="E92" s="7">
        <v>50.600340247909401</v>
      </c>
      <c r="F92" s="8">
        <v>2.2094889048633801</v>
      </c>
      <c r="G92" s="7">
        <v>45.187355042108898</v>
      </c>
      <c r="H92" s="8">
        <v>2.2030994249469802</v>
      </c>
      <c r="I92" s="7">
        <v>-5.4129852058004699</v>
      </c>
      <c r="J92" s="8">
        <v>3.2057136004497799</v>
      </c>
      <c r="K92" s="7">
        <v>58.365593369867099</v>
      </c>
      <c r="L92" s="8">
        <v>1.22039699115732</v>
      </c>
      <c r="M92" s="7">
        <v>60.865033440218397</v>
      </c>
      <c r="N92" s="8">
        <v>2.2077126704119499</v>
      </c>
      <c r="O92" s="7">
        <v>55.829369688742602</v>
      </c>
      <c r="P92" s="8">
        <v>2.2018023780666298</v>
      </c>
      <c r="Q92" s="7">
        <v>-5.0356637514757399</v>
      </c>
      <c r="R92" s="9">
        <v>3.2161521682321101</v>
      </c>
    </row>
    <row r="93" spans="1:18" ht="15" customHeight="1" x14ac:dyDescent="0.25">
      <c r="A93" s="146" t="s">
        <v>50</v>
      </c>
      <c r="B93" s="153">
        <v>3</v>
      </c>
      <c r="C93" s="7">
        <v>82.814108919097393</v>
      </c>
      <c r="D93" s="8">
        <v>0.88850864616736602</v>
      </c>
      <c r="E93" s="7">
        <v>85.8477610324165</v>
      </c>
      <c r="F93" s="8">
        <v>1.82384749877269</v>
      </c>
      <c r="G93" s="7">
        <v>77.417748002003407</v>
      </c>
      <c r="H93" s="8">
        <v>2.1937002774571899</v>
      </c>
      <c r="I93" s="7">
        <v>-8.43001303041315</v>
      </c>
      <c r="J93" s="8">
        <v>3.0258034200487098</v>
      </c>
      <c r="K93" s="7">
        <v>52.410776660132797</v>
      </c>
      <c r="L93" s="8">
        <v>1.2979584485229401</v>
      </c>
      <c r="M93" s="7">
        <v>59.761877599807498</v>
      </c>
      <c r="N93" s="8">
        <v>2.1864259006472802</v>
      </c>
      <c r="O93" s="7">
        <v>51.193096294428202</v>
      </c>
      <c r="P93" s="8">
        <v>2.4953434450658301</v>
      </c>
      <c r="Q93" s="7">
        <v>-8.5687813053792805</v>
      </c>
      <c r="R93" s="9">
        <v>3.3402471392629098</v>
      </c>
    </row>
    <row r="94" spans="1:18" ht="15" customHeight="1" x14ac:dyDescent="0.25">
      <c r="A94" s="146" t="s">
        <v>55</v>
      </c>
      <c r="B94" s="153">
        <v>3</v>
      </c>
      <c r="C94" s="7">
        <v>67.679889157959195</v>
      </c>
      <c r="D94" s="8">
        <v>1.1127268121137299</v>
      </c>
      <c r="E94" s="7">
        <v>65.576447854462899</v>
      </c>
      <c r="F94" s="8">
        <v>2.4080434343669199</v>
      </c>
      <c r="G94" s="7">
        <v>64.952440483234795</v>
      </c>
      <c r="H94" s="8">
        <v>2.6063422250226398</v>
      </c>
      <c r="I94" s="7">
        <v>-0.62400737122801797</v>
      </c>
      <c r="J94" s="8">
        <v>4.0690323788972798</v>
      </c>
      <c r="K94" s="7">
        <v>66.606304540603801</v>
      </c>
      <c r="L94" s="8">
        <v>1.2046249270190801</v>
      </c>
      <c r="M94" s="7">
        <v>72.493513275874406</v>
      </c>
      <c r="N94" s="8">
        <v>2.2656248872236402</v>
      </c>
      <c r="O94" s="7">
        <v>61.5545064876246</v>
      </c>
      <c r="P94" s="8">
        <v>2.5940200038353698</v>
      </c>
      <c r="Q94" s="7">
        <v>-10.939006788249801</v>
      </c>
      <c r="R94" s="9">
        <v>3.2643877105990602</v>
      </c>
    </row>
    <row r="95" spans="1:18" ht="15" customHeight="1" x14ac:dyDescent="0.25">
      <c r="A95" s="146" t="s">
        <v>59</v>
      </c>
      <c r="B95" s="153">
        <v>3</v>
      </c>
      <c r="C95" s="7">
        <v>65.787826455137505</v>
      </c>
      <c r="D95" s="8">
        <v>1.14919771685868</v>
      </c>
      <c r="E95" s="7">
        <v>66.350475296469796</v>
      </c>
      <c r="F95" s="8">
        <v>1.9395342366341799</v>
      </c>
      <c r="G95" s="7">
        <v>62.830202928246599</v>
      </c>
      <c r="H95" s="8">
        <v>2.3163504943131299</v>
      </c>
      <c r="I95" s="7">
        <v>-3.5202723682232002</v>
      </c>
      <c r="J95" s="8">
        <v>2.8408628413456301</v>
      </c>
      <c r="K95" s="7">
        <v>50.913236743910097</v>
      </c>
      <c r="L95" s="8">
        <v>1.4622675521333</v>
      </c>
      <c r="M95" s="7">
        <v>55.873868604371502</v>
      </c>
      <c r="N95" s="8">
        <v>2.3623125453526699</v>
      </c>
      <c r="O95" s="7">
        <v>46.402519384602797</v>
      </c>
      <c r="P95" s="8">
        <v>2.1906444036392201</v>
      </c>
      <c r="Q95" s="7">
        <v>-9.4713492197686708</v>
      </c>
      <c r="R95" s="9">
        <v>2.49946152872542</v>
      </c>
    </row>
    <row r="96" spans="1:18" ht="15" customHeight="1" x14ac:dyDescent="0.25">
      <c r="A96" s="146" t="s">
        <v>60</v>
      </c>
      <c r="B96" s="153">
        <v>3</v>
      </c>
      <c r="C96" s="7">
        <v>71.781942246382002</v>
      </c>
      <c r="D96" s="8">
        <v>1.68063110306457</v>
      </c>
      <c r="E96" s="7">
        <v>75.017107168474496</v>
      </c>
      <c r="F96" s="8">
        <v>3.0191341181970799</v>
      </c>
      <c r="G96" s="7">
        <v>69.403034721453594</v>
      </c>
      <c r="H96" s="8">
        <v>3.2837590937448402</v>
      </c>
      <c r="I96" s="7">
        <v>-5.6140724470208498</v>
      </c>
      <c r="J96" s="8">
        <v>4.4798765751049698</v>
      </c>
      <c r="K96" s="7">
        <v>64.425578279233093</v>
      </c>
      <c r="L96" s="8">
        <v>2.38149267394324</v>
      </c>
      <c r="M96" s="7">
        <v>73.557926354654001</v>
      </c>
      <c r="N96" s="8">
        <v>3.3602855794112299</v>
      </c>
      <c r="O96" s="7">
        <v>65.397028270831797</v>
      </c>
      <c r="P96" s="8">
        <v>3.71173576827956</v>
      </c>
      <c r="Q96" s="7">
        <v>-8.1608980838222198</v>
      </c>
      <c r="R96" s="9">
        <v>4.1913744118631104</v>
      </c>
    </row>
    <row r="97" spans="1:18" ht="15.75" customHeight="1" x14ac:dyDescent="0.25">
      <c r="A97" s="63" t="s">
        <v>220</v>
      </c>
      <c r="B97" s="154">
        <v>3</v>
      </c>
      <c r="C97" s="38">
        <v>68.051906469184203</v>
      </c>
      <c r="D97" s="39">
        <v>0.43607069821300198</v>
      </c>
      <c r="E97" s="38">
        <v>70.1946069712872</v>
      </c>
      <c r="F97" s="39">
        <v>0.82161090296044503</v>
      </c>
      <c r="G97" s="38">
        <v>64.874383371553606</v>
      </c>
      <c r="H97" s="39">
        <v>0.88895465543603802</v>
      </c>
      <c r="I97" s="38">
        <v>-5.3202235997336196</v>
      </c>
      <c r="J97" s="39">
        <v>1.2184069243114899</v>
      </c>
      <c r="K97" s="38">
        <v>57.195838221320102</v>
      </c>
      <c r="L97" s="39">
        <v>0.55537051879080601</v>
      </c>
      <c r="M97" s="38">
        <v>63.426044933778599</v>
      </c>
      <c r="N97" s="39">
        <v>0.93939093264441897</v>
      </c>
      <c r="O97" s="38">
        <v>54.233459176761897</v>
      </c>
      <c r="P97" s="39">
        <v>0.95746008530409499</v>
      </c>
      <c r="Q97" s="38">
        <v>-9.1925857570166301</v>
      </c>
      <c r="R97" s="40">
        <v>1.2647493033247501</v>
      </c>
    </row>
    <row r="99" spans="1:18" x14ac:dyDescent="0.25">
      <c r="A99" s="41" t="s">
        <v>239</v>
      </c>
    </row>
    <row r="100" spans="1:18" x14ac:dyDescent="0.25">
      <c r="A100" s="159" t="s">
        <v>222</v>
      </c>
    </row>
    <row r="101" spans="1:18" x14ac:dyDescent="0.25">
      <c r="A101" s="159" t="s">
        <v>209</v>
      </c>
    </row>
    <row r="102" spans="1:18" x14ac:dyDescent="0.25">
      <c r="A102" s="1" t="s">
        <v>244</v>
      </c>
    </row>
    <row r="103" spans="1:18" x14ac:dyDescent="0.25">
      <c r="A103" s="64" t="s">
        <v>210</v>
      </c>
    </row>
    <row r="104" spans="1:18" x14ac:dyDescent="0.25">
      <c r="A104" s="41" t="s">
        <v>80</v>
      </c>
    </row>
    <row r="105" spans="1:18" x14ac:dyDescent="0.25">
      <c r="A105" s="41" t="s">
        <v>122</v>
      </c>
    </row>
    <row r="106" spans="1:18" x14ac:dyDescent="0.25">
      <c r="A106" s="41" t="s">
        <v>81</v>
      </c>
    </row>
    <row r="107" spans="1:18" x14ac:dyDescent="0.25">
      <c r="A107" s="41" t="s">
        <v>64</v>
      </c>
    </row>
    <row r="108" spans="1:18" x14ac:dyDescent="0.25">
      <c r="A108" s="160" t="s">
        <v>65</v>
      </c>
    </row>
    <row r="109" spans="1:18" x14ac:dyDescent="0.25">
      <c r="A109" s="41" t="s">
        <v>66</v>
      </c>
    </row>
  </sheetData>
  <mergeCells count="14">
    <mergeCell ref="O9:P9"/>
    <mergeCell ref="Q9:R9"/>
    <mergeCell ref="B6:B10"/>
    <mergeCell ref="C6:R6"/>
    <mergeCell ref="C7:J7"/>
    <mergeCell ref="K7:R7"/>
    <mergeCell ref="C8:D9"/>
    <mergeCell ref="E8:J8"/>
    <mergeCell ref="K8:L9"/>
    <mergeCell ref="M8:R8"/>
    <mergeCell ref="E9:F9"/>
    <mergeCell ref="G9:H9"/>
    <mergeCell ref="I9:J9"/>
    <mergeCell ref="M9:N9"/>
  </mergeCells>
  <conditionalFormatting sqref="I1:I200">
    <cfRule type="expression" dxfId="373" priority="2">
      <formula>ABS(I1/J1)&gt;1.95996398454005</formula>
    </cfRule>
  </conditionalFormatting>
  <conditionalFormatting sqref="Q1:Q200">
    <cfRule type="expression" dxfId="372" priority="1">
      <formula>ABS(Q1/R1)&gt;1.95996398454005</formula>
    </cfRule>
  </conditionalFormatting>
  <hyperlinks>
    <hyperlink ref="A108" r:id="rId1" xr:uid="{00000000-0004-0000-1500-000000000000}"/>
  </hyperlinks>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112"/>
  <sheetViews>
    <sheetView showGridLines="0" zoomScale="80" zoomScaleNormal="80" workbookViewId="0">
      <selection activeCell="A102" sqref="A102"/>
    </sheetView>
  </sheetViews>
  <sheetFormatPr defaultColWidth="10.90625" defaultRowHeight="12.5" x14ac:dyDescent="0.25"/>
  <cols>
    <col min="1" max="1" width="30.7265625" customWidth="1"/>
    <col min="2" max="2" width="8.7265625" customWidth="1"/>
  </cols>
  <sheetData>
    <row r="1" spans="1:18" x14ac:dyDescent="0.25">
      <c r="A1" s="41" t="s">
        <v>160</v>
      </c>
    </row>
    <row r="2" spans="1:18" ht="13" x14ac:dyDescent="0.3">
      <c r="A2" s="42" t="s">
        <v>161</v>
      </c>
    </row>
    <row r="3" spans="1:18" ht="13" x14ac:dyDescent="0.3">
      <c r="A3" s="43" t="s">
        <v>79</v>
      </c>
    </row>
    <row r="4" spans="1:18" x14ac:dyDescent="0.25">
      <c r="A4" s="160" t="str">
        <f>HYPERLINK("#'TOC'!A1", "Back to TOC")</f>
        <v>Back to TOC</v>
      </c>
    </row>
    <row r="5" spans="1:18" ht="13.5" customHeight="1" x14ac:dyDescent="0.25"/>
    <row r="6" spans="1:18" ht="16" customHeight="1" x14ac:dyDescent="0.25">
      <c r="B6" s="656" t="s">
        <v>125</v>
      </c>
      <c r="C6" s="653" t="s">
        <v>246</v>
      </c>
      <c r="D6" s="653"/>
      <c r="E6" s="653"/>
      <c r="F6" s="653"/>
      <c r="G6" s="653"/>
      <c r="H6" s="653"/>
      <c r="I6" s="653"/>
      <c r="J6" s="653"/>
      <c r="K6" s="653"/>
      <c r="L6" s="653"/>
      <c r="M6" s="653"/>
      <c r="N6" s="653"/>
      <c r="O6" s="653"/>
      <c r="P6" s="653"/>
      <c r="Q6" s="653"/>
      <c r="R6" s="665"/>
    </row>
    <row r="7" spans="1:18" ht="32.15" customHeight="1" x14ac:dyDescent="0.25">
      <c r="B7" s="656"/>
      <c r="C7" s="647" t="s">
        <v>189</v>
      </c>
      <c r="D7" s="647"/>
      <c r="E7" s="647"/>
      <c r="F7" s="647"/>
      <c r="G7" s="647"/>
      <c r="H7" s="647"/>
      <c r="I7" s="647"/>
      <c r="J7" s="647"/>
      <c r="K7" s="647" t="s">
        <v>190</v>
      </c>
      <c r="L7" s="647"/>
      <c r="M7" s="647"/>
      <c r="N7" s="647"/>
      <c r="O7" s="647"/>
      <c r="P7" s="647"/>
      <c r="Q7" s="647"/>
      <c r="R7" s="648"/>
    </row>
    <row r="8" spans="1:18" ht="16" customHeight="1" x14ac:dyDescent="0.25">
      <c r="B8" s="656"/>
      <c r="C8" s="649" t="s">
        <v>123</v>
      </c>
      <c r="D8" s="649"/>
      <c r="E8" s="649" t="s">
        <v>215</v>
      </c>
      <c r="F8" s="649"/>
      <c r="G8" s="649"/>
      <c r="H8" s="649"/>
      <c r="I8" s="649"/>
      <c r="J8" s="649"/>
      <c r="K8" s="649" t="s">
        <v>123</v>
      </c>
      <c r="L8" s="649"/>
      <c r="M8" s="649" t="s">
        <v>215</v>
      </c>
      <c r="N8" s="649"/>
      <c r="O8" s="649"/>
      <c r="P8" s="649"/>
      <c r="Q8" s="649"/>
      <c r="R8" s="650"/>
    </row>
    <row r="9" spans="1:18" ht="70.5" customHeight="1" x14ac:dyDescent="0.25">
      <c r="B9" s="656"/>
      <c r="C9" s="649"/>
      <c r="D9" s="649"/>
      <c r="E9" s="651" t="s">
        <v>212</v>
      </c>
      <c r="F9" s="651"/>
      <c r="G9" s="651" t="s">
        <v>213</v>
      </c>
      <c r="H9" s="651"/>
      <c r="I9" s="651" t="s">
        <v>214</v>
      </c>
      <c r="J9" s="651"/>
      <c r="K9" s="649"/>
      <c r="L9" s="649"/>
      <c r="M9" s="651" t="s">
        <v>212</v>
      </c>
      <c r="N9" s="651"/>
      <c r="O9" s="651" t="s">
        <v>213</v>
      </c>
      <c r="P9" s="651"/>
      <c r="Q9" s="651" t="s">
        <v>214</v>
      </c>
      <c r="R9" s="652"/>
    </row>
    <row r="10" spans="1:18" ht="16" customHeight="1" x14ac:dyDescent="0.25">
      <c r="B10" s="664"/>
      <c r="C10" s="144" t="s">
        <v>10</v>
      </c>
      <c r="D10" s="144" t="s">
        <v>11</v>
      </c>
      <c r="E10" s="144" t="s">
        <v>10</v>
      </c>
      <c r="F10" s="144" t="s">
        <v>11</v>
      </c>
      <c r="G10" s="144" t="s">
        <v>10</v>
      </c>
      <c r="H10" s="144" t="s">
        <v>11</v>
      </c>
      <c r="I10" s="144" t="s">
        <v>82</v>
      </c>
      <c r="J10" s="144" t="s">
        <v>11</v>
      </c>
      <c r="K10" s="144" t="s">
        <v>10</v>
      </c>
      <c r="L10" s="144" t="s">
        <v>11</v>
      </c>
      <c r="M10" s="144" t="s">
        <v>10</v>
      </c>
      <c r="N10" s="144" t="s">
        <v>11</v>
      </c>
      <c r="O10" s="144" t="s">
        <v>10</v>
      </c>
      <c r="P10" s="144" t="s">
        <v>11</v>
      </c>
      <c r="Q10" s="144" t="s">
        <v>82</v>
      </c>
      <c r="R10" s="148" t="s">
        <v>11</v>
      </c>
    </row>
    <row r="11" spans="1:18" ht="15" customHeight="1" x14ac:dyDescent="0.35">
      <c r="A11" s="2"/>
      <c r="B11" s="149"/>
      <c r="C11" s="3" t="s">
        <v>1608</v>
      </c>
      <c r="D11" s="4" t="s">
        <v>1609</v>
      </c>
      <c r="E11" s="3" t="s">
        <v>1660</v>
      </c>
      <c r="F11" s="4" t="s">
        <v>1661</v>
      </c>
      <c r="G11" s="3" t="s">
        <v>1662</v>
      </c>
      <c r="H11" s="4" t="s">
        <v>1663</v>
      </c>
      <c r="I11" s="3" t="s">
        <v>1664</v>
      </c>
      <c r="J11" s="4" t="s">
        <v>1665</v>
      </c>
      <c r="K11" s="3" t="s">
        <v>1610</v>
      </c>
      <c r="L11" s="4" t="s">
        <v>1611</v>
      </c>
      <c r="M11" s="3" t="s">
        <v>1666</v>
      </c>
      <c r="N11" s="4" t="s">
        <v>1667</v>
      </c>
      <c r="O11" s="3" t="s">
        <v>1668</v>
      </c>
      <c r="P11" s="4" t="s">
        <v>1669</v>
      </c>
      <c r="Q11" s="65" t="s">
        <v>1670</v>
      </c>
      <c r="R11" s="66" t="s">
        <v>1671</v>
      </c>
    </row>
    <row r="12" spans="1:18" ht="15" customHeight="1" x14ac:dyDescent="0.25">
      <c r="A12" s="6" t="s">
        <v>14</v>
      </c>
      <c r="B12" s="68">
        <v>2</v>
      </c>
      <c r="C12" s="7">
        <v>59.053162787894301</v>
      </c>
      <c r="D12" s="8">
        <v>1.3955053128432799</v>
      </c>
      <c r="E12" s="7">
        <v>63.418165084343897</v>
      </c>
      <c r="F12" s="8">
        <v>2.17072394929315</v>
      </c>
      <c r="G12" s="7">
        <v>57.356525810816599</v>
      </c>
      <c r="H12" s="8">
        <v>2.4713890327028598</v>
      </c>
      <c r="I12" s="7">
        <v>-6.0616392735272999</v>
      </c>
      <c r="J12" s="8">
        <v>3.3276983828767799</v>
      </c>
      <c r="K12" s="7">
        <v>34.8886711783884</v>
      </c>
      <c r="L12" s="8">
        <v>1.31379725354944</v>
      </c>
      <c r="M12" s="7">
        <v>42.990973196584598</v>
      </c>
      <c r="N12" s="8">
        <v>2.1482621757810101</v>
      </c>
      <c r="O12" s="7">
        <v>30.655045387687402</v>
      </c>
      <c r="P12" s="8">
        <v>2.1972704256115598</v>
      </c>
      <c r="Q12" s="7">
        <v>-12.3359278088972</v>
      </c>
      <c r="R12" s="9">
        <v>2.5987126205534499</v>
      </c>
    </row>
    <row r="13" spans="1:18" ht="15" customHeight="1" x14ac:dyDescent="0.25">
      <c r="A13" s="10" t="s">
        <v>15</v>
      </c>
      <c r="B13" s="68">
        <v>2</v>
      </c>
      <c r="C13" s="7">
        <v>69.534286419298397</v>
      </c>
      <c r="D13" s="8">
        <v>1.3179092640585499</v>
      </c>
      <c r="E13" s="7">
        <v>73.157971252630603</v>
      </c>
      <c r="F13" s="8">
        <v>2.1829070342628998</v>
      </c>
      <c r="G13" s="7">
        <v>64.716456066391899</v>
      </c>
      <c r="H13" s="8">
        <v>3.4574702672672699</v>
      </c>
      <c r="I13" s="7">
        <v>-8.4415151862387603</v>
      </c>
      <c r="J13" s="8">
        <v>4.3364634750953597</v>
      </c>
      <c r="K13" s="7">
        <v>84.837380608494897</v>
      </c>
      <c r="L13" s="8">
        <v>1.20336283990617</v>
      </c>
      <c r="M13" s="7">
        <v>86.441115292330807</v>
      </c>
      <c r="N13" s="8">
        <v>1.9629117062941199</v>
      </c>
      <c r="O13" s="7">
        <v>82.705973390865907</v>
      </c>
      <c r="P13" s="8">
        <v>2.4450821186701202</v>
      </c>
      <c r="Q13" s="7">
        <v>-3.7351419014649299</v>
      </c>
      <c r="R13" s="9">
        <v>2.9757921796871099</v>
      </c>
    </row>
    <row r="14" spans="1:18" ht="15" customHeight="1" x14ac:dyDescent="0.25">
      <c r="A14" s="10" t="s">
        <v>16</v>
      </c>
      <c r="B14" s="68">
        <v>2</v>
      </c>
      <c r="C14" s="7">
        <v>70.922845983275806</v>
      </c>
      <c r="D14" s="8">
        <v>1.0108741044517799</v>
      </c>
      <c r="E14" s="7">
        <v>71.052090476203801</v>
      </c>
      <c r="F14" s="8">
        <v>2.0020761653939001</v>
      </c>
      <c r="G14" s="7">
        <v>71.530048734589698</v>
      </c>
      <c r="H14" s="8">
        <v>1.8859848633648699</v>
      </c>
      <c r="I14" s="7">
        <v>0.47795825838593903</v>
      </c>
      <c r="J14" s="8">
        <v>2.7244259211045998</v>
      </c>
      <c r="K14" s="7">
        <v>60.323363761858602</v>
      </c>
      <c r="L14" s="8">
        <v>1.18548777490238</v>
      </c>
      <c r="M14" s="7">
        <v>60.740980544901902</v>
      </c>
      <c r="N14" s="8">
        <v>2.3189326608258698</v>
      </c>
      <c r="O14" s="7">
        <v>60.793717771877098</v>
      </c>
      <c r="P14" s="8">
        <v>2.3692748619848998</v>
      </c>
      <c r="Q14" s="7">
        <v>5.2737226975168E-2</v>
      </c>
      <c r="R14" s="9">
        <v>3.1465870185189901</v>
      </c>
    </row>
    <row r="15" spans="1:18" ht="15" customHeight="1" x14ac:dyDescent="0.25">
      <c r="A15" s="6" t="s">
        <v>17</v>
      </c>
      <c r="B15" s="68">
        <v>2</v>
      </c>
      <c r="C15" s="7">
        <v>80.256754066325698</v>
      </c>
      <c r="D15" s="8">
        <v>0.92808071845689999</v>
      </c>
      <c r="E15" s="7">
        <v>78.884072673888298</v>
      </c>
      <c r="F15" s="8">
        <v>1.78398354772604</v>
      </c>
      <c r="G15" s="7">
        <v>80.345646874494307</v>
      </c>
      <c r="H15" s="8">
        <v>1.69088763776635</v>
      </c>
      <c r="I15" s="7">
        <v>1.4615742006060699</v>
      </c>
      <c r="J15" s="8">
        <v>2.2636004610327798</v>
      </c>
      <c r="K15" s="7">
        <v>59.143497149115397</v>
      </c>
      <c r="L15" s="8">
        <v>1.3493724130489899</v>
      </c>
      <c r="M15" s="7">
        <v>64.211842697283501</v>
      </c>
      <c r="N15" s="8">
        <v>1.899063499982</v>
      </c>
      <c r="O15" s="7">
        <v>57.9679462103486</v>
      </c>
      <c r="P15" s="8">
        <v>2.6482267001834798</v>
      </c>
      <c r="Q15" s="7">
        <v>-6.2438964869348696</v>
      </c>
      <c r="R15" s="9">
        <v>3.3358361546363602</v>
      </c>
    </row>
    <row r="16" spans="1:18" ht="15" customHeight="1" x14ac:dyDescent="0.25">
      <c r="A16" s="6" t="s">
        <v>18</v>
      </c>
      <c r="B16" s="68">
        <v>2</v>
      </c>
      <c r="C16" s="7">
        <v>78.620511444957202</v>
      </c>
      <c r="D16" s="8">
        <v>0.96392248920338897</v>
      </c>
      <c r="E16" s="7">
        <v>80.773493905079505</v>
      </c>
      <c r="F16" s="8">
        <v>1.8029791314488901</v>
      </c>
      <c r="G16" s="7">
        <v>78.922781022531296</v>
      </c>
      <c r="H16" s="8">
        <v>1.8641758159950801</v>
      </c>
      <c r="I16" s="7">
        <v>-1.85071288254821</v>
      </c>
      <c r="J16" s="8">
        <v>2.4951163244515899</v>
      </c>
      <c r="K16" s="7">
        <v>83.012988926084105</v>
      </c>
      <c r="L16" s="8">
        <v>0.79991779962060205</v>
      </c>
      <c r="M16" s="7">
        <v>88.445391352517902</v>
      </c>
      <c r="N16" s="8">
        <v>1.5380500249286799</v>
      </c>
      <c r="O16" s="7">
        <v>76.790061259342295</v>
      </c>
      <c r="P16" s="8">
        <v>2.0584537529645099</v>
      </c>
      <c r="Q16" s="7">
        <v>-11.6553300931756</v>
      </c>
      <c r="R16" s="9">
        <v>2.9041425983482601</v>
      </c>
    </row>
    <row r="17" spans="1:18" ht="15" customHeight="1" x14ac:dyDescent="0.25">
      <c r="A17" s="10" t="s">
        <v>19</v>
      </c>
      <c r="B17" s="68">
        <v>2</v>
      </c>
      <c r="C17" s="7">
        <v>72.261103209920805</v>
      </c>
      <c r="D17" s="8">
        <v>1.1246083484043199</v>
      </c>
      <c r="E17" s="7">
        <v>74.4197168794487</v>
      </c>
      <c r="F17" s="8">
        <v>1.78586047728251</v>
      </c>
      <c r="G17" s="7">
        <v>66.840450200538598</v>
      </c>
      <c r="H17" s="8">
        <v>2.6173130762969099</v>
      </c>
      <c r="I17" s="7">
        <v>-7.5792666789101304</v>
      </c>
      <c r="J17" s="8">
        <v>2.9233296757820502</v>
      </c>
      <c r="K17" s="7">
        <v>85.215111759564607</v>
      </c>
      <c r="L17" s="8">
        <v>1.0756264534611999</v>
      </c>
      <c r="M17" s="7">
        <v>86.031124318831402</v>
      </c>
      <c r="N17" s="8">
        <v>1.3686228158617</v>
      </c>
      <c r="O17" s="7">
        <v>81.972753255064305</v>
      </c>
      <c r="P17" s="8">
        <v>2.1105699149075599</v>
      </c>
      <c r="Q17" s="7">
        <v>-4.0583710637671704</v>
      </c>
      <c r="R17" s="9">
        <v>2.2360409020364802</v>
      </c>
    </row>
    <row r="18" spans="1:18" ht="15" customHeight="1" x14ac:dyDescent="0.25">
      <c r="A18" s="145" t="s">
        <v>20</v>
      </c>
      <c r="B18" s="68">
        <v>2</v>
      </c>
      <c r="C18" s="7">
        <v>69.751927246363906</v>
      </c>
      <c r="D18" s="8">
        <v>1.57062715011057</v>
      </c>
      <c r="E18" s="7">
        <v>72.350343755130396</v>
      </c>
      <c r="F18" s="8">
        <v>2.7809630381279198</v>
      </c>
      <c r="G18" s="7">
        <v>65.895996893620307</v>
      </c>
      <c r="H18" s="8">
        <v>3.3087238374835501</v>
      </c>
      <c r="I18" s="7">
        <v>-6.4543468615100599</v>
      </c>
      <c r="J18" s="8">
        <v>3.5245471777256898</v>
      </c>
      <c r="K18" s="7">
        <v>83.471021859061594</v>
      </c>
      <c r="L18" s="8">
        <v>1.5036591134900399</v>
      </c>
      <c r="M18" s="7">
        <v>85.353086794413599</v>
      </c>
      <c r="N18" s="8">
        <v>1.7826686727217</v>
      </c>
      <c r="O18" s="7">
        <v>82.336132815337194</v>
      </c>
      <c r="P18" s="8">
        <v>2.5508318046304801</v>
      </c>
      <c r="Q18" s="7">
        <v>-3.0169539790763999</v>
      </c>
      <c r="R18" s="9">
        <v>2.89351395100311</v>
      </c>
    </row>
    <row r="19" spans="1:18" ht="15" customHeight="1" x14ac:dyDescent="0.25">
      <c r="A19" s="145" t="s">
        <v>21</v>
      </c>
      <c r="B19" s="68">
        <v>2</v>
      </c>
      <c r="C19" s="7">
        <v>76.245996273623405</v>
      </c>
      <c r="D19" s="8">
        <v>1.32069365932782</v>
      </c>
      <c r="E19" s="7">
        <v>75.585029064463896</v>
      </c>
      <c r="F19" s="8">
        <v>2.24669272807225</v>
      </c>
      <c r="G19" s="7">
        <v>75.972478283971796</v>
      </c>
      <c r="H19" s="8">
        <v>2.4885420980504001</v>
      </c>
      <c r="I19" s="7">
        <v>0.38744921950788602</v>
      </c>
      <c r="J19" s="8">
        <v>3.4003551592438801</v>
      </c>
      <c r="K19" s="7">
        <v>87.989186179894503</v>
      </c>
      <c r="L19" s="8">
        <v>1.07780520470695</v>
      </c>
      <c r="M19" s="7">
        <v>87.607743490647294</v>
      </c>
      <c r="N19" s="8">
        <v>1.63952942335214</v>
      </c>
      <c r="O19" s="7">
        <v>86.4524102217608</v>
      </c>
      <c r="P19" s="8">
        <v>1.8791441411645</v>
      </c>
      <c r="Q19" s="7">
        <v>-1.1553332688865401</v>
      </c>
      <c r="R19" s="9">
        <v>2.1566292839927601</v>
      </c>
    </row>
    <row r="20" spans="1:18" ht="15" customHeight="1" x14ac:dyDescent="0.25">
      <c r="A20" s="10" t="s">
        <v>22</v>
      </c>
      <c r="B20" s="68">
        <v>2</v>
      </c>
      <c r="C20" s="7">
        <v>68.603451121249194</v>
      </c>
      <c r="D20" s="8">
        <v>1.3074030665173799</v>
      </c>
      <c r="E20" s="7">
        <v>75.360608762969505</v>
      </c>
      <c r="F20" s="8">
        <v>2.1665052903486899</v>
      </c>
      <c r="G20" s="7">
        <v>67.034958921052095</v>
      </c>
      <c r="H20" s="8">
        <v>3.0683163641735298</v>
      </c>
      <c r="I20" s="7">
        <v>-8.3256498419173806</v>
      </c>
      <c r="J20" s="8">
        <v>3.5235661613748799</v>
      </c>
      <c r="K20" s="7">
        <v>85.249913121004695</v>
      </c>
      <c r="L20" s="8">
        <v>1.13248505320296</v>
      </c>
      <c r="M20" s="7">
        <v>89.476676412191694</v>
      </c>
      <c r="N20" s="8">
        <v>1.78582331107882</v>
      </c>
      <c r="O20" s="7">
        <v>82.947863754083997</v>
      </c>
      <c r="P20" s="8">
        <v>2.1604026782934</v>
      </c>
      <c r="Q20" s="7">
        <v>-6.5288126581077499</v>
      </c>
      <c r="R20" s="9">
        <v>2.94546234027609</v>
      </c>
    </row>
    <row r="21" spans="1:18" ht="15" customHeight="1" x14ac:dyDescent="0.25">
      <c r="A21" s="10" t="s">
        <v>23</v>
      </c>
      <c r="B21" s="68">
        <v>2</v>
      </c>
      <c r="C21" s="7">
        <v>81.299178141938</v>
      </c>
      <c r="D21" s="8">
        <v>0.99613131542382705</v>
      </c>
      <c r="E21" s="7">
        <v>79.548410555114501</v>
      </c>
      <c r="F21" s="8">
        <v>2.35996189741567</v>
      </c>
      <c r="G21" s="7">
        <v>80.344297160752504</v>
      </c>
      <c r="H21" s="8">
        <v>1.9939603690519101</v>
      </c>
      <c r="I21" s="7">
        <v>0.79588660563800295</v>
      </c>
      <c r="J21" s="8">
        <v>3.0173372021220599</v>
      </c>
      <c r="K21" s="7">
        <v>52.506273332997999</v>
      </c>
      <c r="L21" s="8">
        <v>1.8310630868678299</v>
      </c>
      <c r="M21" s="7">
        <v>56.896628133234003</v>
      </c>
      <c r="N21" s="8">
        <v>2.80634440878111</v>
      </c>
      <c r="O21" s="7">
        <v>51.348790744341201</v>
      </c>
      <c r="P21" s="8">
        <v>2.7751597937018002</v>
      </c>
      <c r="Q21" s="7">
        <v>-5.5478373888928099</v>
      </c>
      <c r="R21" s="9">
        <v>3.6594991652735298</v>
      </c>
    </row>
    <row r="22" spans="1:18" ht="15" customHeight="1" x14ac:dyDescent="0.25">
      <c r="A22" s="10" t="s">
        <v>24</v>
      </c>
      <c r="B22" s="68">
        <v>2</v>
      </c>
      <c r="C22" s="7">
        <v>90.341109148840303</v>
      </c>
      <c r="D22" s="8">
        <v>1.64911634475652</v>
      </c>
      <c r="E22" s="7">
        <v>89.355118787066303</v>
      </c>
      <c r="F22" s="8">
        <v>4.80682916822711</v>
      </c>
      <c r="G22" s="7">
        <v>88.717049102982202</v>
      </c>
      <c r="H22" s="8">
        <v>2.1363930233325799</v>
      </c>
      <c r="I22" s="7">
        <v>-0.63806968408407305</v>
      </c>
      <c r="J22" s="8">
        <v>5.1467337609438397</v>
      </c>
      <c r="K22" s="7">
        <v>93.833970953685395</v>
      </c>
      <c r="L22" s="8">
        <v>0.97252941258541004</v>
      </c>
      <c r="M22" s="7">
        <v>91.943069317728799</v>
      </c>
      <c r="N22" s="8">
        <v>1.6741449157909001</v>
      </c>
      <c r="O22" s="7">
        <v>95.162054789844305</v>
      </c>
      <c r="P22" s="8">
        <v>1.58260057368239</v>
      </c>
      <c r="Q22" s="7">
        <v>3.21898547211556</v>
      </c>
      <c r="R22" s="9">
        <v>2.1306549663366301</v>
      </c>
    </row>
    <row r="23" spans="1:18" ht="15" customHeight="1" x14ac:dyDescent="0.25">
      <c r="A23" s="10" t="s">
        <v>25</v>
      </c>
      <c r="B23" s="68">
        <v>2</v>
      </c>
      <c r="C23" s="7">
        <v>83.648083190165394</v>
      </c>
      <c r="D23" s="8">
        <v>1.46739369295364</v>
      </c>
      <c r="E23" s="7">
        <v>82.636812073056703</v>
      </c>
      <c r="F23" s="8">
        <v>2.7149919195188201</v>
      </c>
      <c r="G23" s="7">
        <v>82.138687396393706</v>
      </c>
      <c r="H23" s="8">
        <v>2.8004656114417301</v>
      </c>
      <c r="I23" s="7">
        <v>-0.49812467666298199</v>
      </c>
      <c r="J23" s="8">
        <v>3.5787271248991499</v>
      </c>
      <c r="K23" s="7">
        <v>77.643798598656105</v>
      </c>
      <c r="L23" s="8">
        <v>1.4992527079173401</v>
      </c>
      <c r="M23" s="7">
        <v>81.713003127227395</v>
      </c>
      <c r="N23" s="8">
        <v>2.5229740439364701</v>
      </c>
      <c r="O23" s="7">
        <v>76.246784107491095</v>
      </c>
      <c r="P23" s="8">
        <v>2.3279982797177801</v>
      </c>
      <c r="Q23" s="7">
        <v>-5.4662190197363003</v>
      </c>
      <c r="R23" s="9">
        <v>3.4728149872073901</v>
      </c>
    </row>
    <row r="24" spans="1:18" ht="15" customHeight="1" x14ac:dyDescent="0.25">
      <c r="A24" s="6" t="s">
        <v>26</v>
      </c>
      <c r="B24" s="68">
        <v>2</v>
      </c>
      <c r="C24" s="7">
        <v>72.146067469031806</v>
      </c>
      <c r="D24" s="8">
        <v>1.5981764150426701</v>
      </c>
      <c r="E24" s="7">
        <v>76.501733327964899</v>
      </c>
      <c r="F24" s="8">
        <v>2.3299382713667498</v>
      </c>
      <c r="G24" s="7">
        <v>66.465016533545807</v>
      </c>
      <c r="H24" s="8">
        <v>3.4354203462255399</v>
      </c>
      <c r="I24" s="7">
        <v>-10.0367167944191</v>
      </c>
      <c r="J24" s="8">
        <v>3.8912098205444798</v>
      </c>
      <c r="K24" s="7">
        <v>79.019128860824594</v>
      </c>
      <c r="L24" s="8">
        <v>1.4883612682004099</v>
      </c>
      <c r="M24" s="7">
        <v>77.821023356711805</v>
      </c>
      <c r="N24" s="8">
        <v>2.67837944260696</v>
      </c>
      <c r="O24" s="7">
        <v>79.718615563856403</v>
      </c>
      <c r="P24" s="8">
        <v>2.1610906220742301</v>
      </c>
      <c r="Q24" s="7">
        <v>1.8975922071446401</v>
      </c>
      <c r="R24" s="9">
        <v>3.1819299752829102</v>
      </c>
    </row>
    <row r="25" spans="1:18" ht="15" customHeight="1" x14ac:dyDescent="0.25">
      <c r="A25" s="10" t="s">
        <v>27</v>
      </c>
      <c r="B25" s="68">
        <v>2</v>
      </c>
      <c r="C25" s="7">
        <v>58.2874144334817</v>
      </c>
      <c r="D25" s="8">
        <v>1.2906196685032401</v>
      </c>
      <c r="E25" s="7">
        <v>56.451266710372501</v>
      </c>
      <c r="F25" s="8">
        <v>2.5258825507092499</v>
      </c>
      <c r="G25" s="7">
        <v>56.1781843749812</v>
      </c>
      <c r="H25" s="8">
        <v>2.5682196053875099</v>
      </c>
      <c r="I25" s="7">
        <v>-0.273082335391308</v>
      </c>
      <c r="J25" s="8">
        <v>3.6564081058734801</v>
      </c>
      <c r="K25" s="7">
        <v>66.539772716327604</v>
      </c>
      <c r="L25" s="8">
        <v>1.66784571772487</v>
      </c>
      <c r="M25" s="7">
        <v>69.225318266723505</v>
      </c>
      <c r="N25" s="8">
        <v>2.4030431046263301</v>
      </c>
      <c r="O25" s="7">
        <v>64.241862461904006</v>
      </c>
      <c r="P25" s="8">
        <v>3.0108048587926999</v>
      </c>
      <c r="Q25" s="7">
        <v>-4.9834558048194699</v>
      </c>
      <c r="R25" s="9">
        <v>3.9140499213992301</v>
      </c>
    </row>
    <row r="26" spans="1:18" ht="15" customHeight="1" x14ac:dyDescent="0.25">
      <c r="A26" s="12" t="s">
        <v>29</v>
      </c>
      <c r="B26" s="68">
        <v>2</v>
      </c>
      <c r="C26" s="7">
        <v>84.711261199697404</v>
      </c>
      <c r="D26" s="8">
        <v>1.2168290315096999</v>
      </c>
      <c r="E26" s="7">
        <v>87.470810404654102</v>
      </c>
      <c r="F26" s="8">
        <v>2.2718717737789502</v>
      </c>
      <c r="G26" s="7">
        <v>80.838035959801502</v>
      </c>
      <c r="H26" s="8">
        <v>2.7924431452410401</v>
      </c>
      <c r="I26" s="7">
        <v>-6.6327744448525898</v>
      </c>
      <c r="J26" s="8">
        <v>3.7518405484219599</v>
      </c>
      <c r="K26" s="7">
        <v>85.060759066484394</v>
      </c>
      <c r="L26" s="8">
        <v>1.2529505367641101</v>
      </c>
      <c r="M26" s="7">
        <v>87.032083514534705</v>
      </c>
      <c r="N26" s="8">
        <v>2.00854794705928</v>
      </c>
      <c r="O26" s="7">
        <v>82.506523814486201</v>
      </c>
      <c r="P26" s="8">
        <v>2.5404230328820798</v>
      </c>
      <c r="Q26" s="7">
        <v>-4.5255597000485004</v>
      </c>
      <c r="R26" s="9">
        <v>3.1748370394215502</v>
      </c>
    </row>
    <row r="27" spans="1:18" ht="15" customHeight="1" x14ac:dyDescent="0.25">
      <c r="A27" s="10" t="s">
        <v>28</v>
      </c>
      <c r="B27" s="68">
        <v>2</v>
      </c>
      <c r="C27" s="7">
        <v>55.6840321323712</v>
      </c>
      <c r="D27" s="8">
        <v>0.93716285653462805</v>
      </c>
      <c r="E27" s="7">
        <v>53.727230530819099</v>
      </c>
      <c r="F27" s="8">
        <v>1.87428001103529</v>
      </c>
      <c r="G27" s="7">
        <v>57.381159697699097</v>
      </c>
      <c r="H27" s="8">
        <v>1.7934643885186601</v>
      </c>
      <c r="I27" s="7">
        <v>3.6539291668799798</v>
      </c>
      <c r="J27" s="8">
        <v>2.4833904955469901</v>
      </c>
      <c r="K27" s="7">
        <v>74.027373327889705</v>
      </c>
      <c r="L27" s="8">
        <v>0.94968734610414796</v>
      </c>
      <c r="M27" s="7">
        <v>73.244145175955794</v>
      </c>
      <c r="N27" s="8">
        <v>1.7981508846345799</v>
      </c>
      <c r="O27" s="7">
        <v>72.6718532933441</v>
      </c>
      <c r="P27" s="8">
        <v>1.8049908466189299</v>
      </c>
      <c r="Q27" s="7">
        <v>-0.57229188261175101</v>
      </c>
      <c r="R27" s="9">
        <v>2.5117379298148901</v>
      </c>
    </row>
    <row r="28" spans="1:18" ht="15" customHeight="1" x14ac:dyDescent="0.25">
      <c r="A28" s="10" t="s">
        <v>30</v>
      </c>
      <c r="B28" s="68">
        <v>2</v>
      </c>
      <c r="C28" s="7">
        <v>86.549781670673397</v>
      </c>
      <c r="D28" s="8">
        <v>1.25794827190039</v>
      </c>
      <c r="E28" s="7">
        <v>89.370645681364905</v>
      </c>
      <c r="F28" s="8">
        <v>1.8014304938016099</v>
      </c>
      <c r="G28" s="7">
        <v>81.609764945709401</v>
      </c>
      <c r="H28" s="8">
        <v>2.32581910745626</v>
      </c>
      <c r="I28" s="7">
        <v>-7.7608807356554603</v>
      </c>
      <c r="J28" s="8">
        <v>2.9807514705964002</v>
      </c>
      <c r="K28" s="7">
        <v>76.490895532809503</v>
      </c>
      <c r="L28" s="8">
        <v>1.35895845495967</v>
      </c>
      <c r="M28" s="7">
        <v>80.761455376071495</v>
      </c>
      <c r="N28" s="8">
        <v>2.23775387764264</v>
      </c>
      <c r="O28" s="7">
        <v>71.643978052424799</v>
      </c>
      <c r="P28" s="8">
        <v>2.4373527525410199</v>
      </c>
      <c r="Q28" s="7">
        <v>-9.11747732364665</v>
      </c>
      <c r="R28" s="9">
        <v>2.7920545920179598</v>
      </c>
    </row>
    <row r="29" spans="1:18" ht="15" customHeight="1" x14ac:dyDescent="0.25">
      <c r="A29" s="10" t="s">
        <v>31</v>
      </c>
      <c r="B29" s="68">
        <v>2</v>
      </c>
      <c r="C29" s="7">
        <v>63.521399084382303</v>
      </c>
      <c r="D29" s="8">
        <v>1.06440015449126</v>
      </c>
      <c r="E29" s="7">
        <v>63.431831722033301</v>
      </c>
      <c r="F29" s="8">
        <v>2.2983315239894102</v>
      </c>
      <c r="G29" s="7">
        <v>63.557305367524798</v>
      </c>
      <c r="H29" s="8">
        <v>2.1727910238793302</v>
      </c>
      <c r="I29" s="7">
        <v>0.12547364549150999</v>
      </c>
      <c r="J29" s="8">
        <v>3.1486222583772099</v>
      </c>
      <c r="K29" s="7">
        <v>65.748691105875196</v>
      </c>
      <c r="L29" s="8">
        <v>1.4858487312479001</v>
      </c>
      <c r="M29" s="7">
        <v>61.424012145110403</v>
      </c>
      <c r="N29" s="8">
        <v>2.8111610777268301</v>
      </c>
      <c r="O29" s="7">
        <v>72.7994599467104</v>
      </c>
      <c r="P29" s="8">
        <v>2.42508953858448</v>
      </c>
      <c r="Q29" s="7">
        <v>11.3754478016</v>
      </c>
      <c r="R29" s="9">
        <v>3.2137299599877398</v>
      </c>
    </row>
    <row r="30" spans="1:18" ht="15" customHeight="1" x14ac:dyDescent="0.25">
      <c r="A30" s="10" t="s">
        <v>32</v>
      </c>
      <c r="B30" s="68">
        <v>2</v>
      </c>
      <c r="C30" s="7">
        <v>80.832577705141603</v>
      </c>
      <c r="D30" s="8">
        <v>0.75366679811250104</v>
      </c>
      <c r="E30" s="7">
        <v>80.002353694737394</v>
      </c>
      <c r="F30" s="8">
        <v>1.4692100672689199</v>
      </c>
      <c r="G30" s="7">
        <v>77.901829903449695</v>
      </c>
      <c r="H30" s="8">
        <v>2.351640702743</v>
      </c>
      <c r="I30" s="7">
        <v>-2.10052379128763</v>
      </c>
      <c r="J30" s="8">
        <v>2.8945307393344399</v>
      </c>
      <c r="K30" s="7">
        <v>74.521605735093303</v>
      </c>
      <c r="L30" s="8">
        <v>1.13806737540794</v>
      </c>
      <c r="M30" s="7">
        <v>69.437918727132597</v>
      </c>
      <c r="N30" s="8">
        <v>2.16780687769706</v>
      </c>
      <c r="O30" s="7">
        <v>77.462388105965701</v>
      </c>
      <c r="P30" s="8">
        <v>1.90369368472381</v>
      </c>
      <c r="Q30" s="7">
        <v>8.0244693788331602</v>
      </c>
      <c r="R30" s="9">
        <v>2.5971866331778402</v>
      </c>
    </row>
    <row r="31" spans="1:18" ht="15" customHeight="1" x14ac:dyDescent="0.25">
      <c r="A31" s="10" t="s">
        <v>33</v>
      </c>
      <c r="B31" s="68">
        <v>2</v>
      </c>
      <c r="C31" s="7">
        <v>76.400357239551695</v>
      </c>
      <c r="D31" s="8">
        <v>0.93005509388560104</v>
      </c>
      <c r="E31" s="7">
        <v>78.142405573840904</v>
      </c>
      <c r="F31" s="8">
        <v>1.9642160865807501</v>
      </c>
      <c r="G31" s="7">
        <v>76.407309469412098</v>
      </c>
      <c r="H31" s="8">
        <v>2.1434351750622098</v>
      </c>
      <c r="I31" s="7">
        <v>-1.73509610442889</v>
      </c>
      <c r="J31" s="8">
        <v>3.0665645812142102</v>
      </c>
      <c r="K31" s="7">
        <v>91.221757511007894</v>
      </c>
      <c r="L31" s="8">
        <v>0.78606624049736395</v>
      </c>
      <c r="M31" s="7">
        <v>89.687705406564504</v>
      </c>
      <c r="N31" s="8">
        <v>1.37930594862622</v>
      </c>
      <c r="O31" s="7">
        <v>92.758368595396405</v>
      </c>
      <c r="P31" s="8">
        <v>1.66419728916924</v>
      </c>
      <c r="Q31" s="7">
        <v>3.0706631888318898</v>
      </c>
      <c r="R31" s="9">
        <v>1.97284522818828</v>
      </c>
    </row>
    <row r="32" spans="1:18" ht="15" customHeight="1" x14ac:dyDescent="0.25">
      <c r="A32" s="10" t="s">
        <v>34</v>
      </c>
      <c r="B32" s="68">
        <v>2</v>
      </c>
      <c r="C32" s="7">
        <v>81.066200064700595</v>
      </c>
      <c r="D32" s="8">
        <v>0.82333318950928702</v>
      </c>
      <c r="E32" s="7">
        <v>82.125154742837907</v>
      </c>
      <c r="F32" s="8">
        <v>1.3407477996500701</v>
      </c>
      <c r="G32" s="7">
        <v>76.499174272069695</v>
      </c>
      <c r="H32" s="8">
        <v>2.0341482866879601</v>
      </c>
      <c r="I32" s="7">
        <v>-5.6259804707681402</v>
      </c>
      <c r="J32" s="8">
        <v>2.3559228835220001</v>
      </c>
      <c r="K32" s="7">
        <v>70.214210433543897</v>
      </c>
      <c r="L32" s="8">
        <v>1.5812288463509601</v>
      </c>
      <c r="M32" s="7">
        <v>74.265124071580999</v>
      </c>
      <c r="N32" s="8">
        <v>2.4265752156337999</v>
      </c>
      <c r="O32" s="7">
        <v>66.531033651115493</v>
      </c>
      <c r="P32" s="8">
        <v>2.5679452164599401</v>
      </c>
      <c r="Q32" s="7">
        <v>-7.7340904204655097</v>
      </c>
      <c r="R32" s="9">
        <v>2.9320504731302801</v>
      </c>
    </row>
    <row r="33" spans="1:18" ht="15" customHeight="1" x14ac:dyDescent="0.25">
      <c r="A33" s="10" t="s">
        <v>35</v>
      </c>
      <c r="B33" s="68">
        <v>2</v>
      </c>
      <c r="C33" s="7">
        <v>79.280996249308103</v>
      </c>
      <c r="D33" s="8">
        <v>1.3067376726645501</v>
      </c>
      <c r="E33" s="7">
        <v>79.140034843352396</v>
      </c>
      <c r="F33" s="8">
        <v>3.0480751687647998</v>
      </c>
      <c r="G33" s="7">
        <v>78.782737816057306</v>
      </c>
      <c r="H33" s="8">
        <v>3.2933882804227199</v>
      </c>
      <c r="I33" s="7">
        <v>-0.35729702729506102</v>
      </c>
      <c r="J33" s="8">
        <v>4.9710553472493899</v>
      </c>
      <c r="K33" s="7">
        <v>89.300506099245993</v>
      </c>
      <c r="L33" s="8">
        <v>0.98328111030889098</v>
      </c>
      <c r="M33" s="7">
        <v>87.383323752453705</v>
      </c>
      <c r="N33" s="8">
        <v>2.1840471687231799</v>
      </c>
      <c r="O33" s="7">
        <v>89.170379930362799</v>
      </c>
      <c r="P33" s="8">
        <v>2.2424695699980499</v>
      </c>
      <c r="Q33" s="7">
        <v>1.7870561779090901</v>
      </c>
      <c r="R33" s="9">
        <v>3.1807172358934501</v>
      </c>
    </row>
    <row r="34" spans="1:18" ht="15" customHeight="1" x14ac:dyDescent="0.25">
      <c r="A34" s="10" t="s">
        <v>36</v>
      </c>
      <c r="B34" s="68">
        <v>2</v>
      </c>
      <c r="C34" s="7">
        <v>73.2702438008141</v>
      </c>
      <c r="D34" s="8">
        <v>1.30156015936654</v>
      </c>
      <c r="E34" s="7">
        <v>72.561913278366603</v>
      </c>
      <c r="F34" s="8">
        <v>2.8369209658762702</v>
      </c>
      <c r="G34" s="7">
        <v>75.053876116412496</v>
      </c>
      <c r="H34" s="8">
        <v>2.2786146771368498</v>
      </c>
      <c r="I34" s="7">
        <v>2.4919628380458798</v>
      </c>
      <c r="J34" s="8">
        <v>3.7152172371352701</v>
      </c>
      <c r="K34" s="7">
        <v>83.771278871096698</v>
      </c>
      <c r="L34" s="8">
        <v>1.0785721203518599</v>
      </c>
      <c r="M34" s="7">
        <v>82.655427717755003</v>
      </c>
      <c r="N34" s="8">
        <v>2.1423413364022501</v>
      </c>
      <c r="O34" s="7">
        <v>83.346174087334703</v>
      </c>
      <c r="P34" s="8">
        <v>2.5841898940915602</v>
      </c>
      <c r="Q34" s="7">
        <v>0.69074636957968505</v>
      </c>
      <c r="R34" s="9">
        <v>3.3335075817235502</v>
      </c>
    </row>
    <row r="35" spans="1:18" ht="15" customHeight="1" x14ac:dyDescent="0.25">
      <c r="A35" s="10" t="s">
        <v>37</v>
      </c>
      <c r="B35" s="68">
        <v>2</v>
      </c>
      <c r="C35" s="7">
        <v>69.841788252410296</v>
      </c>
      <c r="D35" s="8">
        <v>1.0436613536053301</v>
      </c>
      <c r="E35" s="7">
        <v>67.300045865202804</v>
      </c>
      <c r="F35" s="8">
        <v>2.0655767488160102</v>
      </c>
      <c r="G35" s="7">
        <v>69.500057944717398</v>
      </c>
      <c r="H35" s="8">
        <v>2.1071953250967499</v>
      </c>
      <c r="I35" s="7">
        <v>2.2000120795145501</v>
      </c>
      <c r="J35" s="8">
        <v>2.7966909365280599</v>
      </c>
      <c r="K35" s="7">
        <v>80.835948332568606</v>
      </c>
      <c r="L35" s="8">
        <v>1.05456465998754</v>
      </c>
      <c r="M35" s="7">
        <v>82.393373683828699</v>
      </c>
      <c r="N35" s="8">
        <v>1.9973037012091499</v>
      </c>
      <c r="O35" s="7">
        <v>76.864279026271007</v>
      </c>
      <c r="P35" s="8">
        <v>1.7785982425598701</v>
      </c>
      <c r="Q35" s="7">
        <v>-5.5290946575577102</v>
      </c>
      <c r="R35" s="9">
        <v>2.6037346707164399</v>
      </c>
    </row>
    <row r="36" spans="1:18" ht="15" customHeight="1" x14ac:dyDescent="0.25">
      <c r="A36" s="10" t="s">
        <v>38</v>
      </c>
      <c r="B36" s="68">
        <v>2</v>
      </c>
      <c r="C36" s="7">
        <v>63.732591393190901</v>
      </c>
      <c r="D36" s="8">
        <v>1.1562623107979799</v>
      </c>
      <c r="E36" s="7">
        <v>60.654073055080303</v>
      </c>
      <c r="F36" s="8">
        <v>2.4739699045347501</v>
      </c>
      <c r="G36" s="7">
        <v>65.978532956159597</v>
      </c>
      <c r="H36" s="8">
        <v>2.1925864196509801</v>
      </c>
      <c r="I36" s="7">
        <v>5.3244599010793703</v>
      </c>
      <c r="J36" s="8">
        <v>3.3698926212931402</v>
      </c>
      <c r="K36" s="7">
        <v>74.045244082855803</v>
      </c>
      <c r="L36" s="8">
        <v>1.2733799041901801</v>
      </c>
      <c r="M36" s="7">
        <v>74.1779481727621</v>
      </c>
      <c r="N36" s="8">
        <v>2.38242476380091</v>
      </c>
      <c r="O36" s="7">
        <v>75.476100012465494</v>
      </c>
      <c r="P36" s="8">
        <v>1.9239169857354601</v>
      </c>
      <c r="Q36" s="7">
        <v>1.29815183970342</v>
      </c>
      <c r="R36" s="9">
        <v>3.0070005998999898</v>
      </c>
    </row>
    <row r="37" spans="1:18" ht="15" customHeight="1" x14ac:dyDescent="0.25">
      <c r="A37" s="10" t="s">
        <v>39</v>
      </c>
      <c r="B37" s="68">
        <v>2</v>
      </c>
      <c r="C37" s="7">
        <v>81.700541151453095</v>
      </c>
      <c r="D37" s="8">
        <v>0.98556100545255698</v>
      </c>
      <c r="E37" s="7">
        <v>82.4277080563905</v>
      </c>
      <c r="F37" s="8">
        <v>1.7135354729233301</v>
      </c>
      <c r="G37" s="7">
        <v>81.704225083919098</v>
      </c>
      <c r="H37" s="8">
        <v>1.92640029024273</v>
      </c>
      <c r="I37" s="7">
        <v>-0.72348297247135895</v>
      </c>
      <c r="J37" s="8">
        <v>2.2304440156523699</v>
      </c>
      <c r="K37" s="7">
        <v>47.612019331359498</v>
      </c>
      <c r="L37" s="8">
        <v>1.1903445720860699</v>
      </c>
      <c r="M37" s="7">
        <v>54.0832124075067</v>
      </c>
      <c r="N37" s="8">
        <v>2.2132044060790501</v>
      </c>
      <c r="O37" s="7">
        <v>44.856805650491303</v>
      </c>
      <c r="P37" s="8">
        <v>1.8759289060470301</v>
      </c>
      <c r="Q37" s="7">
        <v>-9.2264067570154502</v>
      </c>
      <c r="R37" s="9">
        <v>2.5460786019035599</v>
      </c>
    </row>
    <row r="38" spans="1:18" ht="15" customHeight="1" x14ac:dyDescent="0.25">
      <c r="A38" s="10" t="s">
        <v>40</v>
      </c>
      <c r="B38" s="68">
        <v>2</v>
      </c>
      <c r="C38" s="7">
        <v>70.193223208106303</v>
      </c>
      <c r="D38" s="8">
        <v>1.2742392934809601</v>
      </c>
      <c r="E38" s="7">
        <v>71.880347906719507</v>
      </c>
      <c r="F38" s="8">
        <v>2.25074934824696</v>
      </c>
      <c r="G38" s="7">
        <v>69.836784929842906</v>
      </c>
      <c r="H38" s="8">
        <v>2.3283386656132801</v>
      </c>
      <c r="I38" s="7">
        <v>-2.0435629768766601</v>
      </c>
      <c r="J38" s="8">
        <v>2.9476114345040099</v>
      </c>
      <c r="K38" s="7">
        <v>58.160270306214599</v>
      </c>
      <c r="L38" s="8">
        <v>1.5270844337884899</v>
      </c>
      <c r="M38" s="7">
        <v>64.544418385798807</v>
      </c>
      <c r="N38" s="8">
        <v>2.5257681854268501</v>
      </c>
      <c r="O38" s="7">
        <v>54.5161540343544</v>
      </c>
      <c r="P38" s="8">
        <v>2.6605662438998499</v>
      </c>
      <c r="Q38" s="7">
        <v>-10.028264351444401</v>
      </c>
      <c r="R38" s="9">
        <v>3.5438691064874299</v>
      </c>
    </row>
    <row r="39" spans="1:18" ht="15" customHeight="1" x14ac:dyDescent="0.25">
      <c r="A39" s="13" t="s">
        <v>41</v>
      </c>
      <c r="B39" s="68">
        <v>2</v>
      </c>
      <c r="C39" s="7">
        <v>73.003149457807496</v>
      </c>
      <c r="D39" s="8">
        <v>1.3263664766941099</v>
      </c>
      <c r="E39" s="7">
        <v>76.902860563191794</v>
      </c>
      <c r="F39" s="8">
        <v>1.93975411330893</v>
      </c>
      <c r="G39" s="7">
        <v>65.525658115549206</v>
      </c>
      <c r="H39" s="8">
        <v>2.7028931088158101</v>
      </c>
      <c r="I39" s="7">
        <v>-11.377202447642601</v>
      </c>
      <c r="J39" s="8">
        <v>3.3613574526169701</v>
      </c>
      <c r="K39" s="7">
        <v>58.2531073591297</v>
      </c>
      <c r="L39" s="8">
        <v>1.3002742310611499</v>
      </c>
      <c r="M39" s="7">
        <v>63.528974822500302</v>
      </c>
      <c r="N39" s="8">
        <v>2.7537247003708298</v>
      </c>
      <c r="O39" s="7">
        <v>53.767062932150502</v>
      </c>
      <c r="P39" s="8">
        <v>2.2299275806441901</v>
      </c>
      <c r="Q39" s="7">
        <v>-9.7619118903497899</v>
      </c>
      <c r="R39" s="9">
        <v>3.6960961716129299</v>
      </c>
    </row>
    <row r="40" spans="1:18" ht="15" customHeight="1" x14ac:dyDescent="0.25">
      <c r="A40" s="10" t="s">
        <v>42</v>
      </c>
      <c r="B40" s="68">
        <v>2</v>
      </c>
      <c r="C40" s="7">
        <v>74.0116218554613</v>
      </c>
      <c r="D40" s="8">
        <v>1.0331005745247599</v>
      </c>
      <c r="E40" s="7">
        <v>73.046750432519303</v>
      </c>
      <c r="F40" s="8">
        <v>2.1565529266094199</v>
      </c>
      <c r="G40" s="7">
        <v>75.183733141206801</v>
      </c>
      <c r="H40" s="8">
        <v>2.6791815696074401</v>
      </c>
      <c r="I40" s="7">
        <v>2.13698270868744</v>
      </c>
      <c r="J40" s="8">
        <v>3.3964378811006402</v>
      </c>
      <c r="K40" s="7">
        <v>67.852028868703798</v>
      </c>
      <c r="L40" s="8">
        <v>1.49660832024394</v>
      </c>
      <c r="M40" s="7">
        <v>72.081841928864804</v>
      </c>
      <c r="N40" s="8">
        <v>2.2006763992112699</v>
      </c>
      <c r="O40" s="7">
        <v>66.4563054388247</v>
      </c>
      <c r="P40" s="8">
        <v>2.2534681060318702</v>
      </c>
      <c r="Q40" s="7">
        <v>-5.6255364900401599</v>
      </c>
      <c r="R40" s="9">
        <v>3.1899582489518101</v>
      </c>
    </row>
    <row r="41" spans="1:18" ht="15" customHeight="1" x14ac:dyDescent="0.25">
      <c r="A41" s="10" t="s">
        <v>43</v>
      </c>
      <c r="B41" s="68">
        <v>2</v>
      </c>
      <c r="C41" s="7">
        <v>72.983681833529403</v>
      </c>
      <c r="D41" s="8">
        <v>1.2204284532459999</v>
      </c>
      <c r="E41" s="7">
        <v>74.479157181092106</v>
      </c>
      <c r="F41" s="8">
        <v>2.3879785630689101</v>
      </c>
      <c r="G41" s="7">
        <v>70.924719432370594</v>
      </c>
      <c r="H41" s="8">
        <v>2.3468720417236701</v>
      </c>
      <c r="I41" s="7">
        <v>-3.5544377487215</v>
      </c>
      <c r="J41" s="8">
        <v>3.45717524075206</v>
      </c>
      <c r="K41" s="7">
        <v>54.785390371213403</v>
      </c>
      <c r="L41" s="8">
        <v>1.52458230099215</v>
      </c>
      <c r="M41" s="7">
        <v>59.130065884496602</v>
      </c>
      <c r="N41" s="8">
        <v>2.5955287335065398</v>
      </c>
      <c r="O41" s="7">
        <v>50.495564830242103</v>
      </c>
      <c r="P41" s="8">
        <v>2.4729686899897301</v>
      </c>
      <c r="Q41" s="7">
        <v>-8.6345010542545104</v>
      </c>
      <c r="R41" s="9">
        <v>2.9393709397225201</v>
      </c>
    </row>
    <row r="42" spans="1:18" ht="15" customHeight="1" x14ac:dyDescent="0.25">
      <c r="A42" s="10" t="s">
        <v>44</v>
      </c>
      <c r="B42" s="68">
        <v>2</v>
      </c>
      <c r="C42" s="7">
        <v>66.917652768157396</v>
      </c>
      <c r="D42" s="8">
        <v>1.1193089497637001</v>
      </c>
      <c r="E42" s="7">
        <v>71.651501039390098</v>
      </c>
      <c r="F42" s="8">
        <v>2.3392693982298098</v>
      </c>
      <c r="G42" s="7">
        <v>65.437873474976399</v>
      </c>
      <c r="H42" s="8">
        <v>2.3159172707070601</v>
      </c>
      <c r="I42" s="7">
        <v>-6.21362756441376</v>
      </c>
      <c r="J42" s="8">
        <v>3.44117386882556</v>
      </c>
      <c r="K42" s="7">
        <v>70.497457657121402</v>
      </c>
      <c r="L42" s="8">
        <v>1.2624739564973599</v>
      </c>
      <c r="M42" s="7">
        <v>70.356063012182304</v>
      </c>
      <c r="N42" s="8">
        <v>2.3752253726022099</v>
      </c>
      <c r="O42" s="7">
        <v>65.148214690212498</v>
      </c>
      <c r="P42" s="8">
        <v>2.9561416930175302</v>
      </c>
      <c r="Q42" s="7">
        <v>-5.2078483219697302</v>
      </c>
      <c r="R42" s="9">
        <v>3.7973051807170699</v>
      </c>
    </row>
    <row r="43" spans="1:18" ht="15" customHeight="1" x14ac:dyDescent="0.25">
      <c r="A43" s="6" t="s">
        <v>45</v>
      </c>
      <c r="B43" s="68">
        <v>2</v>
      </c>
      <c r="C43" s="7">
        <v>66.415410103004305</v>
      </c>
      <c r="D43" s="8">
        <v>1.5871411991376301</v>
      </c>
      <c r="E43" s="7">
        <v>67.846127528583494</v>
      </c>
      <c r="F43" s="8">
        <v>3.6591331766285</v>
      </c>
      <c r="G43" s="7">
        <v>62.510050854338701</v>
      </c>
      <c r="H43" s="8">
        <v>4.0508858237452303</v>
      </c>
      <c r="I43" s="7">
        <v>-5.3360766742447803</v>
      </c>
      <c r="J43" s="8">
        <v>5.8256216000936201</v>
      </c>
      <c r="K43" s="7">
        <v>42.941585776823203</v>
      </c>
      <c r="L43" s="8">
        <v>1.8246097642508901</v>
      </c>
      <c r="M43" s="7">
        <v>48.518702082805397</v>
      </c>
      <c r="N43" s="8">
        <v>3.4534340699377801</v>
      </c>
      <c r="O43" s="7">
        <v>39.376767109699998</v>
      </c>
      <c r="P43" s="8">
        <v>3.4018467443298399</v>
      </c>
      <c r="Q43" s="7">
        <v>-9.1419349731054407</v>
      </c>
      <c r="R43" s="9">
        <v>4.6300021536273901</v>
      </c>
    </row>
    <row r="44" spans="1:18" ht="15" customHeight="1" x14ac:dyDescent="0.25">
      <c r="A44" s="6" t="s">
        <v>46</v>
      </c>
      <c r="B44" s="68">
        <v>2</v>
      </c>
      <c r="C44" s="7">
        <v>83.944193243068995</v>
      </c>
      <c r="D44" s="8">
        <v>1.1750615612814299</v>
      </c>
      <c r="E44" s="7">
        <v>85.486338542003907</v>
      </c>
      <c r="F44" s="8">
        <v>1.95481479604629</v>
      </c>
      <c r="G44" s="7">
        <v>83.880988605823703</v>
      </c>
      <c r="H44" s="8">
        <v>2.0988267982520301</v>
      </c>
      <c r="I44" s="7">
        <v>-1.60534993618018</v>
      </c>
      <c r="J44" s="8">
        <v>2.89616414029082</v>
      </c>
      <c r="K44" s="7">
        <v>65.246570524052999</v>
      </c>
      <c r="L44" s="8">
        <v>1.20907758066561</v>
      </c>
      <c r="M44" s="7">
        <v>68.009830935202302</v>
      </c>
      <c r="N44" s="8">
        <v>2.11873000862448</v>
      </c>
      <c r="O44" s="7">
        <v>66.774243636236207</v>
      </c>
      <c r="P44" s="8">
        <v>2.8130199102190701</v>
      </c>
      <c r="Q44" s="7">
        <v>-1.2355872989660699</v>
      </c>
      <c r="R44" s="9">
        <v>3.2601404397676101</v>
      </c>
    </row>
    <row r="45" spans="1:18" ht="15" customHeight="1" x14ac:dyDescent="0.25">
      <c r="A45" s="6" t="s">
        <v>113</v>
      </c>
      <c r="B45" s="68">
        <v>2</v>
      </c>
      <c r="C45" s="7">
        <v>72.751452203578097</v>
      </c>
      <c r="D45" s="8">
        <v>1.10279404632151</v>
      </c>
      <c r="E45" s="7">
        <v>67.549443036521694</v>
      </c>
      <c r="F45" s="8">
        <v>2.24739752078181</v>
      </c>
      <c r="G45" s="7">
        <v>71.955138883662698</v>
      </c>
      <c r="H45" s="8">
        <v>2.2770473375562901</v>
      </c>
      <c r="I45" s="7">
        <v>4.4056958471409997</v>
      </c>
      <c r="J45" s="8">
        <v>2.9065573966685498</v>
      </c>
      <c r="K45" s="7">
        <v>53.194511947675402</v>
      </c>
      <c r="L45" s="8">
        <v>1.29349281245003</v>
      </c>
      <c r="M45" s="7">
        <v>55.820206629944202</v>
      </c>
      <c r="N45" s="8">
        <v>2.23726018475549</v>
      </c>
      <c r="O45" s="7">
        <v>51.034947131653396</v>
      </c>
      <c r="P45" s="8">
        <v>2.0480115294880998</v>
      </c>
      <c r="Q45" s="7">
        <v>-4.7852594982908103</v>
      </c>
      <c r="R45" s="9">
        <v>2.7842652776049102</v>
      </c>
    </row>
    <row r="46" spans="1:18" ht="15" customHeight="1" x14ac:dyDescent="0.25">
      <c r="A46" s="6" t="s">
        <v>47</v>
      </c>
      <c r="B46" s="68">
        <v>2</v>
      </c>
      <c r="C46" s="7">
        <v>83.3876251630453</v>
      </c>
      <c r="D46" s="8">
        <v>0.99849615192316099</v>
      </c>
      <c r="E46" s="7">
        <v>85.343874977159899</v>
      </c>
      <c r="F46" s="8">
        <v>2.4019199828517999</v>
      </c>
      <c r="G46" s="7">
        <v>84.526350400084894</v>
      </c>
      <c r="H46" s="8">
        <v>2.0029489693815399</v>
      </c>
      <c r="I46" s="7">
        <v>-0.81752457707496295</v>
      </c>
      <c r="J46" s="8">
        <v>3.0518117221247398</v>
      </c>
      <c r="K46" s="7">
        <v>73.323639397391304</v>
      </c>
      <c r="L46" s="8">
        <v>1.26492390346581</v>
      </c>
      <c r="M46" s="7">
        <v>76.412310141561093</v>
      </c>
      <c r="N46" s="8">
        <v>2.4022557585646398</v>
      </c>
      <c r="O46" s="7">
        <v>73.129659424037797</v>
      </c>
      <c r="P46" s="8">
        <v>2.7050279288743799</v>
      </c>
      <c r="Q46" s="7">
        <v>-3.2826507175232802</v>
      </c>
      <c r="R46" s="9">
        <v>3.7180393337469702</v>
      </c>
    </row>
    <row r="47" spans="1:18" ht="15" customHeight="1" x14ac:dyDescent="0.25">
      <c r="A47" s="10" t="s">
        <v>48</v>
      </c>
      <c r="B47" s="68">
        <v>2</v>
      </c>
      <c r="C47" s="7">
        <v>57.606899650355601</v>
      </c>
      <c r="D47" s="8">
        <v>1.26451763055816</v>
      </c>
      <c r="E47" s="7">
        <v>59.078998341218899</v>
      </c>
      <c r="F47" s="8">
        <v>2.3289711179135599</v>
      </c>
      <c r="G47" s="7">
        <v>57.866871211769599</v>
      </c>
      <c r="H47" s="8">
        <v>2.5043866788661702</v>
      </c>
      <c r="I47" s="7">
        <v>-1.2121271294493601</v>
      </c>
      <c r="J47" s="8">
        <v>3.1989206989704799</v>
      </c>
      <c r="K47" s="7">
        <v>84.194077532848993</v>
      </c>
      <c r="L47" s="8">
        <v>0.96221107150292096</v>
      </c>
      <c r="M47" s="7">
        <v>85.627889571923006</v>
      </c>
      <c r="N47" s="8">
        <v>1.62150670046714</v>
      </c>
      <c r="O47" s="7">
        <v>84.705090252179204</v>
      </c>
      <c r="P47" s="8">
        <v>1.6523955885599</v>
      </c>
      <c r="Q47" s="7">
        <v>-0.92279931974380203</v>
      </c>
      <c r="R47" s="9">
        <v>2.1590111608228502</v>
      </c>
    </row>
    <row r="48" spans="1:18" ht="15" customHeight="1" x14ac:dyDescent="0.25">
      <c r="A48" s="10" t="s">
        <v>49</v>
      </c>
      <c r="B48" s="68">
        <v>2</v>
      </c>
      <c r="C48" s="7">
        <v>60.509038266801703</v>
      </c>
      <c r="D48" s="8">
        <v>1.6179043726934701</v>
      </c>
      <c r="E48" s="7">
        <v>62.887434350161399</v>
      </c>
      <c r="F48" s="8">
        <v>2.4808406418748099</v>
      </c>
      <c r="G48" s="7">
        <v>58.1850208574497</v>
      </c>
      <c r="H48" s="8">
        <v>2.85778341335189</v>
      </c>
      <c r="I48" s="7">
        <v>-4.7024134927116101</v>
      </c>
      <c r="J48" s="8">
        <v>3.5191579178990402</v>
      </c>
      <c r="K48" s="7">
        <v>53.939530282245002</v>
      </c>
      <c r="L48" s="8">
        <v>1.8249928406056699</v>
      </c>
      <c r="M48" s="7">
        <v>55.851821859950498</v>
      </c>
      <c r="N48" s="8">
        <v>2.71597250151315</v>
      </c>
      <c r="O48" s="7">
        <v>52.953103589456603</v>
      </c>
      <c r="P48" s="8">
        <v>3.0677400500615501</v>
      </c>
      <c r="Q48" s="7">
        <v>-2.8987182704939398</v>
      </c>
      <c r="R48" s="9">
        <v>3.9919949253057201</v>
      </c>
    </row>
    <row r="49" spans="1:18" ht="15" customHeight="1" x14ac:dyDescent="0.25">
      <c r="A49" s="10" t="s">
        <v>50</v>
      </c>
      <c r="B49" s="68">
        <v>2</v>
      </c>
      <c r="C49" s="7">
        <v>85.245113632367605</v>
      </c>
      <c r="D49" s="8">
        <v>0.80126370203719199</v>
      </c>
      <c r="E49" s="7">
        <v>86.417325780299393</v>
      </c>
      <c r="F49" s="8">
        <v>1.6839610694895599</v>
      </c>
      <c r="G49" s="7">
        <v>84.440416168470605</v>
      </c>
      <c r="H49" s="8">
        <v>2.07204133659019</v>
      </c>
      <c r="I49" s="7">
        <v>-1.9769096118287299</v>
      </c>
      <c r="J49" s="8">
        <v>2.3691354547619401</v>
      </c>
      <c r="K49" s="7">
        <v>57.967787479680197</v>
      </c>
      <c r="L49" s="8">
        <v>1.2692927448283899</v>
      </c>
      <c r="M49" s="7">
        <v>61.878143730143798</v>
      </c>
      <c r="N49" s="8">
        <v>2.4307291683221499</v>
      </c>
      <c r="O49" s="7">
        <v>55.024190612669301</v>
      </c>
      <c r="P49" s="8">
        <v>2.8284464131166098</v>
      </c>
      <c r="Q49" s="7">
        <v>-6.8539531174744903</v>
      </c>
      <c r="R49" s="9">
        <v>3.6600882970484201</v>
      </c>
    </row>
    <row r="50" spans="1:18" ht="15" customHeight="1" x14ac:dyDescent="0.25">
      <c r="A50" s="6" t="s">
        <v>51</v>
      </c>
      <c r="B50" s="68">
        <v>2</v>
      </c>
      <c r="C50" s="7">
        <v>70.976135919939694</v>
      </c>
      <c r="D50" s="8">
        <v>1.1650062344787799</v>
      </c>
      <c r="E50" s="7">
        <v>67.620226629562097</v>
      </c>
      <c r="F50" s="8">
        <v>1.98964145592362</v>
      </c>
      <c r="G50" s="7">
        <v>68.878460816984798</v>
      </c>
      <c r="H50" s="8">
        <v>2.4408586361403901</v>
      </c>
      <c r="I50" s="7">
        <v>1.2582341874227601</v>
      </c>
      <c r="J50" s="8">
        <v>2.7889643675080702</v>
      </c>
      <c r="K50" s="7">
        <v>42.442658375519201</v>
      </c>
      <c r="L50" s="8">
        <v>1.4647314454967599</v>
      </c>
      <c r="M50" s="7">
        <v>46.588180666490999</v>
      </c>
      <c r="N50" s="8">
        <v>2.5671592660314202</v>
      </c>
      <c r="O50" s="7">
        <v>40.666899772432203</v>
      </c>
      <c r="P50" s="8">
        <v>2.4043962963929402</v>
      </c>
      <c r="Q50" s="7">
        <v>-5.9212808940587998</v>
      </c>
      <c r="R50" s="9">
        <v>3.1468093289393901</v>
      </c>
    </row>
    <row r="51" spans="1:18" ht="15" customHeight="1" x14ac:dyDescent="0.25">
      <c r="A51" s="12" t="s">
        <v>52</v>
      </c>
      <c r="B51" s="68">
        <v>2</v>
      </c>
      <c r="C51" s="7">
        <v>60.372567917138198</v>
      </c>
      <c r="D51" s="8">
        <v>0.99846340445960702</v>
      </c>
      <c r="E51" s="7">
        <v>58.604501818627497</v>
      </c>
      <c r="F51" s="8">
        <v>1.9316797144161499</v>
      </c>
      <c r="G51" s="7">
        <v>61.328143388090801</v>
      </c>
      <c r="H51" s="8">
        <v>1.96826445180374</v>
      </c>
      <c r="I51" s="7">
        <v>2.7236415694632901</v>
      </c>
      <c r="J51" s="8">
        <v>2.7710975194368799</v>
      </c>
      <c r="K51" s="7">
        <v>59.142207253848703</v>
      </c>
      <c r="L51" s="8">
        <v>1.45250596672638</v>
      </c>
      <c r="M51" s="7">
        <v>65.050091355660101</v>
      </c>
      <c r="N51" s="8">
        <v>2.2385637181868199</v>
      </c>
      <c r="O51" s="7">
        <v>56.066435694215997</v>
      </c>
      <c r="P51" s="8">
        <v>2.3291496894617501</v>
      </c>
      <c r="Q51" s="7">
        <v>-8.9836556614441108</v>
      </c>
      <c r="R51" s="9">
        <v>2.9681978402918299</v>
      </c>
    </row>
    <row r="52" spans="1:18" ht="15" customHeight="1" x14ac:dyDescent="0.25">
      <c r="A52" s="10" t="s">
        <v>53</v>
      </c>
      <c r="B52" s="68">
        <v>2</v>
      </c>
      <c r="C52" s="7">
        <v>64.311620385433301</v>
      </c>
      <c r="D52" s="8">
        <v>1.0630872871024699</v>
      </c>
      <c r="E52" s="7">
        <v>63.592640698109498</v>
      </c>
      <c r="F52" s="8">
        <v>1.8624161851867</v>
      </c>
      <c r="G52" s="7">
        <v>63.8198246849296</v>
      </c>
      <c r="H52" s="8">
        <v>2.1066110964915201</v>
      </c>
      <c r="I52" s="7">
        <v>0.22718398682015101</v>
      </c>
      <c r="J52" s="8">
        <v>2.58609385761928</v>
      </c>
      <c r="K52" s="7">
        <v>82.524162239197693</v>
      </c>
      <c r="L52" s="8">
        <v>1.1757736122906299</v>
      </c>
      <c r="M52" s="7">
        <v>79.605219336373693</v>
      </c>
      <c r="N52" s="8">
        <v>2.5711877052100802</v>
      </c>
      <c r="O52" s="7">
        <v>80.657755579246</v>
      </c>
      <c r="P52" s="8">
        <v>2.53437102161605</v>
      </c>
      <c r="Q52" s="7">
        <v>1.0525362428723399</v>
      </c>
      <c r="R52" s="9">
        <v>3.8266993587926801</v>
      </c>
    </row>
    <row r="53" spans="1:18" ht="15" customHeight="1" x14ac:dyDescent="0.25">
      <c r="A53" s="10" t="s">
        <v>54</v>
      </c>
      <c r="B53" s="68">
        <v>2</v>
      </c>
      <c r="C53" s="7">
        <v>54.842841529445998</v>
      </c>
      <c r="D53" s="8">
        <v>1.23614374078475</v>
      </c>
      <c r="E53" s="7">
        <v>52.351158933999699</v>
      </c>
      <c r="F53" s="8">
        <v>2.4778775971095199</v>
      </c>
      <c r="G53" s="7">
        <v>56.117219751383502</v>
      </c>
      <c r="H53" s="8">
        <v>2.2664820803019099</v>
      </c>
      <c r="I53" s="7">
        <v>3.76606081738371</v>
      </c>
      <c r="J53" s="8">
        <v>3.5592733914423098</v>
      </c>
      <c r="K53" s="7">
        <v>71.503094795529194</v>
      </c>
      <c r="L53" s="8">
        <v>1.0832151108088599</v>
      </c>
      <c r="M53" s="7">
        <v>73.145929398758497</v>
      </c>
      <c r="N53" s="8">
        <v>2.0202083873149501</v>
      </c>
      <c r="O53" s="7">
        <v>65.695238778993399</v>
      </c>
      <c r="P53" s="8">
        <v>1.8946339067139499</v>
      </c>
      <c r="Q53" s="7">
        <v>-7.4506906197651004</v>
      </c>
      <c r="R53" s="9">
        <v>2.6869817785534602</v>
      </c>
    </row>
    <row r="54" spans="1:18" ht="15" customHeight="1" x14ac:dyDescent="0.25">
      <c r="A54" s="10" t="s">
        <v>55</v>
      </c>
      <c r="B54" s="68">
        <v>2</v>
      </c>
      <c r="C54" s="7">
        <v>75.395589519958705</v>
      </c>
      <c r="D54" s="8">
        <v>1.1843317957058801</v>
      </c>
      <c r="E54" s="7">
        <v>78.606759854024006</v>
      </c>
      <c r="F54" s="8">
        <v>2.2719303018458898</v>
      </c>
      <c r="G54" s="7">
        <v>72.253056633544006</v>
      </c>
      <c r="H54" s="8">
        <v>2.5650064251595999</v>
      </c>
      <c r="I54" s="7">
        <v>-6.3537032204799697</v>
      </c>
      <c r="J54" s="8">
        <v>3.35313711483855</v>
      </c>
      <c r="K54" s="7">
        <v>86.396990463151397</v>
      </c>
      <c r="L54" s="8">
        <v>1.11546491770581</v>
      </c>
      <c r="M54" s="7">
        <v>87.515911456895793</v>
      </c>
      <c r="N54" s="8">
        <v>1.7742216466185801</v>
      </c>
      <c r="O54" s="7">
        <v>84.555953161828</v>
      </c>
      <c r="P54" s="8">
        <v>2.24366256565306</v>
      </c>
      <c r="Q54" s="7">
        <v>-2.9599582950677199</v>
      </c>
      <c r="R54" s="9">
        <v>2.8054885303710799</v>
      </c>
    </row>
    <row r="55" spans="1:18" ht="15" customHeight="1" x14ac:dyDescent="0.25">
      <c r="A55" s="10" t="s">
        <v>56</v>
      </c>
      <c r="B55" s="68">
        <v>2</v>
      </c>
      <c r="C55" s="7">
        <v>90.149970951273701</v>
      </c>
      <c r="D55" s="8">
        <v>0.75739451991377704</v>
      </c>
      <c r="E55" s="7">
        <v>84.938647774595907</v>
      </c>
      <c r="F55" s="8">
        <v>2.0417540500922402</v>
      </c>
      <c r="G55" s="7">
        <v>92.167327401995294</v>
      </c>
      <c r="H55" s="8">
        <v>1.4590203125588099</v>
      </c>
      <c r="I55" s="7">
        <v>7.2286796273993401</v>
      </c>
      <c r="J55" s="8">
        <v>2.7746059786525401</v>
      </c>
      <c r="K55" s="7">
        <v>91.694698600913298</v>
      </c>
      <c r="L55" s="8">
        <v>0.79061251962202606</v>
      </c>
      <c r="M55" s="7">
        <v>92.773977916240895</v>
      </c>
      <c r="N55" s="8">
        <v>1.0297628958627101</v>
      </c>
      <c r="O55" s="7">
        <v>92.616030441304204</v>
      </c>
      <c r="P55" s="8">
        <v>1.7323378235639899</v>
      </c>
      <c r="Q55" s="7">
        <v>-0.157947474936663</v>
      </c>
      <c r="R55" s="9">
        <v>2.0026639350918201</v>
      </c>
    </row>
    <row r="56" spans="1:18" ht="15" customHeight="1" x14ac:dyDescent="0.25">
      <c r="A56" s="10" t="s">
        <v>57</v>
      </c>
      <c r="B56" s="68">
        <v>2</v>
      </c>
      <c r="C56" s="7">
        <v>67.450643402204506</v>
      </c>
      <c r="D56" s="8">
        <v>1.11408417844834</v>
      </c>
      <c r="E56" s="7">
        <v>67.549089951679207</v>
      </c>
      <c r="F56" s="8">
        <v>1.77510148287393</v>
      </c>
      <c r="G56" s="7">
        <v>65.340332422999595</v>
      </c>
      <c r="H56" s="8">
        <v>1.8554956205392801</v>
      </c>
      <c r="I56" s="7">
        <v>-2.2087575286796799</v>
      </c>
      <c r="J56" s="8">
        <v>2.36022483910387</v>
      </c>
      <c r="K56" s="7">
        <v>77.829018666440106</v>
      </c>
      <c r="L56" s="8">
        <v>0.91441865329838201</v>
      </c>
      <c r="M56" s="7">
        <v>79.166600120558201</v>
      </c>
      <c r="N56" s="8">
        <v>1.82978332357503</v>
      </c>
      <c r="O56" s="7">
        <v>76.804585280687704</v>
      </c>
      <c r="P56" s="8">
        <v>1.7303601278303999</v>
      </c>
      <c r="Q56" s="7">
        <v>-2.3620148398705498</v>
      </c>
      <c r="R56" s="9">
        <v>2.2528608615020902</v>
      </c>
    </row>
    <row r="57" spans="1:18" ht="15" customHeight="1" x14ac:dyDescent="0.25">
      <c r="A57" s="10" t="s">
        <v>58</v>
      </c>
      <c r="B57" s="68">
        <v>2</v>
      </c>
      <c r="C57" s="7">
        <v>86.534004475161893</v>
      </c>
      <c r="D57" s="8">
        <v>1.1878476425612201</v>
      </c>
      <c r="E57" s="7">
        <v>85.617826368916596</v>
      </c>
      <c r="F57" s="8">
        <v>2.3620347129377599</v>
      </c>
      <c r="G57" s="7">
        <v>86.224590057440096</v>
      </c>
      <c r="H57" s="8">
        <v>1.9240233244478</v>
      </c>
      <c r="I57" s="7">
        <v>0.60676368852348594</v>
      </c>
      <c r="J57" s="8">
        <v>2.9192105696136399</v>
      </c>
      <c r="K57" s="7">
        <v>82.888154379262801</v>
      </c>
      <c r="L57" s="8">
        <v>1.2050745861738099</v>
      </c>
      <c r="M57" s="7">
        <v>83.485741115716294</v>
      </c>
      <c r="N57" s="8">
        <v>2.12333629334295</v>
      </c>
      <c r="O57" s="7">
        <v>81.114805404012998</v>
      </c>
      <c r="P57" s="8">
        <v>3.34653338226647</v>
      </c>
      <c r="Q57" s="7">
        <v>-2.3709357117032699</v>
      </c>
      <c r="R57" s="9">
        <v>3.8139451128708299</v>
      </c>
    </row>
    <row r="58" spans="1:18" ht="15" customHeight="1" x14ac:dyDescent="0.25">
      <c r="A58" s="10" t="s">
        <v>59</v>
      </c>
      <c r="B58" s="68">
        <v>2</v>
      </c>
      <c r="C58" s="7">
        <v>70.852419384961394</v>
      </c>
      <c r="D58" s="8">
        <v>1.0310773502138999</v>
      </c>
      <c r="E58" s="7">
        <v>77.559339317170299</v>
      </c>
      <c r="F58" s="8">
        <v>1.57323640905356</v>
      </c>
      <c r="G58" s="7">
        <v>65.042812219630505</v>
      </c>
      <c r="H58" s="8">
        <v>2.11272042742198</v>
      </c>
      <c r="I58" s="7">
        <v>-12.5165270975398</v>
      </c>
      <c r="J58" s="8">
        <v>2.47753884213575</v>
      </c>
      <c r="K58" s="7">
        <v>69.399025952468506</v>
      </c>
      <c r="L58" s="8">
        <v>1.20767297789996</v>
      </c>
      <c r="M58" s="7">
        <v>72.702017711414499</v>
      </c>
      <c r="N58" s="8">
        <v>2.0004751650802102</v>
      </c>
      <c r="O58" s="7">
        <v>63.787666665310503</v>
      </c>
      <c r="P58" s="8">
        <v>2.5019499939339598</v>
      </c>
      <c r="Q58" s="7">
        <v>-8.9143510461039703</v>
      </c>
      <c r="R58" s="9">
        <v>3.08891412439172</v>
      </c>
    </row>
    <row r="59" spans="1:18" ht="15" customHeight="1" x14ac:dyDescent="0.25">
      <c r="A59" s="10" t="s">
        <v>60</v>
      </c>
      <c r="B59" s="68">
        <v>2</v>
      </c>
      <c r="C59" s="7">
        <v>69.785215822756498</v>
      </c>
      <c r="D59" s="8">
        <v>1.24358717500865</v>
      </c>
      <c r="E59" s="7">
        <v>69.506802158737599</v>
      </c>
      <c r="F59" s="8">
        <v>2.4577264758532902</v>
      </c>
      <c r="G59" s="7">
        <v>70.902869107559297</v>
      </c>
      <c r="H59" s="8">
        <v>2.4487551233583398</v>
      </c>
      <c r="I59" s="7">
        <v>1.3960669488216799</v>
      </c>
      <c r="J59" s="8">
        <v>3.4125354942506498</v>
      </c>
      <c r="K59" s="7">
        <v>72.318475472322504</v>
      </c>
      <c r="L59" s="8">
        <v>1.4684752012595499</v>
      </c>
      <c r="M59" s="7">
        <v>80.537043633340005</v>
      </c>
      <c r="N59" s="8">
        <v>1.8095493339934501</v>
      </c>
      <c r="O59" s="7">
        <v>73.383029890593605</v>
      </c>
      <c r="P59" s="8">
        <v>2.9620033293398</v>
      </c>
      <c r="Q59" s="7">
        <v>-7.1540137427463604</v>
      </c>
      <c r="R59" s="9">
        <v>3.52802904903902</v>
      </c>
    </row>
    <row r="60" spans="1:18" ht="15" customHeight="1" x14ac:dyDescent="0.25">
      <c r="A60" s="10" t="s">
        <v>61</v>
      </c>
      <c r="B60" s="68">
        <v>2</v>
      </c>
      <c r="C60" s="7">
        <v>73.278132211872304</v>
      </c>
      <c r="D60" s="8">
        <v>1.63095126487083</v>
      </c>
      <c r="E60" s="7">
        <v>72.100691319051407</v>
      </c>
      <c r="F60" s="8">
        <v>4.2435422234128</v>
      </c>
      <c r="G60" s="7">
        <v>70.257803637576401</v>
      </c>
      <c r="H60" s="8">
        <v>3.4455625606206102</v>
      </c>
      <c r="I60" s="7">
        <v>-1.8428876814749899</v>
      </c>
      <c r="J60" s="8">
        <v>5.06032873503906</v>
      </c>
      <c r="K60" s="7">
        <v>84.845648718226897</v>
      </c>
      <c r="L60" s="8">
        <v>2.0848290161819301</v>
      </c>
      <c r="M60" s="7">
        <v>83.633174032890096</v>
      </c>
      <c r="N60" s="8">
        <v>8.5881872747632197</v>
      </c>
      <c r="O60" s="7">
        <v>86.649815606767802</v>
      </c>
      <c r="P60" s="8">
        <v>2.9061060821951301</v>
      </c>
      <c r="Q60" s="7">
        <v>3.01664157387764</v>
      </c>
      <c r="R60" s="9">
        <v>9.1284114470692401</v>
      </c>
    </row>
    <row r="61" spans="1:18" ht="15" customHeight="1" x14ac:dyDescent="0.25">
      <c r="A61" s="6" t="s">
        <v>62</v>
      </c>
      <c r="B61" s="68">
        <v>2</v>
      </c>
      <c r="C61" s="7">
        <v>71.971446183579303</v>
      </c>
      <c r="D61" s="8">
        <v>1.2751656168805301</v>
      </c>
      <c r="E61" s="7">
        <v>72.652567051076801</v>
      </c>
      <c r="F61" s="8">
        <v>2.0463774671921602</v>
      </c>
      <c r="G61" s="7">
        <v>66.820071030509595</v>
      </c>
      <c r="H61" s="8">
        <v>2.49756794856938</v>
      </c>
      <c r="I61" s="7">
        <v>-5.8324960205671497</v>
      </c>
      <c r="J61" s="8">
        <v>2.7122773765220498</v>
      </c>
      <c r="K61" s="7">
        <v>57.547211437896202</v>
      </c>
      <c r="L61" s="8">
        <v>1.24711489635696</v>
      </c>
      <c r="M61" s="7">
        <v>64.291440289520494</v>
      </c>
      <c r="N61" s="8">
        <v>1.8701515497396499</v>
      </c>
      <c r="O61" s="7">
        <v>50.945910621826101</v>
      </c>
      <c r="P61" s="8">
        <v>2.4975437697278</v>
      </c>
      <c r="Q61" s="7">
        <v>-13.3455296676944</v>
      </c>
      <c r="R61" s="9">
        <v>2.8001297083588201</v>
      </c>
    </row>
    <row r="62" spans="1:18" ht="15" customHeight="1" x14ac:dyDescent="0.25">
      <c r="A62" s="10" t="s">
        <v>63</v>
      </c>
      <c r="B62" s="68">
        <v>2</v>
      </c>
      <c r="C62" s="7">
        <v>75.835842907713499</v>
      </c>
      <c r="D62" s="8">
        <v>1.00626496986795</v>
      </c>
      <c r="E62" s="7">
        <v>73.643178080337407</v>
      </c>
      <c r="F62" s="8">
        <v>1.91718868732046</v>
      </c>
      <c r="G62" s="7">
        <v>74.545968887914398</v>
      </c>
      <c r="H62" s="8">
        <v>1.97203117619868</v>
      </c>
      <c r="I62" s="7">
        <v>0.90279080757693497</v>
      </c>
      <c r="J62" s="8">
        <v>2.7982920456254301</v>
      </c>
      <c r="K62" s="7">
        <v>48.496624871052703</v>
      </c>
      <c r="L62" s="8">
        <v>1.2609415533802699</v>
      </c>
      <c r="M62" s="7">
        <v>49.777250904119903</v>
      </c>
      <c r="N62" s="8">
        <v>1.89830853080922</v>
      </c>
      <c r="O62" s="7">
        <v>48.392682335314902</v>
      </c>
      <c r="P62" s="8">
        <v>2.20217980970751</v>
      </c>
      <c r="Q62" s="7">
        <v>-1.3845685688049401</v>
      </c>
      <c r="R62" s="9">
        <v>2.71814070572244</v>
      </c>
    </row>
    <row r="63" spans="1:18" ht="15" customHeight="1" x14ac:dyDescent="0.25">
      <c r="A63" s="14" t="s">
        <v>114</v>
      </c>
      <c r="B63" s="106">
        <v>2</v>
      </c>
      <c r="C63" s="15">
        <v>73.169264638784398</v>
      </c>
      <c r="D63" s="16">
        <v>0.23148961188611</v>
      </c>
      <c r="E63" s="15">
        <v>73.747893569168795</v>
      </c>
      <c r="F63" s="16">
        <v>0.47224133895773002</v>
      </c>
      <c r="G63" s="15">
        <v>71.727915939314897</v>
      </c>
      <c r="H63" s="16">
        <v>0.47293392580819499</v>
      </c>
      <c r="I63" s="15">
        <v>-2.0199776298539001</v>
      </c>
      <c r="J63" s="16">
        <v>0.65908622341211098</v>
      </c>
      <c r="K63" s="15">
        <v>76.749170556537806</v>
      </c>
      <c r="L63" s="16">
        <v>0.244516876910856</v>
      </c>
      <c r="M63" s="15">
        <v>77.687653701326894</v>
      </c>
      <c r="N63" s="16">
        <v>0.51627555284204996</v>
      </c>
      <c r="O63" s="15">
        <v>75.675361202134397</v>
      </c>
      <c r="P63" s="16">
        <v>0.43998122974614801</v>
      </c>
      <c r="Q63" s="15">
        <v>-2.0122924991924598</v>
      </c>
      <c r="R63" s="17">
        <v>0.65067234109676497</v>
      </c>
    </row>
    <row r="64" spans="1:18" ht="15" customHeight="1" x14ac:dyDescent="0.25">
      <c r="A64" s="18" t="s">
        <v>115</v>
      </c>
      <c r="B64" s="107">
        <v>2</v>
      </c>
      <c r="C64" s="19">
        <v>72.381493429565495</v>
      </c>
      <c r="D64" s="20">
        <v>0.341268418737596</v>
      </c>
      <c r="E64" s="19">
        <v>72.800487172009497</v>
      </c>
      <c r="F64" s="20">
        <v>0.66752438329026298</v>
      </c>
      <c r="G64" s="19">
        <v>71.554779836615396</v>
      </c>
      <c r="H64" s="20">
        <v>0.67450479788203299</v>
      </c>
      <c r="I64" s="19">
        <v>-1.2457073353941299</v>
      </c>
      <c r="J64" s="20">
        <v>0.92959143415900902</v>
      </c>
      <c r="K64" s="19">
        <v>76.916192217052298</v>
      </c>
      <c r="L64" s="20">
        <v>0.34152483514459903</v>
      </c>
      <c r="M64" s="19">
        <v>78.061096424233</v>
      </c>
      <c r="N64" s="20">
        <v>0.62910302181720501</v>
      </c>
      <c r="O64" s="19">
        <v>75.811888292808405</v>
      </c>
      <c r="P64" s="20">
        <v>0.66479382283011601</v>
      </c>
      <c r="Q64" s="19">
        <v>-2.2492081314246</v>
      </c>
      <c r="R64" s="21">
        <v>0.87944506513780996</v>
      </c>
    </row>
    <row r="65" spans="1:18" ht="15" customHeight="1" x14ac:dyDescent="0.25">
      <c r="A65" s="22" t="s">
        <v>116</v>
      </c>
      <c r="B65" s="109">
        <v>2</v>
      </c>
      <c r="C65" s="23">
        <v>73.067167946057097</v>
      </c>
      <c r="D65" s="24">
        <v>0.169833710907144</v>
      </c>
      <c r="E65" s="23">
        <v>73.567903215746298</v>
      </c>
      <c r="F65" s="24">
        <v>0.33420787845290001</v>
      </c>
      <c r="G65" s="23">
        <v>71.628085670369501</v>
      </c>
      <c r="H65" s="24">
        <v>0.34792206747894699</v>
      </c>
      <c r="I65" s="23">
        <v>-1.9398175453768001</v>
      </c>
      <c r="J65" s="24">
        <v>0.47495562593249602</v>
      </c>
      <c r="K65" s="23">
        <v>70.254042635219605</v>
      </c>
      <c r="L65" s="24">
        <v>0.18752342300108599</v>
      </c>
      <c r="M65" s="23">
        <v>72.500320879405606</v>
      </c>
      <c r="N65" s="24">
        <v>0.35830455409703699</v>
      </c>
      <c r="O65" s="23">
        <v>68.599120934231095</v>
      </c>
      <c r="P65" s="24">
        <v>0.34386435272364102</v>
      </c>
      <c r="Q65" s="23">
        <v>-3.9011999451745201</v>
      </c>
      <c r="R65" s="25">
        <v>0.47912618816146801</v>
      </c>
    </row>
    <row r="66" spans="1:18" ht="15" customHeight="1" x14ac:dyDescent="0.25">
      <c r="A66" s="146" t="s">
        <v>117</v>
      </c>
      <c r="B66" s="68">
        <v>2</v>
      </c>
      <c r="C66" s="7">
        <v>76.080406410099698</v>
      </c>
      <c r="D66" s="8">
        <v>2.3752990141267798</v>
      </c>
      <c r="E66" s="7">
        <v>71.942718767333304</v>
      </c>
      <c r="F66" s="8">
        <v>4.5895005730478404</v>
      </c>
      <c r="G66" s="7">
        <v>75.759326343618298</v>
      </c>
      <c r="H66" s="8">
        <v>4.0455766051187396</v>
      </c>
      <c r="I66" s="7">
        <v>3.8166075762849698</v>
      </c>
      <c r="J66" s="8">
        <v>6.0905245651963398</v>
      </c>
      <c r="K66" s="7">
        <v>88.514209089312004</v>
      </c>
      <c r="L66" s="8">
        <v>1.6717524810761499</v>
      </c>
      <c r="M66" s="7">
        <v>86.572327489516894</v>
      </c>
      <c r="N66" s="8">
        <v>3.5058541722443999</v>
      </c>
      <c r="O66" s="7">
        <v>88.143428449342693</v>
      </c>
      <c r="P66" s="8">
        <v>4.3392476065737897</v>
      </c>
      <c r="Q66" s="7">
        <v>1.5711009598258401</v>
      </c>
      <c r="R66" s="9">
        <v>6.1735628011214603</v>
      </c>
    </row>
    <row r="67" spans="1:18" ht="15" customHeight="1" x14ac:dyDescent="0.25">
      <c r="A67" s="146" t="s">
        <v>118</v>
      </c>
      <c r="B67" s="68">
        <v>2</v>
      </c>
      <c r="C67" s="7">
        <v>64.983824296256998</v>
      </c>
      <c r="D67" s="8">
        <v>2.6169913332336101</v>
      </c>
      <c r="E67" s="7">
        <v>65.420825265706696</v>
      </c>
      <c r="F67" s="8">
        <v>4.4035714522210503</v>
      </c>
      <c r="G67" s="7">
        <v>69.266036805919697</v>
      </c>
      <c r="H67" s="8">
        <v>5.5895873029179999</v>
      </c>
      <c r="I67" s="7">
        <v>3.8452115402130098</v>
      </c>
      <c r="J67" s="8">
        <v>7.8991853822679996</v>
      </c>
      <c r="K67" s="7">
        <v>90.455235275603201</v>
      </c>
      <c r="L67" s="8">
        <v>1.17992846305388</v>
      </c>
      <c r="M67" s="7">
        <v>92.369940267022599</v>
      </c>
      <c r="N67" s="8">
        <v>1.9340682976028101</v>
      </c>
      <c r="O67" s="7">
        <v>93.030124253384102</v>
      </c>
      <c r="P67" s="8">
        <v>1.97466691484782</v>
      </c>
      <c r="Q67" s="7">
        <v>0.66018398636148801</v>
      </c>
      <c r="R67" s="9">
        <v>3.10821940351049</v>
      </c>
    </row>
    <row r="68" spans="1:18" ht="15" customHeight="1" x14ac:dyDescent="0.25">
      <c r="A68" s="146" t="s">
        <v>119</v>
      </c>
      <c r="B68" s="68">
        <v>2</v>
      </c>
      <c r="C68" s="7">
        <v>75.195114320907393</v>
      </c>
      <c r="D68" s="8">
        <v>1.9929587188015601</v>
      </c>
      <c r="E68" s="7">
        <v>77.413947780230501</v>
      </c>
      <c r="F68" s="8">
        <v>3.61216287033296</v>
      </c>
      <c r="G68" s="7">
        <v>69.067751510979804</v>
      </c>
      <c r="H68" s="8">
        <v>4.7729300461840003</v>
      </c>
      <c r="I68" s="7">
        <v>-8.3461962692507701</v>
      </c>
      <c r="J68" s="8">
        <v>6.1494706693827101</v>
      </c>
      <c r="K68" s="7">
        <v>90.050317016889593</v>
      </c>
      <c r="L68" s="8">
        <v>1.4097073105276801</v>
      </c>
      <c r="M68" s="7">
        <v>91.083329644098896</v>
      </c>
      <c r="N68" s="8">
        <v>2.3059474753690199</v>
      </c>
      <c r="O68" s="7">
        <v>92.927391341232706</v>
      </c>
      <c r="P68" s="8">
        <v>2.5456585373615002</v>
      </c>
      <c r="Q68" s="7">
        <v>1.8440616971338699</v>
      </c>
      <c r="R68" s="9">
        <v>3.4646041872310098</v>
      </c>
    </row>
    <row r="69" spans="1:18" ht="15.75" customHeight="1" x14ac:dyDescent="0.25">
      <c r="A69" s="147" t="s">
        <v>120</v>
      </c>
      <c r="B69" s="78">
        <v>2</v>
      </c>
      <c r="C69" s="28">
        <v>85.620674631555403</v>
      </c>
      <c r="D69" s="29">
        <v>1.60393990465391</v>
      </c>
      <c r="E69" s="28">
        <v>85.648994677681102</v>
      </c>
      <c r="F69" s="29">
        <v>3.34137439446953</v>
      </c>
      <c r="G69" s="28">
        <v>86.325621513467894</v>
      </c>
      <c r="H69" s="29">
        <v>2.7176194667633</v>
      </c>
      <c r="I69" s="28">
        <v>0.67662683578677696</v>
      </c>
      <c r="J69" s="29">
        <v>4.4395626941532997</v>
      </c>
      <c r="K69" s="28">
        <v>88.483896514842002</v>
      </c>
      <c r="L69" s="29">
        <v>1.8348403395989901</v>
      </c>
      <c r="M69" s="28">
        <v>87.301786321231504</v>
      </c>
      <c r="N69" s="29">
        <v>4.6051491198136203</v>
      </c>
      <c r="O69" s="28">
        <v>87.318433653360202</v>
      </c>
      <c r="P69" s="29">
        <v>3.2630018256412199</v>
      </c>
      <c r="Q69" s="28">
        <v>1.6647332128613399E-2</v>
      </c>
      <c r="R69" s="30">
        <v>5.5291642430392001</v>
      </c>
    </row>
    <row r="70" spans="1:18" ht="15" customHeight="1" x14ac:dyDescent="0.25">
      <c r="A70" s="31"/>
      <c r="B70" s="151"/>
      <c r="C70" s="3" t="s">
        <v>1608</v>
      </c>
      <c r="D70" s="4" t="s">
        <v>1609</v>
      </c>
      <c r="E70" s="3" t="s">
        <v>1660</v>
      </c>
      <c r="F70" s="4" t="s">
        <v>1661</v>
      </c>
      <c r="G70" s="3" t="s">
        <v>1662</v>
      </c>
      <c r="H70" s="4" t="s">
        <v>1663</v>
      </c>
      <c r="I70" s="3" t="s">
        <v>1664</v>
      </c>
      <c r="J70" s="4" t="s">
        <v>1665</v>
      </c>
      <c r="K70" s="3" t="s">
        <v>1610</v>
      </c>
      <c r="L70" s="4" t="s">
        <v>1611</v>
      </c>
      <c r="M70" s="3" t="s">
        <v>1666</v>
      </c>
      <c r="N70" s="4" t="s">
        <v>1667</v>
      </c>
      <c r="O70" s="3" t="s">
        <v>1668</v>
      </c>
      <c r="P70" s="4" t="s">
        <v>1669</v>
      </c>
      <c r="Q70" s="3" t="s">
        <v>1670</v>
      </c>
      <c r="R70" s="5" t="s">
        <v>1671</v>
      </c>
    </row>
    <row r="71" spans="1:18" ht="15" customHeight="1" x14ac:dyDescent="0.25">
      <c r="A71" s="10" t="s">
        <v>15</v>
      </c>
      <c r="B71" s="73">
        <v>1</v>
      </c>
      <c r="C71" s="7">
        <v>69.897812225593796</v>
      </c>
      <c r="D71" s="8">
        <v>1.31735134911628</v>
      </c>
      <c r="E71" s="7">
        <v>72.352592430668906</v>
      </c>
      <c r="F71" s="8">
        <v>2.3907744749652</v>
      </c>
      <c r="G71" s="7">
        <v>62.165060564392803</v>
      </c>
      <c r="H71" s="8">
        <v>2.9946761715958399</v>
      </c>
      <c r="I71" s="7">
        <v>-10.1875318662761</v>
      </c>
      <c r="J71" s="8">
        <v>3.81357765688443</v>
      </c>
      <c r="K71" s="7">
        <v>93.330378238486205</v>
      </c>
      <c r="L71" s="8">
        <v>0.66002997089401405</v>
      </c>
      <c r="M71" s="7">
        <v>94.139283514936693</v>
      </c>
      <c r="N71" s="8">
        <v>1.4836143419783601</v>
      </c>
      <c r="O71" s="7">
        <v>91.180435162341993</v>
      </c>
      <c r="P71" s="8">
        <v>1.45397269784063</v>
      </c>
      <c r="Q71" s="7">
        <v>-2.95884835259473</v>
      </c>
      <c r="R71" s="9">
        <v>1.9640264721349301</v>
      </c>
    </row>
    <row r="72" spans="1:18" ht="15" customHeight="1" x14ac:dyDescent="0.25">
      <c r="A72" s="10" t="s">
        <v>19</v>
      </c>
      <c r="B72" s="73">
        <v>1</v>
      </c>
      <c r="C72" s="7">
        <v>70.878596405666698</v>
      </c>
      <c r="D72" s="8">
        <v>0.99913414484357999</v>
      </c>
      <c r="E72" s="7">
        <v>71.9400683850739</v>
      </c>
      <c r="F72" s="8">
        <v>1.5648143194831801</v>
      </c>
      <c r="G72" s="7">
        <v>71.450732512032502</v>
      </c>
      <c r="H72" s="8">
        <v>2.3858824049240899</v>
      </c>
      <c r="I72" s="7">
        <v>-0.48933587304138398</v>
      </c>
      <c r="J72" s="8">
        <v>2.7088346894678401</v>
      </c>
      <c r="K72" s="7">
        <v>91.808254833223003</v>
      </c>
      <c r="L72" s="8">
        <v>0.60592205216495598</v>
      </c>
      <c r="M72" s="7">
        <v>91.049735522731794</v>
      </c>
      <c r="N72" s="8">
        <v>1.12228724801907</v>
      </c>
      <c r="O72" s="7">
        <v>93.044241310108802</v>
      </c>
      <c r="P72" s="8">
        <v>1.1539047184375599</v>
      </c>
      <c r="Q72" s="7">
        <v>1.99450578737704</v>
      </c>
      <c r="R72" s="9">
        <v>1.49206534499016</v>
      </c>
    </row>
    <row r="73" spans="1:18" ht="15" customHeight="1" x14ac:dyDescent="0.25">
      <c r="A73" s="145" t="s">
        <v>21</v>
      </c>
      <c r="B73" s="73">
        <v>1</v>
      </c>
      <c r="C73" s="7">
        <v>65.872863695476198</v>
      </c>
      <c r="D73" s="8">
        <v>1.4027408849016501</v>
      </c>
      <c r="E73" s="7">
        <v>66.587091229887804</v>
      </c>
      <c r="F73" s="8">
        <v>2.7532371868213099</v>
      </c>
      <c r="G73" s="7">
        <v>64.459189278652403</v>
      </c>
      <c r="H73" s="8">
        <v>3.26146536121301</v>
      </c>
      <c r="I73" s="7">
        <v>-2.1279019512353901</v>
      </c>
      <c r="J73" s="8">
        <v>4.3513436819402296</v>
      </c>
      <c r="K73" s="7">
        <v>90.651235288909206</v>
      </c>
      <c r="L73" s="8">
        <v>0.83123229612190996</v>
      </c>
      <c r="M73" s="7">
        <v>90.847395473695897</v>
      </c>
      <c r="N73" s="8">
        <v>1.8367846740179601</v>
      </c>
      <c r="O73" s="7">
        <v>94.3556577727594</v>
      </c>
      <c r="P73" s="8">
        <v>1.3354994426757301</v>
      </c>
      <c r="Q73" s="7">
        <v>3.5082622990635199</v>
      </c>
      <c r="R73" s="9">
        <v>2.1453341654530602</v>
      </c>
    </row>
    <row r="74" spans="1:18" ht="15" customHeight="1" x14ac:dyDescent="0.25">
      <c r="A74" s="10" t="s">
        <v>22</v>
      </c>
      <c r="B74" s="73">
        <v>1</v>
      </c>
      <c r="C74" s="7">
        <v>51.030253897848802</v>
      </c>
      <c r="D74" s="8">
        <v>1.801581414068</v>
      </c>
      <c r="E74" s="7">
        <v>60.126748584754999</v>
      </c>
      <c r="F74" s="8">
        <v>3.1515191471881199</v>
      </c>
      <c r="G74" s="7">
        <v>46.896063469700501</v>
      </c>
      <c r="H74" s="8">
        <v>3.1258118070126901</v>
      </c>
      <c r="I74" s="7">
        <v>-13.2306851150545</v>
      </c>
      <c r="J74" s="8">
        <v>3.7481213112263099</v>
      </c>
      <c r="K74" s="7">
        <v>79.716774328182694</v>
      </c>
      <c r="L74" s="8">
        <v>1.2601373323343501</v>
      </c>
      <c r="M74" s="7">
        <v>81.551709848793607</v>
      </c>
      <c r="N74" s="8">
        <v>2.20689781111325</v>
      </c>
      <c r="O74" s="7">
        <v>76.326755612722593</v>
      </c>
      <c r="P74" s="8">
        <v>2.7986766453691598</v>
      </c>
      <c r="Q74" s="7">
        <v>-5.2249542360709897</v>
      </c>
      <c r="R74" s="9">
        <v>3.5472030490452</v>
      </c>
    </row>
    <row r="75" spans="1:18" ht="15" customHeight="1" x14ac:dyDescent="0.25">
      <c r="A75" s="10" t="s">
        <v>33</v>
      </c>
      <c r="B75" s="73">
        <v>1</v>
      </c>
      <c r="C75" s="7">
        <v>74.102324489821299</v>
      </c>
      <c r="D75" s="8">
        <v>1.67235104100835</v>
      </c>
      <c r="E75" s="7">
        <v>78.636436846051495</v>
      </c>
      <c r="F75" s="8">
        <v>2.9392204639967998</v>
      </c>
      <c r="G75" s="7">
        <v>66.306137732260794</v>
      </c>
      <c r="H75" s="8">
        <v>3.3448850877545699</v>
      </c>
      <c r="I75" s="7">
        <v>-12.3302991137906</v>
      </c>
      <c r="J75" s="8">
        <v>4.0198106099429101</v>
      </c>
      <c r="K75" s="7">
        <v>89.318689760588597</v>
      </c>
      <c r="L75" s="8">
        <v>1.00760520997181</v>
      </c>
      <c r="M75" s="7">
        <v>88.710980265394795</v>
      </c>
      <c r="N75" s="8">
        <v>2.2922699490898699</v>
      </c>
      <c r="O75" s="7">
        <v>91.740655614434502</v>
      </c>
      <c r="P75" s="8">
        <v>1.7510532231357001</v>
      </c>
      <c r="Q75" s="7">
        <v>3.02967534903966</v>
      </c>
      <c r="R75" s="9">
        <v>3.0758454627235499</v>
      </c>
    </row>
    <row r="76" spans="1:18" ht="15" customHeight="1" x14ac:dyDescent="0.25">
      <c r="A76" s="10" t="s">
        <v>38</v>
      </c>
      <c r="B76" s="73">
        <v>1</v>
      </c>
      <c r="C76" s="7">
        <v>57.518072740953897</v>
      </c>
      <c r="D76" s="8">
        <v>1.2903105292055499</v>
      </c>
      <c r="E76" s="7">
        <v>57.695209324299803</v>
      </c>
      <c r="F76" s="8">
        <v>2.5333259244429698</v>
      </c>
      <c r="G76" s="7">
        <v>58.781210700131901</v>
      </c>
      <c r="H76" s="8">
        <v>2.34743794894153</v>
      </c>
      <c r="I76" s="7">
        <v>1.0860013758320901</v>
      </c>
      <c r="J76" s="8">
        <v>3.5958031149431302</v>
      </c>
      <c r="K76" s="7">
        <v>78.948635778470205</v>
      </c>
      <c r="L76" s="8">
        <v>1.0371621316727999</v>
      </c>
      <c r="M76" s="7">
        <v>81.967642109485396</v>
      </c>
      <c r="N76" s="8">
        <v>2.0426954450575501</v>
      </c>
      <c r="O76" s="7">
        <v>77.64188208585</v>
      </c>
      <c r="P76" s="8">
        <v>2.2523516532424201</v>
      </c>
      <c r="Q76" s="7">
        <v>-4.3257600236354099</v>
      </c>
      <c r="R76" s="9">
        <v>3.1932608463782901</v>
      </c>
    </row>
    <row r="77" spans="1:18" ht="15" customHeight="1" x14ac:dyDescent="0.25">
      <c r="A77" s="10" t="s">
        <v>40</v>
      </c>
      <c r="B77" s="73">
        <v>1</v>
      </c>
      <c r="C77" s="7">
        <v>67.209182535162697</v>
      </c>
      <c r="D77" s="8">
        <v>1.1763199728206799</v>
      </c>
      <c r="E77" s="7">
        <v>70.649542142389805</v>
      </c>
      <c r="F77" s="8">
        <v>2.2662687354467699</v>
      </c>
      <c r="G77" s="7">
        <v>64.946582933936199</v>
      </c>
      <c r="H77" s="8">
        <v>2.1423821065801101</v>
      </c>
      <c r="I77" s="7">
        <v>-5.7029592084535903</v>
      </c>
      <c r="J77" s="8">
        <v>2.9836746722837599</v>
      </c>
      <c r="K77" s="7">
        <v>57.255301481025199</v>
      </c>
      <c r="L77" s="8">
        <v>1.5011040533942099</v>
      </c>
      <c r="M77" s="7">
        <v>60.4118566414665</v>
      </c>
      <c r="N77" s="8">
        <v>2.7934295856751401</v>
      </c>
      <c r="O77" s="7">
        <v>53.961943169222103</v>
      </c>
      <c r="P77" s="8">
        <v>2.8338594509586299</v>
      </c>
      <c r="Q77" s="7">
        <v>-6.4499134722444502</v>
      </c>
      <c r="R77" s="9">
        <v>3.7405916045913798</v>
      </c>
    </row>
    <row r="78" spans="1:18" ht="15" customHeight="1" x14ac:dyDescent="0.25">
      <c r="A78" s="6" t="s">
        <v>46</v>
      </c>
      <c r="B78" s="73">
        <v>1</v>
      </c>
      <c r="C78" s="7">
        <v>73.935496472846495</v>
      </c>
      <c r="D78" s="8">
        <v>1.31188960973288</v>
      </c>
      <c r="E78" s="7">
        <v>77.268389890824395</v>
      </c>
      <c r="F78" s="8">
        <v>2.57121959889027</v>
      </c>
      <c r="G78" s="7">
        <v>72.522718431759301</v>
      </c>
      <c r="H78" s="8">
        <v>2.6359027214275699</v>
      </c>
      <c r="I78" s="7">
        <v>-4.74567145906504</v>
      </c>
      <c r="J78" s="8">
        <v>3.44115792728154</v>
      </c>
      <c r="K78" s="7">
        <v>66.063641146800805</v>
      </c>
      <c r="L78" s="8">
        <v>1.36201495214833</v>
      </c>
      <c r="M78" s="7">
        <v>67.680740625650401</v>
      </c>
      <c r="N78" s="8">
        <v>2.7422936575424899</v>
      </c>
      <c r="O78" s="7">
        <v>65.815274868308293</v>
      </c>
      <c r="P78" s="8">
        <v>2.2052296221996799</v>
      </c>
      <c r="Q78" s="7">
        <v>-1.8654657573420601</v>
      </c>
      <c r="R78" s="9">
        <v>3.0396589951991002</v>
      </c>
    </row>
    <row r="79" spans="1:18" ht="15" customHeight="1" x14ac:dyDescent="0.25">
      <c r="A79" s="10" t="s">
        <v>50</v>
      </c>
      <c r="B79" s="73">
        <v>1</v>
      </c>
      <c r="C79" s="7">
        <v>80.300893299811406</v>
      </c>
      <c r="D79" s="8">
        <v>0.78629463190012305</v>
      </c>
      <c r="E79" s="7">
        <v>85.103626308838997</v>
      </c>
      <c r="F79" s="8">
        <v>1.8039773420885901</v>
      </c>
      <c r="G79" s="7">
        <v>81.706567427015599</v>
      </c>
      <c r="H79" s="8">
        <v>1.97773887619602</v>
      </c>
      <c r="I79" s="7">
        <v>-3.3970588818234502</v>
      </c>
      <c r="J79" s="8">
        <v>2.7286589417704801</v>
      </c>
      <c r="K79" s="7">
        <v>52.7602456571937</v>
      </c>
      <c r="L79" s="8">
        <v>1.41202351384494</v>
      </c>
      <c r="M79" s="7">
        <v>59.717475605159599</v>
      </c>
      <c r="N79" s="8">
        <v>2.7810572737379702</v>
      </c>
      <c r="O79" s="7">
        <v>50.820240075508799</v>
      </c>
      <c r="P79" s="8">
        <v>2.4268894976686299</v>
      </c>
      <c r="Q79" s="7">
        <v>-8.8972355296507395</v>
      </c>
      <c r="R79" s="9">
        <v>3.3433978659971899</v>
      </c>
    </row>
    <row r="80" spans="1:18" ht="15" customHeight="1" x14ac:dyDescent="0.25">
      <c r="A80" s="10" t="s">
        <v>55</v>
      </c>
      <c r="B80" s="73">
        <v>1</v>
      </c>
      <c r="C80" s="7">
        <v>73.103880710899503</v>
      </c>
      <c r="D80" s="8">
        <v>1.01612706814676</v>
      </c>
      <c r="E80" s="7">
        <v>72.389491635689694</v>
      </c>
      <c r="F80" s="8">
        <v>2.2833796020130901</v>
      </c>
      <c r="G80" s="7">
        <v>74.670857586588795</v>
      </c>
      <c r="H80" s="8">
        <v>1.8793651805324501</v>
      </c>
      <c r="I80" s="7">
        <v>2.28136595089912</v>
      </c>
      <c r="J80" s="8">
        <v>3.2233690744666701</v>
      </c>
      <c r="K80" s="7">
        <v>85.523548593308007</v>
      </c>
      <c r="L80" s="8">
        <v>0.89605632772100297</v>
      </c>
      <c r="M80" s="7">
        <v>86.241460750503094</v>
      </c>
      <c r="N80" s="8">
        <v>1.6727282400871699</v>
      </c>
      <c r="O80" s="7">
        <v>85.948278079259794</v>
      </c>
      <c r="P80" s="8">
        <v>1.43967647535661</v>
      </c>
      <c r="Q80" s="7">
        <v>-0.29318267124328701</v>
      </c>
      <c r="R80" s="9">
        <v>2.05685854161811</v>
      </c>
    </row>
    <row r="81" spans="1:18" ht="15" customHeight="1" x14ac:dyDescent="0.25">
      <c r="A81" s="10" t="s">
        <v>57</v>
      </c>
      <c r="B81" s="73">
        <v>1</v>
      </c>
      <c r="C81" s="7">
        <v>53.889953053401399</v>
      </c>
      <c r="D81" s="8">
        <v>1.26484093001405</v>
      </c>
      <c r="E81" s="7">
        <v>59.398913159777102</v>
      </c>
      <c r="F81" s="8">
        <v>1.7014303867696301</v>
      </c>
      <c r="G81" s="7">
        <v>45.196376484000197</v>
      </c>
      <c r="H81" s="8">
        <v>2.1398726707672902</v>
      </c>
      <c r="I81" s="7">
        <v>-14.2025366757769</v>
      </c>
      <c r="J81" s="8">
        <v>2.4455722179045001</v>
      </c>
      <c r="K81" s="7">
        <v>81.623665139132996</v>
      </c>
      <c r="L81" s="8">
        <v>1.0415451817154999</v>
      </c>
      <c r="M81" s="7">
        <v>85.099246872595401</v>
      </c>
      <c r="N81" s="8">
        <v>1.2461778907059999</v>
      </c>
      <c r="O81" s="7">
        <v>76.770739429723605</v>
      </c>
      <c r="P81" s="8">
        <v>1.88044407517031</v>
      </c>
      <c r="Q81" s="7">
        <v>-8.3285074428717998</v>
      </c>
      <c r="R81" s="9">
        <v>2.1414211897800102</v>
      </c>
    </row>
    <row r="82" spans="1:18" ht="15" customHeight="1" x14ac:dyDescent="0.25">
      <c r="A82" s="10" t="s">
        <v>59</v>
      </c>
      <c r="B82" s="73">
        <v>1</v>
      </c>
      <c r="C82" s="7">
        <v>47.479208425973503</v>
      </c>
      <c r="D82" s="8">
        <v>1.3851207361687701</v>
      </c>
      <c r="E82" s="7">
        <v>56.591765756059502</v>
      </c>
      <c r="F82" s="8">
        <v>2.6323107420737202</v>
      </c>
      <c r="G82" s="7">
        <v>39.095118344345899</v>
      </c>
      <c r="H82" s="8">
        <v>2.7824837970732998</v>
      </c>
      <c r="I82" s="7">
        <v>-17.496647411713599</v>
      </c>
      <c r="J82" s="8">
        <v>3.6758596754033501</v>
      </c>
      <c r="K82" s="7">
        <v>69.860454647508504</v>
      </c>
      <c r="L82" s="8">
        <v>1.2547875362187</v>
      </c>
      <c r="M82" s="7">
        <v>74.979723500431106</v>
      </c>
      <c r="N82" s="8">
        <v>2.60987373917103</v>
      </c>
      <c r="O82" s="7">
        <v>67.487835112071494</v>
      </c>
      <c r="P82" s="8">
        <v>2.0980343977009901</v>
      </c>
      <c r="Q82" s="7">
        <v>-7.4918883883596301</v>
      </c>
      <c r="R82" s="9">
        <v>3.5135058663443099</v>
      </c>
    </row>
    <row r="83" spans="1:18" ht="15" customHeight="1" x14ac:dyDescent="0.25">
      <c r="A83" s="10" t="s">
        <v>60</v>
      </c>
      <c r="B83" s="73">
        <v>1</v>
      </c>
      <c r="C83" s="7">
        <v>68.150020233341806</v>
      </c>
      <c r="D83" s="8">
        <v>1.7558263780019201</v>
      </c>
      <c r="E83" s="7">
        <v>73.220523201366106</v>
      </c>
      <c r="F83" s="8">
        <v>2.19062743359637</v>
      </c>
      <c r="G83" s="7">
        <v>65.299254067204501</v>
      </c>
      <c r="H83" s="8">
        <v>2.6588242642914901</v>
      </c>
      <c r="I83" s="7">
        <v>-7.9212691341616797</v>
      </c>
      <c r="J83" s="8">
        <v>3.3426280185839898</v>
      </c>
      <c r="K83" s="7">
        <v>77.796195159023299</v>
      </c>
      <c r="L83" s="8">
        <v>1.86498315112374</v>
      </c>
      <c r="M83" s="7">
        <v>80.6910846213285</v>
      </c>
      <c r="N83" s="8">
        <v>2.42870014490904</v>
      </c>
      <c r="O83" s="7">
        <v>72.645533854770903</v>
      </c>
      <c r="P83" s="8">
        <v>2.5178188854977801</v>
      </c>
      <c r="Q83" s="7">
        <v>-8.0455507665576107</v>
      </c>
      <c r="R83" s="9">
        <v>2.55884558349568</v>
      </c>
    </row>
    <row r="84" spans="1:18" ht="15" customHeight="1" x14ac:dyDescent="0.25">
      <c r="A84" s="62" t="s">
        <v>219</v>
      </c>
      <c r="B84" s="76">
        <v>1</v>
      </c>
      <c r="C84" s="32">
        <v>65.624641207610097</v>
      </c>
      <c r="D84" s="33">
        <v>0.38906853928034502</v>
      </c>
      <c r="E84" s="32">
        <v>69.614442305482896</v>
      </c>
      <c r="F84" s="33">
        <v>0.68714056855028005</v>
      </c>
      <c r="G84" s="32">
        <v>62.419723354447399</v>
      </c>
      <c r="H84" s="33">
        <v>0.74303154953120998</v>
      </c>
      <c r="I84" s="32">
        <v>-7.1947189510354796</v>
      </c>
      <c r="J84" s="33">
        <v>0.96560196683418797</v>
      </c>
      <c r="K84" s="32">
        <v>77.000482063578602</v>
      </c>
      <c r="L84" s="33">
        <v>0.34885025912842199</v>
      </c>
      <c r="M84" s="32">
        <v>79.353411656539706</v>
      </c>
      <c r="N84" s="33">
        <v>0.63397364383497501</v>
      </c>
      <c r="O84" s="32">
        <v>75.281984531193601</v>
      </c>
      <c r="P84" s="33">
        <v>0.61548810399362397</v>
      </c>
      <c r="Q84" s="32">
        <v>-4.0714271253461698</v>
      </c>
      <c r="R84" s="34">
        <v>0.83517578076064802</v>
      </c>
    </row>
    <row r="85" spans="1:18" ht="15" customHeight="1" x14ac:dyDescent="0.25">
      <c r="A85" s="146" t="s">
        <v>121</v>
      </c>
      <c r="B85" s="73">
        <v>1</v>
      </c>
      <c r="C85" s="7">
        <v>74.143280773533306</v>
      </c>
      <c r="D85" s="8">
        <v>1.3703526087211599</v>
      </c>
      <c r="E85" s="7">
        <v>78.579822717985294</v>
      </c>
      <c r="F85" s="8">
        <v>2.75520283480525</v>
      </c>
      <c r="G85" s="7">
        <v>75.079852819816296</v>
      </c>
      <c r="H85" s="8">
        <v>2.9022637219926599</v>
      </c>
      <c r="I85" s="7">
        <v>-3.4999698981690801</v>
      </c>
      <c r="J85" s="8">
        <v>3.9661221869146499</v>
      </c>
      <c r="K85" s="7">
        <v>92.559109003813703</v>
      </c>
      <c r="L85" s="8">
        <v>0.83097296174655499</v>
      </c>
      <c r="M85" s="7">
        <v>93.250089110634605</v>
      </c>
      <c r="N85" s="8">
        <v>1.4491582570139301</v>
      </c>
      <c r="O85" s="7">
        <v>91.958585323165195</v>
      </c>
      <c r="P85" s="8">
        <v>1.7582911869497999</v>
      </c>
      <c r="Q85" s="7">
        <v>-1.2915037874694399</v>
      </c>
      <c r="R85" s="9">
        <v>1.9483448906182601</v>
      </c>
    </row>
    <row r="86" spans="1:18" ht="15" customHeight="1" x14ac:dyDescent="0.25">
      <c r="A86" s="146" t="s">
        <v>118</v>
      </c>
      <c r="B86" s="73">
        <v>1</v>
      </c>
      <c r="C86" s="7">
        <v>66.261472213725099</v>
      </c>
      <c r="D86" s="8">
        <v>1.95186683901219</v>
      </c>
      <c r="E86" s="7">
        <v>68.671248920319897</v>
      </c>
      <c r="F86" s="8">
        <v>3.7802296350803299</v>
      </c>
      <c r="G86" s="7">
        <v>68.4052655031592</v>
      </c>
      <c r="H86" s="8">
        <v>4.6469258062201098</v>
      </c>
      <c r="I86" s="7">
        <v>-0.26598341716072599</v>
      </c>
      <c r="J86" s="8">
        <v>6.5203623928536301</v>
      </c>
      <c r="K86" s="7">
        <v>88.346463100088798</v>
      </c>
      <c r="L86" s="8">
        <v>1.1606944341968299</v>
      </c>
      <c r="M86" s="7">
        <v>87.910810311226598</v>
      </c>
      <c r="N86" s="8">
        <v>2.7369459033821699</v>
      </c>
      <c r="O86" s="7">
        <v>86.452648242579002</v>
      </c>
      <c r="P86" s="8">
        <v>2.98471521467556</v>
      </c>
      <c r="Q86" s="7">
        <v>-1.45816206864762</v>
      </c>
      <c r="R86" s="9">
        <v>4.1673249138609503</v>
      </c>
    </row>
    <row r="87" spans="1:18" ht="15.75" customHeight="1" x14ac:dyDescent="0.25">
      <c r="A87" s="147" t="s">
        <v>119</v>
      </c>
      <c r="B87" s="77">
        <v>1</v>
      </c>
      <c r="C87" s="28">
        <v>70.798887509867399</v>
      </c>
      <c r="D87" s="29">
        <v>1.7410285905618299</v>
      </c>
      <c r="E87" s="28">
        <v>73.133377410512793</v>
      </c>
      <c r="F87" s="29">
        <v>3.4865660814144799</v>
      </c>
      <c r="G87" s="28">
        <v>71.142275793035694</v>
      </c>
      <c r="H87" s="29">
        <v>3.3446375635242598</v>
      </c>
      <c r="I87" s="28">
        <v>-1.9911016174770899</v>
      </c>
      <c r="J87" s="29">
        <v>4.9350713030268496</v>
      </c>
      <c r="K87" s="28">
        <v>94.383138386609303</v>
      </c>
      <c r="L87" s="29">
        <v>0.93965743244130695</v>
      </c>
      <c r="M87" s="28">
        <v>96.826699930261995</v>
      </c>
      <c r="N87" s="29">
        <v>1.41653529497622</v>
      </c>
      <c r="O87" s="28">
        <v>93.942753766097596</v>
      </c>
      <c r="P87" s="29">
        <v>1.75721053847486</v>
      </c>
      <c r="Q87" s="28">
        <v>-2.8839461641643398</v>
      </c>
      <c r="R87" s="30">
        <v>2.2556546261412098</v>
      </c>
    </row>
    <row r="88" spans="1:18" ht="15" customHeight="1" x14ac:dyDescent="0.25">
      <c r="A88" s="146"/>
      <c r="B88" s="152"/>
      <c r="C88" s="35" t="s">
        <v>1608</v>
      </c>
      <c r="D88" s="36" t="s">
        <v>1609</v>
      </c>
      <c r="E88" s="35" t="s">
        <v>1660</v>
      </c>
      <c r="F88" s="36" t="s">
        <v>1661</v>
      </c>
      <c r="G88" s="35" t="s">
        <v>1662</v>
      </c>
      <c r="H88" s="36" t="s">
        <v>1663</v>
      </c>
      <c r="I88" s="35" t="s">
        <v>1664</v>
      </c>
      <c r="J88" s="36" t="s">
        <v>1665</v>
      </c>
      <c r="K88" s="35" t="s">
        <v>1610</v>
      </c>
      <c r="L88" s="36" t="s">
        <v>1611</v>
      </c>
      <c r="M88" s="35" t="s">
        <v>1666</v>
      </c>
      <c r="N88" s="36" t="s">
        <v>1667</v>
      </c>
      <c r="O88" s="35" t="s">
        <v>1668</v>
      </c>
      <c r="P88" s="36" t="s">
        <v>1669</v>
      </c>
      <c r="Q88" s="35" t="s">
        <v>1670</v>
      </c>
      <c r="R88" s="37" t="s">
        <v>1671</v>
      </c>
    </row>
    <row r="89" spans="1:18" ht="15" customHeight="1" x14ac:dyDescent="0.25">
      <c r="A89" s="146" t="s">
        <v>27</v>
      </c>
      <c r="B89" s="153">
        <v>3</v>
      </c>
      <c r="C89" s="7">
        <v>56.1406037550802</v>
      </c>
      <c r="D89" s="8">
        <v>1.2203669094229099</v>
      </c>
      <c r="E89" s="7">
        <v>56.226639375552502</v>
      </c>
      <c r="F89" s="8">
        <v>2.41811141024901</v>
      </c>
      <c r="G89" s="7">
        <v>55.245906012620601</v>
      </c>
      <c r="H89" s="8">
        <v>2.1731521470795001</v>
      </c>
      <c r="I89" s="7">
        <v>-0.98073336293189295</v>
      </c>
      <c r="J89" s="8">
        <v>3.1112863354285598</v>
      </c>
      <c r="K89" s="7">
        <v>40.168970588424997</v>
      </c>
      <c r="L89" s="8">
        <v>1.14331715808045</v>
      </c>
      <c r="M89" s="7">
        <v>42.049843665130098</v>
      </c>
      <c r="N89" s="8">
        <v>2.4206157698174802</v>
      </c>
      <c r="O89" s="7">
        <v>42.550023580117397</v>
      </c>
      <c r="P89" s="8">
        <v>2.9164033947599202</v>
      </c>
      <c r="Q89" s="7">
        <v>0.50017991498731396</v>
      </c>
      <c r="R89" s="9">
        <v>3.87554339104243</v>
      </c>
    </row>
    <row r="90" spans="1:18" ht="15" customHeight="1" x14ac:dyDescent="0.25">
      <c r="A90" s="146" t="s">
        <v>30</v>
      </c>
      <c r="B90" s="153">
        <v>3</v>
      </c>
      <c r="C90" s="7">
        <v>88.006718621764904</v>
      </c>
      <c r="D90" s="8">
        <v>1.0606462027949599</v>
      </c>
      <c r="E90" s="7">
        <v>88.878730341665801</v>
      </c>
      <c r="F90" s="8">
        <v>1.8927940431763901</v>
      </c>
      <c r="G90" s="7">
        <v>86.902411044722498</v>
      </c>
      <c r="H90" s="8">
        <v>1.8698962607615801</v>
      </c>
      <c r="I90" s="7">
        <v>-1.9763192969432199</v>
      </c>
      <c r="J90" s="8">
        <v>2.2664503356406902</v>
      </c>
      <c r="K90" s="7">
        <v>55.866081823080201</v>
      </c>
      <c r="L90" s="8">
        <v>1.6157342003520201</v>
      </c>
      <c r="M90" s="7">
        <v>59.386702676038098</v>
      </c>
      <c r="N90" s="8">
        <v>2.8123457989265299</v>
      </c>
      <c r="O90" s="7">
        <v>55.8235358560447</v>
      </c>
      <c r="P90" s="8">
        <v>3.4309051886208901</v>
      </c>
      <c r="Q90" s="7">
        <v>-3.5631668199933801</v>
      </c>
      <c r="R90" s="9">
        <v>4.3607019370451603</v>
      </c>
    </row>
    <row r="91" spans="1:18" ht="15" customHeight="1" x14ac:dyDescent="0.25">
      <c r="A91" s="146" t="s">
        <v>124</v>
      </c>
      <c r="B91" s="153">
        <v>3</v>
      </c>
      <c r="C91" s="7">
        <v>65.283591815867496</v>
      </c>
      <c r="D91" s="8">
        <v>1.4046388022071099</v>
      </c>
      <c r="E91" s="7">
        <v>66.398543289680305</v>
      </c>
      <c r="F91" s="8">
        <v>2.7578427032962498</v>
      </c>
      <c r="G91" s="7">
        <v>60.994953510665802</v>
      </c>
      <c r="H91" s="8">
        <v>2.8361258670941201</v>
      </c>
      <c r="I91" s="7">
        <v>-5.4035897790144496</v>
      </c>
      <c r="J91" s="8">
        <v>3.3663985690040001</v>
      </c>
      <c r="K91" s="7">
        <v>68.810163765308999</v>
      </c>
      <c r="L91" s="8">
        <v>1.84044543411557</v>
      </c>
      <c r="M91" s="7">
        <v>73.990094230522203</v>
      </c>
      <c r="N91" s="8">
        <v>2.6694706939675701</v>
      </c>
      <c r="O91" s="7">
        <v>63.701286307557098</v>
      </c>
      <c r="P91" s="8">
        <v>3.5322529339565598</v>
      </c>
      <c r="Q91" s="7">
        <v>-10.2888079229651</v>
      </c>
      <c r="R91" s="9">
        <v>3.3450195892006001</v>
      </c>
    </row>
    <row r="92" spans="1:18" ht="15" customHeight="1" x14ac:dyDescent="0.25">
      <c r="A92" s="146" t="s">
        <v>48</v>
      </c>
      <c r="B92" s="153">
        <v>3</v>
      </c>
      <c r="C92" s="7">
        <v>46.920570782185102</v>
      </c>
      <c r="D92" s="8">
        <v>1.1874464409996</v>
      </c>
      <c r="E92" s="7">
        <v>51.314372450696503</v>
      </c>
      <c r="F92" s="8">
        <v>2.1565099540236998</v>
      </c>
      <c r="G92" s="7">
        <v>44.805782445546903</v>
      </c>
      <c r="H92" s="8">
        <v>2.1449028345472501</v>
      </c>
      <c r="I92" s="7">
        <v>-6.50859000514959</v>
      </c>
      <c r="J92" s="8">
        <v>2.89105958567513</v>
      </c>
      <c r="K92" s="7">
        <v>58.365593369867099</v>
      </c>
      <c r="L92" s="8">
        <v>1.22039699115732</v>
      </c>
      <c r="M92" s="7">
        <v>58.552401220388198</v>
      </c>
      <c r="N92" s="8">
        <v>2.0993009671459899</v>
      </c>
      <c r="O92" s="7">
        <v>58.9460250160109</v>
      </c>
      <c r="P92" s="8">
        <v>1.95279244566878</v>
      </c>
      <c r="Q92" s="7">
        <v>0.39362379562272998</v>
      </c>
      <c r="R92" s="9">
        <v>2.9067147657475099</v>
      </c>
    </row>
    <row r="93" spans="1:18" ht="15" customHeight="1" x14ac:dyDescent="0.25">
      <c r="A93" s="146" t="s">
        <v>50</v>
      </c>
      <c r="B93" s="153">
        <v>3</v>
      </c>
      <c r="C93" s="7">
        <v>82.814108919097393</v>
      </c>
      <c r="D93" s="8">
        <v>0.88850864616736602</v>
      </c>
      <c r="E93" s="7">
        <v>86.491416388641198</v>
      </c>
      <c r="F93" s="8">
        <v>1.47867510492639</v>
      </c>
      <c r="G93" s="7">
        <v>78.569648590108997</v>
      </c>
      <c r="H93" s="8">
        <v>2.0950524578144298</v>
      </c>
      <c r="I93" s="7">
        <v>-7.9217677985322696</v>
      </c>
      <c r="J93" s="8">
        <v>2.37672182442485</v>
      </c>
      <c r="K93" s="7">
        <v>52.410776660132797</v>
      </c>
      <c r="L93" s="8">
        <v>1.2979584485229401</v>
      </c>
      <c r="M93" s="7">
        <v>57.6060632402774</v>
      </c>
      <c r="N93" s="8">
        <v>2.0761036301956799</v>
      </c>
      <c r="O93" s="7">
        <v>50.762326132899297</v>
      </c>
      <c r="P93" s="8">
        <v>2.2973897970702502</v>
      </c>
      <c r="Q93" s="7">
        <v>-6.8437371073781001</v>
      </c>
      <c r="R93" s="9">
        <v>3.0089988168839601</v>
      </c>
    </row>
    <row r="94" spans="1:18" ht="15" customHeight="1" x14ac:dyDescent="0.25">
      <c r="A94" s="146" t="s">
        <v>55</v>
      </c>
      <c r="B94" s="153">
        <v>3</v>
      </c>
      <c r="C94" s="7">
        <v>67.679889157959195</v>
      </c>
      <c r="D94" s="8">
        <v>1.1127268121137299</v>
      </c>
      <c r="E94" s="7">
        <v>68.100812079586603</v>
      </c>
      <c r="F94" s="8">
        <v>2.7681847636057402</v>
      </c>
      <c r="G94" s="7">
        <v>68.245842400097999</v>
      </c>
      <c r="H94" s="8">
        <v>2.44075082208502</v>
      </c>
      <c r="I94" s="7">
        <v>0.14503032051136699</v>
      </c>
      <c r="J94" s="8">
        <v>3.7576499491146298</v>
      </c>
      <c r="K94" s="7">
        <v>66.606304540603801</v>
      </c>
      <c r="L94" s="8">
        <v>1.2046249270190801</v>
      </c>
      <c r="M94" s="7">
        <v>68.553927920264698</v>
      </c>
      <c r="N94" s="8">
        <v>2.4210040229921699</v>
      </c>
      <c r="O94" s="7">
        <v>67.361229801831897</v>
      </c>
      <c r="P94" s="8">
        <v>2.2840337594332998</v>
      </c>
      <c r="Q94" s="7">
        <v>-1.19269811843287</v>
      </c>
      <c r="R94" s="9">
        <v>2.9304429413541899</v>
      </c>
    </row>
    <row r="95" spans="1:18" ht="15" customHeight="1" x14ac:dyDescent="0.25">
      <c r="A95" s="146" t="s">
        <v>59</v>
      </c>
      <c r="B95" s="153">
        <v>3</v>
      </c>
      <c r="C95" s="7">
        <v>65.787826455137505</v>
      </c>
      <c r="D95" s="8">
        <v>1.14919771685868</v>
      </c>
      <c r="E95" s="7">
        <v>69.596543186275795</v>
      </c>
      <c r="F95" s="8">
        <v>1.83109532948927</v>
      </c>
      <c r="G95" s="7">
        <v>61.555845886619103</v>
      </c>
      <c r="H95" s="8">
        <v>2.4926600964935299</v>
      </c>
      <c r="I95" s="7">
        <v>-8.0406972996566992</v>
      </c>
      <c r="J95" s="8">
        <v>2.94861491255174</v>
      </c>
      <c r="K95" s="7">
        <v>50.913236743910097</v>
      </c>
      <c r="L95" s="8">
        <v>1.4622675521333</v>
      </c>
      <c r="M95" s="7">
        <v>54.0159128119857</v>
      </c>
      <c r="N95" s="8">
        <v>2.2415699748936699</v>
      </c>
      <c r="O95" s="7">
        <v>48.314601310037098</v>
      </c>
      <c r="P95" s="8">
        <v>2.2711462358680601</v>
      </c>
      <c r="Q95" s="7">
        <v>-5.7013115019485996</v>
      </c>
      <c r="R95" s="9">
        <v>2.6554283337681599</v>
      </c>
    </row>
    <row r="96" spans="1:18" ht="15" customHeight="1" x14ac:dyDescent="0.25">
      <c r="A96" s="146" t="s">
        <v>60</v>
      </c>
      <c r="B96" s="153">
        <v>3</v>
      </c>
      <c r="C96" s="7">
        <v>71.781942246382002</v>
      </c>
      <c r="D96" s="8">
        <v>1.68063110306457</v>
      </c>
      <c r="E96" s="7">
        <v>77.138747375261005</v>
      </c>
      <c r="F96" s="8">
        <v>2.2734373332292002</v>
      </c>
      <c r="G96" s="7">
        <v>72.549971168421294</v>
      </c>
      <c r="H96" s="8">
        <v>3.5207646506133501</v>
      </c>
      <c r="I96" s="7">
        <v>-4.58877620683967</v>
      </c>
      <c r="J96" s="8">
        <v>4.5238133355532604</v>
      </c>
      <c r="K96" s="7">
        <v>64.425578279233093</v>
      </c>
      <c r="L96" s="8">
        <v>2.38149267394324</v>
      </c>
      <c r="M96" s="7">
        <v>70.738984488549505</v>
      </c>
      <c r="N96" s="8">
        <v>3.34535728160101</v>
      </c>
      <c r="O96" s="7">
        <v>67.359785498003802</v>
      </c>
      <c r="P96" s="8">
        <v>2.8383744227364902</v>
      </c>
      <c r="Q96" s="7">
        <v>-3.3791989905457198</v>
      </c>
      <c r="R96" s="9">
        <v>3.7000697843180799</v>
      </c>
    </row>
    <row r="97" spans="1:18" ht="15.75" customHeight="1" x14ac:dyDescent="0.25">
      <c r="A97" s="63" t="s">
        <v>220</v>
      </c>
      <c r="B97" s="154">
        <v>3</v>
      </c>
      <c r="C97" s="38">
        <v>68.051906469184203</v>
      </c>
      <c r="D97" s="39">
        <v>0.43607069821300198</v>
      </c>
      <c r="E97" s="38">
        <v>70.518225560920001</v>
      </c>
      <c r="F97" s="39">
        <v>0.791131685520159</v>
      </c>
      <c r="G97" s="38">
        <v>66.108795132350394</v>
      </c>
      <c r="H97" s="39">
        <v>0.88228191216528595</v>
      </c>
      <c r="I97" s="38">
        <v>-4.40943042856955</v>
      </c>
      <c r="J97" s="39">
        <v>1.1417894494943099</v>
      </c>
      <c r="K97" s="38">
        <v>57.195838221320102</v>
      </c>
      <c r="L97" s="39">
        <v>0.55537051879080601</v>
      </c>
      <c r="M97" s="38">
        <v>60.611741281644498</v>
      </c>
      <c r="N97" s="39">
        <v>0.89869111412620994</v>
      </c>
      <c r="O97" s="38">
        <v>56.852351687812799</v>
      </c>
      <c r="P97" s="39">
        <v>0.97047035134576098</v>
      </c>
      <c r="Q97" s="38">
        <v>-3.7593895938317101</v>
      </c>
      <c r="R97" s="40">
        <v>1.19932982912787</v>
      </c>
    </row>
    <row r="99" spans="1:18" x14ac:dyDescent="0.25">
      <c r="A99" s="41" t="s">
        <v>239</v>
      </c>
    </row>
    <row r="100" spans="1:18" x14ac:dyDescent="0.25">
      <c r="A100" s="159" t="s">
        <v>222</v>
      </c>
    </row>
    <row r="101" spans="1:18" x14ac:dyDescent="0.25">
      <c r="A101" s="159" t="s">
        <v>209</v>
      </c>
    </row>
    <row r="102" spans="1:18" x14ac:dyDescent="0.25">
      <c r="A102" s="1" t="s">
        <v>245</v>
      </c>
    </row>
    <row r="103" spans="1:18" x14ac:dyDescent="0.25">
      <c r="A103" s="64" t="s">
        <v>210</v>
      </c>
    </row>
    <row r="104" spans="1:18" x14ac:dyDescent="0.25">
      <c r="A104" s="41" t="s">
        <v>80</v>
      </c>
    </row>
    <row r="105" spans="1:18" x14ac:dyDescent="0.25">
      <c r="A105" s="41" t="s">
        <v>122</v>
      </c>
    </row>
    <row r="106" spans="1:18" x14ac:dyDescent="0.25">
      <c r="A106" s="41" t="s">
        <v>81</v>
      </c>
    </row>
    <row r="107" spans="1:18" x14ac:dyDescent="0.25">
      <c r="A107" s="41" t="s">
        <v>64</v>
      </c>
    </row>
    <row r="108" spans="1:18" x14ac:dyDescent="0.25">
      <c r="A108" s="160" t="s">
        <v>65</v>
      </c>
    </row>
    <row r="109" spans="1:18" x14ac:dyDescent="0.25">
      <c r="A109" s="41" t="s">
        <v>66</v>
      </c>
    </row>
    <row r="112" spans="1:18" x14ac:dyDescent="0.25">
      <c r="A112" s="64"/>
    </row>
  </sheetData>
  <mergeCells count="14">
    <mergeCell ref="O9:P9"/>
    <mergeCell ref="Q9:R9"/>
    <mergeCell ref="B6:B10"/>
    <mergeCell ref="C6:R6"/>
    <mergeCell ref="C7:J7"/>
    <mergeCell ref="K7:R7"/>
    <mergeCell ref="C8:D9"/>
    <mergeCell ref="E8:J8"/>
    <mergeCell ref="K8:L9"/>
    <mergeCell ref="M8:R8"/>
    <mergeCell ref="E9:F9"/>
    <mergeCell ref="G9:H9"/>
    <mergeCell ref="I9:J9"/>
    <mergeCell ref="M9:N9"/>
  </mergeCells>
  <conditionalFormatting sqref="I1:I200">
    <cfRule type="expression" dxfId="371" priority="2">
      <formula>ABS(I1/J1)&gt;1.95996398454005</formula>
    </cfRule>
  </conditionalFormatting>
  <conditionalFormatting sqref="Q1:Q200">
    <cfRule type="expression" dxfId="370" priority="1">
      <formula>ABS(Q1/R1)&gt;1.95996398454005</formula>
    </cfRule>
  </conditionalFormatting>
  <hyperlinks>
    <hyperlink ref="A108" r:id="rId1" xr:uid="{00000000-0004-0000-1600-000000000000}"/>
  </hyperlinks>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P105"/>
  <sheetViews>
    <sheetView showGridLines="0" zoomScale="80" workbookViewId="0"/>
  </sheetViews>
  <sheetFormatPr defaultColWidth="10.90625" defaultRowHeight="12.5" x14ac:dyDescent="0.25"/>
  <cols>
    <col min="1" max="1" width="30.7265625" customWidth="1"/>
    <col min="2" max="2" width="8.7265625" customWidth="1"/>
  </cols>
  <sheetData>
    <row r="1" spans="1:68" x14ac:dyDescent="0.25">
      <c r="A1" s="41" t="s">
        <v>287</v>
      </c>
    </row>
    <row r="2" spans="1:68" ht="13" x14ac:dyDescent="0.3">
      <c r="A2" s="42" t="s">
        <v>288</v>
      </c>
    </row>
    <row r="3" spans="1:68" ht="13" x14ac:dyDescent="0.3">
      <c r="A3" s="43" t="s">
        <v>387</v>
      </c>
    </row>
    <row r="4" spans="1:68" x14ac:dyDescent="0.25">
      <c r="A4" s="160" t="str">
        <f>HYPERLINK("#'TOC'!A1", "Back to TOC")</f>
        <v>Back to TOC</v>
      </c>
    </row>
    <row r="7" spans="1:68" ht="16" customHeight="1" x14ac:dyDescent="0.25">
      <c r="B7" s="658" t="s">
        <v>388</v>
      </c>
      <c r="C7" s="662" t="s">
        <v>585</v>
      </c>
      <c r="D7" s="662"/>
      <c r="E7" s="662"/>
      <c r="F7" s="662"/>
      <c r="G7" s="662"/>
      <c r="H7" s="662"/>
      <c r="I7" s="662"/>
      <c r="J7" s="662"/>
      <c r="K7" s="662"/>
      <c r="L7" s="662"/>
      <c r="M7" s="662"/>
      <c r="N7" s="662"/>
      <c r="O7" s="662"/>
      <c r="P7" s="662"/>
      <c r="Q7" s="662"/>
      <c r="R7" s="662"/>
      <c r="S7" s="662"/>
      <c r="T7" s="662"/>
      <c r="U7" s="662"/>
      <c r="V7" s="662"/>
      <c r="W7" s="662"/>
      <c r="X7" s="662"/>
      <c r="Y7" s="662"/>
      <c r="Z7" s="662"/>
      <c r="AA7" s="662"/>
      <c r="AB7" s="662"/>
      <c r="AC7" s="662"/>
      <c r="AD7" s="662"/>
      <c r="AE7" s="662"/>
      <c r="AF7" s="662"/>
      <c r="AG7" s="662"/>
      <c r="AH7" s="662"/>
      <c r="AI7" s="662"/>
      <c r="AJ7" s="662"/>
      <c r="AK7" s="662"/>
      <c r="AL7" s="662"/>
      <c r="AM7" s="662"/>
      <c r="AN7" s="662"/>
      <c r="AO7" s="662"/>
      <c r="AP7" s="662"/>
      <c r="AQ7" s="662"/>
      <c r="AR7" s="662"/>
      <c r="AS7" s="662"/>
      <c r="AT7" s="662"/>
      <c r="AU7" s="662"/>
      <c r="AV7" s="662"/>
      <c r="AW7" s="662"/>
      <c r="AX7" s="662"/>
      <c r="AY7" s="662"/>
      <c r="AZ7" s="662"/>
      <c r="BA7" s="662"/>
      <c r="BB7" s="662"/>
      <c r="BC7" s="662"/>
      <c r="BD7" s="662"/>
      <c r="BE7" s="662"/>
      <c r="BF7" s="662"/>
      <c r="BG7" s="662"/>
      <c r="BH7" s="662"/>
      <c r="BI7" s="662"/>
      <c r="BJ7" s="662"/>
      <c r="BK7" s="662"/>
      <c r="BL7" s="662"/>
      <c r="BM7" s="662"/>
      <c r="BN7" s="662"/>
      <c r="BO7" s="662"/>
      <c r="BP7" s="663"/>
    </row>
    <row r="8" spans="1:68" ht="32" customHeight="1" x14ac:dyDescent="0.25">
      <c r="B8" s="659"/>
      <c r="C8" s="647" t="s">
        <v>574</v>
      </c>
      <c r="D8" s="647"/>
      <c r="E8" s="647" t="s">
        <v>575</v>
      </c>
      <c r="F8" s="647"/>
      <c r="G8" s="647" t="s">
        <v>576</v>
      </c>
      <c r="H8" s="647"/>
      <c r="I8" s="647" t="s">
        <v>577</v>
      </c>
      <c r="J8" s="647"/>
      <c r="K8" s="647" t="s">
        <v>578</v>
      </c>
      <c r="L8" s="647"/>
      <c r="M8" s="647" t="s">
        <v>579</v>
      </c>
      <c r="N8" s="647"/>
      <c r="O8" s="647" t="s">
        <v>580</v>
      </c>
      <c r="P8" s="647"/>
      <c r="Q8" s="647" t="s">
        <v>581</v>
      </c>
      <c r="R8" s="647"/>
      <c r="S8" s="647" t="s">
        <v>582</v>
      </c>
      <c r="T8" s="647"/>
      <c r="U8" s="647" t="s">
        <v>583</v>
      </c>
      <c r="V8" s="647"/>
      <c r="W8" s="647" t="s">
        <v>584</v>
      </c>
      <c r="X8" s="647"/>
      <c r="Y8" s="667" t="s">
        <v>501</v>
      </c>
      <c r="Z8" s="667"/>
      <c r="AA8" s="667"/>
      <c r="AB8" s="667"/>
      <c r="AC8" s="667"/>
      <c r="AD8" s="667"/>
      <c r="AE8" s="667"/>
      <c r="AF8" s="667"/>
      <c r="AG8" s="667"/>
      <c r="AH8" s="667"/>
      <c r="AI8" s="667"/>
      <c r="AJ8" s="667"/>
      <c r="AK8" s="667"/>
      <c r="AL8" s="667"/>
      <c r="AM8" s="667"/>
      <c r="AN8" s="667"/>
      <c r="AO8" s="667"/>
      <c r="AP8" s="667"/>
      <c r="AQ8" s="667"/>
      <c r="AR8" s="667"/>
      <c r="AS8" s="667"/>
      <c r="AT8" s="667"/>
      <c r="AU8" s="667" t="s">
        <v>502</v>
      </c>
      <c r="AV8" s="667"/>
      <c r="AW8" s="667"/>
      <c r="AX8" s="667"/>
      <c r="AY8" s="667"/>
      <c r="AZ8" s="667"/>
      <c r="BA8" s="667"/>
      <c r="BB8" s="667"/>
      <c r="BC8" s="667"/>
      <c r="BD8" s="667"/>
      <c r="BE8" s="667"/>
      <c r="BF8" s="667"/>
      <c r="BG8" s="667"/>
      <c r="BH8" s="667"/>
      <c r="BI8" s="667"/>
      <c r="BJ8" s="667"/>
      <c r="BK8" s="667"/>
      <c r="BL8" s="667"/>
      <c r="BM8" s="667"/>
      <c r="BN8" s="667"/>
      <c r="BO8" s="667"/>
      <c r="BP8" s="669"/>
    </row>
    <row r="9" spans="1:68" ht="96" customHeight="1" x14ac:dyDescent="0.25">
      <c r="B9" s="659"/>
      <c r="C9" s="649"/>
      <c r="D9" s="649"/>
      <c r="E9" s="649"/>
      <c r="F9" s="649"/>
      <c r="G9" s="649"/>
      <c r="H9" s="649"/>
      <c r="I9" s="649"/>
      <c r="J9" s="649"/>
      <c r="K9" s="649"/>
      <c r="L9" s="649"/>
      <c r="M9" s="649"/>
      <c r="N9" s="649"/>
      <c r="O9" s="649"/>
      <c r="P9" s="649"/>
      <c r="Q9" s="649"/>
      <c r="R9" s="649"/>
      <c r="S9" s="649"/>
      <c r="T9" s="649"/>
      <c r="U9" s="649"/>
      <c r="V9" s="649"/>
      <c r="W9" s="649"/>
      <c r="X9" s="649"/>
      <c r="Y9" s="668" t="s">
        <v>574</v>
      </c>
      <c r="Z9" s="668"/>
      <c r="AA9" s="668" t="s">
        <v>575</v>
      </c>
      <c r="AB9" s="668"/>
      <c r="AC9" s="668" t="s">
        <v>576</v>
      </c>
      <c r="AD9" s="668"/>
      <c r="AE9" s="668" t="s">
        <v>577</v>
      </c>
      <c r="AF9" s="668"/>
      <c r="AG9" s="668" t="s">
        <v>578</v>
      </c>
      <c r="AH9" s="668"/>
      <c r="AI9" s="668" t="s">
        <v>579</v>
      </c>
      <c r="AJ9" s="668"/>
      <c r="AK9" s="668" t="s">
        <v>580</v>
      </c>
      <c r="AL9" s="668"/>
      <c r="AM9" s="668" t="s">
        <v>581</v>
      </c>
      <c r="AN9" s="668"/>
      <c r="AO9" s="668" t="s">
        <v>582</v>
      </c>
      <c r="AP9" s="668"/>
      <c r="AQ9" s="668" t="s">
        <v>583</v>
      </c>
      <c r="AR9" s="668"/>
      <c r="AS9" s="668" t="s">
        <v>584</v>
      </c>
      <c r="AT9" s="668"/>
      <c r="AU9" s="668" t="s">
        <v>574</v>
      </c>
      <c r="AV9" s="668"/>
      <c r="AW9" s="668" t="s">
        <v>575</v>
      </c>
      <c r="AX9" s="668"/>
      <c r="AY9" s="668" t="s">
        <v>576</v>
      </c>
      <c r="AZ9" s="668"/>
      <c r="BA9" s="668" t="s">
        <v>577</v>
      </c>
      <c r="BB9" s="668"/>
      <c r="BC9" s="668" t="s">
        <v>578</v>
      </c>
      <c r="BD9" s="668"/>
      <c r="BE9" s="668" t="s">
        <v>579</v>
      </c>
      <c r="BF9" s="668"/>
      <c r="BG9" s="668" t="s">
        <v>580</v>
      </c>
      <c r="BH9" s="668"/>
      <c r="BI9" s="668" t="s">
        <v>581</v>
      </c>
      <c r="BJ9" s="668"/>
      <c r="BK9" s="668" t="s">
        <v>582</v>
      </c>
      <c r="BL9" s="668"/>
      <c r="BM9" s="668" t="s">
        <v>583</v>
      </c>
      <c r="BN9" s="668"/>
      <c r="BO9" s="668" t="s">
        <v>584</v>
      </c>
      <c r="BP9" s="670"/>
    </row>
    <row r="10" spans="1:68" ht="16" customHeight="1" x14ac:dyDescent="0.25">
      <c r="B10" s="660"/>
      <c r="C10" s="144" t="s">
        <v>518</v>
      </c>
      <c r="D10" s="144" t="s">
        <v>389</v>
      </c>
      <c r="E10" s="144" t="s">
        <v>518</v>
      </c>
      <c r="F10" s="144" t="s">
        <v>389</v>
      </c>
      <c r="G10" s="144" t="s">
        <v>518</v>
      </c>
      <c r="H10" s="144" t="s">
        <v>389</v>
      </c>
      <c r="I10" s="144" t="s">
        <v>518</v>
      </c>
      <c r="J10" s="144" t="s">
        <v>389</v>
      </c>
      <c r="K10" s="144" t="s">
        <v>518</v>
      </c>
      <c r="L10" s="144" t="s">
        <v>389</v>
      </c>
      <c r="M10" s="144" t="s">
        <v>518</v>
      </c>
      <c r="N10" s="144" t="s">
        <v>389</v>
      </c>
      <c r="O10" s="144" t="s">
        <v>518</v>
      </c>
      <c r="P10" s="144" t="s">
        <v>389</v>
      </c>
      <c r="Q10" s="144" t="s">
        <v>518</v>
      </c>
      <c r="R10" s="144" t="s">
        <v>389</v>
      </c>
      <c r="S10" s="144" t="s">
        <v>518</v>
      </c>
      <c r="T10" s="144" t="s">
        <v>389</v>
      </c>
      <c r="U10" s="144" t="s">
        <v>518</v>
      </c>
      <c r="V10" s="144" t="s">
        <v>389</v>
      </c>
      <c r="W10" s="144" t="s">
        <v>518</v>
      </c>
      <c r="X10" s="144" t="s">
        <v>389</v>
      </c>
      <c r="Y10" s="144" t="s">
        <v>519</v>
      </c>
      <c r="Z10" s="144" t="s">
        <v>389</v>
      </c>
      <c r="AA10" s="144" t="s">
        <v>519</v>
      </c>
      <c r="AB10" s="144" t="s">
        <v>389</v>
      </c>
      <c r="AC10" s="144" t="s">
        <v>519</v>
      </c>
      <c r="AD10" s="144" t="s">
        <v>389</v>
      </c>
      <c r="AE10" s="144" t="s">
        <v>519</v>
      </c>
      <c r="AF10" s="144" t="s">
        <v>389</v>
      </c>
      <c r="AG10" s="144" t="s">
        <v>519</v>
      </c>
      <c r="AH10" s="144" t="s">
        <v>389</v>
      </c>
      <c r="AI10" s="144" t="s">
        <v>519</v>
      </c>
      <c r="AJ10" s="144" t="s">
        <v>389</v>
      </c>
      <c r="AK10" s="144" t="s">
        <v>519</v>
      </c>
      <c r="AL10" s="144" t="s">
        <v>389</v>
      </c>
      <c r="AM10" s="144" t="s">
        <v>519</v>
      </c>
      <c r="AN10" s="144" t="s">
        <v>389</v>
      </c>
      <c r="AO10" s="144" t="s">
        <v>519</v>
      </c>
      <c r="AP10" s="144" t="s">
        <v>389</v>
      </c>
      <c r="AQ10" s="144" t="s">
        <v>519</v>
      </c>
      <c r="AR10" s="144" t="s">
        <v>389</v>
      </c>
      <c r="AS10" s="144" t="s">
        <v>519</v>
      </c>
      <c r="AT10" s="144" t="s">
        <v>389</v>
      </c>
      <c r="AU10" s="144" t="s">
        <v>519</v>
      </c>
      <c r="AV10" s="144" t="s">
        <v>389</v>
      </c>
      <c r="AW10" s="144" t="s">
        <v>519</v>
      </c>
      <c r="AX10" s="144" t="s">
        <v>389</v>
      </c>
      <c r="AY10" s="144" t="s">
        <v>519</v>
      </c>
      <c r="AZ10" s="144" t="s">
        <v>389</v>
      </c>
      <c r="BA10" s="144" t="s">
        <v>519</v>
      </c>
      <c r="BB10" s="144" t="s">
        <v>389</v>
      </c>
      <c r="BC10" s="144" t="s">
        <v>519</v>
      </c>
      <c r="BD10" s="144" t="s">
        <v>389</v>
      </c>
      <c r="BE10" s="144" t="s">
        <v>519</v>
      </c>
      <c r="BF10" s="144" t="s">
        <v>389</v>
      </c>
      <c r="BG10" s="144" t="s">
        <v>519</v>
      </c>
      <c r="BH10" s="144" t="s">
        <v>389</v>
      </c>
      <c r="BI10" s="144" t="s">
        <v>519</v>
      </c>
      <c r="BJ10" s="144" t="s">
        <v>389</v>
      </c>
      <c r="BK10" s="144" t="s">
        <v>519</v>
      </c>
      <c r="BL10" s="144" t="s">
        <v>389</v>
      </c>
      <c r="BM10" s="144" t="s">
        <v>519</v>
      </c>
      <c r="BN10" s="144" t="s">
        <v>389</v>
      </c>
      <c r="BO10" s="144" t="s">
        <v>519</v>
      </c>
      <c r="BP10" s="183" t="s">
        <v>389</v>
      </c>
    </row>
    <row r="11" spans="1:68" ht="13" customHeight="1" x14ac:dyDescent="0.25">
      <c r="A11" s="214"/>
      <c r="B11" s="204"/>
      <c r="C11" s="235" t="s">
        <v>1672</v>
      </c>
      <c r="D11" s="236" t="s">
        <v>1673</v>
      </c>
      <c r="E11" s="235" t="s">
        <v>1674</v>
      </c>
      <c r="F11" s="236" t="s">
        <v>1675</v>
      </c>
      <c r="G11" s="235" t="s">
        <v>1676</v>
      </c>
      <c r="H11" s="236" t="s">
        <v>1677</v>
      </c>
      <c r="I11" s="235" t="s">
        <v>1678</v>
      </c>
      <c r="J11" s="236" t="s">
        <v>1679</v>
      </c>
      <c r="K11" s="235" t="s">
        <v>1680</v>
      </c>
      <c r="L11" s="236" t="s">
        <v>1681</v>
      </c>
      <c r="M11" s="235" t="s">
        <v>1682</v>
      </c>
      <c r="N11" s="236" t="s">
        <v>1683</v>
      </c>
      <c r="O11" s="235" t="s">
        <v>1684</v>
      </c>
      <c r="P11" s="236" t="s">
        <v>1685</v>
      </c>
      <c r="Q11" s="235" t="s">
        <v>1686</v>
      </c>
      <c r="R11" s="236" t="s">
        <v>1687</v>
      </c>
      <c r="S11" s="235" t="s">
        <v>1688</v>
      </c>
      <c r="T11" s="236" t="s">
        <v>1689</v>
      </c>
      <c r="U11" s="235" t="s">
        <v>1690</v>
      </c>
      <c r="V11" s="236" t="s">
        <v>1691</v>
      </c>
      <c r="W11" s="235" t="s">
        <v>1692</v>
      </c>
      <c r="X11" s="236" t="s">
        <v>1693</v>
      </c>
      <c r="Y11" s="252" t="s">
        <v>1694</v>
      </c>
      <c r="Z11" s="252" t="s">
        <v>1695</v>
      </c>
      <c r="AA11" s="252" t="s">
        <v>1696</v>
      </c>
      <c r="AB11" s="252" t="s">
        <v>1697</v>
      </c>
      <c r="AC11" s="252" t="s">
        <v>1698</v>
      </c>
      <c r="AD11" s="252" t="s">
        <v>1699</v>
      </c>
      <c r="AE11" s="252" t="s">
        <v>1700</v>
      </c>
      <c r="AF11" s="252" t="s">
        <v>1701</v>
      </c>
      <c r="AG11" s="252" t="s">
        <v>1702</v>
      </c>
      <c r="AH11" s="252" t="s">
        <v>1703</v>
      </c>
      <c r="AI11" s="252" t="s">
        <v>1704</v>
      </c>
      <c r="AJ11" s="252" t="s">
        <v>1705</v>
      </c>
      <c r="AK11" s="252" t="s">
        <v>1706</v>
      </c>
      <c r="AL11" s="252" t="s">
        <v>1707</v>
      </c>
      <c r="AM11" s="252" t="s">
        <v>1708</v>
      </c>
      <c r="AN11" s="252" t="s">
        <v>1709</v>
      </c>
      <c r="AO11" s="252" t="s">
        <v>1710</v>
      </c>
      <c r="AP11" s="252" t="s">
        <v>1711</v>
      </c>
      <c r="AQ11" s="252" t="s">
        <v>1712</v>
      </c>
      <c r="AR11" s="252" t="s">
        <v>1713</v>
      </c>
      <c r="AS11" s="252" t="s">
        <v>1714</v>
      </c>
      <c r="AT11" s="252" t="s">
        <v>1715</v>
      </c>
      <c r="AU11" s="252" t="s">
        <v>1716</v>
      </c>
      <c r="AV11" s="252" t="s">
        <v>1717</v>
      </c>
      <c r="AW11" s="252" t="s">
        <v>1718</v>
      </c>
      <c r="AX11" s="252" t="s">
        <v>1719</v>
      </c>
      <c r="AY11" s="252" t="s">
        <v>1720</v>
      </c>
      <c r="AZ11" s="252" t="s">
        <v>1721</v>
      </c>
      <c r="BA11" s="252" t="s">
        <v>1722</v>
      </c>
      <c r="BB11" s="252" t="s">
        <v>1723</v>
      </c>
      <c r="BC11" s="252" t="s">
        <v>1724</v>
      </c>
      <c r="BD11" s="252" t="s">
        <v>1725</v>
      </c>
      <c r="BE11" s="252" t="s">
        <v>1726</v>
      </c>
      <c r="BF11" s="252" t="s">
        <v>1727</v>
      </c>
      <c r="BG11" s="252" t="s">
        <v>1728</v>
      </c>
      <c r="BH11" s="252" t="s">
        <v>1729</v>
      </c>
      <c r="BI11" s="252" t="s">
        <v>1730</v>
      </c>
      <c r="BJ11" s="252" t="s">
        <v>1731</v>
      </c>
      <c r="BK11" s="252" t="s">
        <v>1732</v>
      </c>
      <c r="BL11" s="252" t="s">
        <v>1733</v>
      </c>
      <c r="BM11" s="252" t="s">
        <v>1734</v>
      </c>
      <c r="BN11" s="252" t="s">
        <v>1735</v>
      </c>
      <c r="BO11" s="252" t="s">
        <v>1736</v>
      </c>
      <c r="BP11" s="257" t="s">
        <v>1737</v>
      </c>
    </row>
    <row r="12" spans="1:68" ht="13" customHeight="1" x14ac:dyDescent="0.25">
      <c r="A12" s="26" t="s">
        <v>391</v>
      </c>
      <c r="B12" s="184">
        <v>2</v>
      </c>
      <c r="C12" s="223">
        <v>6.9130309825614802</v>
      </c>
      <c r="D12" s="225">
        <v>0.74370770189123403</v>
      </c>
      <c r="E12" s="223">
        <v>6.1953433998587899</v>
      </c>
      <c r="F12" s="225">
        <v>0.80418462705545701</v>
      </c>
      <c r="G12" s="223">
        <v>4.3934349418133598</v>
      </c>
      <c r="H12" s="225">
        <v>0.55826820724900506</v>
      </c>
      <c r="I12" s="223">
        <v>31.113964280105201</v>
      </c>
      <c r="J12" s="225">
        <v>1.4066441182421301</v>
      </c>
      <c r="K12" s="223">
        <v>6.15433047521873</v>
      </c>
      <c r="L12" s="225">
        <v>0.678647243218369</v>
      </c>
      <c r="M12" s="223">
        <v>6.1078081825541002</v>
      </c>
      <c r="N12" s="225">
        <v>0.57671145971567095</v>
      </c>
      <c r="O12" s="223">
        <v>14.3784182028343</v>
      </c>
      <c r="P12" s="225">
        <v>1.1922916201896401</v>
      </c>
      <c r="Q12" s="223">
        <v>7.9174655513235104</v>
      </c>
      <c r="R12" s="225">
        <v>1.20918334939821</v>
      </c>
      <c r="S12" s="223">
        <v>14.077700439458599</v>
      </c>
      <c r="T12" s="225">
        <v>0.88256653624291603</v>
      </c>
      <c r="U12" s="223">
        <v>2.1819306460171402</v>
      </c>
      <c r="V12" s="225">
        <v>0.37013245013970297</v>
      </c>
      <c r="W12" s="223">
        <v>2.1538779187736901</v>
      </c>
      <c r="X12" s="225">
        <v>0.38371426105589401</v>
      </c>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255"/>
    </row>
    <row r="13" spans="1:68" ht="13" customHeight="1" x14ac:dyDescent="0.25">
      <c r="A13" s="26" t="s">
        <v>392</v>
      </c>
      <c r="B13" s="184">
        <v>2</v>
      </c>
      <c r="C13" s="223">
        <v>27.605911837060599</v>
      </c>
      <c r="D13" s="225">
        <v>1.46093564757246</v>
      </c>
      <c r="E13" s="223">
        <v>26.886964295391198</v>
      </c>
      <c r="F13" s="225">
        <v>2.3439436902703998</v>
      </c>
      <c r="G13" s="223">
        <v>27.0573292261505</v>
      </c>
      <c r="H13" s="225">
        <v>1.55468204900266</v>
      </c>
      <c r="I13" s="223">
        <v>15.323706562340099</v>
      </c>
      <c r="J13" s="225">
        <v>1.29556410795187</v>
      </c>
      <c r="K13" s="223">
        <v>41.3643833339558</v>
      </c>
      <c r="L13" s="225">
        <v>1.41949830330544</v>
      </c>
      <c r="M13" s="223">
        <v>40.045455754718603</v>
      </c>
      <c r="N13" s="225">
        <v>1.6196775534080201</v>
      </c>
      <c r="O13" s="223">
        <v>19.777071937232598</v>
      </c>
      <c r="P13" s="225">
        <v>1.63555947826813</v>
      </c>
      <c r="Q13" s="223">
        <v>35.8130859559787</v>
      </c>
      <c r="R13" s="225">
        <v>1.94919779484158</v>
      </c>
      <c r="S13" s="223">
        <v>20.299859067873001</v>
      </c>
      <c r="T13" s="225">
        <v>1.8783582004772299</v>
      </c>
      <c r="U13" s="223">
        <v>19.2350134133113</v>
      </c>
      <c r="V13" s="225">
        <v>1.9979118778456499</v>
      </c>
      <c r="W13" s="223">
        <v>4.6371113177723098</v>
      </c>
      <c r="X13" s="225">
        <v>0.79864134344590398</v>
      </c>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255"/>
    </row>
    <row r="14" spans="1:68" ht="13" customHeight="1" x14ac:dyDescent="0.25">
      <c r="A14" s="26" t="s">
        <v>393</v>
      </c>
      <c r="B14" s="184">
        <v>2</v>
      </c>
      <c r="C14" s="223">
        <v>22.343852400449599</v>
      </c>
      <c r="D14" s="225">
        <v>1.3330729164263599</v>
      </c>
      <c r="E14" s="223">
        <v>50.673351743543797</v>
      </c>
      <c r="F14" s="225">
        <v>1.71898324407687</v>
      </c>
      <c r="G14" s="223">
        <v>31.650506771311399</v>
      </c>
      <c r="H14" s="225">
        <v>1.1190140034293701</v>
      </c>
      <c r="I14" s="223">
        <v>4.3088348074441702</v>
      </c>
      <c r="J14" s="225">
        <v>0.445886339133304</v>
      </c>
      <c r="K14" s="223">
        <v>12.671863686651999</v>
      </c>
      <c r="L14" s="225">
        <v>0.84581740967756303</v>
      </c>
      <c r="M14" s="223">
        <v>37.680731919449002</v>
      </c>
      <c r="N14" s="225">
        <v>1.05451651690767</v>
      </c>
      <c r="O14" s="223">
        <v>17.671132983206899</v>
      </c>
      <c r="P14" s="225">
        <v>1.4246451417455499</v>
      </c>
      <c r="Q14" s="223">
        <v>16.778915564421101</v>
      </c>
      <c r="R14" s="225">
        <v>1.13788366130066</v>
      </c>
      <c r="S14" s="223">
        <v>20.1754376276774</v>
      </c>
      <c r="T14" s="225">
        <v>1.4288944714306</v>
      </c>
      <c r="U14" s="223">
        <v>32.360674028303301</v>
      </c>
      <c r="V14" s="225">
        <v>1.6938465934507501</v>
      </c>
      <c r="W14" s="223">
        <v>9.4587328104302095</v>
      </c>
      <c r="X14" s="225">
        <v>0.80137099018276403</v>
      </c>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255"/>
    </row>
    <row r="15" spans="1:68" ht="13" customHeight="1" x14ac:dyDescent="0.25">
      <c r="A15" s="26" t="s">
        <v>394</v>
      </c>
      <c r="B15" s="184">
        <v>2</v>
      </c>
      <c r="C15" s="223">
        <v>30.965152282421499</v>
      </c>
      <c r="D15" s="225">
        <v>1.11584978173486</v>
      </c>
      <c r="E15" s="223">
        <v>27.704645638779201</v>
      </c>
      <c r="F15" s="225">
        <v>1.12684039317294</v>
      </c>
      <c r="G15" s="223">
        <v>25.018391931358298</v>
      </c>
      <c r="H15" s="225">
        <v>1.0453650599916999</v>
      </c>
      <c r="I15" s="223">
        <v>33.014664773568697</v>
      </c>
      <c r="J15" s="225">
        <v>1.30482608609261</v>
      </c>
      <c r="K15" s="223">
        <v>21.589701602074499</v>
      </c>
      <c r="L15" s="225">
        <v>1.1504998382694001</v>
      </c>
      <c r="M15" s="223">
        <v>24.111651461134201</v>
      </c>
      <c r="N15" s="225">
        <v>1.00752822499912</v>
      </c>
      <c r="O15" s="223">
        <v>22.292655261220101</v>
      </c>
      <c r="P15" s="225">
        <v>1.0839075891246099</v>
      </c>
      <c r="Q15" s="223">
        <v>16.714798986850699</v>
      </c>
      <c r="R15" s="225">
        <v>1.05983597716458</v>
      </c>
      <c r="S15" s="223">
        <v>15.359908172407</v>
      </c>
      <c r="T15" s="225">
        <v>0.87838401011062495</v>
      </c>
      <c r="U15" s="223">
        <v>7.0481736679640301</v>
      </c>
      <c r="V15" s="225">
        <v>0.59389277570793497</v>
      </c>
      <c r="W15" s="223">
        <v>21.952365773530101</v>
      </c>
      <c r="X15" s="225">
        <v>1.7285051540088601</v>
      </c>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255"/>
    </row>
    <row r="16" spans="1:68" ht="13" customHeight="1" x14ac:dyDescent="0.25">
      <c r="A16" s="26" t="s">
        <v>395</v>
      </c>
      <c r="B16" s="184">
        <v>2</v>
      </c>
      <c r="C16" s="223">
        <v>25.182948223050701</v>
      </c>
      <c r="D16" s="225">
        <v>0.99057520297273505</v>
      </c>
      <c r="E16" s="223">
        <v>35.203609428493898</v>
      </c>
      <c r="F16" s="225">
        <v>1.08130014159654</v>
      </c>
      <c r="G16" s="223">
        <v>13.718898994685301</v>
      </c>
      <c r="H16" s="225">
        <v>0.79864397959669797</v>
      </c>
      <c r="I16" s="223">
        <v>41.753600523328402</v>
      </c>
      <c r="J16" s="225">
        <v>1.14312249388468</v>
      </c>
      <c r="K16" s="223">
        <v>16.2886147027146</v>
      </c>
      <c r="L16" s="225">
        <v>0.81617239601181202</v>
      </c>
      <c r="M16" s="223">
        <v>31.450473225469899</v>
      </c>
      <c r="N16" s="225">
        <v>1.05184597905203</v>
      </c>
      <c r="O16" s="223">
        <v>12.2237180406196</v>
      </c>
      <c r="P16" s="225">
        <v>0.81979349147648894</v>
      </c>
      <c r="Q16" s="223">
        <v>30.698649755553099</v>
      </c>
      <c r="R16" s="225">
        <v>1.0278826898351201</v>
      </c>
      <c r="S16" s="223">
        <v>38.878718122646802</v>
      </c>
      <c r="T16" s="225">
        <v>0.93505017239758703</v>
      </c>
      <c r="U16" s="223" t="s">
        <v>494</v>
      </c>
      <c r="V16" s="225" t="s">
        <v>494</v>
      </c>
      <c r="W16" s="223" t="s">
        <v>494</v>
      </c>
      <c r="X16" s="225" t="s">
        <v>494</v>
      </c>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255"/>
    </row>
    <row r="17" spans="1:68" ht="13" customHeight="1" x14ac:dyDescent="0.25">
      <c r="A17" s="26" t="s">
        <v>396</v>
      </c>
      <c r="B17" s="184">
        <v>2</v>
      </c>
      <c r="C17" s="223">
        <v>32.092361911160502</v>
      </c>
      <c r="D17" s="225">
        <v>1.70415121694745</v>
      </c>
      <c r="E17" s="223">
        <v>45.6588112869984</v>
      </c>
      <c r="F17" s="225">
        <v>1.9421933198889101</v>
      </c>
      <c r="G17" s="223">
        <v>35.243731335449297</v>
      </c>
      <c r="H17" s="225">
        <v>1.5049177047407101</v>
      </c>
      <c r="I17" s="223">
        <v>2.5471956305856001</v>
      </c>
      <c r="J17" s="225">
        <v>0.27539568708045697</v>
      </c>
      <c r="K17" s="223">
        <v>57.635710795564201</v>
      </c>
      <c r="L17" s="225">
        <v>1.5406459352092099</v>
      </c>
      <c r="M17" s="223">
        <v>40.958349981521899</v>
      </c>
      <c r="N17" s="225">
        <v>1.42580461410364</v>
      </c>
      <c r="O17" s="223">
        <v>22.4392502717055</v>
      </c>
      <c r="P17" s="225">
        <v>1.4276331061215699</v>
      </c>
      <c r="Q17" s="223" t="s">
        <v>494</v>
      </c>
      <c r="R17" s="225" t="s">
        <v>494</v>
      </c>
      <c r="S17" s="223">
        <v>25.179812276487201</v>
      </c>
      <c r="T17" s="225">
        <v>1.71956956879041</v>
      </c>
      <c r="U17" s="223">
        <v>22.9047215796855</v>
      </c>
      <c r="V17" s="225">
        <v>1.8041358916302701</v>
      </c>
      <c r="W17" s="223">
        <v>5.0469192844153401</v>
      </c>
      <c r="X17" s="225">
        <v>0.97094921683330404</v>
      </c>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255"/>
    </row>
    <row r="18" spans="1:68" ht="13" customHeight="1" x14ac:dyDescent="0.25">
      <c r="A18" s="210" t="s">
        <v>397</v>
      </c>
      <c r="B18" s="184">
        <v>2</v>
      </c>
      <c r="C18" s="223">
        <v>32.102971337668897</v>
      </c>
      <c r="D18" s="225">
        <v>2.3881864369899901</v>
      </c>
      <c r="E18" s="223">
        <v>51.687015468620999</v>
      </c>
      <c r="F18" s="225">
        <v>2.5581487978884199</v>
      </c>
      <c r="G18" s="223">
        <v>30.639416805386201</v>
      </c>
      <c r="H18" s="225">
        <v>1.91471168849857</v>
      </c>
      <c r="I18" s="223">
        <v>2.1904195444879</v>
      </c>
      <c r="J18" s="225">
        <v>0.40093494805339303</v>
      </c>
      <c r="K18" s="223">
        <v>57.614399479745103</v>
      </c>
      <c r="L18" s="225">
        <v>2.0349605555444001</v>
      </c>
      <c r="M18" s="223">
        <v>37.355232333499501</v>
      </c>
      <c r="N18" s="225">
        <v>1.9879340623992401</v>
      </c>
      <c r="O18" s="223">
        <v>17.963907702677801</v>
      </c>
      <c r="P18" s="225">
        <v>1.8175496700440501</v>
      </c>
      <c r="Q18" s="223" t="s">
        <v>494</v>
      </c>
      <c r="R18" s="225" t="s">
        <v>494</v>
      </c>
      <c r="S18" s="223">
        <v>28.870325292591101</v>
      </c>
      <c r="T18" s="225">
        <v>2.5156647055494901</v>
      </c>
      <c r="U18" s="223">
        <v>20.899678940202801</v>
      </c>
      <c r="V18" s="225">
        <v>2.1627737642412601</v>
      </c>
      <c r="W18" s="223">
        <v>5.0452162952188004</v>
      </c>
      <c r="X18" s="225">
        <v>1.4414631686528601</v>
      </c>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255"/>
    </row>
    <row r="19" spans="1:68" ht="13" customHeight="1" x14ac:dyDescent="0.25">
      <c r="A19" s="210" t="s">
        <v>398</v>
      </c>
      <c r="B19" s="184">
        <v>2</v>
      </c>
      <c r="C19" s="223">
        <v>32.075553952989303</v>
      </c>
      <c r="D19" s="225">
        <v>1.81231453803372</v>
      </c>
      <c r="E19" s="223">
        <v>36.100853068679001</v>
      </c>
      <c r="F19" s="225">
        <v>2.7823608919715901</v>
      </c>
      <c r="G19" s="223">
        <v>42.567656025998097</v>
      </c>
      <c r="H19" s="225">
        <v>1.91295071975473</v>
      </c>
      <c r="I19" s="223">
        <v>3.1115869406035102</v>
      </c>
      <c r="J19" s="225">
        <v>0.44380323066025201</v>
      </c>
      <c r="K19" s="223">
        <v>57.669368776353998</v>
      </c>
      <c r="L19" s="225">
        <v>1.82262411609373</v>
      </c>
      <c r="M19" s="223">
        <v>46.679867575903998</v>
      </c>
      <c r="N19" s="225">
        <v>1.6105545929796099</v>
      </c>
      <c r="O19" s="223">
        <v>29.531696422070301</v>
      </c>
      <c r="P19" s="225">
        <v>2.11942678447204</v>
      </c>
      <c r="Q19" s="223" t="s">
        <v>494</v>
      </c>
      <c r="R19" s="225" t="s">
        <v>494</v>
      </c>
      <c r="S19" s="223">
        <v>19.3134975465378</v>
      </c>
      <c r="T19" s="225">
        <v>1.98037438274883</v>
      </c>
      <c r="U19" s="223">
        <v>26.097768005230002</v>
      </c>
      <c r="V19" s="225">
        <v>2.6571670107874499</v>
      </c>
      <c r="W19" s="223">
        <v>5.0496423070963603</v>
      </c>
      <c r="X19" s="225">
        <v>0.89381212654168796</v>
      </c>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255"/>
    </row>
    <row r="20" spans="1:68" ht="13" customHeight="1" x14ac:dyDescent="0.25">
      <c r="A20" s="26" t="s">
        <v>399</v>
      </c>
      <c r="B20" s="184">
        <v>2</v>
      </c>
      <c r="C20" s="223">
        <v>35.527287646011096</v>
      </c>
      <c r="D20" s="225">
        <v>1.42286436993514</v>
      </c>
      <c r="E20" s="223">
        <v>12.951819170006999</v>
      </c>
      <c r="F20" s="225">
        <v>1.0278776943766099</v>
      </c>
      <c r="G20" s="223">
        <v>35.2182139550115</v>
      </c>
      <c r="H20" s="225">
        <v>1.6268982329013699</v>
      </c>
      <c r="I20" s="223">
        <v>9.3667216634251993</v>
      </c>
      <c r="J20" s="225">
        <v>0.8693559219882</v>
      </c>
      <c r="K20" s="223">
        <v>21.7250212127502</v>
      </c>
      <c r="L20" s="225">
        <v>1.3764433965335601</v>
      </c>
      <c r="M20" s="223">
        <v>58.658291241547701</v>
      </c>
      <c r="N20" s="225">
        <v>1.72599385871646</v>
      </c>
      <c r="O20" s="223">
        <v>33.9211967920942</v>
      </c>
      <c r="P20" s="225">
        <v>1.5491643772708601</v>
      </c>
      <c r="Q20" s="223">
        <v>21.464327952504199</v>
      </c>
      <c r="R20" s="225">
        <v>1.4235050612409099</v>
      </c>
      <c r="S20" s="223">
        <v>10.4515199025931</v>
      </c>
      <c r="T20" s="225">
        <v>0.88139206436358197</v>
      </c>
      <c r="U20" s="223">
        <v>3.4018659639501898</v>
      </c>
      <c r="V20" s="225">
        <v>0.64305830671211905</v>
      </c>
      <c r="W20" s="223">
        <v>3.4182921185736901</v>
      </c>
      <c r="X20" s="225">
        <v>0.52023193353471098</v>
      </c>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255"/>
    </row>
    <row r="21" spans="1:68" ht="13" customHeight="1" x14ac:dyDescent="0.25">
      <c r="A21" s="26" t="s">
        <v>400</v>
      </c>
      <c r="B21" s="184">
        <v>2</v>
      </c>
      <c r="C21" s="223">
        <v>17.5785649479973</v>
      </c>
      <c r="D21" s="225">
        <v>1.8200787189385299</v>
      </c>
      <c r="E21" s="223">
        <v>33.105835791026003</v>
      </c>
      <c r="F21" s="225">
        <v>2.3769666711178301</v>
      </c>
      <c r="G21" s="223">
        <v>18.625628355377799</v>
      </c>
      <c r="H21" s="225">
        <v>1.4362891670337601</v>
      </c>
      <c r="I21" s="223">
        <v>34.0607916007841</v>
      </c>
      <c r="J21" s="225">
        <v>1.30695079086077</v>
      </c>
      <c r="K21" s="223">
        <v>5.8675715666526296</v>
      </c>
      <c r="L21" s="225">
        <v>0.62668575959448303</v>
      </c>
      <c r="M21" s="223">
        <v>27.1689686110171</v>
      </c>
      <c r="N21" s="225">
        <v>1.42915203063174</v>
      </c>
      <c r="O21" s="223">
        <v>12.554582864910399</v>
      </c>
      <c r="P21" s="225">
        <v>1.32233853524732</v>
      </c>
      <c r="Q21" s="223">
        <v>35.0487507896922</v>
      </c>
      <c r="R21" s="225">
        <v>2.16602993484865</v>
      </c>
      <c r="S21" s="223">
        <v>12.785700978205799</v>
      </c>
      <c r="T21" s="225">
        <v>1.18002292868238</v>
      </c>
      <c r="U21" s="223">
        <v>0.82447116441105495</v>
      </c>
      <c r="V21" s="225">
        <v>0.176093207037362</v>
      </c>
      <c r="W21" s="223">
        <v>0.89117121452508397</v>
      </c>
      <c r="X21" s="225">
        <v>0.22405985461612499</v>
      </c>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255"/>
    </row>
    <row r="22" spans="1:68" ht="13" customHeight="1" x14ac:dyDescent="0.25">
      <c r="A22" s="26" t="s">
        <v>401</v>
      </c>
      <c r="B22" s="184">
        <v>2</v>
      </c>
      <c r="C22" s="223">
        <v>23.158213003661899</v>
      </c>
      <c r="D22" s="225">
        <v>1.8121463104428599</v>
      </c>
      <c r="E22" s="223">
        <v>10.457090579575899</v>
      </c>
      <c r="F22" s="225">
        <v>1.3699085469922101</v>
      </c>
      <c r="G22" s="223">
        <v>26.278545132184199</v>
      </c>
      <c r="H22" s="225">
        <v>1.95321800797399</v>
      </c>
      <c r="I22" s="223">
        <v>47.147342059187103</v>
      </c>
      <c r="J22" s="225">
        <v>1.68561888586201</v>
      </c>
      <c r="K22" s="223">
        <v>56.833211858193799</v>
      </c>
      <c r="L22" s="225">
        <v>2.1852301178265399</v>
      </c>
      <c r="M22" s="223">
        <v>55.210344404906401</v>
      </c>
      <c r="N22" s="225">
        <v>2.2838773125046399</v>
      </c>
      <c r="O22" s="223">
        <v>42.159255158153499</v>
      </c>
      <c r="P22" s="225">
        <v>2.2699013605409202</v>
      </c>
      <c r="Q22" s="223">
        <v>19.1811354734742</v>
      </c>
      <c r="R22" s="225">
        <v>1.81258580353278</v>
      </c>
      <c r="S22" s="223">
        <v>15.4670482774176</v>
      </c>
      <c r="T22" s="225">
        <v>1.5653988076165499</v>
      </c>
      <c r="U22" s="223">
        <v>8.4570101601384504</v>
      </c>
      <c r="V22" s="225">
        <v>1.73472586508351</v>
      </c>
      <c r="W22" s="223">
        <v>2.4072840994837699</v>
      </c>
      <c r="X22" s="225">
        <v>0.556139150980548</v>
      </c>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255"/>
    </row>
    <row r="23" spans="1:68" ht="13" customHeight="1" x14ac:dyDescent="0.25">
      <c r="A23" s="26" t="s">
        <v>402</v>
      </c>
      <c r="B23" s="184">
        <v>2</v>
      </c>
      <c r="C23" s="223">
        <v>22.217536486087301</v>
      </c>
      <c r="D23" s="225">
        <v>1.3241642446483799</v>
      </c>
      <c r="E23" s="223">
        <v>13.166205369704</v>
      </c>
      <c r="F23" s="225">
        <v>1.41544170064471</v>
      </c>
      <c r="G23" s="223">
        <v>24.5753189784635</v>
      </c>
      <c r="H23" s="225">
        <v>1.45984080763783</v>
      </c>
      <c r="I23" s="223">
        <v>40.681353039812301</v>
      </c>
      <c r="J23" s="225">
        <v>1.85199884155631</v>
      </c>
      <c r="K23" s="223">
        <v>15.942299303004001</v>
      </c>
      <c r="L23" s="225">
        <v>1.73519524784538</v>
      </c>
      <c r="M23" s="223">
        <v>42.607452459903897</v>
      </c>
      <c r="N23" s="225">
        <v>1.7068258953520701</v>
      </c>
      <c r="O23" s="223">
        <v>37.637878618184097</v>
      </c>
      <c r="P23" s="225">
        <v>2.24558413338442</v>
      </c>
      <c r="Q23" s="223">
        <v>17.867112419080499</v>
      </c>
      <c r="R23" s="225">
        <v>2.0804153482993102</v>
      </c>
      <c r="S23" s="223">
        <v>12.036173370314</v>
      </c>
      <c r="T23" s="225">
        <v>1.3922304587255601</v>
      </c>
      <c r="U23" s="223">
        <v>5.8904804497302701</v>
      </c>
      <c r="V23" s="225">
        <v>1.0486689452037901</v>
      </c>
      <c r="W23" s="223">
        <v>7.3313288486089503</v>
      </c>
      <c r="X23" s="225">
        <v>1.25996951473929</v>
      </c>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255"/>
    </row>
    <row r="24" spans="1:68" ht="13" customHeight="1" x14ac:dyDescent="0.25">
      <c r="A24" s="26" t="s">
        <v>403</v>
      </c>
      <c r="B24" s="184">
        <v>2</v>
      </c>
      <c r="C24" s="223">
        <v>19.845417878172899</v>
      </c>
      <c r="D24" s="225">
        <v>1.02213958312051</v>
      </c>
      <c r="E24" s="223">
        <v>18.9779621831327</v>
      </c>
      <c r="F24" s="225">
        <v>1.60743644603123</v>
      </c>
      <c r="G24" s="223">
        <v>29.452439367623999</v>
      </c>
      <c r="H24" s="225">
        <v>1.47183093866599</v>
      </c>
      <c r="I24" s="223">
        <v>17.115516971744398</v>
      </c>
      <c r="J24" s="225">
        <v>0.89095734535964</v>
      </c>
      <c r="K24" s="223">
        <v>25.876888822395699</v>
      </c>
      <c r="L24" s="225">
        <v>1.4957263763309301</v>
      </c>
      <c r="M24" s="223">
        <v>43.363267213244399</v>
      </c>
      <c r="N24" s="225">
        <v>1.5224437776360999</v>
      </c>
      <c r="O24" s="223">
        <v>43.280139882921702</v>
      </c>
      <c r="P24" s="225">
        <v>1.8298276932561599</v>
      </c>
      <c r="Q24" s="223">
        <v>19.509505036358199</v>
      </c>
      <c r="R24" s="225">
        <v>1.9037795809535201</v>
      </c>
      <c r="S24" s="223">
        <v>9.4138933872078105</v>
      </c>
      <c r="T24" s="225">
        <v>0.89920658365841999</v>
      </c>
      <c r="U24" s="223">
        <v>10.8407855242751</v>
      </c>
      <c r="V24" s="225">
        <v>0.98049236123321704</v>
      </c>
      <c r="W24" s="223">
        <v>5.1424116405677296</v>
      </c>
      <c r="X24" s="225">
        <v>0.63001182561279101</v>
      </c>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255"/>
    </row>
    <row r="25" spans="1:68" ht="13" customHeight="1" x14ac:dyDescent="0.25">
      <c r="A25" s="26" t="s">
        <v>404</v>
      </c>
      <c r="B25" s="184">
        <v>2</v>
      </c>
      <c r="C25" s="223">
        <v>8.9632273116532595</v>
      </c>
      <c r="D25" s="225">
        <v>0.86411513652926797</v>
      </c>
      <c r="E25" s="223">
        <v>7.3210502900136198</v>
      </c>
      <c r="F25" s="225">
        <v>0.750417837122616</v>
      </c>
      <c r="G25" s="223">
        <v>11.313612723994</v>
      </c>
      <c r="H25" s="225">
        <v>0.89642040166062997</v>
      </c>
      <c r="I25" s="223">
        <v>10.2856265473054</v>
      </c>
      <c r="J25" s="225">
        <v>0.72261427272664402</v>
      </c>
      <c r="K25" s="223">
        <v>18.8123675373614</v>
      </c>
      <c r="L25" s="225">
        <v>1.20977312511799</v>
      </c>
      <c r="M25" s="223">
        <v>25.607141136161001</v>
      </c>
      <c r="N25" s="225">
        <v>1.2493597247997501</v>
      </c>
      <c r="O25" s="223">
        <v>4.9115783083192399</v>
      </c>
      <c r="P25" s="225">
        <v>0.56980679359303299</v>
      </c>
      <c r="Q25" s="223">
        <v>8.8686352986882593</v>
      </c>
      <c r="R25" s="225">
        <v>1.1202319446635201</v>
      </c>
      <c r="S25" s="223">
        <v>15.054593921409699</v>
      </c>
      <c r="T25" s="225">
        <v>1.0683312402109399</v>
      </c>
      <c r="U25" s="223">
        <v>1.3266563851820401</v>
      </c>
      <c r="V25" s="225">
        <v>0.32011403235362801</v>
      </c>
      <c r="W25" s="223">
        <v>1.5305181285134</v>
      </c>
      <c r="X25" s="225">
        <v>0.28642524048759199</v>
      </c>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255"/>
    </row>
    <row r="26" spans="1:68" ht="13" customHeight="1" x14ac:dyDescent="0.25">
      <c r="A26" s="26" t="s">
        <v>405</v>
      </c>
      <c r="B26" s="184">
        <v>2</v>
      </c>
      <c r="C26" s="223">
        <v>29.932987609447</v>
      </c>
      <c r="D26" s="225">
        <v>1.3137466627989001</v>
      </c>
      <c r="E26" s="223">
        <v>42.253056419672603</v>
      </c>
      <c r="F26" s="225">
        <v>1.61757036987932</v>
      </c>
      <c r="G26" s="223">
        <v>32.528867051154499</v>
      </c>
      <c r="H26" s="225">
        <v>1.3511127509805501</v>
      </c>
      <c r="I26" s="223">
        <v>21.196894743717099</v>
      </c>
      <c r="J26" s="225">
        <v>1.3296603125072399</v>
      </c>
      <c r="K26" s="223">
        <v>30.8933866945669</v>
      </c>
      <c r="L26" s="225">
        <v>1.4441533711957999</v>
      </c>
      <c r="M26" s="223">
        <v>38.5153366389127</v>
      </c>
      <c r="N26" s="225">
        <v>1.4962022568337801</v>
      </c>
      <c r="O26" s="223">
        <v>13.8329626172684</v>
      </c>
      <c r="P26" s="225">
        <v>1.0393952587053401</v>
      </c>
      <c r="Q26" s="223">
        <v>24.340187959662799</v>
      </c>
      <c r="R26" s="225">
        <v>1.3623298991446799</v>
      </c>
      <c r="S26" s="223">
        <v>10.655352141722901</v>
      </c>
      <c r="T26" s="225">
        <v>0.98613645456572396</v>
      </c>
      <c r="U26" s="223">
        <v>15.7097081968172</v>
      </c>
      <c r="V26" s="225">
        <v>1.0811743637984099</v>
      </c>
      <c r="W26" s="223">
        <v>21.831693160506699</v>
      </c>
      <c r="X26" s="225">
        <v>1.3659371693997</v>
      </c>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255"/>
    </row>
    <row r="27" spans="1:68" ht="13" customHeight="1" x14ac:dyDescent="0.25">
      <c r="A27" s="26" t="s">
        <v>406</v>
      </c>
      <c r="B27" s="184">
        <v>2</v>
      </c>
      <c r="C27" s="223">
        <v>11.679944028671001</v>
      </c>
      <c r="D27" s="225">
        <v>0.59819175480655595</v>
      </c>
      <c r="E27" s="223">
        <v>11.7651928144106</v>
      </c>
      <c r="F27" s="225">
        <v>0.79149884000368398</v>
      </c>
      <c r="G27" s="223">
        <v>12.7764679056628</v>
      </c>
      <c r="H27" s="225">
        <v>0.84422616311454901</v>
      </c>
      <c r="I27" s="223">
        <v>7.3538191377222297</v>
      </c>
      <c r="J27" s="225">
        <v>0.49213140787130999</v>
      </c>
      <c r="K27" s="223">
        <v>33.026775462228699</v>
      </c>
      <c r="L27" s="225">
        <v>0.88574104277941501</v>
      </c>
      <c r="M27" s="223">
        <v>23.826491390105499</v>
      </c>
      <c r="N27" s="225">
        <v>0.93620392968122401</v>
      </c>
      <c r="O27" s="223">
        <v>4.43953807125677</v>
      </c>
      <c r="P27" s="225">
        <v>0.72974187592167605</v>
      </c>
      <c r="Q27" s="223">
        <v>8.8961565894486299</v>
      </c>
      <c r="R27" s="225">
        <v>0.90814438325333502</v>
      </c>
      <c r="S27" s="223">
        <v>15.565989438920001</v>
      </c>
      <c r="T27" s="225">
        <v>0.76925131104439404</v>
      </c>
      <c r="U27" s="223">
        <v>1.1788340622740201</v>
      </c>
      <c r="V27" s="225">
        <v>0.221379645478187</v>
      </c>
      <c r="W27" s="223">
        <v>4.9675130257188096</v>
      </c>
      <c r="X27" s="225">
        <v>0.57180366550831097</v>
      </c>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255"/>
    </row>
    <row r="28" spans="1:68" ht="13" customHeight="1" x14ac:dyDescent="0.25">
      <c r="A28" s="26" t="s">
        <v>407</v>
      </c>
      <c r="B28" s="184">
        <v>2</v>
      </c>
      <c r="C28" s="223">
        <v>5.2737081977023097</v>
      </c>
      <c r="D28" s="225">
        <v>0.690990106830216</v>
      </c>
      <c r="E28" s="223">
        <v>22.789707954411099</v>
      </c>
      <c r="F28" s="225">
        <v>1.9561705901284001</v>
      </c>
      <c r="G28" s="223">
        <v>19.315534860867999</v>
      </c>
      <c r="H28" s="225">
        <v>1.4290721049163599</v>
      </c>
      <c r="I28" s="223">
        <v>55.510452547904499</v>
      </c>
      <c r="J28" s="225">
        <v>1.57643257806262</v>
      </c>
      <c r="K28" s="223">
        <v>46.029326713401097</v>
      </c>
      <c r="L28" s="225">
        <v>1.8688831110231101</v>
      </c>
      <c r="M28" s="223">
        <v>24.377250083475801</v>
      </c>
      <c r="N28" s="225">
        <v>1.3411954261875001</v>
      </c>
      <c r="O28" s="223">
        <v>5.4883375742176099</v>
      </c>
      <c r="P28" s="225">
        <v>0.85703785102646601</v>
      </c>
      <c r="Q28" s="223">
        <v>18.0159794503478</v>
      </c>
      <c r="R28" s="225">
        <v>1.47283509725799</v>
      </c>
      <c r="S28" s="223">
        <v>14.5656397085689</v>
      </c>
      <c r="T28" s="225">
        <v>1.07588505034633</v>
      </c>
      <c r="U28" s="223">
        <v>6.7801997480744101</v>
      </c>
      <c r="V28" s="225">
        <v>1.1945662824805301</v>
      </c>
      <c r="W28" s="223">
        <v>3.59995926948895</v>
      </c>
      <c r="X28" s="225">
        <v>0.70448216823332399</v>
      </c>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255"/>
    </row>
    <row r="29" spans="1:68" ht="13" customHeight="1" x14ac:dyDescent="0.25">
      <c r="A29" s="26" t="s">
        <v>408</v>
      </c>
      <c r="B29" s="184">
        <v>2</v>
      </c>
      <c r="C29" s="223">
        <v>16.354294683134501</v>
      </c>
      <c r="D29" s="225">
        <v>1.34053241083787</v>
      </c>
      <c r="E29" s="223">
        <v>20.9856053301998</v>
      </c>
      <c r="F29" s="225">
        <v>1.83331628350426</v>
      </c>
      <c r="G29" s="223">
        <v>12.285752404118499</v>
      </c>
      <c r="H29" s="225">
        <v>0.75291757838682905</v>
      </c>
      <c r="I29" s="223">
        <v>23.9680290648068</v>
      </c>
      <c r="J29" s="225">
        <v>1.11807793207645</v>
      </c>
      <c r="K29" s="223">
        <v>27.665362793726601</v>
      </c>
      <c r="L29" s="225">
        <v>1.05511706579829</v>
      </c>
      <c r="M29" s="223">
        <v>27.665694777094998</v>
      </c>
      <c r="N29" s="225">
        <v>1.2542535214391</v>
      </c>
      <c r="O29" s="223">
        <v>4.3922317160338604</v>
      </c>
      <c r="P29" s="225">
        <v>0.47100417630150998</v>
      </c>
      <c r="Q29" s="223">
        <v>11.382309967851</v>
      </c>
      <c r="R29" s="225">
        <v>1.1198903990687901</v>
      </c>
      <c r="S29" s="223">
        <v>21.8122114834961</v>
      </c>
      <c r="T29" s="225">
        <v>1.2107063395137101</v>
      </c>
      <c r="U29" s="223">
        <v>1.6272443748148899</v>
      </c>
      <c r="V29" s="225">
        <v>0.31380607100181601</v>
      </c>
      <c r="W29" s="223">
        <v>4.3481253145251104</v>
      </c>
      <c r="X29" s="225">
        <v>0.68707720675498496</v>
      </c>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255"/>
    </row>
    <row r="30" spans="1:68" ht="13" customHeight="1" x14ac:dyDescent="0.25">
      <c r="A30" s="26" t="s">
        <v>409</v>
      </c>
      <c r="B30" s="184">
        <v>2</v>
      </c>
      <c r="C30" s="223">
        <v>16.762822668063802</v>
      </c>
      <c r="D30" s="225">
        <v>1.6997822118552199</v>
      </c>
      <c r="E30" s="223">
        <v>24.186577237690098</v>
      </c>
      <c r="F30" s="225">
        <v>2.0551061647931701</v>
      </c>
      <c r="G30" s="223">
        <v>22.798257385060101</v>
      </c>
      <c r="H30" s="225">
        <v>1.0557626630280399</v>
      </c>
      <c r="I30" s="223">
        <v>31.821417821568801</v>
      </c>
      <c r="J30" s="225">
        <v>1.0353437121704301</v>
      </c>
      <c r="K30" s="223">
        <v>35.605114690290399</v>
      </c>
      <c r="L30" s="225">
        <v>1.3715839657223301</v>
      </c>
      <c r="M30" s="223">
        <v>40.622261996347703</v>
      </c>
      <c r="N30" s="225">
        <v>1.2221264108879899</v>
      </c>
      <c r="O30" s="223">
        <v>10.1566295580347</v>
      </c>
      <c r="P30" s="225">
        <v>0.81058547726929597</v>
      </c>
      <c r="Q30" s="223">
        <v>14.143541039989801</v>
      </c>
      <c r="R30" s="225">
        <v>1.22931361986095</v>
      </c>
      <c r="S30" s="223">
        <v>21.1352829049255</v>
      </c>
      <c r="T30" s="225">
        <v>0.91125544682749104</v>
      </c>
      <c r="U30" s="223">
        <v>10.0015276568529</v>
      </c>
      <c r="V30" s="225">
        <v>1.43554614111964</v>
      </c>
      <c r="W30" s="223">
        <v>5.6092665778634201</v>
      </c>
      <c r="X30" s="225">
        <v>0.69896887174855404</v>
      </c>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255"/>
    </row>
    <row r="31" spans="1:68" ht="13" customHeight="1" x14ac:dyDescent="0.25">
      <c r="A31" s="26" t="s">
        <v>410</v>
      </c>
      <c r="B31" s="184">
        <v>2</v>
      </c>
      <c r="C31" s="223">
        <v>27.689787727395</v>
      </c>
      <c r="D31" s="225">
        <v>1.0401599896879099</v>
      </c>
      <c r="E31" s="223">
        <v>20.0532884320865</v>
      </c>
      <c r="F31" s="225">
        <v>1.58085023668212</v>
      </c>
      <c r="G31" s="223">
        <v>33.735141937721998</v>
      </c>
      <c r="H31" s="225">
        <v>1.4444073067769401</v>
      </c>
      <c r="I31" s="223">
        <v>1.8324579094442901</v>
      </c>
      <c r="J31" s="225">
        <v>0.31856365196575298</v>
      </c>
      <c r="K31" s="223">
        <v>50.455174837344998</v>
      </c>
      <c r="L31" s="225">
        <v>1.46441666720448</v>
      </c>
      <c r="M31" s="223">
        <v>41.464293711500503</v>
      </c>
      <c r="N31" s="225">
        <v>1.5403997434291099</v>
      </c>
      <c r="O31" s="223">
        <v>29.4152413992406</v>
      </c>
      <c r="P31" s="225">
        <v>1.61522795052421</v>
      </c>
      <c r="Q31" s="223" t="s">
        <v>494</v>
      </c>
      <c r="R31" s="225" t="s">
        <v>494</v>
      </c>
      <c r="S31" s="223">
        <v>7.5824991391812198</v>
      </c>
      <c r="T31" s="225">
        <v>0.77163605098384502</v>
      </c>
      <c r="U31" s="223">
        <v>20.051179983907101</v>
      </c>
      <c r="V31" s="225">
        <v>1.7693126653298701</v>
      </c>
      <c r="W31" s="223">
        <v>1.43952903072887</v>
      </c>
      <c r="X31" s="225">
        <v>0.34140383044830303</v>
      </c>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255"/>
    </row>
    <row r="32" spans="1:68" ht="13" customHeight="1" x14ac:dyDescent="0.25">
      <c r="A32" s="26" t="s">
        <v>411</v>
      </c>
      <c r="B32" s="184">
        <v>2</v>
      </c>
      <c r="C32" s="223">
        <v>19.7074255863111</v>
      </c>
      <c r="D32" s="225">
        <v>1.02019007900592</v>
      </c>
      <c r="E32" s="223">
        <v>4.3111653756114396</v>
      </c>
      <c r="F32" s="225">
        <v>0.52428687973205401</v>
      </c>
      <c r="G32" s="223">
        <v>21.872632971610599</v>
      </c>
      <c r="H32" s="225">
        <v>1.5476785764891501</v>
      </c>
      <c r="I32" s="223">
        <v>41.357917897648299</v>
      </c>
      <c r="J32" s="225">
        <v>1.5693048835730301</v>
      </c>
      <c r="K32" s="223">
        <v>28.538662374976301</v>
      </c>
      <c r="L32" s="225">
        <v>1.44194215767282</v>
      </c>
      <c r="M32" s="223">
        <v>29.977623426441301</v>
      </c>
      <c r="N32" s="225">
        <v>1.4372348619028901</v>
      </c>
      <c r="O32" s="223">
        <v>12.5483204781357</v>
      </c>
      <c r="P32" s="225">
        <v>1.3015552836008799</v>
      </c>
      <c r="Q32" s="223">
        <v>24.558293269756199</v>
      </c>
      <c r="R32" s="225">
        <v>1.96822745132558</v>
      </c>
      <c r="S32" s="223">
        <v>18.4305561558802</v>
      </c>
      <c r="T32" s="225">
        <v>0.99126512538651701</v>
      </c>
      <c r="U32" s="223">
        <v>0.81459684566403801</v>
      </c>
      <c r="V32" s="225">
        <v>0.19807596142836001</v>
      </c>
      <c r="W32" s="223">
        <v>1.02926581432244</v>
      </c>
      <c r="X32" s="225">
        <v>0.26518065638853799</v>
      </c>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255"/>
    </row>
    <row r="33" spans="1:68" ht="13" customHeight="1" x14ac:dyDescent="0.25">
      <c r="A33" s="26" t="s">
        <v>412</v>
      </c>
      <c r="B33" s="184">
        <v>2</v>
      </c>
      <c r="C33" s="223">
        <v>26.013367442018001</v>
      </c>
      <c r="D33" s="225">
        <v>1.3978226698213601</v>
      </c>
      <c r="E33" s="223">
        <v>40.060389014412301</v>
      </c>
      <c r="F33" s="225">
        <v>1.6956436596788</v>
      </c>
      <c r="G33" s="223">
        <v>16.641137415017798</v>
      </c>
      <c r="H33" s="225">
        <v>1.39892312756035</v>
      </c>
      <c r="I33" s="223">
        <v>51.157144832016598</v>
      </c>
      <c r="J33" s="225">
        <v>1.71613750263764</v>
      </c>
      <c r="K33" s="223">
        <v>49.735136699282698</v>
      </c>
      <c r="L33" s="225">
        <v>1.7224102782683</v>
      </c>
      <c r="M33" s="223">
        <v>32.717598630745101</v>
      </c>
      <c r="N33" s="225">
        <v>1.6722862772989899</v>
      </c>
      <c r="O33" s="223">
        <v>8.3087810383423903</v>
      </c>
      <c r="P33" s="225">
        <v>0.96943941164482506</v>
      </c>
      <c r="Q33" s="223">
        <v>11.608051035835</v>
      </c>
      <c r="R33" s="225">
        <v>1.1098966890245301</v>
      </c>
      <c r="S33" s="223">
        <v>17.429128972258901</v>
      </c>
      <c r="T33" s="225">
        <v>1.2729555359750999</v>
      </c>
      <c r="U33" s="223">
        <v>10.3996084186219</v>
      </c>
      <c r="V33" s="225">
        <v>1.0261046983612401</v>
      </c>
      <c r="W33" s="223">
        <v>7.8881322544994399</v>
      </c>
      <c r="X33" s="225">
        <v>0.90182289593374698</v>
      </c>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c r="BM33" s="104"/>
      <c r="BN33" s="104"/>
      <c r="BO33" s="104"/>
      <c r="BP33" s="255"/>
    </row>
    <row r="34" spans="1:68" ht="13" customHeight="1" x14ac:dyDescent="0.25">
      <c r="A34" s="26" t="s">
        <v>413</v>
      </c>
      <c r="B34" s="184">
        <v>2</v>
      </c>
      <c r="C34" s="223">
        <v>30.065312033891999</v>
      </c>
      <c r="D34" s="225">
        <v>1.2763516945206701</v>
      </c>
      <c r="E34" s="223">
        <v>14.253444621189701</v>
      </c>
      <c r="F34" s="225">
        <v>1.2785410847660399</v>
      </c>
      <c r="G34" s="223">
        <v>26.6137500628022</v>
      </c>
      <c r="H34" s="225">
        <v>1.3237527203944099</v>
      </c>
      <c r="I34" s="223">
        <v>15.1353069148701</v>
      </c>
      <c r="J34" s="225">
        <v>0.93610945624712705</v>
      </c>
      <c r="K34" s="223">
        <v>33.316387394333198</v>
      </c>
      <c r="L34" s="225">
        <v>1.3177883448195</v>
      </c>
      <c r="M34" s="223">
        <v>45.919811203278897</v>
      </c>
      <c r="N34" s="225">
        <v>1.5194022682010899</v>
      </c>
      <c r="O34" s="223">
        <v>15.457919208783901</v>
      </c>
      <c r="P34" s="225">
        <v>1.17974282445705</v>
      </c>
      <c r="Q34" s="223">
        <v>11.154187824134301</v>
      </c>
      <c r="R34" s="225">
        <v>0.92350689063147995</v>
      </c>
      <c r="S34" s="223">
        <v>18.828094030618502</v>
      </c>
      <c r="T34" s="225">
        <v>1.4473979589041399</v>
      </c>
      <c r="U34" s="223">
        <v>3.3832417112340698</v>
      </c>
      <c r="V34" s="225">
        <v>0.51033553351579997</v>
      </c>
      <c r="W34" s="223">
        <v>3.0553284155106302</v>
      </c>
      <c r="X34" s="225">
        <v>0.47940782024739698</v>
      </c>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104"/>
      <c r="AX34" s="104"/>
      <c r="AY34" s="104"/>
      <c r="AZ34" s="104"/>
      <c r="BA34" s="104"/>
      <c r="BB34" s="104"/>
      <c r="BC34" s="104"/>
      <c r="BD34" s="104"/>
      <c r="BE34" s="104"/>
      <c r="BF34" s="104"/>
      <c r="BG34" s="104"/>
      <c r="BH34" s="104"/>
      <c r="BI34" s="104"/>
      <c r="BJ34" s="104"/>
      <c r="BK34" s="104"/>
      <c r="BL34" s="104"/>
      <c r="BM34" s="104"/>
      <c r="BN34" s="104"/>
      <c r="BO34" s="104"/>
      <c r="BP34" s="255"/>
    </row>
    <row r="35" spans="1:68" ht="13" customHeight="1" x14ac:dyDescent="0.25">
      <c r="A35" s="26" t="s">
        <v>414</v>
      </c>
      <c r="B35" s="184">
        <v>2</v>
      </c>
      <c r="C35" s="223">
        <v>12.1153506660793</v>
      </c>
      <c r="D35" s="225">
        <v>0.75667289411111005</v>
      </c>
      <c r="E35" s="223">
        <v>20.481279388035901</v>
      </c>
      <c r="F35" s="225">
        <v>1.15467114686686</v>
      </c>
      <c r="G35" s="223">
        <v>13.231818184250701</v>
      </c>
      <c r="H35" s="225">
        <v>0.78313365756005604</v>
      </c>
      <c r="I35" s="223">
        <v>18.837749534931501</v>
      </c>
      <c r="J35" s="225">
        <v>0.82787307980231295</v>
      </c>
      <c r="K35" s="223">
        <v>43.260394631828397</v>
      </c>
      <c r="L35" s="225">
        <v>1.4527409161935401</v>
      </c>
      <c r="M35" s="223">
        <v>23.5477591573169</v>
      </c>
      <c r="N35" s="225">
        <v>1.0603534728036901</v>
      </c>
      <c r="O35" s="223">
        <v>4.4040968624243702</v>
      </c>
      <c r="P35" s="225">
        <v>0.466948888662579</v>
      </c>
      <c r="Q35" s="223">
        <v>11.801232870173299</v>
      </c>
      <c r="R35" s="225">
        <v>0.74696319268380296</v>
      </c>
      <c r="S35" s="223">
        <v>12.2505047746939</v>
      </c>
      <c r="T35" s="225">
        <v>0.70577949883630697</v>
      </c>
      <c r="U35" s="223">
        <v>5.9738525630566004</v>
      </c>
      <c r="V35" s="225">
        <v>0.63535565407572103</v>
      </c>
      <c r="W35" s="223">
        <v>0.97682606335144995</v>
      </c>
      <c r="X35" s="225">
        <v>0.19680470434036801</v>
      </c>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c r="BM35" s="104"/>
      <c r="BN35" s="104"/>
      <c r="BO35" s="104"/>
      <c r="BP35" s="255"/>
    </row>
    <row r="36" spans="1:68" ht="13" customHeight="1" x14ac:dyDescent="0.25">
      <c r="A36" s="26" t="s">
        <v>415</v>
      </c>
      <c r="B36" s="184">
        <v>2</v>
      </c>
      <c r="C36" s="223">
        <v>11.170730531130999</v>
      </c>
      <c r="D36" s="225">
        <v>0.78820707772159104</v>
      </c>
      <c r="E36" s="223">
        <v>2.4424771090920898</v>
      </c>
      <c r="F36" s="225">
        <v>0.61805166745103601</v>
      </c>
      <c r="G36" s="223">
        <v>19.643630771066899</v>
      </c>
      <c r="H36" s="225">
        <v>1.2778924803101099</v>
      </c>
      <c r="I36" s="223">
        <v>4.80866257084016</v>
      </c>
      <c r="J36" s="225">
        <v>0.464718863170966</v>
      </c>
      <c r="K36" s="223">
        <v>32.780429081806801</v>
      </c>
      <c r="L36" s="225">
        <v>1.3252378416289701</v>
      </c>
      <c r="M36" s="223">
        <v>20.413302713401102</v>
      </c>
      <c r="N36" s="225">
        <v>1.09240190957716</v>
      </c>
      <c r="O36" s="223">
        <v>4.4407716910430404</v>
      </c>
      <c r="P36" s="225">
        <v>0.68401175637167799</v>
      </c>
      <c r="Q36" s="223">
        <v>1.03313406216252</v>
      </c>
      <c r="R36" s="225">
        <v>0.211837955847896</v>
      </c>
      <c r="S36" s="223">
        <v>12.440839697753701</v>
      </c>
      <c r="T36" s="225">
        <v>1.23344099948192</v>
      </c>
      <c r="U36" s="223">
        <v>0.85688527013023996</v>
      </c>
      <c r="V36" s="225">
        <v>0.22211576634538699</v>
      </c>
      <c r="W36" s="223">
        <v>0.71212827742963702</v>
      </c>
      <c r="X36" s="225">
        <v>0.19392195236696799</v>
      </c>
      <c r="Y36" s="104"/>
      <c r="Z36" s="104"/>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c r="AX36" s="104"/>
      <c r="AY36" s="104"/>
      <c r="AZ36" s="104"/>
      <c r="BA36" s="104"/>
      <c r="BB36" s="104"/>
      <c r="BC36" s="104"/>
      <c r="BD36" s="104"/>
      <c r="BE36" s="104"/>
      <c r="BF36" s="104"/>
      <c r="BG36" s="104"/>
      <c r="BH36" s="104"/>
      <c r="BI36" s="104"/>
      <c r="BJ36" s="104"/>
      <c r="BK36" s="104"/>
      <c r="BL36" s="104"/>
      <c r="BM36" s="104"/>
      <c r="BN36" s="104"/>
      <c r="BO36" s="104"/>
      <c r="BP36" s="255"/>
    </row>
    <row r="37" spans="1:68" ht="13" customHeight="1" x14ac:dyDescent="0.25">
      <c r="A37" s="26" t="s">
        <v>416</v>
      </c>
      <c r="B37" s="184">
        <v>2</v>
      </c>
      <c r="C37" s="223">
        <v>21.370282298587</v>
      </c>
      <c r="D37" s="225">
        <v>0.90785348864922899</v>
      </c>
      <c r="E37" s="223">
        <v>20.524420602942701</v>
      </c>
      <c r="F37" s="225">
        <v>0.83330185613914498</v>
      </c>
      <c r="G37" s="223">
        <v>13.4536627103924</v>
      </c>
      <c r="H37" s="225">
        <v>0.70457926340939903</v>
      </c>
      <c r="I37" s="223">
        <v>47.052265358980399</v>
      </c>
      <c r="J37" s="225">
        <v>1.1502401244130001</v>
      </c>
      <c r="K37" s="223">
        <v>29.267765158006199</v>
      </c>
      <c r="L37" s="225">
        <v>0.93002236427062102</v>
      </c>
      <c r="M37" s="223">
        <v>15.0481998108275</v>
      </c>
      <c r="N37" s="225">
        <v>0.77129589359694595</v>
      </c>
      <c r="O37" s="223">
        <v>7.8072044627665296</v>
      </c>
      <c r="P37" s="225">
        <v>0.77977426239303405</v>
      </c>
      <c r="Q37" s="223">
        <v>10.145726887147701</v>
      </c>
      <c r="R37" s="225">
        <v>0.582247774894049</v>
      </c>
      <c r="S37" s="223">
        <v>12.2788490608309</v>
      </c>
      <c r="T37" s="225">
        <v>0.80034307488423895</v>
      </c>
      <c r="U37" s="223">
        <v>3.4274236253935402</v>
      </c>
      <c r="V37" s="225">
        <v>0.427743878443481</v>
      </c>
      <c r="W37" s="223">
        <v>2.77969695362202</v>
      </c>
      <c r="X37" s="225">
        <v>0.28464169387798399</v>
      </c>
      <c r="Y37" s="104"/>
      <c r="Z37" s="104"/>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104"/>
      <c r="AW37" s="104"/>
      <c r="AX37" s="104"/>
      <c r="AY37" s="104"/>
      <c r="AZ37" s="104"/>
      <c r="BA37" s="104"/>
      <c r="BB37" s="104"/>
      <c r="BC37" s="104"/>
      <c r="BD37" s="104"/>
      <c r="BE37" s="104"/>
      <c r="BF37" s="104"/>
      <c r="BG37" s="104"/>
      <c r="BH37" s="104"/>
      <c r="BI37" s="104"/>
      <c r="BJ37" s="104"/>
      <c r="BK37" s="104"/>
      <c r="BL37" s="104"/>
      <c r="BM37" s="104"/>
      <c r="BN37" s="104"/>
      <c r="BO37" s="104"/>
      <c r="BP37" s="255"/>
    </row>
    <row r="38" spans="1:68" ht="13" customHeight="1" x14ac:dyDescent="0.25">
      <c r="A38" s="26" t="s">
        <v>417</v>
      </c>
      <c r="B38" s="184">
        <v>2</v>
      </c>
      <c r="C38" s="223">
        <v>15.627150164481</v>
      </c>
      <c r="D38" s="225">
        <v>0.91047613151807205</v>
      </c>
      <c r="E38" s="223">
        <v>3.5929786218573398</v>
      </c>
      <c r="F38" s="225">
        <v>0.560184335587116</v>
      </c>
      <c r="G38" s="223">
        <v>11.0210537678613</v>
      </c>
      <c r="H38" s="225">
        <v>0.88512352551872098</v>
      </c>
      <c r="I38" s="223">
        <v>14.843147793633699</v>
      </c>
      <c r="J38" s="225">
        <v>0.80957216449283897</v>
      </c>
      <c r="K38" s="223">
        <v>3.4329886881296701</v>
      </c>
      <c r="L38" s="225">
        <v>0.53552111405109004</v>
      </c>
      <c r="M38" s="223">
        <v>18.667606531456201</v>
      </c>
      <c r="N38" s="225">
        <v>1.07445339929982</v>
      </c>
      <c r="O38" s="223">
        <v>5.0402003311751402</v>
      </c>
      <c r="P38" s="225">
        <v>0.65154601924095201</v>
      </c>
      <c r="Q38" s="223">
        <v>1.8561638068612301</v>
      </c>
      <c r="R38" s="225">
        <v>0.34469800252799798</v>
      </c>
      <c r="S38" s="223">
        <v>16.7079706025356</v>
      </c>
      <c r="T38" s="225">
        <v>2.1777045263591002</v>
      </c>
      <c r="U38" s="223">
        <v>1.4660034105554101</v>
      </c>
      <c r="V38" s="225">
        <v>0.39178883293725603</v>
      </c>
      <c r="W38" s="223">
        <v>1.51140451197829</v>
      </c>
      <c r="X38" s="225">
        <v>0.322687094608054</v>
      </c>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104"/>
      <c r="AX38" s="104"/>
      <c r="AY38" s="104"/>
      <c r="AZ38" s="104"/>
      <c r="BA38" s="104"/>
      <c r="BB38" s="104"/>
      <c r="BC38" s="104"/>
      <c r="BD38" s="104"/>
      <c r="BE38" s="104"/>
      <c r="BF38" s="104"/>
      <c r="BG38" s="104"/>
      <c r="BH38" s="104"/>
      <c r="BI38" s="104"/>
      <c r="BJ38" s="104"/>
      <c r="BK38" s="104"/>
      <c r="BL38" s="104"/>
      <c r="BM38" s="104"/>
      <c r="BN38" s="104"/>
      <c r="BO38" s="104"/>
      <c r="BP38" s="255"/>
    </row>
    <row r="39" spans="1:68" ht="13" customHeight="1" x14ac:dyDescent="0.25">
      <c r="A39" s="26" t="s">
        <v>418</v>
      </c>
      <c r="B39" s="184">
        <v>2</v>
      </c>
      <c r="C39" s="223">
        <v>19.5681567822744</v>
      </c>
      <c r="D39" s="225">
        <v>1.1447218671830199</v>
      </c>
      <c r="E39" s="223">
        <v>14.5066269704243</v>
      </c>
      <c r="F39" s="225">
        <v>1.00044070969264</v>
      </c>
      <c r="G39" s="223">
        <v>13.8120721132622</v>
      </c>
      <c r="H39" s="225">
        <v>1.1001382869021501</v>
      </c>
      <c r="I39" s="223">
        <v>40.022509368597603</v>
      </c>
      <c r="J39" s="225">
        <v>1.3490534761685999</v>
      </c>
      <c r="K39" s="223">
        <v>9.1758205532922208</v>
      </c>
      <c r="L39" s="225">
        <v>0.67124345828491405</v>
      </c>
      <c r="M39" s="223">
        <v>26.9906949627165</v>
      </c>
      <c r="N39" s="225">
        <v>1.2155809557645201</v>
      </c>
      <c r="O39" s="223">
        <v>9.1974276209512293</v>
      </c>
      <c r="P39" s="225">
        <v>0.70193040079356095</v>
      </c>
      <c r="Q39" s="223">
        <v>9.5112415332192501</v>
      </c>
      <c r="R39" s="225">
        <v>0.95104222362243895</v>
      </c>
      <c r="S39" s="223">
        <v>10.3133866975513</v>
      </c>
      <c r="T39" s="225">
        <v>0.94054045901569805</v>
      </c>
      <c r="U39" s="223">
        <v>4.37341418243465</v>
      </c>
      <c r="V39" s="225">
        <v>0.536337425314515</v>
      </c>
      <c r="W39" s="223">
        <v>5.7437415817339703</v>
      </c>
      <c r="X39" s="225">
        <v>0.58459456082342998</v>
      </c>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255"/>
    </row>
    <row r="40" spans="1:68" ht="13" customHeight="1" x14ac:dyDescent="0.25">
      <c r="A40" s="26" t="s">
        <v>419</v>
      </c>
      <c r="B40" s="184">
        <v>2</v>
      </c>
      <c r="C40" s="223">
        <v>25.6008012983329</v>
      </c>
      <c r="D40" s="225">
        <v>1.40584296901902</v>
      </c>
      <c r="E40" s="223">
        <v>35.274163754331703</v>
      </c>
      <c r="F40" s="225">
        <v>2.0813203955850401</v>
      </c>
      <c r="G40" s="223">
        <v>12.299738293443999</v>
      </c>
      <c r="H40" s="225">
        <v>0.81461071289828102</v>
      </c>
      <c r="I40" s="223">
        <v>21.575375020943898</v>
      </c>
      <c r="J40" s="225">
        <v>1.13673942301514</v>
      </c>
      <c r="K40" s="223">
        <v>16.862827757013498</v>
      </c>
      <c r="L40" s="225">
        <v>1.2023117868803499</v>
      </c>
      <c r="M40" s="223">
        <v>33.018210593715899</v>
      </c>
      <c r="N40" s="225">
        <v>1.29498528700194</v>
      </c>
      <c r="O40" s="223">
        <v>4.6324312278908497</v>
      </c>
      <c r="P40" s="225">
        <v>0.57413638618125895</v>
      </c>
      <c r="Q40" s="223">
        <v>15.504268491507201</v>
      </c>
      <c r="R40" s="225">
        <v>1.0585015848933199</v>
      </c>
      <c r="S40" s="223">
        <v>17.403172829808199</v>
      </c>
      <c r="T40" s="225">
        <v>1.2402171960117701</v>
      </c>
      <c r="U40" s="223">
        <v>0.81880212735265501</v>
      </c>
      <c r="V40" s="225">
        <v>0.21802807222415199</v>
      </c>
      <c r="W40" s="223">
        <v>1.4068180324297399</v>
      </c>
      <c r="X40" s="225">
        <v>0.37247761728248502</v>
      </c>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255"/>
    </row>
    <row r="41" spans="1:68" ht="13" customHeight="1" x14ac:dyDescent="0.25">
      <c r="A41" s="26" t="s">
        <v>420</v>
      </c>
      <c r="B41" s="184">
        <v>2</v>
      </c>
      <c r="C41" s="223">
        <v>6.8190387608853502</v>
      </c>
      <c r="D41" s="225">
        <v>0.53943239025865397</v>
      </c>
      <c r="E41" s="223">
        <v>7.5644987828449697</v>
      </c>
      <c r="F41" s="225">
        <v>0.81478664884596597</v>
      </c>
      <c r="G41" s="223">
        <v>11.164367293127301</v>
      </c>
      <c r="H41" s="225">
        <v>0.82118542526972904</v>
      </c>
      <c r="I41" s="223">
        <v>45.4247595609272</v>
      </c>
      <c r="J41" s="225">
        <v>1.3146494806968301</v>
      </c>
      <c r="K41" s="223">
        <v>15.9081616278882</v>
      </c>
      <c r="L41" s="225">
        <v>1.03159023999898</v>
      </c>
      <c r="M41" s="223">
        <v>21.775937490602399</v>
      </c>
      <c r="N41" s="225">
        <v>1.0426814741075701</v>
      </c>
      <c r="O41" s="223">
        <v>5.8704480994562598</v>
      </c>
      <c r="P41" s="225">
        <v>0.83314564404623404</v>
      </c>
      <c r="Q41" s="223">
        <v>11.7693249307352</v>
      </c>
      <c r="R41" s="225">
        <v>0.65039810583064295</v>
      </c>
      <c r="S41" s="223">
        <v>14.428859781519</v>
      </c>
      <c r="T41" s="225">
        <v>0.90566977334203402</v>
      </c>
      <c r="U41" s="223">
        <v>1.30937665344365</v>
      </c>
      <c r="V41" s="225">
        <v>0.34294975509243503</v>
      </c>
      <c r="W41" s="223">
        <v>1.99272631053048</v>
      </c>
      <c r="X41" s="225">
        <v>0.34242855562084201</v>
      </c>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255"/>
    </row>
    <row r="42" spans="1:68" ht="13" customHeight="1" x14ac:dyDescent="0.25">
      <c r="A42" s="26" t="s">
        <v>421</v>
      </c>
      <c r="B42" s="184">
        <v>2</v>
      </c>
      <c r="C42" s="223">
        <v>31.224235315900501</v>
      </c>
      <c r="D42" s="225">
        <v>1.2636805630730501</v>
      </c>
      <c r="E42" s="223">
        <v>39.019836243232398</v>
      </c>
      <c r="F42" s="225">
        <v>1.21081387540468</v>
      </c>
      <c r="G42" s="223">
        <v>32.799880274626197</v>
      </c>
      <c r="H42" s="225">
        <v>1.1486952409658799</v>
      </c>
      <c r="I42" s="223">
        <v>22.611083831575101</v>
      </c>
      <c r="J42" s="225">
        <v>1.05761938306647</v>
      </c>
      <c r="K42" s="223">
        <v>26.7531528501368</v>
      </c>
      <c r="L42" s="225">
        <v>1.10838230565546</v>
      </c>
      <c r="M42" s="223">
        <v>35.697389907842101</v>
      </c>
      <c r="N42" s="225">
        <v>1.2537053780280401</v>
      </c>
      <c r="O42" s="223">
        <v>12.5923798788043</v>
      </c>
      <c r="P42" s="225">
        <v>0.82007906802252395</v>
      </c>
      <c r="Q42" s="223">
        <v>22.8578988509326</v>
      </c>
      <c r="R42" s="225">
        <v>1.0012054042249099</v>
      </c>
      <c r="S42" s="223">
        <v>27.613818077641898</v>
      </c>
      <c r="T42" s="225">
        <v>1.0297405659466501</v>
      </c>
      <c r="U42" s="223">
        <v>13.259351551549599</v>
      </c>
      <c r="V42" s="225">
        <v>1.0116987841791101</v>
      </c>
      <c r="W42" s="223">
        <v>5.7043056878147196</v>
      </c>
      <c r="X42" s="225">
        <v>0.61362964227647498</v>
      </c>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255"/>
    </row>
    <row r="43" spans="1:68" ht="13" customHeight="1" x14ac:dyDescent="0.25">
      <c r="A43" s="26" t="s">
        <v>422</v>
      </c>
      <c r="B43" s="184">
        <v>2</v>
      </c>
      <c r="C43" s="223">
        <v>13.485448665111299</v>
      </c>
      <c r="D43" s="225">
        <v>1.22247145282003</v>
      </c>
      <c r="E43" s="223">
        <v>13.0664669750103</v>
      </c>
      <c r="F43" s="225">
        <v>1.1224379514599701</v>
      </c>
      <c r="G43" s="223">
        <v>11.9892475618089</v>
      </c>
      <c r="H43" s="225">
        <v>1.1943000113729201</v>
      </c>
      <c r="I43" s="223">
        <v>20.319210593127501</v>
      </c>
      <c r="J43" s="225">
        <v>1.4308935857868801</v>
      </c>
      <c r="K43" s="223">
        <v>6.3330813930874896</v>
      </c>
      <c r="L43" s="225">
        <v>0.87175097177673899</v>
      </c>
      <c r="M43" s="223">
        <v>19.849008273576601</v>
      </c>
      <c r="N43" s="225">
        <v>1.4611761997528701</v>
      </c>
      <c r="O43" s="223">
        <v>8.0022782884661297</v>
      </c>
      <c r="P43" s="225">
        <v>1.01705288416544</v>
      </c>
      <c r="Q43" s="223">
        <v>17.632932912787599</v>
      </c>
      <c r="R43" s="225">
        <v>1.5198104850095699</v>
      </c>
      <c r="S43" s="223">
        <v>12.299445669008</v>
      </c>
      <c r="T43" s="225">
        <v>1.2709942639640299</v>
      </c>
      <c r="U43" s="223">
        <v>3.84702052899434</v>
      </c>
      <c r="V43" s="225">
        <v>0.65355491322659998</v>
      </c>
      <c r="W43" s="223">
        <v>5.9991174077349001</v>
      </c>
      <c r="X43" s="225">
        <v>0.79823954477062797</v>
      </c>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255"/>
    </row>
    <row r="44" spans="1:68" ht="13" customHeight="1" x14ac:dyDescent="0.25">
      <c r="A44" s="26" t="s">
        <v>423</v>
      </c>
      <c r="B44" s="184">
        <v>2</v>
      </c>
      <c r="C44" s="223">
        <v>63.614142379866699</v>
      </c>
      <c r="D44" s="225">
        <v>1.4840593488106</v>
      </c>
      <c r="E44" s="223">
        <v>54.5867499218378</v>
      </c>
      <c r="F44" s="225">
        <v>1.29925300671315</v>
      </c>
      <c r="G44" s="223">
        <v>48.517423331991402</v>
      </c>
      <c r="H44" s="225">
        <v>1.3005562923659699</v>
      </c>
      <c r="I44" s="223">
        <v>17.593842547646702</v>
      </c>
      <c r="J44" s="225">
        <v>1.3328686831983301</v>
      </c>
      <c r="K44" s="223">
        <v>5.4801914120428297</v>
      </c>
      <c r="L44" s="225">
        <v>0.47965370073072</v>
      </c>
      <c r="M44" s="223">
        <v>20.331073673237601</v>
      </c>
      <c r="N44" s="225">
        <v>0.91949888184391404</v>
      </c>
      <c r="O44" s="223">
        <v>44.851150973690601</v>
      </c>
      <c r="P44" s="225">
        <v>1.3215828583176801</v>
      </c>
      <c r="Q44" s="223">
        <v>14.336816772998199</v>
      </c>
      <c r="R44" s="225">
        <v>0.64623775805735595</v>
      </c>
      <c r="S44" s="223">
        <v>6.8604311379069998</v>
      </c>
      <c r="T44" s="225">
        <v>0.77680612279902095</v>
      </c>
      <c r="U44" s="223">
        <v>1.95626802369098</v>
      </c>
      <c r="V44" s="225">
        <v>0.31562957190830598</v>
      </c>
      <c r="W44" s="223">
        <v>2.0876692658893199</v>
      </c>
      <c r="X44" s="225">
        <v>0.50519920585068401</v>
      </c>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255"/>
    </row>
    <row r="45" spans="1:68" ht="13" customHeight="1" x14ac:dyDescent="0.25">
      <c r="A45" s="26" t="s">
        <v>424</v>
      </c>
      <c r="B45" s="184">
        <v>2</v>
      </c>
      <c r="C45" s="223">
        <v>21.8215352305434</v>
      </c>
      <c r="D45" s="225">
        <v>1.15754949639994</v>
      </c>
      <c r="E45" s="223">
        <v>22.766868121984398</v>
      </c>
      <c r="F45" s="225">
        <v>1.36389309212089</v>
      </c>
      <c r="G45" s="223">
        <v>17.0283414073022</v>
      </c>
      <c r="H45" s="225">
        <v>1.09293254467695</v>
      </c>
      <c r="I45" s="223">
        <v>38.075088594887198</v>
      </c>
      <c r="J45" s="225">
        <v>1.1155338104477399</v>
      </c>
      <c r="K45" s="223">
        <v>11.0275083721087</v>
      </c>
      <c r="L45" s="225">
        <v>0.756294948484448</v>
      </c>
      <c r="M45" s="223">
        <v>26.266600366647701</v>
      </c>
      <c r="N45" s="225">
        <v>1.1331485481295001</v>
      </c>
      <c r="O45" s="223">
        <v>11.383334863017099</v>
      </c>
      <c r="P45" s="225">
        <v>1.06675105522158</v>
      </c>
      <c r="Q45" s="223">
        <v>19.648082107718299</v>
      </c>
      <c r="R45" s="225">
        <v>1.5236496250285201</v>
      </c>
      <c r="S45" s="223">
        <v>9.9613084883963694</v>
      </c>
      <c r="T45" s="225">
        <v>0.64853125704210501</v>
      </c>
      <c r="U45" s="223">
        <v>4.1126054671392804</v>
      </c>
      <c r="V45" s="225">
        <v>0.42029362993840103</v>
      </c>
      <c r="W45" s="223">
        <v>4.6709857121025502</v>
      </c>
      <c r="X45" s="225">
        <v>0.49507009916012501</v>
      </c>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255"/>
    </row>
    <row r="46" spans="1:68" ht="13" customHeight="1" x14ac:dyDescent="0.25">
      <c r="A46" s="26" t="s">
        <v>425</v>
      </c>
      <c r="B46" s="184">
        <v>2</v>
      </c>
      <c r="C46" s="223">
        <v>9.6794632399661502</v>
      </c>
      <c r="D46" s="225">
        <v>0.87937705962805202</v>
      </c>
      <c r="E46" s="223">
        <v>14.5652760017558</v>
      </c>
      <c r="F46" s="225">
        <v>1.2040250657303599</v>
      </c>
      <c r="G46" s="223">
        <v>16.9565050546022</v>
      </c>
      <c r="H46" s="225">
        <v>1.10956286942375</v>
      </c>
      <c r="I46" s="223">
        <v>38.616162515031</v>
      </c>
      <c r="J46" s="225">
        <v>1.6908991140155101</v>
      </c>
      <c r="K46" s="223">
        <v>42.186531467894298</v>
      </c>
      <c r="L46" s="225">
        <v>1.51766054618763</v>
      </c>
      <c r="M46" s="223">
        <v>24.042398443662002</v>
      </c>
      <c r="N46" s="225">
        <v>1.2615529656892901</v>
      </c>
      <c r="O46" s="223">
        <v>4.0241968386021201</v>
      </c>
      <c r="P46" s="225">
        <v>0.64278740020022596</v>
      </c>
      <c r="Q46" s="223">
        <v>7.0316496115143803</v>
      </c>
      <c r="R46" s="225">
        <v>0.95858471994234895</v>
      </c>
      <c r="S46" s="223">
        <v>18.035346280641502</v>
      </c>
      <c r="T46" s="225">
        <v>1.3109665784254301</v>
      </c>
      <c r="U46" s="223">
        <v>1.2356696355124099</v>
      </c>
      <c r="V46" s="225">
        <v>0.33186518433214202</v>
      </c>
      <c r="W46" s="223">
        <v>6.0492130068636802</v>
      </c>
      <c r="X46" s="225">
        <v>0.87895685736092599</v>
      </c>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255"/>
    </row>
    <row r="47" spans="1:68" ht="13" customHeight="1" x14ac:dyDescent="0.25">
      <c r="A47" s="26" t="s">
        <v>426</v>
      </c>
      <c r="B47" s="184">
        <v>2</v>
      </c>
      <c r="C47" s="223">
        <v>29.8620648489307</v>
      </c>
      <c r="D47" s="225">
        <v>1.20625111128653</v>
      </c>
      <c r="E47" s="223">
        <v>16.3815077036462</v>
      </c>
      <c r="F47" s="225">
        <v>1.03958927359901</v>
      </c>
      <c r="G47" s="223">
        <v>23.1774064969783</v>
      </c>
      <c r="H47" s="225">
        <v>1.18130497424218</v>
      </c>
      <c r="I47" s="223">
        <v>1.1951122352171499</v>
      </c>
      <c r="J47" s="225">
        <v>0.270975959239242</v>
      </c>
      <c r="K47" s="223">
        <v>28.316501834211799</v>
      </c>
      <c r="L47" s="225">
        <v>1.36593954112107</v>
      </c>
      <c r="M47" s="223">
        <v>32.7947170794329</v>
      </c>
      <c r="N47" s="225">
        <v>1.2298141764499599</v>
      </c>
      <c r="O47" s="223">
        <v>16.592862566146099</v>
      </c>
      <c r="P47" s="225">
        <v>1.1686189948277199</v>
      </c>
      <c r="Q47" s="223">
        <v>8.3141347688391392</v>
      </c>
      <c r="R47" s="225">
        <v>0.74816525797983902</v>
      </c>
      <c r="S47" s="223">
        <v>11.528656781396</v>
      </c>
      <c r="T47" s="225">
        <v>0.85212749051742498</v>
      </c>
      <c r="U47" s="223">
        <v>7.2866649444456897</v>
      </c>
      <c r="V47" s="225">
        <v>0.67059934059360005</v>
      </c>
      <c r="W47" s="223">
        <v>1.09539626052084</v>
      </c>
      <c r="X47" s="225">
        <v>0.27574050409277701</v>
      </c>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255"/>
    </row>
    <row r="48" spans="1:68" ht="13" customHeight="1" x14ac:dyDescent="0.25">
      <c r="A48" s="26" t="s">
        <v>427</v>
      </c>
      <c r="B48" s="184">
        <v>2</v>
      </c>
      <c r="C48" s="223">
        <v>14.7712028407145</v>
      </c>
      <c r="D48" s="225">
        <v>1.0616947786778399</v>
      </c>
      <c r="E48" s="223">
        <v>9.6987455756233398</v>
      </c>
      <c r="F48" s="225">
        <v>1.29061778626374</v>
      </c>
      <c r="G48" s="223">
        <v>19.7135019142512</v>
      </c>
      <c r="H48" s="225">
        <v>1.5239371632619501</v>
      </c>
      <c r="I48" s="223">
        <v>9.42069441157218</v>
      </c>
      <c r="J48" s="225">
        <v>0.669068762759503</v>
      </c>
      <c r="K48" s="223">
        <v>9.9184804176139707</v>
      </c>
      <c r="L48" s="225">
        <v>1.00225359116712</v>
      </c>
      <c r="M48" s="223">
        <v>23.141518488938601</v>
      </c>
      <c r="N48" s="225">
        <v>1.29064800381183</v>
      </c>
      <c r="O48" s="223">
        <v>17.406839693385699</v>
      </c>
      <c r="P48" s="225">
        <v>1.3880274256783101</v>
      </c>
      <c r="Q48" s="223">
        <v>19.309228250519102</v>
      </c>
      <c r="R48" s="225">
        <v>2.1193095611717401</v>
      </c>
      <c r="S48" s="223">
        <v>10.582779913861399</v>
      </c>
      <c r="T48" s="225">
        <v>0.87738958336332995</v>
      </c>
      <c r="U48" s="223">
        <v>0.65490994999652496</v>
      </c>
      <c r="V48" s="225">
        <v>0.21423458961325101</v>
      </c>
      <c r="W48" s="223">
        <v>0.82115448097864296</v>
      </c>
      <c r="X48" s="225">
        <v>0.24477378912832201</v>
      </c>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255"/>
    </row>
    <row r="49" spans="1:68" ht="13" customHeight="1" x14ac:dyDescent="0.25">
      <c r="A49" s="26" t="s">
        <v>428</v>
      </c>
      <c r="B49" s="184">
        <v>2</v>
      </c>
      <c r="C49" s="223">
        <v>25.417502573334499</v>
      </c>
      <c r="D49" s="225">
        <v>1.0523534834174999</v>
      </c>
      <c r="E49" s="223">
        <v>15.5388556362171</v>
      </c>
      <c r="F49" s="225">
        <v>1.03126701724314</v>
      </c>
      <c r="G49" s="223">
        <v>9.4841813737294594</v>
      </c>
      <c r="H49" s="225">
        <v>0.71263231320977605</v>
      </c>
      <c r="I49" s="223">
        <v>68.117888268088393</v>
      </c>
      <c r="J49" s="225">
        <v>1.1820358227762899</v>
      </c>
      <c r="K49" s="223">
        <v>11.6843612895915</v>
      </c>
      <c r="L49" s="225">
        <v>0.68787655915027501</v>
      </c>
      <c r="M49" s="223">
        <v>22.115820148207899</v>
      </c>
      <c r="N49" s="225">
        <v>1.01851957934301</v>
      </c>
      <c r="O49" s="223">
        <v>10.1239197553386</v>
      </c>
      <c r="P49" s="225">
        <v>0.72402923257029095</v>
      </c>
      <c r="Q49" s="223">
        <v>16.476396904370102</v>
      </c>
      <c r="R49" s="225">
        <v>1.03099727586293</v>
      </c>
      <c r="S49" s="223">
        <v>42.478100143107</v>
      </c>
      <c r="T49" s="225">
        <v>0.90111750848987404</v>
      </c>
      <c r="U49" s="223">
        <v>7.3734859199221701</v>
      </c>
      <c r="V49" s="225">
        <v>0.66850847939497204</v>
      </c>
      <c r="W49" s="223">
        <v>8.6273402101367402</v>
      </c>
      <c r="X49" s="225">
        <v>0.64353120594760804</v>
      </c>
      <c r="Y49" s="104"/>
      <c r="Z49" s="104"/>
      <c r="AA49" s="104"/>
      <c r="AB49" s="104"/>
      <c r="AC49" s="104"/>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c r="BG49" s="104"/>
      <c r="BH49" s="104"/>
      <c r="BI49" s="104"/>
      <c r="BJ49" s="104"/>
      <c r="BK49" s="104"/>
      <c r="BL49" s="104"/>
      <c r="BM49" s="104"/>
      <c r="BN49" s="104"/>
      <c r="BO49" s="104"/>
      <c r="BP49" s="255"/>
    </row>
    <row r="50" spans="1:68" ht="13" customHeight="1" x14ac:dyDescent="0.25">
      <c r="A50" s="26" t="s">
        <v>429</v>
      </c>
      <c r="B50" s="184">
        <v>2</v>
      </c>
      <c r="C50" s="223">
        <v>6.4063560811129197</v>
      </c>
      <c r="D50" s="225">
        <v>0.51730626942786495</v>
      </c>
      <c r="E50" s="223">
        <v>9.7284914281387493</v>
      </c>
      <c r="F50" s="225">
        <v>1.1070152229906001</v>
      </c>
      <c r="G50" s="223">
        <v>7.8155121958101601</v>
      </c>
      <c r="H50" s="225">
        <v>0.66073318643762902</v>
      </c>
      <c r="I50" s="223">
        <v>35.7149512942812</v>
      </c>
      <c r="J50" s="225">
        <v>1.4394236001090299</v>
      </c>
      <c r="K50" s="223">
        <v>6.2427135984284696</v>
      </c>
      <c r="L50" s="225">
        <v>0.65719315853201099</v>
      </c>
      <c r="M50" s="223">
        <v>20.5329769587903</v>
      </c>
      <c r="N50" s="225">
        <v>0.85110084977312395</v>
      </c>
      <c r="O50" s="223">
        <v>5.6013889476749599</v>
      </c>
      <c r="P50" s="225">
        <v>0.58787049748851705</v>
      </c>
      <c r="Q50" s="223">
        <v>15.793869290710401</v>
      </c>
      <c r="R50" s="225">
        <v>1.44382989825576</v>
      </c>
      <c r="S50" s="223">
        <v>10.957810389384299</v>
      </c>
      <c r="T50" s="225">
        <v>0.78078821586298697</v>
      </c>
      <c r="U50" s="223">
        <v>1.4646994171843799</v>
      </c>
      <c r="V50" s="225">
        <v>0.28603252650413902</v>
      </c>
      <c r="W50" s="223">
        <v>2.1923718328974098</v>
      </c>
      <c r="X50" s="225">
        <v>0.36695740064597299</v>
      </c>
      <c r="Y50" s="104"/>
      <c r="Z50" s="104"/>
      <c r="AA50" s="104"/>
      <c r="AB50" s="104"/>
      <c r="AC50" s="104"/>
      <c r="AD50" s="104"/>
      <c r="AE50" s="104"/>
      <c r="AF50" s="104"/>
      <c r="AG50" s="104"/>
      <c r="AH50" s="104"/>
      <c r="AI50" s="104"/>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255"/>
    </row>
    <row r="51" spans="1:68" ht="13" customHeight="1" x14ac:dyDescent="0.25">
      <c r="A51" s="26" t="s">
        <v>430</v>
      </c>
      <c r="B51" s="184">
        <v>2</v>
      </c>
      <c r="C51" s="223">
        <v>4.1341627820317104</v>
      </c>
      <c r="D51" s="225">
        <v>0.43198655336665698</v>
      </c>
      <c r="E51" s="223">
        <v>3.2634611615134101</v>
      </c>
      <c r="F51" s="225">
        <v>0.42282880695665198</v>
      </c>
      <c r="G51" s="223">
        <v>9.8490756114681108</v>
      </c>
      <c r="H51" s="225">
        <v>0.79872421407511196</v>
      </c>
      <c r="I51" s="223">
        <v>13.6626579103891</v>
      </c>
      <c r="J51" s="225">
        <v>0.73098280553278805</v>
      </c>
      <c r="K51" s="223">
        <v>4.8679701911456403</v>
      </c>
      <c r="L51" s="225">
        <v>0.40838545680527499</v>
      </c>
      <c r="M51" s="223">
        <v>15.1645690118944</v>
      </c>
      <c r="N51" s="225">
        <v>0.81961914822834503</v>
      </c>
      <c r="O51" s="223">
        <v>3.33767791216858</v>
      </c>
      <c r="P51" s="225">
        <v>0.34416478602218298</v>
      </c>
      <c r="Q51" s="223">
        <v>2.4788968624435799</v>
      </c>
      <c r="R51" s="225">
        <v>0.43427968344901002</v>
      </c>
      <c r="S51" s="223">
        <v>7.1242710346821498</v>
      </c>
      <c r="T51" s="225">
        <v>0.58031954261321095</v>
      </c>
      <c r="U51" s="223">
        <v>1.06053460508804</v>
      </c>
      <c r="V51" s="225">
        <v>0.20485234148259601</v>
      </c>
      <c r="W51" s="223">
        <v>0.97628455335099296</v>
      </c>
      <c r="X51" s="225">
        <v>0.19013065500214399</v>
      </c>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255"/>
    </row>
    <row r="52" spans="1:68" ht="13" customHeight="1" x14ac:dyDescent="0.25">
      <c r="A52" s="26" t="s">
        <v>431</v>
      </c>
      <c r="B52" s="184">
        <v>2</v>
      </c>
      <c r="C52" s="223">
        <v>23.946525460934499</v>
      </c>
      <c r="D52" s="225">
        <v>1.13708608319588</v>
      </c>
      <c r="E52" s="223">
        <v>41.604694825548499</v>
      </c>
      <c r="F52" s="225">
        <v>1.08028031155132</v>
      </c>
      <c r="G52" s="223">
        <v>23.7044955964111</v>
      </c>
      <c r="H52" s="225">
        <v>1.3121983263746799</v>
      </c>
      <c r="I52" s="223">
        <v>11.9633396328919</v>
      </c>
      <c r="J52" s="225">
        <v>1.19752124582046</v>
      </c>
      <c r="K52" s="223">
        <v>22.5750678533947</v>
      </c>
      <c r="L52" s="225">
        <v>0.87290636732850502</v>
      </c>
      <c r="M52" s="223">
        <v>34.673424975690999</v>
      </c>
      <c r="N52" s="225">
        <v>1.37524818605871</v>
      </c>
      <c r="O52" s="223">
        <v>11.2246751267145</v>
      </c>
      <c r="P52" s="225">
        <v>0.71268250568629199</v>
      </c>
      <c r="Q52" s="223">
        <v>43.560513517273399</v>
      </c>
      <c r="R52" s="225">
        <v>1.2213763265294699</v>
      </c>
      <c r="S52" s="223">
        <v>18.702286739289502</v>
      </c>
      <c r="T52" s="225">
        <v>1.0076604019655999</v>
      </c>
      <c r="U52" s="223">
        <v>10.3040362167811</v>
      </c>
      <c r="V52" s="225">
        <v>1.52418011886747</v>
      </c>
      <c r="W52" s="223">
        <v>1.1913524345217099</v>
      </c>
      <c r="X52" s="225">
        <v>0.29619156983796402</v>
      </c>
      <c r="Y52" s="104"/>
      <c r="Z52" s="104"/>
      <c r="AA52" s="104"/>
      <c r="AB52" s="104"/>
      <c r="AC52" s="104"/>
      <c r="AD52" s="104"/>
      <c r="AE52" s="104"/>
      <c r="AF52" s="104"/>
      <c r="AG52" s="104"/>
      <c r="AH52" s="104"/>
      <c r="AI52" s="104"/>
      <c r="AJ52" s="104"/>
      <c r="AK52" s="104"/>
      <c r="AL52" s="104"/>
      <c r="AM52" s="104"/>
      <c r="AN52" s="104"/>
      <c r="AO52" s="104"/>
      <c r="AP52" s="104"/>
      <c r="AQ52" s="104"/>
      <c r="AR52" s="104"/>
      <c r="AS52" s="104"/>
      <c r="AT52" s="104"/>
      <c r="AU52" s="104"/>
      <c r="AV52" s="104"/>
      <c r="AW52" s="104"/>
      <c r="AX52" s="104"/>
      <c r="AY52" s="104"/>
      <c r="AZ52" s="104"/>
      <c r="BA52" s="104"/>
      <c r="BB52" s="104"/>
      <c r="BC52" s="104"/>
      <c r="BD52" s="104"/>
      <c r="BE52" s="104"/>
      <c r="BF52" s="104"/>
      <c r="BG52" s="104"/>
      <c r="BH52" s="104"/>
      <c r="BI52" s="104"/>
      <c r="BJ52" s="104"/>
      <c r="BK52" s="104"/>
      <c r="BL52" s="104"/>
      <c r="BM52" s="104"/>
      <c r="BN52" s="104"/>
      <c r="BO52" s="104"/>
      <c r="BP52" s="255"/>
    </row>
    <row r="53" spans="1:68" ht="13" customHeight="1" x14ac:dyDescent="0.25">
      <c r="A53" s="26" t="s">
        <v>432</v>
      </c>
      <c r="B53" s="184">
        <v>2</v>
      </c>
      <c r="C53" s="223">
        <v>19.914029447890002</v>
      </c>
      <c r="D53" s="225">
        <v>1.16550464526023</v>
      </c>
      <c r="E53" s="223">
        <v>18.0153664560174</v>
      </c>
      <c r="F53" s="225">
        <v>1.3345625067362501</v>
      </c>
      <c r="G53" s="223">
        <v>12.513951784537401</v>
      </c>
      <c r="H53" s="225">
        <v>1.1465570108769101</v>
      </c>
      <c r="I53" s="223">
        <v>20.095233999488499</v>
      </c>
      <c r="J53" s="225">
        <v>0.97543072025419097</v>
      </c>
      <c r="K53" s="223">
        <v>30.4502697332133</v>
      </c>
      <c r="L53" s="225">
        <v>1.3922323406292201</v>
      </c>
      <c r="M53" s="223">
        <v>26.171095752460399</v>
      </c>
      <c r="N53" s="225">
        <v>1.28595122276316</v>
      </c>
      <c r="O53" s="223">
        <v>10.794799332133</v>
      </c>
      <c r="P53" s="225">
        <v>1.35365333713097</v>
      </c>
      <c r="Q53" s="223">
        <v>19.4819165963141</v>
      </c>
      <c r="R53" s="225">
        <v>1.61686740729671</v>
      </c>
      <c r="S53" s="223">
        <v>14.8355163822575</v>
      </c>
      <c r="T53" s="225">
        <v>0.92415957202925303</v>
      </c>
      <c r="U53" s="223">
        <v>1.3511449802823901</v>
      </c>
      <c r="V53" s="225">
        <v>0.24436273167545</v>
      </c>
      <c r="W53" s="223">
        <v>2.5912343536278599</v>
      </c>
      <c r="X53" s="225">
        <v>0.36167163015278198</v>
      </c>
      <c r="Y53" s="104"/>
      <c r="Z53" s="104"/>
      <c r="AA53" s="104"/>
      <c r="AB53" s="104"/>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4"/>
      <c r="BF53" s="104"/>
      <c r="BG53" s="104"/>
      <c r="BH53" s="104"/>
      <c r="BI53" s="104"/>
      <c r="BJ53" s="104"/>
      <c r="BK53" s="104"/>
      <c r="BL53" s="104"/>
      <c r="BM53" s="104"/>
      <c r="BN53" s="104"/>
      <c r="BO53" s="104"/>
      <c r="BP53" s="255"/>
    </row>
    <row r="54" spans="1:68" ht="13" customHeight="1" x14ac:dyDescent="0.25">
      <c r="A54" s="26" t="s">
        <v>433</v>
      </c>
      <c r="B54" s="184">
        <v>2</v>
      </c>
      <c r="C54" s="223">
        <v>13.866752809841</v>
      </c>
      <c r="D54" s="225">
        <v>0.975983797553722</v>
      </c>
      <c r="E54" s="223">
        <v>23.3597475113713</v>
      </c>
      <c r="F54" s="225">
        <v>1.4617104967433601</v>
      </c>
      <c r="G54" s="223">
        <v>13.333645392828499</v>
      </c>
      <c r="H54" s="225">
        <v>0.95912939625330096</v>
      </c>
      <c r="I54" s="223">
        <v>13.263257838615999</v>
      </c>
      <c r="J54" s="225">
        <v>1.0401708870689499</v>
      </c>
      <c r="K54" s="223">
        <v>36.544344625055103</v>
      </c>
      <c r="L54" s="225">
        <v>1.6248179920001999</v>
      </c>
      <c r="M54" s="223">
        <v>37.393117928977198</v>
      </c>
      <c r="N54" s="225">
        <v>1.5039426331983301</v>
      </c>
      <c r="O54" s="223">
        <v>2.94406928979841</v>
      </c>
      <c r="P54" s="225">
        <v>0.48698737557987998</v>
      </c>
      <c r="Q54" s="223">
        <v>11.2232120455581</v>
      </c>
      <c r="R54" s="225">
        <v>1.0065856224736101</v>
      </c>
      <c r="S54" s="223">
        <v>11.215489096683701</v>
      </c>
      <c r="T54" s="225">
        <v>0.87834360394599897</v>
      </c>
      <c r="U54" s="223">
        <v>3.2076747700732402</v>
      </c>
      <c r="V54" s="225">
        <v>0.53000935407356897</v>
      </c>
      <c r="W54" s="223">
        <v>1.46064492569872</v>
      </c>
      <c r="X54" s="225">
        <v>0.319661275420143</v>
      </c>
      <c r="Y54" s="104"/>
      <c r="Z54" s="104"/>
      <c r="AA54" s="104"/>
      <c r="AB54" s="104"/>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4"/>
      <c r="AY54" s="104"/>
      <c r="AZ54" s="104"/>
      <c r="BA54" s="104"/>
      <c r="BB54" s="104"/>
      <c r="BC54" s="104"/>
      <c r="BD54" s="104"/>
      <c r="BE54" s="104"/>
      <c r="BF54" s="104"/>
      <c r="BG54" s="104"/>
      <c r="BH54" s="104"/>
      <c r="BI54" s="104"/>
      <c r="BJ54" s="104"/>
      <c r="BK54" s="104"/>
      <c r="BL54" s="104"/>
      <c r="BM54" s="104"/>
      <c r="BN54" s="104"/>
      <c r="BO54" s="104"/>
      <c r="BP54" s="255"/>
    </row>
    <row r="55" spans="1:68" ht="13" customHeight="1" x14ac:dyDescent="0.25">
      <c r="A55" s="26" t="s">
        <v>434</v>
      </c>
      <c r="B55" s="184">
        <v>2</v>
      </c>
      <c r="C55" s="223">
        <v>67.342822109488495</v>
      </c>
      <c r="D55" s="225">
        <v>1.5806531481873001</v>
      </c>
      <c r="E55" s="223">
        <v>69.266845812329393</v>
      </c>
      <c r="F55" s="225">
        <v>1.4619218993702301</v>
      </c>
      <c r="G55" s="223">
        <v>48.499262948799696</v>
      </c>
      <c r="H55" s="225">
        <v>1.86369693953593</v>
      </c>
      <c r="I55" s="223">
        <v>40.9065968495633</v>
      </c>
      <c r="J55" s="225">
        <v>1.59426124808387</v>
      </c>
      <c r="K55" s="223">
        <v>32.728737223056598</v>
      </c>
      <c r="L55" s="225">
        <v>1.4477447501662899</v>
      </c>
      <c r="M55" s="223">
        <v>60.136110054892796</v>
      </c>
      <c r="N55" s="225">
        <v>1.8306770842550399</v>
      </c>
      <c r="O55" s="223">
        <v>55.986867028021102</v>
      </c>
      <c r="P55" s="225">
        <v>1.6827207087118701</v>
      </c>
      <c r="Q55" s="223">
        <v>53.964383481701198</v>
      </c>
      <c r="R55" s="225">
        <v>1.56692702464579</v>
      </c>
      <c r="S55" s="223">
        <v>16.978742382406601</v>
      </c>
      <c r="T55" s="225">
        <v>1.25227031594189</v>
      </c>
      <c r="U55" s="223">
        <v>9.0736051759589103</v>
      </c>
      <c r="V55" s="225">
        <v>0.95773136798029901</v>
      </c>
      <c r="W55" s="223">
        <v>7.9375550579610499</v>
      </c>
      <c r="X55" s="225">
        <v>0.77172013784214899</v>
      </c>
      <c r="Y55" s="104"/>
      <c r="Z55" s="104"/>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4"/>
      <c r="AY55" s="104"/>
      <c r="AZ55" s="104"/>
      <c r="BA55" s="104"/>
      <c r="BB55" s="104"/>
      <c r="BC55" s="104"/>
      <c r="BD55" s="104"/>
      <c r="BE55" s="104"/>
      <c r="BF55" s="104"/>
      <c r="BG55" s="104"/>
      <c r="BH55" s="104"/>
      <c r="BI55" s="104"/>
      <c r="BJ55" s="104"/>
      <c r="BK55" s="104"/>
      <c r="BL55" s="104"/>
      <c r="BM55" s="104"/>
      <c r="BN55" s="104"/>
      <c r="BO55" s="104"/>
      <c r="BP55" s="255"/>
    </row>
    <row r="56" spans="1:68" ht="13" customHeight="1" x14ac:dyDescent="0.25">
      <c r="A56" s="26" t="s">
        <v>435</v>
      </c>
      <c r="B56" s="184">
        <v>2</v>
      </c>
      <c r="C56" s="223">
        <v>18.039001425984399</v>
      </c>
      <c r="D56" s="225">
        <v>0.81875830979964304</v>
      </c>
      <c r="E56" s="223">
        <v>30.927479092208099</v>
      </c>
      <c r="F56" s="225">
        <v>1.24466560482748</v>
      </c>
      <c r="G56" s="223">
        <v>33.444678952024603</v>
      </c>
      <c r="H56" s="225">
        <v>1.17223464449951</v>
      </c>
      <c r="I56" s="223">
        <v>2.9671696945692401</v>
      </c>
      <c r="J56" s="225">
        <v>0.34769336922250499</v>
      </c>
      <c r="K56" s="223">
        <v>26.899918766937802</v>
      </c>
      <c r="L56" s="225">
        <v>0.82966948023411202</v>
      </c>
      <c r="M56" s="223">
        <v>36.553848681062703</v>
      </c>
      <c r="N56" s="225">
        <v>1.04512850800878</v>
      </c>
      <c r="O56" s="223">
        <v>12.230602662776199</v>
      </c>
      <c r="P56" s="225">
        <v>0.94321951343763899</v>
      </c>
      <c r="Q56" s="223">
        <v>18.765851042912399</v>
      </c>
      <c r="R56" s="225">
        <v>1.08026579355629</v>
      </c>
      <c r="S56" s="223">
        <v>14.4198375196507</v>
      </c>
      <c r="T56" s="225">
        <v>0.96733386228491602</v>
      </c>
      <c r="U56" s="223">
        <v>15.642275539810299</v>
      </c>
      <c r="V56" s="225">
        <v>1.1407555401802001</v>
      </c>
      <c r="W56" s="223">
        <v>1.9532060388891099</v>
      </c>
      <c r="X56" s="225">
        <v>0.27657950518945901</v>
      </c>
      <c r="Y56" s="104"/>
      <c r="Z56" s="104"/>
      <c r="AA56" s="104"/>
      <c r="AB56" s="104"/>
      <c r="AC56" s="104"/>
      <c r="AD56" s="104"/>
      <c r="AE56" s="104"/>
      <c r="AF56" s="104"/>
      <c r="AG56" s="104"/>
      <c r="AH56" s="104"/>
      <c r="AI56" s="104"/>
      <c r="AJ56" s="104"/>
      <c r="AK56" s="104"/>
      <c r="AL56" s="104"/>
      <c r="AM56" s="104"/>
      <c r="AN56" s="104"/>
      <c r="AO56" s="104"/>
      <c r="AP56" s="104"/>
      <c r="AQ56" s="104"/>
      <c r="AR56" s="104"/>
      <c r="AS56" s="104"/>
      <c r="AT56" s="104"/>
      <c r="AU56" s="104"/>
      <c r="AV56" s="104"/>
      <c r="AW56" s="104"/>
      <c r="AX56" s="104"/>
      <c r="AY56" s="104"/>
      <c r="AZ56" s="104"/>
      <c r="BA56" s="104"/>
      <c r="BB56" s="104"/>
      <c r="BC56" s="104"/>
      <c r="BD56" s="104"/>
      <c r="BE56" s="104"/>
      <c r="BF56" s="104"/>
      <c r="BG56" s="104"/>
      <c r="BH56" s="104"/>
      <c r="BI56" s="104"/>
      <c r="BJ56" s="104"/>
      <c r="BK56" s="104"/>
      <c r="BL56" s="104"/>
      <c r="BM56" s="104"/>
      <c r="BN56" s="104"/>
      <c r="BO56" s="104"/>
      <c r="BP56" s="255"/>
    </row>
    <row r="57" spans="1:68" ht="13" customHeight="1" x14ac:dyDescent="0.25">
      <c r="A57" s="26" t="s">
        <v>436</v>
      </c>
      <c r="B57" s="184">
        <v>2</v>
      </c>
      <c r="C57" s="223">
        <v>24.052611023324499</v>
      </c>
      <c r="D57" s="225">
        <v>1.8264396544378201</v>
      </c>
      <c r="E57" s="223">
        <v>47.399971713014303</v>
      </c>
      <c r="F57" s="225">
        <v>2.9499866890287501</v>
      </c>
      <c r="G57" s="223">
        <v>24.473406433155599</v>
      </c>
      <c r="H57" s="225">
        <v>1.73086956799769</v>
      </c>
      <c r="I57" s="223">
        <v>47.660315610359397</v>
      </c>
      <c r="J57" s="225">
        <v>2.0432967855734199</v>
      </c>
      <c r="K57" s="223">
        <v>42.090728231785903</v>
      </c>
      <c r="L57" s="225">
        <v>1.6218976659961699</v>
      </c>
      <c r="M57" s="223">
        <v>31.6741242134296</v>
      </c>
      <c r="N57" s="225">
        <v>1.9008957074372299</v>
      </c>
      <c r="O57" s="223">
        <v>11.1148153554252</v>
      </c>
      <c r="P57" s="225">
        <v>1.33817156203626</v>
      </c>
      <c r="Q57" s="223" t="s">
        <v>494</v>
      </c>
      <c r="R57" s="225" t="s">
        <v>494</v>
      </c>
      <c r="S57" s="223">
        <v>16.357528021800402</v>
      </c>
      <c r="T57" s="225">
        <v>1.29295878396564</v>
      </c>
      <c r="U57" s="223">
        <v>24.9819263809215</v>
      </c>
      <c r="V57" s="225">
        <v>2.8364952731971602</v>
      </c>
      <c r="W57" s="223">
        <v>11.456071768497299</v>
      </c>
      <c r="X57" s="225">
        <v>1.45247921421037</v>
      </c>
      <c r="Y57" s="104"/>
      <c r="Z57" s="104"/>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04"/>
      <c r="AW57" s="104"/>
      <c r="AX57" s="104"/>
      <c r="AY57" s="104"/>
      <c r="AZ57" s="104"/>
      <c r="BA57" s="104"/>
      <c r="BB57" s="104"/>
      <c r="BC57" s="104"/>
      <c r="BD57" s="104"/>
      <c r="BE57" s="104"/>
      <c r="BF57" s="104"/>
      <c r="BG57" s="104"/>
      <c r="BH57" s="104"/>
      <c r="BI57" s="104"/>
      <c r="BJ57" s="104"/>
      <c r="BK57" s="104"/>
      <c r="BL57" s="104"/>
      <c r="BM57" s="104"/>
      <c r="BN57" s="104"/>
      <c r="BO57" s="104"/>
      <c r="BP57" s="255"/>
    </row>
    <row r="58" spans="1:68" ht="13" customHeight="1" x14ac:dyDescent="0.25">
      <c r="A58" s="26" t="s">
        <v>437</v>
      </c>
      <c r="B58" s="184">
        <v>2</v>
      </c>
      <c r="C58" s="223">
        <v>22.412926754979001</v>
      </c>
      <c r="D58" s="225">
        <v>1.14069880730017</v>
      </c>
      <c r="E58" s="223">
        <v>21.279399902021801</v>
      </c>
      <c r="F58" s="225">
        <v>1.2831127469968799</v>
      </c>
      <c r="G58" s="223">
        <v>38.243239834342802</v>
      </c>
      <c r="H58" s="225">
        <v>1.2398064818275201</v>
      </c>
      <c r="I58" s="223">
        <v>6.6729280665428998</v>
      </c>
      <c r="J58" s="225">
        <v>0.585562095427412</v>
      </c>
      <c r="K58" s="223">
        <v>10.508747608409401</v>
      </c>
      <c r="L58" s="225">
        <v>0.69311374962839301</v>
      </c>
      <c r="M58" s="223">
        <v>44.816307203226202</v>
      </c>
      <c r="N58" s="225">
        <v>1.1206698348736399</v>
      </c>
      <c r="O58" s="223">
        <v>25.433647217580599</v>
      </c>
      <c r="P58" s="225">
        <v>1.3601482383105601</v>
      </c>
      <c r="Q58" s="223" t="s">
        <v>494</v>
      </c>
      <c r="R58" s="225" t="s">
        <v>494</v>
      </c>
      <c r="S58" s="223">
        <v>9.4115099152116706</v>
      </c>
      <c r="T58" s="225">
        <v>0.74668126072948005</v>
      </c>
      <c r="U58" s="223">
        <v>5.5192949074773701</v>
      </c>
      <c r="V58" s="225">
        <v>0.563172915865785</v>
      </c>
      <c r="W58" s="223">
        <v>10.186315352142399</v>
      </c>
      <c r="X58" s="225">
        <v>1.22522480584774</v>
      </c>
      <c r="Y58" s="104"/>
      <c r="Z58" s="104"/>
      <c r="AA58" s="104"/>
      <c r="AB58" s="104"/>
      <c r="AC58" s="104"/>
      <c r="AD58" s="104"/>
      <c r="AE58" s="104"/>
      <c r="AF58" s="104"/>
      <c r="AG58" s="104"/>
      <c r="AH58" s="104"/>
      <c r="AI58" s="104"/>
      <c r="AJ58" s="104"/>
      <c r="AK58" s="104"/>
      <c r="AL58" s="104"/>
      <c r="AM58" s="104"/>
      <c r="AN58" s="104"/>
      <c r="AO58" s="104"/>
      <c r="AP58" s="104"/>
      <c r="AQ58" s="104"/>
      <c r="AR58" s="104"/>
      <c r="AS58" s="104"/>
      <c r="AT58" s="104"/>
      <c r="AU58" s="104"/>
      <c r="AV58" s="104"/>
      <c r="AW58" s="104"/>
      <c r="AX58" s="104"/>
      <c r="AY58" s="104"/>
      <c r="AZ58" s="104"/>
      <c r="BA58" s="104"/>
      <c r="BB58" s="104"/>
      <c r="BC58" s="104"/>
      <c r="BD58" s="104"/>
      <c r="BE58" s="104"/>
      <c r="BF58" s="104"/>
      <c r="BG58" s="104"/>
      <c r="BH58" s="104"/>
      <c r="BI58" s="104"/>
      <c r="BJ58" s="104"/>
      <c r="BK58" s="104"/>
      <c r="BL58" s="104"/>
      <c r="BM58" s="104"/>
      <c r="BN58" s="104"/>
      <c r="BO58" s="104"/>
      <c r="BP58" s="255"/>
    </row>
    <row r="59" spans="1:68" ht="13" customHeight="1" x14ac:dyDescent="0.25">
      <c r="A59" s="26" t="s">
        <v>438</v>
      </c>
      <c r="B59" s="184">
        <v>2</v>
      </c>
      <c r="C59" s="223">
        <v>31.345389814644399</v>
      </c>
      <c r="D59" s="225">
        <v>1.6484361071973599</v>
      </c>
      <c r="E59" s="223">
        <v>58.193068117491201</v>
      </c>
      <c r="F59" s="225">
        <v>2.37720328424574</v>
      </c>
      <c r="G59" s="223">
        <v>15.9453736767514</v>
      </c>
      <c r="H59" s="225">
        <v>1.1088466129100301</v>
      </c>
      <c r="I59" s="223">
        <v>28.8815456424338</v>
      </c>
      <c r="J59" s="225">
        <v>1.5423212862354401</v>
      </c>
      <c r="K59" s="223">
        <v>13.8493787486331</v>
      </c>
      <c r="L59" s="225">
        <v>1.0568115370133699</v>
      </c>
      <c r="M59" s="223">
        <v>23.226974155465399</v>
      </c>
      <c r="N59" s="225">
        <v>1.3085244064991499</v>
      </c>
      <c r="O59" s="223">
        <v>6.1987135658567496</v>
      </c>
      <c r="P59" s="225">
        <v>0.77876358808025703</v>
      </c>
      <c r="Q59" s="223" t="s">
        <v>494</v>
      </c>
      <c r="R59" s="225" t="s">
        <v>494</v>
      </c>
      <c r="S59" s="223" t="s">
        <v>494</v>
      </c>
      <c r="T59" s="225" t="s">
        <v>494</v>
      </c>
      <c r="U59" s="223" t="s">
        <v>494</v>
      </c>
      <c r="V59" s="225" t="s">
        <v>494</v>
      </c>
      <c r="W59" s="223" t="s">
        <v>494</v>
      </c>
      <c r="X59" s="225" t="s">
        <v>494</v>
      </c>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c r="BM59" s="104"/>
      <c r="BN59" s="104"/>
      <c r="BO59" s="104"/>
      <c r="BP59" s="255"/>
    </row>
    <row r="60" spans="1:68" ht="13" customHeight="1" x14ac:dyDescent="0.25">
      <c r="A60" s="26" t="s">
        <v>439</v>
      </c>
      <c r="B60" s="184">
        <v>2</v>
      </c>
      <c r="C60" s="223">
        <v>25.149425752172199</v>
      </c>
      <c r="D60" s="225">
        <v>1.9348353502518101</v>
      </c>
      <c r="E60" s="223">
        <v>33.911923218991497</v>
      </c>
      <c r="F60" s="225">
        <v>2.7468933614041098</v>
      </c>
      <c r="G60" s="223">
        <v>31.9800553390074</v>
      </c>
      <c r="H60" s="225">
        <v>1.57759457970943</v>
      </c>
      <c r="I60" s="223">
        <v>20.1446914453755</v>
      </c>
      <c r="J60" s="225">
        <v>1.79829247475966</v>
      </c>
      <c r="K60" s="223">
        <v>45.132014983439397</v>
      </c>
      <c r="L60" s="225">
        <v>1.65886184613444</v>
      </c>
      <c r="M60" s="223">
        <v>43.408433511231202</v>
      </c>
      <c r="N60" s="225">
        <v>1.9623786082027499</v>
      </c>
      <c r="O60" s="223">
        <v>43.529985362816902</v>
      </c>
      <c r="P60" s="225">
        <v>2.7967424183249698</v>
      </c>
      <c r="Q60" s="223">
        <v>54.023348396918401</v>
      </c>
      <c r="R60" s="225">
        <v>2.88880531898677</v>
      </c>
      <c r="S60" s="223">
        <v>19.912857631135601</v>
      </c>
      <c r="T60" s="225">
        <v>1.97019266506288</v>
      </c>
      <c r="U60" s="223">
        <v>15.6067334765302</v>
      </c>
      <c r="V60" s="225">
        <v>2.3569659619471799</v>
      </c>
      <c r="W60" s="223">
        <v>4.6040596899455304</v>
      </c>
      <c r="X60" s="225">
        <v>0.85315146180346701</v>
      </c>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c r="BM60" s="104"/>
      <c r="BN60" s="104"/>
      <c r="BO60" s="104"/>
      <c r="BP60" s="255"/>
    </row>
    <row r="61" spans="1:68" ht="13" customHeight="1" x14ac:dyDescent="0.25">
      <c r="A61" s="26" t="s">
        <v>440</v>
      </c>
      <c r="B61" s="184">
        <v>2</v>
      </c>
      <c r="C61" s="223">
        <v>30.552472769076399</v>
      </c>
      <c r="D61" s="225">
        <v>1.1283416543634901</v>
      </c>
      <c r="E61" s="223">
        <v>28.744665455719201</v>
      </c>
      <c r="F61" s="225">
        <v>1.01641472357503</v>
      </c>
      <c r="G61" s="223">
        <v>13.5068598201375</v>
      </c>
      <c r="H61" s="225">
        <v>0.76034068284131995</v>
      </c>
      <c r="I61" s="223">
        <v>65.2794035486979</v>
      </c>
      <c r="J61" s="225">
        <v>1.36862710718864</v>
      </c>
      <c r="K61" s="223">
        <v>22.005809005721499</v>
      </c>
      <c r="L61" s="225">
        <v>0.90813915693459502</v>
      </c>
      <c r="M61" s="223">
        <v>18.770887830830102</v>
      </c>
      <c r="N61" s="225">
        <v>0.927233105438663</v>
      </c>
      <c r="O61" s="223">
        <v>8.92994899260108</v>
      </c>
      <c r="P61" s="225">
        <v>0.56997048477108603</v>
      </c>
      <c r="Q61" s="223">
        <v>15.3746776278231</v>
      </c>
      <c r="R61" s="225">
        <v>0.82733637859665798</v>
      </c>
      <c r="S61" s="223">
        <v>17.159543400306401</v>
      </c>
      <c r="T61" s="225">
        <v>1.0005389186494</v>
      </c>
      <c r="U61" s="223">
        <v>6.0898719471338199</v>
      </c>
      <c r="V61" s="225">
        <v>0.57097112184342103</v>
      </c>
      <c r="W61" s="223">
        <v>6.5261054553423499</v>
      </c>
      <c r="X61" s="225">
        <v>0.53720281886343002</v>
      </c>
      <c r="Y61" s="104"/>
      <c r="Z61" s="104"/>
      <c r="AA61" s="104"/>
      <c r="AB61" s="1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c r="BF61" s="104"/>
      <c r="BG61" s="104"/>
      <c r="BH61" s="104"/>
      <c r="BI61" s="104"/>
      <c r="BJ61" s="104"/>
      <c r="BK61" s="104"/>
      <c r="BL61" s="104"/>
      <c r="BM61" s="104"/>
      <c r="BN61" s="104"/>
      <c r="BO61" s="104"/>
      <c r="BP61" s="255"/>
    </row>
    <row r="62" spans="1:68" ht="13" customHeight="1" x14ac:dyDescent="0.25">
      <c r="A62" s="26" t="s">
        <v>441</v>
      </c>
      <c r="B62" s="184">
        <v>2</v>
      </c>
      <c r="C62" s="223">
        <v>16.572327296959301</v>
      </c>
      <c r="D62" s="225">
        <v>0.900328156630678</v>
      </c>
      <c r="E62" s="223">
        <v>19.662468275838101</v>
      </c>
      <c r="F62" s="225">
        <v>1.48414836500108</v>
      </c>
      <c r="G62" s="223">
        <v>10.2323316103192</v>
      </c>
      <c r="H62" s="225">
        <v>0.69941793871928004</v>
      </c>
      <c r="I62" s="223">
        <v>45.9830869294587</v>
      </c>
      <c r="J62" s="225">
        <v>1.05824372212951</v>
      </c>
      <c r="K62" s="223">
        <v>16.247918019816002</v>
      </c>
      <c r="L62" s="225">
        <v>0.87622040749112295</v>
      </c>
      <c r="M62" s="223">
        <v>6.4283825835025903</v>
      </c>
      <c r="N62" s="225">
        <v>0.57190462195890002</v>
      </c>
      <c r="O62" s="223">
        <v>9.5208413319423002</v>
      </c>
      <c r="P62" s="225">
        <v>1.1121120579942601</v>
      </c>
      <c r="Q62" s="223">
        <v>20.163726902198601</v>
      </c>
      <c r="R62" s="225">
        <v>1.5175606593575</v>
      </c>
      <c r="S62" s="223">
        <v>8.8884785936307402</v>
      </c>
      <c r="T62" s="225">
        <v>0.61656906608428197</v>
      </c>
      <c r="U62" s="223">
        <v>2.2845371486498798</v>
      </c>
      <c r="V62" s="225">
        <v>0.33588238228112199</v>
      </c>
      <c r="W62" s="223">
        <v>1.3144761432243699</v>
      </c>
      <c r="X62" s="225">
        <v>0.24651243726990199</v>
      </c>
      <c r="Y62" s="104"/>
      <c r="Z62" s="104"/>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c r="BF62" s="104"/>
      <c r="BG62" s="104"/>
      <c r="BH62" s="104"/>
      <c r="BI62" s="104"/>
      <c r="BJ62" s="104"/>
      <c r="BK62" s="104"/>
      <c r="BL62" s="104"/>
      <c r="BM62" s="104"/>
      <c r="BN62" s="104"/>
      <c r="BO62" s="104"/>
      <c r="BP62" s="255"/>
    </row>
    <row r="63" spans="1:68" ht="13" customHeight="1" x14ac:dyDescent="0.25">
      <c r="A63" s="211" t="s">
        <v>442</v>
      </c>
      <c r="B63" s="185">
        <v>2</v>
      </c>
      <c r="C63" s="224">
        <v>19.819233429917698</v>
      </c>
      <c r="D63" s="226">
        <v>0.240042819519178</v>
      </c>
      <c r="E63" s="224">
        <v>22.2008083516128</v>
      </c>
      <c r="F63" s="226">
        <v>0.31190993892494601</v>
      </c>
      <c r="G63" s="224">
        <v>22.288149753750801</v>
      </c>
      <c r="H63" s="226">
        <v>0.24650837474304399</v>
      </c>
      <c r="I63" s="224">
        <v>22.643150410502599</v>
      </c>
      <c r="J63" s="226">
        <v>0.227917935539137</v>
      </c>
      <c r="K63" s="224">
        <v>32.928524363072697</v>
      </c>
      <c r="L63" s="226">
        <v>0.27036489979717698</v>
      </c>
      <c r="M63" s="224">
        <v>34.100499490841102</v>
      </c>
      <c r="N63" s="226">
        <v>0.273596699012709</v>
      </c>
      <c r="O63" s="224">
        <v>15.712024249359899</v>
      </c>
      <c r="P63" s="226">
        <v>0.25499516177242099</v>
      </c>
      <c r="Q63" s="224">
        <v>16.074456967398699</v>
      </c>
      <c r="R63" s="226">
        <v>0.29144540579243</v>
      </c>
      <c r="S63" s="224">
        <v>15.809989450219</v>
      </c>
      <c r="T63" s="226">
        <v>0.24371489074172001</v>
      </c>
      <c r="U63" s="224">
        <v>8.8585712080177395</v>
      </c>
      <c r="V63" s="226">
        <v>0.23481575735334001</v>
      </c>
      <c r="W63" s="224">
        <v>4.1465537887348498</v>
      </c>
      <c r="X63" s="226">
        <v>0.13589948392835699</v>
      </c>
      <c r="Y63" s="104"/>
      <c r="Z63" s="104"/>
      <c r="AA63" s="104"/>
      <c r="AB63" s="1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4"/>
      <c r="AY63" s="104"/>
      <c r="AZ63" s="104"/>
      <c r="BA63" s="104"/>
      <c r="BB63" s="104"/>
      <c r="BC63" s="104"/>
      <c r="BD63" s="104"/>
      <c r="BE63" s="104"/>
      <c r="BF63" s="104"/>
      <c r="BG63" s="104"/>
      <c r="BH63" s="104"/>
      <c r="BI63" s="104"/>
      <c r="BJ63" s="104"/>
      <c r="BK63" s="104"/>
      <c r="BL63" s="104"/>
      <c r="BM63" s="104"/>
      <c r="BN63" s="104"/>
      <c r="BO63" s="104"/>
      <c r="BP63" s="255"/>
    </row>
    <row r="64" spans="1:68" ht="13" customHeight="1" x14ac:dyDescent="0.25">
      <c r="A64" s="212" t="s">
        <v>443</v>
      </c>
      <c r="B64" s="186">
        <v>2</v>
      </c>
      <c r="C64" s="245">
        <v>18.058824940363099</v>
      </c>
      <c r="D64" s="248">
        <v>0.305534914065547</v>
      </c>
      <c r="E64" s="245">
        <v>22.514929312432599</v>
      </c>
      <c r="F64" s="248">
        <v>0.44252071843551299</v>
      </c>
      <c r="G64" s="245">
        <v>23.617524837398499</v>
      </c>
      <c r="H64" s="248">
        <v>0.392990080640227</v>
      </c>
      <c r="I64" s="245">
        <v>16.662906239318101</v>
      </c>
      <c r="J64" s="248">
        <v>0.29624563974246998</v>
      </c>
      <c r="K64" s="245">
        <v>35.660711966697697</v>
      </c>
      <c r="L64" s="248">
        <v>0.42959487904686</v>
      </c>
      <c r="M64" s="245">
        <v>31.321397670535099</v>
      </c>
      <c r="N64" s="248">
        <v>0.41346458790111901</v>
      </c>
      <c r="O64" s="245">
        <v>12.980381284577801</v>
      </c>
      <c r="P64" s="248">
        <v>0.35981858349622398</v>
      </c>
      <c r="Q64" s="245">
        <v>14.455231598642801</v>
      </c>
      <c r="R64" s="248">
        <v>0.38067916496474602</v>
      </c>
      <c r="S64" s="245">
        <v>14.1652856104942</v>
      </c>
      <c r="T64" s="248">
        <v>0.31685317983599298</v>
      </c>
      <c r="U64" s="245">
        <v>10.440726824522599</v>
      </c>
      <c r="V64" s="248">
        <v>0.38776495239103098</v>
      </c>
      <c r="W64" s="245">
        <v>3.1213047476901199</v>
      </c>
      <c r="X64" s="248">
        <v>0.162778730778082</v>
      </c>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4"/>
      <c r="BC64" s="104"/>
      <c r="BD64" s="104"/>
      <c r="BE64" s="104"/>
      <c r="BF64" s="104"/>
      <c r="BG64" s="104"/>
      <c r="BH64" s="104"/>
      <c r="BI64" s="104"/>
      <c r="BJ64" s="104"/>
      <c r="BK64" s="104"/>
      <c r="BL64" s="104"/>
      <c r="BM64" s="104"/>
      <c r="BN64" s="104"/>
      <c r="BO64" s="104"/>
      <c r="BP64" s="255"/>
    </row>
    <row r="65" spans="1:68" ht="13" customHeight="1" x14ac:dyDescent="0.25">
      <c r="A65" s="213" t="s">
        <v>444</v>
      </c>
      <c r="B65" s="187">
        <v>2</v>
      </c>
      <c r="C65" s="246">
        <v>22.076633959418398</v>
      </c>
      <c r="D65" s="249">
        <v>0.17394214454092599</v>
      </c>
      <c r="E65" s="246">
        <v>24.169988790923401</v>
      </c>
      <c r="F65" s="249">
        <v>0.21227308279309501</v>
      </c>
      <c r="G65" s="246">
        <v>21.203026805137299</v>
      </c>
      <c r="H65" s="249">
        <v>0.17366752685496201</v>
      </c>
      <c r="I65" s="246">
        <v>26.4849283673061</v>
      </c>
      <c r="J65" s="249">
        <v>0.17164670622797101</v>
      </c>
      <c r="K65" s="246">
        <v>25.276716483272999</v>
      </c>
      <c r="L65" s="249">
        <v>0.174754307669441</v>
      </c>
      <c r="M65" s="246">
        <v>30.626669141889099</v>
      </c>
      <c r="N65" s="249">
        <v>0.18925142416146801</v>
      </c>
      <c r="O65" s="246">
        <v>15.5204982706405</v>
      </c>
      <c r="P65" s="249">
        <v>0.17115881477262199</v>
      </c>
      <c r="Q65" s="246">
        <v>18.0913572374157</v>
      </c>
      <c r="R65" s="249">
        <v>0.203864204480319</v>
      </c>
      <c r="S65" s="246">
        <v>15.7569262617159</v>
      </c>
      <c r="T65" s="249">
        <v>0.163679319852331</v>
      </c>
      <c r="U65" s="246">
        <v>7.21182962554761</v>
      </c>
      <c r="V65" s="249">
        <v>0.14877637562243001</v>
      </c>
      <c r="W65" s="246">
        <v>4.6873835614377501</v>
      </c>
      <c r="X65" s="249">
        <v>0.100882492455725</v>
      </c>
      <c r="Y65" s="104"/>
      <c r="Z65" s="104"/>
      <c r="AA65" s="104"/>
      <c r="AB65" s="104"/>
      <c r="AC65" s="104"/>
      <c r="AD65" s="104"/>
      <c r="AE65" s="104"/>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c r="BF65" s="104"/>
      <c r="BG65" s="104"/>
      <c r="BH65" s="104"/>
      <c r="BI65" s="104"/>
      <c r="BJ65" s="104"/>
      <c r="BK65" s="104"/>
      <c r="BL65" s="104"/>
      <c r="BM65" s="104"/>
      <c r="BN65" s="104"/>
      <c r="BO65" s="104"/>
      <c r="BP65" s="255"/>
    </row>
    <row r="66" spans="1:68" ht="13" customHeight="1" x14ac:dyDescent="0.25">
      <c r="A66" s="26" t="s">
        <v>445</v>
      </c>
      <c r="B66" s="184">
        <v>2</v>
      </c>
      <c r="C66" s="223">
        <v>34.3070144769938</v>
      </c>
      <c r="D66" s="225">
        <v>2.6402284848077899</v>
      </c>
      <c r="E66" s="223">
        <v>51.245306510010501</v>
      </c>
      <c r="F66" s="225">
        <v>2.7747170533238501</v>
      </c>
      <c r="G66" s="223">
        <v>29.653248757652602</v>
      </c>
      <c r="H66" s="225">
        <v>2.5197084435141899</v>
      </c>
      <c r="I66" s="223">
        <v>8.9038810697282003</v>
      </c>
      <c r="J66" s="225">
        <v>1.2214153607439699</v>
      </c>
      <c r="K66" s="223">
        <v>44.778636149799603</v>
      </c>
      <c r="L66" s="225">
        <v>3.3756868996242502</v>
      </c>
      <c r="M66" s="223">
        <v>43.395578322806301</v>
      </c>
      <c r="N66" s="225">
        <v>2.8181982760245798</v>
      </c>
      <c r="O66" s="223">
        <v>19.077049606684898</v>
      </c>
      <c r="P66" s="225">
        <v>2.48891605142942</v>
      </c>
      <c r="Q66" s="223">
        <v>18.5033973514461</v>
      </c>
      <c r="R66" s="225">
        <v>2.87548493980381</v>
      </c>
      <c r="S66" s="223">
        <v>16.470897250839698</v>
      </c>
      <c r="T66" s="225">
        <v>2.0954165283758401</v>
      </c>
      <c r="U66" s="223">
        <v>28.031012019925299</v>
      </c>
      <c r="V66" s="225">
        <v>2.8151646886064801</v>
      </c>
      <c r="W66" s="223">
        <v>10.3538798044017</v>
      </c>
      <c r="X66" s="225">
        <v>1.56944036294804</v>
      </c>
      <c r="Y66" s="104"/>
      <c r="Z66" s="104"/>
      <c r="AA66" s="104"/>
      <c r="AB66" s="104"/>
      <c r="AC66" s="104"/>
      <c r="AD66" s="104"/>
      <c r="AE66" s="104"/>
      <c r="AF66" s="104"/>
      <c r="AG66" s="104"/>
      <c r="AH66" s="104"/>
      <c r="AI66" s="104"/>
      <c r="AJ66" s="104"/>
      <c r="AK66" s="104"/>
      <c r="AL66" s="104"/>
      <c r="AM66" s="104"/>
      <c r="AN66" s="104"/>
      <c r="AO66" s="104"/>
      <c r="AP66" s="104"/>
      <c r="AQ66" s="104"/>
      <c r="AR66" s="104"/>
      <c r="AS66" s="104"/>
      <c r="AT66" s="104"/>
      <c r="AU66" s="104"/>
      <c r="AV66" s="104"/>
      <c r="AW66" s="104"/>
      <c r="AX66" s="104"/>
      <c r="AY66" s="104"/>
      <c r="AZ66" s="104"/>
      <c r="BA66" s="104"/>
      <c r="BB66" s="104"/>
      <c r="BC66" s="104"/>
      <c r="BD66" s="104"/>
      <c r="BE66" s="104"/>
      <c r="BF66" s="104"/>
      <c r="BG66" s="104"/>
      <c r="BH66" s="104"/>
      <c r="BI66" s="104"/>
      <c r="BJ66" s="104"/>
      <c r="BK66" s="104"/>
      <c r="BL66" s="104"/>
      <c r="BM66" s="104"/>
      <c r="BN66" s="104"/>
      <c r="BO66" s="104"/>
      <c r="BP66" s="255"/>
    </row>
    <row r="67" spans="1:68" ht="13" customHeight="1" x14ac:dyDescent="0.25">
      <c r="A67" s="26" t="s">
        <v>446</v>
      </c>
      <c r="B67" s="184">
        <v>2</v>
      </c>
      <c r="C67" s="223">
        <v>6.6828630035799303</v>
      </c>
      <c r="D67" s="225">
        <v>1.2865429975381399</v>
      </c>
      <c r="E67" s="223">
        <v>31.788941847993399</v>
      </c>
      <c r="F67" s="225">
        <v>3.7595658881207101</v>
      </c>
      <c r="G67" s="223">
        <v>18.966922403927601</v>
      </c>
      <c r="H67" s="225">
        <v>1.7733834366691701</v>
      </c>
      <c r="I67" s="223">
        <v>5.9120776976203304</v>
      </c>
      <c r="J67" s="225">
        <v>1.1612055478515799</v>
      </c>
      <c r="K67" s="223">
        <v>66.983184870035203</v>
      </c>
      <c r="L67" s="225">
        <v>2.1982305400671098</v>
      </c>
      <c r="M67" s="223">
        <v>40.484843502901803</v>
      </c>
      <c r="N67" s="225">
        <v>2.9019993656816001</v>
      </c>
      <c r="O67" s="223">
        <v>12.8038459919483</v>
      </c>
      <c r="P67" s="225">
        <v>1.7914683286108699</v>
      </c>
      <c r="Q67" s="223">
        <v>31.959464663020199</v>
      </c>
      <c r="R67" s="225">
        <v>3.82550707384349</v>
      </c>
      <c r="S67" s="223">
        <v>15.625703516939399</v>
      </c>
      <c r="T67" s="225">
        <v>2.4182137897414302</v>
      </c>
      <c r="U67" s="223">
        <v>5.7571835592851199</v>
      </c>
      <c r="V67" s="225">
        <v>1.12816192618891</v>
      </c>
      <c r="W67" s="223">
        <v>3.7455410064493599</v>
      </c>
      <c r="X67" s="225">
        <v>0.90482815296463504</v>
      </c>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255"/>
    </row>
    <row r="68" spans="1:68" ht="13" customHeight="1" x14ac:dyDescent="0.25">
      <c r="A68" s="26" t="s">
        <v>447</v>
      </c>
      <c r="B68" s="184">
        <v>2</v>
      </c>
      <c r="C68" s="223">
        <v>29.0231439925122</v>
      </c>
      <c r="D68" s="225">
        <v>2.3145249665328702</v>
      </c>
      <c r="E68" s="223">
        <v>32.346297549392197</v>
      </c>
      <c r="F68" s="225">
        <v>2.66923875869746</v>
      </c>
      <c r="G68" s="223">
        <v>26.7709573580252</v>
      </c>
      <c r="H68" s="225">
        <v>2.0996581333558999</v>
      </c>
      <c r="I68" s="223">
        <v>10.174729847320499</v>
      </c>
      <c r="J68" s="225">
        <v>1.55428119500184</v>
      </c>
      <c r="K68" s="223">
        <v>46.567003045771102</v>
      </c>
      <c r="L68" s="225">
        <v>2.5077562198307501</v>
      </c>
      <c r="M68" s="223">
        <v>46.789511577136103</v>
      </c>
      <c r="N68" s="225">
        <v>2.5486013281504598</v>
      </c>
      <c r="O68" s="223">
        <v>20.2079125941802</v>
      </c>
      <c r="P68" s="225">
        <v>2.4440629168938099</v>
      </c>
      <c r="Q68" s="223" t="s">
        <v>494</v>
      </c>
      <c r="R68" s="225" t="s">
        <v>494</v>
      </c>
      <c r="S68" s="223">
        <v>27.780095257626002</v>
      </c>
      <c r="T68" s="225">
        <v>4.7557948643371502</v>
      </c>
      <c r="U68" s="223">
        <v>15.6925390243261</v>
      </c>
      <c r="V68" s="225">
        <v>2.2967830594975398</v>
      </c>
      <c r="W68" s="223">
        <v>3.8674680195214601</v>
      </c>
      <c r="X68" s="225">
        <v>0.963985500223692</v>
      </c>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255"/>
    </row>
    <row r="69" spans="1:68" ht="13" customHeight="1" x14ac:dyDescent="0.25">
      <c r="A69" s="27" t="s">
        <v>448</v>
      </c>
      <c r="B69" s="200">
        <v>2</v>
      </c>
      <c r="C69" s="233">
        <v>21.870675079065201</v>
      </c>
      <c r="D69" s="234">
        <v>1.52408433634425</v>
      </c>
      <c r="E69" s="233">
        <v>35.3998567080464</v>
      </c>
      <c r="F69" s="234">
        <v>3.02736690617381</v>
      </c>
      <c r="G69" s="233">
        <v>26.247145012548799</v>
      </c>
      <c r="H69" s="234">
        <v>2.34874069652356</v>
      </c>
      <c r="I69" s="233">
        <v>17.337838138570799</v>
      </c>
      <c r="J69" s="234">
        <v>1.3076890692902301</v>
      </c>
      <c r="K69" s="233">
        <v>44.212420158736897</v>
      </c>
      <c r="L69" s="234">
        <v>2.1738858964663601</v>
      </c>
      <c r="M69" s="233">
        <v>28.615727174265899</v>
      </c>
      <c r="N69" s="234">
        <v>2.2421704562418698</v>
      </c>
      <c r="O69" s="233">
        <v>4.9369829677440196</v>
      </c>
      <c r="P69" s="234">
        <v>1.0415731106372501</v>
      </c>
      <c r="Q69" s="233" t="s">
        <v>494</v>
      </c>
      <c r="R69" s="234" t="s">
        <v>494</v>
      </c>
      <c r="S69" s="233">
        <v>13.957598537824</v>
      </c>
      <c r="T69" s="234">
        <v>1.69109596893425</v>
      </c>
      <c r="U69" s="233">
        <v>14.2040425012481</v>
      </c>
      <c r="V69" s="234">
        <v>2.1884894444048402</v>
      </c>
      <c r="W69" s="233">
        <v>8.9387652676019194</v>
      </c>
      <c r="X69" s="234">
        <v>1.24523075263544</v>
      </c>
      <c r="Y69" s="251"/>
      <c r="Z69" s="251"/>
      <c r="AA69" s="251"/>
      <c r="AB69" s="251"/>
      <c r="AC69" s="251"/>
      <c r="AD69" s="251"/>
      <c r="AE69" s="251"/>
      <c r="AF69" s="251"/>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6"/>
    </row>
    <row r="70" spans="1:68" ht="13" customHeight="1" x14ac:dyDescent="0.25">
      <c r="A70" s="26"/>
      <c r="B70" s="188"/>
      <c r="C70" s="223" t="s">
        <v>1672</v>
      </c>
      <c r="D70" s="225" t="s">
        <v>1673</v>
      </c>
      <c r="E70" s="223" t="s">
        <v>1674</v>
      </c>
      <c r="F70" s="225" t="s">
        <v>1675</v>
      </c>
      <c r="G70" s="223" t="s">
        <v>1676</v>
      </c>
      <c r="H70" s="225" t="s">
        <v>1677</v>
      </c>
      <c r="I70" s="223" t="s">
        <v>1678</v>
      </c>
      <c r="J70" s="225" t="s">
        <v>1679</v>
      </c>
      <c r="K70" s="223" t="s">
        <v>1680</v>
      </c>
      <c r="L70" s="225" t="s">
        <v>1681</v>
      </c>
      <c r="M70" s="223" t="s">
        <v>1682</v>
      </c>
      <c r="N70" s="225" t="s">
        <v>1683</v>
      </c>
      <c r="O70" s="223" t="s">
        <v>1684</v>
      </c>
      <c r="P70" s="225" t="s">
        <v>1685</v>
      </c>
      <c r="Q70" s="223" t="s">
        <v>1686</v>
      </c>
      <c r="R70" s="225" t="s">
        <v>1687</v>
      </c>
      <c r="S70" s="223" t="s">
        <v>1688</v>
      </c>
      <c r="T70" s="225" t="s">
        <v>1689</v>
      </c>
      <c r="U70" s="223" t="s">
        <v>1690</v>
      </c>
      <c r="V70" s="225" t="s">
        <v>1691</v>
      </c>
      <c r="W70" s="223" t="s">
        <v>1692</v>
      </c>
      <c r="X70" s="225" t="s">
        <v>1693</v>
      </c>
      <c r="Y70" s="223" t="s">
        <v>1694</v>
      </c>
      <c r="Z70" s="225" t="s">
        <v>1695</v>
      </c>
      <c r="AA70" s="223" t="s">
        <v>1696</v>
      </c>
      <c r="AB70" s="225" t="s">
        <v>1697</v>
      </c>
      <c r="AC70" s="223" t="s">
        <v>1698</v>
      </c>
      <c r="AD70" s="225" t="s">
        <v>1699</v>
      </c>
      <c r="AE70" s="223" t="s">
        <v>1700</v>
      </c>
      <c r="AF70" s="225" t="s">
        <v>1701</v>
      </c>
      <c r="AG70" s="223" t="s">
        <v>1702</v>
      </c>
      <c r="AH70" s="225" t="s">
        <v>1703</v>
      </c>
      <c r="AI70" s="223" t="s">
        <v>1704</v>
      </c>
      <c r="AJ70" s="225" t="s">
        <v>1705</v>
      </c>
      <c r="AK70" s="223" t="s">
        <v>1706</v>
      </c>
      <c r="AL70" s="225" t="s">
        <v>1707</v>
      </c>
      <c r="AM70" s="223" t="s">
        <v>1708</v>
      </c>
      <c r="AN70" s="225" t="s">
        <v>1709</v>
      </c>
      <c r="AO70" s="223" t="s">
        <v>1710</v>
      </c>
      <c r="AP70" s="225" t="s">
        <v>1711</v>
      </c>
      <c r="AQ70" s="223" t="s">
        <v>1712</v>
      </c>
      <c r="AR70" s="225" t="s">
        <v>1713</v>
      </c>
      <c r="AS70" s="223" t="s">
        <v>1714</v>
      </c>
      <c r="AT70" s="225" t="s">
        <v>1715</v>
      </c>
      <c r="AU70" s="104" t="s">
        <v>1716</v>
      </c>
      <c r="AV70" s="104" t="s">
        <v>1717</v>
      </c>
      <c r="AW70" s="104" t="s">
        <v>1718</v>
      </c>
      <c r="AX70" s="104" t="s">
        <v>1719</v>
      </c>
      <c r="AY70" s="104" t="s">
        <v>1720</v>
      </c>
      <c r="AZ70" s="104" t="s">
        <v>1721</v>
      </c>
      <c r="BA70" s="104" t="s">
        <v>1722</v>
      </c>
      <c r="BB70" s="104" t="s">
        <v>1723</v>
      </c>
      <c r="BC70" s="104" t="s">
        <v>1724</v>
      </c>
      <c r="BD70" s="104" t="s">
        <v>1725</v>
      </c>
      <c r="BE70" s="104" t="s">
        <v>1726</v>
      </c>
      <c r="BF70" s="104" t="s">
        <v>1727</v>
      </c>
      <c r="BG70" s="104" t="s">
        <v>1728</v>
      </c>
      <c r="BH70" s="104" t="s">
        <v>1729</v>
      </c>
      <c r="BI70" s="104" t="s">
        <v>1730</v>
      </c>
      <c r="BJ70" s="104" t="s">
        <v>1731</v>
      </c>
      <c r="BK70" s="104" t="s">
        <v>1732</v>
      </c>
      <c r="BL70" s="104" t="s">
        <v>1733</v>
      </c>
      <c r="BM70" s="104" t="s">
        <v>1734</v>
      </c>
      <c r="BN70" s="104" t="s">
        <v>1735</v>
      </c>
      <c r="BO70" s="104" t="s">
        <v>1736</v>
      </c>
      <c r="BP70" s="255" t="s">
        <v>1737</v>
      </c>
    </row>
    <row r="71" spans="1:68" ht="13" customHeight="1" x14ac:dyDescent="0.25">
      <c r="A71" s="26" t="s">
        <v>392</v>
      </c>
      <c r="B71" s="188">
        <v>1</v>
      </c>
      <c r="C71" s="223">
        <v>33.607325656854499</v>
      </c>
      <c r="D71" s="225">
        <v>1.9200207785775101</v>
      </c>
      <c r="E71" s="223">
        <v>37.936532117195902</v>
      </c>
      <c r="F71" s="225">
        <v>2.9917974666245302</v>
      </c>
      <c r="G71" s="223">
        <v>26.6463811484244</v>
      </c>
      <c r="H71" s="225">
        <v>1.7525701499181801</v>
      </c>
      <c r="I71" s="223">
        <v>6.3728453373981697</v>
      </c>
      <c r="J71" s="225">
        <v>0.68770365470566897</v>
      </c>
      <c r="K71" s="223">
        <v>44.092114312568199</v>
      </c>
      <c r="L71" s="225">
        <v>1.6632961180422201</v>
      </c>
      <c r="M71" s="223">
        <v>44.465608955606598</v>
      </c>
      <c r="N71" s="225">
        <v>1.5407821953469401</v>
      </c>
      <c r="O71" s="223">
        <v>17.3804403260595</v>
      </c>
      <c r="P71" s="225">
        <v>1.99413241868916</v>
      </c>
      <c r="Q71" s="223">
        <v>30.112262447644799</v>
      </c>
      <c r="R71" s="225">
        <v>2.0214026171071899</v>
      </c>
      <c r="S71" s="223">
        <v>14.853839198060101</v>
      </c>
      <c r="T71" s="225">
        <v>1.29585773685356</v>
      </c>
      <c r="U71" s="223">
        <v>21.2975469387803</v>
      </c>
      <c r="V71" s="225">
        <v>2.1691629661425198</v>
      </c>
      <c r="W71" s="223">
        <v>5.5665415157958797</v>
      </c>
      <c r="X71" s="225">
        <v>1.01378939653589</v>
      </c>
      <c r="Y71" s="223">
        <v>6.0014138197939202</v>
      </c>
      <c r="Z71" s="225">
        <v>2.4126360596901799</v>
      </c>
      <c r="AA71" s="223">
        <v>11.0495678218047</v>
      </c>
      <c r="AB71" s="225">
        <v>3.80064785325599</v>
      </c>
      <c r="AC71" s="223">
        <v>-0.41094807772610797</v>
      </c>
      <c r="AD71" s="225">
        <v>2.3427629849976999</v>
      </c>
      <c r="AE71" s="223">
        <v>-8.9508612249419208</v>
      </c>
      <c r="AF71" s="225">
        <v>1.46677287761557</v>
      </c>
      <c r="AG71" s="223">
        <v>2.72773097861245</v>
      </c>
      <c r="AH71" s="225">
        <v>2.1866708507183601</v>
      </c>
      <c r="AI71" s="223">
        <v>4.42015320088798</v>
      </c>
      <c r="AJ71" s="225">
        <v>2.235478729604</v>
      </c>
      <c r="AK71" s="223">
        <v>-2.3966316111731301</v>
      </c>
      <c r="AL71" s="225">
        <v>2.5790732657720001</v>
      </c>
      <c r="AM71" s="223">
        <v>-5.7008235083339196</v>
      </c>
      <c r="AN71" s="225">
        <v>2.80810266618994</v>
      </c>
      <c r="AO71" s="223">
        <v>-5.4460198698128801</v>
      </c>
      <c r="AP71" s="225">
        <v>2.2819896589299602</v>
      </c>
      <c r="AQ71" s="223">
        <v>2.0625335254689898</v>
      </c>
      <c r="AR71" s="225">
        <v>2.9490540594097201</v>
      </c>
      <c r="AS71" s="223">
        <v>0.92943019802356797</v>
      </c>
      <c r="AT71" s="225">
        <v>1.29058007732557</v>
      </c>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255"/>
    </row>
    <row r="72" spans="1:68" ht="13" customHeight="1" x14ac:dyDescent="0.25">
      <c r="A72" s="26" t="s">
        <v>396</v>
      </c>
      <c r="B72" s="188">
        <v>1</v>
      </c>
      <c r="C72" s="223">
        <v>35.816530033825103</v>
      </c>
      <c r="D72" s="225">
        <v>1.4943314754805299</v>
      </c>
      <c r="E72" s="223">
        <v>52.711423440115603</v>
      </c>
      <c r="F72" s="225">
        <v>1.8224224122859101</v>
      </c>
      <c r="G72" s="223">
        <v>23.356019742731998</v>
      </c>
      <c r="H72" s="225">
        <v>1.1936066048777201</v>
      </c>
      <c r="I72" s="223">
        <v>2.6118336162557498</v>
      </c>
      <c r="J72" s="225">
        <v>0.33042143189996098</v>
      </c>
      <c r="K72" s="223">
        <v>63.918325134592202</v>
      </c>
      <c r="L72" s="225">
        <v>1.1244055872921399</v>
      </c>
      <c r="M72" s="223">
        <v>37.497443404258199</v>
      </c>
      <c r="N72" s="225">
        <v>1.03704359838136</v>
      </c>
      <c r="O72" s="223">
        <v>18.663957738865701</v>
      </c>
      <c r="P72" s="225">
        <v>1.1532671907876599</v>
      </c>
      <c r="Q72" s="223" t="s">
        <v>494</v>
      </c>
      <c r="R72" s="225" t="s">
        <v>494</v>
      </c>
      <c r="S72" s="223">
        <v>15.686693596790301</v>
      </c>
      <c r="T72" s="225">
        <v>0.80898134885545003</v>
      </c>
      <c r="U72" s="223">
        <v>18.5719059805973</v>
      </c>
      <c r="V72" s="225">
        <v>1.22177509711203</v>
      </c>
      <c r="W72" s="223">
        <v>5.4650120192152896</v>
      </c>
      <c r="X72" s="225">
        <v>0.70532929034459102</v>
      </c>
      <c r="Y72" s="223">
        <v>3.7241681226646799</v>
      </c>
      <c r="Z72" s="225">
        <v>2.26652993115805</v>
      </c>
      <c r="AA72" s="223">
        <v>7.0526121531172201</v>
      </c>
      <c r="AB72" s="225">
        <v>2.66333218743421</v>
      </c>
      <c r="AC72" s="223">
        <v>-11.8877115927174</v>
      </c>
      <c r="AD72" s="225">
        <v>1.92080036059184</v>
      </c>
      <c r="AE72" s="223">
        <v>6.4637985670152401E-2</v>
      </c>
      <c r="AF72" s="225">
        <v>0.430140799182474</v>
      </c>
      <c r="AG72" s="223">
        <v>6.2826143390280604</v>
      </c>
      <c r="AH72" s="225">
        <v>1.9073221601004999</v>
      </c>
      <c r="AI72" s="223">
        <v>-3.46090657726374</v>
      </c>
      <c r="AJ72" s="225">
        <v>1.7630593360811699</v>
      </c>
      <c r="AK72" s="223">
        <v>-3.7752925328398601</v>
      </c>
      <c r="AL72" s="225">
        <v>1.83525515911046</v>
      </c>
      <c r="AM72" s="223" t="s">
        <v>494</v>
      </c>
      <c r="AN72" s="225" t="s">
        <v>494</v>
      </c>
      <c r="AO72" s="223">
        <v>-9.4931186796968099</v>
      </c>
      <c r="AP72" s="225">
        <v>1.9003605775499599</v>
      </c>
      <c r="AQ72" s="223">
        <v>-4.33281559908822</v>
      </c>
      <c r="AR72" s="225">
        <v>2.1789081447807002</v>
      </c>
      <c r="AS72" s="223">
        <v>0.41809273479994502</v>
      </c>
      <c r="AT72" s="225">
        <v>1.20009657506686</v>
      </c>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255"/>
    </row>
    <row r="73" spans="1:68" ht="13" customHeight="1" x14ac:dyDescent="0.25">
      <c r="A73" s="210" t="s">
        <v>398</v>
      </c>
      <c r="B73" s="188">
        <v>1</v>
      </c>
      <c r="C73" s="223">
        <v>32.3237785544855</v>
      </c>
      <c r="D73" s="225">
        <v>1.8141765941850201</v>
      </c>
      <c r="E73" s="223">
        <v>44.437092729591001</v>
      </c>
      <c r="F73" s="225">
        <v>2.3278344168372498</v>
      </c>
      <c r="G73" s="223">
        <v>23.377182442769001</v>
      </c>
      <c r="H73" s="225">
        <v>1.4752189719358799</v>
      </c>
      <c r="I73" s="223">
        <v>3.3161393990950301</v>
      </c>
      <c r="J73" s="225">
        <v>0.488574560206047</v>
      </c>
      <c r="K73" s="223">
        <v>64.491776523809506</v>
      </c>
      <c r="L73" s="225">
        <v>1.4539090617219801</v>
      </c>
      <c r="M73" s="223">
        <v>42.464403277809801</v>
      </c>
      <c r="N73" s="225">
        <v>1.5413754581574299</v>
      </c>
      <c r="O73" s="223">
        <v>25.700530248607901</v>
      </c>
      <c r="P73" s="225">
        <v>1.6309660071891301</v>
      </c>
      <c r="Q73" s="223" t="s">
        <v>494</v>
      </c>
      <c r="R73" s="225" t="s">
        <v>494</v>
      </c>
      <c r="S73" s="223">
        <v>15.418682520252901</v>
      </c>
      <c r="T73" s="225">
        <v>1.1062141481493799</v>
      </c>
      <c r="U73" s="223">
        <v>21.355763424135901</v>
      </c>
      <c r="V73" s="225">
        <v>1.65594111149307</v>
      </c>
      <c r="W73" s="223">
        <v>6.4120435331780996</v>
      </c>
      <c r="X73" s="225">
        <v>0.93905000655460602</v>
      </c>
      <c r="Y73" s="223">
        <v>0.24822460149614001</v>
      </c>
      <c r="Z73" s="225">
        <v>2.5643168095337101</v>
      </c>
      <c r="AA73" s="223">
        <v>8.3362396609119607</v>
      </c>
      <c r="AB73" s="225">
        <v>3.6277190086037501</v>
      </c>
      <c r="AC73" s="223">
        <v>-19.1904735832291</v>
      </c>
      <c r="AD73" s="225">
        <v>2.4157093101964202</v>
      </c>
      <c r="AE73" s="223">
        <v>0.20455245849151901</v>
      </c>
      <c r="AF73" s="225">
        <v>0.66005030749557903</v>
      </c>
      <c r="AG73" s="223">
        <v>6.8224077474554798</v>
      </c>
      <c r="AH73" s="225">
        <v>2.3314824100395302</v>
      </c>
      <c r="AI73" s="223">
        <v>-4.2154642980942301</v>
      </c>
      <c r="AJ73" s="225">
        <v>2.2292878683511699</v>
      </c>
      <c r="AK73" s="223">
        <v>-3.8311661734624201</v>
      </c>
      <c r="AL73" s="225">
        <v>2.6743260854547999</v>
      </c>
      <c r="AM73" s="223" t="s">
        <v>494</v>
      </c>
      <c r="AN73" s="225" t="s">
        <v>494</v>
      </c>
      <c r="AO73" s="223">
        <v>-3.89481502628488</v>
      </c>
      <c r="AP73" s="225">
        <v>2.2683898336515398</v>
      </c>
      <c r="AQ73" s="223">
        <v>-4.74200458109412</v>
      </c>
      <c r="AR73" s="225">
        <v>3.13092278537016</v>
      </c>
      <c r="AS73" s="223">
        <v>1.36240122608175</v>
      </c>
      <c r="AT73" s="225">
        <v>1.2964239400609601</v>
      </c>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255"/>
    </row>
    <row r="74" spans="1:68" ht="13" customHeight="1" x14ac:dyDescent="0.25">
      <c r="A74" s="26" t="s">
        <v>399</v>
      </c>
      <c r="B74" s="188">
        <v>1</v>
      </c>
      <c r="C74" s="223">
        <v>27.481051682661601</v>
      </c>
      <c r="D74" s="225">
        <v>1.3478914738193299</v>
      </c>
      <c r="E74" s="223">
        <v>9.5960154048027402</v>
      </c>
      <c r="F74" s="225">
        <v>0.91789559941687104</v>
      </c>
      <c r="G74" s="223">
        <v>19.996567034549301</v>
      </c>
      <c r="H74" s="225">
        <v>1.2702604328932099</v>
      </c>
      <c r="I74" s="223">
        <v>7.6309318567664004</v>
      </c>
      <c r="J74" s="225">
        <v>0.79207834832884405</v>
      </c>
      <c r="K74" s="223">
        <v>20.225588923290701</v>
      </c>
      <c r="L74" s="225">
        <v>1.0854657326722801</v>
      </c>
      <c r="M74" s="223">
        <v>42.094985465383701</v>
      </c>
      <c r="N74" s="225">
        <v>1.45830102093277</v>
      </c>
      <c r="O74" s="223">
        <v>21.7892323170712</v>
      </c>
      <c r="P74" s="225">
        <v>1.43008589958454</v>
      </c>
      <c r="Q74" s="223">
        <v>10.749146131778801</v>
      </c>
      <c r="R74" s="225">
        <v>0.97066457571644904</v>
      </c>
      <c r="S74" s="223">
        <v>14.039555592764501</v>
      </c>
      <c r="T74" s="225">
        <v>1.19747721880276</v>
      </c>
      <c r="U74" s="223">
        <v>1.69046435386463</v>
      </c>
      <c r="V74" s="225">
        <v>0.32720009882197398</v>
      </c>
      <c r="W74" s="223">
        <v>1.8191327767646299</v>
      </c>
      <c r="X74" s="225">
        <v>0.343244010660267</v>
      </c>
      <c r="Y74" s="223">
        <v>-8.0462359633495399</v>
      </c>
      <c r="Z74" s="225">
        <v>1.9599373562503899</v>
      </c>
      <c r="AA74" s="223">
        <v>-3.3558037652042501</v>
      </c>
      <c r="AB74" s="225">
        <v>1.37806563197325</v>
      </c>
      <c r="AC74" s="223">
        <v>-15.2216469204622</v>
      </c>
      <c r="AD74" s="225">
        <v>2.0640638138370799</v>
      </c>
      <c r="AE74" s="223">
        <v>-1.7357898066588</v>
      </c>
      <c r="AF74" s="225">
        <v>1.1760815571155401</v>
      </c>
      <c r="AG74" s="223">
        <v>-1.49943228945951</v>
      </c>
      <c r="AH74" s="225">
        <v>1.7529495944455</v>
      </c>
      <c r="AI74" s="223">
        <v>-16.563305776164</v>
      </c>
      <c r="AJ74" s="225">
        <v>2.2595788696083399</v>
      </c>
      <c r="AK74" s="223">
        <v>-12.131964475023</v>
      </c>
      <c r="AL74" s="225">
        <v>2.1083301325920298</v>
      </c>
      <c r="AM74" s="223">
        <v>-10.7151818207254</v>
      </c>
      <c r="AN74" s="225">
        <v>1.7229499058096001</v>
      </c>
      <c r="AO74" s="223">
        <v>3.5880356901714099</v>
      </c>
      <c r="AP74" s="225">
        <v>1.4868771504985501</v>
      </c>
      <c r="AQ74" s="223">
        <v>-1.71140161008556</v>
      </c>
      <c r="AR74" s="225">
        <v>0.72151499672603303</v>
      </c>
      <c r="AS74" s="223">
        <v>-1.5991593418090599</v>
      </c>
      <c r="AT74" s="225">
        <v>0.62326376079747303</v>
      </c>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255"/>
    </row>
    <row r="75" spans="1:68" ht="13" customHeight="1" x14ac:dyDescent="0.25">
      <c r="A75" s="26" t="s">
        <v>410</v>
      </c>
      <c r="B75" s="188">
        <v>1</v>
      </c>
      <c r="C75" s="223">
        <v>20.013091029730798</v>
      </c>
      <c r="D75" s="225">
        <v>1.5918968853409201</v>
      </c>
      <c r="E75" s="223">
        <v>23.838914883479401</v>
      </c>
      <c r="F75" s="225">
        <v>1.5556891097613399</v>
      </c>
      <c r="G75" s="223">
        <v>27.3658643311541</v>
      </c>
      <c r="H75" s="225">
        <v>1.5651666197952701</v>
      </c>
      <c r="I75" s="223">
        <v>0.62690812814939201</v>
      </c>
      <c r="J75" s="225">
        <v>0.26951073347051002</v>
      </c>
      <c r="K75" s="223">
        <v>52.9629451527817</v>
      </c>
      <c r="L75" s="225">
        <v>1.94979292416453</v>
      </c>
      <c r="M75" s="223">
        <v>35.047699583675403</v>
      </c>
      <c r="N75" s="225">
        <v>1.5890307032214701</v>
      </c>
      <c r="O75" s="223">
        <v>24.087370921561298</v>
      </c>
      <c r="P75" s="225">
        <v>1.36780528615456</v>
      </c>
      <c r="Q75" s="223" t="s">
        <v>494</v>
      </c>
      <c r="R75" s="225" t="s">
        <v>494</v>
      </c>
      <c r="S75" s="223">
        <v>17.774287558964101</v>
      </c>
      <c r="T75" s="225">
        <v>1.23789268987922</v>
      </c>
      <c r="U75" s="223">
        <v>20.2155766550622</v>
      </c>
      <c r="V75" s="225">
        <v>1.40305874263176</v>
      </c>
      <c r="W75" s="223">
        <v>2.36641277481568</v>
      </c>
      <c r="X75" s="225">
        <v>0.42499803804925601</v>
      </c>
      <c r="Y75" s="223">
        <v>-7.6766966976641804</v>
      </c>
      <c r="Z75" s="225">
        <v>1.9015963025063101</v>
      </c>
      <c r="AA75" s="223">
        <v>3.7856264513928899</v>
      </c>
      <c r="AB75" s="225">
        <v>2.2179396017583399</v>
      </c>
      <c r="AC75" s="223">
        <v>-6.3692776065679197</v>
      </c>
      <c r="AD75" s="225">
        <v>2.1298025766704201</v>
      </c>
      <c r="AE75" s="223">
        <v>-1.2055497812949001</v>
      </c>
      <c r="AF75" s="225">
        <v>0.41727549150359899</v>
      </c>
      <c r="AG75" s="223">
        <v>2.50777031543665</v>
      </c>
      <c r="AH75" s="225">
        <v>2.4384849030306399</v>
      </c>
      <c r="AI75" s="223">
        <v>-6.4165941278250802</v>
      </c>
      <c r="AJ75" s="225">
        <v>2.2131086609873001</v>
      </c>
      <c r="AK75" s="223">
        <v>-5.3278704776792898</v>
      </c>
      <c r="AL75" s="225">
        <v>2.11656623638076</v>
      </c>
      <c r="AM75" s="223" t="s">
        <v>494</v>
      </c>
      <c r="AN75" s="225" t="s">
        <v>494</v>
      </c>
      <c r="AO75" s="223">
        <v>10.191788419782799</v>
      </c>
      <c r="AP75" s="225">
        <v>1.4586982233602499</v>
      </c>
      <c r="AQ75" s="223">
        <v>0.16439667115512099</v>
      </c>
      <c r="AR75" s="225">
        <v>2.2581056536336201</v>
      </c>
      <c r="AS75" s="223">
        <v>0.92688374408681395</v>
      </c>
      <c r="AT75" s="225">
        <v>0.54514209871417096</v>
      </c>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255"/>
    </row>
    <row r="76" spans="1:68" ht="13" customHeight="1" x14ac:dyDescent="0.25">
      <c r="A76" s="26" t="s">
        <v>415</v>
      </c>
      <c r="B76" s="188">
        <v>1</v>
      </c>
      <c r="C76" s="223">
        <v>11.5766338370317</v>
      </c>
      <c r="D76" s="225">
        <v>0.88764014369595201</v>
      </c>
      <c r="E76" s="223">
        <v>2.48591351186715</v>
      </c>
      <c r="F76" s="225">
        <v>0.62254155164467995</v>
      </c>
      <c r="G76" s="223">
        <v>21.068581873807101</v>
      </c>
      <c r="H76" s="225">
        <v>1.04835385559953</v>
      </c>
      <c r="I76" s="223">
        <v>4.43702541234601</v>
      </c>
      <c r="J76" s="225">
        <v>0.47614442921181099</v>
      </c>
      <c r="K76" s="223">
        <v>48.666775981082097</v>
      </c>
      <c r="L76" s="225">
        <v>1.48287126787747</v>
      </c>
      <c r="M76" s="223">
        <v>29.730670491193301</v>
      </c>
      <c r="N76" s="225">
        <v>1.14838776360961</v>
      </c>
      <c r="O76" s="223">
        <v>3.1733230628106601</v>
      </c>
      <c r="P76" s="225">
        <v>0.40067341913806498</v>
      </c>
      <c r="Q76" s="223">
        <v>0.55555207000296203</v>
      </c>
      <c r="R76" s="225">
        <v>0.153964057890531</v>
      </c>
      <c r="S76" s="223">
        <v>21.106659369614398</v>
      </c>
      <c r="T76" s="225">
        <v>0.97629574562263299</v>
      </c>
      <c r="U76" s="223">
        <v>0.61022577703829095</v>
      </c>
      <c r="V76" s="225">
        <v>0.16702045602666299</v>
      </c>
      <c r="W76" s="223">
        <v>0.35523996114849599</v>
      </c>
      <c r="X76" s="225">
        <v>0.117560238085858</v>
      </c>
      <c r="Y76" s="223">
        <v>0.40590330590073398</v>
      </c>
      <c r="Z76" s="225">
        <v>1.1870869479827399</v>
      </c>
      <c r="AA76" s="223">
        <v>4.3436402775053999E-2</v>
      </c>
      <c r="AB76" s="225">
        <v>0.87723762297519603</v>
      </c>
      <c r="AC76" s="223">
        <v>1.42495110274018</v>
      </c>
      <c r="AD76" s="225">
        <v>1.65289291782121</v>
      </c>
      <c r="AE76" s="223">
        <v>-0.37163715849414503</v>
      </c>
      <c r="AF76" s="225">
        <v>0.66533986747853702</v>
      </c>
      <c r="AG76" s="223">
        <v>15.886346899275299</v>
      </c>
      <c r="AH76" s="225">
        <v>1.9887590437209699</v>
      </c>
      <c r="AI76" s="223">
        <v>9.3173677777922794</v>
      </c>
      <c r="AJ76" s="225">
        <v>1.5849720463327099</v>
      </c>
      <c r="AK76" s="223">
        <v>-1.26744862823237</v>
      </c>
      <c r="AL76" s="225">
        <v>0.79272395678347896</v>
      </c>
      <c r="AM76" s="223">
        <v>-0.47758199215955899</v>
      </c>
      <c r="AN76" s="225">
        <v>0.26187831269491202</v>
      </c>
      <c r="AO76" s="223">
        <v>8.6658196718607208</v>
      </c>
      <c r="AP76" s="225">
        <v>1.57306391546047</v>
      </c>
      <c r="AQ76" s="223">
        <v>-0.24665949309194901</v>
      </c>
      <c r="AR76" s="225">
        <v>0.27790510321070599</v>
      </c>
      <c r="AS76" s="223">
        <v>-0.35688831628114098</v>
      </c>
      <c r="AT76" s="225">
        <v>0.22677330792802899</v>
      </c>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255"/>
    </row>
    <row r="77" spans="1:68" ht="13" customHeight="1" x14ac:dyDescent="0.25">
      <c r="A77" s="26" t="s">
        <v>417</v>
      </c>
      <c r="B77" s="188">
        <v>1</v>
      </c>
      <c r="C77" s="223">
        <v>11.6578328470701</v>
      </c>
      <c r="D77" s="225">
        <v>1.0955814881225101</v>
      </c>
      <c r="E77" s="223">
        <v>3.72127244736842</v>
      </c>
      <c r="F77" s="225">
        <v>0.962441600584242</v>
      </c>
      <c r="G77" s="223">
        <v>6.65512389425664</v>
      </c>
      <c r="H77" s="225">
        <v>0.87643988863257305</v>
      </c>
      <c r="I77" s="223">
        <v>24.485426330767599</v>
      </c>
      <c r="J77" s="225">
        <v>1.4069521074299001</v>
      </c>
      <c r="K77" s="223">
        <v>3.4882049800659898</v>
      </c>
      <c r="L77" s="225">
        <v>0.69890672984715196</v>
      </c>
      <c r="M77" s="223">
        <v>31.870106729168501</v>
      </c>
      <c r="N77" s="225">
        <v>1.32910023803295</v>
      </c>
      <c r="O77" s="223">
        <v>3.8535281206721002</v>
      </c>
      <c r="P77" s="225">
        <v>0.59997353115198504</v>
      </c>
      <c r="Q77" s="223">
        <v>1.9356721633034899</v>
      </c>
      <c r="R77" s="225">
        <v>0.48446340484345002</v>
      </c>
      <c r="S77" s="223">
        <v>12.809550919521699</v>
      </c>
      <c r="T77" s="225">
        <v>1.2169983966679101</v>
      </c>
      <c r="U77" s="223">
        <v>2.4808257146016199</v>
      </c>
      <c r="V77" s="225">
        <v>0.77907932089076604</v>
      </c>
      <c r="W77" s="223">
        <v>0.77131563824051497</v>
      </c>
      <c r="X77" s="225">
        <v>0.20356123011351299</v>
      </c>
      <c r="Y77" s="223">
        <v>-3.9693173174109302</v>
      </c>
      <c r="Z77" s="225">
        <v>1.42452293178483</v>
      </c>
      <c r="AA77" s="223">
        <v>0.128293825511089</v>
      </c>
      <c r="AB77" s="225">
        <v>1.1135979186278799</v>
      </c>
      <c r="AC77" s="223">
        <v>-4.3659298736047001</v>
      </c>
      <c r="AD77" s="225">
        <v>1.24562856976426</v>
      </c>
      <c r="AE77" s="223">
        <v>9.6422785371339099</v>
      </c>
      <c r="AF77" s="225">
        <v>1.62324407349082</v>
      </c>
      <c r="AG77" s="223">
        <v>5.5216291936321903E-2</v>
      </c>
      <c r="AH77" s="225">
        <v>0.88048479863093698</v>
      </c>
      <c r="AI77" s="223">
        <v>13.2025001977123</v>
      </c>
      <c r="AJ77" s="225">
        <v>1.7090809079754501</v>
      </c>
      <c r="AK77" s="223">
        <v>-1.1866722105030401</v>
      </c>
      <c r="AL77" s="225">
        <v>0.88570901162385895</v>
      </c>
      <c r="AM77" s="223">
        <v>7.9508356442265393E-2</v>
      </c>
      <c r="AN77" s="225">
        <v>0.59457674322100695</v>
      </c>
      <c r="AO77" s="223">
        <v>-3.89841968301381</v>
      </c>
      <c r="AP77" s="225">
        <v>2.4946907827659102</v>
      </c>
      <c r="AQ77" s="223">
        <v>1.0148223040462101</v>
      </c>
      <c r="AR77" s="225">
        <v>0.87204534162734604</v>
      </c>
      <c r="AS77" s="223">
        <v>-0.74008887373777199</v>
      </c>
      <c r="AT77" s="225">
        <v>0.381528682318792</v>
      </c>
      <c r="AU77" s="104"/>
      <c r="AV77" s="104"/>
      <c r="AW77" s="104"/>
      <c r="AX77" s="104"/>
      <c r="AY77" s="104"/>
      <c r="AZ77" s="104"/>
      <c r="BA77" s="104"/>
      <c r="BB77" s="104"/>
      <c r="BC77" s="104"/>
      <c r="BD77" s="104"/>
      <c r="BE77" s="104"/>
      <c r="BF77" s="104"/>
      <c r="BG77" s="104"/>
      <c r="BH77" s="104"/>
      <c r="BI77" s="104"/>
      <c r="BJ77" s="104"/>
      <c r="BK77" s="104"/>
      <c r="BL77" s="104"/>
      <c r="BM77" s="104"/>
      <c r="BN77" s="104"/>
      <c r="BO77" s="104"/>
      <c r="BP77" s="255"/>
    </row>
    <row r="78" spans="1:68" ht="13" customHeight="1" x14ac:dyDescent="0.25">
      <c r="A78" s="26" t="s">
        <v>423</v>
      </c>
      <c r="B78" s="188">
        <v>1</v>
      </c>
      <c r="C78" s="223">
        <v>50.541387764863501</v>
      </c>
      <c r="D78" s="225">
        <v>1.4180240800692201</v>
      </c>
      <c r="E78" s="223">
        <v>46.273658854989201</v>
      </c>
      <c r="F78" s="225">
        <v>1.5851429067017799</v>
      </c>
      <c r="G78" s="223">
        <v>22.635611236277601</v>
      </c>
      <c r="H78" s="225">
        <v>1.32466936720954</v>
      </c>
      <c r="I78" s="223">
        <v>19.6838664758662</v>
      </c>
      <c r="J78" s="225">
        <v>0.910691832137697</v>
      </c>
      <c r="K78" s="223">
        <v>4.4708307260413402</v>
      </c>
      <c r="L78" s="225">
        <v>0.56947889270212104</v>
      </c>
      <c r="M78" s="223">
        <v>13.348800085295901</v>
      </c>
      <c r="N78" s="225">
        <v>0.88640923095283397</v>
      </c>
      <c r="O78" s="223">
        <v>35.266597269256899</v>
      </c>
      <c r="P78" s="225">
        <v>1.4884231073449801</v>
      </c>
      <c r="Q78" s="223">
        <v>9.4760794008856308</v>
      </c>
      <c r="R78" s="225">
        <v>0.83239968882566895</v>
      </c>
      <c r="S78" s="223">
        <v>10.6844665346946</v>
      </c>
      <c r="T78" s="225">
        <v>0.83805741948092805</v>
      </c>
      <c r="U78" s="223">
        <v>0.98404764967200997</v>
      </c>
      <c r="V78" s="225">
        <v>0.196454686853656</v>
      </c>
      <c r="W78" s="223">
        <v>1.1055092917903899</v>
      </c>
      <c r="X78" s="225">
        <v>0.24088968735246299</v>
      </c>
      <c r="Y78" s="223">
        <v>-13.072754615003101</v>
      </c>
      <c r="Z78" s="225">
        <v>2.0526140510208699</v>
      </c>
      <c r="AA78" s="223">
        <v>-8.3130910668486102</v>
      </c>
      <c r="AB78" s="225">
        <v>2.0495698109896399</v>
      </c>
      <c r="AC78" s="223">
        <v>-25.881812095713801</v>
      </c>
      <c r="AD78" s="225">
        <v>1.8563931701113401</v>
      </c>
      <c r="AE78" s="223">
        <v>2.0900239282195701</v>
      </c>
      <c r="AF78" s="225">
        <v>1.61427957299012</v>
      </c>
      <c r="AG78" s="223">
        <v>-1.0093606860014801</v>
      </c>
      <c r="AH78" s="225">
        <v>0.74456287972065105</v>
      </c>
      <c r="AI78" s="223">
        <v>-6.9822735879416999</v>
      </c>
      <c r="AJ78" s="225">
        <v>1.2771842147594099</v>
      </c>
      <c r="AK78" s="223">
        <v>-9.5845537044337306</v>
      </c>
      <c r="AL78" s="225">
        <v>1.9904734607318</v>
      </c>
      <c r="AM78" s="223">
        <v>-4.8607373721125704</v>
      </c>
      <c r="AN78" s="225">
        <v>1.0538085603638201</v>
      </c>
      <c r="AO78" s="223">
        <v>3.8240353967875902</v>
      </c>
      <c r="AP78" s="225">
        <v>1.14270205686569</v>
      </c>
      <c r="AQ78" s="223">
        <v>-0.97222037401897499</v>
      </c>
      <c r="AR78" s="225">
        <v>0.37177475795135501</v>
      </c>
      <c r="AS78" s="223">
        <v>-0.98215997409892897</v>
      </c>
      <c r="AT78" s="225">
        <v>0.55969105680270603</v>
      </c>
      <c r="AU78" s="104"/>
      <c r="AV78" s="104"/>
      <c r="AW78" s="104"/>
      <c r="AX78" s="104"/>
      <c r="AY78" s="104"/>
      <c r="AZ78" s="104"/>
      <c r="BA78" s="104"/>
      <c r="BB78" s="104"/>
      <c r="BC78" s="104"/>
      <c r="BD78" s="104"/>
      <c r="BE78" s="104"/>
      <c r="BF78" s="104"/>
      <c r="BG78" s="104"/>
      <c r="BH78" s="104"/>
      <c r="BI78" s="104"/>
      <c r="BJ78" s="104"/>
      <c r="BK78" s="104"/>
      <c r="BL78" s="104"/>
      <c r="BM78" s="104"/>
      <c r="BN78" s="104"/>
      <c r="BO78" s="104"/>
      <c r="BP78" s="255"/>
    </row>
    <row r="79" spans="1:68" ht="13" customHeight="1" x14ac:dyDescent="0.25">
      <c r="A79" s="26" t="s">
        <v>428</v>
      </c>
      <c r="B79" s="188">
        <v>1</v>
      </c>
      <c r="C79" s="223">
        <v>19.861253953714101</v>
      </c>
      <c r="D79" s="225">
        <v>1.11001877937391</v>
      </c>
      <c r="E79" s="223">
        <v>14.890896065144799</v>
      </c>
      <c r="F79" s="225">
        <v>1.0378541313087699</v>
      </c>
      <c r="G79" s="223">
        <v>7.6201623756182197</v>
      </c>
      <c r="H79" s="225">
        <v>0.61106093734767797</v>
      </c>
      <c r="I79" s="223">
        <v>76.438124966110905</v>
      </c>
      <c r="J79" s="225">
        <v>1.0371657439825499</v>
      </c>
      <c r="K79" s="223">
        <v>11.6059128559284</v>
      </c>
      <c r="L79" s="225">
        <v>0.77295972332935903</v>
      </c>
      <c r="M79" s="223">
        <v>15.575532005606499</v>
      </c>
      <c r="N79" s="225">
        <v>0.89747182564816397</v>
      </c>
      <c r="O79" s="223">
        <v>8.7600515694938696</v>
      </c>
      <c r="P79" s="225">
        <v>0.86368227151871502</v>
      </c>
      <c r="Q79" s="223">
        <v>14.1600217655799</v>
      </c>
      <c r="R79" s="225">
        <v>1.2132968905656301</v>
      </c>
      <c r="S79" s="223">
        <v>43.331295284042497</v>
      </c>
      <c r="T79" s="225">
        <v>1.5372981097551299</v>
      </c>
      <c r="U79" s="223">
        <v>6.48691079928357</v>
      </c>
      <c r="V79" s="225">
        <v>0.89506067618666396</v>
      </c>
      <c r="W79" s="223">
        <v>7.87223856156184</v>
      </c>
      <c r="X79" s="225">
        <v>0.66121694174412504</v>
      </c>
      <c r="Y79" s="223">
        <v>-5.5562486196204102</v>
      </c>
      <c r="Z79" s="225">
        <v>1.5295716866573099</v>
      </c>
      <c r="AA79" s="223">
        <v>-0.64795957107227198</v>
      </c>
      <c r="AB79" s="225">
        <v>1.4630970093361</v>
      </c>
      <c r="AC79" s="223">
        <v>-1.8640189981112401</v>
      </c>
      <c r="AD79" s="225">
        <v>0.93874399224865301</v>
      </c>
      <c r="AE79" s="223">
        <v>8.3202366980225104</v>
      </c>
      <c r="AF79" s="225">
        <v>1.5725525322917899</v>
      </c>
      <c r="AG79" s="223">
        <v>-7.8448433663062603E-2</v>
      </c>
      <c r="AH79" s="225">
        <v>1.0347177849625599</v>
      </c>
      <c r="AI79" s="223">
        <v>-6.5402881426014803</v>
      </c>
      <c r="AJ79" s="225">
        <v>1.3575116247521799</v>
      </c>
      <c r="AK79" s="223">
        <v>-1.3638681858447701</v>
      </c>
      <c r="AL79" s="225">
        <v>1.12701614706802</v>
      </c>
      <c r="AM79" s="223">
        <v>-2.3163751387902098</v>
      </c>
      <c r="AN79" s="225">
        <v>1.59218237884138</v>
      </c>
      <c r="AO79" s="223">
        <v>0.85319514093553295</v>
      </c>
      <c r="AP79" s="225">
        <v>1.7819366549806701</v>
      </c>
      <c r="AQ79" s="223">
        <v>-0.886575120638598</v>
      </c>
      <c r="AR79" s="225">
        <v>1.11715585353106</v>
      </c>
      <c r="AS79" s="223">
        <v>-0.75510164857490303</v>
      </c>
      <c r="AT79" s="225">
        <v>0.92268101588676699</v>
      </c>
      <c r="AU79" s="104"/>
      <c r="AV79" s="104"/>
      <c r="AW79" s="104"/>
      <c r="AX79" s="104"/>
      <c r="AY79" s="104"/>
      <c r="AZ79" s="104"/>
      <c r="BA79" s="104"/>
      <c r="BB79" s="104"/>
      <c r="BC79" s="104"/>
      <c r="BD79" s="104"/>
      <c r="BE79" s="104"/>
      <c r="BF79" s="104"/>
      <c r="BG79" s="104"/>
      <c r="BH79" s="104"/>
      <c r="BI79" s="104"/>
      <c r="BJ79" s="104"/>
      <c r="BK79" s="104"/>
      <c r="BL79" s="104"/>
      <c r="BM79" s="104"/>
      <c r="BN79" s="104"/>
      <c r="BO79" s="104"/>
      <c r="BP79" s="255"/>
    </row>
    <row r="80" spans="1:68" ht="13" customHeight="1" x14ac:dyDescent="0.25">
      <c r="A80" s="26" t="s">
        <v>433</v>
      </c>
      <c r="B80" s="188">
        <v>1</v>
      </c>
      <c r="C80" s="223">
        <v>15.350984560939599</v>
      </c>
      <c r="D80" s="225">
        <v>1.0418850438247</v>
      </c>
      <c r="E80" s="223">
        <v>27.008079098944599</v>
      </c>
      <c r="F80" s="225">
        <v>1.62272043939456</v>
      </c>
      <c r="G80" s="223">
        <v>12.6165920171105</v>
      </c>
      <c r="H80" s="225">
        <v>0.81434136063773999</v>
      </c>
      <c r="I80" s="223">
        <v>9.7574140953439006</v>
      </c>
      <c r="J80" s="225">
        <v>0.71285573385616996</v>
      </c>
      <c r="K80" s="223">
        <v>30.816286363659401</v>
      </c>
      <c r="L80" s="225">
        <v>1.15340760561163</v>
      </c>
      <c r="M80" s="223">
        <v>36.971108695267098</v>
      </c>
      <c r="N80" s="225">
        <v>1.0851573724246899</v>
      </c>
      <c r="O80" s="223">
        <v>3.03474259305177</v>
      </c>
      <c r="P80" s="225">
        <v>0.40695264727986402</v>
      </c>
      <c r="Q80" s="223">
        <v>10.678540924023901</v>
      </c>
      <c r="R80" s="225">
        <v>0.85254825123456401</v>
      </c>
      <c r="S80" s="223">
        <v>14.726645726060999</v>
      </c>
      <c r="T80" s="225">
        <v>0.76633136829172499</v>
      </c>
      <c r="U80" s="223">
        <v>3.3192390369335598</v>
      </c>
      <c r="V80" s="225">
        <v>0.45889918511733502</v>
      </c>
      <c r="W80" s="223">
        <v>1.0757317970568301</v>
      </c>
      <c r="X80" s="225">
        <v>0.22050670254926599</v>
      </c>
      <c r="Y80" s="223">
        <v>1.4842317510985801</v>
      </c>
      <c r="Z80" s="225">
        <v>1.42760947658419</v>
      </c>
      <c r="AA80" s="223">
        <v>3.6483315875732401</v>
      </c>
      <c r="AB80" s="225">
        <v>2.18399157523984</v>
      </c>
      <c r="AC80" s="223">
        <v>-0.71705337571800998</v>
      </c>
      <c r="AD80" s="225">
        <v>1.2582054881467299</v>
      </c>
      <c r="AE80" s="223">
        <v>-3.5058437432721199</v>
      </c>
      <c r="AF80" s="225">
        <v>1.26099911641421</v>
      </c>
      <c r="AG80" s="223">
        <v>-5.72805826139576</v>
      </c>
      <c r="AH80" s="225">
        <v>1.99258189588541</v>
      </c>
      <c r="AI80" s="223">
        <v>-0.42200923371002103</v>
      </c>
      <c r="AJ80" s="225">
        <v>1.85456463000867</v>
      </c>
      <c r="AK80" s="223">
        <v>9.0673303253367102E-2</v>
      </c>
      <c r="AL80" s="225">
        <v>0.63463939454013396</v>
      </c>
      <c r="AM80" s="223">
        <v>-0.54467112153414599</v>
      </c>
      <c r="AN80" s="225">
        <v>1.3191107368427</v>
      </c>
      <c r="AO80" s="223">
        <v>3.51115662937733</v>
      </c>
      <c r="AP80" s="225">
        <v>1.1656548599910299</v>
      </c>
      <c r="AQ80" s="223">
        <v>0.11156426686031801</v>
      </c>
      <c r="AR80" s="225">
        <v>0.70106945269840104</v>
      </c>
      <c r="AS80" s="223">
        <v>-0.38491312864189298</v>
      </c>
      <c r="AT80" s="225">
        <v>0.388338173339144</v>
      </c>
      <c r="AU80" s="104"/>
      <c r="AV80" s="104"/>
      <c r="AW80" s="104"/>
      <c r="AX80" s="104"/>
      <c r="AY80" s="104"/>
      <c r="AZ80" s="104"/>
      <c r="BA80" s="104"/>
      <c r="BB80" s="104"/>
      <c r="BC80" s="104"/>
      <c r="BD80" s="104"/>
      <c r="BE80" s="104"/>
      <c r="BF80" s="104"/>
      <c r="BG80" s="104"/>
      <c r="BH80" s="104"/>
      <c r="BI80" s="104"/>
      <c r="BJ80" s="104"/>
      <c r="BK80" s="104"/>
      <c r="BL80" s="104"/>
      <c r="BM80" s="104"/>
      <c r="BN80" s="104"/>
      <c r="BO80" s="104"/>
      <c r="BP80" s="255"/>
    </row>
    <row r="81" spans="1:68" ht="13" customHeight="1" x14ac:dyDescent="0.25">
      <c r="A81" s="26" t="s">
        <v>435</v>
      </c>
      <c r="B81" s="188">
        <v>1</v>
      </c>
      <c r="C81" s="223">
        <v>25.0456501387103</v>
      </c>
      <c r="D81" s="225">
        <v>1.1839474200120701</v>
      </c>
      <c r="E81" s="223">
        <v>34.485596831446998</v>
      </c>
      <c r="F81" s="225">
        <v>1.8621474959688</v>
      </c>
      <c r="G81" s="223">
        <v>22.529272621762999</v>
      </c>
      <c r="H81" s="225">
        <v>1.2311238734276799</v>
      </c>
      <c r="I81" s="223">
        <v>2.07150434897222</v>
      </c>
      <c r="J81" s="225">
        <v>0.28382891103089403</v>
      </c>
      <c r="K81" s="223">
        <v>33.746242066815199</v>
      </c>
      <c r="L81" s="225">
        <v>1.42840649761296</v>
      </c>
      <c r="M81" s="223">
        <v>25.623494207791499</v>
      </c>
      <c r="N81" s="225">
        <v>1.0162968876515801</v>
      </c>
      <c r="O81" s="223">
        <v>12.729211260857101</v>
      </c>
      <c r="P81" s="225">
        <v>1.40005758965094</v>
      </c>
      <c r="Q81" s="223">
        <v>17.571502546083298</v>
      </c>
      <c r="R81" s="225">
        <v>1.27798592650778</v>
      </c>
      <c r="S81" s="223">
        <v>16.292276029170299</v>
      </c>
      <c r="T81" s="225">
        <v>1.0018181055021</v>
      </c>
      <c r="U81" s="223">
        <v>20.651225623079501</v>
      </c>
      <c r="V81" s="225">
        <v>1.70516524869658</v>
      </c>
      <c r="W81" s="223">
        <v>1.8646292295412701</v>
      </c>
      <c r="X81" s="225">
        <v>0.27069396037591997</v>
      </c>
      <c r="Y81" s="223">
        <v>7.0066487127258696</v>
      </c>
      <c r="Z81" s="225">
        <v>1.43947791341834</v>
      </c>
      <c r="AA81" s="223">
        <v>3.5581177392389001</v>
      </c>
      <c r="AB81" s="225">
        <v>2.2398182436491201</v>
      </c>
      <c r="AC81" s="223">
        <v>-10.9154063302616</v>
      </c>
      <c r="AD81" s="225">
        <v>1.69994119118529</v>
      </c>
      <c r="AE81" s="223">
        <v>-0.89566534559701105</v>
      </c>
      <c r="AF81" s="225">
        <v>0.44883129318072301</v>
      </c>
      <c r="AG81" s="223">
        <v>6.84632329987741</v>
      </c>
      <c r="AH81" s="225">
        <v>1.6518766808859799</v>
      </c>
      <c r="AI81" s="223">
        <v>-10.930354473271199</v>
      </c>
      <c r="AJ81" s="225">
        <v>1.4577904383356901</v>
      </c>
      <c r="AK81" s="223">
        <v>0.49860859808088298</v>
      </c>
      <c r="AL81" s="225">
        <v>1.6881422644045001</v>
      </c>
      <c r="AM81" s="223">
        <v>-1.1943484968290199</v>
      </c>
      <c r="AN81" s="225">
        <v>1.67338645060839</v>
      </c>
      <c r="AO81" s="223">
        <v>1.8724385095195999</v>
      </c>
      <c r="AP81" s="225">
        <v>1.39261420272625</v>
      </c>
      <c r="AQ81" s="223">
        <v>5.0089500832692098</v>
      </c>
      <c r="AR81" s="225">
        <v>2.05156324002315</v>
      </c>
      <c r="AS81" s="223">
        <v>-8.8576809347833602E-2</v>
      </c>
      <c r="AT81" s="225">
        <v>0.38700315615618203</v>
      </c>
      <c r="AU81" s="104"/>
      <c r="AV81" s="104"/>
      <c r="AW81" s="104"/>
      <c r="AX81" s="104"/>
      <c r="AY81" s="104"/>
      <c r="AZ81" s="104"/>
      <c r="BA81" s="104"/>
      <c r="BB81" s="104"/>
      <c r="BC81" s="104"/>
      <c r="BD81" s="104"/>
      <c r="BE81" s="104"/>
      <c r="BF81" s="104"/>
      <c r="BG81" s="104"/>
      <c r="BH81" s="104"/>
      <c r="BI81" s="104"/>
      <c r="BJ81" s="104"/>
      <c r="BK81" s="104"/>
      <c r="BL81" s="104"/>
      <c r="BM81" s="104"/>
      <c r="BN81" s="104"/>
      <c r="BO81" s="104"/>
      <c r="BP81" s="255"/>
    </row>
    <row r="82" spans="1:68" ht="13" customHeight="1" x14ac:dyDescent="0.25">
      <c r="A82" s="26" t="s">
        <v>437</v>
      </c>
      <c r="B82" s="188">
        <v>1</v>
      </c>
      <c r="C82" s="223">
        <v>18.232980399600301</v>
      </c>
      <c r="D82" s="225">
        <v>1.07113153138067</v>
      </c>
      <c r="E82" s="223">
        <v>19.168922422001199</v>
      </c>
      <c r="F82" s="225">
        <v>1.2520839939819499</v>
      </c>
      <c r="G82" s="223">
        <v>13.008722924021299</v>
      </c>
      <c r="H82" s="225">
        <v>0.94183446146062599</v>
      </c>
      <c r="I82" s="223">
        <v>6.9032464304128398</v>
      </c>
      <c r="J82" s="225">
        <v>0.56492223876898096</v>
      </c>
      <c r="K82" s="223">
        <v>9.0741783270938594</v>
      </c>
      <c r="L82" s="225">
        <v>0.71606454783600404</v>
      </c>
      <c r="M82" s="223">
        <v>33.468632077390197</v>
      </c>
      <c r="N82" s="225">
        <v>1.02672131243872</v>
      </c>
      <c r="O82" s="223">
        <v>18.974392924276898</v>
      </c>
      <c r="P82" s="225">
        <v>1.21814187913892</v>
      </c>
      <c r="Q82" s="223" t="s">
        <v>494</v>
      </c>
      <c r="R82" s="225" t="s">
        <v>494</v>
      </c>
      <c r="S82" s="223">
        <v>12.3376196388851</v>
      </c>
      <c r="T82" s="225">
        <v>0.82303842860103504</v>
      </c>
      <c r="U82" s="223">
        <v>4.3727984675274998</v>
      </c>
      <c r="V82" s="225">
        <v>0.61348514929988496</v>
      </c>
      <c r="W82" s="223">
        <v>10.451458333041799</v>
      </c>
      <c r="X82" s="225">
        <v>1.12264245018731</v>
      </c>
      <c r="Y82" s="223">
        <v>-4.1799463553787497</v>
      </c>
      <c r="Z82" s="225">
        <v>1.5647736342659699</v>
      </c>
      <c r="AA82" s="223">
        <v>-2.1104774800206401</v>
      </c>
      <c r="AB82" s="225">
        <v>1.79278906999448</v>
      </c>
      <c r="AC82" s="223">
        <v>-25.234516910321499</v>
      </c>
      <c r="AD82" s="225">
        <v>1.55697535792201</v>
      </c>
      <c r="AE82" s="223">
        <v>0.23031836386993701</v>
      </c>
      <c r="AF82" s="225">
        <v>0.81364617829686803</v>
      </c>
      <c r="AG82" s="223">
        <v>-1.43456928131552</v>
      </c>
      <c r="AH82" s="225">
        <v>0.99657167659507095</v>
      </c>
      <c r="AI82" s="223">
        <v>-11.347675125835901</v>
      </c>
      <c r="AJ82" s="225">
        <v>1.51988734194729</v>
      </c>
      <c r="AK82" s="223">
        <v>-6.4592542933036201</v>
      </c>
      <c r="AL82" s="225">
        <v>1.82588960999602</v>
      </c>
      <c r="AM82" s="223" t="s">
        <v>494</v>
      </c>
      <c r="AN82" s="225" t="s">
        <v>494</v>
      </c>
      <c r="AO82" s="223">
        <v>2.9261097236734002</v>
      </c>
      <c r="AP82" s="225">
        <v>1.11127186596198</v>
      </c>
      <c r="AQ82" s="223">
        <v>-1.14649643994987</v>
      </c>
      <c r="AR82" s="225">
        <v>0.83278314198611902</v>
      </c>
      <c r="AS82" s="223">
        <v>0.26514298089931099</v>
      </c>
      <c r="AT82" s="225">
        <v>1.6617767286333101</v>
      </c>
      <c r="AU82" s="104"/>
      <c r="AV82" s="104"/>
      <c r="AW82" s="104"/>
      <c r="AX82" s="104"/>
      <c r="AY82" s="104"/>
      <c r="AZ82" s="104"/>
      <c r="BA82" s="104"/>
      <c r="BB82" s="104"/>
      <c r="BC82" s="104"/>
      <c r="BD82" s="104"/>
      <c r="BE82" s="104"/>
      <c r="BF82" s="104"/>
      <c r="BG82" s="104"/>
      <c r="BH82" s="104"/>
      <c r="BI82" s="104"/>
      <c r="BJ82" s="104"/>
      <c r="BK82" s="104"/>
      <c r="BL82" s="104"/>
      <c r="BM82" s="104"/>
      <c r="BN82" s="104"/>
      <c r="BO82" s="104"/>
      <c r="BP82" s="255"/>
    </row>
    <row r="83" spans="1:68" ht="13" customHeight="1" x14ac:dyDescent="0.25">
      <c r="A83" s="26" t="s">
        <v>438</v>
      </c>
      <c r="B83" s="188">
        <v>1</v>
      </c>
      <c r="C83" s="223">
        <v>30.547974517670301</v>
      </c>
      <c r="D83" s="225">
        <v>1.5607455697556301</v>
      </c>
      <c r="E83" s="223">
        <v>57.212509920943099</v>
      </c>
      <c r="F83" s="225">
        <v>1.48416571523061</v>
      </c>
      <c r="G83" s="223">
        <v>13.9384750283107</v>
      </c>
      <c r="H83" s="225">
        <v>1.0757997694139501</v>
      </c>
      <c r="I83" s="223">
        <v>29.183243629210899</v>
      </c>
      <c r="J83" s="225">
        <v>1.2456025667191499</v>
      </c>
      <c r="K83" s="223">
        <v>11.2311280120738</v>
      </c>
      <c r="L83" s="225">
        <v>0.92991108881051299</v>
      </c>
      <c r="M83" s="223">
        <v>24.812321453268702</v>
      </c>
      <c r="N83" s="225">
        <v>1.2913509969257499</v>
      </c>
      <c r="O83" s="223">
        <v>4.3363301555501401</v>
      </c>
      <c r="P83" s="225">
        <v>0.476385829510031</v>
      </c>
      <c r="Q83" s="223" t="s">
        <v>494</v>
      </c>
      <c r="R83" s="225" t="s">
        <v>494</v>
      </c>
      <c r="S83" s="223" t="s">
        <v>494</v>
      </c>
      <c r="T83" s="225" t="s">
        <v>494</v>
      </c>
      <c r="U83" s="223" t="s">
        <v>494</v>
      </c>
      <c r="V83" s="225" t="s">
        <v>494</v>
      </c>
      <c r="W83" s="223" t="s">
        <v>494</v>
      </c>
      <c r="X83" s="225" t="s">
        <v>494</v>
      </c>
      <c r="Y83" s="223">
        <v>-0.79741529697412605</v>
      </c>
      <c r="Z83" s="225">
        <v>2.2700811291722198</v>
      </c>
      <c r="AA83" s="223">
        <v>-0.98055819654810294</v>
      </c>
      <c r="AB83" s="225">
        <v>2.8024709320338599</v>
      </c>
      <c r="AC83" s="223">
        <v>-2.0068986484406901</v>
      </c>
      <c r="AD83" s="225">
        <v>1.54495500090881</v>
      </c>
      <c r="AE83" s="223">
        <v>0.301697986777061</v>
      </c>
      <c r="AF83" s="225">
        <v>1.9824935571628699</v>
      </c>
      <c r="AG83" s="223">
        <v>-2.61825073655926</v>
      </c>
      <c r="AH83" s="225">
        <v>1.40768791209462</v>
      </c>
      <c r="AI83" s="223">
        <v>1.5853472978033301</v>
      </c>
      <c r="AJ83" s="225">
        <v>1.8384296341348101</v>
      </c>
      <c r="AK83" s="223">
        <v>-1.8623834103066199</v>
      </c>
      <c r="AL83" s="225">
        <v>0.91291630759757803</v>
      </c>
      <c r="AM83" s="223" t="s">
        <v>494</v>
      </c>
      <c r="AN83" s="225" t="s">
        <v>494</v>
      </c>
      <c r="AO83" s="223" t="s">
        <v>494</v>
      </c>
      <c r="AP83" s="225" t="s">
        <v>494</v>
      </c>
      <c r="AQ83" s="223" t="s">
        <v>494</v>
      </c>
      <c r="AR83" s="225" t="s">
        <v>494</v>
      </c>
      <c r="AS83" s="223" t="s">
        <v>494</v>
      </c>
      <c r="AT83" s="225" t="s">
        <v>494</v>
      </c>
      <c r="AU83" s="104"/>
      <c r="AV83" s="104"/>
      <c r="AW83" s="104"/>
      <c r="AX83" s="104"/>
      <c r="AY83" s="104"/>
      <c r="AZ83" s="104"/>
      <c r="BA83" s="104"/>
      <c r="BB83" s="104"/>
      <c r="BC83" s="104"/>
      <c r="BD83" s="104"/>
      <c r="BE83" s="104"/>
      <c r="BF83" s="104"/>
      <c r="BG83" s="104"/>
      <c r="BH83" s="104"/>
      <c r="BI83" s="104"/>
      <c r="BJ83" s="104"/>
      <c r="BK83" s="104"/>
      <c r="BL83" s="104"/>
      <c r="BM83" s="104"/>
      <c r="BN83" s="104"/>
      <c r="BO83" s="104"/>
      <c r="BP83" s="255"/>
    </row>
    <row r="84" spans="1:68" ht="13" customHeight="1" x14ac:dyDescent="0.25">
      <c r="A84" s="62" t="s">
        <v>449</v>
      </c>
      <c r="B84" s="189">
        <v>1</v>
      </c>
      <c r="C84" s="247">
        <v>24.977724701889301</v>
      </c>
      <c r="D84" s="250">
        <v>0.38704809402294998</v>
      </c>
      <c r="E84" s="247">
        <v>27.444144583191601</v>
      </c>
      <c r="F84" s="250">
        <v>0.458785569600348</v>
      </c>
      <c r="G84" s="247">
        <v>18.1197811856687</v>
      </c>
      <c r="H84" s="250">
        <v>0.34134191069173297</v>
      </c>
      <c r="I84" s="247">
        <v>15.850197552299999</v>
      </c>
      <c r="J84" s="250">
        <v>0.23352408819492901</v>
      </c>
      <c r="K84" s="247">
        <v>27.858211069666101</v>
      </c>
      <c r="L84" s="250">
        <v>0.34729208667307898</v>
      </c>
      <c r="M84" s="247">
        <v>30.8755335961588</v>
      </c>
      <c r="N84" s="250">
        <v>0.350691563598797</v>
      </c>
      <c r="O84" s="247">
        <v>14.3374315216273</v>
      </c>
      <c r="P84" s="250">
        <v>0.33892260818572401</v>
      </c>
      <c r="Q84" s="247">
        <v>11.9048471811629</v>
      </c>
      <c r="R84" s="250">
        <v>0.39154607639941202</v>
      </c>
      <c r="S84" s="247">
        <v>17.603899040779002</v>
      </c>
      <c r="T84" s="250">
        <v>0.328635896298898</v>
      </c>
      <c r="U84" s="247">
        <v>9.1527969996764096</v>
      </c>
      <c r="V84" s="250">
        <v>0.33082373520084202</v>
      </c>
      <c r="W84" s="247">
        <v>3.5193838089975098</v>
      </c>
      <c r="X84" s="250">
        <v>0.17619523117317901</v>
      </c>
      <c r="Y84" s="247">
        <v>-0.317055732461267</v>
      </c>
      <c r="Z84" s="250">
        <v>0.53194478883844498</v>
      </c>
      <c r="AA84" s="247">
        <v>3.0327018002628501</v>
      </c>
      <c r="AB84" s="250">
        <v>0.69462009110498002</v>
      </c>
      <c r="AC84" s="247">
        <v>-8.4013361730929397</v>
      </c>
      <c r="AD84" s="250">
        <v>0.49656012564628399</v>
      </c>
      <c r="AE84" s="247">
        <v>-7.6208300721252897E-2</v>
      </c>
      <c r="AF84" s="250">
        <v>0.31085703154564998</v>
      </c>
      <c r="AG84" s="247">
        <v>3.0645041985087902</v>
      </c>
      <c r="AH84" s="250">
        <v>0.49738765215032399</v>
      </c>
      <c r="AI84" s="247">
        <v>-3.0341211120518001</v>
      </c>
      <c r="AJ84" s="250">
        <v>0.53676745873316301</v>
      </c>
      <c r="AK84" s="247">
        <v>-3.6429399955583399</v>
      </c>
      <c r="AL84" s="250">
        <v>0.488185412765546</v>
      </c>
      <c r="AM84" s="247">
        <v>-4.15903348699449</v>
      </c>
      <c r="AN84" s="250">
        <v>0.67559532523563903</v>
      </c>
      <c r="AO84" s="247">
        <v>-1.0088834790599699</v>
      </c>
      <c r="AP84" s="250">
        <v>0.58186318053402797</v>
      </c>
      <c r="AQ84" s="247">
        <v>0.32153883582273701</v>
      </c>
      <c r="AR84" s="250">
        <v>0.52462202577269901</v>
      </c>
      <c r="AS84" s="247">
        <v>-0.15367481984049</v>
      </c>
      <c r="AT84" s="250">
        <v>0.266523289346635</v>
      </c>
      <c r="AU84" s="104"/>
      <c r="AV84" s="104"/>
      <c r="AW84" s="104"/>
      <c r="AX84" s="104"/>
      <c r="AY84" s="104"/>
      <c r="AZ84" s="104"/>
      <c r="BA84" s="104"/>
      <c r="BB84" s="104"/>
      <c r="BC84" s="104"/>
      <c r="BD84" s="104"/>
      <c r="BE84" s="104"/>
      <c r="BF84" s="104"/>
      <c r="BG84" s="104"/>
      <c r="BH84" s="104"/>
      <c r="BI84" s="104"/>
      <c r="BJ84" s="104"/>
      <c r="BK84" s="104"/>
      <c r="BL84" s="104"/>
      <c r="BM84" s="104"/>
      <c r="BN84" s="104"/>
      <c r="BO84" s="104"/>
      <c r="BP84" s="255"/>
    </row>
    <row r="85" spans="1:68" ht="13" customHeight="1" x14ac:dyDescent="0.25">
      <c r="A85" s="26" t="s">
        <v>121</v>
      </c>
      <c r="B85" s="188">
        <v>1</v>
      </c>
      <c r="C85" s="223">
        <v>38.107059358621797</v>
      </c>
      <c r="D85" s="225">
        <v>2.3981518617469599</v>
      </c>
      <c r="E85" s="223">
        <v>58.150133889980403</v>
      </c>
      <c r="F85" s="225">
        <v>2.8459680776625702</v>
      </c>
      <c r="G85" s="223">
        <v>23.342183727001601</v>
      </c>
      <c r="H85" s="225">
        <v>1.77453741109643</v>
      </c>
      <c r="I85" s="223">
        <v>2.1521619113974699</v>
      </c>
      <c r="J85" s="225">
        <v>0.45472165241617002</v>
      </c>
      <c r="K85" s="223">
        <v>63.543392620885101</v>
      </c>
      <c r="L85" s="225">
        <v>1.46271480644968</v>
      </c>
      <c r="M85" s="223">
        <v>34.260020095542899</v>
      </c>
      <c r="N85" s="225">
        <v>1.43120385969061</v>
      </c>
      <c r="O85" s="223">
        <v>14.0918353307008</v>
      </c>
      <c r="P85" s="225">
        <v>1.65059317878853</v>
      </c>
      <c r="Q85" s="223" t="s">
        <v>494</v>
      </c>
      <c r="R85" s="225" t="s">
        <v>494</v>
      </c>
      <c r="S85" s="223">
        <v>15.861649379220401</v>
      </c>
      <c r="T85" s="225">
        <v>1.0574415778675199</v>
      </c>
      <c r="U85" s="223">
        <v>16.756123829770601</v>
      </c>
      <c r="V85" s="225">
        <v>1.93422121555285</v>
      </c>
      <c r="W85" s="223">
        <v>4.84556434657752</v>
      </c>
      <c r="X85" s="225">
        <v>1.0314817037267101</v>
      </c>
      <c r="Y85" s="223">
        <v>6.0040880209529197</v>
      </c>
      <c r="Z85" s="225">
        <v>3.3844596038102401</v>
      </c>
      <c r="AA85" s="223">
        <v>6.4631184213594599</v>
      </c>
      <c r="AB85" s="225">
        <v>3.82670348618917</v>
      </c>
      <c r="AC85" s="223">
        <v>-7.2972330783845498</v>
      </c>
      <c r="AD85" s="225">
        <v>2.6105753912603</v>
      </c>
      <c r="AE85" s="223">
        <v>-3.8257633090432702E-2</v>
      </c>
      <c r="AF85" s="225">
        <v>0.60623478434239397</v>
      </c>
      <c r="AG85" s="223">
        <v>5.9289931411400003</v>
      </c>
      <c r="AH85" s="225">
        <v>2.5061123413823099</v>
      </c>
      <c r="AI85" s="223">
        <v>-3.0952122379565798</v>
      </c>
      <c r="AJ85" s="225">
        <v>2.4495359406304802</v>
      </c>
      <c r="AK85" s="223">
        <v>-3.8720723719769601</v>
      </c>
      <c r="AL85" s="225">
        <v>2.4551872932508498</v>
      </c>
      <c r="AM85" s="223" t="s">
        <v>494</v>
      </c>
      <c r="AN85" s="225" t="s">
        <v>494</v>
      </c>
      <c r="AO85" s="223">
        <v>-13.0086759133708</v>
      </c>
      <c r="AP85" s="225">
        <v>2.7288736873205299</v>
      </c>
      <c r="AQ85" s="223">
        <v>-4.1435551104322297</v>
      </c>
      <c r="AR85" s="225">
        <v>2.9015172007046699</v>
      </c>
      <c r="AS85" s="223">
        <v>-0.199651948641278</v>
      </c>
      <c r="AT85" s="225">
        <v>1.7725040399687999</v>
      </c>
      <c r="AU85" s="104"/>
      <c r="AV85" s="104"/>
      <c r="AW85" s="104"/>
      <c r="AX85" s="104"/>
      <c r="AY85" s="104"/>
      <c r="AZ85" s="104"/>
      <c r="BA85" s="104"/>
      <c r="BB85" s="104"/>
      <c r="BC85" s="104"/>
      <c r="BD85" s="104"/>
      <c r="BE85" s="104"/>
      <c r="BF85" s="104"/>
      <c r="BG85" s="104"/>
      <c r="BH85" s="104"/>
      <c r="BI85" s="104"/>
      <c r="BJ85" s="104"/>
      <c r="BK85" s="104"/>
      <c r="BL85" s="104"/>
      <c r="BM85" s="104"/>
      <c r="BN85" s="104"/>
      <c r="BO85" s="104"/>
      <c r="BP85" s="255"/>
    </row>
    <row r="86" spans="1:68" ht="13" customHeight="1" x14ac:dyDescent="0.25">
      <c r="A86" s="26" t="s">
        <v>446</v>
      </c>
      <c r="B86" s="188">
        <v>1</v>
      </c>
      <c r="C86" s="223">
        <v>12.5012473754085</v>
      </c>
      <c r="D86" s="225">
        <v>1.55023977211264</v>
      </c>
      <c r="E86" s="223">
        <v>33.560821061655503</v>
      </c>
      <c r="F86" s="225">
        <v>2.1074512740037199</v>
      </c>
      <c r="G86" s="223">
        <v>17.584554085698201</v>
      </c>
      <c r="H86" s="225">
        <v>1.7325907530228</v>
      </c>
      <c r="I86" s="223">
        <v>4.6089963101461402</v>
      </c>
      <c r="J86" s="225">
        <v>0.78459413371678999</v>
      </c>
      <c r="K86" s="223">
        <v>71.6618725744774</v>
      </c>
      <c r="L86" s="225">
        <v>1.8054630931612501</v>
      </c>
      <c r="M86" s="223">
        <v>35.7054807516853</v>
      </c>
      <c r="N86" s="225">
        <v>2.1965458953749701</v>
      </c>
      <c r="O86" s="223">
        <v>12.3522490550277</v>
      </c>
      <c r="P86" s="225">
        <v>1.79441003229898</v>
      </c>
      <c r="Q86" s="223">
        <v>20.2583743741124</v>
      </c>
      <c r="R86" s="225">
        <v>1.6953810413354</v>
      </c>
      <c r="S86" s="223">
        <v>12.0918850087296</v>
      </c>
      <c r="T86" s="225">
        <v>1.2674424939196101</v>
      </c>
      <c r="U86" s="223">
        <v>8.1247441155544102</v>
      </c>
      <c r="V86" s="225">
        <v>1.29477294555149</v>
      </c>
      <c r="W86" s="223">
        <v>5.2021759849036098</v>
      </c>
      <c r="X86" s="225">
        <v>1.0244686464279</v>
      </c>
      <c r="Y86" s="223">
        <v>5.8183843718285804</v>
      </c>
      <c r="Z86" s="225">
        <v>2.0145560889571401</v>
      </c>
      <c r="AA86" s="223">
        <v>1.7718792136621</v>
      </c>
      <c r="AB86" s="225">
        <v>4.3099520344686901</v>
      </c>
      <c r="AC86" s="223">
        <v>-1.38236831822941</v>
      </c>
      <c r="AD86" s="225">
        <v>2.4792659258160801</v>
      </c>
      <c r="AE86" s="223">
        <v>-1.30308138747419</v>
      </c>
      <c r="AF86" s="225">
        <v>1.4014229479440099</v>
      </c>
      <c r="AG86" s="223">
        <v>4.6786877044422504</v>
      </c>
      <c r="AH86" s="225">
        <v>2.84462905983384</v>
      </c>
      <c r="AI86" s="223">
        <v>-4.7793627512164303</v>
      </c>
      <c r="AJ86" s="225">
        <v>3.6395623622772399</v>
      </c>
      <c r="AK86" s="223">
        <v>-0.45159693692060499</v>
      </c>
      <c r="AL86" s="225">
        <v>2.5355997587219998</v>
      </c>
      <c r="AM86" s="223">
        <v>-11.7010902889078</v>
      </c>
      <c r="AN86" s="225">
        <v>4.18435434055794</v>
      </c>
      <c r="AO86" s="223">
        <v>-3.5338185082097699</v>
      </c>
      <c r="AP86" s="225">
        <v>2.73023229932706</v>
      </c>
      <c r="AQ86" s="223">
        <v>2.3675605562692899</v>
      </c>
      <c r="AR86" s="225">
        <v>1.7173195137289901</v>
      </c>
      <c r="AS86" s="223">
        <v>1.4566349784542401</v>
      </c>
      <c r="AT86" s="225">
        <v>1.3668394177485499</v>
      </c>
      <c r="AU86" s="104"/>
      <c r="AV86" s="104"/>
      <c r="AW86" s="104"/>
      <c r="AX86" s="104"/>
      <c r="AY86" s="104"/>
      <c r="AZ86" s="104"/>
      <c r="BA86" s="104"/>
      <c r="BB86" s="104"/>
      <c r="BC86" s="104"/>
      <c r="BD86" s="104"/>
      <c r="BE86" s="104"/>
      <c r="BF86" s="104"/>
      <c r="BG86" s="104"/>
      <c r="BH86" s="104"/>
      <c r="BI86" s="104"/>
      <c r="BJ86" s="104"/>
      <c r="BK86" s="104"/>
      <c r="BL86" s="104"/>
      <c r="BM86" s="104"/>
      <c r="BN86" s="104"/>
      <c r="BO86" s="104"/>
      <c r="BP86" s="255"/>
    </row>
    <row r="87" spans="1:68" ht="13" customHeight="1" x14ac:dyDescent="0.25">
      <c r="A87" s="27" t="s">
        <v>447</v>
      </c>
      <c r="B87" s="203">
        <v>1</v>
      </c>
      <c r="C87" s="233">
        <v>36.555804432071497</v>
      </c>
      <c r="D87" s="234">
        <v>2.2078853279579902</v>
      </c>
      <c r="E87" s="233">
        <v>50.440193155945103</v>
      </c>
      <c r="F87" s="234">
        <v>3.52881899681655</v>
      </c>
      <c r="G87" s="233">
        <v>23.669922895286099</v>
      </c>
      <c r="H87" s="234">
        <v>2.0116884898577401</v>
      </c>
      <c r="I87" s="233">
        <v>6.1083371584193102</v>
      </c>
      <c r="J87" s="234">
        <v>1.05869482004853</v>
      </c>
      <c r="K87" s="233">
        <v>56.231099193102303</v>
      </c>
      <c r="L87" s="234">
        <v>1.94116523614313</v>
      </c>
      <c r="M87" s="233">
        <v>44.471651641991798</v>
      </c>
      <c r="N87" s="234">
        <v>2.1853931315460802</v>
      </c>
      <c r="O87" s="233">
        <v>14.8423657756118</v>
      </c>
      <c r="P87" s="234">
        <v>1.5552857393078401</v>
      </c>
      <c r="Q87" s="233" t="s">
        <v>494</v>
      </c>
      <c r="R87" s="234" t="s">
        <v>494</v>
      </c>
      <c r="S87" s="233">
        <v>16.489131570006901</v>
      </c>
      <c r="T87" s="234">
        <v>1.6258516267401499</v>
      </c>
      <c r="U87" s="233">
        <v>27.967522482997499</v>
      </c>
      <c r="V87" s="234">
        <v>2.9662115568004199</v>
      </c>
      <c r="W87" s="233">
        <v>1.3102999007012901</v>
      </c>
      <c r="X87" s="234">
        <v>0.38427187664943002</v>
      </c>
      <c r="Y87" s="233">
        <v>7.5326604395593701</v>
      </c>
      <c r="Z87" s="234">
        <v>3.1987159051901002</v>
      </c>
      <c r="AA87" s="233">
        <v>18.093895606552898</v>
      </c>
      <c r="AB87" s="234">
        <v>4.4246354723554404</v>
      </c>
      <c r="AC87" s="233">
        <v>-3.1010344627391002</v>
      </c>
      <c r="AD87" s="234">
        <v>2.9078264833366001</v>
      </c>
      <c r="AE87" s="233">
        <v>-4.0663926889011996</v>
      </c>
      <c r="AF87" s="234">
        <v>1.8805915971135101</v>
      </c>
      <c r="AG87" s="233">
        <v>9.6640961473312199</v>
      </c>
      <c r="AH87" s="234">
        <v>3.1712716269834802</v>
      </c>
      <c r="AI87" s="233">
        <v>-2.3178599351442801</v>
      </c>
      <c r="AJ87" s="234">
        <v>3.3572774489546</v>
      </c>
      <c r="AK87" s="233">
        <v>-5.3655468185683199</v>
      </c>
      <c r="AL87" s="234">
        <v>2.8969565534591402</v>
      </c>
      <c r="AM87" s="233" t="s">
        <v>494</v>
      </c>
      <c r="AN87" s="234" t="s">
        <v>494</v>
      </c>
      <c r="AO87" s="233">
        <v>-11.290963687619101</v>
      </c>
      <c r="AP87" s="234">
        <v>5.02603007390816</v>
      </c>
      <c r="AQ87" s="233">
        <v>12.2749834586714</v>
      </c>
      <c r="AR87" s="234">
        <v>3.7514828297742899</v>
      </c>
      <c r="AS87" s="233">
        <v>-2.5571681188201598</v>
      </c>
      <c r="AT87" s="234">
        <v>1.0377537857436101</v>
      </c>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6"/>
    </row>
    <row r="88" spans="1:68" ht="13" customHeight="1" x14ac:dyDescent="0.25">
      <c r="A88" s="26"/>
      <c r="B88" s="96"/>
      <c r="C88" s="223" t="s">
        <v>1672</v>
      </c>
      <c r="D88" s="225" t="s">
        <v>1673</v>
      </c>
      <c r="E88" s="223" t="s">
        <v>1674</v>
      </c>
      <c r="F88" s="225" t="s">
        <v>1675</v>
      </c>
      <c r="G88" s="223" t="s">
        <v>1676</v>
      </c>
      <c r="H88" s="225" t="s">
        <v>1677</v>
      </c>
      <c r="I88" s="223" t="s">
        <v>1678</v>
      </c>
      <c r="J88" s="225" t="s">
        <v>1679</v>
      </c>
      <c r="K88" s="223" t="s">
        <v>1680</v>
      </c>
      <c r="L88" s="225" t="s">
        <v>1681</v>
      </c>
      <c r="M88" s="223" t="s">
        <v>1682</v>
      </c>
      <c r="N88" s="225" t="s">
        <v>1683</v>
      </c>
      <c r="O88" s="223" t="s">
        <v>1684</v>
      </c>
      <c r="P88" s="225" t="s">
        <v>1685</v>
      </c>
      <c r="Q88" s="223" t="s">
        <v>1686</v>
      </c>
      <c r="R88" s="225" t="s">
        <v>1687</v>
      </c>
      <c r="S88" s="223" t="s">
        <v>1688</v>
      </c>
      <c r="T88" s="225" t="s">
        <v>1689</v>
      </c>
      <c r="U88" s="223" t="s">
        <v>1690</v>
      </c>
      <c r="V88" s="225" t="s">
        <v>1691</v>
      </c>
      <c r="W88" s="223" t="s">
        <v>1692</v>
      </c>
      <c r="X88" s="225" t="s">
        <v>1693</v>
      </c>
      <c r="Y88" s="104" t="s">
        <v>1694</v>
      </c>
      <c r="Z88" s="104" t="s">
        <v>1695</v>
      </c>
      <c r="AA88" s="104" t="s">
        <v>1696</v>
      </c>
      <c r="AB88" s="104" t="s">
        <v>1697</v>
      </c>
      <c r="AC88" s="104" t="s">
        <v>1698</v>
      </c>
      <c r="AD88" s="104" t="s">
        <v>1699</v>
      </c>
      <c r="AE88" s="104" t="s">
        <v>1700</v>
      </c>
      <c r="AF88" s="104" t="s">
        <v>1701</v>
      </c>
      <c r="AG88" s="104" t="s">
        <v>1702</v>
      </c>
      <c r="AH88" s="104" t="s">
        <v>1703</v>
      </c>
      <c r="AI88" s="104" t="s">
        <v>1704</v>
      </c>
      <c r="AJ88" s="104" t="s">
        <v>1705</v>
      </c>
      <c r="AK88" s="104" t="s">
        <v>1706</v>
      </c>
      <c r="AL88" s="104" t="s">
        <v>1707</v>
      </c>
      <c r="AM88" s="104" t="s">
        <v>1708</v>
      </c>
      <c r="AN88" s="104" t="s">
        <v>1709</v>
      </c>
      <c r="AO88" s="104" t="s">
        <v>1710</v>
      </c>
      <c r="AP88" s="104" t="s">
        <v>1711</v>
      </c>
      <c r="AQ88" s="104" t="s">
        <v>1712</v>
      </c>
      <c r="AR88" s="104" t="s">
        <v>1713</v>
      </c>
      <c r="AS88" s="104" t="s">
        <v>1714</v>
      </c>
      <c r="AT88" s="104" t="s">
        <v>1715</v>
      </c>
      <c r="AU88" s="223" t="s">
        <v>1716</v>
      </c>
      <c r="AV88" s="225" t="s">
        <v>1717</v>
      </c>
      <c r="AW88" s="223" t="s">
        <v>1718</v>
      </c>
      <c r="AX88" s="225" t="s">
        <v>1719</v>
      </c>
      <c r="AY88" s="223" t="s">
        <v>1720</v>
      </c>
      <c r="AZ88" s="225" t="s">
        <v>1721</v>
      </c>
      <c r="BA88" s="223" t="s">
        <v>1722</v>
      </c>
      <c r="BB88" s="225" t="s">
        <v>1723</v>
      </c>
      <c r="BC88" s="223" t="s">
        <v>1724</v>
      </c>
      <c r="BD88" s="225" t="s">
        <v>1725</v>
      </c>
      <c r="BE88" s="223" t="s">
        <v>1726</v>
      </c>
      <c r="BF88" s="225" t="s">
        <v>1727</v>
      </c>
      <c r="BG88" s="223" t="s">
        <v>1728</v>
      </c>
      <c r="BH88" s="225" t="s">
        <v>1729</v>
      </c>
      <c r="BI88" s="223" t="s">
        <v>1730</v>
      </c>
      <c r="BJ88" s="225" t="s">
        <v>1731</v>
      </c>
      <c r="BK88" s="223" t="s">
        <v>1732</v>
      </c>
      <c r="BL88" s="225" t="s">
        <v>1733</v>
      </c>
      <c r="BM88" s="223" t="s">
        <v>1734</v>
      </c>
      <c r="BN88" s="225" t="s">
        <v>1735</v>
      </c>
      <c r="BO88" s="223" t="s">
        <v>1736</v>
      </c>
      <c r="BP88" s="239" t="s">
        <v>1737</v>
      </c>
    </row>
    <row r="89" spans="1:68" ht="13" customHeight="1" x14ac:dyDescent="0.25">
      <c r="A89" s="26" t="s">
        <v>404</v>
      </c>
      <c r="B89" s="96">
        <v>3</v>
      </c>
      <c r="C89" s="223">
        <v>5.3685885732347396</v>
      </c>
      <c r="D89" s="225">
        <v>0.50739085020806696</v>
      </c>
      <c r="E89" s="223">
        <v>6.0008196667263602</v>
      </c>
      <c r="F89" s="225">
        <v>0.69812784144207896</v>
      </c>
      <c r="G89" s="223">
        <v>12.8120241426071</v>
      </c>
      <c r="H89" s="225">
        <v>0.955918675918911</v>
      </c>
      <c r="I89" s="223">
        <v>13.521237321876299</v>
      </c>
      <c r="J89" s="225">
        <v>0.839301291441514</v>
      </c>
      <c r="K89" s="223">
        <v>14.460417358648201</v>
      </c>
      <c r="L89" s="225">
        <v>1.0313828980791599</v>
      </c>
      <c r="M89" s="223">
        <v>15.1115865716465</v>
      </c>
      <c r="N89" s="225">
        <v>0.86266477678955</v>
      </c>
      <c r="O89" s="223">
        <v>5.5319744269862401</v>
      </c>
      <c r="P89" s="225">
        <v>0.59730088744726395</v>
      </c>
      <c r="Q89" s="223">
        <v>8.0189015300652393</v>
      </c>
      <c r="R89" s="225">
        <v>1.1668119760892199</v>
      </c>
      <c r="S89" s="223">
        <v>29.991246196278802</v>
      </c>
      <c r="T89" s="225">
        <v>2.27975010752664</v>
      </c>
      <c r="U89" s="223">
        <v>1.06983494942321</v>
      </c>
      <c r="V89" s="225">
        <v>0.23689768406548201</v>
      </c>
      <c r="W89" s="223">
        <v>1.56798851172201</v>
      </c>
      <c r="X89" s="225">
        <v>0.29528925917682602</v>
      </c>
      <c r="Y89" s="104"/>
      <c r="Z89" s="104"/>
      <c r="AA89" s="104"/>
      <c r="AB89" s="104"/>
      <c r="AC89" s="104"/>
      <c r="AD89" s="104"/>
      <c r="AE89" s="104"/>
      <c r="AF89" s="104"/>
      <c r="AG89" s="104"/>
      <c r="AH89" s="104"/>
      <c r="AI89" s="104"/>
      <c r="AJ89" s="104"/>
      <c r="AK89" s="104"/>
      <c r="AL89" s="104"/>
      <c r="AM89" s="104"/>
      <c r="AN89" s="104"/>
      <c r="AO89" s="104"/>
      <c r="AP89" s="104"/>
      <c r="AQ89" s="104"/>
      <c r="AR89" s="104"/>
      <c r="AS89" s="104"/>
      <c r="AT89" s="104"/>
      <c r="AU89" s="223">
        <v>-3.5946387384185301</v>
      </c>
      <c r="AV89" s="225">
        <v>1.00206808354216</v>
      </c>
      <c r="AW89" s="223">
        <v>-1.32023062328726</v>
      </c>
      <c r="AX89" s="225">
        <v>1.0249436146775901</v>
      </c>
      <c r="AY89" s="223">
        <v>1.49841141861303</v>
      </c>
      <c r="AZ89" s="225">
        <v>1.3104770320322201</v>
      </c>
      <c r="BA89" s="223">
        <v>3.2356107745709202</v>
      </c>
      <c r="BB89" s="225">
        <v>1.1075188688973401</v>
      </c>
      <c r="BC89" s="223">
        <v>-4.3519501787132002</v>
      </c>
      <c r="BD89" s="225">
        <v>1.5897489414080199</v>
      </c>
      <c r="BE89" s="223">
        <v>-10.495554564514499</v>
      </c>
      <c r="BF89" s="225">
        <v>1.51825236343141</v>
      </c>
      <c r="BG89" s="223">
        <v>0.62039611866700595</v>
      </c>
      <c r="BH89" s="225">
        <v>0.82549871724313595</v>
      </c>
      <c r="BI89" s="223">
        <v>-0.84973376862302197</v>
      </c>
      <c r="BJ89" s="225">
        <v>1.6175196435870001</v>
      </c>
      <c r="BK89" s="223">
        <v>14.936652274868999</v>
      </c>
      <c r="BL89" s="225">
        <v>2.5176560908071601</v>
      </c>
      <c r="BM89" s="223">
        <v>-0.25682143575882499</v>
      </c>
      <c r="BN89" s="225">
        <v>0.398238002236463</v>
      </c>
      <c r="BO89" s="223">
        <v>3.7470383208613803E-2</v>
      </c>
      <c r="BP89" s="239">
        <v>0.41138201829148302</v>
      </c>
    </row>
    <row r="90" spans="1:68" ht="13" customHeight="1" x14ac:dyDescent="0.25">
      <c r="A90" s="26" t="s">
        <v>407</v>
      </c>
      <c r="B90" s="96">
        <v>3</v>
      </c>
      <c r="C90" s="223">
        <v>5.5240622678920603</v>
      </c>
      <c r="D90" s="225">
        <v>0.90789930763305704</v>
      </c>
      <c r="E90" s="223">
        <v>21.6695555271383</v>
      </c>
      <c r="F90" s="225">
        <v>1.8532656911380001</v>
      </c>
      <c r="G90" s="223">
        <v>25.498448605792099</v>
      </c>
      <c r="H90" s="225">
        <v>1.84938150410209</v>
      </c>
      <c r="I90" s="223">
        <v>54.403498963148301</v>
      </c>
      <c r="J90" s="225">
        <v>1.7295834994636701</v>
      </c>
      <c r="K90" s="223">
        <v>39.326709759330299</v>
      </c>
      <c r="L90" s="225">
        <v>2.0526353269376001</v>
      </c>
      <c r="M90" s="223">
        <v>13.736479009455101</v>
      </c>
      <c r="N90" s="225">
        <v>1.1841503298552201</v>
      </c>
      <c r="O90" s="223">
        <v>6.4799543477249104</v>
      </c>
      <c r="P90" s="225">
        <v>0.86263542410051297</v>
      </c>
      <c r="Q90" s="223">
        <v>21.523925279290001</v>
      </c>
      <c r="R90" s="225">
        <v>1.7831681909197701</v>
      </c>
      <c r="S90" s="223">
        <v>19.5931544658348</v>
      </c>
      <c r="T90" s="225">
        <v>1.1636472408201399</v>
      </c>
      <c r="U90" s="223">
        <v>10.064560266634899</v>
      </c>
      <c r="V90" s="225">
        <v>1.2126603719095601</v>
      </c>
      <c r="W90" s="223">
        <v>2.91684477608915</v>
      </c>
      <c r="X90" s="225">
        <v>0.69002024697356401</v>
      </c>
      <c r="Y90" s="104"/>
      <c r="Z90" s="104"/>
      <c r="AA90" s="104"/>
      <c r="AB90" s="104"/>
      <c r="AC90" s="104"/>
      <c r="AD90" s="104"/>
      <c r="AE90" s="104"/>
      <c r="AF90" s="104"/>
      <c r="AG90" s="104"/>
      <c r="AH90" s="104"/>
      <c r="AI90" s="104"/>
      <c r="AJ90" s="104"/>
      <c r="AK90" s="104"/>
      <c r="AL90" s="104"/>
      <c r="AM90" s="104"/>
      <c r="AN90" s="104"/>
      <c r="AO90" s="104"/>
      <c r="AP90" s="104"/>
      <c r="AQ90" s="104"/>
      <c r="AR90" s="104"/>
      <c r="AS90" s="104"/>
      <c r="AT90" s="104"/>
      <c r="AU90" s="223">
        <v>0.25035407018975198</v>
      </c>
      <c r="AV90" s="225">
        <v>1.1409419268910299</v>
      </c>
      <c r="AW90" s="223">
        <v>-1.1201524272728001</v>
      </c>
      <c r="AX90" s="225">
        <v>2.69466085057703</v>
      </c>
      <c r="AY90" s="223">
        <v>6.1829137449241198</v>
      </c>
      <c r="AZ90" s="225">
        <v>2.3371904134590702</v>
      </c>
      <c r="BA90" s="223">
        <v>-1.10695358475618</v>
      </c>
      <c r="BB90" s="225">
        <v>2.34021339941342</v>
      </c>
      <c r="BC90" s="223">
        <v>-6.7026169540708</v>
      </c>
      <c r="BD90" s="225">
        <v>2.77597475998245</v>
      </c>
      <c r="BE90" s="223">
        <v>-10.6407710740207</v>
      </c>
      <c r="BF90" s="225">
        <v>1.7891386684442601</v>
      </c>
      <c r="BG90" s="223">
        <v>0.99161677350729704</v>
      </c>
      <c r="BH90" s="225">
        <v>1.2159990760708399</v>
      </c>
      <c r="BI90" s="223">
        <v>3.5079458289422201</v>
      </c>
      <c r="BJ90" s="225">
        <v>2.3127758258903999</v>
      </c>
      <c r="BK90" s="223">
        <v>5.0275147572659398</v>
      </c>
      <c r="BL90" s="225">
        <v>1.5848039445392099</v>
      </c>
      <c r="BM90" s="223">
        <v>3.2843605185604798</v>
      </c>
      <c r="BN90" s="225">
        <v>1.70221437569984</v>
      </c>
      <c r="BO90" s="223">
        <v>-0.68311449339980201</v>
      </c>
      <c r="BP90" s="239">
        <v>0.98611513860815603</v>
      </c>
    </row>
    <row r="91" spans="1:68" ht="13" customHeight="1" x14ac:dyDescent="0.25">
      <c r="A91" s="26" t="s">
        <v>124</v>
      </c>
      <c r="B91" s="96">
        <v>3</v>
      </c>
      <c r="C91" s="223">
        <v>25.440567449307</v>
      </c>
      <c r="D91" s="225">
        <v>1.7041140180897101</v>
      </c>
      <c r="E91" s="223">
        <v>49.347437019413299</v>
      </c>
      <c r="F91" s="225">
        <v>2.2523647320828002</v>
      </c>
      <c r="G91" s="223">
        <v>28.771057557304701</v>
      </c>
      <c r="H91" s="225">
        <v>1.4636369633893</v>
      </c>
      <c r="I91" s="223">
        <v>1.68589754796086</v>
      </c>
      <c r="J91" s="225">
        <v>0.40714794369574903</v>
      </c>
      <c r="K91" s="223">
        <v>48.504219321233101</v>
      </c>
      <c r="L91" s="225">
        <v>2.00477972128621</v>
      </c>
      <c r="M91" s="223">
        <v>30.706828514656198</v>
      </c>
      <c r="N91" s="225">
        <v>1.7232381956243401</v>
      </c>
      <c r="O91" s="223">
        <v>17.6458470545526</v>
      </c>
      <c r="P91" s="225">
        <v>1.6115443342595701</v>
      </c>
      <c r="Q91" s="223" t="s">
        <v>494</v>
      </c>
      <c r="R91" s="225" t="s">
        <v>494</v>
      </c>
      <c r="S91" s="223">
        <v>31.3791958760408</v>
      </c>
      <c r="T91" s="225">
        <v>2.3195405638981699</v>
      </c>
      <c r="U91" s="223">
        <v>25.5115453714651</v>
      </c>
      <c r="V91" s="225">
        <v>2.03404305633758</v>
      </c>
      <c r="W91" s="223">
        <v>4.9240806021432997</v>
      </c>
      <c r="X91" s="225">
        <v>0.909799658193297</v>
      </c>
      <c r="Y91" s="104"/>
      <c r="Z91" s="104"/>
      <c r="AA91" s="104"/>
      <c r="AB91" s="104"/>
      <c r="AC91" s="104"/>
      <c r="AD91" s="104"/>
      <c r="AE91" s="104"/>
      <c r="AF91" s="104"/>
      <c r="AG91" s="104"/>
      <c r="AH91" s="104"/>
      <c r="AI91" s="104"/>
      <c r="AJ91" s="104"/>
      <c r="AK91" s="104"/>
      <c r="AL91" s="104"/>
      <c r="AM91" s="104"/>
      <c r="AN91" s="104"/>
      <c r="AO91" s="104"/>
      <c r="AP91" s="104"/>
      <c r="AQ91" s="104"/>
      <c r="AR91" s="104"/>
      <c r="AS91" s="104"/>
      <c r="AT91" s="104"/>
      <c r="AU91" s="223">
        <v>-6.66240388836182</v>
      </c>
      <c r="AV91" s="225">
        <v>2.9338437321153901</v>
      </c>
      <c r="AW91" s="223">
        <v>-2.3395784492076199</v>
      </c>
      <c r="AX91" s="225">
        <v>3.4084119701803099</v>
      </c>
      <c r="AY91" s="223">
        <v>-1.8683592480814599</v>
      </c>
      <c r="AZ91" s="225">
        <v>2.4100526987334798</v>
      </c>
      <c r="BA91" s="223">
        <v>-0.50452199652704499</v>
      </c>
      <c r="BB91" s="225">
        <v>0.571417781160381</v>
      </c>
      <c r="BC91" s="223">
        <v>-9.1101801585119393</v>
      </c>
      <c r="BD91" s="225">
        <v>2.8566074622709401</v>
      </c>
      <c r="BE91" s="223">
        <v>-6.6484038188432999</v>
      </c>
      <c r="BF91" s="225">
        <v>2.6308614017666798</v>
      </c>
      <c r="BG91" s="223">
        <v>-0.31806064812519003</v>
      </c>
      <c r="BH91" s="225">
        <v>2.4291072319602001</v>
      </c>
      <c r="BI91" s="223" t="s">
        <v>494</v>
      </c>
      <c r="BJ91" s="225" t="s">
        <v>494</v>
      </c>
      <c r="BK91" s="223">
        <v>2.5088705834497098</v>
      </c>
      <c r="BL91" s="225">
        <v>3.42181784119441</v>
      </c>
      <c r="BM91" s="223">
        <v>4.6118664312623103</v>
      </c>
      <c r="BN91" s="225">
        <v>2.9689933496600198</v>
      </c>
      <c r="BO91" s="223">
        <v>-0.121135693075503</v>
      </c>
      <c r="BP91" s="239">
        <v>1.70456782928442</v>
      </c>
    </row>
    <row r="92" spans="1:68" ht="13" customHeight="1" x14ac:dyDescent="0.25">
      <c r="A92" s="26" t="s">
        <v>426</v>
      </c>
      <c r="B92" s="96">
        <v>3</v>
      </c>
      <c r="C92" s="223">
        <v>22.6893905308904</v>
      </c>
      <c r="D92" s="225">
        <v>0.98668600347580604</v>
      </c>
      <c r="E92" s="223">
        <v>14.7270687323037</v>
      </c>
      <c r="F92" s="225">
        <v>0.88089065246345499</v>
      </c>
      <c r="G92" s="223">
        <v>17.135177425739599</v>
      </c>
      <c r="H92" s="225">
        <v>0.78694332447550597</v>
      </c>
      <c r="I92" s="223">
        <v>1.0338189212787601</v>
      </c>
      <c r="J92" s="225">
        <v>0.22005208001113599</v>
      </c>
      <c r="K92" s="223">
        <v>16.525371381049698</v>
      </c>
      <c r="L92" s="225">
        <v>1.0390077318367801</v>
      </c>
      <c r="M92" s="223">
        <v>19.447162626244701</v>
      </c>
      <c r="N92" s="225">
        <v>0.95110199408990903</v>
      </c>
      <c r="O92" s="223">
        <v>12.864025512748499</v>
      </c>
      <c r="P92" s="225">
        <v>1.0071312202171601</v>
      </c>
      <c r="Q92" s="223">
        <v>6.1947485757398804</v>
      </c>
      <c r="R92" s="225">
        <v>0.52729121748209495</v>
      </c>
      <c r="S92" s="223">
        <v>25.431992865281099</v>
      </c>
      <c r="T92" s="225">
        <v>1.2077173495386799</v>
      </c>
      <c r="U92" s="223">
        <v>7.79836353110906</v>
      </c>
      <c r="V92" s="225">
        <v>0.72683803623908005</v>
      </c>
      <c r="W92" s="223">
        <v>1.1755120882111501</v>
      </c>
      <c r="X92" s="225">
        <v>0.33097593251812801</v>
      </c>
      <c r="Y92" s="104"/>
      <c r="Z92" s="104"/>
      <c r="AA92" s="104"/>
      <c r="AB92" s="104"/>
      <c r="AC92" s="104"/>
      <c r="AD92" s="104"/>
      <c r="AE92" s="104"/>
      <c r="AF92" s="104"/>
      <c r="AG92" s="104"/>
      <c r="AH92" s="104"/>
      <c r="AI92" s="104"/>
      <c r="AJ92" s="104"/>
      <c r="AK92" s="104"/>
      <c r="AL92" s="104"/>
      <c r="AM92" s="104"/>
      <c r="AN92" s="104"/>
      <c r="AO92" s="104"/>
      <c r="AP92" s="104"/>
      <c r="AQ92" s="104"/>
      <c r="AR92" s="104"/>
      <c r="AS92" s="104"/>
      <c r="AT92" s="104"/>
      <c r="AU92" s="223">
        <v>-7.1726743180403201</v>
      </c>
      <c r="AV92" s="225">
        <v>1.5583937284701299</v>
      </c>
      <c r="AW92" s="223">
        <v>-1.65443897134252</v>
      </c>
      <c r="AX92" s="225">
        <v>1.3626130042604201</v>
      </c>
      <c r="AY92" s="223">
        <v>-6.0422290712386699</v>
      </c>
      <c r="AZ92" s="225">
        <v>1.41942285387613</v>
      </c>
      <c r="BA92" s="223">
        <v>-0.161293313938391</v>
      </c>
      <c r="BB92" s="225">
        <v>0.34907146603934103</v>
      </c>
      <c r="BC92" s="223">
        <v>-11.791130453162101</v>
      </c>
      <c r="BD92" s="225">
        <v>1.7161957629637301</v>
      </c>
      <c r="BE92" s="223">
        <v>-13.3475544531882</v>
      </c>
      <c r="BF92" s="225">
        <v>1.5546825758845799</v>
      </c>
      <c r="BG92" s="223">
        <v>-3.7288370533975401</v>
      </c>
      <c r="BH92" s="225">
        <v>1.5427195629174699</v>
      </c>
      <c r="BI92" s="223">
        <v>-2.1193861930992699</v>
      </c>
      <c r="BJ92" s="225">
        <v>0.91530720595971904</v>
      </c>
      <c r="BK92" s="223">
        <v>13.903336083885</v>
      </c>
      <c r="BL92" s="225">
        <v>1.47807390088326</v>
      </c>
      <c r="BM92" s="223">
        <v>0.51169858666336998</v>
      </c>
      <c r="BN92" s="225">
        <v>0.98893731172832899</v>
      </c>
      <c r="BO92" s="223">
        <v>8.0115827690313099E-2</v>
      </c>
      <c r="BP92" s="239">
        <v>0.43078752709843399</v>
      </c>
    </row>
    <row r="93" spans="1:68" ht="13" customHeight="1" x14ac:dyDescent="0.25">
      <c r="A93" s="26" t="s">
        <v>428</v>
      </c>
      <c r="B93" s="96">
        <v>3</v>
      </c>
      <c r="C93" s="223">
        <v>24.132127635582499</v>
      </c>
      <c r="D93" s="225">
        <v>1.0495447706641401</v>
      </c>
      <c r="E93" s="223">
        <v>13.978857982685801</v>
      </c>
      <c r="F93" s="225">
        <v>0.99620846178354505</v>
      </c>
      <c r="G93" s="223">
        <v>10.8981080163912</v>
      </c>
      <c r="H93" s="225">
        <v>0.82735879098420795</v>
      </c>
      <c r="I93" s="223">
        <v>71.401174532114794</v>
      </c>
      <c r="J93" s="225">
        <v>1.0843931065821599</v>
      </c>
      <c r="K93" s="223">
        <v>10.384723041647399</v>
      </c>
      <c r="L93" s="225">
        <v>0.65466032326965995</v>
      </c>
      <c r="M93" s="223">
        <v>17.9594736589993</v>
      </c>
      <c r="N93" s="225">
        <v>0.99534545400942998</v>
      </c>
      <c r="O93" s="223">
        <v>10.4091200914942</v>
      </c>
      <c r="P93" s="225">
        <v>0.87715171743908105</v>
      </c>
      <c r="Q93" s="223">
        <v>17.133375728676299</v>
      </c>
      <c r="R93" s="225">
        <v>1.08477256128627</v>
      </c>
      <c r="S93" s="223">
        <v>39.147180645169897</v>
      </c>
      <c r="T93" s="225">
        <v>1.00632944753779</v>
      </c>
      <c r="U93" s="223">
        <v>7.5403895720594498</v>
      </c>
      <c r="V93" s="225">
        <v>0.80866934718396</v>
      </c>
      <c r="W93" s="223">
        <v>9.1952401516184104</v>
      </c>
      <c r="X93" s="225">
        <v>0.73303119134888295</v>
      </c>
      <c r="Y93" s="104"/>
      <c r="Z93" s="104"/>
      <c r="AA93" s="104"/>
      <c r="AB93" s="104"/>
      <c r="AC93" s="104"/>
      <c r="AD93" s="104"/>
      <c r="AE93" s="104"/>
      <c r="AF93" s="104"/>
      <c r="AG93" s="104"/>
      <c r="AH93" s="104"/>
      <c r="AI93" s="104"/>
      <c r="AJ93" s="104"/>
      <c r="AK93" s="104"/>
      <c r="AL93" s="104"/>
      <c r="AM93" s="104"/>
      <c r="AN93" s="104"/>
      <c r="AO93" s="104"/>
      <c r="AP93" s="104"/>
      <c r="AQ93" s="104"/>
      <c r="AR93" s="104"/>
      <c r="AS93" s="104"/>
      <c r="AT93" s="104"/>
      <c r="AU93" s="223">
        <v>-1.2853749377520201</v>
      </c>
      <c r="AV93" s="225">
        <v>1.48626783578512</v>
      </c>
      <c r="AW93" s="223">
        <v>-1.55999765353131</v>
      </c>
      <c r="AX93" s="225">
        <v>1.43385597609477</v>
      </c>
      <c r="AY93" s="223">
        <v>1.4139266426616901</v>
      </c>
      <c r="AZ93" s="225">
        <v>1.0919557604818799</v>
      </c>
      <c r="BA93" s="223">
        <v>3.2832862640264402</v>
      </c>
      <c r="BB93" s="225">
        <v>1.6040938550874499</v>
      </c>
      <c r="BC93" s="223">
        <v>-1.29963824794404</v>
      </c>
      <c r="BD93" s="225">
        <v>0.94960744494341298</v>
      </c>
      <c r="BE93" s="223">
        <v>-4.1563464892086497</v>
      </c>
      <c r="BF93" s="225">
        <v>1.42411190091309</v>
      </c>
      <c r="BG93" s="223">
        <v>0.28520033615551399</v>
      </c>
      <c r="BH93" s="225">
        <v>1.13737129602547</v>
      </c>
      <c r="BI93" s="223">
        <v>0.65697882430615495</v>
      </c>
      <c r="BJ93" s="225">
        <v>1.4965583491987</v>
      </c>
      <c r="BK93" s="223">
        <v>-3.33091949793709</v>
      </c>
      <c r="BL93" s="225">
        <v>1.35081890758484</v>
      </c>
      <c r="BM93" s="223">
        <v>0.16690365213727901</v>
      </c>
      <c r="BN93" s="225">
        <v>1.0492138486018501</v>
      </c>
      <c r="BO93" s="223">
        <v>0.567899941481667</v>
      </c>
      <c r="BP93" s="239">
        <v>0.97543177132936698</v>
      </c>
    </row>
    <row r="94" spans="1:68" ht="13" customHeight="1" x14ac:dyDescent="0.25">
      <c r="A94" s="26" t="s">
        <v>433</v>
      </c>
      <c r="B94" s="96">
        <v>3</v>
      </c>
      <c r="C94" s="223">
        <v>12.3378142508731</v>
      </c>
      <c r="D94" s="225">
        <v>0.95525515919057302</v>
      </c>
      <c r="E94" s="223">
        <v>22.3399643343263</v>
      </c>
      <c r="F94" s="225">
        <v>1.03677020932553</v>
      </c>
      <c r="G94" s="223">
        <v>15.505959460472701</v>
      </c>
      <c r="H94" s="225">
        <v>0.95571513283347298</v>
      </c>
      <c r="I94" s="223">
        <v>16.7646633073281</v>
      </c>
      <c r="J94" s="225">
        <v>0.95173542708043801</v>
      </c>
      <c r="K94" s="223">
        <v>30.772688639156701</v>
      </c>
      <c r="L94" s="225">
        <v>1.3190889085006601</v>
      </c>
      <c r="M94" s="223">
        <v>22.313439818437001</v>
      </c>
      <c r="N94" s="225">
        <v>1.0716709056352001</v>
      </c>
      <c r="O94" s="223">
        <v>6.4514292166164697</v>
      </c>
      <c r="P94" s="225">
        <v>0.641048243383741</v>
      </c>
      <c r="Q94" s="223">
        <v>12.594778404265</v>
      </c>
      <c r="R94" s="225">
        <v>0.91187480989924596</v>
      </c>
      <c r="S94" s="223">
        <v>27.706377979995001</v>
      </c>
      <c r="T94" s="225">
        <v>1.00510279313896</v>
      </c>
      <c r="U94" s="223">
        <v>4.5797301296682704</v>
      </c>
      <c r="V94" s="225">
        <v>0.58036571372893397</v>
      </c>
      <c r="W94" s="223">
        <v>2.2858751203857999</v>
      </c>
      <c r="X94" s="225">
        <v>0.38087167600996602</v>
      </c>
      <c r="Y94" s="104"/>
      <c r="Z94" s="104"/>
      <c r="AA94" s="104"/>
      <c r="AB94" s="104"/>
      <c r="AC94" s="104"/>
      <c r="AD94" s="104"/>
      <c r="AE94" s="104"/>
      <c r="AF94" s="104"/>
      <c r="AG94" s="104"/>
      <c r="AH94" s="104"/>
      <c r="AI94" s="104"/>
      <c r="AJ94" s="104"/>
      <c r="AK94" s="104"/>
      <c r="AL94" s="104"/>
      <c r="AM94" s="104"/>
      <c r="AN94" s="104"/>
      <c r="AO94" s="104"/>
      <c r="AP94" s="104"/>
      <c r="AQ94" s="104"/>
      <c r="AR94" s="104"/>
      <c r="AS94" s="104"/>
      <c r="AT94" s="104"/>
      <c r="AU94" s="223">
        <v>-1.5289385589678901</v>
      </c>
      <c r="AV94" s="225">
        <v>1.3656708213356501</v>
      </c>
      <c r="AW94" s="223">
        <v>-1.0197831770450501</v>
      </c>
      <c r="AX94" s="225">
        <v>1.7920630689890999</v>
      </c>
      <c r="AY94" s="223">
        <v>2.1723140676441601</v>
      </c>
      <c r="AZ94" s="225">
        <v>1.3540017037966099</v>
      </c>
      <c r="BA94" s="223">
        <v>3.5014054687121199</v>
      </c>
      <c r="BB94" s="225">
        <v>1.4098779370802901</v>
      </c>
      <c r="BC94" s="223">
        <v>-5.7716559858984198</v>
      </c>
      <c r="BD94" s="225">
        <v>2.0928518952991002</v>
      </c>
      <c r="BE94" s="223">
        <v>-15.0796781105402</v>
      </c>
      <c r="BF94" s="225">
        <v>1.8467057085352001</v>
      </c>
      <c r="BG94" s="223">
        <v>3.5073599268180602</v>
      </c>
      <c r="BH94" s="225">
        <v>0.80504630569896996</v>
      </c>
      <c r="BI94" s="223">
        <v>1.37156635870695</v>
      </c>
      <c r="BJ94" s="225">
        <v>1.35820848337042</v>
      </c>
      <c r="BK94" s="223">
        <v>16.4908888833113</v>
      </c>
      <c r="BL94" s="225">
        <v>1.33481051515509</v>
      </c>
      <c r="BM94" s="223">
        <v>1.37205535959504</v>
      </c>
      <c r="BN94" s="225">
        <v>0.78596073507369002</v>
      </c>
      <c r="BO94" s="223">
        <v>0.82523019468708203</v>
      </c>
      <c r="BP94" s="239">
        <v>0.49723894114386602</v>
      </c>
    </row>
    <row r="95" spans="1:68" ht="13" customHeight="1" x14ac:dyDescent="0.25">
      <c r="A95" s="26" t="s">
        <v>437</v>
      </c>
      <c r="B95" s="96">
        <v>3</v>
      </c>
      <c r="C95" s="223">
        <v>18.838071382907401</v>
      </c>
      <c r="D95" s="225">
        <v>1.00825948462151</v>
      </c>
      <c r="E95" s="223">
        <v>17.736880986275999</v>
      </c>
      <c r="F95" s="225">
        <v>1.1428338898902199</v>
      </c>
      <c r="G95" s="223">
        <v>40.458809064147999</v>
      </c>
      <c r="H95" s="225">
        <v>1.3803194380980499</v>
      </c>
      <c r="I95" s="223">
        <v>6.6192302848037299</v>
      </c>
      <c r="J95" s="225">
        <v>0.59453794092578505</v>
      </c>
      <c r="K95" s="223">
        <v>8.8326549094479496</v>
      </c>
      <c r="L95" s="225">
        <v>0.57475714394373401</v>
      </c>
      <c r="M95" s="223">
        <v>35.349278470382103</v>
      </c>
      <c r="N95" s="225">
        <v>1.2462182769796699</v>
      </c>
      <c r="O95" s="223">
        <v>26.449666087361798</v>
      </c>
      <c r="P95" s="225">
        <v>1.2637756587139899</v>
      </c>
      <c r="Q95" s="223" t="s">
        <v>494</v>
      </c>
      <c r="R95" s="225" t="s">
        <v>494</v>
      </c>
      <c r="S95" s="223">
        <v>20.403522562515601</v>
      </c>
      <c r="T95" s="225">
        <v>1.7771204089451</v>
      </c>
      <c r="U95" s="223">
        <v>4.5390638293849799</v>
      </c>
      <c r="V95" s="225">
        <v>0.43642860246397602</v>
      </c>
      <c r="W95" s="223">
        <v>6.8826739158566497</v>
      </c>
      <c r="X95" s="225">
        <v>0.73485873244573696</v>
      </c>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223">
        <v>-3.5748553720716001</v>
      </c>
      <c r="AV95" s="225">
        <v>1.5224260104534699</v>
      </c>
      <c r="AW95" s="223">
        <v>-3.5425189157457999</v>
      </c>
      <c r="AX95" s="225">
        <v>1.7182687861296599</v>
      </c>
      <c r="AY95" s="223">
        <v>2.2155692298052099</v>
      </c>
      <c r="AZ95" s="225">
        <v>1.8553710851398</v>
      </c>
      <c r="BA95" s="223">
        <v>-5.3697781739177101E-2</v>
      </c>
      <c r="BB95" s="225">
        <v>0.83448087503645896</v>
      </c>
      <c r="BC95" s="223">
        <v>-1.67609269896142</v>
      </c>
      <c r="BD95" s="225">
        <v>0.90041792765264705</v>
      </c>
      <c r="BE95" s="223">
        <v>-9.4670287328440299</v>
      </c>
      <c r="BF95" s="225">
        <v>1.6759954870684699</v>
      </c>
      <c r="BG95" s="223">
        <v>1.01601886978126</v>
      </c>
      <c r="BH95" s="225">
        <v>1.85664540118389</v>
      </c>
      <c r="BI95" s="223" t="s">
        <v>494</v>
      </c>
      <c r="BJ95" s="225" t="s">
        <v>494</v>
      </c>
      <c r="BK95" s="223">
        <v>10.9920126473039</v>
      </c>
      <c r="BL95" s="225">
        <v>1.92761247480238</v>
      </c>
      <c r="BM95" s="223">
        <v>-0.98023107809239096</v>
      </c>
      <c r="BN95" s="225">
        <v>0.71248414593830101</v>
      </c>
      <c r="BO95" s="223">
        <v>-3.3036414362858002</v>
      </c>
      <c r="BP95" s="239">
        <v>1.4287033217279199</v>
      </c>
    </row>
    <row r="96" spans="1:68" ht="13" customHeight="1" x14ac:dyDescent="0.25">
      <c r="A96" s="26" t="s">
        <v>438</v>
      </c>
      <c r="B96" s="96">
        <v>3</v>
      </c>
      <c r="C96" s="223">
        <v>25.5162630595499</v>
      </c>
      <c r="D96" s="225">
        <v>2.0468086396128502</v>
      </c>
      <c r="E96" s="223">
        <v>54.648455766078897</v>
      </c>
      <c r="F96" s="225">
        <v>1.6615937075504901</v>
      </c>
      <c r="G96" s="223">
        <v>13.728051624613901</v>
      </c>
      <c r="H96" s="225">
        <v>1.05542991384647</v>
      </c>
      <c r="I96" s="223">
        <v>30.978155347888201</v>
      </c>
      <c r="J96" s="225">
        <v>1.8633661361799401</v>
      </c>
      <c r="K96" s="223">
        <v>10.0619897686852</v>
      </c>
      <c r="L96" s="225">
        <v>0.92812071954028597</v>
      </c>
      <c r="M96" s="223">
        <v>21.737102276755898</v>
      </c>
      <c r="N96" s="225">
        <v>1.4835818308213</v>
      </c>
      <c r="O96" s="223">
        <v>4.9787566685922702</v>
      </c>
      <c r="P96" s="225">
        <v>0.69810799926630496</v>
      </c>
      <c r="Q96" s="223" t="s">
        <v>494</v>
      </c>
      <c r="R96" s="225" t="s">
        <v>494</v>
      </c>
      <c r="S96" s="223" t="s">
        <v>494</v>
      </c>
      <c r="T96" s="225" t="s">
        <v>494</v>
      </c>
      <c r="U96" s="223" t="s">
        <v>494</v>
      </c>
      <c r="V96" s="225" t="s">
        <v>494</v>
      </c>
      <c r="W96" s="223" t="s">
        <v>494</v>
      </c>
      <c r="X96" s="225" t="s">
        <v>494</v>
      </c>
      <c r="Y96" s="104"/>
      <c r="Z96" s="104"/>
      <c r="AA96" s="104"/>
      <c r="AB96" s="104"/>
      <c r="AC96" s="104"/>
      <c r="AD96" s="104"/>
      <c r="AE96" s="104"/>
      <c r="AF96" s="104"/>
      <c r="AG96" s="104"/>
      <c r="AH96" s="104"/>
      <c r="AI96" s="104"/>
      <c r="AJ96" s="104"/>
      <c r="AK96" s="104"/>
      <c r="AL96" s="104"/>
      <c r="AM96" s="104"/>
      <c r="AN96" s="104"/>
      <c r="AO96" s="104"/>
      <c r="AP96" s="104"/>
      <c r="AQ96" s="104"/>
      <c r="AR96" s="104"/>
      <c r="AS96" s="104"/>
      <c r="AT96" s="104"/>
      <c r="AU96" s="223">
        <v>-5.8291267550945101</v>
      </c>
      <c r="AV96" s="225">
        <v>2.6280729074182498</v>
      </c>
      <c r="AW96" s="223">
        <v>-3.54461235141228</v>
      </c>
      <c r="AX96" s="225">
        <v>2.9003429286207001</v>
      </c>
      <c r="AY96" s="223">
        <v>-2.2173220521375501</v>
      </c>
      <c r="AZ96" s="225">
        <v>1.53084065598089</v>
      </c>
      <c r="BA96" s="223">
        <v>2.0966097054543802</v>
      </c>
      <c r="BB96" s="225">
        <v>2.4188609524809599</v>
      </c>
      <c r="BC96" s="223">
        <v>-3.7873889799479401</v>
      </c>
      <c r="BD96" s="225">
        <v>1.40650584599018</v>
      </c>
      <c r="BE96" s="223">
        <v>-1.48987187870947</v>
      </c>
      <c r="BF96" s="225">
        <v>1.9781939164669899</v>
      </c>
      <c r="BG96" s="223">
        <v>-1.2199568972644801</v>
      </c>
      <c r="BH96" s="225">
        <v>1.0458620868734301</v>
      </c>
      <c r="BI96" s="223" t="s">
        <v>494</v>
      </c>
      <c r="BJ96" s="225" t="s">
        <v>494</v>
      </c>
      <c r="BK96" s="223" t="s">
        <v>494</v>
      </c>
      <c r="BL96" s="225" t="s">
        <v>494</v>
      </c>
      <c r="BM96" s="223" t="s">
        <v>494</v>
      </c>
      <c r="BN96" s="225" t="s">
        <v>494</v>
      </c>
      <c r="BO96" s="223" t="s">
        <v>494</v>
      </c>
      <c r="BP96" s="239" t="s">
        <v>494</v>
      </c>
    </row>
    <row r="97" spans="1:68" ht="13" customHeight="1" x14ac:dyDescent="0.25">
      <c r="A97" s="63" t="s">
        <v>450</v>
      </c>
      <c r="B97" s="207">
        <v>3</v>
      </c>
      <c r="C97" s="253">
        <v>17.4808606437796</v>
      </c>
      <c r="D97" s="254">
        <v>0.436236567201717</v>
      </c>
      <c r="E97" s="253">
        <v>25.056130001868599</v>
      </c>
      <c r="F97" s="254">
        <v>0.49851934121206498</v>
      </c>
      <c r="G97" s="253">
        <v>20.600954487133599</v>
      </c>
      <c r="H97" s="254">
        <v>0.42779656120054099</v>
      </c>
      <c r="I97" s="253">
        <v>24.550959528299899</v>
      </c>
      <c r="J97" s="254">
        <v>0.391659042544313</v>
      </c>
      <c r="K97" s="253">
        <v>22.3585967723998</v>
      </c>
      <c r="L97" s="254">
        <v>0.46327756929375602</v>
      </c>
      <c r="M97" s="253">
        <v>22.045168868322101</v>
      </c>
      <c r="N97" s="254">
        <v>0.43145490690390897</v>
      </c>
      <c r="O97" s="253">
        <v>11.351346675759601</v>
      </c>
      <c r="P97" s="254">
        <v>0.35304741052521599</v>
      </c>
      <c r="Q97" s="253">
        <v>13.093145903607301</v>
      </c>
      <c r="R97" s="254">
        <v>0.52258672739882694</v>
      </c>
      <c r="S97" s="253">
        <v>27.664667227302299</v>
      </c>
      <c r="T97" s="254">
        <v>0.61563427732453901</v>
      </c>
      <c r="U97" s="253">
        <v>8.7290696642492804</v>
      </c>
      <c r="V97" s="254">
        <v>0.38791780046782898</v>
      </c>
      <c r="W97" s="253">
        <v>4.13545930943235</v>
      </c>
      <c r="X97" s="254">
        <v>0.23573677345121599</v>
      </c>
      <c r="Y97" s="251"/>
      <c r="Z97" s="251"/>
      <c r="AA97" s="251"/>
      <c r="AB97" s="251"/>
      <c r="AC97" s="251"/>
      <c r="AD97" s="251"/>
      <c r="AE97" s="251"/>
      <c r="AF97" s="251"/>
      <c r="AG97" s="251"/>
      <c r="AH97" s="251"/>
      <c r="AI97" s="251"/>
      <c r="AJ97" s="251"/>
      <c r="AK97" s="251"/>
      <c r="AL97" s="251"/>
      <c r="AM97" s="251"/>
      <c r="AN97" s="251"/>
      <c r="AO97" s="251"/>
      <c r="AP97" s="251"/>
      <c r="AQ97" s="251"/>
      <c r="AR97" s="251"/>
      <c r="AS97" s="251"/>
      <c r="AT97" s="251"/>
      <c r="AU97" s="253">
        <v>-3.6747073123146201</v>
      </c>
      <c r="AV97" s="254">
        <v>0.64518064352585003</v>
      </c>
      <c r="AW97" s="253">
        <v>-2.0126640711055801</v>
      </c>
      <c r="AX97" s="254">
        <v>0.77477378350830794</v>
      </c>
      <c r="AY97" s="253">
        <v>0.419403091523816</v>
      </c>
      <c r="AZ97" s="254">
        <v>0.61000111812574098</v>
      </c>
      <c r="BA97" s="253">
        <v>1.2863056919753799</v>
      </c>
      <c r="BB97" s="254">
        <v>0.53414191554686496</v>
      </c>
      <c r="BC97" s="253">
        <v>-5.56133170715123</v>
      </c>
      <c r="BD97" s="254">
        <v>0.67788349558427996</v>
      </c>
      <c r="BE97" s="253">
        <v>-8.9156511402336296</v>
      </c>
      <c r="BF97" s="254">
        <v>0.64958166544337603</v>
      </c>
      <c r="BG97" s="253">
        <v>0.144217178267739</v>
      </c>
      <c r="BH97" s="254">
        <v>0.51422453979851401</v>
      </c>
      <c r="BI97" s="253">
        <v>0.51347421004660698</v>
      </c>
      <c r="BJ97" s="254">
        <v>0.71798346154630499</v>
      </c>
      <c r="BK97" s="253">
        <v>8.6469079617354208</v>
      </c>
      <c r="BL97" s="254">
        <v>0.78331915739117697</v>
      </c>
      <c r="BM97" s="253">
        <v>1.24426171919532</v>
      </c>
      <c r="BN97" s="254">
        <v>0.55466966524316497</v>
      </c>
      <c r="BO97" s="253">
        <v>-0.37102503938477499</v>
      </c>
      <c r="BP97" s="258">
        <v>0.39051756594648901</v>
      </c>
    </row>
    <row r="99" spans="1:68" x14ac:dyDescent="0.25">
      <c r="A99" s="178" t="s">
        <v>570</v>
      </c>
    </row>
    <row r="100" spans="1:68" x14ac:dyDescent="0.25">
      <c r="A100" s="178" t="s">
        <v>459</v>
      </c>
    </row>
    <row r="101" spans="1:68" x14ac:dyDescent="0.25">
      <c r="A101" s="178" t="s">
        <v>460</v>
      </c>
    </row>
    <row r="102" spans="1:68" x14ac:dyDescent="0.25">
      <c r="A102" s="178" t="s">
        <v>461</v>
      </c>
    </row>
    <row r="103" spans="1:68" x14ac:dyDescent="0.25">
      <c r="A103" s="178" t="s">
        <v>462</v>
      </c>
    </row>
    <row r="104" spans="1:68" x14ac:dyDescent="0.25">
      <c r="A104" s="181" t="str">
        <f>HYPERLINK("https://oecdcode.org/disclaimers/cyprus.html", "Information on data for Cyprus: https://oecdcode.org/disclaimers/cyprus.html")</f>
        <v>Information on data for Cyprus: https://oecdcode.org/disclaimers/cyprus.html</v>
      </c>
    </row>
    <row r="105" spans="1:68" x14ac:dyDescent="0.25">
      <c r="A105" s="178" t="s">
        <v>463</v>
      </c>
    </row>
  </sheetData>
  <mergeCells count="37">
    <mergeCell ref="AM9:AN9"/>
    <mergeCell ref="AO9:AP9"/>
    <mergeCell ref="AQ9:AR9"/>
    <mergeCell ref="AS9:AT9"/>
    <mergeCell ref="AU8:BP8"/>
    <mergeCell ref="AU9:AV9"/>
    <mergeCell ref="AW9:AX9"/>
    <mergeCell ref="AY9:AZ9"/>
    <mergeCell ref="BA9:BB9"/>
    <mergeCell ref="BC9:BD9"/>
    <mergeCell ref="BE9:BF9"/>
    <mergeCell ref="BG9:BH9"/>
    <mergeCell ref="BI9:BJ9"/>
    <mergeCell ref="BK9:BL9"/>
    <mergeCell ref="BM9:BN9"/>
    <mergeCell ref="BO9:BP9"/>
    <mergeCell ref="AC9:AD9"/>
    <mergeCell ref="AE9:AF9"/>
    <mergeCell ref="AG9:AH9"/>
    <mergeCell ref="AI9:AJ9"/>
    <mergeCell ref="AK9:AL9"/>
    <mergeCell ref="B7:B10"/>
    <mergeCell ref="C7:BP7"/>
    <mergeCell ref="C8:D9"/>
    <mergeCell ref="E8:F9"/>
    <mergeCell ref="G8:H9"/>
    <mergeCell ref="I8:J9"/>
    <mergeCell ref="K8:L9"/>
    <mergeCell ref="M8:N9"/>
    <mergeCell ref="O8:P9"/>
    <mergeCell ref="Q8:R9"/>
    <mergeCell ref="S8:T9"/>
    <mergeCell ref="U8:V9"/>
    <mergeCell ref="W8:X9"/>
    <mergeCell ref="Y8:AT8"/>
    <mergeCell ref="Y9:Z9"/>
    <mergeCell ref="AA9:AB9"/>
  </mergeCells>
  <conditionalFormatting sqref="Y1:Y200">
    <cfRule type="expression" dxfId="369" priority="22">
      <formula>ABS(Y1/Z1)&gt;1.95996398454005</formula>
    </cfRule>
  </conditionalFormatting>
  <conditionalFormatting sqref="AA1:AA200">
    <cfRule type="expression" dxfId="368" priority="21">
      <formula>ABS(AA1/AB1)&gt;1.95996398454005</formula>
    </cfRule>
  </conditionalFormatting>
  <conditionalFormatting sqref="AC1:AC200">
    <cfRule type="expression" dxfId="367" priority="20">
      <formula>ABS(AC1/AD1)&gt;1.95996398454005</formula>
    </cfRule>
  </conditionalFormatting>
  <conditionalFormatting sqref="AE1:AE200">
    <cfRule type="expression" dxfId="366" priority="19">
      <formula>ABS(AE1/AF1)&gt;1.95996398454005</formula>
    </cfRule>
  </conditionalFormatting>
  <conditionalFormatting sqref="AG1:AG200">
    <cfRule type="expression" dxfId="365" priority="18">
      <formula>ABS(AG1/AH1)&gt;1.95996398454005</formula>
    </cfRule>
  </conditionalFormatting>
  <conditionalFormatting sqref="AI1:AI200">
    <cfRule type="expression" dxfId="364" priority="17">
      <formula>ABS(AI1/AJ1)&gt;1.95996398454005</formula>
    </cfRule>
  </conditionalFormatting>
  <conditionalFormatting sqref="AK1:AK200">
    <cfRule type="expression" dxfId="363" priority="16">
      <formula>ABS(AK1/AL1)&gt;1.95996398454005</formula>
    </cfRule>
  </conditionalFormatting>
  <conditionalFormatting sqref="AM1:AM200">
    <cfRule type="expression" dxfId="362" priority="15">
      <formula>ABS(AM1/AN1)&gt;1.95996398454005</formula>
    </cfRule>
  </conditionalFormatting>
  <conditionalFormatting sqref="AO1:AO200">
    <cfRule type="expression" dxfId="361" priority="14">
      <formula>ABS(AO1/AP1)&gt;1.95996398454005</formula>
    </cfRule>
  </conditionalFormatting>
  <conditionalFormatting sqref="AQ1:AQ200">
    <cfRule type="expression" dxfId="360" priority="13">
      <formula>ABS(AQ1/AR1)&gt;1.95996398454005</formula>
    </cfRule>
  </conditionalFormatting>
  <conditionalFormatting sqref="AS1:AS200">
    <cfRule type="expression" dxfId="359" priority="12">
      <formula>ABS(AS1/AT1)&gt;1.95996398454005</formula>
    </cfRule>
  </conditionalFormatting>
  <conditionalFormatting sqref="AU1:AU200">
    <cfRule type="expression" dxfId="358" priority="11">
      <formula>ABS(AU1/AV1)&gt;1.95996398454005</formula>
    </cfRule>
  </conditionalFormatting>
  <conditionalFormatting sqref="AW1:AW200">
    <cfRule type="expression" dxfId="357" priority="10">
      <formula>ABS(AW1/AX1)&gt;1.95996398454005</formula>
    </cfRule>
  </conditionalFormatting>
  <conditionalFormatting sqref="AY1:AY200">
    <cfRule type="expression" dxfId="356" priority="9">
      <formula>ABS(AY1/AZ1)&gt;1.95996398454005</formula>
    </cfRule>
  </conditionalFormatting>
  <conditionalFormatting sqref="BA1:BA200">
    <cfRule type="expression" dxfId="355" priority="8">
      <formula>ABS(BA1/BB1)&gt;1.95996398454005</formula>
    </cfRule>
  </conditionalFormatting>
  <conditionalFormatting sqref="BC1:BC200">
    <cfRule type="expression" dxfId="354" priority="7">
      <formula>ABS(BC1/BD1)&gt;1.95996398454005</formula>
    </cfRule>
  </conditionalFormatting>
  <conditionalFormatting sqref="BE1:BE200">
    <cfRule type="expression" dxfId="353" priority="6">
      <formula>ABS(BE1/BF1)&gt;1.95996398454005</formula>
    </cfRule>
  </conditionalFormatting>
  <conditionalFormatting sqref="BG1:BG200">
    <cfRule type="expression" dxfId="352" priority="5">
      <formula>ABS(BG1/BH1)&gt;1.95996398454005</formula>
    </cfRule>
  </conditionalFormatting>
  <conditionalFormatting sqref="BI1:BI200">
    <cfRule type="expression" dxfId="351" priority="4">
      <formula>ABS(BI1/BJ1)&gt;1.95996398454005</formula>
    </cfRule>
  </conditionalFormatting>
  <conditionalFormatting sqref="BK1:BK200">
    <cfRule type="expression" dxfId="350" priority="3">
      <formula>ABS(BK1/BL1)&gt;1.95996398454005</formula>
    </cfRule>
  </conditionalFormatting>
  <conditionalFormatting sqref="BM1:BM200">
    <cfRule type="expression" dxfId="349" priority="2">
      <formula>ABS(BM1/BN1)&gt;1.95996398454005</formula>
    </cfRule>
  </conditionalFormatting>
  <conditionalFormatting sqref="BO1:BO200">
    <cfRule type="expression" dxfId="348" priority="1">
      <formula>ABS(BO1/BP1)&gt;1.95996398454005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V110"/>
  <sheetViews>
    <sheetView showGridLines="0" zoomScale="80" workbookViewId="0"/>
  </sheetViews>
  <sheetFormatPr defaultColWidth="10.90625" defaultRowHeight="12.5" x14ac:dyDescent="0.25"/>
  <cols>
    <col min="1" max="1" width="30.7265625" customWidth="1"/>
    <col min="2" max="2" width="8.7265625" customWidth="1"/>
  </cols>
  <sheetData>
    <row r="1" spans="1:22" x14ac:dyDescent="0.25">
      <c r="A1" s="41" t="s">
        <v>289</v>
      </c>
    </row>
    <row r="2" spans="1:22" ht="13" x14ac:dyDescent="0.3">
      <c r="A2" s="42" t="s">
        <v>290</v>
      </c>
    </row>
    <row r="3" spans="1:22" ht="13" x14ac:dyDescent="0.3">
      <c r="A3" s="43" t="s">
        <v>387</v>
      </c>
    </row>
    <row r="4" spans="1:22" x14ac:dyDescent="0.25">
      <c r="A4" s="160" t="str">
        <f>HYPERLINK("#'TOC'!A1", "Back to TOC")</f>
        <v>Back to TOC</v>
      </c>
    </row>
    <row r="7" spans="1:22" ht="30" customHeight="1" x14ac:dyDescent="0.25">
      <c r="B7" s="658" t="s">
        <v>388</v>
      </c>
      <c r="C7" s="662" t="s">
        <v>592</v>
      </c>
      <c r="D7" s="662"/>
      <c r="E7" s="662"/>
      <c r="F7" s="662"/>
      <c r="G7" s="662"/>
      <c r="H7" s="662"/>
      <c r="I7" s="662"/>
      <c r="J7" s="662"/>
      <c r="K7" s="696" t="s">
        <v>586</v>
      </c>
      <c r="L7" s="696"/>
      <c r="M7" s="662" t="s">
        <v>592</v>
      </c>
      <c r="N7" s="662"/>
      <c r="O7" s="662"/>
      <c r="P7" s="662"/>
      <c r="Q7" s="662"/>
      <c r="R7" s="662"/>
      <c r="S7" s="662"/>
      <c r="T7" s="662"/>
      <c r="U7" s="696" t="s">
        <v>586</v>
      </c>
      <c r="V7" s="698"/>
    </row>
    <row r="8" spans="1:22" ht="90" customHeight="1" x14ac:dyDescent="0.25">
      <c r="B8" s="659"/>
      <c r="C8" s="647" t="s">
        <v>588</v>
      </c>
      <c r="D8" s="647"/>
      <c r="E8" s="647" t="s">
        <v>589</v>
      </c>
      <c r="F8" s="647"/>
      <c r="G8" s="647" t="s">
        <v>590</v>
      </c>
      <c r="H8" s="647"/>
      <c r="I8" s="647" t="s">
        <v>591</v>
      </c>
      <c r="J8" s="647"/>
      <c r="K8" s="697"/>
      <c r="L8" s="697"/>
      <c r="M8" s="647" t="s">
        <v>588</v>
      </c>
      <c r="N8" s="647"/>
      <c r="O8" s="647" t="s">
        <v>589</v>
      </c>
      <c r="P8" s="647"/>
      <c r="Q8" s="647" t="s">
        <v>590</v>
      </c>
      <c r="R8" s="647"/>
      <c r="S8" s="647" t="s">
        <v>591</v>
      </c>
      <c r="T8" s="647"/>
      <c r="U8" s="697"/>
      <c r="V8" s="699"/>
    </row>
    <row r="9" spans="1:22" ht="15" customHeight="1" x14ac:dyDescent="0.25">
      <c r="B9" s="659"/>
      <c r="C9" s="649" t="s">
        <v>593</v>
      </c>
      <c r="D9" s="649"/>
      <c r="E9" s="649"/>
      <c r="F9" s="649"/>
      <c r="G9" s="649"/>
      <c r="H9" s="649"/>
      <c r="I9" s="649"/>
      <c r="J9" s="649"/>
      <c r="K9" s="649"/>
      <c r="L9" s="649"/>
      <c r="M9" s="649" t="s">
        <v>594</v>
      </c>
      <c r="N9" s="649"/>
      <c r="O9" s="649"/>
      <c r="P9" s="649"/>
      <c r="Q9" s="649"/>
      <c r="R9" s="649"/>
      <c r="S9" s="649"/>
      <c r="T9" s="649"/>
      <c r="U9" s="649"/>
      <c r="V9" s="661"/>
    </row>
    <row r="10" spans="1:22" ht="15" customHeight="1" x14ac:dyDescent="0.25">
      <c r="B10" s="660"/>
      <c r="C10" s="144" t="s">
        <v>470</v>
      </c>
      <c r="D10" s="144" t="s">
        <v>389</v>
      </c>
      <c r="E10" s="144" t="s">
        <v>470</v>
      </c>
      <c r="F10" s="144" t="s">
        <v>389</v>
      </c>
      <c r="G10" s="144" t="s">
        <v>470</v>
      </c>
      <c r="H10" s="144" t="s">
        <v>389</v>
      </c>
      <c r="I10" s="144" t="s">
        <v>470</v>
      </c>
      <c r="J10" s="144" t="s">
        <v>389</v>
      </c>
      <c r="K10" s="144" t="s">
        <v>587</v>
      </c>
      <c r="L10" s="144" t="s">
        <v>389</v>
      </c>
      <c r="M10" s="144" t="s">
        <v>470</v>
      </c>
      <c r="N10" s="144" t="s">
        <v>389</v>
      </c>
      <c r="O10" s="144" t="s">
        <v>470</v>
      </c>
      <c r="P10" s="144" t="s">
        <v>389</v>
      </c>
      <c r="Q10" s="144" t="s">
        <v>470</v>
      </c>
      <c r="R10" s="144" t="s">
        <v>389</v>
      </c>
      <c r="S10" s="144" t="s">
        <v>470</v>
      </c>
      <c r="T10" s="144" t="s">
        <v>389</v>
      </c>
      <c r="U10" s="144" t="s">
        <v>587</v>
      </c>
      <c r="V10" s="183" t="s">
        <v>389</v>
      </c>
    </row>
    <row r="11" spans="1:22" ht="13" customHeight="1" x14ac:dyDescent="0.25">
      <c r="A11" s="214"/>
      <c r="B11" s="204"/>
      <c r="C11" s="205" t="s">
        <v>1738</v>
      </c>
      <c r="D11" s="265" t="s">
        <v>1739</v>
      </c>
      <c r="E11" s="205" t="s">
        <v>1740</v>
      </c>
      <c r="F11" s="265" t="s">
        <v>1741</v>
      </c>
      <c r="G11" s="205" t="s">
        <v>1742</v>
      </c>
      <c r="H11" s="265" t="s">
        <v>1743</v>
      </c>
      <c r="I11" s="205" t="s">
        <v>1744</v>
      </c>
      <c r="J11" s="265" t="s">
        <v>1745</v>
      </c>
      <c r="K11" s="205" t="s">
        <v>1746</v>
      </c>
      <c r="L11" s="265" t="s">
        <v>1747</v>
      </c>
      <c r="M11" s="205" t="s">
        <v>1748</v>
      </c>
      <c r="N11" s="265" t="s">
        <v>1749</v>
      </c>
      <c r="O11" s="205" t="s">
        <v>1750</v>
      </c>
      <c r="P11" s="265" t="s">
        <v>1751</v>
      </c>
      <c r="Q11" s="205" t="s">
        <v>1752</v>
      </c>
      <c r="R11" s="265" t="s">
        <v>1753</v>
      </c>
      <c r="S11" s="205" t="s">
        <v>1754</v>
      </c>
      <c r="T11" s="265" t="s">
        <v>1755</v>
      </c>
      <c r="U11" s="205" t="s">
        <v>1756</v>
      </c>
      <c r="V11" s="273" t="s">
        <v>1757</v>
      </c>
    </row>
    <row r="12" spans="1:22" ht="13" customHeight="1" x14ac:dyDescent="0.25">
      <c r="A12" s="26" t="s">
        <v>391</v>
      </c>
      <c r="B12" s="184">
        <v>2</v>
      </c>
      <c r="C12" s="190">
        <v>0.626788599169812</v>
      </c>
      <c r="D12" s="259">
        <v>0.105158542270597</v>
      </c>
      <c r="E12" s="190">
        <v>0.20482571221263801</v>
      </c>
      <c r="F12" s="259">
        <v>0.104513364423612</v>
      </c>
      <c r="G12" s="190">
        <v>0.59469538187542104</v>
      </c>
      <c r="H12" s="259">
        <v>0.187918214836722</v>
      </c>
      <c r="I12" s="190">
        <v>1.06246482426463</v>
      </c>
      <c r="J12" s="259">
        <v>0.21246806899002399</v>
      </c>
      <c r="K12" s="190">
        <v>6.7661968919390798</v>
      </c>
      <c r="L12" s="259">
        <v>1.4775248546114901</v>
      </c>
      <c r="M12" s="190">
        <v>0.68936646925899103</v>
      </c>
      <c r="N12" s="259">
        <v>0.107976160627179</v>
      </c>
      <c r="O12" s="190">
        <v>0.203257946850885</v>
      </c>
      <c r="P12" s="259">
        <v>0.10457934428450601</v>
      </c>
      <c r="Q12" s="190">
        <v>0.59004840945883197</v>
      </c>
      <c r="R12" s="259">
        <v>0.19025607761314101</v>
      </c>
      <c r="S12" s="190">
        <v>1.05287649366762</v>
      </c>
      <c r="T12" s="259">
        <v>0.21280084423314899</v>
      </c>
      <c r="U12" s="190">
        <v>8.0542978704682895</v>
      </c>
      <c r="V12" s="267">
        <v>1.4514889503272499</v>
      </c>
    </row>
    <row r="13" spans="1:22" ht="13" customHeight="1" x14ac:dyDescent="0.25">
      <c r="A13" s="26" t="s">
        <v>392</v>
      </c>
      <c r="B13" s="184">
        <v>2</v>
      </c>
      <c r="C13" s="190">
        <v>0.57918975144612095</v>
      </c>
      <c r="D13" s="259">
        <v>0.17571902851822299</v>
      </c>
      <c r="E13" s="190">
        <v>0.82158274649398699</v>
      </c>
      <c r="F13" s="259">
        <v>0.191908714411889</v>
      </c>
      <c r="G13" s="190">
        <v>0.25258298008604102</v>
      </c>
      <c r="H13" s="259">
        <v>0.16033059228886101</v>
      </c>
      <c r="I13" s="190">
        <v>1.2905946784454201</v>
      </c>
      <c r="J13" s="259">
        <v>0.168698965470401</v>
      </c>
      <c r="K13" s="190">
        <v>14.423271476361901</v>
      </c>
      <c r="L13" s="259">
        <v>2.4601397379729901</v>
      </c>
      <c r="M13" s="190">
        <v>0.55399514466016297</v>
      </c>
      <c r="N13" s="259">
        <v>0.172083123319721</v>
      </c>
      <c r="O13" s="190">
        <v>0.73863964347829303</v>
      </c>
      <c r="P13" s="259">
        <v>0.183614580448964</v>
      </c>
      <c r="Q13" s="190">
        <v>0.20865647536492701</v>
      </c>
      <c r="R13" s="259">
        <v>0.16470533091251499</v>
      </c>
      <c r="S13" s="190">
        <v>1.2515851039939601</v>
      </c>
      <c r="T13" s="259">
        <v>0.173141034048861</v>
      </c>
      <c r="U13" s="190">
        <v>18.4688230067174</v>
      </c>
      <c r="V13" s="267">
        <v>2.3079379143122098</v>
      </c>
    </row>
    <row r="14" spans="1:22" ht="13" customHeight="1" x14ac:dyDescent="0.25">
      <c r="A14" s="26" t="s">
        <v>393</v>
      </c>
      <c r="B14" s="184">
        <v>2</v>
      </c>
      <c r="C14" s="190">
        <v>1.24302379407362</v>
      </c>
      <c r="D14" s="259">
        <v>0.28023487801602098</v>
      </c>
      <c r="E14" s="190">
        <v>0.69172218864774804</v>
      </c>
      <c r="F14" s="259">
        <v>0.154196986472765</v>
      </c>
      <c r="G14" s="190">
        <v>0.49265594521052503</v>
      </c>
      <c r="H14" s="259">
        <v>0.138006160731972</v>
      </c>
      <c r="I14" s="190">
        <v>0.960092293768528</v>
      </c>
      <c r="J14" s="259">
        <v>0.117370804691266</v>
      </c>
      <c r="K14" s="190">
        <v>13.6006209025707</v>
      </c>
      <c r="L14" s="259">
        <v>1.8003352094566101</v>
      </c>
      <c r="M14" s="190">
        <v>1.21972273853562</v>
      </c>
      <c r="N14" s="259">
        <v>0.25593180314422198</v>
      </c>
      <c r="O14" s="190">
        <v>0.50526529243434004</v>
      </c>
      <c r="P14" s="259">
        <v>0.14889014973714401</v>
      </c>
      <c r="Q14" s="190">
        <v>0.53722766811183897</v>
      </c>
      <c r="R14" s="259">
        <v>0.128585465429954</v>
      </c>
      <c r="S14" s="190">
        <v>0.95911619562919803</v>
      </c>
      <c r="T14" s="259">
        <v>0.11538724203586601</v>
      </c>
      <c r="U14" s="190">
        <v>18.168209294875801</v>
      </c>
      <c r="V14" s="267">
        <v>1.88068963770252</v>
      </c>
    </row>
    <row r="15" spans="1:22" ht="13" customHeight="1" x14ac:dyDescent="0.25">
      <c r="A15" s="26" t="s">
        <v>394</v>
      </c>
      <c r="B15" s="184">
        <v>2</v>
      </c>
      <c r="C15" s="190">
        <v>2.5959182993689801E-2</v>
      </c>
      <c r="D15" s="259">
        <v>1.7624138156923298E-2</v>
      </c>
      <c r="E15" s="190">
        <v>0.36493799755746498</v>
      </c>
      <c r="F15" s="259">
        <v>9.4109452756836298E-2</v>
      </c>
      <c r="G15" s="190">
        <v>0.47217443565929301</v>
      </c>
      <c r="H15" s="259">
        <v>9.1847112305167899E-2</v>
      </c>
      <c r="I15" s="190">
        <v>0.48042317482020902</v>
      </c>
      <c r="J15" s="259">
        <v>9.2613563481094605E-2</v>
      </c>
      <c r="K15" s="190">
        <v>6.6794635911487603</v>
      </c>
      <c r="L15" s="259">
        <v>1.21776043585482</v>
      </c>
      <c r="M15" s="190">
        <v>2.6162937699618801E-2</v>
      </c>
      <c r="N15" s="259">
        <v>1.7922120551562899E-2</v>
      </c>
      <c r="O15" s="190">
        <v>0.35593225668689099</v>
      </c>
      <c r="P15" s="259">
        <v>9.3684627406600399E-2</v>
      </c>
      <c r="Q15" s="190">
        <v>0.45484454184180201</v>
      </c>
      <c r="R15" s="259">
        <v>9.10206571964155E-2</v>
      </c>
      <c r="S15" s="190">
        <v>0.48020214238861603</v>
      </c>
      <c r="T15" s="259">
        <v>9.4180276092825602E-2</v>
      </c>
      <c r="U15" s="190">
        <v>7.7139242593820603</v>
      </c>
      <c r="V15" s="267">
        <v>1.2503433827235</v>
      </c>
    </row>
    <row r="16" spans="1:22" ht="13" customHeight="1" x14ac:dyDescent="0.25">
      <c r="A16" s="26" t="s">
        <v>395</v>
      </c>
      <c r="B16" s="184">
        <v>2</v>
      </c>
      <c r="C16" s="190">
        <v>3.1977017433165002E-3</v>
      </c>
      <c r="D16" s="259">
        <v>2.3559438332724399E-2</v>
      </c>
      <c r="E16" s="190">
        <v>0.55753125865465403</v>
      </c>
      <c r="F16" s="259">
        <v>0.165630662190448</v>
      </c>
      <c r="G16" s="190">
        <v>0.67975506627689497</v>
      </c>
      <c r="H16" s="259">
        <v>0.130947115698511</v>
      </c>
      <c r="I16" s="190">
        <v>1.0606223764462901</v>
      </c>
      <c r="J16" s="259">
        <v>0.17665987111810399</v>
      </c>
      <c r="K16" s="190">
        <v>9.4633458447166401</v>
      </c>
      <c r="L16" s="259">
        <v>1.5500316740035001</v>
      </c>
      <c r="M16" s="190">
        <v>1.1466639013729099E-3</v>
      </c>
      <c r="N16" s="259">
        <v>2.28256018065007E-2</v>
      </c>
      <c r="O16" s="190">
        <v>0.379753330210095</v>
      </c>
      <c r="P16" s="259">
        <v>0.159294272386418</v>
      </c>
      <c r="Q16" s="190">
        <v>0.62919913258431504</v>
      </c>
      <c r="R16" s="259">
        <v>0.12752942998239999</v>
      </c>
      <c r="S16" s="190">
        <v>1.0080762631579401</v>
      </c>
      <c r="T16" s="259">
        <v>0.17525640610714899</v>
      </c>
      <c r="U16" s="190">
        <v>14.3903879509552</v>
      </c>
      <c r="V16" s="267">
        <v>1.73682340120798</v>
      </c>
    </row>
    <row r="17" spans="1:22" ht="13" customHeight="1" x14ac:dyDescent="0.25">
      <c r="A17" s="26" t="s">
        <v>396</v>
      </c>
      <c r="B17" s="184">
        <v>2</v>
      </c>
      <c r="C17" s="190">
        <v>0.18795534202487801</v>
      </c>
      <c r="D17" s="259">
        <v>0.123457188455736</v>
      </c>
      <c r="E17" s="190">
        <v>0.63910805731643905</v>
      </c>
      <c r="F17" s="259">
        <v>0.10997517898157599</v>
      </c>
      <c r="G17" s="190">
        <v>0.55555373669849895</v>
      </c>
      <c r="H17" s="259">
        <v>0.124541350798181</v>
      </c>
      <c r="I17" s="190">
        <v>0.84029121007038299</v>
      </c>
      <c r="J17" s="259">
        <v>0.10036949913326899</v>
      </c>
      <c r="K17" s="190">
        <v>10.773298327304101</v>
      </c>
      <c r="L17" s="259">
        <v>1.3774773458802301</v>
      </c>
      <c r="M17" s="190">
        <v>0.26468033423595</v>
      </c>
      <c r="N17" s="259">
        <v>0.129288705875796</v>
      </c>
      <c r="O17" s="190">
        <v>0.51751373196099504</v>
      </c>
      <c r="P17" s="259">
        <v>0.105520264787897</v>
      </c>
      <c r="Q17" s="190">
        <v>0.51174460923775</v>
      </c>
      <c r="R17" s="259">
        <v>0.121615420655065</v>
      </c>
      <c r="S17" s="190">
        <v>0.86729432368089199</v>
      </c>
      <c r="T17" s="259">
        <v>9.92235256181912E-2</v>
      </c>
      <c r="U17" s="190">
        <v>16.7105051956901</v>
      </c>
      <c r="V17" s="267">
        <v>1.4947561036682799</v>
      </c>
    </row>
    <row r="18" spans="1:22" ht="13" customHeight="1" x14ac:dyDescent="0.25">
      <c r="A18" s="210" t="s">
        <v>397</v>
      </c>
      <c r="B18" s="184">
        <v>2</v>
      </c>
      <c r="C18" s="190">
        <v>0.25361461313325301</v>
      </c>
      <c r="D18" s="259">
        <v>0.14456523333687399</v>
      </c>
      <c r="E18" s="190">
        <v>0.78972974550250497</v>
      </c>
      <c r="F18" s="259">
        <v>0.13775455426229499</v>
      </c>
      <c r="G18" s="190">
        <v>0.52579548262442599</v>
      </c>
      <c r="H18" s="259">
        <v>0.18986741952018499</v>
      </c>
      <c r="I18" s="190">
        <v>0.98400606206367802</v>
      </c>
      <c r="J18" s="259">
        <v>0.16130008113113201</v>
      </c>
      <c r="K18" s="190">
        <v>12.4519781787686</v>
      </c>
      <c r="L18" s="259">
        <v>1.62860852253505</v>
      </c>
      <c r="M18" s="190">
        <v>0.31455953949100901</v>
      </c>
      <c r="N18" s="259">
        <v>0.18627346797900601</v>
      </c>
      <c r="O18" s="190">
        <v>0.60476632144044895</v>
      </c>
      <c r="P18" s="259">
        <v>0.138652563585455</v>
      </c>
      <c r="Q18" s="190">
        <v>0.478173987399583</v>
      </c>
      <c r="R18" s="259">
        <v>0.186279892917638</v>
      </c>
      <c r="S18" s="190">
        <v>1.0273506550522999</v>
      </c>
      <c r="T18" s="259">
        <v>0.156990057048602</v>
      </c>
      <c r="U18" s="190">
        <v>20.545812986732699</v>
      </c>
      <c r="V18" s="267">
        <v>2.0794568510512499</v>
      </c>
    </row>
    <row r="19" spans="1:22" ht="13" customHeight="1" x14ac:dyDescent="0.25">
      <c r="A19" s="210" t="s">
        <v>398</v>
      </c>
      <c r="B19" s="184">
        <v>2</v>
      </c>
      <c r="C19" s="190">
        <v>0.23721498354477899</v>
      </c>
      <c r="D19" s="259">
        <v>0.18207846896516999</v>
      </c>
      <c r="E19" s="190">
        <v>0.62968278716218995</v>
      </c>
      <c r="F19" s="259">
        <v>0.14952124868487601</v>
      </c>
      <c r="G19" s="190">
        <v>0.469400073020521</v>
      </c>
      <c r="H19" s="259">
        <v>0.129113955893955</v>
      </c>
      <c r="I19" s="190">
        <v>0.74931619068746202</v>
      </c>
      <c r="J19" s="259">
        <v>0.10540352754865299</v>
      </c>
      <c r="K19" s="190">
        <v>9.8789870364348005</v>
      </c>
      <c r="L19" s="259">
        <v>1.98588592871096</v>
      </c>
      <c r="M19" s="190">
        <v>0.31290741015044299</v>
      </c>
      <c r="N19" s="259">
        <v>0.18669454490714199</v>
      </c>
      <c r="O19" s="190">
        <v>0.57284802929593803</v>
      </c>
      <c r="P19" s="259">
        <v>0.13939756255980801</v>
      </c>
      <c r="Q19" s="190">
        <v>0.42178739443471902</v>
      </c>
      <c r="R19" s="259">
        <v>0.115658120310258</v>
      </c>
      <c r="S19" s="190">
        <v>0.76628603897116798</v>
      </c>
      <c r="T19" s="259">
        <v>0.102519705427111</v>
      </c>
      <c r="U19" s="190">
        <v>13.0828581511366</v>
      </c>
      <c r="V19" s="267">
        <v>2.0132760187591199</v>
      </c>
    </row>
    <row r="20" spans="1:22" ht="13" customHeight="1" x14ac:dyDescent="0.25">
      <c r="A20" s="26" t="s">
        <v>399</v>
      </c>
      <c r="B20" s="184">
        <v>2</v>
      </c>
      <c r="C20" s="190">
        <v>4.0827503235444297E-2</v>
      </c>
      <c r="D20" s="259">
        <v>4.5703308478729901E-2</v>
      </c>
      <c r="E20" s="190">
        <v>0.49910725088114599</v>
      </c>
      <c r="F20" s="259">
        <v>0.135897081893115</v>
      </c>
      <c r="G20" s="190">
        <v>6.1162904261434101E-2</v>
      </c>
      <c r="H20" s="259">
        <v>0.132713968654641</v>
      </c>
      <c r="I20" s="190">
        <v>0.86150064338491705</v>
      </c>
      <c r="J20" s="259">
        <v>0.123992057691496</v>
      </c>
      <c r="K20" s="190">
        <v>8.7919816290061501</v>
      </c>
      <c r="L20" s="259">
        <v>1.4640690952190401</v>
      </c>
      <c r="M20" s="190">
        <v>3.9487052050866403E-2</v>
      </c>
      <c r="N20" s="259">
        <v>4.5702197923537802E-2</v>
      </c>
      <c r="O20" s="190">
        <v>0.49981766713999398</v>
      </c>
      <c r="P20" s="259">
        <v>0.13579672916785401</v>
      </c>
      <c r="Q20" s="190">
        <v>8.5550887477712306E-2</v>
      </c>
      <c r="R20" s="259">
        <v>0.13433558681434901</v>
      </c>
      <c r="S20" s="190">
        <v>0.84688075667711704</v>
      </c>
      <c r="T20" s="259">
        <v>0.123473684173192</v>
      </c>
      <c r="U20" s="190">
        <v>11.6122179207754</v>
      </c>
      <c r="V20" s="267">
        <v>1.76763684615673</v>
      </c>
    </row>
    <row r="21" spans="1:22" ht="13" customHeight="1" x14ac:dyDescent="0.25">
      <c r="A21" s="26" t="s">
        <v>400</v>
      </c>
      <c r="B21" s="184">
        <v>2</v>
      </c>
      <c r="C21" s="190">
        <v>0.50301366186822305</v>
      </c>
      <c r="D21" s="259">
        <v>0.23799313820765</v>
      </c>
      <c r="E21" s="190">
        <v>0.43661286841242097</v>
      </c>
      <c r="F21" s="259">
        <v>0.17861576573926599</v>
      </c>
      <c r="G21" s="190">
        <v>2.3832018663913601E-2</v>
      </c>
      <c r="H21" s="259">
        <v>0.15042784890421901</v>
      </c>
      <c r="I21" s="190">
        <v>1.0106134188481199</v>
      </c>
      <c r="J21" s="259">
        <v>0.16288026141720699</v>
      </c>
      <c r="K21" s="190">
        <v>7.5006056049987198</v>
      </c>
      <c r="L21" s="259">
        <v>1.773845772699</v>
      </c>
      <c r="M21" s="190">
        <v>0.52747729123792297</v>
      </c>
      <c r="N21" s="259">
        <v>0.23032287230514301</v>
      </c>
      <c r="O21" s="190">
        <v>0.41936092132810199</v>
      </c>
      <c r="P21" s="259">
        <v>0.18527830229740699</v>
      </c>
      <c r="Q21" s="190">
        <v>5.7970492190576303E-2</v>
      </c>
      <c r="R21" s="259">
        <v>0.151158288614403</v>
      </c>
      <c r="S21" s="190">
        <v>0.98141442187772099</v>
      </c>
      <c r="T21" s="259">
        <v>0.16250640188217</v>
      </c>
      <c r="U21" s="190">
        <v>8.8733996964754898</v>
      </c>
      <c r="V21" s="267">
        <v>1.9010790132561901</v>
      </c>
    </row>
    <row r="22" spans="1:22" ht="13" customHeight="1" x14ac:dyDescent="0.25">
      <c r="A22" s="26" t="s">
        <v>401</v>
      </c>
      <c r="B22" s="184">
        <v>2</v>
      </c>
      <c r="C22" s="190">
        <v>0.18512654340354401</v>
      </c>
      <c r="D22" s="259">
        <v>9.5740587483935394E-2</v>
      </c>
      <c r="E22" s="190">
        <v>0.36872368447968301</v>
      </c>
      <c r="F22" s="259">
        <v>0.23164800639479299</v>
      </c>
      <c r="G22" s="190">
        <v>0.39436543399677099</v>
      </c>
      <c r="H22" s="259">
        <v>0.192212696328907</v>
      </c>
      <c r="I22" s="190">
        <v>0.57856803609092</v>
      </c>
      <c r="J22" s="259">
        <v>0.20969751022445601</v>
      </c>
      <c r="K22" s="190">
        <v>4.7955309282582901</v>
      </c>
      <c r="L22" s="259">
        <v>1.4764830408912299</v>
      </c>
      <c r="M22" s="190">
        <v>0.21663800311892001</v>
      </c>
      <c r="N22" s="259">
        <v>9.1097083390449501E-2</v>
      </c>
      <c r="O22" s="190">
        <v>0.35652553611833299</v>
      </c>
      <c r="P22" s="259">
        <v>0.20990703643896</v>
      </c>
      <c r="Q22" s="190">
        <v>0.39399958651552902</v>
      </c>
      <c r="R22" s="259">
        <v>0.171514234718393</v>
      </c>
      <c r="S22" s="190">
        <v>0.50796709868872703</v>
      </c>
      <c r="T22" s="259">
        <v>0.20906070294641799</v>
      </c>
      <c r="U22" s="190">
        <v>8.4954367252300695</v>
      </c>
      <c r="V22" s="267">
        <v>2.1765649520068799</v>
      </c>
    </row>
    <row r="23" spans="1:22" ht="13" customHeight="1" x14ac:dyDescent="0.25">
      <c r="A23" s="26" t="s">
        <v>402</v>
      </c>
      <c r="B23" s="184">
        <v>2</v>
      </c>
      <c r="C23" s="190">
        <v>1.9442137391170899E-2</v>
      </c>
      <c r="D23" s="259">
        <v>1.8015584439621798E-2</v>
      </c>
      <c r="E23" s="190">
        <v>0.25510634412986</v>
      </c>
      <c r="F23" s="259">
        <v>0.103556230222399</v>
      </c>
      <c r="G23" s="190">
        <v>0.46756986725922201</v>
      </c>
      <c r="H23" s="259">
        <v>0.14110179038899401</v>
      </c>
      <c r="I23" s="190">
        <v>0.64927940166003595</v>
      </c>
      <c r="J23" s="259">
        <v>0.16546108453302999</v>
      </c>
      <c r="K23" s="190">
        <v>7.1577699000595496</v>
      </c>
      <c r="L23" s="259">
        <v>2.2284049135847002</v>
      </c>
      <c r="M23" s="190">
        <v>2.6116892573570898E-2</v>
      </c>
      <c r="N23" s="259">
        <v>1.7630543469333501E-2</v>
      </c>
      <c r="O23" s="190">
        <v>0.246219403514574</v>
      </c>
      <c r="P23" s="259">
        <v>0.107979968136588</v>
      </c>
      <c r="Q23" s="190">
        <v>0.43926436567200799</v>
      </c>
      <c r="R23" s="259">
        <v>0.136507457598326</v>
      </c>
      <c r="S23" s="190">
        <v>0.58485409437001501</v>
      </c>
      <c r="T23" s="259">
        <v>0.16233519462849499</v>
      </c>
      <c r="U23" s="190">
        <v>10.4650717923684</v>
      </c>
      <c r="V23" s="267">
        <v>2.2325843640462502</v>
      </c>
    </row>
    <row r="24" spans="1:22" ht="13" customHeight="1" x14ac:dyDescent="0.25">
      <c r="A24" s="26" t="s">
        <v>403</v>
      </c>
      <c r="B24" s="184">
        <v>2</v>
      </c>
      <c r="C24" s="190">
        <v>1.1688968005444399E-2</v>
      </c>
      <c r="D24" s="259">
        <v>2.23842333953869E-2</v>
      </c>
      <c r="E24" s="190">
        <v>0.102799206055081</v>
      </c>
      <c r="F24" s="259">
        <v>0.103249814731786</v>
      </c>
      <c r="G24" s="190">
        <v>0.34991753752108201</v>
      </c>
      <c r="H24" s="259">
        <v>0.125808807151775</v>
      </c>
      <c r="I24" s="190">
        <v>0.83371091308249801</v>
      </c>
      <c r="J24" s="259">
        <v>0.10105766561549</v>
      </c>
      <c r="K24" s="190">
        <v>5.9362810802347203</v>
      </c>
      <c r="L24" s="259">
        <v>1.3423749528517099</v>
      </c>
      <c r="M24" s="190">
        <v>1.36317502363488E-2</v>
      </c>
      <c r="N24" s="259">
        <v>2.2085428738061699E-2</v>
      </c>
      <c r="O24" s="190">
        <v>0.13258966314205201</v>
      </c>
      <c r="P24" s="259">
        <v>0.10532922644635299</v>
      </c>
      <c r="Q24" s="190">
        <v>0.33930817223821802</v>
      </c>
      <c r="R24" s="259">
        <v>0.123980544506633</v>
      </c>
      <c r="S24" s="190">
        <v>0.846439694270815</v>
      </c>
      <c r="T24" s="259">
        <v>0.10113682365688401</v>
      </c>
      <c r="U24" s="190">
        <v>7.3737059292511198</v>
      </c>
      <c r="V24" s="267">
        <v>1.5945983104622401</v>
      </c>
    </row>
    <row r="25" spans="1:22" ht="13" customHeight="1" x14ac:dyDescent="0.25">
      <c r="A25" s="26" t="s">
        <v>404</v>
      </c>
      <c r="B25" s="184">
        <v>2</v>
      </c>
      <c r="C25" s="190">
        <v>0.39043683731887302</v>
      </c>
      <c r="D25" s="259">
        <v>0.20860960848461399</v>
      </c>
      <c r="E25" s="190">
        <v>0.584995357736107</v>
      </c>
      <c r="F25" s="259">
        <v>0.31208126266092001</v>
      </c>
      <c r="G25" s="190">
        <v>0.41150976280518298</v>
      </c>
      <c r="H25" s="259">
        <v>0.190314699339418</v>
      </c>
      <c r="I25" s="190">
        <v>0.82317194806692995</v>
      </c>
      <c r="J25" s="259">
        <v>0.210182009479221</v>
      </c>
      <c r="K25" s="190">
        <v>5.00274453788405</v>
      </c>
      <c r="L25" s="259">
        <v>1.634555762035</v>
      </c>
      <c r="M25" s="190">
        <v>0.47043593831792702</v>
      </c>
      <c r="N25" s="259">
        <v>0.20390691476108899</v>
      </c>
      <c r="O25" s="190">
        <v>0.57087799141465101</v>
      </c>
      <c r="P25" s="259">
        <v>0.28799109413718199</v>
      </c>
      <c r="Q25" s="190">
        <v>0.42992375147241002</v>
      </c>
      <c r="R25" s="259">
        <v>0.17412649158250601</v>
      </c>
      <c r="S25" s="190">
        <v>0.76650400793350504</v>
      </c>
      <c r="T25" s="259">
        <v>0.207569484601834</v>
      </c>
      <c r="U25" s="190">
        <v>7.5055793335091296</v>
      </c>
      <c r="V25" s="267">
        <v>1.7621668488657101</v>
      </c>
    </row>
    <row r="26" spans="1:22" ht="13" customHeight="1" x14ac:dyDescent="0.25">
      <c r="A26" s="26" t="s">
        <v>405</v>
      </c>
      <c r="B26" s="184">
        <v>2</v>
      </c>
      <c r="C26" s="190">
        <v>-2.9645922648289399E-2</v>
      </c>
      <c r="D26" s="259">
        <v>8.4553822216397997E-2</v>
      </c>
      <c r="E26" s="190">
        <v>0.21026391263594801</v>
      </c>
      <c r="F26" s="259">
        <v>0.212249964211636</v>
      </c>
      <c r="G26" s="190">
        <v>0.31307315397181101</v>
      </c>
      <c r="H26" s="259">
        <v>0.15141920900948599</v>
      </c>
      <c r="I26" s="190">
        <v>0.88134001416531205</v>
      </c>
      <c r="J26" s="259">
        <v>0.18070690207595899</v>
      </c>
      <c r="K26" s="190">
        <v>7.3655756343792804</v>
      </c>
      <c r="L26" s="259">
        <v>1.7189477732943199</v>
      </c>
      <c r="M26" s="190">
        <v>-3.8850610877682601E-2</v>
      </c>
      <c r="N26" s="259">
        <v>9.7476912696851201E-2</v>
      </c>
      <c r="O26" s="190">
        <v>0.192971079880663</v>
      </c>
      <c r="P26" s="259">
        <v>0.21057233555983901</v>
      </c>
      <c r="Q26" s="190">
        <v>0.29950500622441101</v>
      </c>
      <c r="R26" s="259">
        <v>0.14979265193247701</v>
      </c>
      <c r="S26" s="190">
        <v>0.844477431756679</v>
      </c>
      <c r="T26" s="259">
        <v>0.17578792851917199</v>
      </c>
      <c r="U26" s="190">
        <v>9.4979014176130008</v>
      </c>
      <c r="V26" s="267">
        <v>2.0005550775213599</v>
      </c>
    </row>
    <row r="27" spans="1:22" ht="13" customHeight="1" x14ac:dyDescent="0.25">
      <c r="A27" s="26" t="s">
        <v>406</v>
      </c>
      <c r="B27" s="184">
        <v>2</v>
      </c>
      <c r="C27" s="190">
        <v>6.0886053382517E-2</v>
      </c>
      <c r="D27" s="259">
        <v>0.14599184944498</v>
      </c>
      <c r="E27" s="190">
        <v>0.189934526170498</v>
      </c>
      <c r="F27" s="259">
        <v>0.152189106921964</v>
      </c>
      <c r="G27" s="190">
        <v>0.22337168356166101</v>
      </c>
      <c r="H27" s="259">
        <v>0.105134715355422</v>
      </c>
      <c r="I27" s="190">
        <v>0.75714961843227002</v>
      </c>
      <c r="J27" s="259">
        <v>0.109341124079505</v>
      </c>
      <c r="K27" s="190">
        <v>2.8510825215847602</v>
      </c>
      <c r="L27" s="259">
        <v>0.67229975850600199</v>
      </c>
      <c r="M27" s="190">
        <v>0.14340134988273501</v>
      </c>
      <c r="N27" s="259">
        <v>0.15300252548389301</v>
      </c>
      <c r="O27" s="190">
        <v>0.21165889801174001</v>
      </c>
      <c r="P27" s="259">
        <v>0.14876683677263899</v>
      </c>
      <c r="Q27" s="190">
        <v>0.127776197551625</v>
      </c>
      <c r="R27" s="259">
        <v>0.103390059109051</v>
      </c>
      <c r="S27" s="190">
        <v>0.774247189745357</v>
      </c>
      <c r="T27" s="259">
        <v>0.105178177862953</v>
      </c>
      <c r="U27" s="190">
        <v>11.0627828827588</v>
      </c>
      <c r="V27" s="267">
        <v>0.97905069563291303</v>
      </c>
    </row>
    <row r="28" spans="1:22" ht="13" customHeight="1" x14ac:dyDescent="0.25">
      <c r="A28" s="26" t="s">
        <v>407</v>
      </c>
      <c r="B28" s="184">
        <v>2</v>
      </c>
      <c r="C28" s="190">
        <v>9.0627241105774803E-2</v>
      </c>
      <c r="D28" s="259">
        <v>0.15075982679736899</v>
      </c>
      <c r="E28" s="190">
        <v>0.51682980283361202</v>
      </c>
      <c r="F28" s="259">
        <v>0.24442876330219401</v>
      </c>
      <c r="G28" s="190">
        <v>0.17708484575616701</v>
      </c>
      <c r="H28" s="259">
        <v>0.249900511185115</v>
      </c>
      <c r="I28" s="190">
        <v>1.0094528215890499</v>
      </c>
      <c r="J28" s="259">
        <v>0.155875982605862</v>
      </c>
      <c r="K28" s="190">
        <v>5.6032823017474502</v>
      </c>
      <c r="L28" s="259">
        <v>1.41291786529404</v>
      </c>
      <c r="M28" s="190">
        <v>7.9063102556878595E-2</v>
      </c>
      <c r="N28" s="259">
        <v>0.14296979611831101</v>
      </c>
      <c r="O28" s="190">
        <v>0.499590457794717</v>
      </c>
      <c r="P28" s="259">
        <v>0.24225538824807799</v>
      </c>
      <c r="Q28" s="190">
        <v>0.151766166671537</v>
      </c>
      <c r="R28" s="259">
        <v>0.24978203028111101</v>
      </c>
      <c r="S28" s="190">
        <v>0.98930103044017603</v>
      </c>
      <c r="T28" s="259">
        <v>0.149111920740955</v>
      </c>
      <c r="U28" s="190">
        <v>8.0926044434383702</v>
      </c>
      <c r="V28" s="267">
        <v>1.6047853344042999</v>
      </c>
    </row>
    <row r="29" spans="1:22" ht="13" customHeight="1" x14ac:dyDescent="0.25">
      <c r="A29" s="26" t="s">
        <v>408</v>
      </c>
      <c r="B29" s="184">
        <v>2</v>
      </c>
      <c r="C29" s="190">
        <v>0.467310267680974</v>
      </c>
      <c r="D29" s="259">
        <v>0.104935201507209</v>
      </c>
      <c r="E29" s="190">
        <v>0.24396993802338299</v>
      </c>
      <c r="F29" s="259">
        <v>0.23279384186627</v>
      </c>
      <c r="G29" s="190">
        <v>0.35478622352168199</v>
      </c>
      <c r="H29" s="259">
        <v>0.14450814012050001</v>
      </c>
      <c r="I29" s="190">
        <v>0.86006046788985402</v>
      </c>
      <c r="J29" s="259">
        <v>0.16281317894022099</v>
      </c>
      <c r="K29" s="190">
        <v>4.2612271668417696</v>
      </c>
      <c r="L29" s="259">
        <v>1.2643536765491701</v>
      </c>
      <c r="M29" s="190">
        <v>0.43721263212278799</v>
      </c>
      <c r="N29" s="259">
        <v>0.104967355546449</v>
      </c>
      <c r="O29" s="190">
        <v>0.249490944607693</v>
      </c>
      <c r="P29" s="259">
        <v>0.251090629692584</v>
      </c>
      <c r="Q29" s="190">
        <v>0.28882350933178502</v>
      </c>
      <c r="R29" s="259">
        <v>0.132663404212081</v>
      </c>
      <c r="S29" s="190">
        <v>0.78558468690084804</v>
      </c>
      <c r="T29" s="259">
        <v>0.154132192081505</v>
      </c>
      <c r="U29" s="190">
        <v>12.2091599844206</v>
      </c>
      <c r="V29" s="267">
        <v>1.8866765757605899</v>
      </c>
    </row>
    <row r="30" spans="1:22" ht="13" customHeight="1" x14ac:dyDescent="0.25">
      <c r="A30" s="26" t="s">
        <v>409</v>
      </c>
      <c r="B30" s="184">
        <v>2</v>
      </c>
      <c r="C30" s="190">
        <v>0.183001592701973</v>
      </c>
      <c r="D30" s="259">
        <v>3.4676993390431898E-2</v>
      </c>
      <c r="E30" s="190">
        <v>0.52532293790960505</v>
      </c>
      <c r="F30" s="259">
        <v>0.17596329445216799</v>
      </c>
      <c r="G30" s="190">
        <v>-3.8290481490349797E-2</v>
      </c>
      <c r="H30" s="259">
        <v>0.124345029875117</v>
      </c>
      <c r="I30" s="190">
        <v>1.03191304594069</v>
      </c>
      <c r="J30" s="259">
        <v>0.12902241251537899</v>
      </c>
      <c r="K30" s="190">
        <v>6.6992198683628903</v>
      </c>
      <c r="L30" s="259">
        <v>1.13022905867481</v>
      </c>
      <c r="M30" s="190">
        <v>0.181059966702247</v>
      </c>
      <c r="N30" s="259">
        <v>3.3968179905742399E-2</v>
      </c>
      <c r="O30" s="190">
        <v>0.45710677786717302</v>
      </c>
      <c r="P30" s="259">
        <v>0.18217327989996501</v>
      </c>
      <c r="Q30" s="190">
        <v>-3.9316149117673102E-2</v>
      </c>
      <c r="R30" s="259">
        <v>0.127644868841611</v>
      </c>
      <c r="S30" s="190">
        <v>0.99527745381523802</v>
      </c>
      <c r="T30" s="259">
        <v>0.131595559043786</v>
      </c>
      <c r="U30" s="190">
        <v>10.3112938087764</v>
      </c>
      <c r="V30" s="267">
        <v>1.2666881781328401</v>
      </c>
    </row>
    <row r="31" spans="1:22" ht="13" customHeight="1" x14ac:dyDescent="0.25">
      <c r="A31" s="26" t="s">
        <v>410</v>
      </c>
      <c r="B31" s="184">
        <v>2</v>
      </c>
      <c r="C31" s="190">
        <v>2.9195589080244E-2</v>
      </c>
      <c r="D31" s="259">
        <v>0.115108743431663</v>
      </c>
      <c r="E31" s="190">
        <v>0.39910428207482901</v>
      </c>
      <c r="F31" s="259">
        <v>0.117705310758875</v>
      </c>
      <c r="G31" s="190">
        <v>0.34583751772139498</v>
      </c>
      <c r="H31" s="259">
        <v>0.12742398196375901</v>
      </c>
      <c r="I31" s="190">
        <v>0.67195120831134203</v>
      </c>
      <c r="J31" s="259">
        <v>0.11748410651468801</v>
      </c>
      <c r="K31" s="190">
        <v>6.2986358255953396</v>
      </c>
      <c r="L31" s="259">
        <v>1.3037406267015299</v>
      </c>
      <c r="M31" s="190">
        <v>3.6450971996887002E-2</v>
      </c>
      <c r="N31" s="259">
        <v>0.111374935507827</v>
      </c>
      <c r="O31" s="190">
        <v>0.35684829853696598</v>
      </c>
      <c r="P31" s="259">
        <v>0.121446641845722</v>
      </c>
      <c r="Q31" s="190">
        <v>0.34110827504911601</v>
      </c>
      <c r="R31" s="259">
        <v>0.12555114491700001</v>
      </c>
      <c r="S31" s="190">
        <v>0.63775829089240499</v>
      </c>
      <c r="T31" s="259">
        <v>0.11691327780501801</v>
      </c>
      <c r="U31" s="190">
        <v>7.8825993609240399</v>
      </c>
      <c r="V31" s="267">
        <v>1.4209686869406399</v>
      </c>
    </row>
    <row r="32" spans="1:22" ht="13" customHeight="1" x14ac:dyDescent="0.25">
      <c r="A32" s="26" t="s">
        <v>411</v>
      </c>
      <c r="B32" s="184">
        <v>2</v>
      </c>
      <c r="C32" s="190">
        <v>0.20901288601151299</v>
      </c>
      <c r="D32" s="259">
        <v>0.16526159016844399</v>
      </c>
      <c r="E32" s="190">
        <v>0.60108876353341001</v>
      </c>
      <c r="F32" s="259">
        <v>0.20066169394174399</v>
      </c>
      <c r="G32" s="190">
        <v>0.16542995752054299</v>
      </c>
      <c r="H32" s="259">
        <v>0.13163649616940101</v>
      </c>
      <c r="I32" s="190">
        <v>0.904744306064167</v>
      </c>
      <c r="J32" s="259">
        <v>0.17014258951556199</v>
      </c>
      <c r="K32" s="190">
        <v>6.2250925435572801</v>
      </c>
      <c r="L32" s="259">
        <v>1.5943596801078499</v>
      </c>
      <c r="M32" s="190">
        <v>0.251340702294094</v>
      </c>
      <c r="N32" s="259">
        <v>0.16390925163642101</v>
      </c>
      <c r="O32" s="190">
        <v>0.56421623306852497</v>
      </c>
      <c r="P32" s="259">
        <v>0.19139604204861199</v>
      </c>
      <c r="Q32" s="190">
        <v>0.124470991855234</v>
      </c>
      <c r="R32" s="259">
        <v>0.119083183611897</v>
      </c>
      <c r="S32" s="190">
        <v>0.87679800094416505</v>
      </c>
      <c r="T32" s="259">
        <v>0.16769238881762599</v>
      </c>
      <c r="U32" s="190">
        <v>11.866387372423199</v>
      </c>
      <c r="V32" s="267">
        <v>1.7993447721753999</v>
      </c>
    </row>
    <row r="33" spans="1:22" ht="13" customHeight="1" x14ac:dyDescent="0.25">
      <c r="A33" s="26" t="s">
        <v>412</v>
      </c>
      <c r="B33" s="184">
        <v>2</v>
      </c>
      <c r="C33" s="190">
        <v>0.135369973372538</v>
      </c>
      <c r="D33" s="259">
        <v>0.14090262253048499</v>
      </c>
      <c r="E33" s="190">
        <v>0.146655465400542</v>
      </c>
      <c r="F33" s="259">
        <v>0.29909346401376602</v>
      </c>
      <c r="G33" s="190">
        <v>0.24646289083251799</v>
      </c>
      <c r="H33" s="259">
        <v>0.21232654835353401</v>
      </c>
      <c r="I33" s="190">
        <v>0.56727376820113895</v>
      </c>
      <c r="J33" s="259">
        <v>0.243212718047636</v>
      </c>
      <c r="K33" s="190">
        <v>1.8779936664690999</v>
      </c>
      <c r="L33" s="259">
        <v>1.0497244715290199</v>
      </c>
      <c r="M33" s="190">
        <v>0.10281376038666799</v>
      </c>
      <c r="N33" s="259">
        <v>0.12349634019193299</v>
      </c>
      <c r="O33" s="190">
        <v>0.175917970628506</v>
      </c>
      <c r="P33" s="259">
        <v>0.27595787987709902</v>
      </c>
      <c r="Q33" s="190">
        <v>0.24096625872501101</v>
      </c>
      <c r="R33" s="259">
        <v>0.19950391471135101</v>
      </c>
      <c r="S33" s="190">
        <v>0.50070349517391899</v>
      </c>
      <c r="T33" s="259">
        <v>0.23639614158059999</v>
      </c>
      <c r="U33" s="190">
        <v>9.7756131098721806</v>
      </c>
      <c r="V33" s="267">
        <v>2.2625877999555501</v>
      </c>
    </row>
    <row r="34" spans="1:22" ht="13" customHeight="1" x14ac:dyDescent="0.25">
      <c r="A34" s="26" t="s">
        <v>413</v>
      </c>
      <c r="B34" s="184">
        <v>2</v>
      </c>
      <c r="C34" s="190">
        <v>0.20012714935491199</v>
      </c>
      <c r="D34" s="259">
        <v>0.123914522601201</v>
      </c>
      <c r="E34" s="190">
        <v>0.263251493093205</v>
      </c>
      <c r="F34" s="259">
        <v>0.19977661108350001</v>
      </c>
      <c r="G34" s="190">
        <v>0.29389365410500301</v>
      </c>
      <c r="H34" s="259">
        <v>0.162081715701271</v>
      </c>
      <c r="I34" s="190">
        <v>0.83905669459909804</v>
      </c>
      <c r="J34" s="259">
        <v>0.144061758981335</v>
      </c>
      <c r="K34" s="190">
        <v>5.7181168063838701</v>
      </c>
      <c r="L34" s="259">
        <v>1.5978418426222001</v>
      </c>
      <c r="M34" s="190">
        <v>0.21041989924287099</v>
      </c>
      <c r="N34" s="259">
        <v>0.125182168825235</v>
      </c>
      <c r="O34" s="190">
        <v>0.32480339548194598</v>
      </c>
      <c r="P34" s="259">
        <v>0.19836829564928299</v>
      </c>
      <c r="Q34" s="190">
        <v>0.27629653028203</v>
      </c>
      <c r="R34" s="259">
        <v>0.157820555346009</v>
      </c>
      <c r="S34" s="190">
        <v>0.79590332643210904</v>
      </c>
      <c r="T34" s="259">
        <v>0.14102139729897101</v>
      </c>
      <c r="U34" s="190">
        <v>11.138104160372899</v>
      </c>
      <c r="V34" s="267">
        <v>1.91555283015364</v>
      </c>
    </row>
    <row r="35" spans="1:22" ht="13" customHeight="1" x14ac:dyDescent="0.25">
      <c r="A35" s="26" t="s">
        <v>414</v>
      </c>
      <c r="B35" s="184">
        <v>2</v>
      </c>
      <c r="C35" s="190">
        <v>3.2903712410450099E-2</v>
      </c>
      <c r="D35" s="259">
        <v>6.7789796849530903E-2</v>
      </c>
      <c r="E35" s="190">
        <v>0.477631978365891</v>
      </c>
      <c r="F35" s="259">
        <v>0.23590274004037501</v>
      </c>
      <c r="G35" s="190">
        <v>0.37249325499015901</v>
      </c>
      <c r="H35" s="259">
        <v>0.134511402260201</v>
      </c>
      <c r="I35" s="190">
        <v>0.99283505200651101</v>
      </c>
      <c r="J35" s="259">
        <v>0.131166148657029</v>
      </c>
      <c r="K35" s="190">
        <v>5.0881033679036296</v>
      </c>
      <c r="L35" s="259">
        <v>1.05398613221632</v>
      </c>
      <c r="M35" s="190">
        <v>6.18076402623607E-2</v>
      </c>
      <c r="N35" s="259">
        <v>6.1203063933375199E-2</v>
      </c>
      <c r="O35" s="190">
        <v>0.405786339317736</v>
      </c>
      <c r="P35" s="259">
        <v>0.22140051082253501</v>
      </c>
      <c r="Q35" s="190">
        <v>0.37724763847359799</v>
      </c>
      <c r="R35" s="259">
        <v>0.129229291625716</v>
      </c>
      <c r="S35" s="190">
        <v>0.88631522816155806</v>
      </c>
      <c r="T35" s="259">
        <v>0.12621981183075001</v>
      </c>
      <c r="U35" s="190">
        <v>11.9537350940148</v>
      </c>
      <c r="V35" s="267">
        <v>1.3942389929819199</v>
      </c>
    </row>
    <row r="36" spans="1:22" ht="13" customHeight="1" x14ac:dyDescent="0.25">
      <c r="A36" s="26" t="s">
        <v>415</v>
      </c>
      <c r="B36" s="184">
        <v>2</v>
      </c>
      <c r="C36" s="190">
        <v>5.7261251144181E-2</v>
      </c>
      <c r="D36" s="259">
        <v>3.4269995476653402E-2</v>
      </c>
      <c r="E36" s="190">
        <v>9.7726253000222404E-2</v>
      </c>
      <c r="F36" s="259">
        <v>0.23410224436063601</v>
      </c>
      <c r="G36" s="190">
        <v>0.67038003500920895</v>
      </c>
      <c r="H36" s="259">
        <v>0.116043117539108</v>
      </c>
      <c r="I36" s="190">
        <v>0.55125127462622803</v>
      </c>
      <c r="J36" s="259">
        <v>0.129376170653942</v>
      </c>
      <c r="K36" s="190">
        <v>5.4691569970204403</v>
      </c>
      <c r="L36" s="259">
        <v>1.33128766947855</v>
      </c>
      <c r="M36" s="190">
        <v>5.5496787326329101E-2</v>
      </c>
      <c r="N36" s="259">
        <v>3.3362296359754698E-2</v>
      </c>
      <c r="O36" s="190">
        <v>7.1636481995888596E-2</v>
      </c>
      <c r="P36" s="259">
        <v>0.232322948786304</v>
      </c>
      <c r="Q36" s="190">
        <v>0.60047939828546304</v>
      </c>
      <c r="R36" s="259">
        <v>0.11442174248968601</v>
      </c>
      <c r="S36" s="190">
        <v>0.51220732897241705</v>
      </c>
      <c r="T36" s="259">
        <v>0.12646479911359801</v>
      </c>
      <c r="U36" s="190">
        <v>9.1678163492335507</v>
      </c>
      <c r="V36" s="267">
        <v>1.5390841137879201</v>
      </c>
    </row>
    <row r="37" spans="1:22" ht="13" customHeight="1" x14ac:dyDescent="0.25">
      <c r="A37" s="26" t="s">
        <v>416</v>
      </c>
      <c r="B37" s="184">
        <v>2</v>
      </c>
      <c r="C37" s="190">
        <v>0.248946268427613</v>
      </c>
      <c r="D37" s="259">
        <v>6.1764717484904301E-2</v>
      </c>
      <c r="E37" s="190">
        <v>0.65259180642875803</v>
      </c>
      <c r="F37" s="259">
        <v>0.170468174725941</v>
      </c>
      <c r="G37" s="190">
        <v>0.63504605347866205</v>
      </c>
      <c r="H37" s="259">
        <v>7.2232606347290104E-2</v>
      </c>
      <c r="I37" s="190">
        <v>0.74638247680858605</v>
      </c>
      <c r="J37" s="259">
        <v>0.11987874658936799</v>
      </c>
      <c r="K37" s="190">
        <v>9.5315286700606592</v>
      </c>
      <c r="L37" s="259">
        <v>1.2186417104387799</v>
      </c>
      <c r="M37" s="190">
        <v>0.28312752074659697</v>
      </c>
      <c r="N37" s="259">
        <v>6.3569437481705002E-2</v>
      </c>
      <c r="O37" s="190">
        <v>0.61495576065523005</v>
      </c>
      <c r="P37" s="259">
        <v>0.16847194376003999</v>
      </c>
      <c r="Q37" s="190">
        <v>0.59068599422177903</v>
      </c>
      <c r="R37" s="259">
        <v>7.1858300046760998E-2</v>
      </c>
      <c r="S37" s="190">
        <v>0.72992395747118499</v>
      </c>
      <c r="T37" s="259">
        <v>0.117425699993424</v>
      </c>
      <c r="U37" s="190">
        <v>12.182155263516099</v>
      </c>
      <c r="V37" s="267">
        <v>1.26812262600866</v>
      </c>
    </row>
    <row r="38" spans="1:22" ht="13" customHeight="1" x14ac:dyDescent="0.25">
      <c r="A38" s="26" t="s">
        <v>417</v>
      </c>
      <c r="B38" s="184">
        <v>2</v>
      </c>
      <c r="C38" s="190">
        <v>8.6309427993137594E-2</v>
      </c>
      <c r="D38" s="259">
        <v>6.20203605651665E-2</v>
      </c>
      <c r="E38" s="190">
        <v>0.17349923365334999</v>
      </c>
      <c r="F38" s="259">
        <v>0.22897597891327301</v>
      </c>
      <c r="G38" s="190">
        <v>0.50025483746030996</v>
      </c>
      <c r="H38" s="259">
        <v>0.13124282838220999</v>
      </c>
      <c r="I38" s="190">
        <v>0.658053157473793</v>
      </c>
      <c r="J38" s="259">
        <v>0.17123518440081101</v>
      </c>
      <c r="K38" s="190">
        <v>3.5063138915709802</v>
      </c>
      <c r="L38" s="259">
        <v>0.89586720728570202</v>
      </c>
      <c r="M38" s="190">
        <v>0.107462224394653</v>
      </c>
      <c r="N38" s="259">
        <v>6.0737716624045403E-2</v>
      </c>
      <c r="O38" s="190">
        <v>0.20294861869934999</v>
      </c>
      <c r="P38" s="259">
        <v>0.22116208277107</v>
      </c>
      <c r="Q38" s="190">
        <v>0.51416755797737401</v>
      </c>
      <c r="R38" s="259">
        <v>0.12861914654564099</v>
      </c>
      <c r="S38" s="190">
        <v>0.54864340340114504</v>
      </c>
      <c r="T38" s="259">
        <v>0.17041927925991901</v>
      </c>
      <c r="U38" s="190">
        <v>5.5925011182541002</v>
      </c>
      <c r="V38" s="267">
        <v>1.06680799583233</v>
      </c>
    </row>
    <row r="39" spans="1:22" ht="13" customHeight="1" x14ac:dyDescent="0.25">
      <c r="A39" s="26" t="s">
        <v>418</v>
      </c>
      <c r="B39" s="184">
        <v>2</v>
      </c>
      <c r="C39" s="190">
        <v>0.22101963642953301</v>
      </c>
      <c r="D39" s="259">
        <v>8.5769357301099802E-2</v>
      </c>
      <c r="E39" s="190">
        <v>0.39094615199976501</v>
      </c>
      <c r="F39" s="259">
        <v>0.18259686197861799</v>
      </c>
      <c r="G39" s="190">
        <v>0.64563372528094998</v>
      </c>
      <c r="H39" s="259">
        <v>0.14051771554352099</v>
      </c>
      <c r="I39" s="190">
        <v>0.7796799562551</v>
      </c>
      <c r="J39" s="259">
        <v>0.18002427012789099</v>
      </c>
      <c r="K39" s="190">
        <v>7.94552217362624</v>
      </c>
      <c r="L39" s="259">
        <v>1.5570785600431101</v>
      </c>
      <c r="M39" s="190">
        <v>0.22317229250651699</v>
      </c>
      <c r="N39" s="259">
        <v>8.3957332457177403E-2</v>
      </c>
      <c r="O39" s="190">
        <v>0.40100861553495698</v>
      </c>
      <c r="P39" s="259">
        <v>0.18304128515548901</v>
      </c>
      <c r="Q39" s="190">
        <v>0.65774653164793795</v>
      </c>
      <c r="R39" s="259">
        <v>0.13889118389653601</v>
      </c>
      <c r="S39" s="190">
        <v>0.78660789848064805</v>
      </c>
      <c r="T39" s="259">
        <v>0.17990636861467099</v>
      </c>
      <c r="U39" s="190">
        <v>8.1804553605207602</v>
      </c>
      <c r="V39" s="267">
        <v>1.5627042395684001</v>
      </c>
    </row>
    <row r="40" spans="1:22" ht="13" customHeight="1" x14ac:dyDescent="0.25">
      <c r="A40" s="26" t="s">
        <v>419</v>
      </c>
      <c r="B40" s="184">
        <v>2</v>
      </c>
      <c r="C40" s="190">
        <v>0.14661296752227501</v>
      </c>
      <c r="D40" s="259">
        <v>0.104163155923263</v>
      </c>
      <c r="E40" s="190">
        <v>0.63567967400129999</v>
      </c>
      <c r="F40" s="259">
        <v>0.19472818974589701</v>
      </c>
      <c r="G40" s="190">
        <v>0.21936651827393699</v>
      </c>
      <c r="H40" s="259">
        <v>9.9654725965061197E-2</v>
      </c>
      <c r="I40" s="190">
        <v>0.71265393662208598</v>
      </c>
      <c r="J40" s="259">
        <v>0.13923357347031001</v>
      </c>
      <c r="K40" s="190">
        <v>4.2268343554050496</v>
      </c>
      <c r="L40" s="259">
        <v>1.0947052615973301</v>
      </c>
      <c r="M40" s="190">
        <v>0.10508978778780501</v>
      </c>
      <c r="N40" s="259">
        <v>9.7862355866022502E-2</v>
      </c>
      <c r="O40" s="190">
        <v>0.64618460826753399</v>
      </c>
      <c r="P40" s="259">
        <v>0.20841803423070801</v>
      </c>
      <c r="Q40" s="190">
        <v>0.227205529524205</v>
      </c>
      <c r="R40" s="259">
        <v>9.1819373101288695E-2</v>
      </c>
      <c r="S40" s="190">
        <v>0.60058715336240598</v>
      </c>
      <c r="T40" s="259">
        <v>0.136076161514117</v>
      </c>
      <c r="U40" s="190">
        <v>9.2402585150908205</v>
      </c>
      <c r="V40" s="267">
        <v>1.39971015538104</v>
      </c>
    </row>
    <row r="41" spans="1:22" ht="13" customHeight="1" x14ac:dyDescent="0.25">
      <c r="A41" s="26" t="s">
        <v>420</v>
      </c>
      <c r="B41" s="184">
        <v>2</v>
      </c>
      <c r="C41" s="190">
        <v>0.53052785750598297</v>
      </c>
      <c r="D41" s="259">
        <v>0.153784121822333</v>
      </c>
      <c r="E41" s="190">
        <v>1.1723444848425</v>
      </c>
      <c r="F41" s="259">
        <v>0.21031389440024301</v>
      </c>
      <c r="G41" s="190">
        <v>0.21565291497922801</v>
      </c>
      <c r="H41" s="259">
        <v>0.145068462422</v>
      </c>
      <c r="I41" s="190">
        <v>0.82364571046257895</v>
      </c>
      <c r="J41" s="259">
        <v>0.168296203290482</v>
      </c>
      <c r="K41" s="190">
        <v>7.3657799044048904</v>
      </c>
      <c r="L41" s="259">
        <v>1.6447239705121099</v>
      </c>
      <c r="M41" s="190">
        <v>0.53902670284278098</v>
      </c>
      <c r="N41" s="259">
        <v>0.14941162953631801</v>
      </c>
      <c r="O41" s="190">
        <v>1.23700302703096</v>
      </c>
      <c r="P41" s="259">
        <v>0.185598667420455</v>
      </c>
      <c r="Q41" s="190">
        <v>0.238243122574474</v>
      </c>
      <c r="R41" s="259">
        <v>0.145845149654897</v>
      </c>
      <c r="S41" s="190">
        <v>0.79195072594193305</v>
      </c>
      <c r="T41" s="259">
        <v>0.16113330646647001</v>
      </c>
      <c r="U41" s="190">
        <v>13.847928050017201</v>
      </c>
      <c r="V41" s="267">
        <v>1.7970892751466401</v>
      </c>
    </row>
    <row r="42" spans="1:22" ht="13" customHeight="1" x14ac:dyDescent="0.25">
      <c r="A42" s="26" t="s">
        <v>421</v>
      </c>
      <c r="B42" s="184">
        <v>2</v>
      </c>
      <c r="C42" s="190">
        <v>0.15456235876160099</v>
      </c>
      <c r="D42" s="259">
        <v>0.12265440813811899</v>
      </c>
      <c r="E42" s="190">
        <v>1.2537591312640399</v>
      </c>
      <c r="F42" s="259">
        <v>0.20688738026477799</v>
      </c>
      <c r="G42" s="190">
        <v>0.43454792571359702</v>
      </c>
      <c r="H42" s="259">
        <v>0.139797195159968</v>
      </c>
      <c r="I42" s="190">
        <v>1.2656430813722099</v>
      </c>
      <c r="J42" s="259">
        <v>0.14229663459935499</v>
      </c>
      <c r="K42" s="190">
        <v>19.668737221006801</v>
      </c>
      <c r="L42" s="259">
        <v>2.19880665882487</v>
      </c>
      <c r="M42" s="190">
        <v>0.15049319663859101</v>
      </c>
      <c r="N42" s="259">
        <v>0.120666416604523</v>
      </c>
      <c r="O42" s="190">
        <v>1.2749636031799401</v>
      </c>
      <c r="P42" s="259">
        <v>0.19509629476077101</v>
      </c>
      <c r="Q42" s="190">
        <v>0.35969335879777398</v>
      </c>
      <c r="R42" s="259">
        <v>0.13960186638229499</v>
      </c>
      <c r="S42" s="190">
        <v>1.24475978060324</v>
      </c>
      <c r="T42" s="259">
        <v>0.136322922462527</v>
      </c>
      <c r="U42" s="190">
        <v>26.907504256779401</v>
      </c>
      <c r="V42" s="267">
        <v>2.3011793939904202</v>
      </c>
    </row>
    <row r="43" spans="1:22" ht="13" customHeight="1" x14ac:dyDescent="0.25">
      <c r="A43" s="26" t="s">
        <v>422</v>
      </c>
      <c r="B43" s="184">
        <v>2</v>
      </c>
      <c r="C43" s="190">
        <v>0.82781996596415797</v>
      </c>
      <c r="D43" s="259">
        <v>0.22389069560809599</v>
      </c>
      <c r="E43" s="190">
        <v>0.62664621065147197</v>
      </c>
      <c r="F43" s="259">
        <v>0.355633486270931</v>
      </c>
      <c r="G43" s="190">
        <v>0.65832275946824204</v>
      </c>
      <c r="H43" s="259">
        <v>0.309124695684169</v>
      </c>
      <c r="I43" s="190">
        <v>0.44743526262920003</v>
      </c>
      <c r="J43" s="259">
        <v>0.247359652551045</v>
      </c>
      <c r="K43" s="190">
        <v>7.6143997934856102</v>
      </c>
      <c r="L43" s="259">
        <v>2.0976186458075201</v>
      </c>
      <c r="M43" s="190">
        <v>0.89413888513794904</v>
      </c>
      <c r="N43" s="259">
        <v>0.23253919173161</v>
      </c>
      <c r="O43" s="190">
        <v>0.60688071203737104</v>
      </c>
      <c r="P43" s="259">
        <v>0.35252795477748</v>
      </c>
      <c r="Q43" s="190">
        <v>0.65423167091152201</v>
      </c>
      <c r="R43" s="259">
        <v>0.30937331464586398</v>
      </c>
      <c r="S43" s="190">
        <v>0.46077076977825399</v>
      </c>
      <c r="T43" s="259">
        <v>0.25112898634337699</v>
      </c>
      <c r="U43" s="190">
        <v>8.2759340812934106</v>
      </c>
      <c r="V43" s="267">
        <v>2.29803465532106</v>
      </c>
    </row>
    <row r="44" spans="1:22" ht="13" customHeight="1" x14ac:dyDescent="0.25">
      <c r="A44" s="26" t="s">
        <v>423</v>
      </c>
      <c r="B44" s="184">
        <v>2</v>
      </c>
      <c r="C44" s="190">
        <v>2.5256008996757399E-2</v>
      </c>
      <c r="D44" s="259">
        <v>5.95148195492885E-2</v>
      </c>
      <c r="E44" s="190">
        <v>1.0420831763603901E-2</v>
      </c>
      <c r="F44" s="259">
        <v>0.117085336102714</v>
      </c>
      <c r="G44" s="190">
        <v>0.27073974001310502</v>
      </c>
      <c r="H44" s="259">
        <v>0.103469552370527</v>
      </c>
      <c r="I44" s="190">
        <v>0.81065548686045297</v>
      </c>
      <c r="J44" s="259">
        <v>0.127350477450482</v>
      </c>
      <c r="K44" s="190">
        <v>6.1525638966413396</v>
      </c>
      <c r="L44" s="259">
        <v>1.12773441569914</v>
      </c>
      <c r="M44" s="190">
        <v>2.6574040923198001E-2</v>
      </c>
      <c r="N44" s="259">
        <v>6.0148405682700003E-2</v>
      </c>
      <c r="O44" s="190">
        <v>2.4246648126726202E-2</v>
      </c>
      <c r="P44" s="259">
        <v>0.114968291073204</v>
      </c>
      <c r="Q44" s="190">
        <v>0.266695105801738</v>
      </c>
      <c r="R44" s="259">
        <v>0.103934876235642</v>
      </c>
      <c r="S44" s="190">
        <v>0.80525629772114704</v>
      </c>
      <c r="T44" s="259">
        <v>0.129202057922468</v>
      </c>
      <c r="U44" s="190">
        <v>6.5835295717619902</v>
      </c>
      <c r="V44" s="267">
        <v>1.03570541065149</v>
      </c>
    </row>
    <row r="45" spans="1:22" ht="13" customHeight="1" x14ac:dyDescent="0.25">
      <c r="A45" s="26" t="s">
        <v>424</v>
      </c>
      <c r="B45" s="184">
        <v>2</v>
      </c>
      <c r="C45" s="190">
        <v>0.199927003895954</v>
      </c>
      <c r="D45" s="259">
        <v>4.9492645170523701E-2</v>
      </c>
      <c r="E45" s="190">
        <v>0.48778456619969601</v>
      </c>
      <c r="F45" s="259">
        <v>0.179495373557608</v>
      </c>
      <c r="G45" s="190">
        <v>0.68184136814221696</v>
      </c>
      <c r="H45" s="259">
        <v>9.8846536646742006E-2</v>
      </c>
      <c r="I45" s="190">
        <v>0.274514845488112</v>
      </c>
      <c r="J45" s="259">
        <v>0.136645960429052</v>
      </c>
      <c r="K45" s="190">
        <v>7.2542226353802803</v>
      </c>
      <c r="L45" s="259">
        <v>1.33514337471045</v>
      </c>
      <c r="M45" s="190">
        <v>0.18771964788066201</v>
      </c>
      <c r="N45" s="259">
        <v>4.9328025068042597E-2</v>
      </c>
      <c r="O45" s="190">
        <v>0.47512777716862498</v>
      </c>
      <c r="P45" s="259">
        <v>0.17716975481983699</v>
      </c>
      <c r="Q45" s="190">
        <v>0.67147114755053094</v>
      </c>
      <c r="R45" s="259">
        <v>9.8526040516109095E-2</v>
      </c>
      <c r="S45" s="190">
        <v>0.28464335555299403</v>
      </c>
      <c r="T45" s="259">
        <v>0.13764465211553001</v>
      </c>
      <c r="U45" s="190">
        <v>8.8891698449426908</v>
      </c>
      <c r="V45" s="267">
        <v>1.39561427602091</v>
      </c>
    </row>
    <row r="46" spans="1:22" ht="13" customHeight="1" x14ac:dyDescent="0.25">
      <c r="A46" s="26" t="s">
        <v>425</v>
      </c>
      <c r="B46" s="184">
        <v>2</v>
      </c>
      <c r="C46" s="190">
        <v>0.512600848924601</v>
      </c>
      <c r="D46" s="259">
        <v>0.17115994820487099</v>
      </c>
      <c r="E46" s="190">
        <v>0.55754009547566796</v>
      </c>
      <c r="F46" s="259">
        <v>0.26255476422537699</v>
      </c>
      <c r="G46" s="190">
        <v>5.9846105552492999E-2</v>
      </c>
      <c r="H46" s="259">
        <v>0.168635602811786</v>
      </c>
      <c r="I46" s="190">
        <v>0.345094535742415</v>
      </c>
      <c r="J46" s="259">
        <v>0.148179845455187</v>
      </c>
      <c r="K46" s="190">
        <v>2.1168619548358301</v>
      </c>
      <c r="L46" s="259">
        <v>0.73630492506482603</v>
      </c>
      <c r="M46" s="190">
        <v>0.54207634239918701</v>
      </c>
      <c r="N46" s="259">
        <v>0.20172468673775201</v>
      </c>
      <c r="O46" s="190">
        <v>0.52749712606627297</v>
      </c>
      <c r="P46" s="259">
        <v>0.274130727955125</v>
      </c>
      <c r="Q46" s="190">
        <v>4.4403320366893498E-2</v>
      </c>
      <c r="R46" s="259">
        <v>0.17996870782087199</v>
      </c>
      <c r="S46" s="190">
        <v>0.31946897827452603</v>
      </c>
      <c r="T46" s="259">
        <v>0.14244225197532201</v>
      </c>
      <c r="U46" s="190">
        <v>6.3576981092657103</v>
      </c>
      <c r="V46" s="267">
        <v>1.49173217240265</v>
      </c>
    </row>
    <row r="47" spans="1:22" ht="13" customHeight="1" x14ac:dyDescent="0.25">
      <c r="A47" s="26" t="s">
        <v>426</v>
      </c>
      <c r="B47" s="184">
        <v>2</v>
      </c>
      <c r="C47" s="190">
        <v>0.38605400294446501</v>
      </c>
      <c r="D47" s="259">
        <v>0.2184461276621</v>
      </c>
      <c r="E47" s="190">
        <v>0.36256308394432502</v>
      </c>
      <c r="F47" s="259">
        <v>0.13320002423458699</v>
      </c>
      <c r="G47" s="190">
        <v>0.12860762837283399</v>
      </c>
      <c r="H47" s="259">
        <v>8.7460268923649997E-2</v>
      </c>
      <c r="I47" s="190">
        <v>0.76065493949797702</v>
      </c>
      <c r="J47" s="259">
        <v>0.104787280179394</v>
      </c>
      <c r="K47" s="190">
        <v>6.3533913212989699</v>
      </c>
      <c r="L47" s="259">
        <v>1.24274234035056</v>
      </c>
      <c r="M47" s="190">
        <v>0.384217868027658</v>
      </c>
      <c r="N47" s="259">
        <v>0.223311567497049</v>
      </c>
      <c r="O47" s="190">
        <v>0.305760345089299</v>
      </c>
      <c r="P47" s="259">
        <v>0.13399083807169801</v>
      </c>
      <c r="Q47" s="190">
        <v>0.138481547124681</v>
      </c>
      <c r="R47" s="259">
        <v>8.6906174923083196E-2</v>
      </c>
      <c r="S47" s="190">
        <v>0.75444557827663605</v>
      </c>
      <c r="T47" s="259">
        <v>0.103316736797364</v>
      </c>
      <c r="U47" s="190">
        <v>7.7733643552668896</v>
      </c>
      <c r="V47" s="267">
        <v>1.3745713199134499</v>
      </c>
    </row>
    <row r="48" spans="1:22" ht="13" customHeight="1" x14ac:dyDescent="0.25">
      <c r="A48" s="26" t="s">
        <v>427</v>
      </c>
      <c r="B48" s="184">
        <v>2</v>
      </c>
      <c r="C48" s="190">
        <v>0.20847601297533799</v>
      </c>
      <c r="D48" s="259">
        <v>0.13297023315378301</v>
      </c>
      <c r="E48" s="190">
        <v>0.51660527913017895</v>
      </c>
      <c r="F48" s="259">
        <v>0.14481390257952101</v>
      </c>
      <c r="G48" s="190">
        <v>0.50470187930258903</v>
      </c>
      <c r="H48" s="259">
        <v>0.181313010492264</v>
      </c>
      <c r="I48" s="190">
        <v>0.85535954917345203</v>
      </c>
      <c r="J48" s="259">
        <v>0.142677681011741</v>
      </c>
      <c r="K48" s="190">
        <v>8.8658109743293299</v>
      </c>
      <c r="L48" s="259">
        <v>1.92410205777323</v>
      </c>
      <c r="M48" s="190">
        <v>0.22206444088808</v>
      </c>
      <c r="N48" s="259">
        <v>0.138125259089835</v>
      </c>
      <c r="O48" s="190">
        <v>0.47299256809905699</v>
      </c>
      <c r="P48" s="259">
        <v>0.14465972241293701</v>
      </c>
      <c r="Q48" s="190">
        <v>0.44924757006437699</v>
      </c>
      <c r="R48" s="259">
        <v>0.176919864901456</v>
      </c>
      <c r="S48" s="190">
        <v>0.82535789785559999</v>
      </c>
      <c r="T48" s="259">
        <v>0.14128385116497499</v>
      </c>
      <c r="U48" s="190">
        <v>11.1185378799871</v>
      </c>
      <c r="V48" s="267">
        <v>2.0227505681893199</v>
      </c>
    </row>
    <row r="49" spans="1:22" ht="13" customHeight="1" x14ac:dyDescent="0.25">
      <c r="A49" s="26" t="s">
        <v>428</v>
      </c>
      <c r="B49" s="184">
        <v>2</v>
      </c>
      <c r="C49" s="190">
        <v>3.4128168620525499E-2</v>
      </c>
      <c r="D49" s="259">
        <v>3.1458480329018997E-2</v>
      </c>
      <c r="E49" s="190">
        <v>0.19464008706430899</v>
      </c>
      <c r="F49" s="259">
        <v>0.18722203222955999</v>
      </c>
      <c r="G49" s="190">
        <v>0.771100184619954</v>
      </c>
      <c r="H49" s="259">
        <v>0.10817620246340701</v>
      </c>
      <c r="I49" s="190">
        <v>1.14258557101014</v>
      </c>
      <c r="J49" s="259">
        <v>0.21762076149113699</v>
      </c>
      <c r="K49" s="190">
        <v>9.9709926506127804</v>
      </c>
      <c r="L49" s="259">
        <v>1.80459304147493</v>
      </c>
      <c r="M49" s="190">
        <v>6.6995174632591803E-2</v>
      </c>
      <c r="N49" s="259">
        <v>3.1911608196857399E-2</v>
      </c>
      <c r="O49" s="190">
        <v>0.17952148977177501</v>
      </c>
      <c r="P49" s="259">
        <v>0.181491151566715</v>
      </c>
      <c r="Q49" s="190">
        <v>0.72078441821495498</v>
      </c>
      <c r="R49" s="259">
        <v>0.100769868510378</v>
      </c>
      <c r="S49" s="190">
        <v>1.09134573489825</v>
      </c>
      <c r="T49" s="259">
        <v>0.211536266174842</v>
      </c>
      <c r="U49" s="190">
        <v>13.036238232146999</v>
      </c>
      <c r="V49" s="267">
        <v>1.99388503340451</v>
      </c>
    </row>
    <row r="50" spans="1:22" ht="13" customHeight="1" x14ac:dyDescent="0.25">
      <c r="A50" s="26" t="s">
        <v>429</v>
      </c>
      <c r="B50" s="184">
        <v>2</v>
      </c>
      <c r="C50" s="190">
        <v>0.19087773888659201</v>
      </c>
      <c r="D50" s="259">
        <v>8.45963595050781E-2</v>
      </c>
      <c r="E50" s="190">
        <v>0.55453299947690204</v>
      </c>
      <c r="F50" s="259">
        <v>0.215502725425536</v>
      </c>
      <c r="G50" s="190">
        <v>0.47169420655586197</v>
      </c>
      <c r="H50" s="259">
        <v>0.17690705846538499</v>
      </c>
      <c r="I50" s="190">
        <v>0.94312108899914404</v>
      </c>
      <c r="J50" s="259">
        <v>0.175705278356453</v>
      </c>
      <c r="K50" s="190">
        <v>5.2907914688989104</v>
      </c>
      <c r="L50" s="259">
        <v>1.19120259553568</v>
      </c>
      <c r="M50" s="190">
        <v>0.19124405012124701</v>
      </c>
      <c r="N50" s="259">
        <v>8.39658132124423E-2</v>
      </c>
      <c r="O50" s="190">
        <v>0.56055910073630399</v>
      </c>
      <c r="P50" s="259">
        <v>0.213548037840606</v>
      </c>
      <c r="Q50" s="190">
        <v>0.47481359455168298</v>
      </c>
      <c r="R50" s="259">
        <v>0.175936925092786</v>
      </c>
      <c r="S50" s="190">
        <v>0.94143527724416298</v>
      </c>
      <c r="T50" s="259">
        <v>0.175876879344528</v>
      </c>
      <c r="U50" s="190">
        <v>5.3100823394113004</v>
      </c>
      <c r="V50" s="267">
        <v>1.2016762232893401</v>
      </c>
    </row>
    <row r="51" spans="1:22" ht="13" customHeight="1" x14ac:dyDescent="0.25">
      <c r="A51" s="26" t="s">
        <v>430</v>
      </c>
      <c r="B51" s="184">
        <v>2</v>
      </c>
      <c r="C51" s="190">
        <v>9.0660104337166106E-2</v>
      </c>
      <c r="D51" s="259">
        <v>6.0819954994365301E-2</v>
      </c>
      <c r="E51" s="190">
        <v>0.827372871449361</v>
      </c>
      <c r="F51" s="259">
        <v>0.27366935092976202</v>
      </c>
      <c r="G51" s="190">
        <v>0.39915539688361001</v>
      </c>
      <c r="H51" s="259">
        <v>0.19407822555396301</v>
      </c>
      <c r="I51" s="190">
        <v>0.88901605075053003</v>
      </c>
      <c r="J51" s="259">
        <v>0.128945272249224</v>
      </c>
      <c r="K51" s="190">
        <v>5.5702584593007396</v>
      </c>
      <c r="L51" s="259">
        <v>0.94108369630702104</v>
      </c>
      <c r="M51" s="190">
        <v>9.1934282385142396E-2</v>
      </c>
      <c r="N51" s="259">
        <v>5.9279197389045503E-2</v>
      </c>
      <c r="O51" s="190">
        <v>0.86616631374435404</v>
      </c>
      <c r="P51" s="259">
        <v>0.27901418750549001</v>
      </c>
      <c r="Q51" s="190">
        <v>0.45132946486855302</v>
      </c>
      <c r="R51" s="259">
        <v>0.19431299881033301</v>
      </c>
      <c r="S51" s="190">
        <v>0.83929262099414104</v>
      </c>
      <c r="T51" s="259">
        <v>0.127995176617517</v>
      </c>
      <c r="U51" s="190">
        <v>9.2543446849035593</v>
      </c>
      <c r="V51" s="267">
        <v>1.32773450561782</v>
      </c>
    </row>
    <row r="52" spans="1:22" ht="13" customHeight="1" x14ac:dyDescent="0.25">
      <c r="A52" s="26" t="s">
        <v>431</v>
      </c>
      <c r="B52" s="184">
        <v>2</v>
      </c>
      <c r="C52" s="190">
        <v>0.110496475966332</v>
      </c>
      <c r="D52" s="259">
        <v>4.6348563868852499E-2</v>
      </c>
      <c r="E52" s="190">
        <v>0.43532688842439898</v>
      </c>
      <c r="F52" s="259">
        <v>0.158555878251114</v>
      </c>
      <c r="G52" s="190">
        <v>0.56884862092548005</v>
      </c>
      <c r="H52" s="259">
        <v>0.15901976214812999</v>
      </c>
      <c r="I52" s="190">
        <v>0.93723091012229098</v>
      </c>
      <c r="J52" s="259">
        <v>0.19200400220262401</v>
      </c>
      <c r="K52" s="190">
        <v>9.9886287464732906</v>
      </c>
      <c r="L52" s="259">
        <v>1.66483658809969</v>
      </c>
      <c r="M52" s="190">
        <v>0.107642144062534</v>
      </c>
      <c r="N52" s="259">
        <v>4.5760235205617401E-2</v>
      </c>
      <c r="O52" s="190">
        <v>0.42233619998224298</v>
      </c>
      <c r="P52" s="259">
        <v>0.152006114974165</v>
      </c>
      <c r="Q52" s="190">
        <v>0.54535467920009095</v>
      </c>
      <c r="R52" s="259">
        <v>0.157890532544434</v>
      </c>
      <c r="S52" s="190">
        <v>0.89556583511391397</v>
      </c>
      <c r="T52" s="259">
        <v>0.19737667194858799</v>
      </c>
      <c r="U52" s="190">
        <v>11.231397222520799</v>
      </c>
      <c r="V52" s="267">
        <v>1.68997542660059</v>
      </c>
    </row>
    <row r="53" spans="1:22" ht="13" customHeight="1" x14ac:dyDescent="0.25">
      <c r="A53" s="26" t="s">
        <v>432</v>
      </c>
      <c r="B53" s="184">
        <v>2</v>
      </c>
      <c r="C53" s="190">
        <v>0.15879105135522001</v>
      </c>
      <c r="D53" s="259">
        <v>0.13173305868148</v>
      </c>
      <c r="E53" s="190">
        <v>0.89648650761662096</v>
      </c>
      <c r="F53" s="259">
        <v>0.251685574220398</v>
      </c>
      <c r="G53" s="190">
        <v>0.43317363268050102</v>
      </c>
      <c r="H53" s="259">
        <v>0.11507447300691501</v>
      </c>
      <c r="I53" s="190">
        <v>0.84064346431595005</v>
      </c>
      <c r="J53" s="259">
        <v>0.194219813179518</v>
      </c>
      <c r="K53" s="190">
        <v>9.4586217423776695</v>
      </c>
      <c r="L53" s="259">
        <v>1.55294101719831</v>
      </c>
      <c r="M53" s="190">
        <v>0.162806188667866</v>
      </c>
      <c r="N53" s="259">
        <v>0.12657013081390101</v>
      </c>
      <c r="O53" s="190">
        <v>0.792273316475964</v>
      </c>
      <c r="P53" s="259">
        <v>0.23706041693994601</v>
      </c>
      <c r="Q53" s="190">
        <v>0.38260931287582201</v>
      </c>
      <c r="R53" s="259">
        <v>0.11300054416437599</v>
      </c>
      <c r="S53" s="190">
        <v>0.91787782455617195</v>
      </c>
      <c r="T53" s="259">
        <v>0.17922416551690501</v>
      </c>
      <c r="U53" s="190">
        <v>14.5844023897026</v>
      </c>
      <c r="V53" s="267">
        <v>1.75553872046934</v>
      </c>
    </row>
    <row r="54" spans="1:22" ht="13" customHeight="1" x14ac:dyDescent="0.25">
      <c r="A54" s="26" t="s">
        <v>433</v>
      </c>
      <c r="B54" s="184">
        <v>2</v>
      </c>
      <c r="C54" s="190">
        <v>1.0414699578195801</v>
      </c>
      <c r="D54" s="259">
        <v>0.37703207273804001</v>
      </c>
      <c r="E54" s="190">
        <v>0.80256691951733705</v>
      </c>
      <c r="F54" s="259">
        <v>0.326251064092205</v>
      </c>
      <c r="G54" s="190">
        <v>0.23134643816768399</v>
      </c>
      <c r="H54" s="259">
        <v>0.193782419464857</v>
      </c>
      <c r="I54" s="190">
        <v>0.74162056313889901</v>
      </c>
      <c r="J54" s="259">
        <v>0.21547849060180799</v>
      </c>
      <c r="K54" s="190">
        <v>4.0646940346115397</v>
      </c>
      <c r="L54" s="259">
        <v>1.17297688434436</v>
      </c>
      <c r="M54" s="190">
        <v>1.1006855641777</v>
      </c>
      <c r="N54" s="259">
        <v>0.42756777304728999</v>
      </c>
      <c r="O54" s="190">
        <v>0.80103564484779899</v>
      </c>
      <c r="P54" s="259">
        <v>0.315140869238411</v>
      </c>
      <c r="Q54" s="190">
        <v>0.18719665508598601</v>
      </c>
      <c r="R54" s="259">
        <v>0.187318695114916</v>
      </c>
      <c r="S54" s="190">
        <v>0.68381454462134705</v>
      </c>
      <c r="T54" s="259">
        <v>0.20611679491255</v>
      </c>
      <c r="U54" s="190">
        <v>10.4594603649549</v>
      </c>
      <c r="V54" s="267">
        <v>1.60586989624964</v>
      </c>
    </row>
    <row r="55" spans="1:22" ht="13" customHeight="1" x14ac:dyDescent="0.25">
      <c r="A55" s="26" t="s">
        <v>434</v>
      </c>
      <c r="B55" s="184">
        <v>2</v>
      </c>
      <c r="C55" s="190">
        <v>-2.8332257536365299E-3</v>
      </c>
      <c r="D55" s="259">
        <v>2.6926032084625299E-2</v>
      </c>
      <c r="E55" s="190">
        <v>0.68383568339718503</v>
      </c>
      <c r="F55" s="259">
        <v>0.14304674115420901</v>
      </c>
      <c r="G55" s="190">
        <v>0.45930302494825498</v>
      </c>
      <c r="H55" s="259">
        <v>0.16021751305544099</v>
      </c>
      <c r="I55" s="190">
        <v>0.73364341707403002</v>
      </c>
      <c r="J55" s="259">
        <v>0.16159486646697799</v>
      </c>
      <c r="K55" s="190">
        <v>10.746999602520001</v>
      </c>
      <c r="L55" s="259">
        <v>2.0708637089681901</v>
      </c>
      <c r="M55" s="190">
        <v>2.0136290549357398E-3</v>
      </c>
      <c r="N55" s="259">
        <v>2.6525494575277801E-2</v>
      </c>
      <c r="O55" s="190">
        <v>0.67758730761578601</v>
      </c>
      <c r="P55" s="259">
        <v>0.14429356901799301</v>
      </c>
      <c r="Q55" s="190">
        <v>0.48333385507083898</v>
      </c>
      <c r="R55" s="259">
        <v>0.158036286362362</v>
      </c>
      <c r="S55" s="190">
        <v>0.70056277614566997</v>
      </c>
      <c r="T55" s="259">
        <v>0.161837997343139</v>
      </c>
      <c r="U55" s="190">
        <v>11.4561227078737</v>
      </c>
      <c r="V55" s="267">
        <v>2.0697049588684902</v>
      </c>
    </row>
    <row r="56" spans="1:22" ht="13" customHeight="1" x14ac:dyDescent="0.25">
      <c r="A56" s="26" t="s">
        <v>435</v>
      </c>
      <c r="B56" s="184">
        <v>2</v>
      </c>
      <c r="C56" s="190">
        <v>9.4706175656310704E-2</v>
      </c>
      <c r="D56" s="259">
        <v>9.5294720567604699E-2</v>
      </c>
      <c r="E56" s="190">
        <v>0.40094278862322102</v>
      </c>
      <c r="F56" s="259">
        <v>0.14370676211573499</v>
      </c>
      <c r="G56" s="190">
        <v>0.20700261456069</v>
      </c>
      <c r="H56" s="259">
        <v>9.9581990300871004E-2</v>
      </c>
      <c r="I56" s="190">
        <v>1.21753744201667</v>
      </c>
      <c r="J56" s="259">
        <v>8.0646136691469597E-2</v>
      </c>
      <c r="K56" s="190">
        <v>10.029317881289799</v>
      </c>
      <c r="L56" s="259">
        <v>1.0273875372549699</v>
      </c>
      <c r="M56" s="190">
        <v>0.12593978675431899</v>
      </c>
      <c r="N56" s="259">
        <v>9.48271952856167E-2</v>
      </c>
      <c r="O56" s="190">
        <v>0.33662563444278698</v>
      </c>
      <c r="P56" s="259">
        <v>0.139475143754625</v>
      </c>
      <c r="Q56" s="190">
        <v>0.17000662284833701</v>
      </c>
      <c r="R56" s="259">
        <v>9.89922118294424E-2</v>
      </c>
      <c r="S56" s="190">
        <v>1.13750531681279</v>
      </c>
      <c r="T56" s="259">
        <v>8.2215804059842898E-2</v>
      </c>
      <c r="U56" s="190">
        <v>16.024185032858899</v>
      </c>
      <c r="V56" s="267">
        <v>1.23092427445971</v>
      </c>
    </row>
    <row r="57" spans="1:22" ht="13" customHeight="1" x14ac:dyDescent="0.25">
      <c r="A57" s="26" t="s">
        <v>436</v>
      </c>
      <c r="B57" s="184">
        <v>2</v>
      </c>
      <c r="C57" s="190">
        <v>0.179119188126557</v>
      </c>
      <c r="D57" s="259">
        <v>4.0029484719315098E-2</v>
      </c>
      <c r="E57" s="190">
        <v>0.404461208420761</v>
      </c>
      <c r="F57" s="259">
        <v>0.20864239701315301</v>
      </c>
      <c r="G57" s="190">
        <v>0.13253488071846301</v>
      </c>
      <c r="H57" s="259">
        <v>0.13705313581766901</v>
      </c>
      <c r="I57" s="190">
        <v>1.1268277316697299</v>
      </c>
      <c r="J57" s="259">
        <v>0.16320531928423701</v>
      </c>
      <c r="K57" s="190">
        <v>8.2360020555376696</v>
      </c>
      <c r="L57" s="259">
        <v>1.31014375585409</v>
      </c>
      <c r="M57" s="190">
        <v>0.15214233038442901</v>
      </c>
      <c r="N57" s="259">
        <v>3.8962404201775297E-2</v>
      </c>
      <c r="O57" s="190">
        <v>0.369410503953083</v>
      </c>
      <c r="P57" s="259">
        <v>0.17224546907298399</v>
      </c>
      <c r="Q57" s="190">
        <v>0.17549156308281799</v>
      </c>
      <c r="R57" s="259">
        <v>0.13501167294859601</v>
      </c>
      <c r="S57" s="190">
        <v>1.0009351046453601</v>
      </c>
      <c r="T57" s="259">
        <v>0.16199682757470499</v>
      </c>
      <c r="U57" s="190">
        <v>15.280180614373201</v>
      </c>
      <c r="V57" s="267">
        <v>1.68376261022397</v>
      </c>
    </row>
    <row r="58" spans="1:22" ht="13" customHeight="1" x14ac:dyDescent="0.25">
      <c r="A58" s="26" t="s">
        <v>437</v>
      </c>
      <c r="B58" s="184">
        <v>2</v>
      </c>
      <c r="C58" s="190">
        <v>0.16279748362754201</v>
      </c>
      <c r="D58" s="259">
        <v>3.9761211939149103E-2</v>
      </c>
      <c r="E58" s="190">
        <v>0.24499883383363</v>
      </c>
      <c r="F58" s="259">
        <v>8.0298773959354405E-2</v>
      </c>
      <c r="G58" s="190">
        <v>0.45215188972755999</v>
      </c>
      <c r="H58" s="259">
        <v>9.4902586396645797E-2</v>
      </c>
      <c r="I58" s="190">
        <v>0.92735827727954701</v>
      </c>
      <c r="J58" s="259">
        <v>8.9152536556185394E-2</v>
      </c>
      <c r="K58" s="190">
        <v>11.534781792685299</v>
      </c>
      <c r="L58" s="259">
        <v>1.3597914545721901</v>
      </c>
      <c r="M58" s="190">
        <v>0.16435838224096699</v>
      </c>
      <c r="N58" s="259">
        <v>3.9979273390543899E-2</v>
      </c>
      <c r="O58" s="190">
        <v>0.245499698859484</v>
      </c>
      <c r="P58" s="259">
        <v>8.0913522069759297E-2</v>
      </c>
      <c r="Q58" s="190">
        <v>0.43587818229935199</v>
      </c>
      <c r="R58" s="259">
        <v>9.4573342712568703E-2</v>
      </c>
      <c r="S58" s="190">
        <v>0.90840705790492404</v>
      </c>
      <c r="T58" s="259">
        <v>9.0317276760962795E-2</v>
      </c>
      <c r="U58" s="190">
        <v>11.8199574352118</v>
      </c>
      <c r="V58" s="267">
        <v>1.35226525926328</v>
      </c>
    </row>
    <row r="59" spans="1:22" ht="13" customHeight="1" x14ac:dyDescent="0.25">
      <c r="A59" s="26" t="s">
        <v>438</v>
      </c>
      <c r="B59" s="184">
        <v>2</v>
      </c>
      <c r="C59" s="190">
        <v>3.2097065701180899E-2</v>
      </c>
      <c r="D59" s="259">
        <v>4.6162018406600301E-2</v>
      </c>
      <c r="E59" s="190">
        <v>0.73909240383333596</v>
      </c>
      <c r="F59" s="259">
        <v>0.26112961557829301</v>
      </c>
      <c r="G59" s="190">
        <v>0.64743697823483903</v>
      </c>
      <c r="H59" s="259">
        <v>0.124800477958974</v>
      </c>
      <c r="I59" s="190">
        <v>0.89429763353270397</v>
      </c>
      <c r="J59" s="259">
        <v>0.176652320687433</v>
      </c>
      <c r="K59" s="190">
        <v>9.2482590045152797</v>
      </c>
      <c r="L59" s="259">
        <v>1.2534223890649301</v>
      </c>
      <c r="M59" s="190">
        <v>3.2626541891536402E-2</v>
      </c>
      <c r="N59" s="259">
        <v>4.5641327395570599E-2</v>
      </c>
      <c r="O59" s="190">
        <v>0.69087874043456898</v>
      </c>
      <c r="P59" s="259">
        <v>0.25944348429879799</v>
      </c>
      <c r="Q59" s="190">
        <v>0.62700812293504204</v>
      </c>
      <c r="R59" s="259">
        <v>0.119820649124748</v>
      </c>
      <c r="S59" s="190">
        <v>0.86379979108584404</v>
      </c>
      <c r="T59" s="259">
        <v>0.181947810021516</v>
      </c>
      <c r="U59" s="190">
        <v>10.6285953351905</v>
      </c>
      <c r="V59" s="267">
        <v>1.4156845718692499</v>
      </c>
    </row>
    <row r="60" spans="1:22" ht="13" customHeight="1" x14ac:dyDescent="0.25">
      <c r="A60" s="26" t="s">
        <v>439</v>
      </c>
      <c r="B60" s="184">
        <v>2</v>
      </c>
      <c r="C60" s="190">
        <v>0.17611120783860601</v>
      </c>
      <c r="D60" s="259">
        <v>6.53034114221967E-2</v>
      </c>
      <c r="E60" s="190">
        <v>0.53907409165744602</v>
      </c>
      <c r="F60" s="259">
        <v>0.20378719447360699</v>
      </c>
      <c r="G60" s="190">
        <v>9.5063060211196398E-2</v>
      </c>
      <c r="H60" s="259">
        <v>0.189518969111932</v>
      </c>
      <c r="I60" s="190">
        <v>0.98769953530902999</v>
      </c>
      <c r="J60" s="259">
        <v>0.20516841635016</v>
      </c>
      <c r="K60" s="190">
        <v>11.1915734504813</v>
      </c>
      <c r="L60" s="259">
        <v>2.9151818595984902</v>
      </c>
      <c r="M60" s="190">
        <v>0.17449948008242899</v>
      </c>
      <c r="N60" s="259">
        <v>6.1570633507025102E-2</v>
      </c>
      <c r="O60" s="190">
        <v>0.50568063173075495</v>
      </c>
      <c r="P60" s="259">
        <v>0.212951369629405</v>
      </c>
      <c r="Q60" s="190">
        <v>7.15004545513033E-2</v>
      </c>
      <c r="R60" s="259">
        <v>0.185049776159493</v>
      </c>
      <c r="S60" s="190">
        <v>1.0118410692402</v>
      </c>
      <c r="T60" s="259">
        <v>0.20029162873147099</v>
      </c>
      <c r="U60" s="190">
        <v>17.2566827847631</v>
      </c>
      <c r="V60" s="267">
        <v>2.9742316756637202</v>
      </c>
    </row>
    <row r="61" spans="1:22" ht="13" customHeight="1" x14ac:dyDescent="0.25">
      <c r="A61" s="26" t="s">
        <v>440</v>
      </c>
      <c r="B61" s="184">
        <v>2</v>
      </c>
      <c r="C61" s="190">
        <v>-9.5013049795378297E-3</v>
      </c>
      <c r="D61" s="259">
        <v>3.8038702275382502E-2</v>
      </c>
      <c r="E61" s="190">
        <v>0.99472182273584298</v>
      </c>
      <c r="F61" s="259">
        <v>0.18917513002608299</v>
      </c>
      <c r="G61" s="190">
        <v>0.63002269148602097</v>
      </c>
      <c r="H61" s="259">
        <v>0.100126380927754</v>
      </c>
      <c r="I61" s="190">
        <v>0.43400003989903002</v>
      </c>
      <c r="J61" s="259">
        <v>0.13267908394165501</v>
      </c>
      <c r="K61" s="190">
        <v>8.3550804492236797</v>
      </c>
      <c r="L61" s="259">
        <v>1.48015106589743</v>
      </c>
      <c r="M61" s="190">
        <v>-8.8626437550422509E-3</v>
      </c>
      <c r="N61" s="259">
        <v>3.8601916405709903E-2</v>
      </c>
      <c r="O61" s="190">
        <v>0.97626910683388501</v>
      </c>
      <c r="P61" s="259">
        <v>0.191420259846552</v>
      </c>
      <c r="Q61" s="190">
        <v>0.63200036140188998</v>
      </c>
      <c r="R61" s="259">
        <v>9.8934650807663199E-2</v>
      </c>
      <c r="S61" s="190">
        <v>0.431209859136922</v>
      </c>
      <c r="T61" s="259">
        <v>0.13212806177112699</v>
      </c>
      <c r="U61" s="190">
        <v>8.9277670922551096</v>
      </c>
      <c r="V61" s="267">
        <v>1.4923935181283601</v>
      </c>
    </row>
    <row r="62" spans="1:22" ht="13" customHeight="1" x14ac:dyDescent="0.25">
      <c r="A62" s="26" t="s">
        <v>441</v>
      </c>
      <c r="B62" s="184">
        <v>2</v>
      </c>
      <c r="C62" s="190">
        <v>4.2478171361949701E-2</v>
      </c>
      <c r="D62" s="259">
        <v>5.6066259263097801E-2</v>
      </c>
      <c r="E62" s="190">
        <v>0.17240878669120699</v>
      </c>
      <c r="F62" s="259">
        <v>0.149059738624023</v>
      </c>
      <c r="G62" s="190">
        <v>0.482769683475748</v>
      </c>
      <c r="H62" s="259">
        <v>7.5386472858919099E-2</v>
      </c>
      <c r="I62" s="190">
        <v>0.47638760757130799</v>
      </c>
      <c r="J62" s="259">
        <v>0.109123722984263</v>
      </c>
      <c r="K62" s="190">
        <v>3.7049943776451899</v>
      </c>
      <c r="L62" s="259">
        <v>0.77285941327265595</v>
      </c>
      <c r="M62" s="190">
        <v>4.0258386666057001E-2</v>
      </c>
      <c r="N62" s="259">
        <v>5.7043292118895E-2</v>
      </c>
      <c r="O62" s="190">
        <v>0.14102594194004101</v>
      </c>
      <c r="P62" s="259">
        <v>0.151194907522442</v>
      </c>
      <c r="Q62" s="190">
        <v>0.48146630280365599</v>
      </c>
      <c r="R62" s="259">
        <v>7.7210138306998494E-2</v>
      </c>
      <c r="S62" s="190">
        <v>0.47522004706056797</v>
      </c>
      <c r="T62" s="259">
        <v>0.108482229077478</v>
      </c>
      <c r="U62" s="190">
        <v>3.9846961903669502</v>
      </c>
      <c r="V62" s="267">
        <v>0.81741117611109104</v>
      </c>
    </row>
    <row r="63" spans="1:22" ht="13" customHeight="1" x14ac:dyDescent="0.25">
      <c r="A63" s="211" t="s">
        <v>442</v>
      </c>
      <c r="B63" s="185">
        <v>2</v>
      </c>
      <c r="C63" s="191">
        <v>0.26545268229274599</v>
      </c>
      <c r="D63" s="260">
        <v>2.7810701818452299E-2</v>
      </c>
      <c r="E63" s="191">
        <v>0.46410054033756099</v>
      </c>
      <c r="F63" s="260">
        <v>3.9072821941134601E-2</v>
      </c>
      <c r="G63" s="191">
        <v>0.29626280011129702</v>
      </c>
      <c r="H63" s="260">
        <v>2.8399859267190401E-2</v>
      </c>
      <c r="I63" s="191">
        <v>0.83259311423358495</v>
      </c>
      <c r="J63" s="260">
        <v>2.9795441779110001E-2</v>
      </c>
      <c r="K63" s="191">
        <v>6.8467724468427704</v>
      </c>
      <c r="L63" s="260">
        <v>0.28675000169153397</v>
      </c>
      <c r="M63" s="191">
        <v>0.27452430866274902</v>
      </c>
      <c r="N63" s="260">
        <v>2.85181495224523E-2</v>
      </c>
      <c r="O63" s="191">
        <v>0.436434378645288</v>
      </c>
      <c r="P63" s="260">
        <v>3.8081365062765202E-2</v>
      </c>
      <c r="Q63" s="191">
        <v>0.27796309490960203</v>
      </c>
      <c r="R63" s="260">
        <v>2.7680134116114599E-2</v>
      </c>
      <c r="S63" s="191">
        <v>0.79432701107960102</v>
      </c>
      <c r="T63" s="260">
        <v>2.9107665613532702E-2</v>
      </c>
      <c r="U63" s="191">
        <v>11.5325358251899</v>
      </c>
      <c r="V63" s="269">
        <v>0.33445423449898698</v>
      </c>
    </row>
    <row r="64" spans="1:22" ht="13" customHeight="1" x14ac:dyDescent="0.25">
      <c r="A64" s="212" t="s">
        <v>443</v>
      </c>
      <c r="B64" s="186">
        <v>2</v>
      </c>
      <c r="C64" s="192">
        <v>0.23115702142321601</v>
      </c>
      <c r="D64" s="261">
        <v>4.0653466096795897E-2</v>
      </c>
      <c r="E64" s="192">
        <v>0.48924574488300898</v>
      </c>
      <c r="F64" s="261">
        <v>6.2101813884519498E-2</v>
      </c>
      <c r="G64" s="192">
        <v>0.266090216952655</v>
      </c>
      <c r="H64" s="261">
        <v>4.3683751190858197E-2</v>
      </c>
      <c r="I64" s="192">
        <v>0.84155317853191502</v>
      </c>
      <c r="J64" s="261">
        <v>3.9675303760744199E-2</v>
      </c>
      <c r="K64" s="192">
        <v>6.64982522978723</v>
      </c>
      <c r="L64" s="261">
        <v>0.366319910761848</v>
      </c>
      <c r="M64" s="192">
        <v>0.253971193357797</v>
      </c>
      <c r="N64" s="261">
        <v>4.3001751485127797E-2</v>
      </c>
      <c r="O64" s="192">
        <v>0.43777763317089702</v>
      </c>
      <c r="P64" s="261">
        <v>6.1820999232072398E-2</v>
      </c>
      <c r="Q64" s="192">
        <v>0.249254569231009</v>
      </c>
      <c r="R64" s="261">
        <v>4.3975736243754601E-2</v>
      </c>
      <c r="S64" s="192">
        <v>0.79669980359744497</v>
      </c>
      <c r="T64" s="261">
        <v>3.8820642539970203E-2</v>
      </c>
      <c r="U64" s="192">
        <v>11.2564159141319</v>
      </c>
      <c r="V64" s="270">
        <v>0.46191129079957699</v>
      </c>
    </row>
    <row r="65" spans="1:22" ht="13" customHeight="1" x14ac:dyDescent="0.25">
      <c r="A65" s="213" t="s">
        <v>444</v>
      </c>
      <c r="B65" s="187">
        <v>2</v>
      </c>
      <c r="C65" s="193">
        <v>0.226575723166872</v>
      </c>
      <c r="D65" s="262">
        <v>1.8328869116452502E-2</v>
      </c>
      <c r="E65" s="193">
        <v>0.48836070342274701</v>
      </c>
      <c r="F65" s="262">
        <v>2.8714988249504799E-2</v>
      </c>
      <c r="G65" s="193">
        <v>0.38400944010302301</v>
      </c>
      <c r="H65" s="262">
        <v>2.1448793886137602E-2</v>
      </c>
      <c r="I65" s="193">
        <v>0.8222470094255</v>
      </c>
      <c r="J65" s="262">
        <v>2.2843139451081799E-2</v>
      </c>
      <c r="K65" s="193">
        <v>7.4763583657662798</v>
      </c>
      <c r="L65" s="262">
        <v>0.217717012520935</v>
      </c>
      <c r="M65" s="193">
        <v>0.23752089112783301</v>
      </c>
      <c r="N65" s="262">
        <v>1.8678371847399702E-2</v>
      </c>
      <c r="O65" s="193">
        <v>0.46510651638356998</v>
      </c>
      <c r="P65" s="262">
        <v>2.8124891899322602E-2</v>
      </c>
      <c r="Q65" s="193">
        <v>0.36975322371125902</v>
      </c>
      <c r="R65" s="262">
        <v>2.1044108529345198E-2</v>
      </c>
      <c r="S65" s="193">
        <v>0.79189821868879495</v>
      </c>
      <c r="T65" s="262">
        <v>2.2551784693582901E-2</v>
      </c>
      <c r="U65" s="193">
        <v>10.9182184855669</v>
      </c>
      <c r="V65" s="271">
        <v>0.24407920653353299</v>
      </c>
    </row>
    <row r="66" spans="1:22" ht="13" customHeight="1" x14ac:dyDescent="0.25">
      <c r="A66" s="26" t="s">
        <v>445</v>
      </c>
      <c r="B66" s="184">
        <v>2</v>
      </c>
      <c r="C66" s="190">
        <v>0.22310956753285199</v>
      </c>
      <c r="D66" s="259">
        <v>0.13830796585677799</v>
      </c>
      <c r="E66" s="190">
        <v>0.260763141277156</v>
      </c>
      <c r="F66" s="259">
        <v>0.32625553108807598</v>
      </c>
      <c r="G66" s="190">
        <v>0.349770436848448</v>
      </c>
      <c r="H66" s="259">
        <v>0.21613601401178201</v>
      </c>
      <c r="I66" s="190">
        <v>0.88460211606094896</v>
      </c>
      <c r="J66" s="259">
        <v>0.240410725433369</v>
      </c>
      <c r="K66" s="190">
        <v>6.1447724600823603</v>
      </c>
      <c r="L66" s="259">
        <v>2.36433702636424</v>
      </c>
      <c r="M66" s="190">
        <v>0.24646834803047701</v>
      </c>
      <c r="N66" s="259">
        <v>0.14434616316986301</v>
      </c>
      <c r="O66" s="190">
        <v>0.27452048641329002</v>
      </c>
      <c r="P66" s="259">
        <v>0.29548729947063801</v>
      </c>
      <c r="Q66" s="190">
        <v>0.34001248367730902</v>
      </c>
      <c r="R66" s="259">
        <v>0.21342459075240999</v>
      </c>
      <c r="S66" s="190">
        <v>0.76823792352311304</v>
      </c>
      <c r="T66" s="259">
        <v>0.224983507004027</v>
      </c>
      <c r="U66" s="190">
        <v>13.4014580498353</v>
      </c>
      <c r="V66" s="267">
        <v>3.2851583073980901</v>
      </c>
    </row>
    <row r="67" spans="1:22" ht="13" customHeight="1" x14ac:dyDescent="0.25">
      <c r="A67" s="26" t="s">
        <v>446</v>
      </c>
      <c r="B67" s="184">
        <v>2</v>
      </c>
      <c r="C67" s="190">
        <v>0.25714173749199898</v>
      </c>
      <c r="D67" s="259">
        <v>0.42930683237956102</v>
      </c>
      <c r="E67" s="190">
        <v>0.400933135436152</v>
      </c>
      <c r="F67" s="259">
        <v>0.42578545801522999</v>
      </c>
      <c r="G67" s="190">
        <v>0.37183131656283502</v>
      </c>
      <c r="H67" s="259">
        <v>0.38925332109706501</v>
      </c>
      <c r="I67" s="190">
        <v>1.10128425656366</v>
      </c>
      <c r="J67" s="259">
        <v>0.39243077700975898</v>
      </c>
      <c r="K67" s="190">
        <v>5.8005164528485302</v>
      </c>
      <c r="L67" s="259">
        <v>4.0035619659004498</v>
      </c>
      <c r="M67" s="190">
        <v>0.25323966694570499</v>
      </c>
      <c r="N67" s="259">
        <v>0.40402155045815102</v>
      </c>
      <c r="O67" s="190">
        <v>0.32537130021836103</v>
      </c>
      <c r="P67" s="259">
        <v>0.42837869733315898</v>
      </c>
      <c r="Q67" s="190">
        <v>0.38168463696181099</v>
      </c>
      <c r="R67" s="259">
        <v>0.38812501476198602</v>
      </c>
      <c r="S67" s="190">
        <v>1.2093433602632699</v>
      </c>
      <c r="T67" s="259">
        <v>0.39145269198620902</v>
      </c>
      <c r="U67" s="190">
        <v>8.7446428864912509</v>
      </c>
      <c r="V67" s="267">
        <v>3.69345243778301</v>
      </c>
    </row>
    <row r="68" spans="1:22" ht="13" customHeight="1" x14ac:dyDescent="0.25">
      <c r="A68" s="26" t="s">
        <v>447</v>
      </c>
      <c r="B68" s="184">
        <v>2</v>
      </c>
      <c r="C68" s="190">
        <v>0.44174813530432699</v>
      </c>
      <c r="D68" s="259">
        <v>0.25338440429751002</v>
      </c>
      <c r="E68" s="190">
        <v>0.69074594315433302</v>
      </c>
      <c r="F68" s="259">
        <v>0.31350322368232703</v>
      </c>
      <c r="G68" s="190">
        <v>0.25575168837640799</v>
      </c>
      <c r="H68" s="259">
        <v>0.23317350667828499</v>
      </c>
      <c r="I68" s="190">
        <v>1.2122299376158301</v>
      </c>
      <c r="J68" s="259">
        <v>0.33539016442269998</v>
      </c>
      <c r="K68" s="190">
        <v>12.402002700107399</v>
      </c>
      <c r="L68" s="259">
        <v>3.16688329016293</v>
      </c>
      <c r="M68" s="190">
        <v>0.37786323150949902</v>
      </c>
      <c r="N68" s="259">
        <v>0.20170884753965601</v>
      </c>
      <c r="O68" s="190">
        <v>0.720689403389141</v>
      </c>
      <c r="P68" s="259">
        <v>0.30415880579808102</v>
      </c>
      <c r="Q68" s="190">
        <v>0.14114961077523999</v>
      </c>
      <c r="R68" s="259">
        <v>0.23304461317997599</v>
      </c>
      <c r="S68" s="190">
        <v>1.2271287740699599</v>
      </c>
      <c r="T68" s="259">
        <v>0.31681451358082702</v>
      </c>
      <c r="U68" s="190">
        <v>21.547795716439499</v>
      </c>
      <c r="V68" s="267">
        <v>3.1206513937696401</v>
      </c>
    </row>
    <row r="69" spans="1:22" ht="13" customHeight="1" x14ac:dyDescent="0.25">
      <c r="A69" s="27" t="s">
        <v>448</v>
      </c>
      <c r="B69" s="200">
        <v>2</v>
      </c>
      <c r="C69" s="201">
        <v>1.1792773241000001</v>
      </c>
      <c r="D69" s="264">
        <v>0.43321204127755403</v>
      </c>
      <c r="E69" s="201">
        <v>0.32551511371251801</v>
      </c>
      <c r="F69" s="264">
        <v>0.32772569924355199</v>
      </c>
      <c r="G69" s="201">
        <v>9.5774114928673507E-2</v>
      </c>
      <c r="H69" s="264">
        <v>0.16280188964605699</v>
      </c>
      <c r="I69" s="201">
        <v>1.10754594692528</v>
      </c>
      <c r="J69" s="264">
        <v>0.19760464265376501</v>
      </c>
      <c r="K69" s="201">
        <v>9.1594689463262799</v>
      </c>
      <c r="L69" s="264">
        <v>2.5351764703209398</v>
      </c>
      <c r="M69" s="201">
        <v>1.1918873093339999</v>
      </c>
      <c r="N69" s="264">
        <v>0.45822122224940498</v>
      </c>
      <c r="O69" s="201">
        <v>0.36466410356328</v>
      </c>
      <c r="P69" s="264">
        <v>0.32064489400551299</v>
      </c>
      <c r="Q69" s="201">
        <v>5.95920217750944E-2</v>
      </c>
      <c r="R69" s="264">
        <v>0.15373805950401701</v>
      </c>
      <c r="S69" s="201">
        <v>1.0328638417577201</v>
      </c>
      <c r="T69" s="264">
        <v>0.189890896860967</v>
      </c>
      <c r="U69" s="201">
        <v>13.721443673276699</v>
      </c>
      <c r="V69" s="272">
        <v>2.5574840479206502</v>
      </c>
    </row>
    <row r="70" spans="1:22" ht="13" customHeight="1" x14ac:dyDescent="0.25">
      <c r="A70" s="26"/>
      <c r="B70" s="188"/>
      <c r="C70" s="190" t="s">
        <v>1738</v>
      </c>
      <c r="D70" s="259" t="s">
        <v>1739</v>
      </c>
      <c r="E70" s="190" t="s">
        <v>1740</v>
      </c>
      <c r="F70" s="259" t="s">
        <v>1741</v>
      </c>
      <c r="G70" s="190" t="s">
        <v>1742</v>
      </c>
      <c r="H70" s="259" t="s">
        <v>1743</v>
      </c>
      <c r="I70" s="190" t="s">
        <v>1744</v>
      </c>
      <c r="J70" s="259" t="s">
        <v>1745</v>
      </c>
      <c r="K70" s="190" t="s">
        <v>1746</v>
      </c>
      <c r="L70" s="259" t="s">
        <v>1747</v>
      </c>
      <c r="M70" s="190" t="s">
        <v>1748</v>
      </c>
      <c r="N70" s="259" t="s">
        <v>1749</v>
      </c>
      <c r="O70" s="190" t="s">
        <v>1750</v>
      </c>
      <c r="P70" s="259" t="s">
        <v>1751</v>
      </c>
      <c r="Q70" s="190" t="s">
        <v>1752</v>
      </c>
      <c r="R70" s="259" t="s">
        <v>1753</v>
      </c>
      <c r="S70" s="190" t="s">
        <v>1754</v>
      </c>
      <c r="T70" s="259" t="s">
        <v>1755</v>
      </c>
      <c r="U70" s="190" t="s">
        <v>1756</v>
      </c>
      <c r="V70" s="267" t="s">
        <v>1757</v>
      </c>
    </row>
    <row r="71" spans="1:22" ht="13" customHeight="1" x14ac:dyDescent="0.25">
      <c r="A71" s="26" t="s">
        <v>392</v>
      </c>
      <c r="B71" s="188">
        <v>1</v>
      </c>
      <c r="C71" s="190">
        <v>-5.8522844810296903E-2</v>
      </c>
      <c r="D71" s="259">
        <v>8.4372497043972594E-2</v>
      </c>
      <c r="E71" s="190">
        <v>0.39661153383674003</v>
      </c>
      <c r="F71" s="259">
        <v>0.23527337733577</v>
      </c>
      <c r="G71" s="190">
        <v>0.121566992327076</v>
      </c>
      <c r="H71" s="259">
        <v>0.12686262614319599</v>
      </c>
      <c r="I71" s="190">
        <v>0.78417397904787001</v>
      </c>
      <c r="J71" s="259">
        <v>0.16304298585962601</v>
      </c>
      <c r="K71" s="190">
        <v>4.6786427679066902</v>
      </c>
      <c r="L71" s="259">
        <v>1.36050110760309</v>
      </c>
      <c r="M71" s="190">
        <v>-6.4382876575406298E-2</v>
      </c>
      <c r="N71" s="259">
        <v>6.4639807996961104E-2</v>
      </c>
      <c r="O71" s="190">
        <v>0.349302149394837</v>
      </c>
      <c r="P71" s="259">
        <v>0.21905122037743999</v>
      </c>
      <c r="Q71" s="190">
        <v>8.6396275341818707E-2</v>
      </c>
      <c r="R71" s="259">
        <v>0.12289624656421</v>
      </c>
      <c r="S71" s="190">
        <v>0.68233650011234004</v>
      </c>
      <c r="T71" s="259">
        <v>0.15274475169294799</v>
      </c>
      <c r="U71" s="190">
        <v>11.2826504455637</v>
      </c>
      <c r="V71" s="267">
        <v>1.64682010674824</v>
      </c>
    </row>
    <row r="72" spans="1:22" ht="13" customHeight="1" x14ac:dyDescent="0.25">
      <c r="A72" s="26" t="s">
        <v>396</v>
      </c>
      <c r="B72" s="188">
        <v>1</v>
      </c>
      <c r="C72" s="190">
        <v>0.40784881941071499</v>
      </c>
      <c r="D72" s="259">
        <v>0.13122302401883801</v>
      </c>
      <c r="E72" s="190">
        <v>0.25438302542566399</v>
      </c>
      <c r="F72" s="259">
        <v>0.14436680226739099</v>
      </c>
      <c r="G72" s="190">
        <v>0.12713519498464501</v>
      </c>
      <c r="H72" s="259">
        <v>9.2844321081497802E-2</v>
      </c>
      <c r="I72" s="190">
        <v>0.74654556358252699</v>
      </c>
      <c r="J72" s="259">
        <v>0.115723174131579</v>
      </c>
      <c r="K72" s="190">
        <v>4.4470217211288903</v>
      </c>
      <c r="L72" s="259">
        <v>0.93143986809486701</v>
      </c>
      <c r="M72" s="190">
        <v>0.39766467483127099</v>
      </c>
      <c r="N72" s="259">
        <v>0.123790018002473</v>
      </c>
      <c r="O72" s="190">
        <v>0.18135226877949201</v>
      </c>
      <c r="P72" s="259">
        <v>0.139764848976623</v>
      </c>
      <c r="Q72" s="190">
        <v>0.103625659702083</v>
      </c>
      <c r="R72" s="259">
        <v>9.3677458981333103E-2</v>
      </c>
      <c r="S72" s="190">
        <v>0.72734203374725803</v>
      </c>
      <c r="T72" s="259">
        <v>0.113849381821857</v>
      </c>
      <c r="U72" s="190">
        <v>7.2900672789085004</v>
      </c>
      <c r="V72" s="267">
        <v>1.2066736274280501</v>
      </c>
    </row>
    <row r="73" spans="1:22" ht="13" customHeight="1" x14ac:dyDescent="0.25">
      <c r="A73" s="210" t="s">
        <v>398</v>
      </c>
      <c r="B73" s="188">
        <v>1</v>
      </c>
      <c r="C73" s="190">
        <v>0.215467549711086</v>
      </c>
      <c r="D73" s="259">
        <v>0.110872761034712</v>
      </c>
      <c r="E73" s="190">
        <v>0.40842407276196402</v>
      </c>
      <c r="F73" s="259">
        <v>0.18598738899898701</v>
      </c>
      <c r="G73" s="190">
        <v>7.2968976468619801E-2</v>
      </c>
      <c r="H73" s="259">
        <v>0.16883310255450301</v>
      </c>
      <c r="I73" s="190">
        <v>0.62238671448553695</v>
      </c>
      <c r="J73" s="259">
        <v>0.17427992432585401</v>
      </c>
      <c r="K73" s="190">
        <v>4.0030260378425204</v>
      </c>
      <c r="L73" s="259">
        <v>1.27200879120529</v>
      </c>
      <c r="M73" s="190">
        <v>0.22387916958877499</v>
      </c>
      <c r="N73" s="259">
        <v>0.105347404776505</v>
      </c>
      <c r="O73" s="190">
        <v>0.32922101426935801</v>
      </c>
      <c r="P73" s="259">
        <v>0.17931219388710901</v>
      </c>
      <c r="Q73" s="190">
        <v>4.7789954403223998E-2</v>
      </c>
      <c r="R73" s="259">
        <v>0.16925682882884899</v>
      </c>
      <c r="S73" s="190">
        <v>0.62705099194801395</v>
      </c>
      <c r="T73" s="259">
        <v>0.17140432734254701</v>
      </c>
      <c r="U73" s="190">
        <v>6.24111232958687</v>
      </c>
      <c r="V73" s="267">
        <v>1.52534106531261</v>
      </c>
    </row>
    <row r="74" spans="1:22" ht="13" customHeight="1" x14ac:dyDescent="0.25">
      <c r="A74" s="26" t="s">
        <v>399</v>
      </c>
      <c r="B74" s="188">
        <v>1</v>
      </c>
      <c r="C74" s="190">
        <v>9.4438406718873394E-3</v>
      </c>
      <c r="D74" s="259">
        <v>4.1043175101165799E-2</v>
      </c>
      <c r="E74" s="190">
        <v>0.34401359884015498</v>
      </c>
      <c r="F74" s="259">
        <v>0.136155220230774</v>
      </c>
      <c r="G74" s="190">
        <v>0.22047882901222299</v>
      </c>
      <c r="H74" s="259">
        <v>0.103630429168185</v>
      </c>
      <c r="I74" s="190">
        <v>0.57184236242128905</v>
      </c>
      <c r="J74" s="259">
        <v>0.145155983764685</v>
      </c>
      <c r="K74" s="190">
        <v>3.9046781980454499</v>
      </c>
      <c r="L74" s="259">
        <v>1.2694084405949799</v>
      </c>
      <c r="M74" s="190">
        <v>2.7624482071261901E-2</v>
      </c>
      <c r="N74" s="259">
        <v>4.2839757758558E-2</v>
      </c>
      <c r="O74" s="190">
        <v>0.366439395875997</v>
      </c>
      <c r="P74" s="259">
        <v>0.12780965417977999</v>
      </c>
      <c r="Q74" s="190">
        <v>0.240708055570174</v>
      </c>
      <c r="R74" s="259">
        <v>0.104543582523674</v>
      </c>
      <c r="S74" s="190">
        <v>0.570828637187345</v>
      </c>
      <c r="T74" s="259">
        <v>0.14126067196147599</v>
      </c>
      <c r="U74" s="190">
        <v>5.9206579502449399</v>
      </c>
      <c r="V74" s="267">
        <v>1.49925861181659</v>
      </c>
    </row>
    <row r="75" spans="1:22" ht="13" customHeight="1" x14ac:dyDescent="0.25">
      <c r="A75" s="26" t="s">
        <v>410</v>
      </c>
      <c r="B75" s="188">
        <v>1</v>
      </c>
      <c r="C75" s="190">
        <v>0.67874537588440398</v>
      </c>
      <c r="D75" s="259">
        <v>0.37291281187406</v>
      </c>
      <c r="E75" s="190">
        <v>-0.14768987575721099</v>
      </c>
      <c r="F75" s="259">
        <v>0.17162211219012299</v>
      </c>
      <c r="G75" s="190">
        <v>0.33477644447928401</v>
      </c>
      <c r="H75" s="259">
        <v>0.213035335424612</v>
      </c>
      <c r="I75" s="190">
        <v>0.73993023081507303</v>
      </c>
      <c r="J75" s="259">
        <v>0.17690557374959201</v>
      </c>
      <c r="K75" s="190">
        <v>3.43301172311409</v>
      </c>
      <c r="L75" s="259">
        <v>1.3179138660196501</v>
      </c>
      <c r="M75" s="190">
        <v>0.83602550286185195</v>
      </c>
      <c r="N75" s="259">
        <v>0.36830475309776101</v>
      </c>
      <c r="O75" s="190">
        <v>-0.273928680727551</v>
      </c>
      <c r="P75" s="259">
        <v>0.17145749287620601</v>
      </c>
      <c r="Q75" s="190">
        <v>0.35783759144358801</v>
      </c>
      <c r="R75" s="259">
        <v>0.20617155417055</v>
      </c>
      <c r="S75" s="190">
        <v>0.64785628436403198</v>
      </c>
      <c r="T75" s="259">
        <v>0.168751558076563</v>
      </c>
      <c r="U75" s="190">
        <v>7.1326315039425996</v>
      </c>
      <c r="V75" s="267">
        <v>1.79188555627136</v>
      </c>
    </row>
    <row r="76" spans="1:22" ht="13" customHeight="1" x14ac:dyDescent="0.25">
      <c r="A76" s="26" t="s">
        <v>415</v>
      </c>
      <c r="B76" s="188">
        <v>1</v>
      </c>
      <c r="C76" s="190">
        <v>0.19428621413738101</v>
      </c>
      <c r="D76" s="259">
        <v>0.10336426670448901</v>
      </c>
      <c r="E76" s="190">
        <v>0.431348179566514</v>
      </c>
      <c r="F76" s="259">
        <v>0.19954478370233</v>
      </c>
      <c r="G76" s="190">
        <v>0.218357834517728</v>
      </c>
      <c r="H76" s="259">
        <v>0.13752898503696001</v>
      </c>
      <c r="I76" s="190">
        <v>0.26554145050876299</v>
      </c>
      <c r="J76" s="259">
        <v>0.12406368103868499</v>
      </c>
      <c r="K76" s="190">
        <v>1.3803018267435101</v>
      </c>
      <c r="L76" s="259">
        <v>0.61472538074533301</v>
      </c>
      <c r="M76" s="190">
        <v>0.17060693978890701</v>
      </c>
      <c r="N76" s="259">
        <v>8.3435225672231703E-2</v>
      </c>
      <c r="O76" s="190">
        <v>0.44101031060707302</v>
      </c>
      <c r="P76" s="259">
        <v>0.19088745332500001</v>
      </c>
      <c r="Q76" s="190">
        <v>0.172601359512872</v>
      </c>
      <c r="R76" s="259">
        <v>0.136138683534926</v>
      </c>
      <c r="S76" s="190">
        <v>0.30878145701202198</v>
      </c>
      <c r="T76" s="259">
        <v>0.11599114439363099</v>
      </c>
      <c r="U76" s="190">
        <v>4.7578309109109798</v>
      </c>
      <c r="V76" s="267">
        <v>1.15297103227108</v>
      </c>
    </row>
    <row r="77" spans="1:22" ht="13" customHeight="1" x14ac:dyDescent="0.25">
      <c r="A77" s="26" t="s">
        <v>417</v>
      </c>
      <c r="B77" s="188">
        <v>1</v>
      </c>
      <c r="C77" s="190">
        <v>-3.7169351607258101E-2</v>
      </c>
      <c r="D77" s="259">
        <v>0.12543373376252601</v>
      </c>
      <c r="E77" s="190">
        <v>0.54411954742052004</v>
      </c>
      <c r="F77" s="259">
        <v>0.28250793812032698</v>
      </c>
      <c r="G77" s="190">
        <v>0.35800497572323298</v>
      </c>
      <c r="H77" s="259">
        <v>0.169564550367929</v>
      </c>
      <c r="I77" s="190">
        <v>0.85478496345614896</v>
      </c>
      <c r="J77" s="259">
        <v>0.27407787771461101</v>
      </c>
      <c r="K77" s="190">
        <v>3.7956350387239399</v>
      </c>
      <c r="L77" s="259">
        <v>1.07398678281224</v>
      </c>
      <c r="M77" s="190">
        <v>-4.54447621187258E-2</v>
      </c>
      <c r="N77" s="259">
        <v>0.124022243031525</v>
      </c>
      <c r="O77" s="190">
        <v>0.53984904226394403</v>
      </c>
      <c r="P77" s="259">
        <v>0.283430957784021</v>
      </c>
      <c r="Q77" s="190">
        <v>0.38493182630184603</v>
      </c>
      <c r="R77" s="259">
        <v>0.16662866771078799</v>
      </c>
      <c r="S77" s="190">
        <v>0.811011100183474</v>
      </c>
      <c r="T77" s="259">
        <v>0.27659129777757102</v>
      </c>
      <c r="U77" s="190">
        <v>4.9533380046472297</v>
      </c>
      <c r="V77" s="267">
        <v>1.08431913128281</v>
      </c>
    </row>
    <row r="78" spans="1:22" ht="13" customHeight="1" x14ac:dyDescent="0.25">
      <c r="A78" s="26" t="s">
        <v>423</v>
      </c>
      <c r="B78" s="188">
        <v>1</v>
      </c>
      <c r="C78" s="190">
        <v>0.228516518864049</v>
      </c>
      <c r="D78" s="259">
        <v>0.106071712655583</v>
      </c>
      <c r="E78" s="190">
        <v>0.370473257678884</v>
      </c>
      <c r="F78" s="259">
        <v>0.123557588974089</v>
      </c>
      <c r="G78" s="190">
        <v>0.185930374907261</v>
      </c>
      <c r="H78" s="259">
        <v>9.6895109861296902E-2</v>
      </c>
      <c r="I78" s="190">
        <v>0.589171952480117</v>
      </c>
      <c r="J78" s="259">
        <v>0.13615736542968401</v>
      </c>
      <c r="K78" s="190">
        <v>5.6623261502856401</v>
      </c>
      <c r="L78" s="259">
        <v>1.2195181042927801</v>
      </c>
      <c r="M78" s="190">
        <v>0.21621714763205099</v>
      </c>
      <c r="N78" s="259">
        <v>0.104718229231858</v>
      </c>
      <c r="O78" s="190">
        <v>0.37588183295382299</v>
      </c>
      <c r="P78" s="259">
        <v>0.119643669427646</v>
      </c>
      <c r="Q78" s="190">
        <v>0.20916919654969501</v>
      </c>
      <c r="R78" s="259">
        <v>9.7611519552065498E-2</v>
      </c>
      <c r="S78" s="190">
        <v>0.58360119622114004</v>
      </c>
      <c r="T78" s="259">
        <v>0.13465221802514901</v>
      </c>
      <c r="U78" s="190">
        <v>6.3910952082467398</v>
      </c>
      <c r="V78" s="267">
        <v>1.1566928027661401</v>
      </c>
    </row>
    <row r="79" spans="1:22" ht="13" customHeight="1" x14ac:dyDescent="0.25">
      <c r="A79" s="26" t="s">
        <v>428</v>
      </c>
      <c r="B79" s="188">
        <v>1</v>
      </c>
      <c r="C79" s="190">
        <v>3.67280747783875E-2</v>
      </c>
      <c r="D79" s="259">
        <v>4.6799726901015901E-2</v>
      </c>
      <c r="E79" s="190">
        <v>0.62250566758581904</v>
      </c>
      <c r="F79" s="259">
        <v>0.161805257007162</v>
      </c>
      <c r="G79" s="190">
        <v>0.703476960114925</v>
      </c>
      <c r="H79" s="259">
        <v>0.12474884850336</v>
      </c>
      <c r="I79" s="190">
        <v>0.40629274070490501</v>
      </c>
      <c r="J79" s="259">
        <v>0.17602978877386199</v>
      </c>
      <c r="K79" s="190">
        <v>6.7329734546385902</v>
      </c>
      <c r="L79" s="259">
        <v>1.6489144087855101</v>
      </c>
      <c r="M79" s="190">
        <v>4.2757421556477201E-2</v>
      </c>
      <c r="N79" s="259">
        <v>4.7394914706788603E-2</v>
      </c>
      <c r="O79" s="190">
        <v>0.56224453583983403</v>
      </c>
      <c r="P79" s="259">
        <v>0.165355181889831</v>
      </c>
      <c r="Q79" s="190">
        <v>0.70930794715632195</v>
      </c>
      <c r="R79" s="259">
        <v>0.12475063327587101</v>
      </c>
      <c r="S79" s="190">
        <v>0.414030677520909</v>
      </c>
      <c r="T79" s="259">
        <v>0.18325384943897399</v>
      </c>
      <c r="U79" s="190">
        <v>7.8069379451973901</v>
      </c>
      <c r="V79" s="267">
        <v>1.6546966463413599</v>
      </c>
    </row>
    <row r="80" spans="1:22" ht="13" customHeight="1" x14ac:dyDescent="0.25">
      <c r="A80" s="26" t="s">
        <v>433</v>
      </c>
      <c r="B80" s="188">
        <v>1</v>
      </c>
      <c r="C80" s="190">
        <v>0.65489685551049703</v>
      </c>
      <c r="D80" s="259">
        <v>0.405537361984395</v>
      </c>
      <c r="E80" s="190">
        <v>0.26997179380734698</v>
      </c>
      <c r="F80" s="259">
        <v>0.27581023737167798</v>
      </c>
      <c r="G80" s="190">
        <v>0.15471426810935399</v>
      </c>
      <c r="H80" s="259">
        <v>0.14342502530464299</v>
      </c>
      <c r="I80" s="190">
        <v>0.80659967090990703</v>
      </c>
      <c r="J80" s="259">
        <v>0.16425082274607</v>
      </c>
      <c r="K80" s="190">
        <v>3.0612100763916601</v>
      </c>
      <c r="L80" s="259">
        <v>0.95878421926980195</v>
      </c>
      <c r="M80" s="190">
        <v>0.61531298934983303</v>
      </c>
      <c r="N80" s="259">
        <v>0.409723462849788</v>
      </c>
      <c r="O80" s="190">
        <v>0.30063105703480197</v>
      </c>
      <c r="P80" s="259">
        <v>0.28609088739183602</v>
      </c>
      <c r="Q80" s="190">
        <v>0.174499528369743</v>
      </c>
      <c r="R80" s="259">
        <v>0.14197912950260899</v>
      </c>
      <c r="S80" s="190">
        <v>0.69970548138919597</v>
      </c>
      <c r="T80" s="259">
        <v>0.16016162354417199</v>
      </c>
      <c r="U80" s="190">
        <v>5.4174202916317498</v>
      </c>
      <c r="V80" s="267">
        <v>1.0515390699977401</v>
      </c>
    </row>
    <row r="81" spans="1:22" ht="13" customHeight="1" x14ac:dyDescent="0.25">
      <c r="A81" s="26" t="s">
        <v>435</v>
      </c>
      <c r="B81" s="188">
        <v>1</v>
      </c>
      <c r="C81" s="190">
        <v>0.26617344880022198</v>
      </c>
      <c r="D81" s="259">
        <v>5.9633655413637701E-2</v>
      </c>
      <c r="E81" s="190">
        <v>0.31570931589353102</v>
      </c>
      <c r="F81" s="259">
        <v>0.17793460527169999</v>
      </c>
      <c r="G81" s="190">
        <v>0.418490922423293</v>
      </c>
      <c r="H81" s="259">
        <v>9.7675455807645695E-2</v>
      </c>
      <c r="I81" s="190">
        <v>0.48068242240572601</v>
      </c>
      <c r="J81" s="259">
        <v>0.113484716002424</v>
      </c>
      <c r="K81" s="190">
        <v>4.1043029126975501</v>
      </c>
      <c r="L81" s="259">
        <v>0.90774185990898004</v>
      </c>
      <c r="M81" s="190">
        <v>0.27623446983338901</v>
      </c>
      <c r="N81" s="259">
        <v>5.9514174139962697E-2</v>
      </c>
      <c r="O81" s="190">
        <v>0.28293401751333203</v>
      </c>
      <c r="P81" s="259">
        <v>0.17861762719760699</v>
      </c>
      <c r="Q81" s="190">
        <v>0.36521252317527902</v>
      </c>
      <c r="R81" s="259">
        <v>9.9702627493315599E-2</v>
      </c>
      <c r="S81" s="190">
        <v>0.424683011900095</v>
      </c>
      <c r="T81" s="259">
        <v>0.115623091711509</v>
      </c>
      <c r="U81" s="190">
        <v>6.6597989974426204</v>
      </c>
      <c r="V81" s="267">
        <v>1.10086175445843</v>
      </c>
    </row>
    <row r="82" spans="1:22" ht="13" customHeight="1" x14ac:dyDescent="0.25">
      <c r="A82" s="26" t="s">
        <v>437</v>
      </c>
      <c r="B82" s="188">
        <v>1</v>
      </c>
      <c r="C82" s="190">
        <v>0.26825994325998997</v>
      </c>
      <c r="D82" s="259">
        <v>0.13490671183941799</v>
      </c>
      <c r="E82" s="190">
        <v>9.5680904717613896E-2</v>
      </c>
      <c r="F82" s="259">
        <v>0.116062065587078</v>
      </c>
      <c r="G82" s="190">
        <v>0.364784711214244</v>
      </c>
      <c r="H82" s="259">
        <v>0.100595199193663</v>
      </c>
      <c r="I82" s="190">
        <v>0.85399221646735601</v>
      </c>
      <c r="J82" s="259">
        <v>0.15558247720166801</v>
      </c>
      <c r="K82" s="190">
        <v>5.6720425965048298</v>
      </c>
      <c r="L82" s="259">
        <v>1.46419184018619</v>
      </c>
      <c r="M82" s="190">
        <v>0.25883444513176102</v>
      </c>
      <c r="N82" s="259">
        <v>0.13605933234735099</v>
      </c>
      <c r="O82" s="190">
        <v>9.0952424509457799E-2</v>
      </c>
      <c r="P82" s="259">
        <v>0.115868535375367</v>
      </c>
      <c r="Q82" s="190">
        <v>0.31120600770435802</v>
      </c>
      <c r="R82" s="259">
        <v>0.102138894718342</v>
      </c>
      <c r="S82" s="190">
        <v>0.81589784719539005</v>
      </c>
      <c r="T82" s="259">
        <v>0.15091706363236401</v>
      </c>
      <c r="U82" s="190">
        <v>6.8816057511682898</v>
      </c>
      <c r="V82" s="267">
        <v>1.6090769551945201</v>
      </c>
    </row>
    <row r="83" spans="1:22" ht="13" customHeight="1" x14ac:dyDescent="0.25">
      <c r="A83" s="26" t="s">
        <v>438</v>
      </c>
      <c r="B83" s="188">
        <v>1</v>
      </c>
      <c r="C83" s="190">
        <v>2.8717509642822499E-2</v>
      </c>
      <c r="D83" s="259">
        <v>3.8566819413717403E-2</v>
      </c>
      <c r="E83" s="190">
        <v>0.47359811225699799</v>
      </c>
      <c r="F83" s="259">
        <v>0.242664040377226</v>
      </c>
      <c r="G83" s="190">
        <v>0.75511945493822297</v>
      </c>
      <c r="H83" s="259">
        <v>0.11729570032290799</v>
      </c>
      <c r="I83" s="190">
        <v>0.45095064359145498</v>
      </c>
      <c r="J83" s="259">
        <v>0.14872027126061399</v>
      </c>
      <c r="K83" s="190">
        <v>6.1611091007527001</v>
      </c>
      <c r="L83" s="259">
        <v>1.2757317907524901</v>
      </c>
      <c r="M83" s="190">
        <v>2.400462625686E-2</v>
      </c>
      <c r="N83" s="259">
        <v>3.8869509120651902E-2</v>
      </c>
      <c r="O83" s="190">
        <v>0.488438436089776</v>
      </c>
      <c r="P83" s="259">
        <v>0.23768407607560799</v>
      </c>
      <c r="Q83" s="190">
        <v>0.75148179118337499</v>
      </c>
      <c r="R83" s="259">
        <v>0.11425902395314801</v>
      </c>
      <c r="S83" s="190">
        <v>0.46649742671310102</v>
      </c>
      <c r="T83" s="259">
        <v>0.142550047185865</v>
      </c>
      <c r="U83" s="190">
        <v>7.5086757459121003</v>
      </c>
      <c r="V83" s="267">
        <v>1.49206035781669</v>
      </c>
    </row>
    <row r="84" spans="1:22" ht="13" customHeight="1" x14ac:dyDescent="0.25">
      <c r="A84" s="62" t="s">
        <v>449</v>
      </c>
      <c r="B84" s="189">
        <v>1</v>
      </c>
      <c r="C84" s="194">
        <v>0.22316036704523401</v>
      </c>
      <c r="D84" s="263">
        <v>5.22181501089432E-2</v>
      </c>
      <c r="E84" s="194">
        <v>0.33089375510604802</v>
      </c>
      <c r="F84" s="263">
        <v>5.6847276772787197E-2</v>
      </c>
      <c r="G84" s="194">
        <v>0.33023641356262401</v>
      </c>
      <c r="H84" s="263">
        <v>3.7954991419730001E-2</v>
      </c>
      <c r="I84" s="194">
        <v>0.62920901636592796</v>
      </c>
      <c r="J84" s="263">
        <v>4.7034063044507898E-2</v>
      </c>
      <c r="K84" s="194">
        <v>4.4194379639111299</v>
      </c>
      <c r="L84" s="263">
        <v>0.34680013543174698</v>
      </c>
      <c r="M84" s="194">
        <v>0.229621255051628</v>
      </c>
      <c r="N84" s="263">
        <v>5.16383848702048E-2</v>
      </c>
      <c r="O84" s="194">
        <v>0.308758899177901</v>
      </c>
      <c r="P84" s="263">
        <v>5.6233033941775798E-2</v>
      </c>
      <c r="Q84" s="194">
        <v>0.32224814683426301</v>
      </c>
      <c r="R84" s="263">
        <v>3.7480622119122002E-2</v>
      </c>
      <c r="S84" s="194">
        <v>0.59604763779552505</v>
      </c>
      <c r="T84" s="263">
        <v>4.6286480544021097E-2</v>
      </c>
      <c r="U84" s="194">
        <v>6.8335591694847402</v>
      </c>
      <c r="V84" s="268">
        <v>0.40260230866215901</v>
      </c>
    </row>
    <row r="85" spans="1:22" ht="13" customHeight="1" x14ac:dyDescent="0.25">
      <c r="A85" s="26" t="s">
        <v>121</v>
      </c>
      <c r="B85" s="188">
        <v>1</v>
      </c>
      <c r="C85" s="190">
        <v>0.83612027093433605</v>
      </c>
      <c r="D85" s="259">
        <v>0.225511233005077</v>
      </c>
      <c r="E85" s="190">
        <v>0.23782870880551901</v>
      </c>
      <c r="F85" s="259">
        <v>0.20833505098341401</v>
      </c>
      <c r="G85" s="190">
        <v>0.11517803038543301</v>
      </c>
      <c r="H85" s="259">
        <v>0.117490986489022</v>
      </c>
      <c r="I85" s="190">
        <v>0.80530432023430998</v>
      </c>
      <c r="J85" s="259">
        <v>0.15117198114632699</v>
      </c>
      <c r="K85" s="190">
        <v>5.4576846331957798</v>
      </c>
      <c r="L85" s="259">
        <v>1.32317319985482</v>
      </c>
      <c r="M85" s="190">
        <v>0.79870809234044005</v>
      </c>
      <c r="N85" s="259">
        <v>0.214508679637304</v>
      </c>
      <c r="O85" s="190">
        <v>0.15742702045068099</v>
      </c>
      <c r="P85" s="259">
        <v>0.196538852998946</v>
      </c>
      <c r="Q85" s="190">
        <v>0.105766693039319</v>
      </c>
      <c r="R85" s="259">
        <v>0.114068641281186</v>
      </c>
      <c r="S85" s="190">
        <v>0.77490665582020102</v>
      </c>
      <c r="T85" s="259">
        <v>0.14858674537928501</v>
      </c>
      <c r="U85" s="190">
        <v>8.6065064411667205</v>
      </c>
      <c r="V85" s="267">
        <v>1.6230675781491199</v>
      </c>
    </row>
    <row r="86" spans="1:22" ht="13" customHeight="1" x14ac:dyDescent="0.25">
      <c r="A86" s="26" t="s">
        <v>446</v>
      </c>
      <c r="B86" s="188">
        <v>1</v>
      </c>
      <c r="C86" s="190">
        <v>0.55383148474369204</v>
      </c>
      <c r="D86" s="259">
        <v>0.58213751935355895</v>
      </c>
      <c r="E86" s="190">
        <v>0.217820458870604</v>
      </c>
      <c r="F86" s="259">
        <v>0.261709111643319</v>
      </c>
      <c r="G86" s="190">
        <v>0.26534403790880801</v>
      </c>
      <c r="H86" s="259">
        <v>0.28903572171887099</v>
      </c>
      <c r="I86" s="190">
        <v>0.92671654634089595</v>
      </c>
      <c r="J86" s="259">
        <v>0.23825955810039101</v>
      </c>
      <c r="K86" s="190">
        <v>4.2747757728251496</v>
      </c>
      <c r="L86" s="259">
        <v>1.7781006348783499</v>
      </c>
      <c r="M86" s="190">
        <v>0.653751721649379</v>
      </c>
      <c r="N86" s="259">
        <v>0.56167689641530405</v>
      </c>
      <c r="O86" s="190">
        <v>6.2777815038890197E-2</v>
      </c>
      <c r="P86" s="259">
        <v>0.26337678043686202</v>
      </c>
      <c r="Q86" s="190">
        <v>0.305071495970065</v>
      </c>
      <c r="R86" s="259">
        <v>0.26331289487512499</v>
      </c>
      <c r="S86" s="190">
        <v>0.91571370788728002</v>
      </c>
      <c r="T86" s="259">
        <v>0.241663424152981</v>
      </c>
      <c r="U86" s="190">
        <v>8.0831706012849391</v>
      </c>
      <c r="V86" s="267">
        <v>2.12072438130809</v>
      </c>
    </row>
    <row r="87" spans="1:22" ht="13" customHeight="1" x14ac:dyDescent="0.25">
      <c r="A87" s="27" t="s">
        <v>447</v>
      </c>
      <c r="B87" s="203">
        <v>1</v>
      </c>
      <c r="C87" s="201">
        <v>0.88756038625794298</v>
      </c>
      <c r="D87" s="264">
        <v>0.33686095366709901</v>
      </c>
      <c r="E87" s="201">
        <v>-5.2280295241151499E-2</v>
      </c>
      <c r="F87" s="264">
        <v>0.299584677829623</v>
      </c>
      <c r="G87" s="201">
        <v>0.53810690806169803</v>
      </c>
      <c r="H87" s="264">
        <v>0.17825649077135999</v>
      </c>
      <c r="I87" s="201">
        <v>0.53530082453433803</v>
      </c>
      <c r="J87" s="264">
        <v>0.187641079032146</v>
      </c>
      <c r="K87" s="201">
        <v>5.0887269634879502</v>
      </c>
      <c r="L87" s="264">
        <v>2.14997587606429</v>
      </c>
      <c r="M87" s="201">
        <v>0.71921558948805397</v>
      </c>
      <c r="N87" s="264">
        <v>0.27716050366990902</v>
      </c>
      <c r="O87" s="201">
        <v>1.8197843291766901E-2</v>
      </c>
      <c r="P87" s="264">
        <v>0.30701875480218899</v>
      </c>
      <c r="Q87" s="201">
        <v>0.48054360923598599</v>
      </c>
      <c r="R87" s="264">
        <v>0.18658878908068699</v>
      </c>
      <c r="S87" s="201">
        <v>0.416194009931111</v>
      </c>
      <c r="T87" s="264">
        <v>0.18513254273961</v>
      </c>
      <c r="U87" s="201">
        <v>13.8278550986761</v>
      </c>
      <c r="V87" s="272">
        <v>2.50696825394086</v>
      </c>
    </row>
    <row r="88" spans="1:22" ht="13" customHeight="1" x14ac:dyDescent="0.25">
      <c r="A88" s="26"/>
      <c r="B88" s="96"/>
      <c r="C88" s="190" t="s">
        <v>1738</v>
      </c>
      <c r="D88" s="259" t="s">
        <v>1739</v>
      </c>
      <c r="E88" s="190" t="s">
        <v>1740</v>
      </c>
      <c r="F88" s="259" t="s">
        <v>1741</v>
      </c>
      <c r="G88" s="190" t="s">
        <v>1742</v>
      </c>
      <c r="H88" s="259" t="s">
        <v>1743</v>
      </c>
      <c r="I88" s="190" t="s">
        <v>1744</v>
      </c>
      <c r="J88" s="259" t="s">
        <v>1745</v>
      </c>
      <c r="K88" s="190" t="s">
        <v>1746</v>
      </c>
      <c r="L88" s="259" t="s">
        <v>1747</v>
      </c>
      <c r="M88" s="190" t="s">
        <v>1748</v>
      </c>
      <c r="N88" s="259" t="s">
        <v>1749</v>
      </c>
      <c r="O88" s="190" t="s">
        <v>1750</v>
      </c>
      <c r="P88" s="259" t="s">
        <v>1751</v>
      </c>
      <c r="Q88" s="190" t="s">
        <v>1752</v>
      </c>
      <c r="R88" s="259" t="s">
        <v>1753</v>
      </c>
      <c r="S88" s="190" t="s">
        <v>1754</v>
      </c>
      <c r="T88" s="259" t="s">
        <v>1755</v>
      </c>
      <c r="U88" s="190" t="s">
        <v>1756</v>
      </c>
      <c r="V88" s="267" t="s">
        <v>1757</v>
      </c>
    </row>
    <row r="89" spans="1:22" ht="13" customHeight="1" x14ac:dyDescent="0.25">
      <c r="A89" s="26" t="s">
        <v>404</v>
      </c>
      <c r="B89" s="96">
        <v>3</v>
      </c>
      <c r="C89" s="190">
        <v>0.21442434102691199</v>
      </c>
      <c r="D89" s="259">
        <v>0.16045236855956799</v>
      </c>
      <c r="E89" s="190">
        <v>0.60774229528091195</v>
      </c>
      <c r="F89" s="259">
        <v>0.22629162583815901</v>
      </c>
      <c r="G89" s="190">
        <v>6.1294699707844E-2</v>
      </c>
      <c r="H89" s="259">
        <v>0.21441010039816</v>
      </c>
      <c r="I89" s="190">
        <v>1.07659753661358</v>
      </c>
      <c r="J89" s="259">
        <v>0.16258198587873299</v>
      </c>
      <c r="K89" s="190">
        <v>6.4229948011172997</v>
      </c>
      <c r="L89" s="259">
        <v>1.59788240560029</v>
      </c>
      <c r="M89" s="190">
        <v>0.266138331875925</v>
      </c>
      <c r="N89" s="259">
        <v>0.18233424347775901</v>
      </c>
      <c r="O89" s="190">
        <v>0.54029079693182103</v>
      </c>
      <c r="P89" s="259">
        <v>0.22272554503224601</v>
      </c>
      <c r="Q89" s="190">
        <v>6.4595996635305603E-2</v>
      </c>
      <c r="R89" s="259">
        <v>0.20894485984056699</v>
      </c>
      <c r="S89" s="190">
        <v>1.0545338958205399</v>
      </c>
      <c r="T89" s="259">
        <v>0.16232171389716299</v>
      </c>
      <c r="U89" s="190">
        <v>9.6413539647734492</v>
      </c>
      <c r="V89" s="267">
        <v>1.6814506708697701</v>
      </c>
    </row>
    <row r="90" spans="1:22" ht="13" customHeight="1" x14ac:dyDescent="0.25">
      <c r="A90" s="26" t="s">
        <v>407</v>
      </c>
      <c r="B90" s="96">
        <v>3</v>
      </c>
      <c r="C90" s="190">
        <v>1.7265592506231899</v>
      </c>
      <c r="D90" s="259">
        <v>0.24959585200526599</v>
      </c>
      <c r="E90" s="190">
        <v>0.51063215511939497</v>
      </c>
      <c r="F90" s="259">
        <v>0.32339902430390699</v>
      </c>
      <c r="G90" s="190">
        <v>-0.22451997491349601</v>
      </c>
      <c r="H90" s="259">
        <v>0.28123549186483698</v>
      </c>
      <c r="I90" s="190">
        <v>1.40289781580344</v>
      </c>
      <c r="J90" s="259">
        <v>0.16042642401697499</v>
      </c>
      <c r="K90" s="190">
        <v>16.456685012978799</v>
      </c>
      <c r="L90" s="259">
        <v>2.56824317324639</v>
      </c>
      <c r="M90" s="190">
        <v>1.7399515568708599</v>
      </c>
      <c r="N90" s="259">
        <v>0.24892840349991799</v>
      </c>
      <c r="O90" s="190">
        <v>0.51259059592277201</v>
      </c>
      <c r="P90" s="259">
        <v>0.31554268649190897</v>
      </c>
      <c r="Q90" s="190">
        <v>-0.30342222829912302</v>
      </c>
      <c r="R90" s="259">
        <v>0.29120965155453599</v>
      </c>
      <c r="S90" s="190">
        <v>1.32183074010474</v>
      </c>
      <c r="T90" s="259">
        <v>0.16542272713522099</v>
      </c>
      <c r="U90" s="190">
        <v>17.826528339875502</v>
      </c>
      <c r="V90" s="267">
        <v>2.6154276406004899</v>
      </c>
    </row>
    <row r="91" spans="1:22" ht="13" customHeight="1" x14ac:dyDescent="0.25">
      <c r="A91" s="26" t="s">
        <v>124</v>
      </c>
      <c r="B91" s="96">
        <v>3</v>
      </c>
      <c r="C91" s="190">
        <v>0.62846775623954498</v>
      </c>
      <c r="D91" s="259">
        <v>0.42169186146212301</v>
      </c>
      <c r="E91" s="190">
        <v>0.641601562499856</v>
      </c>
      <c r="F91" s="259">
        <v>0.174026824237558</v>
      </c>
      <c r="G91" s="190">
        <v>0.269734395826836</v>
      </c>
      <c r="H91" s="259">
        <v>0.16458129344672101</v>
      </c>
      <c r="I91" s="190">
        <v>1.5037604881690201</v>
      </c>
      <c r="J91" s="259">
        <v>0.14787018875712901</v>
      </c>
      <c r="K91" s="190">
        <v>15.4751807132364</v>
      </c>
      <c r="L91" s="259">
        <v>2.1462358258438199</v>
      </c>
      <c r="M91" s="190">
        <v>0.58984599292425299</v>
      </c>
      <c r="N91" s="259">
        <v>0.43204290783523702</v>
      </c>
      <c r="O91" s="190">
        <v>0.49303286633979898</v>
      </c>
      <c r="P91" s="259">
        <v>0.17132255466375301</v>
      </c>
      <c r="Q91" s="190">
        <v>0.286408190221624</v>
      </c>
      <c r="R91" s="259">
        <v>0.155569948317063</v>
      </c>
      <c r="S91" s="190">
        <v>1.4599754194008201</v>
      </c>
      <c r="T91" s="259">
        <v>0.14627015132180399</v>
      </c>
      <c r="U91" s="190">
        <v>20.601382595399301</v>
      </c>
      <c r="V91" s="267">
        <v>2.3374293230891898</v>
      </c>
    </row>
    <row r="92" spans="1:22" ht="13" customHeight="1" x14ac:dyDescent="0.25">
      <c r="A92" s="26" t="s">
        <v>426</v>
      </c>
      <c r="B92" s="96">
        <v>3</v>
      </c>
      <c r="C92" s="190">
        <v>0.50864370550082305</v>
      </c>
      <c r="D92" s="259">
        <v>0.162496335925015</v>
      </c>
      <c r="E92" s="190">
        <v>0.72351558702398699</v>
      </c>
      <c r="F92" s="259">
        <v>0.12552193077808901</v>
      </c>
      <c r="G92" s="190">
        <v>0.109920997255352</v>
      </c>
      <c r="H92" s="259">
        <v>8.8113849590528107E-2</v>
      </c>
      <c r="I92" s="190">
        <v>0.82888546091257798</v>
      </c>
      <c r="J92" s="259">
        <v>0.125411304576728</v>
      </c>
      <c r="K92" s="190">
        <v>7.4125592942197001</v>
      </c>
      <c r="L92" s="259">
        <v>1.2565060383287801</v>
      </c>
      <c r="M92" s="190">
        <v>0.56143384956712505</v>
      </c>
      <c r="N92" s="259">
        <v>0.199683878755022</v>
      </c>
      <c r="O92" s="190">
        <v>0.62091380558088605</v>
      </c>
      <c r="P92" s="259">
        <v>0.13244703114720399</v>
      </c>
      <c r="Q92" s="190">
        <v>0.113636658070666</v>
      </c>
      <c r="R92" s="259">
        <v>9.2156075581719996E-2</v>
      </c>
      <c r="S92" s="190">
        <v>0.76109162845627398</v>
      </c>
      <c r="T92" s="259">
        <v>0.122891871545114</v>
      </c>
      <c r="U92" s="190">
        <v>11.290123632237</v>
      </c>
      <c r="V92" s="267">
        <v>1.5652320482534501</v>
      </c>
    </row>
    <row r="93" spans="1:22" ht="13" customHeight="1" x14ac:dyDescent="0.25">
      <c r="A93" s="26" t="s">
        <v>428</v>
      </c>
      <c r="B93" s="96">
        <v>3</v>
      </c>
      <c r="C93" s="190">
        <v>1.9803636380685399E-2</v>
      </c>
      <c r="D93" s="259">
        <v>2.2587976180795302E-2</v>
      </c>
      <c r="E93" s="190">
        <v>0.54578680033312899</v>
      </c>
      <c r="F93" s="259">
        <v>0.138644654056607</v>
      </c>
      <c r="G93" s="190">
        <v>0.52680679035142097</v>
      </c>
      <c r="H93" s="259">
        <v>9.3595052883658006E-2</v>
      </c>
      <c r="I93" s="190">
        <v>0.67869908427749304</v>
      </c>
      <c r="J93" s="259">
        <v>0.15218824180488599</v>
      </c>
      <c r="K93" s="190">
        <v>8.0057259406535106</v>
      </c>
      <c r="L93" s="259">
        <v>1.56803314914545</v>
      </c>
      <c r="M93" s="190">
        <v>2.7964409306801399E-2</v>
      </c>
      <c r="N93" s="259">
        <v>2.2833207724581001E-2</v>
      </c>
      <c r="O93" s="190">
        <v>0.51643803437023905</v>
      </c>
      <c r="P93" s="259">
        <v>0.13657484605433301</v>
      </c>
      <c r="Q93" s="190">
        <v>0.46676710313184</v>
      </c>
      <c r="R93" s="259">
        <v>9.2609057498702393E-2</v>
      </c>
      <c r="S93" s="190">
        <v>0.60736107177173604</v>
      </c>
      <c r="T93" s="259">
        <v>0.15188337209059699</v>
      </c>
      <c r="U93" s="190">
        <v>9.8359938122258104</v>
      </c>
      <c r="V93" s="267">
        <v>1.67059785404293</v>
      </c>
    </row>
    <row r="94" spans="1:22" ht="13" customHeight="1" x14ac:dyDescent="0.25">
      <c r="A94" s="26" t="s">
        <v>433</v>
      </c>
      <c r="B94" s="96">
        <v>3</v>
      </c>
      <c r="C94" s="190">
        <v>0.201640992963208</v>
      </c>
      <c r="D94" s="259">
        <v>8.4291577482850502E-2</v>
      </c>
      <c r="E94" s="190">
        <v>0.753534151988968</v>
      </c>
      <c r="F94" s="259">
        <v>0.24049126455754</v>
      </c>
      <c r="G94" s="190">
        <v>0.52686467232886303</v>
      </c>
      <c r="H94" s="259">
        <v>0.19900816726748299</v>
      </c>
      <c r="I94" s="190">
        <v>1.00895928717348</v>
      </c>
      <c r="J94" s="259">
        <v>0.16492128918583199</v>
      </c>
      <c r="K94" s="190">
        <v>8.3268529564733296</v>
      </c>
      <c r="L94" s="259">
        <v>1.4284682904086601</v>
      </c>
      <c r="M94" s="190">
        <v>0.20512361791057099</v>
      </c>
      <c r="N94" s="259">
        <v>9.5612080348022405E-2</v>
      </c>
      <c r="O94" s="190">
        <v>0.70486247827001103</v>
      </c>
      <c r="P94" s="259">
        <v>0.24511569369021699</v>
      </c>
      <c r="Q94" s="190">
        <v>0.54808353975079604</v>
      </c>
      <c r="R94" s="259">
        <v>0.18997704642250501</v>
      </c>
      <c r="S94" s="190">
        <v>0.96367779400415399</v>
      </c>
      <c r="T94" s="259">
        <v>0.16154102340993901</v>
      </c>
      <c r="U94" s="190">
        <v>12.410181041607601</v>
      </c>
      <c r="V94" s="267">
        <v>1.65712119985239</v>
      </c>
    </row>
    <row r="95" spans="1:22" ht="13" customHeight="1" x14ac:dyDescent="0.25">
      <c r="A95" s="26" t="s">
        <v>437</v>
      </c>
      <c r="B95" s="96">
        <v>3</v>
      </c>
      <c r="C95" s="190">
        <v>5.84615933876311E-2</v>
      </c>
      <c r="D95" s="259">
        <v>4.1788097519679802E-2</v>
      </c>
      <c r="E95" s="190">
        <v>0.30442476178094702</v>
      </c>
      <c r="F95" s="259">
        <v>9.06417130499549E-2</v>
      </c>
      <c r="G95" s="190">
        <v>0.48817935058913298</v>
      </c>
      <c r="H95" s="259">
        <v>8.2288653299745704E-2</v>
      </c>
      <c r="I95" s="190">
        <v>0.85769990102346505</v>
      </c>
      <c r="J95" s="259">
        <v>7.0741519760173399E-2</v>
      </c>
      <c r="K95" s="190">
        <v>10.428419678887799</v>
      </c>
      <c r="L95" s="259">
        <v>1.14675413012132</v>
      </c>
      <c r="M95" s="190">
        <v>6.2451034147433901E-2</v>
      </c>
      <c r="N95" s="259">
        <v>4.2961189853003297E-2</v>
      </c>
      <c r="O95" s="190">
        <v>0.27931380132393602</v>
      </c>
      <c r="P95" s="259">
        <v>8.7669588595042397E-2</v>
      </c>
      <c r="Q95" s="190">
        <v>0.47149801489172399</v>
      </c>
      <c r="R95" s="259">
        <v>8.0599944128986301E-2</v>
      </c>
      <c r="S95" s="190">
        <v>0.83359596382087897</v>
      </c>
      <c r="T95" s="259">
        <v>7.1887834381907004E-2</v>
      </c>
      <c r="U95" s="190">
        <v>11.7353064252901</v>
      </c>
      <c r="V95" s="267">
        <v>1.20601216770248</v>
      </c>
    </row>
    <row r="96" spans="1:22" ht="13" customHeight="1" x14ac:dyDescent="0.25">
      <c r="A96" s="26" t="s">
        <v>438</v>
      </c>
      <c r="B96" s="96">
        <v>3</v>
      </c>
      <c r="C96" s="190">
        <v>0.22114939011042001</v>
      </c>
      <c r="D96" s="259">
        <v>7.0645479584805396E-2</v>
      </c>
      <c r="E96" s="190">
        <v>0.59865471949171001</v>
      </c>
      <c r="F96" s="259">
        <v>0.29755769338840798</v>
      </c>
      <c r="G96" s="190">
        <v>0.75836739594319902</v>
      </c>
      <c r="H96" s="259">
        <v>0.143178693234007</v>
      </c>
      <c r="I96" s="190">
        <v>1.02643731757986</v>
      </c>
      <c r="J96" s="259">
        <v>0.13645368333475499</v>
      </c>
      <c r="K96" s="190">
        <v>10.6842055112634</v>
      </c>
      <c r="L96" s="259">
        <v>1.70918039873062</v>
      </c>
      <c r="M96" s="190">
        <v>0.22752006125697699</v>
      </c>
      <c r="N96" s="259">
        <v>7.0052994230291502E-2</v>
      </c>
      <c r="O96" s="190">
        <v>0.56021027388682998</v>
      </c>
      <c r="P96" s="259">
        <v>0.27889044323370399</v>
      </c>
      <c r="Q96" s="190">
        <v>0.72645032792991204</v>
      </c>
      <c r="R96" s="259">
        <v>0.142803367676577</v>
      </c>
      <c r="S96" s="190">
        <v>0.97630946432834798</v>
      </c>
      <c r="T96" s="259">
        <v>0.13364243551793201</v>
      </c>
      <c r="U96" s="190">
        <v>12.8411055687997</v>
      </c>
      <c r="V96" s="267">
        <v>2.30789362660144</v>
      </c>
    </row>
    <row r="97" spans="1:22" ht="13" customHeight="1" x14ac:dyDescent="0.25">
      <c r="A97" s="63" t="s">
        <v>450</v>
      </c>
      <c r="B97" s="207">
        <v>3</v>
      </c>
      <c r="C97" s="208">
        <v>0.44739383327905102</v>
      </c>
      <c r="D97" s="266">
        <v>6.9217101019819899E-2</v>
      </c>
      <c r="E97" s="208">
        <v>0.58573650418986301</v>
      </c>
      <c r="F97" s="266">
        <v>7.66129485804177E-2</v>
      </c>
      <c r="G97" s="208">
        <v>0.31458104088614403</v>
      </c>
      <c r="H97" s="266">
        <v>6.0667123368659898E-2</v>
      </c>
      <c r="I97" s="208">
        <v>1.04799211144411</v>
      </c>
      <c r="J97" s="266">
        <v>5.0582140897540401E-2</v>
      </c>
      <c r="K97" s="208">
        <v>10.401577988603799</v>
      </c>
      <c r="L97" s="266">
        <v>0.61326265156414494</v>
      </c>
      <c r="M97" s="208">
        <v>0.46005360673249301</v>
      </c>
      <c r="N97" s="266">
        <v>7.2689618754233007E-2</v>
      </c>
      <c r="O97" s="208">
        <v>0.52845658157828701</v>
      </c>
      <c r="P97" s="266">
        <v>7.5027882021887995E-2</v>
      </c>
      <c r="Q97" s="208">
        <v>0.29675220029159299</v>
      </c>
      <c r="R97" s="266">
        <v>6.0300372512568499E-2</v>
      </c>
      <c r="S97" s="208">
        <v>0.99729699721343701</v>
      </c>
      <c r="T97" s="266">
        <v>5.03740088271218E-2</v>
      </c>
      <c r="U97" s="208">
        <v>13.2727469225261</v>
      </c>
      <c r="V97" s="274">
        <v>0.68350031442464199</v>
      </c>
    </row>
    <row r="99" spans="1:22" x14ac:dyDescent="0.25">
      <c r="A99" s="178" t="s">
        <v>595</v>
      </c>
    </row>
    <row r="100" spans="1:22" x14ac:dyDescent="0.25">
      <c r="A100" s="178" t="s">
        <v>596</v>
      </c>
    </row>
    <row r="101" spans="1:22" x14ac:dyDescent="0.25">
      <c r="A101" s="178" t="s">
        <v>597</v>
      </c>
    </row>
    <row r="102" spans="1:22" x14ac:dyDescent="0.25">
      <c r="A102" s="178" t="s">
        <v>598</v>
      </c>
    </row>
    <row r="103" spans="1:22" x14ac:dyDescent="0.25">
      <c r="A103" s="178" t="s">
        <v>599</v>
      </c>
    </row>
    <row r="104" spans="1:22" x14ac:dyDescent="0.25">
      <c r="A104" s="178" t="s">
        <v>600</v>
      </c>
    </row>
    <row r="105" spans="1:22" x14ac:dyDescent="0.25">
      <c r="A105" s="178" t="s">
        <v>459</v>
      </c>
    </row>
    <row r="106" spans="1:22" x14ac:dyDescent="0.25">
      <c r="A106" s="178" t="s">
        <v>460</v>
      </c>
    </row>
    <row r="107" spans="1:22" x14ac:dyDescent="0.25">
      <c r="A107" s="178" t="s">
        <v>461</v>
      </c>
    </row>
    <row r="108" spans="1:22" x14ac:dyDescent="0.25">
      <c r="A108" s="178" t="s">
        <v>462</v>
      </c>
    </row>
    <row r="109" spans="1:22" x14ac:dyDescent="0.25">
      <c r="A109" s="181" t="str">
        <f>HYPERLINK("https://oecdcode.org/disclaimers/cyprus.html", "Information on data for Cyprus: https://oecdcode.org/disclaimers/cyprus.html")</f>
        <v>Information on data for Cyprus: https://oecdcode.org/disclaimers/cyprus.html</v>
      </c>
    </row>
    <row r="110" spans="1:22" x14ac:dyDescent="0.25">
      <c r="A110" s="178" t="s">
        <v>463</v>
      </c>
    </row>
  </sheetData>
  <mergeCells count="15">
    <mergeCell ref="U7:V8"/>
    <mergeCell ref="M9:V9"/>
    <mergeCell ref="K7:L8"/>
    <mergeCell ref="C9:L9"/>
    <mergeCell ref="M7:T7"/>
    <mergeCell ref="M8:N8"/>
    <mergeCell ref="O8:P8"/>
    <mergeCell ref="Q8:R8"/>
    <mergeCell ref="S8:T8"/>
    <mergeCell ref="B7:B10"/>
    <mergeCell ref="C7:J7"/>
    <mergeCell ref="C8:D8"/>
    <mergeCell ref="E8:F8"/>
    <mergeCell ref="G8:H8"/>
    <mergeCell ref="I8:J8"/>
  </mergeCells>
  <conditionalFormatting sqref="C1:C200">
    <cfRule type="expression" dxfId="347" priority="8">
      <formula>ABS(C1/D1)&gt;1.95996398454005</formula>
    </cfRule>
  </conditionalFormatting>
  <conditionalFormatting sqref="E1:E200">
    <cfRule type="expression" dxfId="346" priority="7">
      <formula>ABS(E1/F1)&gt;1.95996398454005</formula>
    </cfRule>
  </conditionalFormatting>
  <conditionalFormatting sqref="G1:G200">
    <cfRule type="expression" dxfId="345" priority="6">
      <formula>ABS(G1/H1)&gt;1.95996398454005</formula>
    </cfRule>
  </conditionalFormatting>
  <conditionalFormatting sqref="I1:I200">
    <cfRule type="expression" dxfId="344" priority="5">
      <formula>ABS(I1/J1)&gt;1.95996398454005</formula>
    </cfRule>
  </conditionalFormatting>
  <conditionalFormatting sqref="M1:M200">
    <cfRule type="expression" dxfId="343" priority="4">
      <formula>ABS(M1/N1)&gt;1.95996398454005</formula>
    </cfRule>
  </conditionalFormatting>
  <conditionalFormatting sqref="O1:O200">
    <cfRule type="expression" dxfId="342" priority="3">
      <formula>ABS(O1/P1)&gt;1.95996398454005</formula>
    </cfRule>
  </conditionalFormatting>
  <conditionalFormatting sqref="Q1:Q200">
    <cfRule type="expression" dxfId="341" priority="2">
      <formula>ABS(Q1/R1)&gt;1.95996398454005</formula>
    </cfRule>
  </conditionalFormatting>
  <conditionalFormatting sqref="S1:S200">
    <cfRule type="expression" dxfId="340" priority="1">
      <formula>ABS(S1/T1)&gt;1.95996398454005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D105"/>
  <sheetViews>
    <sheetView showGridLines="0" zoomScale="80" workbookViewId="0"/>
  </sheetViews>
  <sheetFormatPr defaultColWidth="10.90625" defaultRowHeight="12.5" x14ac:dyDescent="0.25"/>
  <cols>
    <col min="1" max="1" width="30.7265625" customWidth="1"/>
    <col min="2" max="2" width="8.7265625" customWidth="1"/>
  </cols>
  <sheetData>
    <row r="1" spans="1:30" x14ac:dyDescent="0.25">
      <c r="A1" s="41" t="s">
        <v>291</v>
      </c>
    </row>
    <row r="2" spans="1:30" ht="13" x14ac:dyDescent="0.3">
      <c r="A2" s="42" t="s">
        <v>292</v>
      </c>
    </row>
    <row r="3" spans="1:30" ht="13" x14ac:dyDescent="0.3">
      <c r="A3" s="43" t="s">
        <v>387</v>
      </c>
    </row>
    <row r="4" spans="1:30" x14ac:dyDescent="0.25">
      <c r="A4" s="160" t="str">
        <f>HYPERLINK("#'TOC'!A1", "Back to TOC")</f>
        <v>Back to TOC</v>
      </c>
    </row>
    <row r="7" spans="1:30" ht="16" customHeight="1" x14ac:dyDescent="0.25">
      <c r="B7" s="658" t="s">
        <v>388</v>
      </c>
      <c r="C7" s="662" t="s">
        <v>609</v>
      </c>
      <c r="D7" s="662"/>
      <c r="E7" s="662"/>
      <c r="F7" s="662"/>
      <c r="G7" s="662"/>
      <c r="H7" s="662"/>
      <c r="I7" s="662"/>
      <c r="J7" s="662"/>
      <c r="K7" s="662"/>
      <c r="L7" s="662"/>
      <c r="M7" s="662"/>
      <c r="N7" s="662"/>
      <c r="O7" s="662"/>
      <c r="P7" s="662"/>
      <c r="Q7" s="662"/>
      <c r="R7" s="662"/>
      <c r="S7" s="662"/>
      <c r="T7" s="662"/>
      <c r="U7" s="662"/>
      <c r="V7" s="662"/>
      <c r="W7" s="662"/>
      <c r="X7" s="662"/>
      <c r="Y7" s="662"/>
      <c r="Z7" s="662"/>
      <c r="AA7" s="662"/>
      <c r="AB7" s="662"/>
      <c r="AC7" s="662"/>
      <c r="AD7" s="663"/>
    </row>
    <row r="8" spans="1:30" ht="32" customHeight="1" x14ac:dyDescent="0.25">
      <c r="B8" s="659"/>
      <c r="C8" s="647" t="s">
        <v>510</v>
      </c>
      <c r="D8" s="647"/>
      <c r="E8" s="647" t="s">
        <v>601</v>
      </c>
      <c r="F8" s="647"/>
      <c r="G8" s="647"/>
      <c r="H8" s="647"/>
      <c r="I8" s="647"/>
      <c r="J8" s="647"/>
      <c r="K8" s="647" t="s">
        <v>605</v>
      </c>
      <c r="L8" s="647"/>
      <c r="M8" s="647"/>
      <c r="N8" s="647"/>
      <c r="O8" s="647"/>
      <c r="P8" s="647"/>
      <c r="Q8" s="647"/>
      <c r="R8" s="647"/>
      <c r="S8" s="647" t="s">
        <v>511</v>
      </c>
      <c r="T8" s="647"/>
      <c r="U8" s="647"/>
      <c r="V8" s="647"/>
      <c r="W8" s="647"/>
      <c r="X8" s="647"/>
      <c r="Y8" s="647"/>
      <c r="Z8" s="647"/>
      <c r="AA8" s="667" t="s">
        <v>501</v>
      </c>
      <c r="AB8" s="667"/>
      <c r="AC8" s="667" t="s">
        <v>502</v>
      </c>
      <c r="AD8" s="669"/>
    </row>
    <row r="9" spans="1:30" ht="32" customHeight="1" x14ac:dyDescent="0.25">
      <c r="B9" s="659"/>
      <c r="C9" s="647"/>
      <c r="D9" s="647"/>
      <c r="E9" s="649" t="s">
        <v>602</v>
      </c>
      <c r="F9" s="649"/>
      <c r="G9" s="649" t="s">
        <v>603</v>
      </c>
      <c r="H9" s="649"/>
      <c r="I9" s="649" t="s">
        <v>604</v>
      </c>
      <c r="J9" s="649"/>
      <c r="K9" s="649" t="s">
        <v>606</v>
      </c>
      <c r="L9" s="649"/>
      <c r="M9" s="649" t="s">
        <v>607</v>
      </c>
      <c r="N9" s="649"/>
      <c r="O9" s="649" t="s">
        <v>608</v>
      </c>
      <c r="P9" s="649"/>
      <c r="Q9" s="649" t="s">
        <v>552</v>
      </c>
      <c r="R9" s="649"/>
      <c r="S9" s="649" t="s">
        <v>512</v>
      </c>
      <c r="T9" s="649"/>
      <c r="U9" s="649" t="s">
        <v>513</v>
      </c>
      <c r="V9" s="649"/>
      <c r="W9" s="649" t="s">
        <v>514</v>
      </c>
      <c r="X9" s="649"/>
      <c r="Y9" s="649" t="s">
        <v>515</v>
      </c>
      <c r="Z9" s="649"/>
      <c r="AA9" s="668" t="s">
        <v>510</v>
      </c>
      <c r="AB9" s="668"/>
      <c r="AC9" s="668" t="s">
        <v>510</v>
      </c>
      <c r="AD9" s="670"/>
    </row>
    <row r="10" spans="1:30" ht="16" customHeight="1" x14ac:dyDescent="0.25">
      <c r="B10" s="660"/>
      <c r="C10" s="144" t="s">
        <v>518</v>
      </c>
      <c r="D10" s="144" t="s">
        <v>389</v>
      </c>
      <c r="E10" s="144" t="s">
        <v>518</v>
      </c>
      <c r="F10" s="144" t="s">
        <v>389</v>
      </c>
      <c r="G10" s="144" t="s">
        <v>518</v>
      </c>
      <c r="H10" s="144" t="s">
        <v>389</v>
      </c>
      <c r="I10" s="144" t="s">
        <v>519</v>
      </c>
      <c r="J10" s="144" t="s">
        <v>389</v>
      </c>
      <c r="K10" s="144" t="s">
        <v>518</v>
      </c>
      <c r="L10" s="144" t="s">
        <v>389</v>
      </c>
      <c r="M10" s="144" t="s">
        <v>518</v>
      </c>
      <c r="N10" s="144" t="s">
        <v>389</v>
      </c>
      <c r="O10" s="144" t="s">
        <v>518</v>
      </c>
      <c r="P10" s="144" t="s">
        <v>389</v>
      </c>
      <c r="Q10" s="144" t="s">
        <v>519</v>
      </c>
      <c r="R10" s="144" t="s">
        <v>389</v>
      </c>
      <c r="S10" s="144" t="s">
        <v>518</v>
      </c>
      <c r="T10" s="144" t="s">
        <v>389</v>
      </c>
      <c r="U10" s="144" t="s">
        <v>518</v>
      </c>
      <c r="V10" s="144" t="s">
        <v>389</v>
      </c>
      <c r="W10" s="144" t="s">
        <v>518</v>
      </c>
      <c r="X10" s="144" t="s">
        <v>389</v>
      </c>
      <c r="Y10" s="144" t="s">
        <v>519</v>
      </c>
      <c r="Z10" s="144" t="s">
        <v>389</v>
      </c>
      <c r="AA10" s="144" t="s">
        <v>519</v>
      </c>
      <c r="AB10" s="144" t="s">
        <v>389</v>
      </c>
      <c r="AC10" s="144" t="s">
        <v>519</v>
      </c>
      <c r="AD10" s="183" t="s">
        <v>389</v>
      </c>
    </row>
    <row r="11" spans="1:30" ht="13" customHeight="1" x14ac:dyDescent="0.25">
      <c r="A11" s="214"/>
      <c r="B11" s="204"/>
      <c r="C11" s="235" t="s">
        <v>1672</v>
      </c>
      <c r="D11" s="236" t="s">
        <v>1673</v>
      </c>
      <c r="E11" s="235" t="s">
        <v>1758</v>
      </c>
      <c r="F11" s="236" t="s">
        <v>1759</v>
      </c>
      <c r="G11" s="235" t="s">
        <v>1760</v>
      </c>
      <c r="H11" s="236" t="s">
        <v>1761</v>
      </c>
      <c r="I11" s="235" t="s">
        <v>1762</v>
      </c>
      <c r="J11" s="236" t="s">
        <v>1763</v>
      </c>
      <c r="K11" s="235" t="s">
        <v>1764</v>
      </c>
      <c r="L11" s="236" t="s">
        <v>1765</v>
      </c>
      <c r="M11" s="235" t="s">
        <v>1766</v>
      </c>
      <c r="N11" s="236" t="s">
        <v>1767</v>
      </c>
      <c r="O11" s="235" t="s">
        <v>1768</v>
      </c>
      <c r="P11" s="236" t="s">
        <v>1769</v>
      </c>
      <c r="Q11" s="235" t="s">
        <v>1770</v>
      </c>
      <c r="R11" s="236" t="s">
        <v>1771</v>
      </c>
      <c r="S11" s="235" t="s">
        <v>1772</v>
      </c>
      <c r="T11" s="236" t="s">
        <v>1773</v>
      </c>
      <c r="U11" s="235" t="s">
        <v>1774</v>
      </c>
      <c r="V11" s="236" t="s">
        <v>1775</v>
      </c>
      <c r="W11" s="235" t="s">
        <v>1776</v>
      </c>
      <c r="X11" s="236" t="s">
        <v>1777</v>
      </c>
      <c r="Y11" s="235" t="s">
        <v>1778</v>
      </c>
      <c r="Z11" s="236" t="s">
        <v>1779</v>
      </c>
      <c r="AA11" s="252" t="s">
        <v>1694</v>
      </c>
      <c r="AB11" s="252" t="s">
        <v>1695</v>
      </c>
      <c r="AC11" s="252" t="s">
        <v>1716</v>
      </c>
      <c r="AD11" s="257" t="s">
        <v>1717</v>
      </c>
    </row>
    <row r="12" spans="1:30" ht="13" customHeight="1" x14ac:dyDescent="0.25">
      <c r="A12" s="26" t="s">
        <v>391</v>
      </c>
      <c r="B12" s="184">
        <v>2</v>
      </c>
      <c r="C12" s="223">
        <v>6.9130309825614802</v>
      </c>
      <c r="D12" s="225">
        <v>0.74370770189123403</v>
      </c>
      <c r="E12" s="223">
        <v>6.0541022660808501</v>
      </c>
      <c r="F12" s="225">
        <v>0.77456424729878204</v>
      </c>
      <c r="G12" s="223">
        <v>9.4917133173509693</v>
      </c>
      <c r="H12" s="225">
        <v>1.36920550074295</v>
      </c>
      <c r="I12" s="223">
        <v>3.4376110512701299</v>
      </c>
      <c r="J12" s="225">
        <v>1.39876783457265</v>
      </c>
      <c r="K12" s="223">
        <v>13.8506577169367</v>
      </c>
      <c r="L12" s="225">
        <v>2.6441671477637199</v>
      </c>
      <c r="M12" s="223">
        <v>6.5278958947843604</v>
      </c>
      <c r="N12" s="225">
        <v>0.90447569853822396</v>
      </c>
      <c r="O12" s="223">
        <v>5.8265958298987197</v>
      </c>
      <c r="P12" s="225">
        <v>0.98292969733291502</v>
      </c>
      <c r="Q12" s="223">
        <v>-8.0240618870379894</v>
      </c>
      <c r="R12" s="225">
        <v>2.67628271479651</v>
      </c>
      <c r="S12" s="223">
        <v>10.9941073994638</v>
      </c>
      <c r="T12" s="225">
        <v>2.02405843964431</v>
      </c>
      <c r="U12" s="223">
        <v>8.0692198513070093</v>
      </c>
      <c r="V12" s="225">
        <v>1.8199725040079799</v>
      </c>
      <c r="W12" s="223">
        <v>5.6002811314771499</v>
      </c>
      <c r="X12" s="225">
        <v>0.74327490721341805</v>
      </c>
      <c r="Y12" s="223">
        <v>-5.3938262679866202</v>
      </c>
      <c r="Z12" s="225">
        <v>2.0699887335212099</v>
      </c>
      <c r="AA12" s="104"/>
      <c r="AB12" s="104"/>
      <c r="AC12" s="104"/>
      <c r="AD12" s="255"/>
    </row>
    <row r="13" spans="1:30" ht="13" customHeight="1" x14ac:dyDescent="0.25">
      <c r="A13" s="26" t="s">
        <v>392</v>
      </c>
      <c r="B13" s="184">
        <v>2</v>
      </c>
      <c r="C13" s="223">
        <v>27.605911837060599</v>
      </c>
      <c r="D13" s="225">
        <v>1.46093564757246</v>
      </c>
      <c r="E13" s="223">
        <v>26.748653177892798</v>
      </c>
      <c r="F13" s="225">
        <v>1.7943623789971901</v>
      </c>
      <c r="G13" s="223">
        <v>29.106427742924101</v>
      </c>
      <c r="H13" s="225">
        <v>2.0950849065198498</v>
      </c>
      <c r="I13" s="223">
        <v>2.3577745650313702</v>
      </c>
      <c r="J13" s="225">
        <v>2.5635131700588398</v>
      </c>
      <c r="K13" s="223">
        <v>31.2896536531537</v>
      </c>
      <c r="L13" s="225">
        <v>3.0766815223513801</v>
      </c>
      <c r="M13" s="223">
        <v>30.369781654600299</v>
      </c>
      <c r="N13" s="225">
        <v>1.9166638677986201</v>
      </c>
      <c r="O13" s="223">
        <v>21.448460108312201</v>
      </c>
      <c r="P13" s="225">
        <v>2.1031382732125898</v>
      </c>
      <c r="Q13" s="223">
        <v>-9.8411935448415093</v>
      </c>
      <c r="R13" s="225">
        <v>3.5936370717226702</v>
      </c>
      <c r="S13" s="223">
        <v>32.047696600224299</v>
      </c>
      <c r="T13" s="225">
        <v>3.2669636986186399</v>
      </c>
      <c r="U13" s="223">
        <v>29.084016372522299</v>
      </c>
      <c r="V13" s="225">
        <v>3.5902094757512502</v>
      </c>
      <c r="W13" s="223">
        <v>25.956133083353102</v>
      </c>
      <c r="X13" s="225">
        <v>1.6323765690991701</v>
      </c>
      <c r="Y13" s="223">
        <v>-6.0915635168712203</v>
      </c>
      <c r="Z13" s="225">
        <v>3.5078847635621502</v>
      </c>
      <c r="AA13" s="104"/>
      <c r="AB13" s="104"/>
      <c r="AC13" s="104"/>
      <c r="AD13" s="255"/>
    </row>
    <row r="14" spans="1:30" ht="13" customHeight="1" x14ac:dyDescent="0.25">
      <c r="A14" s="26" t="s">
        <v>393</v>
      </c>
      <c r="B14" s="184">
        <v>2</v>
      </c>
      <c r="C14" s="223">
        <v>22.343852400449599</v>
      </c>
      <c r="D14" s="225">
        <v>1.3330729164263599</v>
      </c>
      <c r="E14" s="223">
        <v>22.765035778393599</v>
      </c>
      <c r="F14" s="225">
        <v>1.5125321051460201</v>
      </c>
      <c r="G14" s="223">
        <v>21.556106444061299</v>
      </c>
      <c r="H14" s="225">
        <v>1.8496871807922901</v>
      </c>
      <c r="I14" s="223">
        <v>-1.20892933433232</v>
      </c>
      <c r="J14" s="225">
        <v>2.0118038971860099</v>
      </c>
      <c r="K14" s="223">
        <v>26.1208428425786</v>
      </c>
      <c r="L14" s="225">
        <v>3.1471775512770801</v>
      </c>
      <c r="M14" s="223">
        <v>22.184420612647301</v>
      </c>
      <c r="N14" s="225">
        <v>1.6658551498230201</v>
      </c>
      <c r="O14" s="223">
        <v>20.800098515277899</v>
      </c>
      <c r="P14" s="225">
        <v>1.7931806423635399</v>
      </c>
      <c r="Q14" s="223">
        <v>-5.3207443273006403</v>
      </c>
      <c r="R14" s="225">
        <v>3.5307801504784901</v>
      </c>
      <c r="S14" s="223">
        <v>28.3699645390607</v>
      </c>
      <c r="T14" s="225">
        <v>2.9740774760030302</v>
      </c>
      <c r="U14" s="223">
        <v>19.397947423561401</v>
      </c>
      <c r="V14" s="225">
        <v>1.9087005098448799</v>
      </c>
      <c r="W14" s="223">
        <v>19.9553430715379</v>
      </c>
      <c r="X14" s="225">
        <v>1.56715586987233</v>
      </c>
      <c r="Y14" s="223">
        <v>-8.41462146752278</v>
      </c>
      <c r="Z14" s="225">
        <v>3.1106971406036998</v>
      </c>
      <c r="AA14" s="104"/>
      <c r="AB14" s="104"/>
      <c r="AC14" s="104"/>
      <c r="AD14" s="255"/>
    </row>
    <row r="15" spans="1:30" ht="13" customHeight="1" x14ac:dyDescent="0.25">
      <c r="A15" s="26" t="s">
        <v>394</v>
      </c>
      <c r="B15" s="184">
        <v>2</v>
      </c>
      <c r="C15" s="223">
        <v>30.965152282421499</v>
      </c>
      <c r="D15" s="225">
        <v>1.11584978173486</v>
      </c>
      <c r="E15" s="223">
        <v>31.153333505047801</v>
      </c>
      <c r="F15" s="225">
        <v>1.18379138641589</v>
      </c>
      <c r="G15" s="223">
        <v>30.008673273728</v>
      </c>
      <c r="H15" s="225">
        <v>2.1774828528585202</v>
      </c>
      <c r="I15" s="223">
        <v>-1.14466023131985</v>
      </c>
      <c r="J15" s="225">
        <v>2.2848283141430401</v>
      </c>
      <c r="K15" s="223">
        <v>26.650931929140398</v>
      </c>
      <c r="L15" s="225">
        <v>2.6368611633976999</v>
      </c>
      <c r="M15" s="223">
        <v>31.519442686397699</v>
      </c>
      <c r="N15" s="225">
        <v>1.47655416827145</v>
      </c>
      <c r="O15" s="223">
        <v>31.7544376980888</v>
      </c>
      <c r="P15" s="225">
        <v>1.6967582836844699</v>
      </c>
      <c r="Q15" s="223">
        <v>5.10350576894837</v>
      </c>
      <c r="R15" s="225">
        <v>3.0465371866101099</v>
      </c>
      <c r="S15" s="223">
        <v>29.014433958612699</v>
      </c>
      <c r="T15" s="225">
        <v>2.4760690964078198</v>
      </c>
      <c r="U15" s="223">
        <v>27.546085470008698</v>
      </c>
      <c r="V15" s="225">
        <v>3.1530349880191699</v>
      </c>
      <c r="W15" s="223">
        <v>31.279806461012999</v>
      </c>
      <c r="X15" s="225">
        <v>1.2328712968609199</v>
      </c>
      <c r="Y15" s="223">
        <v>2.2653725024003699</v>
      </c>
      <c r="Z15" s="225">
        <v>2.6881158626308799</v>
      </c>
      <c r="AA15" s="104"/>
      <c r="AB15" s="104"/>
      <c r="AC15" s="104"/>
      <c r="AD15" s="255"/>
    </row>
    <row r="16" spans="1:30" ht="13" customHeight="1" x14ac:dyDescent="0.25">
      <c r="A16" s="26" t="s">
        <v>395</v>
      </c>
      <c r="B16" s="184">
        <v>2</v>
      </c>
      <c r="C16" s="223">
        <v>25.182948223050701</v>
      </c>
      <c r="D16" s="225">
        <v>0.99057520297273505</v>
      </c>
      <c r="E16" s="223">
        <v>24.446810510682401</v>
      </c>
      <c r="F16" s="225">
        <v>1.29173532914084</v>
      </c>
      <c r="G16" s="223">
        <v>26.074667670543601</v>
      </c>
      <c r="H16" s="225">
        <v>1.56277827582076</v>
      </c>
      <c r="I16" s="223">
        <v>1.62785715986119</v>
      </c>
      <c r="J16" s="225">
        <v>2.0364678888454701</v>
      </c>
      <c r="K16" s="223">
        <v>34.718995927772497</v>
      </c>
      <c r="L16" s="225">
        <v>2.8192857280951098</v>
      </c>
      <c r="M16" s="223">
        <v>24.477128782269101</v>
      </c>
      <c r="N16" s="225">
        <v>1.20235260029699</v>
      </c>
      <c r="O16" s="223">
        <v>18.354490944786502</v>
      </c>
      <c r="P16" s="225">
        <v>2.0795143468761399</v>
      </c>
      <c r="Q16" s="223">
        <v>-16.364504982985999</v>
      </c>
      <c r="R16" s="225">
        <v>3.2119869512367001</v>
      </c>
      <c r="S16" s="223">
        <v>32.8190488437181</v>
      </c>
      <c r="T16" s="225">
        <v>2.4449372825641</v>
      </c>
      <c r="U16" s="223">
        <v>26.770176831974901</v>
      </c>
      <c r="V16" s="225">
        <v>2.4502867911397099</v>
      </c>
      <c r="W16" s="223">
        <v>21.765577765576101</v>
      </c>
      <c r="X16" s="225">
        <v>1.3941792308312699</v>
      </c>
      <c r="Y16" s="223">
        <v>-11.053471078142</v>
      </c>
      <c r="Z16" s="225">
        <v>2.9083990045689201</v>
      </c>
      <c r="AA16" s="104"/>
      <c r="AB16" s="104"/>
      <c r="AC16" s="104"/>
      <c r="AD16" s="255"/>
    </row>
    <row r="17" spans="1:30" ht="13" customHeight="1" x14ac:dyDescent="0.25">
      <c r="A17" s="26" t="s">
        <v>396</v>
      </c>
      <c r="B17" s="184">
        <v>2</v>
      </c>
      <c r="C17" s="223">
        <v>32.092361911160502</v>
      </c>
      <c r="D17" s="225">
        <v>1.70415121694745</v>
      </c>
      <c r="E17" s="223">
        <v>31.099186033851801</v>
      </c>
      <c r="F17" s="225">
        <v>1.84600837633159</v>
      </c>
      <c r="G17" s="223">
        <v>34.101163251165602</v>
      </c>
      <c r="H17" s="225">
        <v>2.0782773281490399</v>
      </c>
      <c r="I17" s="223">
        <v>3.0019772173137498</v>
      </c>
      <c r="J17" s="225">
        <v>1.86918646662942</v>
      </c>
      <c r="K17" s="223">
        <v>35.508764006915399</v>
      </c>
      <c r="L17" s="225">
        <v>3.06802068585707</v>
      </c>
      <c r="M17" s="223">
        <v>32.483596841717699</v>
      </c>
      <c r="N17" s="225">
        <v>1.74985028954295</v>
      </c>
      <c r="O17" s="223">
        <v>28.6392177702357</v>
      </c>
      <c r="P17" s="225">
        <v>2.3296407976015998</v>
      </c>
      <c r="Q17" s="223">
        <v>-6.8695462366796303</v>
      </c>
      <c r="R17" s="225">
        <v>3.27391125280589</v>
      </c>
      <c r="S17" s="223">
        <v>34.224559647707302</v>
      </c>
      <c r="T17" s="225">
        <v>3.1098009996534501</v>
      </c>
      <c r="U17" s="223">
        <v>36.095531217142998</v>
      </c>
      <c r="V17" s="225">
        <v>2.6263832323812499</v>
      </c>
      <c r="W17" s="223">
        <v>30.317979813632501</v>
      </c>
      <c r="X17" s="225">
        <v>1.6928966676763799</v>
      </c>
      <c r="Y17" s="223">
        <v>-3.9065798340748201</v>
      </c>
      <c r="Z17" s="225">
        <v>2.86961504618978</v>
      </c>
      <c r="AA17" s="104"/>
      <c r="AB17" s="104"/>
      <c r="AC17" s="104"/>
      <c r="AD17" s="255"/>
    </row>
    <row r="18" spans="1:30" ht="13" customHeight="1" x14ac:dyDescent="0.25">
      <c r="A18" s="210" t="s">
        <v>397</v>
      </c>
      <c r="B18" s="184">
        <v>2</v>
      </c>
      <c r="C18" s="223">
        <v>32.102971337668897</v>
      </c>
      <c r="D18" s="225">
        <v>2.3881864369899901</v>
      </c>
      <c r="E18" s="223">
        <v>32.243717061202503</v>
      </c>
      <c r="F18" s="225">
        <v>2.66156477202657</v>
      </c>
      <c r="G18" s="223">
        <v>31.896708464311299</v>
      </c>
      <c r="H18" s="225">
        <v>2.7320901336636001</v>
      </c>
      <c r="I18" s="223">
        <v>-0.34700859689118602</v>
      </c>
      <c r="J18" s="225">
        <v>2.5926851913792999</v>
      </c>
      <c r="K18" s="223">
        <v>32.919605837513501</v>
      </c>
      <c r="L18" s="225">
        <v>4.3329892937587902</v>
      </c>
      <c r="M18" s="223">
        <v>33.3572808788578</v>
      </c>
      <c r="N18" s="225">
        <v>2.4397355503765001</v>
      </c>
      <c r="O18" s="223">
        <v>28.057415849349201</v>
      </c>
      <c r="P18" s="225">
        <v>3.4021474771824498</v>
      </c>
      <c r="Q18" s="223">
        <v>-4.8621899881642596</v>
      </c>
      <c r="R18" s="225">
        <v>4.4679581944270703</v>
      </c>
      <c r="S18" s="223">
        <v>33.4251548420416</v>
      </c>
      <c r="T18" s="225">
        <v>4.2729551424603098</v>
      </c>
      <c r="U18" s="223">
        <v>37.084236943172598</v>
      </c>
      <c r="V18" s="225">
        <v>3.7910955537548898</v>
      </c>
      <c r="W18" s="223">
        <v>30.3864999410814</v>
      </c>
      <c r="X18" s="225">
        <v>2.4008273857243401</v>
      </c>
      <c r="Y18" s="223">
        <v>-3.0386549009602</v>
      </c>
      <c r="Z18" s="225">
        <v>3.89128458803606</v>
      </c>
      <c r="AA18" s="104"/>
      <c r="AB18" s="104"/>
      <c r="AC18" s="104"/>
      <c r="AD18" s="255"/>
    </row>
    <row r="19" spans="1:30" ht="13" customHeight="1" x14ac:dyDescent="0.25">
      <c r="A19" s="210" t="s">
        <v>398</v>
      </c>
      <c r="B19" s="184">
        <v>2</v>
      </c>
      <c r="C19" s="223">
        <v>32.075553952989303</v>
      </c>
      <c r="D19" s="225">
        <v>1.81231453803372</v>
      </c>
      <c r="E19" s="223">
        <v>29.387129518491001</v>
      </c>
      <c r="F19" s="225">
        <v>2.0231604492783202</v>
      </c>
      <c r="G19" s="223">
        <v>38.130232571690797</v>
      </c>
      <c r="H19" s="225">
        <v>2.9105387674994398</v>
      </c>
      <c r="I19" s="223">
        <v>8.7431030531997305</v>
      </c>
      <c r="J19" s="225">
        <v>3.11024763299076</v>
      </c>
      <c r="K19" s="223">
        <v>40.570061987091698</v>
      </c>
      <c r="L19" s="225">
        <v>3.4265850531567699</v>
      </c>
      <c r="M19" s="223">
        <v>31.113483047291101</v>
      </c>
      <c r="N19" s="225">
        <v>2.1871327506475802</v>
      </c>
      <c r="O19" s="223">
        <v>29.4521958149003</v>
      </c>
      <c r="P19" s="225">
        <v>2.6542977505094001</v>
      </c>
      <c r="Q19" s="223">
        <v>-11.1178661721914</v>
      </c>
      <c r="R19" s="225">
        <v>4.3329887220657701</v>
      </c>
      <c r="S19" s="223">
        <v>35.882428860120001</v>
      </c>
      <c r="T19" s="225">
        <v>3.9083530529164201</v>
      </c>
      <c r="U19" s="223">
        <v>34.828601430451798</v>
      </c>
      <c r="V19" s="225">
        <v>2.9864344699246299</v>
      </c>
      <c r="W19" s="223">
        <v>30.211943146679101</v>
      </c>
      <c r="X19" s="225">
        <v>1.85819231441649</v>
      </c>
      <c r="Y19" s="223">
        <v>-5.6704857134408098</v>
      </c>
      <c r="Z19" s="225">
        <v>3.8935704331137599</v>
      </c>
      <c r="AA19" s="104"/>
      <c r="AB19" s="104"/>
      <c r="AC19" s="104"/>
      <c r="AD19" s="255"/>
    </row>
    <row r="20" spans="1:30" ht="13" customHeight="1" x14ac:dyDescent="0.25">
      <c r="A20" s="26" t="s">
        <v>399</v>
      </c>
      <c r="B20" s="184">
        <v>2</v>
      </c>
      <c r="C20" s="223">
        <v>35.527287646011096</v>
      </c>
      <c r="D20" s="225">
        <v>1.42286436993514</v>
      </c>
      <c r="E20" s="223">
        <v>34.7000642167244</v>
      </c>
      <c r="F20" s="225">
        <v>1.6636073596454599</v>
      </c>
      <c r="G20" s="223">
        <v>37.231544512486003</v>
      </c>
      <c r="H20" s="225">
        <v>2.4231188476777898</v>
      </c>
      <c r="I20" s="223">
        <v>2.5314802957615998</v>
      </c>
      <c r="J20" s="225">
        <v>2.7920921223454598</v>
      </c>
      <c r="K20" s="223">
        <v>36.675746746264402</v>
      </c>
      <c r="L20" s="225">
        <v>3.4008287483361701</v>
      </c>
      <c r="M20" s="223">
        <v>35.568987857013902</v>
      </c>
      <c r="N20" s="225">
        <v>1.772785106623</v>
      </c>
      <c r="O20" s="223">
        <v>34.557857101574001</v>
      </c>
      <c r="P20" s="225">
        <v>2.4491747297686999</v>
      </c>
      <c r="Q20" s="223">
        <v>-2.1178896446904201</v>
      </c>
      <c r="R20" s="225">
        <v>4.0476829694271297</v>
      </c>
      <c r="S20" s="223">
        <v>31.5738298440302</v>
      </c>
      <c r="T20" s="225">
        <v>3.2895261067298498</v>
      </c>
      <c r="U20" s="223">
        <v>38.125102943597398</v>
      </c>
      <c r="V20" s="225">
        <v>3.4152117898661598</v>
      </c>
      <c r="W20" s="223">
        <v>35.865369698814298</v>
      </c>
      <c r="X20" s="225">
        <v>1.8313031745994399</v>
      </c>
      <c r="Y20" s="223">
        <v>4.2915398547840899</v>
      </c>
      <c r="Z20" s="225">
        <v>3.81079358360246</v>
      </c>
      <c r="AA20" s="104"/>
      <c r="AB20" s="104"/>
      <c r="AC20" s="104"/>
      <c r="AD20" s="255"/>
    </row>
    <row r="21" spans="1:30" ht="13" customHeight="1" x14ac:dyDescent="0.25">
      <c r="A21" s="26" t="s">
        <v>400</v>
      </c>
      <c r="B21" s="184">
        <v>2</v>
      </c>
      <c r="C21" s="223">
        <v>17.5785649479973</v>
      </c>
      <c r="D21" s="225">
        <v>1.8200787189385299</v>
      </c>
      <c r="E21" s="223">
        <v>17.0031039824473</v>
      </c>
      <c r="F21" s="225">
        <v>1.96596165179287</v>
      </c>
      <c r="G21" s="223">
        <v>19.492310152577101</v>
      </c>
      <c r="H21" s="225">
        <v>2.6237592899532101</v>
      </c>
      <c r="I21" s="223">
        <v>2.4892061701297798</v>
      </c>
      <c r="J21" s="225">
        <v>2.7154331375432199</v>
      </c>
      <c r="K21" s="223">
        <v>15.348585448789001</v>
      </c>
      <c r="L21" s="225">
        <v>3.67345503575106</v>
      </c>
      <c r="M21" s="223">
        <v>18.8374453962446</v>
      </c>
      <c r="N21" s="225">
        <v>2.3604915933267998</v>
      </c>
      <c r="O21" s="223">
        <v>16.6000806098425</v>
      </c>
      <c r="P21" s="225">
        <v>1.9200229792558701</v>
      </c>
      <c r="Q21" s="223">
        <v>1.2514951610535201</v>
      </c>
      <c r="R21" s="225">
        <v>3.9868753774961201</v>
      </c>
      <c r="S21" s="223">
        <v>15.404590111013199</v>
      </c>
      <c r="T21" s="225">
        <v>2.3646728648376798</v>
      </c>
      <c r="U21" s="223">
        <v>12.689421694892999</v>
      </c>
      <c r="V21" s="225">
        <v>2.1103174151134398</v>
      </c>
      <c r="W21" s="223">
        <v>19.0279955831334</v>
      </c>
      <c r="X21" s="225">
        <v>2.3891389498586801</v>
      </c>
      <c r="Y21" s="223">
        <v>3.6234054721202802</v>
      </c>
      <c r="Z21" s="225">
        <v>3.0395498839053801</v>
      </c>
      <c r="AA21" s="104"/>
      <c r="AB21" s="104"/>
      <c r="AC21" s="104"/>
      <c r="AD21" s="255"/>
    </row>
    <row r="22" spans="1:30" ht="13" customHeight="1" x14ac:dyDescent="0.25">
      <c r="A22" s="26" t="s">
        <v>401</v>
      </c>
      <c r="B22" s="184">
        <v>2</v>
      </c>
      <c r="C22" s="223">
        <v>23.158213003661899</v>
      </c>
      <c r="D22" s="225">
        <v>1.8121463104428599</v>
      </c>
      <c r="E22" s="223">
        <v>23.315819922866201</v>
      </c>
      <c r="F22" s="225">
        <v>2.0896199031529901</v>
      </c>
      <c r="G22" s="223">
        <v>23.354695730596301</v>
      </c>
      <c r="H22" s="225">
        <v>2.8023931376995699</v>
      </c>
      <c r="I22" s="223">
        <v>3.8875807730118297E-2</v>
      </c>
      <c r="J22" s="225">
        <v>3.1894234054067399</v>
      </c>
      <c r="K22" s="223">
        <v>22.254111118095999</v>
      </c>
      <c r="L22" s="225">
        <v>4.2428552735240501</v>
      </c>
      <c r="M22" s="223">
        <v>23.714685714275198</v>
      </c>
      <c r="N22" s="225">
        <v>2.0244507882949101</v>
      </c>
      <c r="O22" s="223">
        <v>22.548469057615002</v>
      </c>
      <c r="P22" s="225">
        <v>3.5260966874761701</v>
      </c>
      <c r="Q22" s="223">
        <v>0.29435793951907402</v>
      </c>
      <c r="R22" s="225">
        <v>5.1269142637726803</v>
      </c>
      <c r="S22" s="223">
        <v>19.287222105680002</v>
      </c>
      <c r="T22" s="225">
        <v>3.3427183869494299</v>
      </c>
      <c r="U22" s="223">
        <v>27.6663702693772</v>
      </c>
      <c r="V22" s="225">
        <v>4.25285434120193</v>
      </c>
      <c r="W22" s="223">
        <v>22.122189151678899</v>
      </c>
      <c r="X22" s="225">
        <v>2.1649708079852501</v>
      </c>
      <c r="Y22" s="223">
        <v>2.8349670459989702</v>
      </c>
      <c r="Z22" s="225">
        <v>3.9860514718159199</v>
      </c>
      <c r="AA22" s="104"/>
      <c r="AB22" s="104"/>
      <c r="AC22" s="104"/>
      <c r="AD22" s="255"/>
    </row>
    <row r="23" spans="1:30" ht="13" customHeight="1" x14ac:dyDescent="0.25">
      <c r="A23" s="26" t="s">
        <v>402</v>
      </c>
      <c r="B23" s="184">
        <v>2</v>
      </c>
      <c r="C23" s="223">
        <v>22.217536486087301</v>
      </c>
      <c r="D23" s="225">
        <v>1.3241642446483799</v>
      </c>
      <c r="E23" s="223">
        <v>24.639645998989899</v>
      </c>
      <c r="F23" s="225">
        <v>1.9768006907233999</v>
      </c>
      <c r="G23" s="223">
        <v>19.006683676873301</v>
      </c>
      <c r="H23" s="225">
        <v>1.52908485934576</v>
      </c>
      <c r="I23" s="223">
        <v>-5.6329623221165299</v>
      </c>
      <c r="J23" s="225">
        <v>2.5415206143775699</v>
      </c>
      <c r="K23" s="223">
        <v>32.507987552531198</v>
      </c>
      <c r="L23" s="225">
        <v>5.0403005860969898</v>
      </c>
      <c r="M23" s="223">
        <v>22.589997094922602</v>
      </c>
      <c r="N23" s="225">
        <v>1.55789444490292</v>
      </c>
      <c r="O23" s="223">
        <v>17.327954004124599</v>
      </c>
      <c r="P23" s="225">
        <v>1.96145269470665</v>
      </c>
      <c r="Q23" s="223">
        <v>-15.1800335484066</v>
      </c>
      <c r="R23" s="225">
        <v>5.2919964688691499</v>
      </c>
      <c r="S23" s="223">
        <v>24.9875942753796</v>
      </c>
      <c r="T23" s="225">
        <v>2.9976909181909899</v>
      </c>
      <c r="U23" s="223">
        <v>24.865243584466</v>
      </c>
      <c r="V23" s="225">
        <v>3.77011522458809</v>
      </c>
      <c r="W23" s="223">
        <v>20.366510275707899</v>
      </c>
      <c r="X23" s="225">
        <v>1.22639824706763</v>
      </c>
      <c r="Y23" s="223">
        <v>-4.62108399967165</v>
      </c>
      <c r="Z23" s="225">
        <v>3.41457470068418</v>
      </c>
      <c r="AA23" s="104"/>
      <c r="AB23" s="104"/>
      <c r="AC23" s="104"/>
      <c r="AD23" s="255"/>
    </row>
    <row r="24" spans="1:30" ht="13" customHeight="1" x14ac:dyDescent="0.25">
      <c r="A24" s="26" t="s">
        <v>403</v>
      </c>
      <c r="B24" s="184">
        <v>2</v>
      </c>
      <c r="C24" s="223">
        <v>19.845417878172899</v>
      </c>
      <c r="D24" s="225">
        <v>1.02213958312051</v>
      </c>
      <c r="E24" s="223">
        <v>19.391882470368301</v>
      </c>
      <c r="F24" s="225">
        <v>1.4153131281413101</v>
      </c>
      <c r="G24" s="223">
        <v>20.276888765498398</v>
      </c>
      <c r="H24" s="225">
        <v>1.80250844296692</v>
      </c>
      <c r="I24" s="223">
        <v>0.88500629513011098</v>
      </c>
      <c r="J24" s="225">
        <v>2.4542388046633801</v>
      </c>
      <c r="K24" s="223">
        <v>22.989369522473201</v>
      </c>
      <c r="L24" s="225">
        <v>4.2903758431672001</v>
      </c>
      <c r="M24" s="223">
        <v>20.913297964720901</v>
      </c>
      <c r="N24" s="225">
        <v>1.2058612687164201</v>
      </c>
      <c r="O24" s="223">
        <v>13.670082849419201</v>
      </c>
      <c r="P24" s="225">
        <v>2.00559221244677</v>
      </c>
      <c r="Q24" s="223">
        <v>-9.3192866730539308</v>
      </c>
      <c r="R24" s="225">
        <v>4.5548861185090201</v>
      </c>
      <c r="S24" s="223">
        <v>17.2774025896708</v>
      </c>
      <c r="T24" s="225">
        <v>3.3305100861989998</v>
      </c>
      <c r="U24" s="223">
        <v>19.6320758872846</v>
      </c>
      <c r="V24" s="225">
        <v>2.2916414176559998</v>
      </c>
      <c r="W24" s="223">
        <v>20.441155138381902</v>
      </c>
      <c r="X24" s="225">
        <v>1.22587423711691</v>
      </c>
      <c r="Y24" s="223">
        <v>3.16375254871117</v>
      </c>
      <c r="Z24" s="225">
        <v>3.5566079375210902</v>
      </c>
      <c r="AA24" s="104"/>
      <c r="AB24" s="104"/>
      <c r="AC24" s="104"/>
      <c r="AD24" s="255"/>
    </row>
    <row r="25" spans="1:30" ht="13" customHeight="1" x14ac:dyDescent="0.25">
      <c r="A25" s="26" t="s">
        <v>404</v>
      </c>
      <c r="B25" s="184">
        <v>2</v>
      </c>
      <c r="C25" s="223">
        <v>8.9632273116532595</v>
      </c>
      <c r="D25" s="225">
        <v>0.86411513652926797</v>
      </c>
      <c r="E25" s="223">
        <v>8.7959076531759894</v>
      </c>
      <c r="F25" s="225">
        <v>0.89460083792029099</v>
      </c>
      <c r="G25" s="223">
        <v>9.3463323035325594</v>
      </c>
      <c r="H25" s="225">
        <v>2.08901886072965</v>
      </c>
      <c r="I25" s="223">
        <v>0.55042465035657195</v>
      </c>
      <c r="J25" s="225">
        <v>2.23669750791001</v>
      </c>
      <c r="K25" s="223">
        <v>11.9261343339672</v>
      </c>
      <c r="L25" s="225">
        <v>3.3610541902397699</v>
      </c>
      <c r="M25" s="223">
        <v>9.1690197755590805</v>
      </c>
      <c r="N25" s="225">
        <v>0.86704164791053495</v>
      </c>
      <c r="O25" s="223">
        <v>7.5342642258421799</v>
      </c>
      <c r="P25" s="225">
        <v>1.4550250684627499</v>
      </c>
      <c r="Q25" s="223">
        <v>-4.3918701081250404</v>
      </c>
      <c r="R25" s="225">
        <v>3.5218424881174601</v>
      </c>
      <c r="S25" s="223">
        <v>11.562962539537599</v>
      </c>
      <c r="T25" s="225">
        <v>2.3096582627065398</v>
      </c>
      <c r="U25" s="223">
        <v>7.5403279019399303</v>
      </c>
      <c r="V25" s="225">
        <v>1.9052316823195801</v>
      </c>
      <c r="W25" s="223">
        <v>8.7559164463301506</v>
      </c>
      <c r="X25" s="225">
        <v>1.04060762926879</v>
      </c>
      <c r="Y25" s="223">
        <v>-2.8070460932074299</v>
      </c>
      <c r="Z25" s="225">
        <v>2.4556828316212802</v>
      </c>
      <c r="AA25" s="104"/>
      <c r="AB25" s="104"/>
      <c r="AC25" s="104"/>
      <c r="AD25" s="255"/>
    </row>
    <row r="26" spans="1:30" ht="13" customHeight="1" x14ac:dyDescent="0.25">
      <c r="A26" s="26" t="s">
        <v>405</v>
      </c>
      <c r="B26" s="184">
        <v>2</v>
      </c>
      <c r="C26" s="223">
        <v>29.932987609447</v>
      </c>
      <c r="D26" s="225">
        <v>1.3137466627989001</v>
      </c>
      <c r="E26" s="223">
        <v>29.347302300391799</v>
      </c>
      <c r="F26" s="225">
        <v>1.67792579473462</v>
      </c>
      <c r="G26" s="223">
        <v>31.735954643246998</v>
      </c>
      <c r="H26" s="225">
        <v>2.9171182504739099</v>
      </c>
      <c r="I26" s="223">
        <v>2.3886523428551598</v>
      </c>
      <c r="J26" s="225">
        <v>3.65698168768842</v>
      </c>
      <c r="K26" s="223">
        <v>33.775342832401101</v>
      </c>
      <c r="L26" s="225">
        <v>7.1841969296939103</v>
      </c>
      <c r="M26" s="223">
        <v>29.871346618080601</v>
      </c>
      <c r="N26" s="225">
        <v>1.7465299917838999</v>
      </c>
      <c r="O26" s="223">
        <v>29.110213057178001</v>
      </c>
      <c r="P26" s="225">
        <v>2.7147191637299599</v>
      </c>
      <c r="Q26" s="223">
        <v>-4.66512977522311</v>
      </c>
      <c r="R26" s="225">
        <v>7.53843005972276</v>
      </c>
      <c r="S26" s="223">
        <v>35.305343669278599</v>
      </c>
      <c r="T26" s="225">
        <v>3.2369205292703001</v>
      </c>
      <c r="U26" s="223">
        <v>24.837699546094001</v>
      </c>
      <c r="V26" s="225">
        <v>4.0683923923352596</v>
      </c>
      <c r="W26" s="223">
        <v>29.278266504706799</v>
      </c>
      <c r="X26" s="225">
        <v>1.60964496386681</v>
      </c>
      <c r="Y26" s="223">
        <v>-6.02707716457184</v>
      </c>
      <c r="Z26" s="225">
        <v>3.8027496766373998</v>
      </c>
      <c r="AA26" s="104"/>
      <c r="AB26" s="104"/>
      <c r="AC26" s="104"/>
      <c r="AD26" s="255"/>
    </row>
    <row r="27" spans="1:30" ht="13" customHeight="1" x14ac:dyDescent="0.25">
      <c r="A27" s="26" t="s">
        <v>406</v>
      </c>
      <c r="B27" s="184">
        <v>2</v>
      </c>
      <c r="C27" s="223">
        <v>11.679944028671001</v>
      </c>
      <c r="D27" s="225">
        <v>0.59819175480655595</v>
      </c>
      <c r="E27" s="223">
        <v>11.351542263969</v>
      </c>
      <c r="F27" s="225">
        <v>0.65571522100177904</v>
      </c>
      <c r="G27" s="223">
        <v>12.4210078795192</v>
      </c>
      <c r="H27" s="225">
        <v>0.99658451239550905</v>
      </c>
      <c r="I27" s="223">
        <v>1.06946561555026</v>
      </c>
      <c r="J27" s="225">
        <v>1.0807958751506099</v>
      </c>
      <c r="K27" s="223">
        <v>17.5838596235706</v>
      </c>
      <c r="L27" s="225">
        <v>2.1397342353750202</v>
      </c>
      <c r="M27" s="223">
        <v>11.953540525451199</v>
      </c>
      <c r="N27" s="225">
        <v>0.64160292441359901</v>
      </c>
      <c r="O27" s="223">
        <v>9.7300437344265696</v>
      </c>
      <c r="P27" s="225">
        <v>0.88185421983088197</v>
      </c>
      <c r="Q27" s="223">
        <v>-7.8538158891440402</v>
      </c>
      <c r="R27" s="225">
        <v>2.1525550316611599</v>
      </c>
      <c r="S27" s="223">
        <v>14.986479145590099</v>
      </c>
      <c r="T27" s="225">
        <v>1.38415792909873</v>
      </c>
      <c r="U27" s="223">
        <v>12.144561923278999</v>
      </c>
      <c r="V27" s="225">
        <v>1.39542911604266</v>
      </c>
      <c r="W27" s="223">
        <v>10.227621319568399</v>
      </c>
      <c r="X27" s="225">
        <v>0.70515280566306004</v>
      </c>
      <c r="Y27" s="223">
        <v>-4.7588578260216599</v>
      </c>
      <c r="Z27" s="225">
        <v>1.47189850542359</v>
      </c>
      <c r="AA27" s="104"/>
      <c r="AB27" s="104"/>
      <c r="AC27" s="104"/>
      <c r="AD27" s="255"/>
    </row>
    <row r="28" spans="1:30" ht="13" customHeight="1" x14ac:dyDescent="0.25">
      <c r="A28" s="26" t="s">
        <v>407</v>
      </c>
      <c r="B28" s="184">
        <v>2</v>
      </c>
      <c r="C28" s="223">
        <v>5.2737081977023097</v>
      </c>
      <c r="D28" s="225">
        <v>0.690990106830216</v>
      </c>
      <c r="E28" s="223">
        <v>5.0768475700294999</v>
      </c>
      <c r="F28" s="225">
        <v>0.80695061440705596</v>
      </c>
      <c r="G28" s="223">
        <v>5.5119751835388202</v>
      </c>
      <c r="H28" s="225">
        <v>0.95243539949732403</v>
      </c>
      <c r="I28" s="223">
        <v>0.435127613509314</v>
      </c>
      <c r="J28" s="225">
        <v>1.0657447984083099</v>
      </c>
      <c r="K28" s="223">
        <v>2.0791153948197798</v>
      </c>
      <c r="L28" s="225">
        <v>1.2757712951817</v>
      </c>
      <c r="M28" s="223">
        <v>5.6207781685179796</v>
      </c>
      <c r="N28" s="225">
        <v>0.83732167234442101</v>
      </c>
      <c r="O28" s="223">
        <v>5.4637733081234598</v>
      </c>
      <c r="P28" s="225">
        <v>0.94110054477901095</v>
      </c>
      <c r="Q28" s="223">
        <v>3.38465791330368</v>
      </c>
      <c r="R28" s="225">
        <v>1.5976562843351001</v>
      </c>
      <c r="S28" s="223">
        <v>4.5855788600891803</v>
      </c>
      <c r="T28" s="225">
        <v>1.4903986889671099</v>
      </c>
      <c r="U28" s="223">
        <v>5.8783272738575096</v>
      </c>
      <c r="V28" s="225">
        <v>1.5317462341911801</v>
      </c>
      <c r="W28" s="223">
        <v>5.3982345250900101</v>
      </c>
      <c r="X28" s="225">
        <v>0.80685597815285004</v>
      </c>
      <c r="Y28" s="223">
        <v>0.81265566500082498</v>
      </c>
      <c r="Z28" s="225">
        <v>1.66253633699741</v>
      </c>
      <c r="AA28" s="104"/>
      <c r="AB28" s="104"/>
      <c r="AC28" s="104"/>
      <c r="AD28" s="255"/>
    </row>
    <row r="29" spans="1:30" ht="13" customHeight="1" x14ac:dyDescent="0.25">
      <c r="A29" s="26" t="s">
        <v>408</v>
      </c>
      <c r="B29" s="184">
        <v>2</v>
      </c>
      <c r="C29" s="223">
        <v>16.354294683134501</v>
      </c>
      <c r="D29" s="225">
        <v>1.34053241083787</v>
      </c>
      <c r="E29" s="223">
        <v>16.1027360167182</v>
      </c>
      <c r="F29" s="225">
        <v>1.31602166418667</v>
      </c>
      <c r="G29" s="223">
        <v>17.814841571371002</v>
      </c>
      <c r="H29" s="225">
        <v>2.6522057394584699</v>
      </c>
      <c r="I29" s="223">
        <v>1.7121055546527999</v>
      </c>
      <c r="J29" s="225">
        <v>2.3896247153983401</v>
      </c>
      <c r="K29" s="223">
        <v>21.396017144964901</v>
      </c>
      <c r="L29" s="225">
        <v>3.6815209581303798</v>
      </c>
      <c r="M29" s="223">
        <v>17.675910467567899</v>
      </c>
      <c r="N29" s="225">
        <v>1.8422837021224301</v>
      </c>
      <c r="O29" s="223">
        <v>14.2990449493445</v>
      </c>
      <c r="P29" s="225">
        <v>1.4941590657408099</v>
      </c>
      <c r="Q29" s="223">
        <v>-7.0969721956203902</v>
      </c>
      <c r="R29" s="225">
        <v>3.5117205726507499</v>
      </c>
      <c r="S29" s="223">
        <v>19.4897258553538</v>
      </c>
      <c r="T29" s="225">
        <v>2.4626183650917</v>
      </c>
      <c r="U29" s="223">
        <v>18.264919568170299</v>
      </c>
      <c r="V29" s="225">
        <v>2.7426617165741898</v>
      </c>
      <c r="W29" s="223">
        <v>14.079462276512499</v>
      </c>
      <c r="X29" s="225">
        <v>1.3022598797089799</v>
      </c>
      <c r="Y29" s="223">
        <v>-5.4102635788412599</v>
      </c>
      <c r="Z29" s="225">
        <v>2.2171144779886398</v>
      </c>
      <c r="AA29" s="104"/>
      <c r="AB29" s="104"/>
      <c r="AC29" s="104"/>
      <c r="AD29" s="255"/>
    </row>
    <row r="30" spans="1:30" ht="13" customHeight="1" x14ac:dyDescent="0.25">
      <c r="A30" s="26" t="s">
        <v>409</v>
      </c>
      <c r="B30" s="184">
        <v>2</v>
      </c>
      <c r="C30" s="223">
        <v>16.762822668063802</v>
      </c>
      <c r="D30" s="225">
        <v>1.6997822118552199</v>
      </c>
      <c r="E30" s="223">
        <v>17.4624209799318</v>
      </c>
      <c r="F30" s="225">
        <v>1.79044602209059</v>
      </c>
      <c r="G30" s="223">
        <v>14.9391192245323</v>
      </c>
      <c r="H30" s="225">
        <v>1.92341667528775</v>
      </c>
      <c r="I30" s="223">
        <v>-2.5233017553994999</v>
      </c>
      <c r="J30" s="225">
        <v>1.4910859680588799</v>
      </c>
      <c r="K30" s="223">
        <v>19.839028700399599</v>
      </c>
      <c r="L30" s="225">
        <v>4.9934045644676699</v>
      </c>
      <c r="M30" s="223">
        <v>17.202761036222899</v>
      </c>
      <c r="N30" s="225">
        <v>1.93784962238044</v>
      </c>
      <c r="O30" s="223">
        <v>15.4851116982391</v>
      </c>
      <c r="P30" s="225">
        <v>1.4850862115555701</v>
      </c>
      <c r="Q30" s="223">
        <v>-4.3539170021604896</v>
      </c>
      <c r="R30" s="225">
        <v>4.5760395078850404</v>
      </c>
      <c r="S30" s="223">
        <v>17.804544446379499</v>
      </c>
      <c r="T30" s="225">
        <v>3.4282552281490801</v>
      </c>
      <c r="U30" s="223">
        <v>18.616478112090402</v>
      </c>
      <c r="V30" s="225">
        <v>2.6905043278840202</v>
      </c>
      <c r="W30" s="223">
        <v>15.8108176621905</v>
      </c>
      <c r="X30" s="225">
        <v>1.52217711347575</v>
      </c>
      <c r="Y30" s="223">
        <v>-1.9937267841889801</v>
      </c>
      <c r="Z30" s="225">
        <v>2.8285695831287101</v>
      </c>
      <c r="AA30" s="104"/>
      <c r="AB30" s="104"/>
      <c r="AC30" s="104"/>
      <c r="AD30" s="255"/>
    </row>
    <row r="31" spans="1:30" ht="13" customHeight="1" x14ac:dyDescent="0.25">
      <c r="A31" s="26" t="s">
        <v>410</v>
      </c>
      <c r="B31" s="184">
        <v>2</v>
      </c>
      <c r="C31" s="223">
        <v>27.689787727395</v>
      </c>
      <c r="D31" s="225">
        <v>1.0401599896879099</v>
      </c>
      <c r="E31" s="223">
        <v>27.653076887441799</v>
      </c>
      <c r="F31" s="225">
        <v>1.4036932843724901</v>
      </c>
      <c r="G31" s="223">
        <v>27.430858650005199</v>
      </c>
      <c r="H31" s="225">
        <v>1.99216370873904</v>
      </c>
      <c r="I31" s="223">
        <v>-0.22221823743657201</v>
      </c>
      <c r="J31" s="225">
        <v>2.66612197684046</v>
      </c>
      <c r="K31" s="223">
        <v>29.6923724606138</v>
      </c>
      <c r="L31" s="225">
        <v>2.8125568963777798</v>
      </c>
      <c r="M31" s="223">
        <v>31.234122467296299</v>
      </c>
      <c r="N31" s="225">
        <v>1.4453103709839099</v>
      </c>
      <c r="O31" s="223">
        <v>22.116078797603599</v>
      </c>
      <c r="P31" s="225">
        <v>1.85915092187213</v>
      </c>
      <c r="Q31" s="223">
        <v>-7.57629366301017</v>
      </c>
      <c r="R31" s="225">
        <v>3.2201936528348001</v>
      </c>
      <c r="S31" s="223">
        <v>26.7649826155555</v>
      </c>
      <c r="T31" s="225">
        <v>2.7998396497084999</v>
      </c>
      <c r="U31" s="223">
        <v>32.620480226219897</v>
      </c>
      <c r="V31" s="225">
        <v>3.28414380800479</v>
      </c>
      <c r="W31" s="223">
        <v>26.845155743470201</v>
      </c>
      <c r="X31" s="225">
        <v>1.32853482308563</v>
      </c>
      <c r="Y31" s="223">
        <v>8.0173127914719103E-2</v>
      </c>
      <c r="Z31" s="225">
        <v>3.30767955076817</v>
      </c>
      <c r="AA31" s="104"/>
      <c r="AB31" s="104"/>
      <c r="AC31" s="104"/>
      <c r="AD31" s="255"/>
    </row>
    <row r="32" spans="1:30" ht="13" customHeight="1" x14ac:dyDescent="0.25">
      <c r="A32" s="26" t="s">
        <v>411</v>
      </c>
      <c r="B32" s="184">
        <v>2</v>
      </c>
      <c r="C32" s="223">
        <v>19.7074255863111</v>
      </c>
      <c r="D32" s="225">
        <v>1.02019007900592</v>
      </c>
      <c r="E32" s="223">
        <v>18.705340173803101</v>
      </c>
      <c r="F32" s="225">
        <v>1.0748316483290301</v>
      </c>
      <c r="G32" s="223">
        <v>23.228275892961399</v>
      </c>
      <c r="H32" s="225">
        <v>2.2251374177023502</v>
      </c>
      <c r="I32" s="223">
        <v>4.5229357191583102</v>
      </c>
      <c r="J32" s="225">
        <v>2.3270140650672699</v>
      </c>
      <c r="K32" s="223">
        <v>29.2712713352125</v>
      </c>
      <c r="L32" s="225">
        <v>5.0297445081116701</v>
      </c>
      <c r="M32" s="223">
        <v>20.9094429575654</v>
      </c>
      <c r="N32" s="225">
        <v>1.72811029063986</v>
      </c>
      <c r="O32" s="223">
        <v>17.876459227490098</v>
      </c>
      <c r="P32" s="225">
        <v>1.10932932107823</v>
      </c>
      <c r="Q32" s="223">
        <v>-11.3948121077224</v>
      </c>
      <c r="R32" s="225">
        <v>4.9175480999206096</v>
      </c>
      <c r="S32" s="223">
        <v>23.759001079218599</v>
      </c>
      <c r="T32" s="225">
        <v>2.87445910536051</v>
      </c>
      <c r="U32" s="223">
        <v>22.121819361410601</v>
      </c>
      <c r="V32" s="225">
        <v>2.25347074602294</v>
      </c>
      <c r="W32" s="223">
        <v>18.418273958421999</v>
      </c>
      <c r="X32" s="225">
        <v>1.06304997971215</v>
      </c>
      <c r="Y32" s="223">
        <v>-5.3407271207966103</v>
      </c>
      <c r="Z32" s="225">
        <v>2.7975655870092702</v>
      </c>
      <c r="AA32" s="104"/>
      <c r="AB32" s="104"/>
      <c r="AC32" s="104"/>
      <c r="AD32" s="255"/>
    </row>
    <row r="33" spans="1:30" ht="13" customHeight="1" x14ac:dyDescent="0.25">
      <c r="A33" s="26" t="s">
        <v>412</v>
      </c>
      <c r="B33" s="184">
        <v>2</v>
      </c>
      <c r="C33" s="223">
        <v>26.013367442018001</v>
      </c>
      <c r="D33" s="225">
        <v>1.3978226698213601</v>
      </c>
      <c r="E33" s="223">
        <v>25.7732790619627</v>
      </c>
      <c r="F33" s="225">
        <v>1.7885601091621299</v>
      </c>
      <c r="G33" s="223">
        <v>27.1584987145648</v>
      </c>
      <c r="H33" s="225">
        <v>3.1499634141722699</v>
      </c>
      <c r="I33" s="223">
        <v>1.3852196526020299</v>
      </c>
      <c r="J33" s="225">
        <v>3.91202307531058</v>
      </c>
      <c r="K33" s="223">
        <v>23.0006628517725</v>
      </c>
      <c r="L33" s="225">
        <v>5.8116673761561497</v>
      </c>
      <c r="M33" s="223">
        <v>26.649209363287401</v>
      </c>
      <c r="N33" s="225">
        <v>1.99035466566973</v>
      </c>
      <c r="O33" s="223">
        <v>26.0225566044586</v>
      </c>
      <c r="P33" s="225">
        <v>2.4454060692192998</v>
      </c>
      <c r="Q33" s="223">
        <v>3.0218937526861702</v>
      </c>
      <c r="R33" s="225">
        <v>6.5223731623401502</v>
      </c>
      <c r="S33" s="223">
        <v>24.936315480143602</v>
      </c>
      <c r="T33" s="225">
        <v>2.6477377442611201</v>
      </c>
      <c r="U33" s="223">
        <v>31.1050834357901</v>
      </c>
      <c r="V33" s="225">
        <v>3.8507325308624001</v>
      </c>
      <c r="W33" s="223">
        <v>25.053986799114799</v>
      </c>
      <c r="X33" s="225">
        <v>1.66555546474461</v>
      </c>
      <c r="Y33" s="223">
        <v>0.11767131897120101</v>
      </c>
      <c r="Z33" s="225">
        <v>3.22561266281464</v>
      </c>
      <c r="AA33" s="104"/>
      <c r="AB33" s="104"/>
      <c r="AC33" s="104"/>
      <c r="AD33" s="255"/>
    </row>
    <row r="34" spans="1:30" ht="13" customHeight="1" x14ac:dyDescent="0.25">
      <c r="A34" s="26" t="s">
        <v>413</v>
      </c>
      <c r="B34" s="184">
        <v>2</v>
      </c>
      <c r="C34" s="223">
        <v>30.065312033891999</v>
      </c>
      <c r="D34" s="225">
        <v>1.2763516945206701</v>
      </c>
      <c r="E34" s="223">
        <v>29.003663051322899</v>
      </c>
      <c r="F34" s="225">
        <v>1.52148508865077</v>
      </c>
      <c r="G34" s="223">
        <v>33.925997142122498</v>
      </c>
      <c r="H34" s="225">
        <v>2.8133109796642399</v>
      </c>
      <c r="I34" s="223">
        <v>4.9223340907996596</v>
      </c>
      <c r="J34" s="225">
        <v>3.3422556624143498</v>
      </c>
      <c r="K34" s="223">
        <v>36.611785280113601</v>
      </c>
      <c r="L34" s="225">
        <v>3.9577771508580102</v>
      </c>
      <c r="M34" s="223">
        <v>32.605545858875701</v>
      </c>
      <c r="N34" s="225">
        <v>1.58976638359393</v>
      </c>
      <c r="O34" s="223">
        <v>20.619663113586501</v>
      </c>
      <c r="P34" s="225">
        <v>1.8025743370318099</v>
      </c>
      <c r="Q34" s="223">
        <v>-15.9921221665271</v>
      </c>
      <c r="R34" s="225">
        <v>4.4217712779342397</v>
      </c>
      <c r="S34" s="223">
        <v>32.289723272570903</v>
      </c>
      <c r="T34" s="225">
        <v>3.2621279409027899</v>
      </c>
      <c r="U34" s="223">
        <v>33.382957116157698</v>
      </c>
      <c r="V34" s="225">
        <v>4.0165393792214203</v>
      </c>
      <c r="W34" s="223">
        <v>26.5629655641279</v>
      </c>
      <c r="X34" s="225">
        <v>1.4717694366181899</v>
      </c>
      <c r="Y34" s="223">
        <v>-5.7267577084430004</v>
      </c>
      <c r="Z34" s="225">
        <v>3.5052404474046801</v>
      </c>
      <c r="AA34" s="104"/>
      <c r="AB34" s="104"/>
      <c r="AC34" s="104"/>
      <c r="AD34" s="255"/>
    </row>
    <row r="35" spans="1:30" ht="13" customHeight="1" x14ac:dyDescent="0.25">
      <c r="A35" s="26" t="s">
        <v>414</v>
      </c>
      <c r="B35" s="184">
        <v>2</v>
      </c>
      <c r="C35" s="223">
        <v>12.1153506660793</v>
      </c>
      <c r="D35" s="225">
        <v>0.75667289411111005</v>
      </c>
      <c r="E35" s="223">
        <v>11.6583647890475</v>
      </c>
      <c r="F35" s="225">
        <v>0.876249290968659</v>
      </c>
      <c r="G35" s="223">
        <v>13.685786641763601</v>
      </c>
      <c r="H35" s="225">
        <v>1.39971830028466</v>
      </c>
      <c r="I35" s="223">
        <v>2.0274218527160501</v>
      </c>
      <c r="J35" s="225">
        <v>1.60979598940219</v>
      </c>
      <c r="K35" s="223">
        <v>15.598732125281201</v>
      </c>
      <c r="L35" s="225">
        <v>3.4357896795406102</v>
      </c>
      <c r="M35" s="223">
        <v>13.649441994279499</v>
      </c>
      <c r="N35" s="225">
        <v>1.2214827970697799</v>
      </c>
      <c r="O35" s="223">
        <v>10.4758483035471</v>
      </c>
      <c r="P35" s="225">
        <v>0.99904834632445305</v>
      </c>
      <c r="Q35" s="223">
        <v>-5.1228838217340797</v>
      </c>
      <c r="R35" s="225">
        <v>3.53207815081621</v>
      </c>
      <c r="S35" s="223">
        <v>12.921365194799</v>
      </c>
      <c r="T35" s="225">
        <v>1.8486871320807099</v>
      </c>
      <c r="U35" s="223">
        <v>12.084382401627099</v>
      </c>
      <c r="V35" s="225">
        <v>1.47743272593471</v>
      </c>
      <c r="W35" s="223">
        <v>11.8177090979563</v>
      </c>
      <c r="X35" s="225">
        <v>1.11665842231756</v>
      </c>
      <c r="Y35" s="223">
        <v>-1.1036560968426301</v>
      </c>
      <c r="Z35" s="225">
        <v>2.1447320836257</v>
      </c>
      <c r="AA35" s="104"/>
      <c r="AB35" s="104"/>
      <c r="AC35" s="104"/>
      <c r="AD35" s="255"/>
    </row>
    <row r="36" spans="1:30" ht="13" customHeight="1" x14ac:dyDescent="0.25">
      <c r="A36" s="26" t="s">
        <v>415</v>
      </c>
      <c r="B36" s="184">
        <v>2</v>
      </c>
      <c r="C36" s="223">
        <v>11.170730531130999</v>
      </c>
      <c r="D36" s="225">
        <v>0.78820707772159104</v>
      </c>
      <c r="E36" s="223">
        <v>11.783906439711</v>
      </c>
      <c r="F36" s="225">
        <v>1.21746773010928</v>
      </c>
      <c r="G36" s="223">
        <v>10.6913244619557</v>
      </c>
      <c r="H36" s="225">
        <v>0.997647379172524</v>
      </c>
      <c r="I36" s="223">
        <v>-1.0925819777553401</v>
      </c>
      <c r="J36" s="225">
        <v>1.53410799364352</v>
      </c>
      <c r="K36" s="223">
        <v>16.1377775610767</v>
      </c>
      <c r="L36" s="225">
        <v>1.6586145827749701</v>
      </c>
      <c r="M36" s="223">
        <v>10.3483210809176</v>
      </c>
      <c r="N36" s="225">
        <v>1.0802294814732001</v>
      </c>
      <c r="O36" s="223">
        <v>8.7752850705078203</v>
      </c>
      <c r="P36" s="225">
        <v>1.23245204843491</v>
      </c>
      <c r="Q36" s="223">
        <v>-7.3624924905689202</v>
      </c>
      <c r="R36" s="225">
        <v>2.0189821806222601</v>
      </c>
      <c r="S36" s="223">
        <v>17.023387984462701</v>
      </c>
      <c r="T36" s="225">
        <v>1.6831927944167799</v>
      </c>
      <c r="U36" s="223">
        <v>13.016106475890799</v>
      </c>
      <c r="V36" s="225">
        <v>1.8894703594175399</v>
      </c>
      <c r="W36" s="223">
        <v>8.6388740364746504</v>
      </c>
      <c r="X36" s="225">
        <v>0.90853402029606201</v>
      </c>
      <c r="Y36" s="223">
        <v>-8.3845139479880402</v>
      </c>
      <c r="Z36" s="225">
        <v>1.79306952806296</v>
      </c>
      <c r="AA36" s="104"/>
      <c r="AB36" s="104"/>
      <c r="AC36" s="104"/>
      <c r="AD36" s="255"/>
    </row>
    <row r="37" spans="1:30" ht="13" customHeight="1" x14ac:dyDescent="0.25">
      <c r="A37" s="26" t="s">
        <v>416</v>
      </c>
      <c r="B37" s="184">
        <v>2</v>
      </c>
      <c r="C37" s="223">
        <v>21.370282298587</v>
      </c>
      <c r="D37" s="225">
        <v>0.90785348864922899</v>
      </c>
      <c r="E37" s="223">
        <v>20.977113746282299</v>
      </c>
      <c r="F37" s="225">
        <v>0.97829999940127998</v>
      </c>
      <c r="G37" s="223">
        <v>22.721592991647402</v>
      </c>
      <c r="H37" s="225">
        <v>1.8208271443267701</v>
      </c>
      <c r="I37" s="223">
        <v>1.7444792453650999</v>
      </c>
      <c r="J37" s="225">
        <v>1.94650794904432</v>
      </c>
      <c r="K37" s="223">
        <v>24.960596077170202</v>
      </c>
      <c r="L37" s="225">
        <v>2.69454318390944</v>
      </c>
      <c r="M37" s="223">
        <v>22.455301080548999</v>
      </c>
      <c r="N37" s="225">
        <v>1.0539058768904901</v>
      </c>
      <c r="O37" s="223">
        <v>16.390827367944699</v>
      </c>
      <c r="P37" s="225">
        <v>1.1520469701334399</v>
      </c>
      <c r="Q37" s="223">
        <v>-8.5697687092254906</v>
      </c>
      <c r="R37" s="225">
        <v>3.0062030290627901</v>
      </c>
      <c r="S37" s="223">
        <v>24.921115973239498</v>
      </c>
      <c r="T37" s="225">
        <v>1.80578439632</v>
      </c>
      <c r="U37" s="223">
        <v>21.615891786978601</v>
      </c>
      <c r="V37" s="225">
        <v>1.8363206443592499</v>
      </c>
      <c r="W37" s="223">
        <v>19.2296519247463</v>
      </c>
      <c r="X37" s="225">
        <v>1.0621870396956801</v>
      </c>
      <c r="Y37" s="223">
        <v>-5.6914640484931702</v>
      </c>
      <c r="Z37" s="225">
        <v>2.0253071446174702</v>
      </c>
      <c r="AA37" s="104"/>
      <c r="AB37" s="104"/>
      <c r="AC37" s="104"/>
      <c r="AD37" s="255"/>
    </row>
    <row r="38" spans="1:30" ht="13" customHeight="1" x14ac:dyDescent="0.25">
      <c r="A38" s="26" t="s">
        <v>417</v>
      </c>
      <c r="B38" s="184">
        <v>2</v>
      </c>
      <c r="C38" s="223">
        <v>15.627150164481</v>
      </c>
      <c r="D38" s="225">
        <v>0.91047613151807205</v>
      </c>
      <c r="E38" s="223">
        <v>15.149775539133101</v>
      </c>
      <c r="F38" s="225">
        <v>0.92485436914777697</v>
      </c>
      <c r="G38" s="223">
        <v>16.7487201347375</v>
      </c>
      <c r="H38" s="225">
        <v>1.72255249980684</v>
      </c>
      <c r="I38" s="223">
        <v>1.5989445956044299</v>
      </c>
      <c r="J38" s="225">
        <v>1.77178735210696</v>
      </c>
      <c r="K38" s="223">
        <v>15.955562267216701</v>
      </c>
      <c r="L38" s="225">
        <v>2.44219725082641</v>
      </c>
      <c r="M38" s="223">
        <v>15.165934952029501</v>
      </c>
      <c r="N38" s="225">
        <v>1.0809132982293199</v>
      </c>
      <c r="O38" s="223">
        <v>16.4518941436706</v>
      </c>
      <c r="P38" s="225">
        <v>2.20206216126916</v>
      </c>
      <c r="Q38" s="223">
        <v>0.49633187645385701</v>
      </c>
      <c r="R38" s="225">
        <v>3.43139788709655</v>
      </c>
      <c r="S38" s="223">
        <v>16.998872221281299</v>
      </c>
      <c r="T38" s="225">
        <v>1.91618154801743</v>
      </c>
      <c r="U38" s="223">
        <v>14.1797703872959</v>
      </c>
      <c r="V38" s="225">
        <v>1.632118174795</v>
      </c>
      <c r="W38" s="223">
        <v>15.207927122628</v>
      </c>
      <c r="X38" s="225">
        <v>1.35197172544457</v>
      </c>
      <c r="Y38" s="223">
        <v>-1.79094509865323</v>
      </c>
      <c r="Z38" s="225">
        <v>2.3938798778131898</v>
      </c>
      <c r="AA38" s="104"/>
      <c r="AB38" s="104"/>
      <c r="AC38" s="104"/>
      <c r="AD38" s="255"/>
    </row>
    <row r="39" spans="1:30" ht="13" customHeight="1" x14ac:dyDescent="0.25">
      <c r="A39" s="26" t="s">
        <v>418</v>
      </c>
      <c r="B39" s="184">
        <v>2</v>
      </c>
      <c r="C39" s="223">
        <v>19.5681567822744</v>
      </c>
      <c r="D39" s="225">
        <v>1.1447218671830199</v>
      </c>
      <c r="E39" s="223">
        <v>19.549028874605099</v>
      </c>
      <c r="F39" s="225">
        <v>1.4852752435729</v>
      </c>
      <c r="G39" s="223">
        <v>19.312701555809898</v>
      </c>
      <c r="H39" s="225">
        <v>1.6331519329252899</v>
      </c>
      <c r="I39" s="223">
        <v>-0.236327318795269</v>
      </c>
      <c r="J39" s="225">
        <v>2.0715212085388299</v>
      </c>
      <c r="K39" s="223">
        <v>25.8926531600607</v>
      </c>
      <c r="L39" s="225">
        <v>3.5590475884719401</v>
      </c>
      <c r="M39" s="223">
        <v>19.840722554741401</v>
      </c>
      <c r="N39" s="225">
        <v>1.5228357397882499</v>
      </c>
      <c r="O39" s="223">
        <v>16.4602320612799</v>
      </c>
      <c r="P39" s="225">
        <v>1.7472259795242899</v>
      </c>
      <c r="Q39" s="223">
        <v>-9.4324210987807593</v>
      </c>
      <c r="R39" s="225">
        <v>3.96380085178841</v>
      </c>
      <c r="S39" s="223">
        <v>20.262401039843301</v>
      </c>
      <c r="T39" s="225">
        <v>2.0718236253526401</v>
      </c>
      <c r="U39" s="223">
        <v>20.2529578397507</v>
      </c>
      <c r="V39" s="225">
        <v>2.9236830151034199</v>
      </c>
      <c r="W39" s="223">
        <v>17.7847816150963</v>
      </c>
      <c r="X39" s="225">
        <v>1.38565936489028</v>
      </c>
      <c r="Y39" s="223">
        <v>-2.4776194247469898</v>
      </c>
      <c r="Z39" s="225">
        <v>2.4206586261075098</v>
      </c>
      <c r="AA39" s="104"/>
      <c r="AB39" s="104"/>
      <c r="AC39" s="104"/>
      <c r="AD39" s="255"/>
    </row>
    <row r="40" spans="1:30" ht="13" customHeight="1" x14ac:dyDescent="0.25">
      <c r="A40" s="26" t="s">
        <v>419</v>
      </c>
      <c r="B40" s="184">
        <v>2</v>
      </c>
      <c r="C40" s="223">
        <v>25.6008012983329</v>
      </c>
      <c r="D40" s="225">
        <v>1.40584296901902</v>
      </c>
      <c r="E40" s="223">
        <v>25.0913522029755</v>
      </c>
      <c r="F40" s="225">
        <v>1.4678188220800099</v>
      </c>
      <c r="G40" s="223">
        <v>28.9322192230719</v>
      </c>
      <c r="H40" s="225">
        <v>3.2200720442377802</v>
      </c>
      <c r="I40" s="223">
        <v>3.8408670200964101</v>
      </c>
      <c r="J40" s="225">
        <v>3.2974180470362802</v>
      </c>
      <c r="K40" s="223">
        <v>28.156719921573298</v>
      </c>
      <c r="L40" s="225">
        <v>3.8272918309964901</v>
      </c>
      <c r="M40" s="223">
        <v>24.133761728063298</v>
      </c>
      <c r="N40" s="225">
        <v>1.7486983034578401</v>
      </c>
      <c r="O40" s="223">
        <v>26.158518175019399</v>
      </c>
      <c r="P40" s="225">
        <v>1.6827156772412799</v>
      </c>
      <c r="Q40" s="223">
        <v>-1.9982017465539501</v>
      </c>
      <c r="R40" s="225">
        <v>3.9281446818616899</v>
      </c>
      <c r="S40" s="223">
        <v>26.8440522736887</v>
      </c>
      <c r="T40" s="225">
        <v>3.0640017854499701</v>
      </c>
      <c r="U40" s="223">
        <v>26.3480032539285</v>
      </c>
      <c r="V40" s="225">
        <v>3.6714262698451998</v>
      </c>
      <c r="W40" s="223">
        <v>25.144094388287002</v>
      </c>
      <c r="X40" s="225">
        <v>1.53807583246654</v>
      </c>
      <c r="Y40" s="223">
        <v>-1.6999578854016599</v>
      </c>
      <c r="Z40" s="225">
        <v>3.20729939092428</v>
      </c>
      <c r="AA40" s="104"/>
      <c r="AB40" s="104"/>
      <c r="AC40" s="104"/>
      <c r="AD40" s="255"/>
    </row>
    <row r="41" spans="1:30" ht="13" customHeight="1" x14ac:dyDescent="0.25">
      <c r="A41" s="26" t="s">
        <v>420</v>
      </c>
      <c r="B41" s="184">
        <v>2</v>
      </c>
      <c r="C41" s="223">
        <v>6.8190387608853502</v>
      </c>
      <c r="D41" s="225">
        <v>0.53943239025865397</v>
      </c>
      <c r="E41" s="223">
        <v>6.75785966401879</v>
      </c>
      <c r="F41" s="225">
        <v>0.60410918418790205</v>
      </c>
      <c r="G41" s="223">
        <v>6.1100327211157799</v>
      </c>
      <c r="H41" s="225">
        <v>1.6377368992066099</v>
      </c>
      <c r="I41" s="223">
        <v>-0.64782694290300502</v>
      </c>
      <c r="J41" s="225">
        <v>1.8489802516829601</v>
      </c>
      <c r="K41" s="223">
        <v>6.3790155367100896</v>
      </c>
      <c r="L41" s="225">
        <v>2.9534645719399699</v>
      </c>
      <c r="M41" s="223">
        <v>8.9107551468463502</v>
      </c>
      <c r="N41" s="225">
        <v>0.99767002069545996</v>
      </c>
      <c r="O41" s="223">
        <v>5.5812662321427799</v>
      </c>
      <c r="P41" s="225">
        <v>0.67551918709163095</v>
      </c>
      <c r="Q41" s="223">
        <v>-0.79774930456730897</v>
      </c>
      <c r="R41" s="225">
        <v>3.1145333145605898</v>
      </c>
      <c r="S41" s="223">
        <v>5.37550618693703</v>
      </c>
      <c r="T41" s="225">
        <v>1.6380123409735401</v>
      </c>
      <c r="U41" s="223">
        <v>7.4347055882958504</v>
      </c>
      <c r="V41" s="225">
        <v>2.5226693471948698</v>
      </c>
      <c r="W41" s="223">
        <v>6.9319946694234797</v>
      </c>
      <c r="X41" s="225">
        <v>0.647532188623545</v>
      </c>
      <c r="Y41" s="223">
        <v>1.55648848248644</v>
      </c>
      <c r="Z41" s="225">
        <v>1.81094930145803</v>
      </c>
      <c r="AA41" s="104"/>
      <c r="AB41" s="104"/>
      <c r="AC41" s="104"/>
      <c r="AD41" s="255"/>
    </row>
    <row r="42" spans="1:30" ht="13" customHeight="1" x14ac:dyDescent="0.25">
      <c r="A42" s="26" t="s">
        <v>421</v>
      </c>
      <c r="B42" s="184">
        <v>2</v>
      </c>
      <c r="C42" s="223">
        <v>31.224235315900501</v>
      </c>
      <c r="D42" s="225">
        <v>1.2636805630730501</v>
      </c>
      <c r="E42" s="223">
        <v>28.843431877314099</v>
      </c>
      <c r="F42" s="225">
        <v>1.4029864820172899</v>
      </c>
      <c r="G42" s="223">
        <v>35.824282879751898</v>
      </c>
      <c r="H42" s="225">
        <v>2.4673055595211202</v>
      </c>
      <c r="I42" s="223">
        <v>6.9808510024378201</v>
      </c>
      <c r="J42" s="225">
        <v>2.6911792355644302</v>
      </c>
      <c r="K42" s="223">
        <v>37.625137035945102</v>
      </c>
      <c r="L42" s="225">
        <v>3.23091340899841</v>
      </c>
      <c r="M42" s="223">
        <v>31.446948981327601</v>
      </c>
      <c r="N42" s="225">
        <v>1.7233026699871801</v>
      </c>
      <c r="O42" s="223">
        <v>24.871265658995799</v>
      </c>
      <c r="P42" s="225">
        <v>2.7033804498121601</v>
      </c>
      <c r="Q42" s="223">
        <v>-12.7538713769493</v>
      </c>
      <c r="R42" s="225">
        <v>4.3044932279444801</v>
      </c>
      <c r="S42" s="223">
        <v>36.175804071382998</v>
      </c>
      <c r="T42" s="225">
        <v>3.0459798917903398</v>
      </c>
      <c r="U42" s="223">
        <v>32.427710385204698</v>
      </c>
      <c r="V42" s="225">
        <v>2.7856915235019102</v>
      </c>
      <c r="W42" s="223">
        <v>29.0516680100298</v>
      </c>
      <c r="X42" s="225">
        <v>1.6071246167693101</v>
      </c>
      <c r="Y42" s="223">
        <v>-7.1241360613532301</v>
      </c>
      <c r="Z42" s="225">
        <v>3.4268257356576601</v>
      </c>
      <c r="AA42" s="104"/>
      <c r="AB42" s="104"/>
      <c r="AC42" s="104"/>
      <c r="AD42" s="255"/>
    </row>
    <row r="43" spans="1:30" ht="13" customHeight="1" x14ac:dyDescent="0.25">
      <c r="A43" s="26" t="s">
        <v>422</v>
      </c>
      <c r="B43" s="184">
        <v>2</v>
      </c>
      <c r="C43" s="223">
        <v>13.485448665111299</v>
      </c>
      <c r="D43" s="225">
        <v>1.22247145282003</v>
      </c>
      <c r="E43" s="223">
        <v>13.1004951203687</v>
      </c>
      <c r="F43" s="225">
        <v>1.42071096581066</v>
      </c>
      <c r="G43" s="223">
        <v>15.0661645380158</v>
      </c>
      <c r="H43" s="225">
        <v>2.28148882544986</v>
      </c>
      <c r="I43" s="223">
        <v>1.9656694176470899</v>
      </c>
      <c r="J43" s="225">
        <v>2.6135512060713202</v>
      </c>
      <c r="K43" s="223">
        <v>12.4092700797936</v>
      </c>
      <c r="L43" s="225">
        <v>5.3036668131820299</v>
      </c>
      <c r="M43" s="223">
        <v>14.664165484898399</v>
      </c>
      <c r="N43" s="225">
        <v>1.74995731386388</v>
      </c>
      <c r="O43" s="223">
        <v>12.1971244681194</v>
      </c>
      <c r="P43" s="225">
        <v>1.8402805964690001</v>
      </c>
      <c r="Q43" s="223">
        <v>-0.212145611674215</v>
      </c>
      <c r="R43" s="225">
        <v>5.4344650458357497</v>
      </c>
      <c r="S43" s="223">
        <v>12.228686810475301</v>
      </c>
      <c r="T43" s="225">
        <v>2.9208591413345202</v>
      </c>
      <c r="U43" s="223">
        <v>13.688109387174</v>
      </c>
      <c r="V43" s="225">
        <v>3.2609165079851001</v>
      </c>
      <c r="W43" s="223">
        <v>13.712272113878299</v>
      </c>
      <c r="X43" s="225">
        <v>1.43710829115441</v>
      </c>
      <c r="Y43" s="223">
        <v>1.48358530340297</v>
      </c>
      <c r="Z43" s="225">
        <v>3.1381003711753901</v>
      </c>
      <c r="AA43" s="104"/>
      <c r="AB43" s="104"/>
      <c r="AC43" s="104"/>
      <c r="AD43" s="255"/>
    </row>
    <row r="44" spans="1:30" ht="13" customHeight="1" x14ac:dyDescent="0.25">
      <c r="A44" s="26" t="s">
        <v>423</v>
      </c>
      <c r="B44" s="184">
        <v>2</v>
      </c>
      <c r="C44" s="223">
        <v>63.614142379866699</v>
      </c>
      <c r="D44" s="225">
        <v>1.4840593488106</v>
      </c>
      <c r="E44" s="223">
        <v>61.287378797170703</v>
      </c>
      <c r="F44" s="225">
        <v>2.2673781772605999</v>
      </c>
      <c r="G44" s="223">
        <v>65.338672521331702</v>
      </c>
      <c r="H44" s="225">
        <v>2.19608171082578</v>
      </c>
      <c r="I44" s="223">
        <v>4.0512937241610398</v>
      </c>
      <c r="J44" s="225">
        <v>3.3878207448014899</v>
      </c>
      <c r="K44" s="223">
        <v>70.644483843584993</v>
      </c>
      <c r="L44" s="225">
        <v>2.33351461305717</v>
      </c>
      <c r="M44" s="223">
        <v>62.663445900767996</v>
      </c>
      <c r="N44" s="225">
        <v>1.8453406742080201</v>
      </c>
      <c r="O44" s="223">
        <v>56.4744258670192</v>
      </c>
      <c r="P44" s="225">
        <v>3.3319707468375102</v>
      </c>
      <c r="Q44" s="223">
        <v>-14.170057976565699</v>
      </c>
      <c r="R44" s="225">
        <v>4.2333144213835201</v>
      </c>
      <c r="S44" s="223">
        <v>67.133382765470202</v>
      </c>
      <c r="T44" s="225">
        <v>2.5178741741830901</v>
      </c>
      <c r="U44" s="223">
        <v>69.378853571736101</v>
      </c>
      <c r="V44" s="225">
        <v>2.6707973605495798</v>
      </c>
      <c r="W44" s="223">
        <v>57.1833443966839</v>
      </c>
      <c r="X44" s="225">
        <v>2.0330765315688102</v>
      </c>
      <c r="Y44" s="223">
        <v>-9.9500383687862897</v>
      </c>
      <c r="Z44" s="225">
        <v>3.0286128641596299</v>
      </c>
      <c r="AA44" s="104"/>
      <c r="AB44" s="104"/>
      <c r="AC44" s="104"/>
      <c r="AD44" s="255"/>
    </row>
    <row r="45" spans="1:30" ht="13" customHeight="1" x14ac:dyDescent="0.25">
      <c r="A45" s="26" t="s">
        <v>424</v>
      </c>
      <c r="B45" s="184">
        <v>2</v>
      </c>
      <c r="C45" s="223">
        <v>21.8215352305434</v>
      </c>
      <c r="D45" s="225">
        <v>1.15754949639994</v>
      </c>
      <c r="E45" s="223">
        <v>19.4022184800872</v>
      </c>
      <c r="F45" s="225">
        <v>1.2459693650344801</v>
      </c>
      <c r="G45" s="223">
        <v>26.122543119955701</v>
      </c>
      <c r="H45" s="225">
        <v>1.96160202293497</v>
      </c>
      <c r="I45" s="223">
        <v>6.7203246398685499</v>
      </c>
      <c r="J45" s="225">
        <v>2.0777613205158101</v>
      </c>
      <c r="K45" s="223">
        <v>29.241642892148899</v>
      </c>
      <c r="L45" s="225">
        <v>3.1228450408716899</v>
      </c>
      <c r="M45" s="223">
        <v>22.389806479487799</v>
      </c>
      <c r="N45" s="225">
        <v>1.25375488974993</v>
      </c>
      <c r="O45" s="223">
        <v>17.4819592144575</v>
      </c>
      <c r="P45" s="225">
        <v>1.77468111547992</v>
      </c>
      <c r="Q45" s="223">
        <v>-11.759683677691401</v>
      </c>
      <c r="R45" s="225">
        <v>3.45378928987977</v>
      </c>
      <c r="S45" s="223">
        <v>26.661860424581999</v>
      </c>
      <c r="T45" s="225">
        <v>1.8923408737795699</v>
      </c>
      <c r="U45" s="223">
        <v>22.6268382687194</v>
      </c>
      <c r="V45" s="225">
        <v>2.6807170321256502</v>
      </c>
      <c r="W45" s="223">
        <v>18.224733418680302</v>
      </c>
      <c r="X45" s="225">
        <v>1.25599553306983</v>
      </c>
      <c r="Y45" s="223">
        <v>-8.4371270059016599</v>
      </c>
      <c r="Z45" s="225">
        <v>2.1542667490751501</v>
      </c>
      <c r="AA45" s="104"/>
      <c r="AB45" s="104"/>
      <c r="AC45" s="104"/>
      <c r="AD45" s="255"/>
    </row>
    <row r="46" spans="1:30" ht="13" customHeight="1" x14ac:dyDescent="0.25">
      <c r="A46" s="26" t="s">
        <v>425</v>
      </c>
      <c r="B46" s="184">
        <v>2</v>
      </c>
      <c r="C46" s="223">
        <v>9.6794632399661502</v>
      </c>
      <c r="D46" s="225">
        <v>0.87937705962805202</v>
      </c>
      <c r="E46" s="223">
        <v>8.8702763642458997</v>
      </c>
      <c r="F46" s="225">
        <v>1.1290676596462399</v>
      </c>
      <c r="G46" s="223">
        <v>12.359295589705299</v>
      </c>
      <c r="H46" s="225">
        <v>1.9045601217124299</v>
      </c>
      <c r="I46" s="223">
        <v>3.4890192254594399</v>
      </c>
      <c r="J46" s="225">
        <v>2.4642790057466</v>
      </c>
      <c r="K46" s="223">
        <v>8.64031128668781</v>
      </c>
      <c r="L46" s="225">
        <v>4.0637137318384999</v>
      </c>
      <c r="M46" s="223">
        <v>9.4836406643745601</v>
      </c>
      <c r="N46" s="225">
        <v>1.30090383418285</v>
      </c>
      <c r="O46" s="223">
        <v>9.8964494948056707</v>
      </c>
      <c r="P46" s="225">
        <v>1.2943920529883</v>
      </c>
      <c r="Q46" s="223">
        <v>1.25613820811786</v>
      </c>
      <c r="R46" s="225">
        <v>4.0339871459771404</v>
      </c>
      <c r="S46" s="223">
        <v>8.5969726331265406</v>
      </c>
      <c r="T46" s="225">
        <v>2.28130678686568</v>
      </c>
      <c r="U46" s="223">
        <v>11.4668517346289</v>
      </c>
      <c r="V46" s="225">
        <v>2.6881372895042701</v>
      </c>
      <c r="W46" s="223">
        <v>9.1318000594107307</v>
      </c>
      <c r="X46" s="225">
        <v>0.91576296942708701</v>
      </c>
      <c r="Y46" s="223">
        <v>0.53482742628419</v>
      </c>
      <c r="Z46" s="225">
        <v>2.5610017485256198</v>
      </c>
      <c r="AA46" s="104"/>
      <c r="AB46" s="104"/>
      <c r="AC46" s="104"/>
      <c r="AD46" s="255"/>
    </row>
    <row r="47" spans="1:30" ht="13" customHeight="1" x14ac:dyDescent="0.25">
      <c r="A47" s="26" t="s">
        <v>426</v>
      </c>
      <c r="B47" s="184">
        <v>2</v>
      </c>
      <c r="C47" s="223">
        <v>29.8620648489307</v>
      </c>
      <c r="D47" s="225">
        <v>1.20625111128653</v>
      </c>
      <c r="E47" s="223">
        <v>30.824962287400901</v>
      </c>
      <c r="F47" s="225">
        <v>1.3102091943393199</v>
      </c>
      <c r="G47" s="223">
        <v>27.213909177442599</v>
      </c>
      <c r="H47" s="225">
        <v>2.2881343559311098</v>
      </c>
      <c r="I47" s="223">
        <v>-3.61105310995835</v>
      </c>
      <c r="J47" s="225">
        <v>2.4690542171811201</v>
      </c>
      <c r="K47" s="223">
        <v>34.296543828242797</v>
      </c>
      <c r="L47" s="225">
        <v>7.1470071376507303</v>
      </c>
      <c r="M47" s="223">
        <v>30.931922438003301</v>
      </c>
      <c r="N47" s="225">
        <v>1.9550809533954401</v>
      </c>
      <c r="O47" s="223">
        <v>28.9949921407479</v>
      </c>
      <c r="P47" s="225">
        <v>1.35529128641054</v>
      </c>
      <c r="Q47" s="223">
        <v>-5.3015516874948903</v>
      </c>
      <c r="R47" s="225">
        <v>6.9989329014328998</v>
      </c>
      <c r="S47" s="223">
        <v>25.543432024742</v>
      </c>
      <c r="T47" s="225">
        <v>3.73363883190417</v>
      </c>
      <c r="U47" s="223">
        <v>30.336767861514101</v>
      </c>
      <c r="V47" s="225">
        <v>3.4450330567512002</v>
      </c>
      <c r="W47" s="223">
        <v>30.202051805051799</v>
      </c>
      <c r="X47" s="225">
        <v>1.2613696646572301</v>
      </c>
      <c r="Y47" s="223">
        <v>4.6586197803098202</v>
      </c>
      <c r="Z47" s="225">
        <v>3.8383698714835499</v>
      </c>
      <c r="AA47" s="104"/>
      <c r="AB47" s="104"/>
      <c r="AC47" s="104"/>
      <c r="AD47" s="255"/>
    </row>
    <row r="48" spans="1:30" ht="13" customHeight="1" x14ac:dyDescent="0.25">
      <c r="A48" s="26" t="s">
        <v>427</v>
      </c>
      <c r="B48" s="184">
        <v>2</v>
      </c>
      <c r="C48" s="223">
        <v>14.7712028407145</v>
      </c>
      <c r="D48" s="225">
        <v>1.0616947786778399</v>
      </c>
      <c r="E48" s="223">
        <v>14.404131033334799</v>
      </c>
      <c r="F48" s="225">
        <v>1.1265975798521899</v>
      </c>
      <c r="G48" s="223">
        <v>15.3259586021264</v>
      </c>
      <c r="H48" s="225">
        <v>1.9062537589372099</v>
      </c>
      <c r="I48" s="223">
        <v>0.92182756879163597</v>
      </c>
      <c r="J48" s="225">
        <v>2.0366843955073102</v>
      </c>
      <c r="K48" s="223">
        <v>21.211653800355599</v>
      </c>
      <c r="L48" s="225">
        <v>3.1241058977198399</v>
      </c>
      <c r="M48" s="223">
        <v>15.192856806943301</v>
      </c>
      <c r="N48" s="225">
        <v>1.3570341319172401</v>
      </c>
      <c r="O48" s="223">
        <v>10.958015384301101</v>
      </c>
      <c r="P48" s="225">
        <v>1.3718599831853999</v>
      </c>
      <c r="Q48" s="223">
        <v>-10.2536384160545</v>
      </c>
      <c r="R48" s="225">
        <v>3.5600694081172102</v>
      </c>
      <c r="S48" s="223">
        <v>21.265050519717398</v>
      </c>
      <c r="T48" s="225">
        <v>2.43984384930683</v>
      </c>
      <c r="U48" s="223">
        <v>18.132744559895599</v>
      </c>
      <c r="V48" s="225">
        <v>2.9072475588815201</v>
      </c>
      <c r="W48" s="223">
        <v>12.2252360334348</v>
      </c>
      <c r="X48" s="225">
        <v>1.1175082101979801</v>
      </c>
      <c r="Y48" s="223">
        <v>-9.0398144862826495</v>
      </c>
      <c r="Z48" s="225">
        <v>2.6380049989174301</v>
      </c>
      <c r="AA48" s="104"/>
      <c r="AB48" s="104"/>
      <c r="AC48" s="104"/>
      <c r="AD48" s="255"/>
    </row>
    <row r="49" spans="1:30" ht="13" customHeight="1" x14ac:dyDescent="0.25">
      <c r="A49" s="26" t="s">
        <v>428</v>
      </c>
      <c r="B49" s="184">
        <v>2</v>
      </c>
      <c r="C49" s="223">
        <v>25.417502573334499</v>
      </c>
      <c r="D49" s="225">
        <v>1.0523534834174999</v>
      </c>
      <c r="E49" s="223">
        <v>20.923360757985598</v>
      </c>
      <c r="F49" s="225">
        <v>1.64338796086406</v>
      </c>
      <c r="G49" s="223">
        <v>29.6916994549291</v>
      </c>
      <c r="H49" s="225">
        <v>1.3324253382984901</v>
      </c>
      <c r="I49" s="223">
        <v>8.7683386969434505</v>
      </c>
      <c r="J49" s="225">
        <v>2.0948793054131101</v>
      </c>
      <c r="K49" s="223">
        <v>25.9840687376341</v>
      </c>
      <c r="L49" s="225">
        <v>4.9874929944334898</v>
      </c>
      <c r="M49" s="223">
        <v>26.614242784215399</v>
      </c>
      <c r="N49" s="225">
        <v>1.23815985682621</v>
      </c>
      <c r="O49" s="223">
        <v>19.3988949688862</v>
      </c>
      <c r="P49" s="225">
        <v>2.5055755107028999</v>
      </c>
      <c r="Q49" s="223">
        <v>-6.5851737687478904</v>
      </c>
      <c r="R49" s="225">
        <v>5.68476394666527</v>
      </c>
      <c r="S49" s="223">
        <v>24.658158467502702</v>
      </c>
      <c r="T49" s="225">
        <v>3.04048233211754</v>
      </c>
      <c r="U49" s="223">
        <v>27.8323625793915</v>
      </c>
      <c r="V49" s="225">
        <v>2.6048887603444602</v>
      </c>
      <c r="W49" s="223">
        <v>24.515074586983999</v>
      </c>
      <c r="X49" s="225">
        <v>1.31224742377438</v>
      </c>
      <c r="Y49" s="223">
        <v>-0.143083880518724</v>
      </c>
      <c r="Z49" s="225">
        <v>3.3710085224434501</v>
      </c>
      <c r="AA49" s="104"/>
      <c r="AB49" s="104"/>
      <c r="AC49" s="104"/>
      <c r="AD49" s="255"/>
    </row>
    <row r="50" spans="1:30" ht="13" customHeight="1" x14ac:dyDescent="0.25">
      <c r="A50" s="26" t="s">
        <v>429</v>
      </c>
      <c r="B50" s="184">
        <v>2</v>
      </c>
      <c r="C50" s="223">
        <v>6.4063560811129197</v>
      </c>
      <c r="D50" s="225">
        <v>0.51730626942786495</v>
      </c>
      <c r="E50" s="223">
        <v>6.0407763359378297</v>
      </c>
      <c r="F50" s="225">
        <v>0.54227453712884499</v>
      </c>
      <c r="G50" s="223">
        <v>7.3415991219286401</v>
      </c>
      <c r="H50" s="225">
        <v>1.0745417720202699</v>
      </c>
      <c r="I50" s="223">
        <v>1.3008227859908099</v>
      </c>
      <c r="J50" s="225">
        <v>1.1587218954816401</v>
      </c>
      <c r="K50" s="223">
        <v>11.1251019814303</v>
      </c>
      <c r="L50" s="225">
        <v>2.8847452697180498</v>
      </c>
      <c r="M50" s="223">
        <v>6.4848772742202101</v>
      </c>
      <c r="N50" s="225">
        <v>0.66295455536271597</v>
      </c>
      <c r="O50" s="223">
        <v>5.7361830641189204</v>
      </c>
      <c r="P50" s="225">
        <v>0.75037491815256896</v>
      </c>
      <c r="Q50" s="223">
        <v>-5.3889189173114103</v>
      </c>
      <c r="R50" s="225">
        <v>2.9764978085293001</v>
      </c>
      <c r="S50" s="223">
        <v>6.8563285412756398</v>
      </c>
      <c r="T50" s="225">
        <v>1.3347485176415801</v>
      </c>
      <c r="U50" s="223">
        <v>8.5828073983320792</v>
      </c>
      <c r="V50" s="225">
        <v>1.5816363863357801</v>
      </c>
      <c r="W50" s="223">
        <v>5.9737317714996498</v>
      </c>
      <c r="X50" s="225">
        <v>0.56478917974883502</v>
      </c>
      <c r="Y50" s="223">
        <v>-0.882596769775988</v>
      </c>
      <c r="Z50" s="225">
        <v>1.45148916170044</v>
      </c>
      <c r="AA50" s="104"/>
      <c r="AB50" s="104"/>
      <c r="AC50" s="104"/>
      <c r="AD50" s="255"/>
    </row>
    <row r="51" spans="1:30" ht="13" customHeight="1" x14ac:dyDescent="0.25">
      <c r="A51" s="26" t="s">
        <v>430</v>
      </c>
      <c r="B51" s="184">
        <v>2</v>
      </c>
      <c r="C51" s="223">
        <v>4.1341627820317104</v>
      </c>
      <c r="D51" s="225">
        <v>0.43198655336665698</v>
      </c>
      <c r="E51" s="223">
        <v>3.8300202842084801</v>
      </c>
      <c r="F51" s="225">
        <v>0.45474635362182098</v>
      </c>
      <c r="G51" s="223">
        <v>5.1309458814701498</v>
      </c>
      <c r="H51" s="225">
        <v>0.98664550656045202</v>
      </c>
      <c r="I51" s="223">
        <v>1.30092559726167</v>
      </c>
      <c r="J51" s="225">
        <v>1.0575259932702801</v>
      </c>
      <c r="K51" s="223">
        <v>3.8948900530679098</v>
      </c>
      <c r="L51" s="225">
        <v>0.92660843379064695</v>
      </c>
      <c r="M51" s="223">
        <v>3.5248106621904798</v>
      </c>
      <c r="N51" s="225">
        <v>0.43190076180503101</v>
      </c>
      <c r="O51" s="223">
        <v>6.3011773640791304</v>
      </c>
      <c r="P51" s="225">
        <v>1.14572811453339</v>
      </c>
      <c r="Q51" s="223">
        <v>2.4062873110112202</v>
      </c>
      <c r="R51" s="225">
        <v>1.4233401650973601</v>
      </c>
      <c r="S51" s="223">
        <v>3.4823001702571199</v>
      </c>
      <c r="T51" s="225">
        <v>0.78049520187953403</v>
      </c>
      <c r="U51" s="223">
        <v>3.4136476679024801</v>
      </c>
      <c r="V51" s="225">
        <v>0.86486706089212095</v>
      </c>
      <c r="W51" s="223">
        <v>4.4366111285717604</v>
      </c>
      <c r="X51" s="225">
        <v>0.49163521879944799</v>
      </c>
      <c r="Y51" s="223">
        <v>0.95431095831464496</v>
      </c>
      <c r="Z51" s="225">
        <v>0.84567980228289397</v>
      </c>
      <c r="AA51" s="104"/>
      <c r="AB51" s="104"/>
      <c r="AC51" s="104"/>
      <c r="AD51" s="255"/>
    </row>
    <row r="52" spans="1:30" ht="13" customHeight="1" x14ac:dyDescent="0.25">
      <c r="A52" s="26" t="s">
        <v>431</v>
      </c>
      <c r="B52" s="184">
        <v>2</v>
      </c>
      <c r="C52" s="223">
        <v>23.946525460934499</v>
      </c>
      <c r="D52" s="225">
        <v>1.13708608319588</v>
      </c>
      <c r="E52" s="223">
        <v>24.6851444637261</v>
      </c>
      <c r="F52" s="225">
        <v>1.30477946170075</v>
      </c>
      <c r="G52" s="223">
        <v>22.6455081978241</v>
      </c>
      <c r="H52" s="225">
        <v>1.7748560083541201</v>
      </c>
      <c r="I52" s="223">
        <v>-2.0396362659020202</v>
      </c>
      <c r="J52" s="225">
        <v>1.9883244327302201</v>
      </c>
      <c r="K52" s="223">
        <v>27.036503189111802</v>
      </c>
      <c r="L52" s="225">
        <v>4.2554124248814702</v>
      </c>
      <c r="M52" s="223">
        <v>23.911481116097001</v>
      </c>
      <c r="N52" s="225">
        <v>1.3787596313006001</v>
      </c>
      <c r="O52" s="223">
        <v>22.0415156316406</v>
      </c>
      <c r="P52" s="225">
        <v>2.3649205906778201</v>
      </c>
      <c r="Q52" s="223">
        <v>-4.9949875574712301</v>
      </c>
      <c r="R52" s="225">
        <v>4.4873092795492102</v>
      </c>
      <c r="S52" s="223">
        <v>29.881407743502599</v>
      </c>
      <c r="T52" s="225">
        <v>3.33730270079842</v>
      </c>
      <c r="U52" s="223">
        <v>28.365314204200502</v>
      </c>
      <c r="V52" s="225">
        <v>4.2089140720150402</v>
      </c>
      <c r="W52" s="223">
        <v>21.951171466775602</v>
      </c>
      <c r="X52" s="225">
        <v>1.2847637681978501</v>
      </c>
      <c r="Y52" s="223">
        <v>-7.9302362767270198</v>
      </c>
      <c r="Z52" s="225">
        <v>4.01368553743895</v>
      </c>
      <c r="AA52" s="104"/>
      <c r="AB52" s="104"/>
      <c r="AC52" s="104"/>
      <c r="AD52" s="255"/>
    </row>
    <row r="53" spans="1:30" ht="13" customHeight="1" x14ac:dyDescent="0.25">
      <c r="A53" s="26" t="s">
        <v>432</v>
      </c>
      <c r="B53" s="184">
        <v>2</v>
      </c>
      <c r="C53" s="223">
        <v>19.914029447890002</v>
      </c>
      <c r="D53" s="225">
        <v>1.16550464526023</v>
      </c>
      <c r="E53" s="223">
        <v>18.939111952886702</v>
      </c>
      <c r="F53" s="225">
        <v>1.1881275335188799</v>
      </c>
      <c r="G53" s="223">
        <v>23.687129838236899</v>
      </c>
      <c r="H53" s="225">
        <v>2.05656171750126</v>
      </c>
      <c r="I53" s="223">
        <v>4.7480178853501398</v>
      </c>
      <c r="J53" s="225">
        <v>1.98998399008778</v>
      </c>
      <c r="K53" s="223">
        <v>22.762583718660501</v>
      </c>
      <c r="L53" s="225">
        <v>3.9960852089590002</v>
      </c>
      <c r="M53" s="223">
        <v>19.995945901538501</v>
      </c>
      <c r="N53" s="225">
        <v>1.27795414666554</v>
      </c>
      <c r="O53" s="223">
        <v>19.157187066377698</v>
      </c>
      <c r="P53" s="225">
        <v>2.0163000307265402</v>
      </c>
      <c r="Q53" s="223">
        <v>-3.6053966522828098</v>
      </c>
      <c r="R53" s="225">
        <v>4.3690614176455798</v>
      </c>
      <c r="S53" s="223">
        <v>22.587787721169001</v>
      </c>
      <c r="T53" s="225">
        <v>2.5842631045341</v>
      </c>
      <c r="U53" s="223">
        <v>22.8328245658996</v>
      </c>
      <c r="V53" s="225">
        <v>2.25616811173396</v>
      </c>
      <c r="W53" s="223">
        <v>18.410679983641302</v>
      </c>
      <c r="X53" s="225">
        <v>1.27786360319246</v>
      </c>
      <c r="Y53" s="223">
        <v>-4.1771077375276597</v>
      </c>
      <c r="Z53" s="225">
        <v>2.6551718146392198</v>
      </c>
      <c r="AA53" s="104"/>
      <c r="AB53" s="104"/>
      <c r="AC53" s="104"/>
      <c r="AD53" s="255"/>
    </row>
    <row r="54" spans="1:30" ht="13" customHeight="1" x14ac:dyDescent="0.25">
      <c r="A54" s="26" t="s">
        <v>433</v>
      </c>
      <c r="B54" s="184">
        <v>2</v>
      </c>
      <c r="C54" s="223">
        <v>13.866752809841</v>
      </c>
      <c r="D54" s="225">
        <v>0.975983797553722</v>
      </c>
      <c r="E54" s="223">
        <v>13.6415497110854</v>
      </c>
      <c r="F54" s="225">
        <v>1.02122728129142</v>
      </c>
      <c r="G54" s="223">
        <v>14.578967594691701</v>
      </c>
      <c r="H54" s="225">
        <v>1.9731580524799299</v>
      </c>
      <c r="I54" s="223">
        <v>0.93741788360626699</v>
      </c>
      <c r="J54" s="225">
        <v>2.0306805143843198</v>
      </c>
      <c r="K54" s="223">
        <v>17.033887709440702</v>
      </c>
      <c r="L54" s="225">
        <v>4.1471814214839497</v>
      </c>
      <c r="M54" s="223">
        <v>14.3416578072096</v>
      </c>
      <c r="N54" s="225">
        <v>1.32094487804524</v>
      </c>
      <c r="O54" s="223">
        <v>12.461498469348401</v>
      </c>
      <c r="P54" s="225">
        <v>1.4993603924959999</v>
      </c>
      <c r="Q54" s="223">
        <v>-4.5723892400923196</v>
      </c>
      <c r="R54" s="225">
        <v>4.4274308225830703</v>
      </c>
      <c r="S54" s="223">
        <v>16.536028716876501</v>
      </c>
      <c r="T54" s="225">
        <v>2.8818341383764099</v>
      </c>
      <c r="U54" s="223">
        <v>13.6285917673572</v>
      </c>
      <c r="V54" s="225">
        <v>2.4137932317303901</v>
      </c>
      <c r="W54" s="223">
        <v>13.064556500027001</v>
      </c>
      <c r="X54" s="225">
        <v>1.17321351178552</v>
      </c>
      <c r="Y54" s="223">
        <v>-3.4714722168494601</v>
      </c>
      <c r="Z54" s="225">
        <v>3.2057421736146998</v>
      </c>
      <c r="AA54" s="104"/>
      <c r="AB54" s="104"/>
      <c r="AC54" s="104"/>
      <c r="AD54" s="255"/>
    </row>
    <row r="55" spans="1:30" ht="13" customHeight="1" x14ac:dyDescent="0.25">
      <c r="A55" s="26" t="s">
        <v>434</v>
      </c>
      <c r="B55" s="184">
        <v>2</v>
      </c>
      <c r="C55" s="223">
        <v>67.342822109488495</v>
      </c>
      <c r="D55" s="225">
        <v>1.5806531481873001</v>
      </c>
      <c r="E55" s="223">
        <v>66.522043293197399</v>
      </c>
      <c r="F55" s="225">
        <v>1.83866900955109</v>
      </c>
      <c r="G55" s="223">
        <v>68.772447237572905</v>
      </c>
      <c r="H55" s="225">
        <v>2.5033338018682101</v>
      </c>
      <c r="I55" s="223">
        <v>2.25040394437546</v>
      </c>
      <c r="J55" s="225">
        <v>2.8624309258259899</v>
      </c>
      <c r="K55" s="223">
        <v>63.191676935486903</v>
      </c>
      <c r="L55" s="225">
        <v>2.8040592976759799</v>
      </c>
      <c r="M55" s="223">
        <v>67.930502764485396</v>
      </c>
      <c r="N55" s="225">
        <v>2.1882582765945302</v>
      </c>
      <c r="O55" s="223">
        <v>70.544609331485404</v>
      </c>
      <c r="P55" s="225">
        <v>2.46732203457616</v>
      </c>
      <c r="Q55" s="223">
        <v>7.3529323959985504</v>
      </c>
      <c r="R55" s="225">
        <v>3.4186867511381802</v>
      </c>
      <c r="S55" s="223">
        <v>66.078556510334195</v>
      </c>
      <c r="T55" s="225">
        <v>2.6045595071709302</v>
      </c>
      <c r="U55" s="223">
        <v>65.129813100087603</v>
      </c>
      <c r="V55" s="225">
        <v>3.0168608750321102</v>
      </c>
      <c r="W55" s="223">
        <v>69.376606224904606</v>
      </c>
      <c r="X55" s="225">
        <v>2.10265540743233</v>
      </c>
      <c r="Y55" s="223">
        <v>3.2980497145704799</v>
      </c>
      <c r="Z55" s="225">
        <v>3.13972028412035</v>
      </c>
      <c r="AA55" s="104"/>
      <c r="AB55" s="104"/>
      <c r="AC55" s="104"/>
      <c r="AD55" s="255"/>
    </row>
    <row r="56" spans="1:30" ht="13" customHeight="1" x14ac:dyDescent="0.25">
      <c r="A56" s="26" t="s">
        <v>435</v>
      </c>
      <c r="B56" s="184">
        <v>2</v>
      </c>
      <c r="C56" s="223">
        <v>18.039001425984399</v>
      </c>
      <c r="D56" s="225">
        <v>0.81875830979964304</v>
      </c>
      <c r="E56" s="223">
        <v>16.807254553315101</v>
      </c>
      <c r="F56" s="225">
        <v>1.0023980099824099</v>
      </c>
      <c r="G56" s="223">
        <v>19.912887251701001</v>
      </c>
      <c r="H56" s="225">
        <v>1.2305802844820199</v>
      </c>
      <c r="I56" s="223">
        <v>3.1056326983858602</v>
      </c>
      <c r="J56" s="225">
        <v>1.4998349427929101</v>
      </c>
      <c r="K56" s="223">
        <v>25.349659743241599</v>
      </c>
      <c r="L56" s="225">
        <v>3.01947851194068</v>
      </c>
      <c r="M56" s="223">
        <v>18.494294156480901</v>
      </c>
      <c r="N56" s="225">
        <v>1.0698406701496901</v>
      </c>
      <c r="O56" s="223">
        <v>15.8654714496273</v>
      </c>
      <c r="P56" s="225">
        <v>1.0404748870617699</v>
      </c>
      <c r="Q56" s="223">
        <v>-9.4841882936142792</v>
      </c>
      <c r="R56" s="225">
        <v>3.4158426675621598</v>
      </c>
      <c r="S56" s="223">
        <v>21.743135716376699</v>
      </c>
      <c r="T56" s="225">
        <v>1.7696175687779301</v>
      </c>
      <c r="U56" s="223">
        <v>18.842526951226802</v>
      </c>
      <c r="V56" s="225">
        <v>1.8033868380718301</v>
      </c>
      <c r="W56" s="223">
        <v>16.500565159472899</v>
      </c>
      <c r="X56" s="225">
        <v>1.0435670175501099</v>
      </c>
      <c r="Y56" s="223">
        <v>-5.2425705569038099</v>
      </c>
      <c r="Z56" s="225">
        <v>2.0797522860540099</v>
      </c>
      <c r="AA56" s="104"/>
      <c r="AB56" s="104"/>
      <c r="AC56" s="104"/>
      <c r="AD56" s="255"/>
    </row>
    <row r="57" spans="1:30" ht="13" customHeight="1" x14ac:dyDescent="0.25">
      <c r="A57" s="26" t="s">
        <v>436</v>
      </c>
      <c r="B57" s="184">
        <v>2</v>
      </c>
      <c r="C57" s="223">
        <v>24.052611023324499</v>
      </c>
      <c r="D57" s="225">
        <v>1.8264396544378201</v>
      </c>
      <c r="E57" s="223">
        <v>25.0189441313922</v>
      </c>
      <c r="F57" s="225">
        <v>1.91898197617582</v>
      </c>
      <c r="G57" s="223">
        <v>22.102504599019401</v>
      </c>
      <c r="H57" s="225">
        <v>2.2959254212278499</v>
      </c>
      <c r="I57" s="223">
        <v>-2.9164395323728698</v>
      </c>
      <c r="J57" s="225">
        <v>2.0255117527520698</v>
      </c>
      <c r="K57" s="223">
        <v>21.259363105502999</v>
      </c>
      <c r="L57" s="225">
        <v>4.6807509203983697</v>
      </c>
      <c r="M57" s="223">
        <v>22.8468905617896</v>
      </c>
      <c r="N57" s="225">
        <v>1.9082004138553299</v>
      </c>
      <c r="O57" s="223">
        <v>25.346777666990199</v>
      </c>
      <c r="P57" s="225">
        <v>2.8845164875299498</v>
      </c>
      <c r="Q57" s="223">
        <v>4.0874145614872104</v>
      </c>
      <c r="R57" s="225">
        <v>5.4420420451415898</v>
      </c>
      <c r="S57" s="223">
        <v>24.795766610552199</v>
      </c>
      <c r="T57" s="225">
        <v>3.9522056431927601</v>
      </c>
      <c r="U57" s="223">
        <v>23.516736735526699</v>
      </c>
      <c r="V57" s="225">
        <v>3.3382898800287202</v>
      </c>
      <c r="W57" s="223">
        <v>23.1053415378605</v>
      </c>
      <c r="X57" s="225">
        <v>1.8044190596679199</v>
      </c>
      <c r="Y57" s="223">
        <v>-1.69042507269172</v>
      </c>
      <c r="Z57" s="225">
        <v>3.7407370185739599</v>
      </c>
      <c r="AA57" s="104"/>
      <c r="AB57" s="104"/>
      <c r="AC57" s="104"/>
      <c r="AD57" s="255"/>
    </row>
    <row r="58" spans="1:30" ht="13" customHeight="1" x14ac:dyDescent="0.25">
      <c r="A58" s="26" t="s">
        <v>437</v>
      </c>
      <c r="B58" s="184">
        <v>2</v>
      </c>
      <c r="C58" s="223">
        <v>22.412926754979001</v>
      </c>
      <c r="D58" s="225">
        <v>1.14069880730017</v>
      </c>
      <c r="E58" s="223">
        <v>20.7659952286504</v>
      </c>
      <c r="F58" s="225">
        <v>1.22573307749967</v>
      </c>
      <c r="G58" s="223">
        <v>24.8797134777796</v>
      </c>
      <c r="H58" s="225">
        <v>1.70295107324997</v>
      </c>
      <c r="I58" s="223">
        <v>4.11371824912914</v>
      </c>
      <c r="J58" s="225">
        <v>1.76905651810271</v>
      </c>
      <c r="K58" s="223">
        <v>29.457115859554499</v>
      </c>
      <c r="L58" s="225">
        <v>2.60009848982323</v>
      </c>
      <c r="M58" s="223">
        <v>21.668237413383</v>
      </c>
      <c r="N58" s="225">
        <v>1.2319352602153</v>
      </c>
      <c r="O58" s="223">
        <v>15.7313683319526</v>
      </c>
      <c r="P58" s="225">
        <v>2.6343853057011701</v>
      </c>
      <c r="Q58" s="223">
        <v>-13.7257475276019</v>
      </c>
      <c r="R58" s="225">
        <v>3.35488779548038</v>
      </c>
      <c r="S58" s="223">
        <v>28.404050641491299</v>
      </c>
      <c r="T58" s="225">
        <v>2.74439821468314</v>
      </c>
      <c r="U58" s="223">
        <v>26.4148082414142</v>
      </c>
      <c r="V58" s="225">
        <v>2.0360401778541299</v>
      </c>
      <c r="W58" s="223">
        <v>18.4673388291572</v>
      </c>
      <c r="X58" s="225">
        <v>1.3080328501296601</v>
      </c>
      <c r="Y58" s="223">
        <v>-9.9367118123340799</v>
      </c>
      <c r="Z58" s="225">
        <v>2.91809142698831</v>
      </c>
      <c r="AA58" s="104"/>
      <c r="AB58" s="104"/>
      <c r="AC58" s="104"/>
      <c r="AD58" s="255"/>
    </row>
    <row r="59" spans="1:30" ht="13" customHeight="1" x14ac:dyDescent="0.25">
      <c r="A59" s="26" t="s">
        <v>438</v>
      </c>
      <c r="B59" s="184">
        <v>2</v>
      </c>
      <c r="C59" s="223">
        <v>31.345389814644399</v>
      </c>
      <c r="D59" s="225">
        <v>1.6484361071973599</v>
      </c>
      <c r="E59" s="223">
        <v>29.765309659907601</v>
      </c>
      <c r="F59" s="225">
        <v>1.7562769860429801</v>
      </c>
      <c r="G59" s="223">
        <v>35.4996544768616</v>
      </c>
      <c r="H59" s="225">
        <v>2.6287336029042598</v>
      </c>
      <c r="I59" s="223">
        <v>5.7343448169540396</v>
      </c>
      <c r="J59" s="225">
        <v>2.7473630850455799</v>
      </c>
      <c r="K59" s="223">
        <v>41.041553601763397</v>
      </c>
      <c r="L59" s="225">
        <v>2.8201033610273298</v>
      </c>
      <c r="M59" s="223">
        <v>30.8782391953855</v>
      </c>
      <c r="N59" s="225">
        <v>1.8999057419643499</v>
      </c>
      <c r="O59" s="223">
        <v>19.861315561155799</v>
      </c>
      <c r="P59" s="225">
        <v>2.8129047461234302</v>
      </c>
      <c r="Q59" s="223">
        <v>-21.180238040607598</v>
      </c>
      <c r="R59" s="225">
        <v>4.1028600375757103</v>
      </c>
      <c r="S59" s="223">
        <v>31.819559467239799</v>
      </c>
      <c r="T59" s="225">
        <v>2.4161903256274999</v>
      </c>
      <c r="U59" s="223">
        <v>37.198837518347801</v>
      </c>
      <c r="V59" s="225">
        <v>4.19730378589278</v>
      </c>
      <c r="W59" s="223">
        <v>27.158745868719901</v>
      </c>
      <c r="X59" s="225">
        <v>1.6796766543697901</v>
      </c>
      <c r="Y59" s="223">
        <v>-4.6608135985199404</v>
      </c>
      <c r="Z59" s="225">
        <v>2.49419734371526</v>
      </c>
      <c r="AA59" s="104"/>
      <c r="AB59" s="104"/>
      <c r="AC59" s="104"/>
      <c r="AD59" s="255"/>
    </row>
    <row r="60" spans="1:30" ht="13" customHeight="1" x14ac:dyDescent="0.25">
      <c r="A60" s="26" t="s">
        <v>439</v>
      </c>
      <c r="B60" s="184">
        <v>2</v>
      </c>
      <c r="C60" s="223">
        <v>25.149425752172199</v>
      </c>
      <c r="D60" s="225">
        <v>1.9348353502518101</v>
      </c>
      <c r="E60" s="223">
        <v>24.504321547132601</v>
      </c>
      <c r="F60" s="225">
        <v>2.23907169373213</v>
      </c>
      <c r="G60" s="223">
        <v>26.825254405589298</v>
      </c>
      <c r="H60" s="225">
        <v>3.1240059851513999</v>
      </c>
      <c r="I60" s="223">
        <v>2.3209328584566999</v>
      </c>
      <c r="J60" s="225">
        <v>3.6234297082645699</v>
      </c>
      <c r="K60" s="223">
        <v>17.361212402612502</v>
      </c>
      <c r="L60" s="225">
        <v>4.02670825266725</v>
      </c>
      <c r="M60" s="223">
        <v>27.0034757156461</v>
      </c>
      <c r="N60" s="225">
        <v>2.1820898203178798</v>
      </c>
      <c r="O60" s="223">
        <v>26.2474042513916</v>
      </c>
      <c r="P60" s="225">
        <v>4.4254994658949904</v>
      </c>
      <c r="Q60" s="223">
        <v>8.8861918487790597</v>
      </c>
      <c r="R60" s="225">
        <v>5.1004993787222803</v>
      </c>
      <c r="S60" s="223">
        <v>28.9626185377805</v>
      </c>
      <c r="T60" s="225">
        <v>6.6072432187622301</v>
      </c>
      <c r="U60" s="223">
        <v>26.201645527699299</v>
      </c>
      <c r="V60" s="225">
        <v>4.1750285838391497</v>
      </c>
      <c r="W60" s="223">
        <v>25.276940146176901</v>
      </c>
      <c r="X60" s="225">
        <v>2.4420637595853201</v>
      </c>
      <c r="Y60" s="223">
        <v>-3.6856783916036</v>
      </c>
      <c r="Z60" s="225">
        <v>7.1481986009576204</v>
      </c>
      <c r="AA60" s="104"/>
      <c r="AB60" s="104"/>
      <c r="AC60" s="104"/>
      <c r="AD60" s="255"/>
    </row>
    <row r="61" spans="1:30" ht="13" customHeight="1" x14ac:dyDescent="0.25">
      <c r="A61" s="26" t="s">
        <v>440</v>
      </c>
      <c r="B61" s="184">
        <v>2</v>
      </c>
      <c r="C61" s="223">
        <v>30.552472769076399</v>
      </c>
      <c r="D61" s="225">
        <v>1.1283416543634901</v>
      </c>
      <c r="E61" s="223">
        <v>27.872047206458902</v>
      </c>
      <c r="F61" s="225">
        <v>1.26713935926503</v>
      </c>
      <c r="G61" s="223">
        <v>35.4701170112317</v>
      </c>
      <c r="H61" s="225">
        <v>1.7819170461545699</v>
      </c>
      <c r="I61" s="223">
        <v>7.5980698047727602</v>
      </c>
      <c r="J61" s="225">
        <v>1.9524128319018601</v>
      </c>
      <c r="K61" s="223">
        <v>32.5407661119579</v>
      </c>
      <c r="L61" s="225">
        <v>1.85267652972981</v>
      </c>
      <c r="M61" s="223">
        <v>30.313189411714799</v>
      </c>
      <c r="N61" s="225">
        <v>1.33993372130077</v>
      </c>
      <c r="O61" s="223">
        <v>29.174467510362</v>
      </c>
      <c r="P61" s="225">
        <v>1.9986049231099901</v>
      </c>
      <c r="Q61" s="223">
        <v>-3.3662986015959402</v>
      </c>
      <c r="R61" s="225">
        <v>2.4111905516169099</v>
      </c>
      <c r="S61" s="223">
        <v>31.700497333423101</v>
      </c>
      <c r="T61" s="225">
        <v>1.62040852847339</v>
      </c>
      <c r="U61" s="223">
        <v>30.869015508140699</v>
      </c>
      <c r="V61" s="225">
        <v>2.0100727428349998</v>
      </c>
      <c r="W61" s="223">
        <v>29.9018853736574</v>
      </c>
      <c r="X61" s="225">
        <v>1.54346991343845</v>
      </c>
      <c r="Y61" s="223">
        <v>-1.7986119597657699</v>
      </c>
      <c r="Z61" s="225">
        <v>1.87039228618693</v>
      </c>
      <c r="AA61" s="104"/>
      <c r="AB61" s="104"/>
      <c r="AC61" s="104"/>
      <c r="AD61" s="255"/>
    </row>
    <row r="62" spans="1:30" ht="13" customHeight="1" x14ac:dyDescent="0.25">
      <c r="A62" s="26" t="s">
        <v>441</v>
      </c>
      <c r="B62" s="184">
        <v>2</v>
      </c>
      <c r="C62" s="223">
        <v>16.572327296959301</v>
      </c>
      <c r="D62" s="225">
        <v>0.900328156630678</v>
      </c>
      <c r="E62" s="223">
        <v>15.4685432606239</v>
      </c>
      <c r="F62" s="225">
        <v>1.04990783815528</v>
      </c>
      <c r="G62" s="223">
        <v>18.993589135169302</v>
      </c>
      <c r="H62" s="225">
        <v>1.5341846024749799</v>
      </c>
      <c r="I62" s="223">
        <v>3.5250458745454099</v>
      </c>
      <c r="J62" s="225">
        <v>1.7858419938071199</v>
      </c>
      <c r="K62" s="223">
        <v>12.2597171314099</v>
      </c>
      <c r="L62" s="225">
        <v>2.8430563343810902</v>
      </c>
      <c r="M62" s="223">
        <v>16.031481362688101</v>
      </c>
      <c r="N62" s="225">
        <v>0.97656578904407398</v>
      </c>
      <c r="O62" s="223">
        <v>22.0435042998384</v>
      </c>
      <c r="P62" s="225">
        <v>2.2238061310798201</v>
      </c>
      <c r="Q62" s="223">
        <v>9.7837871684285602</v>
      </c>
      <c r="R62" s="225">
        <v>3.61789995731429</v>
      </c>
      <c r="S62" s="223">
        <v>13.0816795998635</v>
      </c>
      <c r="T62" s="225">
        <v>2.5750025899516298</v>
      </c>
      <c r="U62" s="223">
        <v>12.098128405252901</v>
      </c>
      <c r="V62" s="225">
        <v>2.3340023097207099</v>
      </c>
      <c r="W62" s="223">
        <v>17.447734238700999</v>
      </c>
      <c r="X62" s="225">
        <v>1.0112695004507699</v>
      </c>
      <c r="Y62" s="223">
        <v>4.3660546388375003</v>
      </c>
      <c r="Z62" s="225">
        <v>2.7714431379334199</v>
      </c>
      <c r="AA62" s="104"/>
      <c r="AB62" s="104"/>
      <c r="AC62" s="104"/>
      <c r="AD62" s="255"/>
    </row>
    <row r="63" spans="1:30" ht="13" customHeight="1" x14ac:dyDescent="0.25">
      <c r="A63" s="211" t="s">
        <v>442</v>
      </c>
      <c r="B63" s="185">
        <v>2</v>
      </c>
      <c r="C63" s="224">
        <v>19.819233429917698</v>
      </c>
      <c r="D63" s="226">
        <v>0.240042819519178</v>
      </c>
      <c r="E63" s="224">
        <v>19.588992733279099</v>
      </c>
      <c r="F63" s="226">
        <v>0.27746849795762202</v>
      </c>
      <c r="G63" s="224">
        <v>20.650380925427601</v>
      </c>
      <c r="H63" s="226">
        <v>0.40633696960830301</v>
      </c>
      <c r="I63" s="224">
        <v>1.0613881921484301</v>
      </c>
      <c r="J63" s="226">
        <v>0.45548431201114398</v>
      </c>
      <c r="K63" s="224">
        <v>22.5382713538154</v>
      </c>
      <c r="L63" s="226">
        <v>0.75594870429106498</v>
      </c>
      <c r="M63" s="224">
        <v>20.484495195860401</v>
      </c>
      <c r="N63" s="226">
        <v>0.29895721662170099</v>
      </c>
      <c r="O63" s="224">
        <v>17.673739797569901</v>
      </c>
      <c r="P63" s="226">
        <v>0.38808466342319198</v>
      </c>
      <c r="Q63" s="224">
        <v>-4.86453155624557</v>
      </c>
      <c r="R63" s="226">
        <v>0.81498345989735699</v>
      </c>
      <c r="S63" s="224">
        <v>21.375695073181699</v>
      </c>
      <c r="T63" s="226">
        <v>0.57641085917275503</v>
      </c>
      <c r="U63" s="224">
        <v>21.377019750504999</v>
      </c>
      <c r="V63" s="226">
        <v>0.55072642757017298</v>
      </c>
      <c r="W63" s="224">
        <v>18.646507471050199</v>
      </c>
      <c r="X63" s="226">
        <v>0.269177121233942</v>
      </c>
      <c r="Y63" s="224">
        <v>-2.7291876021314998</v>
      </c>
      <c r="Z63" s="226">
        <v>0.61237808964492602</v>
      </c>
      <c r="AA63" s="104"/>
      <c r="AB63" s="104"/>
      <c r="AC63" s="104"/>
      <c r="AD63" s="255"/>
    </row>
    <row r="64" spans="1:30" ht="13" customHeight="1" x14ac:dyDescent="0.25">
      <c r="A64" s="212" t="s">
        <v>443</v>
      </c>
      <c r="B64" s="186">
        <v>2</v>
      </c>
      <c r="C64" s="245">
        <v>18.058824940363099</v>
      </c>
      <c r="D64" s="248">
        <v>0.305534914065547</v>
      </c>
      <c r="E64" s="245">
        <v>17.604595514451699</v>
      </c>
      <c r="F64" s="248">
        <v>0.37959769104621599</v>
      </c>
      <c r="G64" s="245">
        <v>19.131966227885801</v>
      </c>
      <c r="H64" s="248">
        <v>0.55606509439542195</v>
      </c>
      <c r="I64" s="245">
        <v>1.5273707134340899</v>
      </c>
      <c r="J64" s="248">
        <v>0.69421189436973496</v>
      </c>
      <c r="K64" s="245">
        <v>21.312906893065701</v>
      </c>
      <c r="L64" s="248">
        <v>1.1007470660596801</v>
      </c>
      <c r="M64" s="245">
        <v>19.06778003182</v>
      </c>
      <c r="N64" s="248">
        <v>0.42517240520051403</v>
      </c>
      <c r="O64" s="245">
        <v>15.920953831687999</v>
      </c>
      <c r="P64" s="248">
        <v>0.45996513895917901</v>
      </c>
      <c r="Q64" s="245">
        <v>-5.3919530613777402</v>
      </c>
      <c r="R64" s="248">
        <v>1.1725677457279999</v>
      </c>
      <c r="S64" s="245">
        <v>19.376515421741001</v>
      </c>
      <c r="T64" s="248">
        <v>0.75424205511700204</v>
      </c>
      <c r="U64" s="245">
        <v>19.584898148674899</v>
      </c>
      <c r="V64" s="248">
        <v>0.810753223415422</v>
      </c>
      <c r="W64" s="245">
        <v>17.083002902047401</v>
      </c>
      <c r="X64" s="248">
        <v>0.37531364802182399</v>
      </c>
      <c r="Y64" s="245">
        <v>-2.2935125196936101</v>
      </c>
      <c r="Z64" s="248">
        <v>0.86110163607448098</v>
      </c>
      <c r="AA64" s="104"/>
      <c r="AB64" s="104"/>
      <c r="AC64" s="104"/>
      <c r="AD64" s="255"/>
    </row>
    <row r="65" spans="1:30" ht="13" customHeight="1" x14ac:dyDescent="0.25">
      <c r="A65" s="213" t="s">
        <v>444</v>
      </c>
      <c r="B65" s="187">
        <v>2</v>
      </c>
      <c r="C65" s="246">
        <v>22.076633959418398</v>
      </c>
      <c r="D65" s="249">
        <v>0.17394214454092599</v>
      </c>
      <c r="E65" s="246">
        <v>21.491315743352999</v>
      </c>
      <c r="F65" s="249">
        <v>0.20329727225453501</v>
      </c>
      <c r="G65" s="246">
        <v>23.350999134400698</v>
      </c>
      <c r="H65" s="249">
        <v>0.296018223933118</v>
      </c>
      <c r="I65" s="246">
        <v>1.8596833910477499</v>
      </c>
      <c r="J65" s="249">
        <v>0.33642773293484401</v>
      </c>
      <c r="K65" s="246">
        <v>24.908968084065499</v>
      </c>
      <c r="L65" s="249">
        <v>0.535846692632995</v>
      </c>
      <c r="M65" s="246">
        <v>22.5182593705774</v>
      </c>
      <c r="N65" s="249">
        <v>0.21752011277179201</v>
      </c>
      <c r="O65" s="246">
        <v>19.813559831740399</v>
      </c>
      <c r="P65" s="249">
        <v>0.29222218693019297</v>
      </c>
      <c r="Q65" s="246">
        <v>-5.0954082523250701</v>
      </c>
      <c r="R65" s="249">
        <v>0.59098035074813504</v>
      </c>
      <c r="S65" s="246">
        <v>23.673976995503502</v>
      </c>
      <c r="T65" s="249">
        <v>0.39600634170996601</v>
      </c>
      <c r="U65" s="246">
        <v>23.1504204017258</v>
      </c>
      <c r="V65" s="249">
        <v>0.40493825786000098</v>
      </c>
      <c r="W65" s="246">
        <v>20.881676805750399</v>
      </c>
      <c r="X65" s="249">
        <v>0.202862908058276</v>
      </c>
      <c r="Y65" s="246">
        <v>-2.7923001897530502</v>
      </c>
      <c r="Z65" s="249">
        <v>0.43170870090941199</v>
      </c>
      <c r="AA65" s="104"/>
      <c r="AB65" s="104"/>
      <c r="AC65" s="104"/>
      <c r="AD65" s="255"/>
    </row>
    <row r="66" spans="1:30" ht="13" customHeight="1" x14ac:dyDescent="0.25">
      <c r="A66" s="26" t="s">
        <v>445</v>
      </c>
      <c r="B66" s="184">
        <v>2</v>
      </c>
      <c r="C66" s="223">
        <v>34.3070144769938</v>
      </c>
      <c r="D66" s="225">
        <v>2.6402284848077899</v>
      </c>
      <c r="E66" s="223">
        <v>33.717574758209203</v>
      </c>
      <c r="F66" s="225">
        <v>2.8728382076853198</v>
      </c>
      <c r="G66" s="223">
        <v>34.9678195704684</v>
      </c>
      <c r="H66" s="225">
        <v>3.7925082383840198</v>
      </c>
      <c r="I66" s="223">
        <v>1.2502448122592</v>
      </c>
      <c r="J66" s="225">
        <v>4.0424468261664703</v>
      </c>
      <c r="K66" s="223">
        <v>42.0137477201094</v>
      </c>
      <c r="L66" s="225">
        <v>5.7401148700825404</v>
      </c>
      <c r="M66" s="223">
        <v>31.279549491591698</v>
      </c>
      <c r="N66" s="225">
        <v>3.1589888731882998</v>
      </c>
      <c r="O66" s="223">
        <v>34.387399961219899</v>
      </c>
      <c r="P66" s="225">
        <v>4.1512493185249104</v>
      </c>
      <c r="Q66" s="223">
        <v>-7.6263477588895299</v>
      </c>
      <c r="R66" s="225">
        <v>6.57990831260744</v>
      </c>
      <c r="S66" s="223">
        <v>41.512837870564901</v>
      </c>
      <c r="T66" s="225">
        <v>6.2706281989175103</v>
      </c>
      <c r="U66" s="223">
        <v>34.543444926960603</v>
      </c>
      <c r="V66" s="225">
        <v>5.1201211658761103</v>
      </c>
      <c r="W66" s="223">
        <v>31.279266434907701</v>
      </c>
      <c r="X66" s="225">
        <v>2.5119096378599499</v>
      </c>
      <c r="Y66" s="223">
        <v>-10.233571435657201</v>
      </c>
      <c r="Z66" s="225">
        <v>6.1274519239130898</v>
      </c>
      <c r="AA66" s="104"/>
      <c r="AB66" s="104"/>
      <c r="AC66" s="104"/>
      <c r="AD66" s="255"/>
    </row>
    <row r="67" spans="1:30" ht="13" customHeight="1" x14ac:dyDescent="0.25">
      <c r="A67" s="26" t="s">
        <v>446</v>
      </c>
      <c r="B67" s="184">
        <v>2</v>
      </c>
      <c r="C67" s="223">
        <v>6.6828630035799303</v>
      </c>
      <c r="D67" s="225">
        <v>1.2865429975381399</v>
      </c>
      <c r="E67" s="223">
        <v>4.8176964229869004</v>
      </c>
      <c r="F67" s="225">
        <v>1.1401134599528799</v>
      </c>
      <c r="G67" s="223">
        <v>9.4832481880130803</v>
      </c>
      <c r="H67" s="225">
        <v>2.2027181168840602</v>
      </c>
      <c r="I67" s="223">
        <v>4.66555176502618</v>
      </c>
      <c r="J67" s="225">
        <v>2.1799175481624702</v>
      </c>
      <c r="K67" s="223">
        <v>8.5025779961954502</v>
      </c>
      <c r="L67" s="225">
        <v>2.76781581808065</v>
      </c>
      <c r="M67" s="223">
        <v>8.2062268510234393</v>
      </c>
      <c r="N67" s="225">
        <v>1.7771026205745499</v>
      </c>
      <c r="O67" s="223">
        <v>2.5076665046288098</v>
      </c>
      <c r="P67" s="225">
        <v>0.88998866426168</v>
      </c>
      <c r="Q67" s="223">
        <v>-5.9949114915666399</v>
      </c>
      <c r="R67" s="225">
        <v>2.7570626052804199</v>
      </c>
      <c r="S67" s="223">
        <v>7.5883861257925398</v>
      </c>
      <c r="T67" s="225">
        <v>1.98643956888841</v>
      </c>
      <c r="U67" s="223">
        <v>8.6589250282049797</v>
      </c>
      <c r="V67" s="225">
        <v>2.9163495528483301</v>
      </c>
      <c r="W67" s="223">
        <v>5.7444117909318004</v>
      </c>
      <c r="X67" s="225">
        <v>1.7928092787209899</v>
      </c>
      <c r="Y67" s="223">
        <v>-1.84397433486075</v>
      </c>
      <c r="Z67" s="225">
        <v>2.7283735652955099</v>
      </c>
      <c r="AA67" s="104"/>
      <c r="AB67" s="104"/>
      <c r="AC67" s="104"/>
      <c r="AD67" s="255"/>
    </row>
    <row r="68" spans="1:30" ht="13" customHeight="1" x14ac:dyDescent="0.25">
      <c r="A68" s="26" t="s">
        <v>447</v>
      </c>
      <c r="B68" s="184">
        <v>2</v>
      </c>
      <c r="C68" s="223">
        <v>29.0231439925122</v>
      </c>
      <c r="D68" s="225">
        <v>2.3145249665328702</v>
      </c>
      <c r="E68" s="223">
        <v>28.011014439902901</v>
      </c>
      <c r="F68" s="225">
        <v>2.7272854802889999</v>
      </c>
      <c r="G68" s="223">
        <v>30.960930819018401</v>
      </c>
      <c r="H68" s="225">
        <v>3.6207947375768899</v>
      </c>
      <c r="I68" s="223">
        <v>2.9499163791154799</v>
      </c>
      <c r="J68" s="225">
        <v>4.1782764188828203</v>
      </c>
      <c r="K68" s="223">
        <v>33.974600094761499</v>
      </c>
      <c r="L68" s="225">
        <v>5.3608283702575497</v>
      </c>
      <c r="M68" s="223">
        <v>32.641464590435298</v>
      </c>
      <c r="N68" s="225">
        <v>3.48168111344458</v>
      </c>
      <c r="O68" s="223">
        <v>22.226574262503899</v>
      </c>
      <c r="P68" s="225">
        <v>3.0324322644417898</v>
      </c>
      <c r="Q68" s="223">
        <v>-11.7480258322576</v>
      </c>
      <c r="R68" s="225">
        <v>6.84147262482945</v>
      </c>
      <c r="S68" s="223">
        <v>34.523183776783803</v>
      </c>
      <c r="T68" s="225">
        <v>3.7266867511138</v>
      </c>
      <c r="U68" s="223">
        <v>37.520990068384002</v>
      </c>
      <c r="V68" s="225">
        <v>6.0542300063001004</v>
      </c>
      <c r="W68" s="223">
        <v>25.645909226388401</v>
      </c>
      <c r="X68" s="225">
        <v>2.9520018304038298</v>
      </c>
      <c r="Y68" s="223">
        <v>-8.8772745503954091</v>
      </c>
      <c r="Z68" s="225">
        <v>4.6524633022447199</v>
      </c>
      <c r="AA68" s="104"/>
      <c r="AB68" s="104"/>
      <c r="AC68" s="104"/>
      <c r="AD68" s="255"/>
    </row>
    <row r="69" spans="1:30" ht="13" customHeight="1" x14ac:dyDescent="0.25">
      <c r="A69" s="27" t="s">
        <v>448</v>
      </c>
      <c r="B69" s="200">
        <v>2</v>
      </c>
      <c r="C69" s="233">
        <v>21.870675079065201</v>
      </c>
      <c r="D69" s="234">
        <v>1.52408433634425</v>
      </c>
      <c r="E69" s="233">
        <v>22.3864870666667</v>
      </c>
      <c r="F69" s="234">
        <v>2.0439706883533701</v>
      </c>
      <c r="G69" s="233">
        <v>21.359620004095401</v>
      </c>
      <c r="H69" s="234">
        <v>2.2582840829211799</v>
      </c>
      <c r="I69" s="233">
        <v>-1.0268670625712799</v>
      </c>
      <c r="J69" s="234">
        <v>3.0422893609098298</v>
      </c>
      <c r="K69" s="233">
        <v>28.052252572185999</v>
      </c>
      <c r="L69" s="234">
        <v>4.1748982537357602</v>
      </c>
      <c r="M69" s="233">
        <v>20.810361423882501</v>
      </c>
      <c r="N69" s="234">
        <v>2.1177959647183702</v>
      </c>
      <c r="O69" s="233">
        <v>20.353115684670399</v>
      </c>
      <c r="P69" s="234">
        <v>2.8707724797694301</v>
      </c>
      <c r="Q69" s="233">
        <v>-7.6991368875155404</v>
      </c>
      <c r="R69" s="234">
        <v>5.3274181386375101</v>
      </c>
      <c r="S69" s="233">
        <v>26.5600177057011</v>
      </c>
      <c r="T69" s="234">
        <v>3.5667734937512501</v>
      </c>
      <c r="U69" s="233">
        <v>22.986254946158802</v>
      </c>
      <c r="V69" s="234">
        <v>4.1245523228459202</v>
      </c>
      <c r="W69" s="233">
        <v>19.261129057924599</v>
      </c>
      <c r="X69" s="234">
        <v>2.1011123779910701</v>
      </c>
      <c r="Y69" s="233">
        <v>-7.2988886477765504</v>
      </c>
      <c r="Z69" s="234">
        <v>4.3978909862534001</v>
      </c>
      <c r="AA69" s="251"/>
      <c r="AB69" s="251"/>
      <c r="AC69" s="251"/>
      <c r="AD69" s="256"/>
    </row>
    <row r="70" spans="1:30" ht="13" customHeight="1" x14ac:dyDescent="0.25">
      <c r="A70" s="26"/>
      <c r="B70" s="188"/>
      <c r="C70" s="223" t="s">
        <v>1672</v>
      </c>
      <c r="D70" s="225" t="s">
        <v>1673</v>
      </c>
      <c r="E70" s="223" t="s">
        <v>1758</v>
      </c>
      <c r="F70" s="225" t="s">
        <v>1759</v>
      </c>
      <c r="G70" s="223" t="s">
        <v>1760</v>
      </c>
      <c r="H70" s="225" t="s">
        <v>1761</v>
      </c>
      <c r="I70" s="223" t="s">
        <v>1762</v>
      </c>
      <c r="J70" s="225" t="s">
        <v>1763</v>
      </c>
      <c r="K70" s="223" t="s">
        <v>1764</v>
      </c>
      <c r="L70" s="225" t="s">
        <v>1765</v>
      </c>
      <c r="M70" s="223" t="s">
        <v>1766</v>
      </c>
      <c r="N70" s="225" t="s">
        <v>1767</v>
      </c>
      <c r="O70" s="223" t="s">
        <v>1768</v>
      </c>
      <c r="P70" s="225" t="s">
        <v>1769</v>
      </c>
      <c r="Q70" s="223" t="s">
        <v>1770</v>
      </c>
      <c r="R70" s="225" t="s">
        <v>1771</v>
      </c>
      <c r="S70" s="223" t="s">
        <v>1772</v>
      </c>
      <c r="T70" s="225" t="s">
        <v>1773</v>
      </c>
      <c r="U70" s="223" t="s">
        <v>1774</v>
      </c>
      <c r="V70" s="225" t="s">
        <v>1775</v>
      </c>
      <c r="W70" s="223" t="s">
        <v>1776</v>
      </c>
      <c r="X70" s="225" t="s">
        <v>1777</v>
      </c>
      <c r="Y70" s="223" t="s">
        <v>1778</v>
      </c>
      <c r="Z70" s="225" t="s">
        <v>1779</v>
      </c>
      <c r="AA70" s="223" t="s">
        <v>1694</v>
      </c>
      <c r="AB70" s="225" t="s">
        <v>1695</v>
      </c>
      <c r="AC70" s="104" t="s">
        <v>1716</v>
      </c>
      <c r="AD70" s="255" t="s">
        <v>1717</v>
      </c>
    </row>
    <row r="71" spans="1:30" ht="13" customHeight="1" x14ac:dyDescent="0.25">
      <c r="A71" s="26" t="s">
        <v>392</v>
      </c>
      <c r="B71" s="188">
        <v>1</v>
      </c>
      <c r="C71" s="223">
        <v>33.607325656854499</v>
      </c>
      <c r="D71" s="225">
        <v>1.9200207785775101</v>
      </c>
      <c r="E71" s="223">
        <v>34.149194209792803</v>
      </c>
      <c r="F71" s="225">
        <v>1.9723705167415999</v>
      </c>
      <c r="G71" s="223">
        <v>30.2097232469796</v>
      </c>
      <c r="H71" s="225">
        <v>3.74284041771599</v>
      </c>
      <c r="I71" s="223">
        <v>-3.9394709628131999</v>
      </c>
      <c r="J71" s="225">
        <v>3.65049360958951</v>
      </c>
      <c r="K71" s="223">
        <v>38.6925236498112</v>
      </c>
      <c r="L71" s="225">
        <v>3.6615884005777901</v>
      </c>
      <c r="M71" s="223">
        <v>34.076410174762998</v>
      </c>
      <c r="N71" s="225">
        <v>2.2537079114127798</v>
      </c>
      <c r="O71" s="223">
        <v>28.502709249354702</v>
      </c>
      <c r="P71" s="225">
        <v>2.6249199661702698</v>
      </c>
      <c r="Q71" s="223">
        <v>-10.1898144004565</v>
      </c>
      <c r="R71" s="225">
        <v>4.4346308957196801</v>
      </c>
      <c r="S71" s="223">
        <v>37.496511513817097</v>
      </c>
      <c r="T71" s="225">
        <v>3.0983042407058701</v>
      </c>
      <c r="U71" s="223">
        <v>32.3091709831766</v>
      </c>
      <c r="V71" s="225">
        <v>3.05666361109283</v>
      </c>
      <c r="W71" s="223">
        <v>32.621215960101303</v>
      </c>
      <c r="X71" s="225">
        <v>2.0993909060100702</v>
      </c>
      <c r="Y71" s="223">
        <v>-4.8752955537157598</v>
      </c>
      <c r="Z71" s="225">
        <v>3.10455190967029</v>
      </c>
      <c r="AA71" s="223">
        <v>6.0014138197939202</v>
      </c>
      <c r="AB71" s="225">
        <v>2.4126360596901799</v>
      </c>
      <c r="AC71" s="104"/>
      <c r="AD71" s="255"/>
    </row>
    <row r="72" spans="1:30" ht="13" customHeight="1" x14ac:dyDescent="0.25">
      <c r="A72" s="26" t="s">
        <v>396</v>
      </c>
      <c r="B72" s="188">
        <v>1</v>
      </c>
      <c r="C72" s="223">
        <v>35.816530033825103</v>
      </c>
      <c r="D72" s="225">
        <v>1.4943314754805299</v>
      </c>
      <c r="E72" s="223">
        <v>36.447245827702197</v>
      </c>
      <c r="F72" s="225">
        <v>1.5276946182687301</v>
      </c>
      <c r="G72" s="223">
        <v>31.171004859741</v>
      </c>
      <c r="H72" s="225">
        <v>2.9343632972972999</v>
      </c>
      <c r="I72" s="223">
        <v>-5.2762409679611997</v>
      </c>
      <c r="J72" s="225">
        <v>2.8439907554536101</v>
      </c>
      <c r="K72" s="223">
        <v>38.868703450132998</v>
      </c>
      <c r="L72" s="225">
        <v>3.1591739560873902</v>
      </c>
      <c r="M72" s="223">
        <v>37.2325965797111</v>
      </c>
      <c r="N72" s="225">
        <v>1.61806513092454</v>
      </c>
      <c r="O72" s="223">
        <v>29.535291663775201</v>
      </c>
      <c r="P72" s="225">
        <v>2.1283704081238799</v>
      </c>
      <c r="Q72" s="223">
        <v>-9.3334117863578001</v>
      </c>
      <c r="R72" s="225">
        <v>3.6183800511380602</v>
      </c>
      <c r="S72" s="223">
        <v>39.678128359518801</v>
      </c>
      <c r="T72" s="225">
        <v>2.77263207104266</v>
      </c>
      <c r="U72" s="223">
        <v>38.691900986024002</v>
      </c>
      <c r="V72" s="225">
        <v>2.7664976717426599</v>
      </c>
      <c r="W72" s="223">
        <v>34.233945636642503</v>
      </c>
      <c r="X72" s="225">
        <v>1.48234586763903</v>
      </c>
      <c r="Y72" s="223">
        <v>-5.4441827228762101</v>
      </c>
      <c r="Z72" s="225">
        <v>2.7645162514392099</v>
      </c>
      <c r="AA72" s="223">
        <v>3.7241681226646799</v>
      </c>
      <c r="AB72" s="225">
        <v>2.26652993115805</v>
      </c>
      <c r="AC72" s="104"/>
      <c r="AD72" s="255"/>
    </row>
    <row r="73" spans="1:30" ht="13" customHeight="1" x14ac:dyDescent="0.25">
      <c r="A73" s="210" t="s">
        <v>398</v>
      </c>
      <c r="B73" s="188">
        <v>1</v>
      </c>
      <c r="C73" s="223">
        <v>32.3237785544855</v>
      </c>
      <c r="D73" s="225">
        <v>1.8141765941850201</v>
      </c>
      <c r="E73" s="223">
        <v>32.446435354095101</v>
      </c>
      <c r="F73" s="225">
        <v>1.95238867071915</v>
      </c>
      <c r="G73" s="223">
        <v>31.191282739220501</v>
      </c>
      <c r="H73" s="225">
        <v>3.8396576601038501</v>
      </c>
      <c r="I73" s="223">
        <v>-1.2551526148746099</v>
      </c>
      <c r="J73" s="225">
        <v>4.1378644597310297</v>
      </c>
      <c r="K73" s="223">
        <v>35.578508932325697</v>
      </c>
      <c r="L73" s="225">
        <v>3.1849006531676398</v>
      </c>
      <c r="M73" s="223">
        <v>33.655315404252001</v>
      </c>
      <c r="N73" s="225">
        <v>2.1883236856421902</v>
      </c>
      <c r="O73" s="223">
        <v>27.1429635844198</v>
      </c>
      <c r="P73" s="225">
        <v>3.00156966741425</v>
      </c>
      <c r="Q73" s="223">
        <v>-8.4355453479058493</v>
      </c>
      <c r="R73" s="225">
        <v>4.0498811125646403</v>
      </c>
      <c r="S73" s="223">
        <v>35.9175344923569</v>
      </c>
      <c r="T73" s="225">
        <v>3.5169521413043099</v>
      </c>
      <c r="U73" s="223">
        <v>35.573490872994903</v>
      </c>
      <c r="V73" s="225">
        <v>3.1216112378457299</v>
      </c>
      <c r="W73" s="223">
        <v>31.004792186572601</v>
      </c>
      <c r="X73" s="225">
        <v>2.1140401313694901</v>
      </c>
      <c r="Y73" s="223">
        <v>-4.9127423057843496</v>
      </c>
      <c r="Z73" s="225">
        <v>3.8941884701926899</v>
      </c>
      <c r="AA73" s="223">
        <v>0.24822460149614001</v>
      </c>
      <c r="AB73" s="225">
        <v>2.5643168095337101</v>
      </c>
      <c r="AC73" s="104"/>
      <c r="AD73" s="255"/>
    </row>
    <row r="74" spans="1:30" ht="13" customHeight="1" x14ac:dyDescent="0.25">
      <c r="A74" s="26" t="s">
        <v>399</v>
      </c>
      <c r="B74" s="188">
        <v>1</v>
      </c>
      <c r="C74" s="223">
        <v>27.481051682661601</v>
      </c>
      <c r="D74" s="225">
        <v>1.3478914738193299</v>
      </c>
      <c r="E74" s="223">
        <v>26.3029800483759</v>
      </c>
      <c r="F74" s="225">
        <v>1.39918123847048</v>
      </c>
      <c r="G74" s="223">
        <v>35.075763492885102</v>
      </c>
      <c r="H74" s="225">
        <v>3.72818113061731</v>
      </c>
      <c r="I74" s="223">
        <v>8.7727834445092299</v>
      </c>
      <c r="J74" s="225">
        <v>3.8578294684744798</v>
      </c>
      <c r="K74" s="223">
        <v>25.4498235067555</v>
      </c>
      <c r="L74" s="225">
        <v>4.2335393994200299</v>
      </c>
      <c r="M74" s="223">
        <v>26.940463387306</v>
      </c>
      <c r="N74" s="225">
        <v>1.57454651482047</v>
      </c>
      <c r="O74" s="223">
        <v>28.944105283696398</v>
      </c>
      <c r="P74" s="225">
        <v>2.9560595788962201</v>
      </c>
      <c r="Q74" s="223">
        <v>3.4942817769409098</v>
      </c>
      <c r="R74" s="225">
        <v>5.4661875020870898</v>
      </c>
      <c r="S74" s="223">
        <v>25.2610201864488</v>
      </c>
      <c r="T74" s="225">
        <v>3.1705869565520599</v>
      </c>
      <c r="U74" s="223">
        <v>26.796156281078002</v>
      </c>
      <c r="V74" s="225">
        <v>3.10027308479527</v>
      </c>
      <c r="W74" s="223">
        <v>27.926006423214101</v>
      </c>
      <c r="X74" s="225">
        <v>1.8493416627931301</v>
      </c>
      <c r="Y74" s="223">
        <v>2.6649862367652899</v>
      </c>
      <c r="Z74" s="225">
        <v>3.7895360955782098</v>
      </c>
      <c r="AA74" s="223">
        <v>-8.0462359633495399</v>
      </c>
      <c r="AB74" s="225">
        <v>1.9599373562503899</v>
      </c>
      <c r="AC74" s="104"/>
      <c r="AD74" s="255"/>
    </row>
    <row r="75" spans="1:30" ht="13" customHeight="1" x14ac:dyDescent="0.25">
      <c r="A75" s="26" t="s">
        <v>410</v>
      </c>
      <c r="B75" s="188">
        <v>1</v>
      </c>
      <c r="C75" s="223">
        <v>20.013091029730798</v>
      </c>
      <c r="D75" s="225">
        <v>1.5918968853409201</v>
      </c>
      <c r="E75" s="223">
        <v>19.302347170688101</v>
      </c>
      <c r="F75" s="225">
        <v>1.6148062791709701</v>
      </c>
      <c r="G75" s="223">
        <v>25.657995844166098</v>
      </c>
      <c r="H75" s="225">
        <v>3.8105882022017599</v>
      </c>
      <c r="I75" s="223">
        <v>6.355648673478</v>
      </c>
      <c r="J75" s="225">
        <v>3.8187866160060899</v>
      </c>
      <c r="K75" s="223">
        <v>22.8421641087611</v>
      </c>
      <c r="L75" s="225">
        <v>4.6984082390139301</v>
      </c>
      <c r="M75" s="223">
        <v>21.947651319960499</v>
      </c>
      <c r="N75" s="225">
        <v>1.9371039090654101</v>
      </c>
      <c r="O75" s="223">
        <v>15.371229988309</v>
      </c>
      <c r="P75" s="225">
        <v>2.0949743859665699</v>
      </c>
      <c r="Q75" s="223">
        <v>-7.4709341204520596</v>
      </c>
      <c r="R75" s="225">
        <v>4.9379685788886398</v>
      </c>
      <c r="S75" s="223">
        <v>21.367821838466401</v>
      </c>
      <c r="T75" s="225">
        <v>3.8507704442699602</v>
      </c>
      <c r="U75" s="223">
        <v>31.016152919028901</v>
      </c>
      <c r="V75" s="225">
        <v>3.58141943824078</v>
      </c>
      <c r="W75" s="223">
        <v>17.4787741829469</v>
      </c>
      <c r="X75" s="225">
        <v>1.72160091800093</v>
      </c>
      <c r="Y75" s="223">
        <v>-3.8890476555195601</v>
      </c>
      <c r="Z75" s="225">
        <v>3.7699330890223202</v>
      </c>
      <c r="AA75" s="223">
        <v>-7.6766966976641804</v>
      </c>
      <c r="AB75" s="225">
        <v>1.9015963025063101</v>
      </c>
      <c r="AC75" s="104"/>
      <c r="AD75" s="255"/>
    </row>
    <row r="76" spans="1:30" ht="13" customHeight="1" x14ac:dyDescent="0.25">
      <c r="A76" s="26" t="s">
        <v>415</v>
      </c>
      <c r="B76" s="188">
        <v>1</v>
      </c>
      <c r="C76" s="223">
        <v>11.5766338370317</v>
      </c>
      <c r="D76" s="225">
        <v>0.88764014369595201</v>
      </c>
      <c r="E76" s="223">
        <v>10.888424123358</v>
      </c>
      <c r="F76" s="225">
        <v>1.0065792588860301</v>
      </c>
      <c r="G76" s="223">
        <v>12.6577972938709</v>
      </c>
      <c r="H76" s="225">
        <v>1.4220738117424101</v>
      </c>
      <c r="I76" s="223">
        <v>1.7693731705128699</v>
      </c>
      <c r="J76" s="225">
        <v>1.6201325846847401</v>
      </c>
      <c r="K76" s="223">
        <v>12.0407876134206</v>
      </c>
      <c r="L76" s="225">
        <v>1.70813904734108</v>
      </c>
      <c r="M76" s="223">
        <v>11.830278520461899</v>
      </c>
      <c r="N76" s="225">
        <v>1.2663086994833099</v>
      </c>
      <c r="O76" s="223">
        <v>10.923182706472501</v>
      </c>
      <c r="P76" s="225">
        <v>1.3851980334863301</v>
      </c>
      <c r="Q76" s="223">
        <v>-1.11760490694812</v>
      </c>
      <c r="R76" s="225">
        <v>2.2615849197514901</v>
      </c>
      <c r="S76" s="223">
        <v>11.7090091365659</v>
      </c>
      <c r="T76" s="225">
        <v>1.79938601862131</v>
      </c>
      <c r="U76" s="223">
        <v>13.769579505679999</v>
      </c>
      <c r="V76" s="225">
        <v>2.2519459327411999</v>
      </c>
      <c r="W76" s="223">
        <v>10.943407988706801</v>
      </c>
      <c r="X76" s="225">
        <v>0.91731514619750198</v>
      </c>
      <c r="Y76" s="223">
        <v>-0.76560114785904099</v>
      </c>
      <c r="Z76" s="225">
        <v>1.88032643123462</v>
      </c>
      <c r="AA76" s="223">
        <v>0.40590330590073398</v>
      </c>
      <c r="AB76" s="225">
        <v>1.1870869479827399</v>
      </c>
      <c r="AC76" s="104"/>
      <c r="AD76" s="255"/>
    </row>
    <row r="77" spans="1:30" ht="13" customHeight="1" x14ac:dyDescent="0.25">
      <c r="A77" s="26" t="s">
        <v>417</v>
      </c>
      <c r="B77" s="188">
        <v>1</v>
      </c>
      <c r="C77" s="223">
        <v>11.6578328470701</v>
      </c>
      <c r="D77" s="225">
        <v>1.0955814881225101</v>
      </c>
      <c r="E77" s="223">
        <v>10.7481136938685</v>
      </c>
      <c r="F77" s="225">
        <v>1.1282364847878099</v>
      </c>
      <c r="G77" s="223">
        <v>14.947760407784701</v>
      </c>
      <c r="H77" s="225">
        <v>2.0783691859861801</v>
      </c>
      <c r="I77" s="223">
        <v>4.1996467139161897</v>
      </c>
      <c r="J77" s="225">
        <v>2.10858464945145</v>
      </c>
      <c r="K77" s="223">
        <v>6.8417064933744403</v>
      </c>
      <c r="L77" s="225">
        <v>1.9581599549273301</v>
      </c>
      <c r="M77" s="223">
        <v>13.452451753324</v>
      </c>
      <c r="N77" s="225">
        <v>1.5908275820620099</v>
      </c>
      <c r="O77" s="223">
        <v>10.0702365090886</v>
      </c>
      <c r="P77" s="225">
        <v>2.0696273637042402</v>
      </c>
      <c r="Q77" s="223">
        <v>3.2285300157141199</v>
      </c>
      <c r="R77" s="225">
        <v>2.7823071784373701</v>
      </c>
      <c r="S77" s="223">
        <v>6.8196578329947899</v>
      </c>
      <c r="T77" s="225">
        <v>2.1669471480558302</v>
      </c>
      <c r="U77" s="223">
        <v>10.5273855524237</v>
      </c>
      <c r="V77" s="225">
        <v>2.1883013784606198</v>
      </c>
      <c r="W77" s="223">
        <v>12.957238912953301</v>
      </c>
      <c r="X77" s="225">
        <v>1.3928763643534501</v>
      </c>
      <c r="Y77" s="223">
        <v>6.13758107995847</v>
      </c>
      <c r="Z77" s="225">
        <v>2.3960908963469101</v>
      </c>
      <c r="AA77" s="223">
        <v>-3.9693173174109302</v>
      </c>
      <c r="AB77" s="225">
        <v>1.42452293178483</v>
      </c>
      <c r="AC77" s="104"/>
      <c r="AD77" s="255"/>
    </row>
    <row r="78" spans="1:30" ht="13" customHeight="1" x14ac:dyDescent="0.25">
      <c r="A78" s="26" t="s">
        <v>423</v>
      </c>
      <c r="B78" s="188">
        <v>1</v>
      </c>
      <c r="C78" s="223">
        <v>50.541387764863501</v>
      </c>
      <c r="D78" s="225">
        <v>1.4180240800692201</v>
      </c>
      <c r="E78" s="223">
        <v>47.561361420983502</v>
      </c>
      <c r="F78" s="225">
        <v>1.4878496091669899</v>
      </c>
      <c r="G78" s="223">
        <v>55.680718739303401</v>
      </c>
      <c r="H78" s="225">
        <v>2.4247317398725001</v>
      </c>
      <c r="I78" s="223">
        <v>8.1193573183199099</v>
      </c>
      <c r="J78" s="225">
        <v>2.6191024413117701</v>
      </c>
      <c r="K78" s="223">
        <v>60.311626832811498</v>
      </c>
      <c r="L78" s="225">
        <v>2.77978761331015</v>
      </c>
      <c r="M78" s="223">
        <v>50.943051229695001</v>
      </c>
      <c r="N78" s="225">
        <v>1.6946119177818799</v>
      </c>
      <c r="O78" s="223">
        <v>39.012558896483903</v>
      </c>
      <c r="P78" s="225">
        <v>3.6502745349693702</v>
      </c>
      <c r="Q78" s="223">
        <v>-21.299067936327599</v>
      </c>
      <c r="R78" s="225">
        <v>4.5541646331510499</v>
      </c>
      <c r="S78" s="223">
        <v>58.111108628584901</v>
      </c>
      <c r="T78" s="225">
        <v>1.9425220569288499</v>
      </c>
      <c r="U78" s="223">
        <v>53.354352324251401</v>
      </c>
      <c r="V78" s="225">
        <v>2.2360007823764301</v>
      </c>
      <c r="W78" s="223">
        <v>44.807648312413797</v>
      </c>
      <c r="X78" s="225">
        <v>2.0547622294955099</v>
      </c>
      <c r="Y78" s="223">
        <v>-13.303460316171099</v>
      </c>
      <c r="Z78" s="225">
        <v>2.6696456949263401</v>
      </c>
      <c r="AA78" s="223">
        <v>-13.072754615003101</v>
      </c>
      <c r="AB78" s="225">
        <v>2.0526140510208699</v>
      </c>
      <c r="AC78" s="104"/>
      <c r="AD78" s="255"/>
    </row>
    <row r="79" spans="1:30" ht="13" customHeight="1" x14ac:dyDescent="0.25">
      <c r="A79" s="26" t="s">
        <v>428</v>
      </c>
      <c r="B79" s="188">
        <v>1</v>
      </c>
      <c r="C79" s="223">
        <v>19.861253953714101</v>
      </c>
      <c r="D79" s="225">
        <v>1.11001877937391</v>
      </c>
      <c r="E79" s="223">
        <v>18.3195320269351</v>
      </c>
      <c r="F79" s="225">
        <v>1.3317614133428399</v>
      </c>
      <c r="G79" s="223">
        <v>22.101981719451199</v>
      </c>
      <c r="H79" s="225">
        <v>1.9230058643047101</v>
      </c>
      <c r="I79" s="223">
        <v>3.7824496925160802</v>
      </c>
      <c r="J79" s="225">
        <v>2.3151993170890601</v>
      </c>
      <c r="K79" s="223">
        <v>32.435092595667399</v>
      </c>
      <c r="L79" s="225">
        <v>4.2474675819423</v>
      </c>
      <c r="M79" s="223">
        <v>19.704967589935201</v>
      </c>
      <c r="N79" s="225">
        <v>1.2527913417521299</v>
      </c>
      <c r="O79" s="223">
        <v>17.550240126849999</v>
      </c>
      <c r="P79" s="225">
        <v>2.1121467171137001</v>
      </c>
      <c r="Q79" s="223">
        <v>-14.8848524688174</v>
      </c>
      <c r="R79" s="225">
        <v>4.9922136711530802</v>
      </c>
      <c r="S79" s="223">
        <v>24.557570931075201</v>
      </c>
      <c r="T79" s="225">
        <v>2.8255011860362198</v>
      </c>
      <c r="U79" s="223">
        <v>23.745071328818302</v>
      </c>
      <c r="V79" s="225">
        <v>2.7984171830174001</v>
      </c>
      <c r="W79" s="223">
        <v>17.4920213880016</v>
      </c>
      <c r="X79" s="225">
        <v>1.2695617348077699</v>
      </c>
      <c r="Y79" s="223">
        <v>-7.0655495430736401</v>
      </c>
      <c r="Z79" s="225">
        <v>3.10945683768783</v>
      </c>
      <c r="AA79" s="223">
        <v>-5.5562486196204102</v>
      </c>
      <c r="AB79" s="225">
        <v>1.5295716866573099</v>
      </c>
      <c r="AC79" s="104"/>
      <c r="AD79" s="255"/>
    </row>
    <row r="80" spans="1:30" ht="13" customHeight="1" x14ac:dyDescent="0.25">
      <c r="A80" s="26" t="s">
        <v>433</v>
      </c>
      <c r="B80" s="188">
        <v>1</v>
      </c>
      <c r="C80" s="223">
        <v>15.350984560939599</v>
      </c>
      <c r="D80" s="225">
        <v>1.0418850438247</v>
      </c>
      <c r="E80" s="223">
        <v>15.609702819484101</v>
      </c>
      <c r="F80" s="225">
        <v>1.08841856406523</v>
      </c>
      <c r="G80" s="223">
        <v>12.436503934248099</v>
      </c>
      <c r="H80" s="225">
        <v>2.4506844067925502</v>
      </c>
      <c r="I80" s="223">
        <v>-3.1731988852360802</v>
      </c>
      <c r="J80" s="225">
        <v>2.5688661002428299</v>
      </c>
      <c r="K80" s="223">
        <v>16.584131455636399</v>
      </c>
      <c r="L80" s="225">
        <v>2.5270284725900001</v>
      </c>
      <c r="M80" s="223">
        <v>14.965331098059799</v>
      </c>
      <c r="N80" s="225">
        <v>1.1310790650334901</v>
      </c>
      <c r="O80" s="223">
        <v>15.6930969894782</v>
      </c>
      <c r="P80" s="225">
        <v>1.6932777140717199</v>
      </c>
      <c r="Q80" s="223">
        <v>-0.891034466158237</v>
      </c>
      <c r="R80" s="225">
        <v>2.9210439713584102</v>
      </c>
      <c r="S80" s="223">
        <v>16.201316555075199</v>
      </c>
      <c r="T80" s="225">
        <v>1.78434259189833</v>
      </c>
      <c r="U80" s="223">
        <v>18.845555372652001</v>
      </c>
      <c r="V80" s="225">
        <v>2.5950930501314602</v>
      </c>
      <c r="W80" s="223">
        <v>14.578500121512899</v>
      </c>
      <c r="X80" s="225">
        <v>1.1557072312901</v>
      </c>
      <c r="Y80" s="223">
        <v>-1.6228164335623001</v>
      </c>
      <c r="Z80" s="225">
        <v>1.8958992112561299</v>
      </c>
      <c r="AA80" s="223">
        <v>1.4842317510985801</v>
      </c>
      <c r="AB80" s="225">
        <v>1.42760947658419</v>
      </c>
      <c r="AC80" s="104"/>
      <c r="AD80" s="255"/>
    </row>
    <row r="81" spans="1:30" ht="13" customHeight="1" x14ac:dyDescent="0.25">
      <c r="A81" s="26" t="s">
        <v>435</v>
      </c>
      <c r="B81" s="188">
        <v>1</v>
      </c>
      <c r="C81" s="223">
        <v>25.0456501387103</v>
      </c>
      <c r="D81" s="225">
        <v>1.1839474200120701</v>
      </c>
      <c r="E81" s="223">
        <v>24.561037616329799</v>
      </c>
      <c r="F81" s="225">
        <v>1.3192925272506</v>
      </c>
      <c r="G81" s="223">
        <v>26.0719498852363</v>
      </c>
      <c r="H81" s="225">
        <v>1.94720868387054</v>
      </c>
      <c r="I81" s="223">
        <v>1.51091226890651</v>
      </c>
      <c r="J81" s="225">
        <v>2.1196827657941499</v>
      </c>
      <c r="K81" s="223">
        <v>25.9987370507063</v>
      </c>
      <c r="L81" s="225">
        <v>2.2965340702250301</v>
      </c>
      <c r="M81" s="223">
        <v>27.1447799006406</v>
      </c>
      <c r="N81" s="225">
        <v>1.5377813448700199</v>
      </c>
      <c r="O81" s="223">
        <v>19.9514955679109</v>
      </c>
      <c r="P81" s="225">
        <v>1.53567842084396</v>
      </c>
      <c r="Q81" s="223">
        <v>-6.0472414827954397</v>
      </c>
      <c r="R81" s="225">
        <v>2.8026830367102198</v>
      </c>
      <c r="S81" s="223">
        <v>29.193716981582899</v>
      </c>
      <c r="T81" s="225">
        <v>2.1198978547164899</v>
      </c>
      <c r="U81" s="223">
        <v>30.6936540353501</v>
      </c>
      <c r="V81" s="225">
        <v>2.5747261632243301</v>
      </c>
      <c r="W81" s="223">
        <v>22.616174209106902</v>
      </c>
      <c r="X81" s="225">
        <v>1.3107746369826001</v>
      </c>
      <c r="Y81" s="223">
        <v>-6.5775427724760798</v>
      </c>
      <c r="Z81" s="225">
        <v>2.3534499807938598</v>
      </c>
      <c r="AA81" s="223">
        <v>7.0066487127258696</v>
      </c>
      <c r="AB81" s="225">
        <v>1.43947791341834</v>
      </c>
      <c r="AC81" s="104"/>
      <c r="AD81" s="255"/>
    </row>
    <row r="82" spans="1:30" ht="13" customHeight="1" x14ac:dyDescent="0.25">
      <c r="A82" s="26" t="s">
        <v>437</v>
      </c>
      <c r="B82" s="188">
        <v>1</v>
      </c>
      <c r="C82" s="223">
        <v>18.232980399600301</v>
      </c>
      <c r="D82" s="225">
        <v>1.07113153138067</v>
      </c>
      <c r="E82" s="223">
        <v>16.094474037416401</v>
      </c>
      <c r="F82" s="225">
        <v>1.20265115037218</v>
      </c>
      <c r="G82" s="223">
        <v>22.805051767810099</v>
      </c>
      <c r="H82" s="225">
        <v>1.92065828514059</v>
      </c>
      <c r="I82" s="223">
        <v>6.7105777303937097</v>
      </c>
      <c r="J82" s="225">
        <v>2.17567716037395</v>
      </c>
      <c r="K82" s="223">
        <v>29.9548299165046</v>
      </c>
      <c r="L82" s="225">
        <v>4.0721114511876202</v>
      </c>
      <c r="M82" s="223">
        <v>17.679574081772</v>
      </c>
      <c r="N82" s="225">
        <v>1.3422190464775701</v>
      </c>
      <c r="O82" s="223">
        <v>13.638741130053599</v>
      </c>
      <c r="P82" s="225">
        <v>1.66479658060442</v>
      </c>
      <c r="Q82" s="223">
        <v>-16.316088786451001</v>
      </c>
      <c r="R82" s="225">
        <v>4.3700449724467703</v>
      </c>
      <c r="S82" s="223">
        <v>26.613680511938899</v>
      </c>
      <c r="T82" s="225">
        <v>3.4518429401772899</v>
      </c>
      <c r="U82" s="223">
        <v>20.1983596199772</v>
      </c>
      <c r="V82" s="225">
        <v>2.5737552335326401</v>
      </c>
      <c r="W82" s="223">
        <v>16.112689256173901</v>
      </c>
      <c r="X82" s="225">
        <v>1.2471856447295899</v>
      </c>
      <c r="Y82" s="223">
        <v>-10.500991255765101</v>
      </c>
      <c r="Z82" s="225">
        <v>3.6687393808929598</v>
      </c>
      <c r="AA82" s="223">
        <v>-4.1799463553787497</v>
      </c>
      <c r="AB82" s="225">
        <v>1.5647736342659699</v>
      </c>
      <c r="AC82" s="104"/>
      <c r="AD82" s="255"/>
    </row>
    <row r="83" spans="1:30" ht="13" customHeight="1" x14ac:dyDescent="0.25">
      <c r="A83" s="26" t="s">
        <v>438</v>
      </c>
      <c r="B83" s="188">
        <v>1</v>
      </c>
      <c r="C83" s="223">
        <v>30.547974517670301</v>
      </c>
      <c r="D83" s="225">
        <v>1.5607455697556301</v>
      </c>
      <c r="E83" s="223">
        <v>30.492018366630798</v>
      </c>
      <c r="F83" s="225">
        <v>1.58675495598227</v>
      </c>
      <c r="G83" s="223">
        <v>30.325150249903398</v>
      </c>
      <c r="H83" s="225">
        <v>4.2542121766150602</v>
      </c>
      <c r="I83" s="223">
        <v>-0.166868116727375</v>
      </c>
      <c r="J83" s="225">
        <v>4.2760414432622103</v>
      </c>
      <c r="K83" s="223">
        <v>33.687596076054398</v>
      </c>
      <c r="L83" s="225">
        <v>2.4637990032213599</v>
      </c>
      <c r="M83" s="223">
        <v>30.0929342353528</v>
      </c>
      <c r="N83" s="225">
        <v>1.87018838894543</v>
      </c>
      <c r="O83" s="223">
        <v>21.467529277146301</v>
      </c>
      <c r="P83" s="225">
        <v>3.2361360837382702</v>
      </c>
      <c r="Q83" s="223">
        <v>-12.2200667989081</v>
      </c>
      <c r="R83" s="225">
        <v>3.8887011175208701</v>
      </c>
      <c r="S83" s="223">
        <v>29.837977495291899</v>
      </c>
      <c r="T83" s="225">
        <v>2.45350060908868</v>
      </c>
      <c r="U83" s="223">
        <v>33.366434238653397</v>
      </c>
      <c r="V83" s="225">
        <v>2.2769235369760601</v>
      </c>
      <c r="W83" s="223">
        <v>27.304028689938999</v>
      </c>
      <c r="X83" s="225">
        <v>2.2055339216131702</v>
      </c>
      <c r="Y83" s="223">
        <v>-2.53394880535296</v>
      </c>
      <c r="Z83" s="225">
        <v>2.9817934189055202</v>
      </c>
      <c r="AA83" s="223">
        <v>-0.79741529697412605</v>
      </c>
      <c r="AB83" s="225">
        <v>2.2700811291722198</v>
      </c>
      <c r="AC83" s="104"/>
      <c r="AD83" s="255"/>
    </row>
    <row r="84" spans="1:30" ht="13" customHeight="1" x14ac:dyDescent="0.25">
      <c r="A84" s="62" t="s">
        <v>449</v>
      </c>
      <c r="B84" s="189">
        <v>1</v>
      </c>
      <c r="C84" s="247">
        <v>24.977724701889301</v>
      </c>
      <c r="D84" s="250">
        <v>0.38704809402294998</v>
      </c>
      <c r="E84" s="247">
        <v>24.206369280130399</v>
      </c>
      <c r="F84" s="250">
        <v>0.40784117341783699</v>
      </c>
      <c r="G84" s="247">
        <v>26.595116786781698</v>
      </c>
      <c r="H84" s="250">
        <v>0.82724094853529995</v>
      </c>
      <c r="I84" s="247">
        <v>2.38874750665122</v>
      </c>
      <c r="J84" s="250">
        <v>0.85098554110408098</v>
      </c>
      <c r="K84" s="247">
        <v>28.642310229136399</v>
      </c>
      <c r="L84" s="250">
        <v>0.950943149559625</v>
      </c>
      <c r="M84" s="247">
        <v>25.500874155915199</v>
      </c>
      <c r="N84" s="250">
        <v>0.46731826615246003</v>
      </c>
      <c r="O84" s="247">
        <v>20.888368115718301</v>
      </c>
      <c r="P84" s="250">
        <v>0.68213712536373206</v>
      </c>
      <c r="Q84" s="247">
        <v>-7.7539421134181001</v>
      </c>
      <c r="R84" s="250">
        <v>1.16710348021413</v>
      </c>
      <c r="S84" s="247">
        <v>27.237293330946699</v>
      </c>
      <c r="T84" s="250">
        <v>0.77938304319756002</v>
      </c>
      <c r="U84" s="247">
        <v>27.776147762259502</v>
      </c>
      <c r="V84" s="250">
        <v>0.77861184068638301</v>
      </c>
      <c r="W84" s="247">
        <v>23.255970923476099</v>
      </c>
      <c r="X84" s="250">
        <v>0.46456232001382802</v>
      </c>
      <c r="Y84" s="247">
        <v>-3.9813224074706599</v>
      </c>
      <c r="Z84" s="250">
        <v>0.84742371945481099</v>
      </c>
      <c r="AA84" s="247">
        <v>-0.317055732461267</v>
      </c>
      <c r="AB84" s="250">
        <v>0.53194478883844498</v>
      </c>
      <c r="AC84" s="104"/>
      <c r="AD84" s="255"/>
    </row>
    <row r="85" spans="1:30" ht="13" customHeight="1" x14ac:dyDescent="0.25">
      <c r="A85" s="26" t="s">
        <v>121</v>
      </c>
      <c r="B85" s="188">
        <v>1</v>
      </c>
      <c r="C85" s="223">
        <v>38.107059358621797</v>
      </c>
      <c r="D85" s="225">
        <v>2.3981518617469599</v>
      </c>
      <c r="E85" s="223">
        <v>39.063679060802897</v>
      </c>
      <c r="F85" s="225">
        <v>2.4360861076046501</v>
      </c>
      <c r="G85" s="223">
        <v>31.157402180404802</v>
      </c>
      <c r="H85" s="225">
        <v>4.0857503517608897</v>
      </c>
      <c r="I85" s="223">
        <v>-7.9062768803980603</v>
      </c>
      <c r="J85" s="225">
        <v>3.7447126029576401</v>
      </c>
      <c r="K85" s="223">
        <v>40.577271506960699</v>
      </c>
      <c r="L85" s="225">
        <v>4.5167469776041704</v>
      </c>
      <c r="M85" s="223">
        <v>39.540906760452998</v>
      </c>
      <c r="N85" s="225">
        <v>2.5150534744946702</v>
      </c>
      <c r="O85" s="223">
        <v>31.4851841850871</v>
      </c>
      <c r="P85" s="225">
        <v>3.2737941757417799</v>
      </c>
      <c r="Q85" s="223">
        <v>-9.0920873218736595</v>
      </c>
      <c r="R85" s="225">
        <v>5.18665966776428</v>
      </c>
      <c r="S85" s="223">
        <v>41.663428644217802</v>
      </c>
      <c r="T85" s="225">
        <v>3.9317052215952</v>
      </c>
      <c r="U85" s="223">
        <v>40.297193332920102</v>
      </c>
      <c r="V85" s="225">
        <v>4.00303278663102</v>
      </c>
      <c r="W85" s="223">
        <v>36.613236165792202</v>
      </c>
      <c r="X85" s="225">
        <v>2.28343838323421</v>
      </c>
      <c r="Y85" s="223">
        <v>-5.0501924784255898</v>
      </c>
      <c r="Z85" s="225">
        <v>3.83385663577215</v>
      </c>
      <c r="AA85" s="223">
        <v>6.0040880209529197</v>
      </c>
      <c r="AB85" s="225">
        <v>3.3844596038102401</v>
      </c>
      <c r="AC85" s="104"/>
      <c r="AD85" s="255"/>
    </row>
    <row r="86" spans="1:30" ht="13" customHeight="1" x14ac:dyDescent="0.25">
      <c r="A86" s="26" t="s">
        <v>446</v>
      </c>
      <c r="B86" s="188">
        <v>1</v>
      </c>
      <c r="C86" s="223">
        <v>12.5012473754085</v>
      </c>
      <c r="D86" s="225">
        <v>1.55023977211264</v>
      </c>
      <c r="E86" s="223">
        <v>11.198132970949001</v>
      </c>
      <c r="F86" s="225">
        <v>1.6423289099587799</v>
      </c>
      <c r="G86" s="223">
        <v>17.730542167331802</v>
      </c>
      <c r="H86" s="225">
        <v>3.3044806909143798</v>
      </c>
      <c r="I86" s="223">
        <v>6.5324091963827398</v>
      </c>
      <c r="J86" s="225">
        <v>3.3774896270633898</v>
      </c>
      <c r="K86" s="223">
        <v>12.4963014032794</v>
      </c>
      <c r="L86" s="225">
        <v>2.95754574815011</v>
      </c>
      <c r="M86" s="223">
        <v>12.5331873996355</v>
      </c>
      <c r="N86" s="225">
        <v>1.8809524325959599</v>
      </c>
      <c r="O86" s="223">
        <v>11.835945524227</v>
      </c>
      <c r="P86" s="225">
        <v>2.8516589808609401</v>
      </c>
      <c r="Q86" s="223">
        <v>-0.66035587905240201</v>
      </c>
      <c r="R86" s="225">
        <v>4.2261683521227402</v>
      </c>
      <c r="S86" s="223">
        <v>12.206679224183601</v>
      </c>
      <c r="T86" s="225">
        <v>2.6933936983262501</v>
      </c>
      <c r="U86" s="223">
        <v>14.1764724772303</v>
      </c>
      <c r="V86" s="225">
        <v>3.6857032451075602</v>
      </c>
      <c r="W86" s="223">
        <v>12.060609257566201</v>
      </c>
      <c r="X86" s="225">
        <v>2.0117155028085598</v>
      </c>
      <c r="Y86" s="223">
        <v>-0.14606996661743701</v>
      </c>
      <c r="Z86" s="225">
        <v>2.9260492044348698</v>
      </c>
      <c r="AA86" s="223">
        <v>5.8183843718285804</v>
      </c>
      <c r="AB86" s="225">
        <v>2.0145560889571401</v>
      </c>
      <c r="AC86" s="104"/>
      <c r="AD86" s="255"/>
    </row>
    <row r="87" spans="1:30" ht="13" customHeight="1" x14ac:dyDescent="0.25">
      <c r="A87" s="27" t="s">
        <v>447</v>
      </c>
      <c r="B87" s="203">
        <v>1</v>
      </c>
      <c r="C87" s="233">
        <v>36.555804432071497</v>
      </c>
      <c r="D87" s="234">
        <v>2.2078853279579902</v>
      </c>
      <c r="E87" s="233">
        <v>36.772991559945901</v>
      </c>
      <c r="F87" s="234">
        <v>2.29041958644954</v>
      </c>
      <c r="G87" s="233">
        <v>34.345128571310802</v>
      </c>
      <c r="H87" s="234">
        <v>5.2579540660282102</v>
      </c>
      <c r="I87" s="233">
        <v>-2.42786298863505</v>
      </c>
      <c r="J87" s="234">
        <v>5.4022320681317</v>
      </c>
      <c r="K87" s="233">
        <v>49.1359488596133</v>
      </c>
      <c r="L87" s="234">
        <v>5.8520807557675703</v>
      </c>
      <c r="M87" s="233">
        <v>36.321157199275298</v>
      </c>
      <c r="N87" s="234">
        <v>3.0236769493081201</v>
      </c>
      <c r="O87" s="233">
        <v>31.270183584390299</v>
      </c>
      <c r="P87" s="234">
        <v>3.2820827648097302</v>
      </c>
      <c r="Q87" s="233">
        <v>-17.865765275223001</v>
      </c>
      <c r="R87" s="234">
        <v>6.4306432893629202</v>
      </c>
      <c r="S87" s="233">
        <v>45.051558038171301</v>
      </c>
      <c r="T87" s="234">
        <v>5.40836279623948</v>
      </c>
      <c r="U87" s="233">
        <v>36.831863118239198</v>
      </c>
      <c r="V87" s="234">
        <v>4.7791001109018802</v>
      </c>
      <c r="W87" s="233">
        <v>32.774560154364202</v>
      </c>
      <c r="X87" s="234">
        <v>2.2540003775351098</v>
      </c>
      <c r="Y87" s="233">
        <v>-12.2769978838071</v>
      </c>
      <c r="Z87" s="234">
        <v>5.8683142887806996</v>
      </c>
      <c r="AA87" s="233">
        <v>7.5326604395593701</v>
      </c>
      <c r="AB87" s="234">
        <v>3.1987159051901002</v>
      </c>
      <c r="AC87" s="251"/>
      <c r="AD87" s="256"/>
    </row>
    <row r="88" spans="1:30" ht="13" customHeight="1" x14ac:dyDescent="0.25">
      <c r="A88" s="26"/>
      <c r="B88" s="96"/>
      <c r="C88" s="223" t="s">
        <v>1672</v>
      </c>
      <c r="D88" s="225" t="s">
        <v>1673</v>
      </c>
      <c r="E88" s="223" t="s">
        <v>1758</v>
      </c>
      <c r="F88" s="225" t="s">
        <v>1759</v>
      </c>
      <c r="G88" s="223" t="s">
        <v>1760</v>
      </c>
      <c r="H88" s="225" t="s">
        <v>1761</v>
      </c>
      <c r="I88" s="223" t="s">
        <v>1762</v>
      </c>
      <c r="J88" s="225" t="s">
        <v>1763</v>
      </c>
      <c r="K88" s="223" t="s">
        <v>1764</v>
      </c>
      <c r="L88" s="225" t="s">
        <v>1765</v>
      </c>
      <c r="M88" s="223" t="s">
        <v>1766</v>
      </c>
      <c r="N88" s="225" t="s">
        <v>1767</v>
      </c>
      <c r="O88" s="223" t="s">
        <v>1768</v>
      </c>
      <c r="P88" s="225" t="s">
        <v>1769</v>
      </c>
      <c r="Q88" s="223" t="s">
        <v>1770</v>
      </c>
      <c r="R88" s="225" t="s">
        <v>1771</v>
      </c>
      <c r="S88" s="223" t="s">
        <v>1772</v>
      </c>
      <c r="T88" s="225" t="s">
        <v>1773</v>
      </c>
      <c r="U88" s="223" t="s">
        <v>1774</v>
      </c>
      <c r="V88" s="225" t="s">
        <v>1775</v>
      </c>
      <c r="W88" s="223" t="s">
        <v>1776</v>
      </c>
      <c r="X88" s="225" t="s">
        <v>1777</v>
      </c>
      <c r="Y88" s="223" t="s">
        <v>1778</v>
      </c>
      <c r="Z88" s="225" t="s">
        <v>1779</v>
      </c>
      <c r="AA88" s="104" t="s">
        <v>1694</v>
      </c>
      <c r="AB88" s="104" t="s">
        <v>1695</v>
      </c>
      <c r="AC88" s="223" t="s">
        <v>1716</v>
      </c>
      <c r="AD88" s="239" t="s">
        <v>1717</v>
      </c>
    </row>
    <row r="89" spans="1:30" ht="13" customHeight="1" x14ac:dyDescent="0.25">
      <c r="A89" s="26" t="s">
        <v>404</v>
      </c>
      <c r="B89" s="96">
        <v>3</v>
      </c>
      <c r="C89" s="223">
        <v>5.3685885732347396</v>
      </c>
      <c r="D89" s="225">
        <v>0.50739085020806696</v>
      </c>
      <c r="E89" s="223">
        <v>4.7890536947055997</v>
      </c>
      <c r="F89" s="225">
        <v>0.60041832966151298</v>
      </c>
      <c r="G89" s="223">
        <v>6.5547329396375202</v>
      </c>
      <c r="H89" s="225">
        <v>0.936046267873063</v>
      </c>
      <c r="I89" s="223">
        <v>1.7656792449319201</v>
      </c>
      <c r="J89" s="225">
        <v>1.1084887365215601</v>
      </c>
      <c r="K89" s="223">
        <v>4.4220094931973097</v>
      </c>
      <c r="L89" s="225">
        <v>1.25256166764554</v>
      </c>
      <c r="M89" s="223">
        <v>5.4392509596455501</v>
      </c>
      <c r="N89" s="225">
        <v>0.67919088491680801</v>
      </c>
      <c r="O89" s="223">
        <v>5.28226586925192</v>
      </c>
      <c r="P89" s="225">
        <v>0.82473764177472597</v>
      </c>
      <c r="Q89" s="223">
        <v>0.86025637605461103</v>
      </c>
      <c r="R89" s="225">
        <v>1.44337890945193</v>
      </c>
      <c r="S89" s="223">
        <v>5.0038684412955599</v>
      </c>
      <c r="T89" s="225">
        <v>1.05844604154763</v>
      </c>
      <c r="U89" s="223">
        <v>5.1725776106150798</v>
      </c>
      <c r="V89" s="225">
        <v>1.27963647808195</v>
      </c>
      <c r="W89" s="223">
        <v>5.4616060953045</v>
      </c>
      <c r="X89" s="225">
        <v>0.60833330212595604</v>
      </c>
      <c r="Y89" s="223">
        <v>0.45773765400893901</v>
      </c>
      <c r="Z89" s="225">
        <v>1.2354804865344999</v>
      </c>
      <c r="AA89" s="104"/>
      <c r="AB89" s="104"/>
      <c r="AC89" s="223">
        <v>-3.5946387384185301</v>
      </c>
      <c r="AD89" s="239">
        <v>1.00206808354216</v>
      </c>
    </row>
    <row r="90" spans="1:30" ht="13" customHeight="1" x14ac:dyDescent="0.25">
      <c r="A90" s="26" t="s">
        <v>407</v>
      </c>
      <c r="B90" s="96">
        <v>3</v>
      </c>
      <c r="C90" s="223">
        <v>5.5240622678920603</v>
      </c>
      <c r="D90" s="225">
        <v>0.90789930763305704</v>
      </c>
      <c r="E90" s="223">
        <v>5.0161369361770802</v>
      </c>
      <c r="F90" s="225">
        <v>0.93842774261417405</v>
      </c>
      <c r="G90" s="223">
        <v>6.1086938857989503</v>
      </c>
      <c r="H90" s="225">
        <v>1.4488268462354701</v>
      </c>
      <c r="I90" s="223">
        <v>1.0925569496218701</v>
      </c>
      <c r="J90" s="225">
        <v>1.56435507672206</v>
      </c>
      <c r="K90" s="223">
        <v>10.1292042152524</v>
      </c>
      <c r="L90" s="225">
        <v>6.0906626168918896</v>
      </c>
      <c r="M90" s="223">
        <v>5.5542476130532803</v>
      </c>
      <c r="N90" s="225">
        <v>1.1097759551003199</v>
      </c>
      <c r="O90" s="223">
        <v>5.1421118896006899</v>
      </c>
      <c r="P90" s="225">
        <v>1.1682413009669399</v>
      </c>
      <c r="Q90" s="223">
        <v>-4.9870923256517301</v>
      </c>
      <c r="R90" s="225">
        <v>6.2417736853621903</v>
      </c>
      <c r="S90" s="223">
        <v>10.9698983286098</v>
      </c>
      <c r="T90" s="225">
        <v>2.9153682932814799</v>
      </c>
      <c r="U90" s="223">
        <v>6.8548988999630502</v>
      </c>
      <c r="V90" s="225">
        <v>2.1483329663647699</v>
      </c>
      <c r="W90" s="223">
        <v>3.6226327445662001</v>
      </c>
      <c r="X90" s="225">
        <v>0.86505213063066799</v>
      </c>
      <c r="Y90" s="223">
        <v>-7.3472655840436101</v>
      </c>
      <c r="Z90" s="225">
        <v>3.0843435719181298</v>
      </c>
      <c r="AA90" s="104"/>
      <c r="AB90" s="104"/>
      <c r="AC90" s="223">
        <v>0.25035407018975198</v>
      </c>
      <c r="AD90" s="239">
        <v>1.1409419268910299</v>
      </c>
    </row>
    <row r="91" spans="1:30" ht="13" customHeight="1" x14ac:dyDescent="0.25">
      <c r="A91" s="26" t="s">
        <v>124</v>
      </c>
      <c r="B91" s="96">
        <v>3</v>
      </c>
      <c r="C91" s="223">
        <v>25.440567449307</v>
      </c>
      <c r="D91" s="225">
        <v>1.7041140180897101</v>
      </c>
      <c r="E91" s="223">
        <v>24.5438865277962</v>
      </c>
      <c r="F91" s="225">
        <v>1.80367360186992</v>
      </c>
      <c r="G91" s="223">
        <v>26.8154499870402</v>
      </c>
      <c r="H91" s="225">
        <v>2.6595622373729801</v>
      </c>
      <c r="I91" s="223">
        <v>2.27156345924395</v>
      </c>
      <c r="J91" s="225">
        <v>2.6915070820673499</v>
      </c>
      <c r="K91" s="223">
        <v>25.303871020844301</v>
      </c>
      <c r="L91" s="225">
        <v>2.86283555789249</v>
      </c>
      <c r="M91" s="223">
        <v>25.794464165180202</v>
      </c>
      <c r="N91" s="225">
        <v>1.86940284172775</v>
      </c>
      <c r="O91" s="223">
        <v>24.7981485631196</v>
      </c>
      <c r="P91" s="225">
        <v>2.3913953632883098</v>
      </c>
      <c r="Q91" s="223">
        <v>-0.50572245772468705</v>
      </c>
      <c r="R91" s="225">
        <v>2.7628622567437899</v>
      </c>
      <c r="S91" s="223">
        <v>26.7770741684119</v>
      </c>
      <c r="T91" s="225">
        <v>2.64006510649308</v>
      </c>
      <c r="U91" s="223">
        <v>23.908779640742399</v>
      </c>
      <c r="V91" s="225">
        <v>3.4566721578581499</v>
      </c>
      <c r="W91" s="223">
        <v>25.058071638854901</v>
      </c>
      <c r="X91" s="225">
        <v>2.06059393091317</v>
      </c>
      <c r="Y91" s="223">
        <v>-1.7190025295570499</v>
      </c>
      <c r="Z91" s="225">
        <v>2.7060917107267102</v>
      </c>
      <c r="AA91" s="104"/>
      <c r="AB91" s="104"/>
      <c r="AC91" s="223">
        <v>-6.66240388836182</v>
      </c>
      <c r="AD91" s="239">
        <v>2.9338437321153901</v>
      </c>
    </row>
    <row r="92" spans="1:30" ht="13" customHeight="1" x14ac:dyDescent="0.25">
      <c r="A92" s="26" t="s">
        <v>426</v>
      </c>
      <c r="B92" s="96">
        <v>3</v>
      </c>
      <c r="C92" s="223">
        <v>22.6893905308904</v>
      </c>
      <c r="D92" s="225">
        <v>0.98668600347580604</v>
      </c>
      <c r="E92" s="223">
        <v>23.3428106810717</v>
      </c>
      <c r="F92" s="225">
        <v>1.21310051099351</v>
      </c>
      <c r="G92" s="223">
        <v>21.059228131439902</v>
      </c>
      <c r="H92" s="225">
        <v>1.5786600990517401</v>
      </c>
      <c r="I92" s="223">
        <v>-2.2835825496318498</v>
      </c>
      <c r="J92" s="225">
        <v>1.9463543495659901</v>
      </c>
      <c r="K92" s="223">
        <v>28.3332244123016</v>
      </c>
      <c r="L92" s="225">
        <v>6.39112510100201</v>
      </c>
      <c r="M92" s="223">
        <v>26.505452712684601</v>
      </c>
      <c r="N92" s="225">
        <v>1.63703324480665</v>
      </c>
      <c r="O92" s="223">
        <v>20.479948074847201</v>
      </c>
      <c r="P92" s="225">
        <v>1.1331993821836699</v>
      </c>
      <c r="Q92" s="223">
        <v>-7.8532763374543899</v>
      </c>
      <c r="R92" s="225">
        <v>6.4077150409145203</v>
      </c>
      <c r="S92" s="223">
        <v>30.9196220987122</v>
      </c>
      <c r="T92" s="225">
        <v>3.9193518947591799</v>
      </c>
      <c r="U92" s="223">
        <v>21.464484943648799</v>
      </c>
      <c r="V92" s="225">
        <v>4.1062395114444401</v>
      </c>
      <c r="W92" s="223">
        <v>22.1010927260883</v>
      </c>
      <c r="X92" s="225">
        <v>1.0246630837836901</v>
      </c>
      <c r="Y92" s="223">
        <v>-8.8185293726238907</v>
      </c>
      <c r="Z92" s="225">
        <v>3.9741480982600801</v>
      </c>
      <c r="AA92" s="104"/>
      <c r="AB92" s="104"/>
      <c r="AC92" s="223">
        <v>-7.1726743180403201</v>
      </c>
      <c r="AD92" s="239">
        <v>1.5583937284701299</v>
      </c>
    </row>
    <row r="93" spans="1:30" ht="13" customHeight="1" x14ac:dyDescent="0.25">
      <c r="A93" s="26" t="s">
        <v>428</v>
      </c>
      <c r="B93" s="96">
        <v>3</v>
      </c>
      <c r="C93" s="223">
        <v>24.132127635582499</v>
      </c>
      <c r="D93" s="225">
        <v>1.0495447706641401</v>
      </c>
      <c r="E93" s="223">
        <v>18.646475743267299</v>
      </c>
      <c r="F93" s="225">
        <v>1.2640885702887701</v>
      </c>
      <c r="G93" s="223">
        <v>30.908389420911799</v>
      </c>
      <c r="H93" s="225">
        <v>1.74368905093091</v>
      </c>
      <c r="I93" s="223">
        <v>12.261913677644401</v>
      </c>
      <c r="J93" s="225">
        <v>2.1517609345590598</v>
      </c>
      <c r="K93" s="223">
        <v>29.544200384782201</v>
      </c>
      <c r="L93" s="225">
        <v>4.5523036134394097</v>
      </c>
      <c r="M93" s="223">
        <v>24.617073742789799</v>
      </c>
      <c r="N93" s="225">
        <v>1.17359759224573</v>
      </c>
      <c r="O93" s="223">
        <v>18.325335366700401</v>
      </c>
      <c r="P93" s="225">
        <v>2.0056188823050798</v>
      </c>
      <c r="Q93" s="223">
        <v>-11.2188650180818</v>
      </c>
      <c r="R93" s="225">
        <v>4.70227095409951</v>
      </c>
      <c r="S93" s="223">
        <v>26.682040240350599</v>
      </c>
      <c r="T93" s="225">
        <v>2.4560060697186499</v>
      </c>
      <c r="U93" s="223">
        <v>27.661786484587299</v>
      </c>
      <c r="V93" s="225">
        <v>2.3415887873946999</v>
      </c>
      <c r="W93" s="223">
        <v>21.0251244528482</v>
      </c>
      <c r="X93" s="225">
        <v>1.17025815793105</v>
      </c>
      <c r="Y93" s="223">
        <v>-5.6569157875024096</v>
      </c>
      <c r="Z93" s="225">
        <v>2.5549448209647201</v>
      </c>
      <c r="AA93" s="104"/>
      <c r="AB93" s="104"/>
      <c r="AC93" s="223">
        <v>-1.2853749377520201</v>
      </c>
      <c r="AD93" s="239">
        <v>1.48626783578512</v>
      </c>
    </row>
    <row r="94" spans="1:30" ht="13" customHeight="1" x14ac:dyDescent="0.25">
      <c r="A94" s="26" t="s">
        <v>433</v>
      </c>
      <c r="B94" s="96">
        <v>3</v>
      </c>
      <c r="C94" s="223">
        <v>12.3378142508731</v>
      </c>
      <c r="D94" s="225">
        <v>0.95525515919057302</v>
      </c>
      <c r="E94" s="223">
        <v>12.1436919557012</v>
      </c>
      <c r="F94" s="225">
        <v>1.21721680166723</v>
      </c>
      <c r="G94" s="223">
        <v>13.1202073893937</v>
      </c>
      <c r="H94" s="225">
        <v>1.7474174591234199</v>
      </c>
      <c r="I94" s="223">
        <v>0.97651543369248905</v>
      </c>
      <c r="J94" s="225">
        <v>2.2171081269494599</v>
      </c>
      <c r="K94" s="223">
        <v>12.454397740403699</v>
      </c>
      <c r="L94" s="225">
        <v>2.9825600871867799</v>
      </c>
      <c r="M94" s="223">
        <v>12.853058422758201</v>
      </c>
      <c r="N94" s="225">
        <v>1.48171941499464</v>
      </c>
      <c r="O94" s="223">
        <v>11.806505176360799</v>
      </c>
      <c r="P94" s="225">
        <v>1.3476567653267599</v>
      </c>
      <c r="Q94" s="223">
        <v>-0.64789256404282702</v>
      </c>
      <c r="R94" s="225">
        <v>3.2912311461517598</v>
      </c>
      <c r="S94" s="223">
        <v>13.5668862886669</v>
      </c>
      <c r="T94" s="225">
        <v>2.1276189662293401</v>
      </c>
      <c r="U94" s="223">
        <v>8.9915137989341805</v>
      </c>
      <c r="V94" s="225">
        <v>2.1938719756920602</v>
      </c>
      <c r="W94" s="223">
        <v>12.0832130192194</v>
      </c>
      <c r="X94" s="225">
        <v>1.09454652630588</v>
      </c>
      <c r="Y94" s="223">
        <v>-1.4836732694475101</v>
      </c>
      <c r="Z94" s="225">
        <v>2.2998453606852198</v>
      </c>
      <c r="AA94" s="104"/>
      <c r="AB94" s="104"/>
      <c r="AC94" s="223">
        <v>-1.5289385589678901</v>
      </c>
      <c r="AD94" s="239">
        <v>1.3656708213356501</v>
      </c>
    </row>
    <row r="95" spans="1:30" ht="13" customHeight="1" x14ac:dyDescent="0.25">
      <c r="A95" s="26" t="s">
        <v>437</v>
      </c>
      <c r="B95" s="96">
        <v>3</v>
      </c>
      <c r="C95" s="223">
        <v>18.838071382907401</v>
      </c>
      <c r="D95" s="225">
        <v>1.00825948462151</v>
      </c>
      <c r="E95" s="223">
        <v>17.1264051804365</v>
      </c>
      <c r="F95" s="225">
        <v>1.17347103109588</v>
      </c>
      <c r="G95" s="223">
        <v>20.8109424597885</v>
      </c>
      <c r="H95" s="225">
        <v>1.3130033462184001</v>
      </c>
      <c r="I95" s="223">
        <v>3.6845372793519799</v>
      </c>
      <c r="J95" s="225">
        <v>1.41814347259137</v>
      </c>
      <c r="K95" s="223">
        <v>27.874083318426798</v>
      </c>
      <c r="L95" s="225">
        <v>3.4533503744065799</v>
      </c>
      <c r="M95" s="223">
        <v>17.923595800128702</v>
      </c>
      <c r="N95" s="225">
        <v>1.2005253876939299</v>
      </c>
      <c r="O95" s="223">
        <v>17.835475902496199</v>
      </c>
      <c r="P95" s="225">
        <v>1.8855408474451101</v>
      </c>
      <c r="Q95" s="223">
        <v>-10.038607415930599</v>
      </c>
      <c r="R95" s="225">
        <v>3.9903318645239301</v>
      </c>
      <c r="S95" s="223">
        <v>20.5139780694455</v>
      </c>
      <c r="T95" s="225">
        <v>2.4161044230018698</v>
      </c>
      <c r="U95" s="223">
        <v>20.833030926882</v>
      </c>
      <c r="V95" s="225">
        <v>2.0318859232662998</v>
      </c>
      <c r="W95" s="223">
        <v>17.251193208485098</v>
      </c>
      <c r="X95" s="225">
        <v>1.0366744095289999</v>
      </c>
      <c r="Y95" s="223">
        <v>-3.2627848609603598</v>
      </c>
      <c r="Z95" s="225">
        <v>2.6675935031837898</v>
      </c>
      <c r="AA95" s="104"/>
      <c r="AB95" s="104"/>
      <c r="AC95" s="223">
        <v>-3.5748553720716001</v>
      </c>
      <c r="AD95" s="239">
        <v>1.5224260104534699</v>
      </c>
    </row>
    <row r="96" spans="1:30" ht="13" customHeight="1" x14ac:dyDescent="0.25">
      <c r="A96" s="26" t="s">
        <v>438</v>
      </c>
      <c r="B96" s="96">
        <v>3</v>
      </c>
      <c r="C96" s="223">
        <v>25.5162630595499</v>
      </c>
      <c r="D96" s="225">
        <v>2.0468086396128502</v>
      </c>
      <c r="E96" s="223">
        <v>21.209417976706099</v>
      </c>
      <c r="F96" s="225">
        <v>1.9528730120828599</v>
      </c>
      <c r="G96" s="223">
        <v>32.437722452166703</v>
      </c>
      <c r="H96" s="225">
        <v>3.1411382784498301</v>
      </c>
      <c r="I96" s="223">
        <v>11.228304475460501</v>
      </c>
      <c r="J96" s="225">
        <v>3.3633938099300802</v>
      </c>
      <c r="K96" s="223">
        <v>30.581148506787201</v>
      </c>
      <c r="L96" s="225">
        <v>4.2251029380632099</v>
      </c>
      <c r="M96" s="223">
        <v>25.3130042715649</v>
      </c>
      <c r="N96" s="225">
        <v>1.9186787844119699</v>
      </c>
      <c r="O96" s="223">
        <v>21.495785330626099</v>
      </c>
      <c r="P96" s="225">
        <v>3.7030334320925702</v>
      </c>
      <c r="Q96" s="223">
        <v>-9.08536317616106</v>
      </c>
      <c r="R96" s="225">
        <v>3.7834844814153898</v>
      </c>
      <c r="S96" s="223">
        <v>29.903543796054699</v>
      </c>
      <c r="T96" s="225">
        <v>3.7783807392248598</v>
      </c>
      <c r="U96" s="223">
        <v>28.711921690239301</v>
      </c>
      <c r="V96" s="225">
        <v>3.35804839611705</v>
      </c>
      <c r="W96" s="223">
        <v>22.966210449423102</v>
      </c>
      <c r="X96" s="225">
        <v>2.32581450569409</v>
      </c>
      <c r="Y96" s="223">
        <v>-6.9373333466316902</v>
      </c>
      <c r="Z96" s="225">
        <v>3.62439418360501</v>
      </c>
      <c r="AA96" s="104"/>
      <c r="AB96" s="104"/>
      <c r="AC96" s="223">
        <v>-5.8291267550945101</v>
      </c>
      <c r="AD96" s="239">
        <v>2.6280729074182498</v>
      </c>
    </row>
    <row r="97" spans="1:30" ht="13" customHeight="1" x14ac:dyDescent="0.25">
      <c r="A97" s="63" t="s">
        <v>450</v>
      </c>
      <c r="B97" s="207">
        <v>3</v>
      </c>
      <c r="C97" s="253">
        <v>17.4808606437796</v>
      </c>
      <c r="D97" s="254">
        <v>0.436236567201717</v>
      </c>
      <c r="E97" s="253">
        <v>15.852234836982699</v>
      </c>
      <c r="F97" s="254">
        <v>0.47163750693221601</v>
      </c>
      <c r="G97" s="253">
        <v>19.7269208332721</v>
      </c>
      <c r="H97" s="254">
        <v>0.687220029392417</v>
      </c>
      <c r="I97" s="253">
        <v>3.87468599628941</v>
      </c>
      <c r="J97" s="254">
        <v>0.76625766826876396</v>
      </c>
      <c r="K97" s="253">
        <v>21.080267386499401</v>
      </c>
      <c r="L97" s="254">
        <v>1.5160786477811601</v>
      </c>
      <c r="M97" s="253">
        <v>18.000018460975699</v>
      </c>
      <c r="N97" s="254">
        <v>0.50871868723481095</v>
      </c>
      <c r="O97" s="253">
        <v>15.6456970216254</v>
      </c>
      <c r="P97" s="254">
        <v>0.70880951340910703</v>
      </c>
      <c r="Q97" s="253">
        <v>-5.4345703648740598</v>
      </c>
      <c r="R97" s="254">
        <v>1.5457419289785299</v>
      </c>
      <c r="S97" s="253">
        <v>20.542113928943401</v>
      </c>
      <c r="T97" s="254">
        <v>0.98918679687504096</v>
      </c>
      <c r="U97" s="253">
        <v>17.949874249451501</v>
      </c>
      <c r="V97" s="254">
        <v>0.97438883981093505</v>
      </c>
      <c r="W97" s="253">
        <v>16.1961430418487</v>
      </c>
      <c r="X97" s="254">
        <v>0.491585597507112</v>
      </c>
      <c r="Y97" s="253">
        <v>-4.3459708870947003</v>
      </c>
      <c r="Z97" s="254">
        <v>1.01723962250195</v>
      </c>
      <c r="AA97" s="251"/>
      <c r="AB97" s="251"/>
      <c r="AC97" s="253">
        <v>-3.6747073123146201</v>
      </c>
      <c r="AD97" s="258">
        <v>0.64518064352585003</v>
      </c>
    </row>
    <row r="99" spans="1:30" x14ac:dyDescent="0.25">
      <c r="A99" s="178" t="s">
        <v>570</v>
      </c>
    </row>
    <row r="100" spans="1:30" x14ac:dyDescent="0.25">
      <c r="A100" s="178" t="s">
        <v>459</v>
      </c>
    </row>
    <row r="101" spans="1:30" x14ac:dyDescent="0.25">
      <c r="A101" s="178" t="s">
        <v>460</v>
      </c>
    </row>
    <row r="102" spans="1:30" x14ac:dyDescent="0.25">
      <c r="A102" s="178" t="s">
        <v>461</v>
      </c>
    </row>
    <row r="103" spans="1:30" x14ac:dyDescent="0.25">
      <c r="A103" s="178" t="s">
        <v>462</v>
      </c>
    </row>
    <row r="104" spans="1:30" x14ac:dyDescent="0.25">
      <c r="A104" s="181" t="str">
        <f>HYPERLINK("https://oecdcode.org/disclaimers/cyprus.html", "Information on data for Cyprus: https://oecdcode.org/disclaimers/cyprus.html")</f>
        <v>Information on data for Cyprus: https://oecdcode.org/disclaimers/cyprus.html</v>
      </c>
    </row>
    <row r="105" spans="1:30" x14ac:dyDescent="0.25">
      <c r="A105" s="178" t="s">
        <v>463</v>
      </c>
    </row>
  </sheetData>
  <mergeCells count="21">
    <mergeCell ref="Y9:Z9"/>
    <mergeCell ref="AA8:AB8"/>
    <mergeCell ref="AA9:AB9"/>
    <mergeCell ref="AC8:AD8"/>
    <mergeCell ref="AC9:AD9"/>
    <mergeCell ref="B7:B10"/>
    <mergeCell ref="C7:AD7"/>
    <mergeCell ref="C8:D9"/>
    <mergeCell ref="E8:J8"/>
    <mergeCell ref="E9:F9"/>
    <mergeCell ref="G9:H9"/>
    <mergeCell ref="I9:J9"/>
    <mergeCell ref="K8:R8"/>
    <mergeCell ref="K9:L9"/>
    <mergeCell ref="M9:N9"/>
    <mergeCell ref="O9:P9"/>
    <mergeCell ref="Q9:R9"/>
    <mergeCell ref="S8:Z8"/>
    <mergeCell ref="S9:T9"/>
    <mergeCell ref="U9:V9"/>
    <mergeCell ref="W9:X9"/>
  </mergeCells>
  <conditionalFormatting sqref="I1:I200">
    <cfRule type="expression" dxfId="339" priority="5">
      <formula>ABS(I1/J1)&gt;1.95996398454005</formula>
    </cfRule>
  </conditionalFormatting>
  <conditionalFormatting sqref="Q1:Q200">
    <cfRule type="expression" dxfId="338" priority="4">
      <formula>ABS(Q1/R1)&gt;1.95996398454005</formula>
    </cfRule>
  </conditionalFormatting>
  <conditionalFormatting sqref="Y1:Y200">
    <cfRule type="expression" dxfId="337" priority="3">
      <formula>ABS(Y1/Z1)&gt;1.95996398454005</formula>
    </cfRule>
  </conditionalFormatting>
  <conditionalFormatting sqref="AA1:AA200">
    <cfRule type="expression" dxfId="336" priority="2">
      <formula>ABS(AA1/AB1)&gt;1.95996398454005</formula>
    </cfRule>
  </conditionalFormatting>
  <conditionalFormatting sqref="AC1:AC200">
    <cfRule type="expression" dxfId="335" priority="1">
      <formula>ABS(AC1/AD1)&gt;1.95996398454005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D105"/>
  <sheetViews>
    <sheetView showGridLines="0" zoomScale="80" workbookViewId="0"/>
  </sheetViews>
  <sheetFormatPr defaultColWidth="10.90625" defaultRowHeight="12.5" x14ac:dyDescent="0.25"/>
  <cols>
    <col min="1" max="1" width="30.7265625" customWidth="1"/>
    <col min="2" max="2" width="8.7265625" customWidth="1"/>
  </cols>
  <sheetData>
    <row r="1" spans="1:30" x14ac:dyDescent="0.25">
      <c r="A1" s="41" t="s">
        <v>293</v>
      </c>
    </row>
    <row r="2" spans="1:30" ht="13" x14ac:dyDescent="0.3">
      <c r="A2" s="42" t="s">
        <v>294</v>
      </c>
    </row>
    <row r="3" spans="1:30" ht="13" x14ac:dyDescent="0.3">
      <c r="A3" s="43" t="s">
        <v>387</v>
      </c>
    </row>
    <row r="4" spans="1:30" x14ac:dyDescent="0.25">
      <c r="A4" s="160" t="str">
        <f>HYPERLINK("#'TOC'!A1", "Back to TOC")</f>
        <v>Back to TOC</v>
      </c>
    </row>
    <row r="7" spans="1:30" ht="16" customHeight="1" x14ac:dyDescent="0.25">
      <c r="B7" s="658" t="s">
        <v>388</v>
      </c>
      <c r="C7" s="662" t="s">
        <v>610</v>
      </c>
      <c r="D7" s="662"/>
      <c r="E7" s="662"/>
      <c r="F7" s="662"/>
      <c r="G7" s="662"/>
      <c r="H7" s="662"/>
      <c r="I7" s="662"/>
      <c r="J7" s="662"/>
      <c r="K7" s="662"/>
      <c r="L7" s="662"/>
      <c r="M7" s="662"/>
      <c r="N7" s="662"/>
      <c r="O7" s="662"/>
      <c r="P7" s="662"/>
      <c r="Q7" s="662"/>
      <c r="R7" s="662"/>
      <c r="S7" s="662"/>
      <c r="T7" s="662"/>
      <c r="U7" s="662"/>
      <c r="V7" s="662"/>
      <c r="W7" s="662"/>
      <c r="X7" s="662"/>
      <c r="Y7" s="662"/>
      <c r="Z7" s="662"/>
      <c r="AA7" s="662"/>
      <c r="AB7" s="662"/>
      <c r="AC7" s="662"/>
      <c r="AD7" s="663"/>
    </row>
    <row r="8" spans="1:30" ht="32" customHeight="1" x14ac:dyDescent="0.25">
      <c r="B8" s="659"/>
      <c r="C8" s="647" t="s">
        <v>510</v>
      </c>
      <c r="D8" s="647"/>
      <c r="E8" s="647" t="s">
        <v>601</v>
      </c>
      <c r="F8" s="647"/>
      <c r="G8" s="647"/>
      <c r="H8" s="647"/>
      <c r="I8" s="647"/>
      <c r="J8" s="647"/>
      <c r="K8" s="647" t="s">
        <v>605</v>
      </c>
      <c r="L8" s="647"/>
      <c r="M8" s="647"/>
      <c r="N8" s="647"/>
      <c r="O8" s="647"/>
      <c r="P8" s="647"/>
      <c r="Q8" s="647"/>
      <c r="R8" s="647"/>
      <c r="S8" s="647" t="s">
        <v>511</v>
      </c>
      <c r="T8" s="647"/>
      <c r="U8" s="647"/>
      <c r="V8" s="647"/>
      <c r="W8" s="647"/>
      <c r="X8" s="647"/>
      <c r="Y8" s="647"/>
      <c r="Z8" s="647"/>
      <c r="AA8" s="667" t="s">
        <v>501</v>
      </c>
      <c r="AB8" s="667"/>
      <c r="AC8" s="667" t="s">
        <v>502</v>
      </c>
      <c r="AD8" s="669"/>
    </row>
    <row r="9" spans="1:30" ht="32" customHeight="1" x14ac:dyDescent="0.25">
      <c r="B9" s="659"/>
      <c r="C9" s="647"/>
      <c r="D9" s="647"/>
      <c r="E9" s="649" t="s">
        <v>602</v>
      </c>
      <c r="F9" s="649"/>
      <c r="G9" s="649" t="s">
        <v>603</v>
      </c>
      <c r="H9" s="649"/>
      <c r="I9" s="649" t="s">
        <v>604</v>
      </c>
      <c r="J9" s="649"/>
      <c r="K9" s="649" t="s">
        <v>606</v>
      </c>
      <c r="L9" s="649"/>
      <c r="M9" s="649" t="s">
        <v>607</v>
      </c>
      <c r="N9" s="649"/>
      <c r="O9" s="649" t="s">
        <v>608</v>
      </c>
      <c r="P9" s="649"/>
      <c r="Q9" s="649" t="s">
        <v>552</v>
      </c>
      <c r="R9" s="649"/>
      <c r="S9" s="649" t="s">
        <v>512</v>
      </c>
      <c r="T9" s="649"/>
      <c r="U9" s="649" t="s">
        <v>513</v>
      </c>
      <c r="V9" s="649"/>
      <c r="W9" s="649" t="s">
        <v>514</v>
      </c>
      <c r="X9" s="649"/>
      <c r="Y9" s="649" t="s">
        <v>515</v>
      </c>
      <c r="Z9" s="649"/>
      <c r="AA9" s="668" t="s">
        <v>510</v>
      </c>
      <c r="AB9" s="668"/>
      <c r="AC9" s="668" t="s">
        <v>510</v>
      </c>
      <c r="AD9" s="670"/>
    </row>
    <row r="10" spans="1:30" ht="16" customHeight="1" x14ac:dyDescent="0.25">
      <c r="B10" s="660"/>
      <c r="C10" s="144" t="s">
        <v>518</v>
      </c>
      <c r="D10" s="144" t="s">
        <v>389</v>
      </c>
      <c r="E10" s="144" t="s">
        <v>518</v>
      </c>
      <c r="F10" s="144" t="s">
        <v>389</v>
      </c>
      <c r="G10" s="144" t="s">
        <v>518</v>
      </c>
      <c r="H10" s="144" t="s">
        <v>389</v>
      </c>
      <c r="I10" s="144" t="s">
        <v>519</v>
      </c>
      <c r="J10" s="144" t="s">
        <v>389</v>
      </c>
      <c r="K10" s="144" t="s">
        <v>518</v>
      </c>
      <c r="L10" s="144" t="s">
        <v>389</v>
      </c>
      <c r="M10" s="144" t="s">
        <v>518</v>
      </c>
      <c r="N10" s="144" t="s">
        <v>389</v>
      </c>
      <c r="O10" s="144" t="s">
        <v>518</v>
      </c>
      <c r="P10" s="144" t="s">
        <v>389</v>
      </c>
      <c r="Q10" s="144" t="s">
        <v>519</v>
      </c>
      <c r="R10" s="144" t="s">
        <v>389</v>
      </c>
      <c r="S10" s="144" t="s">
        <v>518</v>
      </c>
      <c r="T10" s="144" t="s">
        <v>389</v>
      </c>
      <c r="U10" s="144" t="s">
        <v>518</v>
      </c>
      <c r="V10" s="144" t="s">
        <v>389</v>
      </c>
      <c r="W10" s="144" t="s">
        <v>518</v>
      </c>
      <c r="X10" s="144" t="s">
        <v>389</v>
      </c>
      <c r="Y10" s="144" t="s">
        <v>519</v>
      </c>
      <c r="Z10" s="144" t="s">
        <v>389</v>
      </c>
      <c r="AA10" s="144" t="s">
        <v>519</v>
      </c>
      <c r="AB10" s="144" t="s">
        <v>389</v>
      </c>
      <c r="AC10" s="144" t="s">
        <v>519</v>
      </c>
      <c r="AD10" s="183" t="s">
        <v>389</v>
      </c>
    </row>
    <row r="11" spans="1:30" ht="13" customHeight="1" x14ac:dyDescent="0.25">
      <c r="A11" s="214"/>
      <c r="B11" s="204"/>
      <c r="C11" s="235" t="s">
        <v>1680</v>
      </c>
      <c r="D11" s="236" t="s">
        <v>1681</v>
      </c>
      <c r="E11" s="235" t="s">
        <v>1780</v>
      </c>
      <c r="F11" s="236" t="s">
        <v>1781</v>
      </c>
      <c r="G11" s="235" t="s">
        <v>1782</v>
      </c>
      <c r="H11" s="236" t="s">
        <v>1783</v>
      </c>
      <c r="I11" s="235" t="s">
        <v>1784</v>
      </c>
      <c r="J11" s="236" t="s">
        <v>1785</v>
      </c>
      <c r="K11" s="235" t="s">
        <v>1786</v>
      </c>
      <c r="L11" s="236" t="s">
        <v>1787</v>
      </c>
      <c r="M11" s="235" t="s">
        <v>1788</v>
      </c>
      <c r="N11" s="236" t="s">
        <v>1789</v>
      </c>
      <c r="O11" s="235" t="s">
        <v>1790</v>
      </c>
      <c r="P11" s="236" t="s">
        <v>1791</v>
      </c>
      <c r="Q11" s="235" t="s">
        <v>1792</v>
      </c>
      <c r="R11" s="236" t="s">
        <v>1793</v>
      </c>
      <c r="S11" s="235" t="s">
        <v>1794</v>
      </c>
      <c r="T11" s="236" t="s">
        <v>1795</v>
      </c>
      <c r="U11" s="235" t="s">
        <v>1796</v>
      </c>
      <c r="V11" s="236" t="s">
        <v>1797</v>
      </c>
      <c r="W11" s="235" t="s">
        <v>1798</v>
      </c>
      <c r="X11" s="236" t="s">
        <v>1799</v>
      </c>
      <c r="Y11" s="235" t="s">
        <v>1800</v>
      </c>
      <c r="Z11" s="236" t="s">
        <v>1801</v>
      </c>
      <c r="AA11" s="252" t="s">
        <v>1702</v>
      </c>
      <c r="AB11" s="252" t="s">
        <v>1703</v>
      </c>
      <c r="AC11" s="252" t="s">
        <v>1724</v>
      </c>
      <c r="AD11" s="257" t="s">
        <v>1725</v>
      </c>
    </row>
    <row r="12" spans="1:30" ht="13" customHeight="1" x14ac:dyDescent="0.25">
      <c r="A12" s="26" t="s">
        <v>391</v>
      </c>
      <c r="B12" s="184">
        <v>2</v>
      </c>
      <c r="C12" s="223">
        <v>6.15433047521873</v>
      </c>
      <c r="D12" s="225">
        <v>0.678647243218369</v>
      </c>
      <c r="E12" s="223">
        <v>4.8756891867663104</v>
      </c>
      <c r="F12" s="225">
        <v>0.66662261782075005</v>
      </c>
      <c r="G12" s="223">
        <v>9.9702481839988106</v>
      </c>
      <c r="H12" s="225">
        <v>1.40620538467249</v>
      </c>
      <c r="I12" s="223">
        <v>5.0945589972325003</v>
      </c>
      <c r="J12" s="225">
        <v>1.41304982724892</v>
      </c>
      <c r="K12" s="223">
        <v>6.62715655840669</v>
      </c>
      <c r="L12" s="225">
        <v>1.5796181965362299</v>
      </c>
      <c r="M12" s="223">
        <v>6.2699858031456799</v>
      </c>
      <c r="N12" s="225">
        <v>0.83897965209062897</v>
      </c>
      <c r="O12" s="223">
        <v>5.8210108346499201</v>
      </c>
      <c r="P12" s="225">
        <v>1.10671287114505</v>
      </c>
      <c r="Q12" s="223">
        <v>-0.80614572375677396</v>
      </c>
      <c r="R12" s="225">
        <v>1.76519268760795</v>
      </c>
      <c r="S12" s="223">
        <v>7.2797645273258302</v>
      </c>
      <c r="T12" s="225">
        <v>1.3750190622407601</v>
      </c>
      <c r="U12" s="223">
        <v>6.7928213565229401</v>
      </c>
      <c r="V12" s="225">
        <v>1.2437536220198899</v>
      </c>
      <c r="W12" s="223">
        <v>5.7218600294857502</v>
      </c>
      <c r="X12" s="225">
        <v>0.82316652426856896</v>
      </c>
      <c r="Y12" s="223">
        <v>-1.55790449784009</v>
      </c>
      <c r="Z12" s="225">
        <v>1.4439682200880299</v>
      </c>
      <c r="AA12" s="104"/>
      <c r="AB12" s="104"/>
      <c r="AC12" s="104"/>
      <c r="AD12" s="255"/>
    </row>
    <row r="13" spans="1:30" ht="13" customHeight="1" x14ac:dyDescent="0.25">
      <c r="A13" s="26" t="s">
        <v>392</v>
      </c>
      <c r="B13" s="184">
        <v>2</v>
      </c>
      <c r="C13" s="223">
        <v>41.3643833339558</v>
      </c>
      <c r="D13" s="225">
        <v>1.41949830330544</v>
      </c>
      <c r="E13" s="223">
        <v>43.145617960820601</v>
      </c>
      <c r="F13" s="225">
        <v>1.87870233729864</v>
      </c>
      <c r="G13" s="223">
        <v>38.273558450440802</v>
      </c>
      <c r="H13" s="225">
        <v>1.9163747060548899</v>
      </c>
      <c r="I13" s="223">
        <v>-4.8720595103798603</v>
      </c>
      <c r="J13" s="225">
        <v>2.58135887178224</v>
      </c>
      <c r="K13" s="223">
        <v>41.036427831844598</v>
      </c>
      <c r="L13" s="225">
        <v>3.0893166711895299</v>
      </c>
      <c r="M13" s="223">
        <v>42.571119945880604</v>
      </c>
      <c r="N13" s="225">
        <v>1.8856530308500901</v>
      </c>
      <c r="O13" s="223">
        <v>39.255920120949099</v>
      </c>
      <c r="P13" s="225">
        <v>2.3506049935828099</v>
      </c>
      <c r="Q13" s="223">
        <v>-1.7805077108954901</v>
      </c>
      <c r="R13" s="225">
        <v>3.66176156242443</v>
      </c>
      <c r="S13" s="223">
        <v>42.490090647037398</v>
      </c>
      <c r="T13" s="225">
        <v>2.8800982322616999</v>
      </c>
      <c r="U13" s="223">
        <v>40.9482851208545</v>
      </c>
      <c r="V13" s="225">
        <v>2.8461207490481999</v>
      </c>
      <c r="W13" s="223">
        <v>41.501050909635403</v>
      </c>
      <c r="X13" s="225">
        <v>1.8125106084464599</v>
      </c>
      <c r="Y13" s="223">
        <v>-0.98903973740205897</v>
      </c>
      <c r="Z13" s="225">
        <v>3.00154385071504</v>
      </c>
      <c r="AA13" s="104"/>
      <c r="AB13" s="104"/>
      <c r="AC13" s="104"/>
      <c r="AD13" s="255"/>
    </row>
    <row r="14" spans="1:30" ht="13" customHeight="1" x14ac:dyDescent="0.25">
      <c r="A14" s="26" t="s">
        <v>393</v>
      </c>
      <c r="B14" s="184">
        <v>2</v>
      </c>
      <c r="C14" s="223">
        <v>12.671863686651999</v>
      </c>
      <c r="D14" s="225">
        <v>0.84581740967756303</v>
      </c>
      <c r="E14" s="223">
        <v>12.6503045877825</v>
      </c>
      <c r="F14" s="225">
        <v>1.04979635242276</v>
      </c>
      <c r="G14" s="223">
        <v>12.590079208056499</v>
      </c>
      <c r="H14" s="225">
        <v>1.4037441321656701</v>
      </c>
      <c r="I14" s="223">
        <v>-6.0225379726007902E-2</v>
      </c>
      <c r="J14" s="225">
        <v>1.76108090360097</v>
      </c>
      <c r="K14" s="223">
        <v>13.9388269908398</v>
      </c>
      <c r="L14" s="225">
        <v>1.9396081894983701</v>
      </c>
      <c r="M14" s="223">
        <v>12.434647638104501</v>
      </c>
      <c r="N14" s="225">
        <v>1.0598632311088001</v>
      </c>
      <c r="O14" s="223">
        <v>12.3176188227567</v>
      </c>
      <c r="P14" s="225">
        <v>1.36027565600284</v>
      </c>
      <c r="Q14" s="223">
        <v>-1.6212081680830801</v>
      </c>
      <c r="R14" s="225">
        <v>2.4948046863307201</v>
      </c>
      <c r="S14" s="223">
        <v>15.2749779463604</v>
      </c>
      <c r="T14" s="225">
        <v>1.72574143634424</v>
      </c>
      <c r="U14" s="223">
        <v>11.603341714301701</v>
      </c>
      <c r="V14" s="225">
        <v>1.9544799083511399</v>
      </c>
      <c r="W14" s="223">
        <v>11.738824208521599</v>
      </c>
      <c r="X14" s="225">
        <v>1.0223470913122701</v>
      </c>
      <c r="Y14" s="223">
        <v>-3.53615373783872</v>
      </c>
      <c r="Z14" s="225">
        <v>1.78658255716368</v>
      </c>
      <c r="AA14" s="104"/>
      <c r="AB14" s="104"/>
      <c r="AC14" s="104"/>
      <c r="AD14" s="255"/>
    </row>
    <row r="15" spans="1:30" ht="13" customHeight="1" x14ac:dyDescent="0.25">
      <c r="A15" s="26" t="s">
        <v>394</v>
      </c>
      <c r="B15" s="184">
        <v>2</v>
      </c>
      <c r="C15" s="223">
        <v>21.589701602074499</v>
      </c>
      <c r="D15" s="225">
        <v>1.1504998382694001</v>
      </c>
      <c r="E15" s="223">
        <v>21.129097224291101</v>
      </c>
      <c r="F15" s="225">
        <v>1.3650324325182399</v>
      </c>
      <c r="G15" s="223">
        <v>23.293713545653599</v>
      </c>
      <c r="H15" s="225">
        <v>1.8586251542718299</v>
      </c>
      <c r="I15" s="223">
        <v>2.1646163213625802</v>
      </c>
      <c r="J15" s="225">
        <v>2.2967384738927601</v>
      </c>
      <c r="K15" s="223">
        <v>14.595543134265601</v>
      </c>
      <c r="L15" s="225">
        <v>2.4939469052690799</v>
      </c>
      <c r="M15" s="223">
        <v>20.7930949014237</v>
      </c>
      <c r="N15" s="225">
        <v>1.4104458947354901</v>
      </c>
      <c r="O15" s="223">
        <v>25.2747869115714</v>
      </c>
      <c r="P15" s="225">
        <v>1.8676469722165401</v>
      </c>
      <c r="Q15" s="223">
        <v>10.6792437773058</v>
      </c>
      <c r="R15" s="225">
        <v>2.9596271120753102</v>
      </c>
      <c r="S15" s="223">
        <v>17.8604551052807</v>
      </c>
      <c r="T15" s="225">
        <v>2.4051860571587702</v>
      </c>
      <c r="U15" s="223">
        <v>17.806493046746802</v>
      </c>
      <c r="V15" s="225">
        <v>2.7421675891841302</v>
      </c>
      <c r="W15" s="223">
        <v>22.9908394590061</v>
      </c>
      <c r="X15" s="225">
        <v>1.39460099811951</v>
      </c>
      <c r="Y15" s="223">
        <v>5.1303843537254199</v>
      </c>
      <c r="Z15" s="225">
        <v>2.6500717824562399</v>
      </c>
      <c r="AA15" s="104"/>
      <c r="AB15" s="104"/>
      <c r="AC15" s="104"/>
      <c r="AD15" s="255"/>
    </row>
    <row r="16" spans="1:30" ht="13" customHeight="1" x14ac:dyDescent="0.25">
      <c r="A16" s="26" t="s">
        <v>395</v>
      </c>
      <c r="B16" s="184">
        <v>2</v>
      </c>
      <c r="C16" s="223">
        <v>16.2886147027146</v>
      </c>
      <c r="D16" s="225">
        <v>0.81617239601181202</v>
      </c>
      <c r="E16" s="223">
        <v>16.8675339206528</v>
      </c>
      <c r="F16" s="225">
        <v>1.1181612569666499</v>
      </c>
      <c r="G16" s="223">
        <v>15.638422124530299</v>
      </c>
      <c r="H16" s="225">
        <v>1.27376526999832</v>
      </c>
      <c r="I16" s="223">
        <v>-1.2291117961225</v>
      </c>
      <c r="J16" s="225">
        <v>1.73115898404428</v>
      </c>
      <c r="K16" s="223">
        <v>23.859839763867601</v>
      </c>
      <c r="L16" s="225">
        <v>2.3250548400209099</v>
      </c>
      <c r="M16" s="223">
        <v>15.471382170692999</v>
      </c>
      <c r="N16" s="225">
        <v>1.0950691617988899</v>
      </c>
      <c r="O16" s="223">
        <v>11.3876352898493</v>
      </c>
      <c r="P16" s="225">
        <v>1.8668554462328499</v>
      </c>
      <c r="Q16" s="223">
        <v>-12.4722044740183</v>
      </c>
      <c r="R16" s="225">
        <v>2.8398997540709798</v>
      </c>
      <c r="S16" s="223">
        <v>21.351069936270701</v>
      </c>
      <c r="T16" s="225">
        <v>1.9991473421894099</v>
      </c>
      <c r="U16" s="223">
        <v>18.650266752843802</v>
      </c>
      <c r="V16" s="225">
        <v>2.1223551267124301</v>
      </c>
      <c r="W16" s="223">
        <v>13.4418620395505</v>
      </c>
      <c r="X16" s="225">
        <v>1.07010060851032</v>
      </c>
      <c r="Y16" s="223">
        <v>-7.90920789672019</v>
      </c>
      <c r="Z16" s="225">
        <v>2.2323716429228502</v>
      </c>
      <c r="AA16" s="104"/>
      <c r="AB16" s="104"/>
      <c r="AC16" s="104"/>
      <c r="AD16" s="255"/>
    </row>
    <row r="17" spans="1:30" ht="13" customHeight="1" x14ac:dyDescent="0.25">
      <c r="A17" s="26" t="s">
        <v>396</v>
      </c>
      <c r="B17" s="184">
        <v>2</v>
      </c>
      <c r="C17" s="223">
        <v>57.635710795564201</v>
      </c>
      <c r="D17" s="225">
        <v>1.5406459352092099</v>
      </c>
      <c r="E17" s="223">
        <v>56.0370201796514</v>
      </c>
      <c r="F17" s="225">
        <v>1.6804339218031199</v>
      </c>
      <c r="G17" s="223">
        <v>61.073593749540997</v>
      </c>
      <c r="H17" s="225">
        <v>2.0605751842720301</v>
      </c>
      <c r="I17" s="223">
        <v>5.0365735698896703</v>
      </c>
      <c r="J17" s="225">
        <v>2.03910179313689</v>
      </c>
      <c r="K17" s="223">
        <v>62.3802202700439</v>
      </c>
      <c r="L17" s="225">
        <v>2.8444082019796899</v>
      </c>
      <c r="M17" s="223">
        <v>58.864658537548699</v>
      </c>
      <c r="N17" s="225">
        <v>1.91542112790964</v>
      </c>
      <c r="O17" s="223">
        <v>50.733774092420397</v>
      </c>
      <c r="P17" s="225">
        <v>2.44015211272009</v>
      </c>
      <c r="Q17" s="223">
        <v>-11.646446177623501</v>
      </c>
      <c r="R17" s="225">
        <v>3.5461742976906199</v>
      </c>
      <c r="S17" s="223">
        <v>58.468669658161801</v>
      </c>
      <c r="T17" s="225">
        <v>2.5013254350927099</v>
      </c>
      <c r="U17" s="223">
        <v>68.233810560843196</v>
      </c>
      <c r="V17" s="225">
        <v>2.4536543553554102</v>
      </c>
      <c r="W17" s="223">
        <v>54.311116057987803</v>
      </c>
      <c r="X17" s="225">
        <v>1.7988903855529501</v>
      </c>
      <c r="Y17" s="223">
        <v>-4.1575536001739399</v>
      </c>
      <c r="Z17" s="225">
        <v>2.4904788125738002</v>
      </c>
      <c r="AA17" s="104"/>
      <c r="AB17" s="104"/>
      <c r="AC17" s="104"/>
      <c r="AD17" s="255"/>
    </row>
    <row r="18" spans="1:30" ht="13" customHeight="1" x14ac:dyDescent="0.25">
      <c r="A18" s="210" t="s">
        <v>397</v>
      </c>
      <c r="B18" s="184">
        <v>2</v>
      </c>
      <c r="C18" s="223">
        <v>57.614399479745103</v>
      </c>
      <c r="D18" s="225">
        <v>2.0349605555444001</v>
      </c>
      <c r="E18" s="223">
        <v>55.563538336822297</v>
      </c>
      <c r="F18" s="225">
        <v>2.2889801442662399</v>
      </c>
      <c r="G18" s="223">
        <v>61.778133066239597</v>
      </c>
      <c r="H18" s="225">
        <v>2.6335646125072598</v>
      </c>
      <c r="I18" s="223">
        <v>6.2145947294172501</v>
      </c>
      <c r="J18" s="225">
        <v>2.69416997439455</v>
      </c>
      <c r="K18" s="223">
        <v>61.655169094498497</v>
      </c>
      <c r="L18" s="225">
        <v>3.95654696522204</v>
      </c>
      <c r="M18" s="223">
        <v>59.1100102179348</v>
      </c>
      <c r="N18" s="225">
        <v>2.5770981047899202</v>
      </c>
      <c r="O18" s="223">
        <v>49.955199075960003</v>
      </c>
      <c r="P18" s="225">
        <v>3.3749704900411999</v>
      </c>
      <c r="Q18" s="223">
        <v>-11.699970018538499</v>
      </c>
      <c r="R18" s="225">
        <v>5.0270571805586597</v>
      </c>
      <c r="S18" s="223">
        <v>59.645789727686797</v>
      </c>
      <c r="T18" s="225">
        <v>3.3556858054468499</v>
      </c>
      <c r="U18" s="223">
        <v>69.479915517977005</v>
      </c>
      <c r="V18" s="225">
        <v>3.3518751873861201</v>
      </c>
      <c r="W18" s="223">
        <v>53.617980991570299</v>
      </c>
      <c r="X18" s="225">
        <v>2.4951522773745798</v>
      </c>
      <c r="Y18" s="223">
        <v>-6.0278087361165502</v>
      </c>
      <c r="Z18" s="225">
        <v>3.7095075989649602</v>
      </c>
      <c r="AA18" s="104"/>
      <c r="AB18" s="104"/>
      <c r="AC18" s="104"/>
      <c r="AD18" s="255"/>
    </row>
    <row r="19" spans="1:30" ht="13" customHeight="1" x14ac:dyDescent="0.25">
      <c r="A19" s="210" t="s">
        <v>398</v>
      </c>
      <c r="B19" s="184">
        <v>2</v>
      </c>
      <c r="C19" s="223">
        <v>57.669368776353998</v>
      </c>
      <c r="D19" s="225">
        <v>1.82262411609373</v>
      </c>
      <c r="E19" s="223">
        <v>56.7427849618417</v>
      </c>
      <c r="F19" s="225">
        <v>1.8802268280619701</v>
      </c>
      <c r="G19" s="223">
        <v>59.786283739803501</v>
      </c>
      <c r="H19" s="225">
        <v>2.7403283163676599</v>
      </c>
      <c r="I19" s="223">
        <v>3.0434987779618701</v>
      </c>
      <c r="J19" s="225">
        <v>2.5810313384606598</v>
      </c>
      <c r="K19" s="223">
        <v>63.795207753138698</v>
      </c>
      <c r="L19" s="225">
        <v>3.4388196446968999</v>
      </c>
      <c r="M19" s="223">
        <v>58.4810759318487</v>
      </c>
      <c r="N19" s="225">
        <v>2.0176797994194602</v>
      </c>
      <c r="O19" s="223">
        <v>51.819162927958999</v>
      </c>
      <c r="P19" s="225">
        <v>3.1665143400964602</v>
      </c>
      <c r="Q19" s="223">
        <v>-11.9760448251797</v>
      </c>
      <c r="R19" s="225">
        <v>4.3840552721795101</v>
      </c>
      <c r="S19" s="223">
        <v>56.019602205138703</v>
      </c>
      <c r="T19" s="225">
        <v>3.0208470903450801</v>
      </c>
      <c r="U19" s="223">
        <v>66.626098937461506</v>
      </c>
      <c r="V19" s="225">
        <v>2.9662035729349001</v>
      </c>
      <c r="W19" s="223">
        <v>55.376371821115598</v>
      </c>
      <c r="X19" s="225">
        <v>2.22289176085199</v>
      </c>
      <c r="Y19" s="223">
        <v>-0.64323038402302801</v>
      </c>
      <c r="Z19" s="225">
        <v>3.1191113519678302</v>
      </c>
      <c r="AA19" s="104"/>
      <c r="AB19" s="104"/>
      <c r="AC19" s="104"/>
      <c r="AD19" s="255"/>
    </row>
    <row r="20" spans="1:30" ht="13" customHeight="1" x14ac:dyDescent="0.25">
      <c r="A20" s="26" t="s">
        <v>399</v>
      </c>
      <c r="B20" s="184">
        <v>2</v>
      </c>
      <c r="C20" s="223">
        <v>21.7250212127502</v>
      </c>
      <c r="D20" s="225">
        <v>1.3764433965335601</v>
      </c>
      <c r="E20" s="223">
        <v>22.250066425116</v>
      </c>
      <c r="F20" s="225">
        <v>1.7146586519815701</v>
      </c>
      <c r="G20" s="223">
        <v>20.519787751019798</v>
      </c>
      <c r="H20" s="225">
        <v>1.9273135483766899</v>
      </c>
      <c r="I20" s="223">
        <v>-1.73027867409613</v>
      </c>
      <c r="J20" s="225">
        <v>2.4257359481124001</v>
      </c>
      <c r="K20" s="223">
        <v>24.089147526539801</v>
      </c>
      <c r="L20" s="225">
        <v>3.9514194492771999</v>
      </c>
      <c r="M20" s="223">
        <v>22.351339104125099</v>
      </c>
      <c r="N20" s="225">
        <v>1.75923180857558</v>
      </c>
      <c r="O20" s="223">
        <v>18.928817449578901</v>
      </c>
      <c r="P20" s="225">
        <v>1.9332205599893</v>
      </c>
      <c r="Q20" s="223">
        <v>-5.1603300769609</v>
      </c>
      <c r="R20" s="225">
        <v>4.4191294091796403</v>
      </c>
      <c r="S20" s="223">
        <v>26.570282580211298</v>
      </c>
      <c r="T20" s="225">
        <v>3.2498609868186001</v>
      </c>
      <c r="U20" s="223">
        <v>19.567756142979999</v>
      </c>
      <c r="V20" s="225">
        <v>2.7534693226045599</v>
      </c>
      <c r="W20" s="223">
        <v>20.665971706885902</v>
      </c>
      <c r="X20" s="225">
        <v>1.86620693308938</v>
      </c>
      <c r="Y20" s="223">
        <v>-5.9043108733253096</v>
      </c>
      <c r="Z20" s="225">
        <v>3.7633971717605399</v>
      </c>
      <c r="AA20" s="104"/>
      <c r="AB20" s="104"/>
      <c r="AC20" s="104"/>
      <c r="AD20" s="255"/>
    </row>
    <row r="21" spans="1:30" ht="13" customHeight="1" x14ac:dyDescent="0.25">
      <c r="A21" s="26" t="s">
        <v>400</v>
      </c>
      <c r="B21" s="184">
        <v>2</v>
      </c>
      <c r="C21" s="223">
        <v>5.8675715666526296</v>
      </c>
      <c r="D21" s="225">
        <v>0.62668575959448303</v>
      </c>
      <c r="E21" s="223">
        <v>5.4824182005443998</v>
      </c>
      <c r="F21" s="225">
        <v>0.70618190341758802</v>
      </c>
      <c r="G21" s="223">
        <v>7.3412034822907204</v>
      </c>
      <c r="H21" s="225">
        <v>1.304492490199</v>
      </c>
      <c r="I21" s="223">
        <v>1.85878528174633</v>
      </c>
      <c r="J21" s="225">
        <v>1.4661819853937901</v>
      </c>
      <c r="K21" s="223">
        <v>9.9780183287282895</v>
      </c>
      <c r="L21" s="225">
        <v>2.4434424171011901</v>
      </c>
      <c r="M21" s="223">
        <v>6.2918631540357701</v>
      </c>
      <c r="N21" s="225">
        <v>0.986376953718335</v>
      </c>
      <c r="O21" s="223">
        <v>4.5179209973820598</v>
      </c>
      <c r="P21" s="225">
        <v>0.82082395146160103</v>
      </c>
      <c r="Q21" s="223">
        <v>-5.4600973313462298</v>
      </c>
      <c r="R21" s="225">
        <v>2.5923417710013301</v>
      </c>
      <c r="S21" s="223">
        <v>6.7505438672654599</v>
      </c>
      <c r="T21" s="225">
        <v>1.1927357921391899</v>
      </c>
      <c r="U21" s="223">
        <v>5.8515290347079398</v>
      </c>
      <c r="V21" s="225">
        <v>1.3162910096921701</v>
      </c>
      <c r="W21" s="223">
        <v>4.6440809449593496</v>
      </c>
      <c r="X21" s="225">
        <v>0.70368823781823697</v>
      </c>
      <c r="Y21" s="223">
        <v>-2.10646292230612</v>
      </c>
      <c r="Z21" s="225">
        <v>1.3119223621694101</v>
      </c>
      <c r="AA21" s="104"/>
      <c r="AB21" s="104"/>
      <c r="AC21" s="104"/>
      <c r="AD21" s="255"/>
    </row>
    <row r="22" spans="1:30" ht="13" customHeight="1" x14ac:dyDescent="0.25">
      <c r="A22" s="26" t="s">
        <v>401</v>
      </c>
      <c r="B22" s="184">
        <v>2</v>
      </c>
      <c r="C22" s="223">
        <v>56.833211858193799</v>
      </c>
      <c r="D22" s="225">
        <v>2.1852301178265399</v>
      </c>
      <c r="E22" s="223">
        <v>59.688725788144701</v>
      </c>
      <c r="F22" s="225">
        <v>2.6621642856549799</v>
      </c>
      <c r="G22" s="223">
        <v>50.7039498279998</v>
      </c>
      <c r="H22" s="225">
        <v>3.1692726733366401</v>
      </c>
      <c r="I22" s="223">
        <v>-8.9847759601448907</v>
      </c>
      <c r="J22" s="225">
        <v>3.9996735392748199</v>
      </c>
      <c r="K22" s="223">
        <v>49.672540293774901</v>
      </c>
      <c r="L22" s="225">
        <v>5.6831518368354903</v>
      </c>
      <c r="M22" s="223">
        <v>61.955768950457902</v>
      </c>
      <c r="N22" s="225">
        <v>2.4834553034387699</v>
      </c>
      <c r="O22" s="223">
        <v>46.2743217160874</v>
      </c>
      <c r="P22" s="225">
        <v>4.4902725539681301</v>
      </c>
      <c r="Q22" s="223">
        <v>-3.39821857768754</v>
      </c>
      <c r="R22" s="225">
        <v>7.5362517120076804</v>
      </c>
      <c r="S22" s="223">
        <v>51.004564835149303</v>
      </c>
      <c r="T22" s="225">
        <v>4.6065154635480496</v>
      </c>
      <c r="U22" s="223">
        <v>60.904437189694299</v>
      </c>
      <c r="V22" s="225">
        <v>4.1615507814014503</v>
      </c>
      <c r="W22" s="223">
        <v>57.391555518472302</v>
      </c>
      <c r="X22" s="225">
        <v>2.9130464809323602</v>
      </c>
      <c r="Y22" s="223">
        <v>6.3869906833229901</v>
      </c>
      <c r="Z22" s="225">
        <v>5.1102162176125896</v>
      </c>
      <c r="AA22" s="104"/>
      <c r="AB22" s="104"/>
      <c r="AC22" s="104"/>
      <c r="AD22" s="255"/>
    </row>
    <row r="23" spans="1:30" ht="13" customHeight="1" x14ac:dyDescent="0.25">
      <c r="A23" s="26" t="s">
        <v>402</v>
      </c>
      <c r="B23" s="184">
        <v>2</v>
      </c>
      <c r="C23" s="223">
        <v>15.942299303004001</v>
      </c>
      <c r="D23" s="225">
        <v>1.73519524784538</v>
      </c>
      <c r="E23" s="223">
        <v>16.945363868590199</v>
      </c>
      <c r="F23" s="225">
        <v>2.3035653116940802</v>
      </c>
      <c r="G23" s="223">
        <v>14.7272016910118</v>
      </c>
      <c r="H23" s="225">
        <v>1.7920260327751201</v>
      </c>
      <c r="I23" s="223">
        <v>-2.2181621775783902</v>
      </c>
      <c r="J23" s="225">
        <v>2.3674897911053501</v>
      </c>
      <c r="K23" s="223">
        <v>24.742126650326</v>
      </c>
      <c r="L23" s="225">
        <v>4.5588971397339</v>
      </c>
      <c r="M23" s="223">
        <v>17.1910150235102</v>
      </c>
      <c r="N23" s="225">
        <v>2.3671805824099099</v>
      </c>
      <c r="O23" s="223">
        <v>10.826167812585</v>
      </c>
      <c r="P23" s="225">
        <v>1.63097138748256</v>
      </c>
      <c r="Q23" s="223">
        <v>-13.915958837741</v>
      </c>
      <c r="R23" s="225">
        <v>4.60252341307769</v>
      </c>
      <c r="S23" s="223">
        <v>21.500571880458399</v>
      </c>
      <c r="T23" s="225">
        <v>3.7916274236168399</v>
      </c>
      <c r="U23" s="223">
        <v>17.285820428461601</v>
      </c>
      <c r="V23" s="225">
        <v>3.4498047268151701</v>
      </c>
      <c r="W23" s="223">
        <v>14.298233872896899</v>
      </c>
      <c r="X23" s="225">
        <v>1.69222467813038</v>
      </c>
      <c r="Y23" s="223">
        <v>-7.20233800756146</v>
      </c>
      <c r="Z23" s="225">
        <v>4.1141444180368403</v>
      </c>
      <c r="AA23" s="104"/>
      <c r="AB23" s="104"/>
      <c r="AC23" s="104"/>
      <c r="AD23" s="255"/>
    </row>
    <row r="24" spans="1:30" ht="13" customHeight="1" x14ac:dyDescent="0.25">
      <c r="A24" s="26" t="s">
        <v>403</v>
      </c>
      <c r="B24" s="184">
        <v>2</v>
      </c>
      <c r="C24" s="223">
        <v>25.876888822395699</v>
      </c>
      <c r="D24" s="225">
        <v>1.4957263763309301</v>
      </c>
      <c r="E24" s="223">
        <v>26.808796305824501</v>
      </c>
      <c r="F24" s="225">
        <v>1.7385654709470599</v>
      </c>
      <c r="G24" s="223">
        <v>24.480246296387101</v>
      </c>
      <c r="H24" s="225">
        <v>2.0779962590139101</v>
      </c>
      <c r="I24" s="223">
        <v>-2.3285500094374401</v>
      </c>
      <c r="J24" s="225">
        <v>2.3302658143610402</v>
      </c>
      <c r="K24" s="223">
        <v>21.041442151485299</v>
      </c>
      <c r="L24" s="225">
        <v>3.3187904771881702</v>
      </c>
      <c r="M24" s="223">
        <v>26.537491304513601</v>
      </c>
      <c r="N24" s="225">
        <v>1.72279624555981</v>
      </c>
      <c r="O24" s="223">
        <v>26.100203211254598</v>
      </c>
      <c r="P24" s="225">
        <v>2.9786204714832301</v>
      </c>
      <c r="Q24" s="223">
        <v>5.0587610597692496</v>
      </c>
      <c r="R24" s="225">
        <v>4.6527137265230296</v>
      </c>
      <c r="S24" s="223">
        <v>19.264627039292002</v>
      </c>
      <c r="T24" s="225">
        <v>2.7230128043746298</v>
      </c>
      <c r="U24" s="223">
        <v>26.4446916844052</v>
      </c>
      <c r="V24" s="225">
        <v>2.6975547497642398</v>
      </c>
      <c r="W24" s="223">
        <v>26.8773709784804</v>
      </c>
      <c r="X24" s="225">
        <v>1.94782723767683</v>
      </c>
      <c r="Y24" s="223">
        <v>7.6127439391884</v>
      </c>
      <c r="Z24" s="225">
        <v>3.3443110052946601</v>
      </c>
      <c r="AA24" s="104"/>
      <c r="AB24" s="104"/>
      <c r="AC24" s="104"/>
      <c r="AD24" s="255"/>
    </row>
    <row r="25" spans="1:30" ht="13" customHeight="1" x14ac:dyDescent="0.25">
      <c r="A25" s="26" t="s">
        <v>404</v>
      </c>
      <c r="B25" s="184">
        <v>2</v>
      </c>
      <c r="C25" s="223">
        <v>18.8123675373614</v>
      </c>
      <c r="D25" s="225">
        <v>1.20977312511799</v>
      </c>
      <c r="E25" s="223">
        <v>19.2045356453987</v>
      </c>
      <c r="F25" s="225">
        <v>1.25149993242589</v>
      </c>
      <c r="G25" s="223">
        <v>16.795760205426099</v>
      </c>
      <c r="H25" s="225">
        <v>2.2907732526832798</v>
      </c>
      <c r="I25" s="223">
        <v>-2.4087754399726</v>
      </c>
      <c r="J25" s="225">
        <v>2.3014482208471998</v>
      </c>
      <c r="K25" s="223">
        <v>27.6334673294457</v>
      </c>
      <c r="L25" s="225">
        <v>5.6754794017810504</v>
      </c>
      <c r="M25" s="223">
        <v>19.448960604449201</v>
      </c>
      <c r="N25" s="225">
        <v>1.3966539438561001</v>
      </c>
      <c r="O25" s="223">
        <v>14.4481924814617</v>
      </c>
      <c r="P25" s="225">
        <v>2.1551268373269101</v>
      </c>
      <c r="Q25" s="223">
        <v>-13.185274847983999</v>
      </c>
      <c r="R25" s="225">
        <v>6.2210993187163499</v>
      </c>
      <c r="S25" s="223">
        <v>23.5957269411625</v>
      </c>
      <c r="T25" s="225">
        <v>3.8057473280597698</v>
      </c>
      <c r="U25" s="223">
        <v>25.345652241454001</v>
      </c>
      <c r="V25" s="225">
        <v>3.04382777504612</v>
      </c>
      <c r="W25" s="223">
        <v>16.147161387338901</v>
      </c>
      <c r="X25" s="225">
        <v>1.48226446992814</v>
      </c>
      <c r="Y25" s="223">
        <v>-7.4485655538235598</v>
      </c>
      <c r="Z25" s="225">
        <v>4.1597323621687403</v>
      </c>
      <c r="AA25" s="104"/>
      <c r="AB25" s="104"/>
      <c r="AC25" s="104"/>
      <c r="AD25" s="255"/>
    </row>
    <row r="26" spans="1:30" ht="13" customHeight="1" x14ac:dyDescent="0.25">
      <c r="A26" s="26" t="s">
        <v>405</v>
      </c>
      <c r="B26" s="184">
        <v>2</v>
      </c>
      <c r="C26" s="223">
        <v>30.8933866945669</v>
      </c>
      <c r="D26" s="225">
        <v>1.4441533711957999</v>
      </c>
      <c r="E26" s="223">
        <v>30.000378143094199</v>
      </c>
      <c r="F26" s="225">
        <v>1.7210063154879001</v>
      </c>
      <c r="G26" s="223">
        <v>33.666524428937699</v>
      </c>
      <c r="H26" s="225">
        <v>2.8694591177490398</v>
      </c>
      <c r="I26" s="223">
        <v>3.6661462858434599</v>
      </c>
      <c r="J26" s="225">
        <v>3.4050843397440498</v>
      </c>
      <c r="K26" s="223">
        <v>20.564900140943799</v>
      </c>
      <c r="L26" s="225">
        <v>5.8703094482555498</v>
      </c>
      <c r="M26" s="223">
        <v>31.926669817215899</v>
      </c>
      <c r="N26" s="225">
        <v>1.8063457122250199</v>
      </c>
      <c r="O26" s="223">
        <v>30.1521468164045</v>
      </c>
      <c r="P26" s="225">
        <v>2.76313394574079</v>
      </c>
      <c r="Q26" s="223">
        <v>9.5872466754606993</v>
      </c>
      <c r="R26" s="225">
        <v>6.4277348077609302</v>
      </c>
      <c r="S26" s="223">
        <v>30.1512661583719</v>
      </c>
      <c r="T26" s="225">
        <v>3.2586493053380901</v>
      </c>
      <c r="U26" s="223">
        <v>26.924781435638302</v>
      </c>
      <c r="V26" s="225">
        <v>3.9312284980533101</v>
      </c>
      <c r="W26" s="223">
        <v>32.281503417302098</v>
      </c>
      <c r="X26" s="225">
        <v>2.0024429822488901</v>
      </c>
      <c r="Y26" s="223">
        <v>2.1302372589301299</v>
      </c>
      <c r="Z26" s="225">
        <v>3.9265470556553099</v>
      </c>
      <c r="AA26" s="104"/>
      <c r="AB26" s="104"/>
      <c r="AC26" s="104"/>
      <c r="AD26" s="255"/>
    </row>
    <row r="27" spans="1:30" ht="13" customHeight="1" x14ac:dyDescent="0.25">
      <c r="A27" s="26" t="s">
        <v>406</v>
      </c>
      <c r="B27" s="184">
        <v>2</v>
      </c>
      <c r="C27" s="223">
        <v>33.026775462228699</v>
      </c>
      <c r="D27" s="225">
        <v>0.88574104277941501</v>
      </c>
      <c r="E27" s="223">
        <v>33.578699197983099</v>
      </c>
      <c r="F27" s="225">
        <v>0.91529445446826097</v>
      </c>
      <c r="G27" s="223">
        <v>31.240275458740498</v>
      </c>
      <c r="H27" s="225">
        <v>1.65518043840628</v>
      </c>
      <c r="I27" s="223">
        <v>-2.3384237392425899</v>
      </c>
      <c r="J27" s="225">
        <v>1.7043415820569701</v>
      </c>
      <c r="K27" s="223">
        <v>33.3745931605309</v>
      </c>
      <c r="L27" s="225">
        <v>2.1576473238966298</v>
      </c>
      <c r="M27" s="223">
        <v>35.201239525114097</v>
      </c>
      <c r="N27" s="225">
        <v>1.0772641340565701</v>
      </c>
      <c r="O27" s="223">
        <v>29.692601953648701</v>
      </c>
      <c r="P27" s="225">
        <v>1.3457395232671701</v>
      </c>
      <c r="Q27" s="223">
        <v>-3.6819912068822598</v>
      </c>
      <c r="R27" s="225">
        <v>2.53356672016755</v>
      </c>
      <c r="S27" s="223">
        <v>34.564288274263497</v>
      </c>
      <c r="T27" s="225">
        <v>1.7772360672771499</v>
      </c>
      <c r="U27" s="223">
        <v>39.659078417035801</v>
      </c>
      <c r="V27" s="225">
        <v>2.5241669208503401</v>
      </c>
      <c r="W27" s="223">
        <v>30.908456969813201</v>
      </c>
      <c r="X27" s="225">
        <v>1.0425358907156499</v>
      </c>
      <c r="Y27" s="223">
        <v>-3.6558313044503801</v>
      </c>
      <c r="Z27" s="225">
        <v>2.1301194594555199</v>
      </c>
      <c r="AA27" s="104"/>
      <c r="AB27" s="104"/>
      <c r="AC27" s="104"/>
      <c r="AD27" s="255"/>
    </row>
    <row r="28" spans="1:30" ht="13" customHeight="1" x14ac:dyDescent="0.25">
      <c r="A28" s="26" t="s">
        <v>407</v>
      </c>
      <c r="B28" s="184">
        <v>2</v>
      </c>
      <c r="C28" s="223">
        <v>46.029326713401097</v>
      </c>
      <c r="D28" s="225">
        <v>1.8688831110231101</v>
      </c>
      <c r="E28" s="223">
        <v>43.216383838438297</v>
      </c>
      <c r="F28" s="225">
        <v>2.0190069304407201</v>
      </c>
      <c r="G28" s="223">
        <v>50.056537475061702</v>
      </c>
      <c r="H28" s="225">
        <v>2.5812341522120601</v>
      </c>
      <c r="I28" s="223">
        <v>6.8401536366233904</v>
      </c>
      <c r="J28" s="225">
        <v>2.58596498281217</v>
      </c>
      <c r="K28" s="223">
        <v>32.1006894813058</v>
      </c>
      <c r="L28" s="225">
        <v>5.4181850652084202</v>
      </c>
      <c r="M28" s="223">
        <v>50.153078368391199</v>
      </c>
      <c r="N28" s="225">
        <v>2.2891497723819101</v>
      </c>
      <c r="O28" s="223">
        <v>42.823169320470697</v>
      </c>
      <c r="P28" s="225">
        <v>2.3874784139691498</v>
      </c>
      <c r="Q28" s="223">
        <v>10.722479839164899</v>
      </c>
      <c r="R28" s="225">
        <v>5.8298941071819703</v>
      </c>
      <c r="S28" s="223">
        <v>40.228602420511102</v>
      </c>
      <c r="T28" s="225">
        <v>3.3603252064632301</v>
      </c>
      <c r="U28" s="223">
        <v>50.548447177337302</v>
      </c>
      <c r="V28" s="225">
        <v>4.2838333275136602</v>
      </c>
      <c r="W28" s="223">
        <v>46.786215958720398</v>
      </c>
      <c r="X28" s="225">
        <v>2.1926659105484698</v>
      </c>
      <c r="Y28" s="223">
        <v>6.5576135382093703</v>
      </c>
      <c r="Z28" s="225">
        <v>3.6575319341216299</v>
      </c>
      <c r="AA28" s="104"/>
      <c r="AB28" s="104"/>
      <c r="AC28" s="104"/>
      <c r="AD28" s="255"/>
    </row>
    <row r="29" spans="1:30" ht="13" customHeight="1" x14ac:dyDescent="0.25">
      <c r="A29" s="26" t="s">
        <v>408</v>
      </c>
      <c r="B29" s="184">
        <v>2</v>
      </c>
      <c r="C29" s="223">
        <v>27.665362793726601</v>
      </c>
      <c r="D29" s="225">
        <v>1.05511706579829</v>
      </c>
      <c r="E29" s="223">
        <v>28.470736106270898</v>
      </c>
      <c r="F29" s="225">
        <v>1.1022522775396799</v>
      </c>
      <c r="G29" s="223">
        <v>23.407426717889699</v>
      </c>
      <c r="H29" s="225">
        <v>2.7672755224065702</v>
      </c>
      <c r="I29" s="223">
        <v>-5.0633093883812501</v>
      </c>
      <c r="J29" s="225">
        <v>2.8919554008316002</v>
      </c>
      <c r="K29" s="223">
        <v>29.234209794856401</v>
      </c>
      <c r="L29" s="225">
        <v>3.8270427086477299</v>
      </c>
      <c r="M29" s="223">
        <v>29.218575699664399</v>
      </c>
      <c r="N29" s="225">
        <v>1.53643562584166</v>
      </c>
      <c r="O29" s="223">
        <v>26.017483099109299</v>
      </c>
      <c r="P29" s="225">
        <v>1.60186685733569</v>
      </c>
      <c r="Q29" s="223">
        <v>-3.2167266957471101</v>
      </c>
      <c r="R29" s="225">
        <v>4.1489048235816197</v>
      </c>
      <c r="S29" s="223">
        <v>27.735500854874498</v>
      </c>
      <c r="T29" s="225">
        <v>2.3159019211090399</v>
      </c>
      <c r="U29" s="223">
        <v>28.3153630337134</v>
      </c>
      <c r="V29" s="225">
        <v>3.0738240713821701</v>
      </c>
      <c r="W29" s="223">
        <v>27.236310615213601</v>
      </c>
      <c r="X29" s="225">
        <v>1.3686924009125501</v>
      </c>
      <c r="Y29" s="223">
        <v>-0.49919023966088699</v>
      </c>
      <c r="Z29" s="225">
        <v>2.7699582538559002</v>
      </c>
      <c r="AA29" s="104"/>
      <c r="AB29" s="104"/>
      <c r="AC29" s="104"/>
      <c r="AD29" s="255"/>
    </row>
    <row r="30" spans="1:30" ht="13" customHeight="1" x14ac:dyDescent="0.25">
      <c r="A30" s="26" t="s">
        <v>409</v>
      </c>
      <c r="B30" s="184">
        <v>2</v>
      </c>
      <c r="C30" s="223">
        <v>35.605114690290399</v>
      </c>
      <c r="D30" s="225">
        <v>1.3715839657223301</v>
      </c>
      <c r="E30" s="223">
        <v>35.194675485785602</v>
      </c>
      <c r="F30" s="225">
        <v>1.49945119416515</v>
      </c>
      <c r="G30" s="223">
        <v>36.558803272332</v>
      </c>
      <c r="H30" s="225">
        <v>2.1750235334930998</v>
      </c>
      <c r="I30" s="223">
        <v>1.3641277865464301</v>
      </c>
      <c r="J30" s="225">
        <v>2.2717341346961302</v>
      </c>
      <c r="K30" s="223">
        <v>33.559504914929299</v>
      </c>
      <c r="L30" s="225">
        <v>4.0678859967338399</v>
      </c>
      <c r="M30" s="223">
        <v>37.231314842888601</v>
      </c>
      <c r="N30" s="225">
        <v>1.6410527801310399</v>
      </c>
      <c r="O30" s="223">
        <v>33.918144260667503</v>
      </c>
      <c r="P30" s="225">
        <v>1.53335660996308</v>
      </c>
      <c r="Q30" s="223">
        <v>0.358639345738197</v>
      </c>
      <c r="R30" s="225">
        <v>4.0953877662052003</v>
      </c>
      <c r="S30" s="223">
        <v>36.486186582352801</v>
      </c>
      <c r="T30" s="225">
        <v>2.8781268612077899</v>
      </c>
      <c r="U30" s="223">
        <v>39.740223507759403</v>
      </c>
      <c r="V30" s="225">
        <v>2.7208891874224101</v>
      </c>
      <c r="W30" s="223">
        <v>34.347548031825397</v>
      </c>
      <c r="X30" s="225">
        <v>1.42808596718959</v>
      </c>
      <c r="Y30" s="223">
        <v>-2.1386385505274501</v>
      </c>
      <c r="Z30" s="225">
        <v>2.8715865405344498</v>
      </c>
      <c r="AA30" s="104"/>
      <c r="AB30" s="104"/>
      <c r="AC30" s="104"/>
      <c r="AD30" s="255"/>
    </row>
    <row r="31" spans="1:30" ht="13" customHeight="1" x14ac:dyDescent="0.25">
      <c r="A31" s="26" t="s">
        <v>410</v>
      </c>
      <c r="B31" s="184">
        <v>2</v>
      </c>
      <c r="C31" s="223">
        <v>50.455174837344998</v>
      </c>
      <c r="D31" s="225">
        <v>1.46441666720448</v>
      </c>
      <c r="E31" s="223">
        <v>49.5474435280398</v>
      </c>
      <c r="F31" s="225">
        <v>1.75561512628358</v>
      </c>
      <c r="G31" s="223">
        <v>52.083167333236197</v>
      </c>
      <c r="H31" s="225">
        <v>2.50682659120229</v>
      </c>
      <c r="I31" s="223">
        <v>2.5357238051965001</v>
      </c>
      <c r="J31" s="225">
        <v>2.9999588277916001</v>
      </c>
      <c r="K31" s="223">
        <v>54.521475828669402</v>
      </c>
      <c r="L31" s="225">
        <v>3.8133524029053301</v>
      </c>
      <c r="M31" s="223">
        <v>52.819348712265402</v>
      </c>
      <c r="N31" s="225">
        <v>1.8667393412108699</v>
      </c>
      <c r="O31" s="223">
        <v>45.816934175188898</v>
      </c>
      <c r="P31" s="225">
        <v>1.92732100967909</v>
      </c>
      <c r="Q31" s="223">
        <v>-8.7045416534804598</v>
      </c>
      <c r="R31" s="225">
        <v>4.0872143695259204</v>
      </c>
      <c r="S31" s="223">
        <v>50.338776437946898</v>
      </c>
      <c r="T31" s="225">
        <v>3.2001333569100798</v>
      </c>
      <c r="U31" s="223">
        <v>54.836591483798003</v>
      </c>
      <c r="V31" s="225">
        <v>3.4117018296181301</v>
      </c>
      <c r="W31" s="223">
        <v>49.571611028790201</v>
      </c>
      <c r="X31" s="225">
        <v>1.5684195146042501</v>
      </c>
      <c r="Y31" s="223">
        <v>-0.76716540915671105</v>
      </c>
      <c r="Z31" s="225">
        <v>3.48182932186953</v>
      </c>
      <c r="AA31" s="104"/>
      <c r="AB31" s="104"/>
      <c r="AC31" s="104"/>
      <c r="AD31" s="255"/>
    </row>
    <row r="32" spans="1:30" ht="13" customHeight="1" x14ac:dyDescent="0.25">
      <c r="A32" s="26" t="s">
        <v>411</v>
      </c>
      <c r="B32" s="184">
        <v>2</v>
      </c>
      <c r="C32" s="223">
        <v>28.538662374976301</v>
      </c>
      <c r="D32" s="225">
        <v>1.44194215767282</v>
      </c>
      <c r="E32" s="223">
        <v>27.942077209906198</v>
      </c>
      <c r="F32" s="225">
        <v>1.45191056155624</v>
      </c>
      <c r="G32" s="223">
        <v>30.317401115046898</v>
      </c>
      <c r="H32" s="225">
        <v>2.42573619757305</v>
      </c>
      <c r="I32" s="223">
        <v>2.3753239051406698</v>
      </c>
      <c r="J32" s="225">
        <v>2.23754597541109</v>
      </c>
      <c r="K32" s="223">
        <v>45.377718411881801</v>
      </c>
      <c r="L32" s="225">
        <v>5.07675800047826</v>
      </c>
      <c r="M32" s="223">
        <v>27.531632490257401</v>
      </c>
      <c r="N32" s="225">
        <v>1.7361398704725599</v>
      </c>
      <c r="O32" s="223">
        <v>27.8802488302832</v>
      </c>
      <c r="P32" s="225">
        <v>1.6905319782880499</v>
      </c>
      <c r="Q32" s="223">
        <v>-17.497469581598601</v>
      </c>
      <c r="R32" s="225">
        <v>5.0023039032345498</v>
      </c>
      <c r="S32" s="223">
        <v>40.547244150450403</v>
      </c>
      <c r="T32" s="225">
        <v>3.8115437936405998</v>
      </c>
      <c r="U32" s="223">
        <v>23.978622168634502</v>
      </c>
      <c r="V32" s="225">
        <v>2.7197744179913799</v>
      </c>
      <c r="W32" s="223">
        <v>27.318376152711501</v>
      </c>
      <c r="X32" s="225">
        <v>1.4527833732062201</v>
      </c>
      <c r="Y32" s="223">
        <v>-13.228867997738901</v>
      </c>
      <c r="Z32" s="225">
        <v>3.6620823567946501</v>
      </c>
      <c r="AA32" s="104"/>
      <c r="AB32" s="104"/>
      <c r="AC32" s="104"/>
      <c r="AD32" s="255"/>
    </row>
    <row r="33" spans="1:30" ht="13" customHeight="1" x14ac:dyDescent="0.25">
      <c r="A33" s="26" t="s">
        <v>412</v>
      </c>
      <c r="B33" s="184">
        <v>2</v>
      </c>
      <c r="C33" s="223">
        <v>49.735136699282698</v>
      </c>
      <c r="D33" s="225">
        <v>1.7224102782683</v>
      </c>
      <c r="E33" s="223">
        <v>50.5912533296544</v>
      </c>
      <c r="F33" s="225">
        <v>2.11859638566319</v>
      </c>
      <c r="G33" s="223">
        <v>47.734180980674701</v>
      </c>
      <c r="H33" s="225">
        <v>3.2578750271217198</v>
      </c>
      <c r="I33" s="223">
        <v>-2.8570723489796399</v>
      </c>
      <c r="J33" s="225">
        <v>4.0298920794305104</v>
      </c>
      <c r="K33" s="223">
        <v>57.010873916582298</v>
      </c>
      <c r="L33" s="225">
        <v>6.0088105495197404</v>
      </c>
      <c r="M33" s="223">
        <v>50.845350249662197</v>
      </c>
      <c r="N33" s="225">
        <v>2.09439579692198</v>
      </c>
      <c r="O33" s="223">
        <v>46.949144441901502</v>
      </c>
      <c r="P33" s="225">
        <v>2.9287567941051198</v>
      </c>
      <c r="Q33" s="223">
        <v>-10.061729474680799</v>
      </c>
      <c r="R33" s="225">
        <v>6.9620796120842501</v>
      </c>
      <c r="S33" s="223">
        <v>48.666745204136603</v>
      </c>
      <c r="T33" s="225">
        <v>3.4652227152716102</v>
      </c>
      <c r="U33" s="223">
        <v>52.796180094719602</v>
      </c>
      <c r="V33" s="225">
        <v>3.6809283526936301</v>
      </c>
      <c r="W33" s="223">
        <v>48.983127373011598</v>
      </c>
      <c r="X33" s="225">
        <v>2.2870065907300199</v>
      </c>
      <c r="Y33" s="223">
        <v>0.31638216887505899</v>
      </c>
      <c r="Z33" s="225">
        <v>3.7981074641785</v>
      </c>
      <c r="AA33" s="104"/>
      <c r="AB33" s="104"/>
      <c r="AC33" s="104"/>
      <c r="AD33" s="255"/>
    </row>
    <row r="34" spans="1:30" ht="13" customHeight="1" x14ac:dyDescent="0.25">
      <c r="A34" s="26" t="s">
        <v>413</v>
      </c>
      <c r="B34" s="184">
        <v>2</v>
      </c>
      <c r="C34" s="223">
        <v>33.316387394333198</v>
      </c>
      <c r="D34" s="225">
        <v>1.3177883448195</v>
      </c>
      <c r="E34" s="223">
        <v>34.034392704048003</v>
      </c>
      <c r="F34" s="225">
        <v>1.5452426558716399</v>
      </c>
      <c r="G34" s="223">
        <v>31.668163338186201</v>
      </c>
      <c r="H34" s="225">
        <v>2.34228395716204</v>
      </c>
      <c r="I34" s="223">
        <v>-2.3662293658618099</v>
      </c>
      <c r="J34" s="225">
        <v>2.7208235156979401</v>
      </c>
      <c r="K34" s="223">
        <v>36.250973915805901</v>
      </c>
      <c r="L34" s="225">
        <v>3.99556159147108</v>
      </c>
      <c r="M34" s="223">
        <v>34.5965928606254</v>
      </c>
      <c r="N34" s="225">
        <v>1.7107827015389301</v>
      </c>
      <c r="O34" s="223">
        <v>29.789332506415999</v>
      </c>
      <c r="P34" s="225">
        <v>2.1852488964624701</v>
      </c>
      <c r="Q34" s="223">
        <v>-6.4616414093898902</v>
      </c>
      <c r="R34" s="225">
        <v>4.5447758038661599</v>
      </c>
      <c r="S34" s="223">
        <v>38.081667089012399</v>
      </c>
      <c r="T34" s="225">
        <v>3.5653495698994999</v>
      </c>
      <c r="U34" s="223">
        <v>33.818370112447397</v>
      </c>
      <c r="V34" s="225">
        <v>3.9211680956460202</v>
      </c>
      <c r="W34" s="223">
        <v>32.519137233750399</v>
      </c>
      <c r="X34" s="225">
        <v>1.6400508789027</v>
      </c>
      <c r="Y34" s="223">
        <v>-5.5625298552620404</v>
      </c>
      <c r="Z34" s="225">
        <v>3.9041673231318499</v>
      </c>
      <c r="AA34" s="104"/>
      <c r="AB34" s="104"/>
      <c r="AC34" s="104"/>
      <c r="AD34" s="255"/>
    </row>
    <row r="35" spans="1:30" ht="13" customHeight="1" x14ac:dyDescent="0.25">
      <c r="A35" s="26" t="s">
        <v>414</v>
      </c>
      <c r="B35" s="184">
        <v>2</v>
      </c>
      <c r="C35" s="223">
        <v>43.260394631828397</v>
      </c>
      <c r="D35" s="225">
        <v>1.4527409161935401</v>
      </c>
      <c r="E35" s="223">
        <v>42.477946570771898</v>
      </c>
      <c r="F35" s="225">
        <v>1.5600462231560901</v>
      </c>
      <c r="G35" s="223">
        <v>45.518767675150698</v>
      </c>
      <c r="H35" s="225">
        <v>2.462803371898</v>
      </c>
      <c r="I35" s="223">
        <v>3.0408211043787401</v>
      </c>
      <c r="J35" s="225">
        <v>2.4894239412958701</v>
      </c>
      <c r="K35" s="223">
        <v>53.576430651711803</v>
      </c>
      <c r="L35" s="225">
        <v>6.3079690730093096</v>
      </c>
      <c r="M35" s="223">
        <v>50.978012351444498</v>
      </c>
      <c r="N35" s="225">
        <v>2.1949843258061401</v>
      </c>
      <c r="O35" s="223">
        <v>35.240474342846198</v>
      </c>
      <c r="P35" s="225">
        <v>1.4456544488548799</v>
      </c>
      <c r="Q35" s="223">
        <v>-18.335956308865601</v>
      </c>
      <c r="R35" s="225">
        <v>6.6783162175983799</v>
      </c>
      <c r="S35" s="223">
        <v>48.339217592155201</v>
      </c>
      <c r="T35" s="225">
        <v>2.90327471527426</v>
      </c>
      <c r="U35" s="223">
        <v>48.915652369918597</v>
      </c>
      <c r="V35" s="225">
        <v>2.5400537975233899</v>
      </c>
      <c r="W35" s="223">
        <v>39.968055661352203</v>
      </c>
      <c r="X35" s="225">
        <v>1.67508648972768</v>
      </c>
      <c r="Y35" s="223">
        <v>-8.3711619308029803</v>
      </c>
      <c r="Z35" s="225">
        <v>3.31128675938244</v>
      </c>
      <c r="AA35" s="104"/>
      <c r="AB35" s="104"/>
      <c r="AC35" s="104"/>
      <c r="AD35" s="255"/>
    </row>
    <row r="36" spans="1:30" ht="13" customHeight="1" x14ac:dyDescent="0.25">
      <c r="A36" s="26" t="s">
        <v>415</v>
      </c>
      <c r="B36" s="184">
        <v>2</v>
      </c>
      <c r="C36" s="223">
        <v>32.780429081806801</v>
      </c>
      <c r="D36" s="225">
        <v>1.3252378416289701</v>
      </c>
      <c r="E36" s="223">
        <v>34.921358611573297</v>
      </c>
      <c r="F36" s="225">
        <v>1.7854020077458901</v>
      </c>
      <c r="G36" s="223">
        <v>31.113520070677001</v>
      </c>
      <c r="H36" s="225">
        <v>1.61670837546251</v>
      </c>
      <c r="I36" s="223">
        <v>-3.8078385408963098</v>
      </c>
      <c r="J36" s="225">
        <v>2.1292821115809999</v>
      </c>
      <c r="K36" s="223">
        <v>31.5132935991391</v>
      </c>
      <c r="L36" s="225">
        <v>2.6224396990693202</v>
      </c>
      <c r="M36" s="223">
        <v>35.106425280700499</v>
      </c>
      <c r="N36" s="225">
        <v>2.0258626282354002</v>
      </c>
      <c r="O36" s="223">
        <v>30.288358020065299</v>
      </c>
      <c r="P36" s="225">
        <v>1.8900300879513701</v>
      </c>
      <c r="Q36" s="223">
        <v>-1.2249355790738099</v>
      </c>
      <c r="R36" s="225">
        <v>3.2390423234232499</v>
      </c>
      <c r="S36" s="223">
        <v>31.051014228840799</v>
      </c>
      <c r="T36" s="225">
        <v>2.60697106494074</v>
      </c>
      <c r="U36" s="223">
        <v>37.3064551852123</v>
      </c>
      <c r="V36" s="225">
        <v>2.8002101607624201</v>
      </c>
      <c r="W36" s="223">
        <v>32.231316628867397</v>
      </c>
      <c r="X36" s="225">
        <v>1.39044600726749</v>
      </c>
      <c r="Y36" s="223">
        <v>1.18030240002666</v>
      </c>
      <c r="Z36" s="225">
        <v>2.62501768476496</v>
      </c>
      <c r="AA36" s="104"/>
      <c r="AB36" s="104"/>
      <c r="AC36" s="104"/>
      <c r="AD36" s="255"/>
    </row>
    <row r="37" spans="1:30" ht="13" customHeight="1" x14ac:dyDescent="0.25">
      <c r="A37" s="26" t="s">
        <v>416</v>
      </c>
      <c r="B37" s="184">
        <v>2</v>
      </c>
      <c r="C37" s="223">
        <v>29.267765158006199</v>
      </c>
      <c r="D37" s="225">
        <v>0.93002236427062102</v>
      </c>
      <c r="E37" s="223">
        <v>25.9243794412223</v>
      </c>
      <c r="F37" s="225">
        <v>1.1125521283295301</v>
      </c>
      <c r="G37" s="223">
        <v>40.811860757842098</v>
      </c>
      <c r="H37" s="225">
        <v>1.89593020604149</v>
      </c>
      <c r="I37" s="223">
        <v>14.8874813166198</v>
      </c>
      <c r="J37" s="225">
        <v>2.2751707148760301</v>
      </c>
      <c r="K37" s="223">
        <v>25.6346270467632</v>
      </c>
      <c r="L37" s="225">
        <v>2.0187006230874398</v>
      </c>
      <c r="M37" s="223">
        <v>30.006395328561499</v>
      </c>
      <c r="N37" s="225">
        <v>1.2234852085084</v>
      </c>
      <c r="O37" s="223">
        <v>30.2857292688537</v>
      </c>
      <c r="P37" s="225">
        <v>1.7050845410389299</v>
      </c>
      <c r="Q37" s="223">
        <v>4.6511022220905103</v>
      </c>
      <c r="R37" s="225">
        <v>2.79463913262882</v>
      </c>
      <c r="S37" s="223">
        <v>28.775181034467899</v>
      </c>
      <c r="T37" s="225">
        <v>1.6220881146228101</v>
      </c>
      <c r="U37" s="223">
        <v>32.3509904476198</v>
      </c>
      <c r="V37" s="225">
        <v>2.3788088198559398</v>
      </c>
      <c r="W37" s="223">
        <v>28.615247701506199</v>
      </c>
      <c r="X37" s="225">
        <v>1.2970430175055401</v>
      </c>
      <c r="Y37" s="223">
        <v>-0.15993333296168499</v>
      </c>
      <c r="Z37" s="225">
        <v>2.15418411632694</v>
      </c>
      <c r="AA37" s="104"/>
      <c r="AB37" s="104"/>
      <c r="AC37" s="104"/>
      <c r="AD37" s="255"/>
    </row>
    <row r="38" spans="1:30" ht="13" customHeight="1" x14ac:dyDescent="0.25">
      <c r="A38" s="26" t="s">
        <v>417</v>
      </c>
      <c r="B38" s="184">
        <v>2</v>
      </c>
      <c r="C38" s="223">
        <v>3.4329886881296701</v>
      </c>
      <c r="D38" s="225">
        <v>0.53552111405109004</v>
      </c>
      <c r="E38" s="223">
        <v>3.4054860888572702</v>
      </c>
      <c r="F38" s="225">
        <v>0.499767129147486</v>
      </c>
      <c r="G38" s="223">
        <v>3.4528478684080999</v>
      </c>
      <c r="H38" s="225">
        <v>1.02822421687419</v>
      </c>
      <c r="I38" s="223">
        <v>4.7361779550830103E-2</v>
      </c>
      <c r="J38" s="225">
        <v>0.95650314260890501</v>
      </c>
      <c r="K38" s="223">
        <v>2.5561694595587601</v>
      </c>
      <c r="L38" s="225">
        <v>0.973422264484476</v>
      </c>
      <c r="M38" s="223">
        <v>3.9802155664520602</v>
      </c>
      <c r="N38" s="225">
        <v>0.63261531399322801</v>
      </c>
      <c r="O38" s="223">
        <v>2.4449227863058902</v>
      </c>
      <c r="P38" s="225">
        <v>0.88038229724036698</v>
      </c>
      <c r="Q38" s="223">
        <v>-0.111246673252864</v>
      </c>
      <c r="R38" s="225">
        <v>1.45052453173187</v>
      </c>
      <c r="S38" s="223">
        <v>3.1804606348595601</v>
      </c>
      <c r="T38" s="225">
        <v>0.81813181787663802</v>
      </c>
      <c r="U38" s="223">
        <v>5.2707949780522796</v>
      </c>
      <c r="V38" s="225">
        <v>1.5171502526657199</v>
      </c>
      <c r="W38" s="223">
        <v>2.8438569930556001</v>
      </c>
      <c r="X38" s="225">
        <v>0.725475991015052</v>
      </c>
      <c r="Y38" s="223">
        <v>-0.33660364180396402</v>
      </c>
      <c r="Z38" s="225">
        <v>1.1469778221143001</v>
      </c>
      <c r="AA38" s="104"/>
      <c r="AB38" s="104"/>
      <c r="AC38" s="104"/>
      <c r="AD38" s="255"/>
    </row>
    <row r="39" spans="1:30" ht="13" customHeight="1" x14ac:dyDescent="0.25">
      <c r="A39" s="26" t="s">
        <v>418</v>
      </c>
      <c r="B39" s="184">
        <v>2</v>
      </c>
      <c r="C39" s="223">
        <v>9.1758205532922208</v>
      </c>
      <c r="D39" s="225">
        <v>0.67124345828491405</v>
      </c>
      <c r="E39" s="223">
        <v>9.2324735886593601</v>
      </c>
      <c r="F39" s="225">
        <v>1.00868535508789</v>
      </c>
      <c r="G39" s="223">
        <v>9.1327751743901295</v>
      </c>
      <c r="H39" s="225">
        <v>1.03483579182276</v>
      </c>
      <c r="I39" s="223">
        <v>-9.9698414269235897E-2</v>
      </c>
      <c r="J39" s="225">
        <v>1.55526741946143</v>
      </c>
      <c r="K39" s="223">
        <v>11.6478308781014</v>
      </c>
      <c r="L39" s="225">
        <v>3.1220688679228599</v>
      </c>
      <c r="M39" s="223">
        <v>10.2927767207428</v>
      </c>
      <c r="N39" s="225">
        <v>0.91136740177115605</v>
      </c>
      <c r="O39" s="223">
        <v>6.2713133863250397</v>
      </c>
      <c r="P39" s="225">
        <v>0.96929645542148102</v>
      </c>
      <c r="Q39" s="223">
        <v>-5.3765174917763403</v>
      </c>
      <c r="R39" s="225">
        <v>3.25701192548645</v>
      </c>
      <c r="S39" s="223">
        <v>6.9667722825444898</v>
      </c>
      <c r="T39" s="225">
        <v>1.52914869821253</v>
      </c>
      <c r="U39" s="223">
        <v>10.5714359881005</v>
      </c>
      <c r="V39" s="225">
        <v>2.02888127699023</v>
      </c>
      <c r="W39" s="223">
        <v>8.6313096589999692</v>
      </c>
      <c r="X39" s="225">
        <v>0.91255176530890203</v>
      </c>
      <c r="Y39" s="223">
        <v>1.6645373764554801</v>
      </c>
      <c r="Z39" s="225">
        <v>1.7854116636777499</v>
      </c>
      <c r="AA39" s="104"/>
      <c r="AB39" s="104"/>
      <c r="AC39" s="104"/>
      <c r="AD39" s="255"/>
    </row>
    <row r="40" spans="1:30" ht="13" customHeight="1" x14ac:dyDescent="0.25">
      <c r="A40" s="26" t="s">
        <v>419</v>
      </c>
      <c r="B40" s="184">
        <v>2</v>
      </c>
      <c r="C40" s="223">
        <v>16.862827757013498</v>
      </c>
      <c r="D40" s="225">
        <v>1.2023117868803499</v>
      </c>
      <c r="E40" s="223">
        <v>17.013236153758399</v>
      </c>
      <c r="F40" s="225">
        <v>1.24472554978595</v>
      </c>
      <c r="G40" s="223">
        <v>16.1880526923327</v>
      </c>
      <c r="H40" s="225">
        <v>2.92585592031261</v>
      </c>
      <c r="I40" s="223">
        <v>-0.825183461425684</v>
      </c>
      <c r="J40" s="225">
        <v>2.9924074554733902</v>
      </c>
      <c r="K40" s="223">
        <v>18.893751201090101</v>
      </c>
      <c r="L40" s="225">
        <v>3.6656635716570198</v>
      </c>
      <c r="M40" s="223">
        <v>15.1649610024262</v>
      </c>
      <c r="N40" s="225">
        <v>1.6538220388298599</v>
      </c>
      <c r="O40" s="223">
        <v>17.604077341988599</v>
      </c>
      <c r="P40" s="225">
        <v>1.3828238791455201</v>
      </c>
      <c r="Q40" s="223">
        <v>-1.28967385910149</v>
      </c>
      <c r="R40" s="225">
        <v>3.6039162153568398</v>
      </c>
      <c r="S40" s="223">
        <v>20.784314546059701</v>
      </c>
      <c r="T40" s="225">
        <v>3.3652351543147101</v>
      </c>
      <c r="U40" s="223">
        <v>12.334624886599499</v>
      </c>
      <c r="V40" s="225">
        <v>2.8244584866780902</v>
      </c>
      <c r="W40" s="223">
        <v>16.727995436092801</v>
      </c>
      <c r="X40" s="225">
        <v>1.3344968860601201</v>
      </c>
      <c r="Y40" s="223">
        <v>-4.05631910996693</v>
      </c>
      <c r="Z40" s="225">
        <v>3.38804036813168</v>
      </c>
      <c r="AA40" s="104"/>
      <c r="AB40" s="104"/>
      <c r="AC40" s="104"/>
      <c r="AD40" s="255"/>
    </row>
    <row r="41" spans="1:30" ht="13" customHeight="1" x14ac:dyDescent="0.25">
      <c r="A41" s="26" t="s">
        <v>420</v>
      </c>
      <c r="B41" s="184">
        <v>2</v>
      </c>
      <c r="C41" s="223">
        <v>15.9081616278882</v>
      </c>
      <c r="D41" s="225">
        <v>1.03159023999898</v>
      </c>
      <c r="E41" s="223">
        <v>16.175695773208901</v>
      </c>
      <c r="F41" s="225">
        <v>1.15138743372366</v>
      </c>
      <c r="G41" s="223">
        <v>13.7965980520059</v>
      </c>
      <c r="H41" s="225">
        <v>2.3478386252478201</v>
      </c>
      <c r="I41" s="223">
        <v>-2.37909772120301</v>
      </c>
      <c r="J41" s="225">
        <v>2.6490515873193199</v>
      </c>
      <c r="K41" s="223">
        <v>9.5175507184430597</v>
      </c>
      <c r="L41" s="225">
        <v>3.56354157927864</v>
      </c>
      <c r="M41" s="223">
        <v>20.800899440451101</v>
      </c>
      <c r="N41" s="225">
        <v>1.6059248779200199</v>
      </c>
      <c r="O41" s="223">
        <v>13.6338235570165</v>
      </c>
      <c r="P41" s="225">
        <v>1.0494971879666699</v>
      </c>
      <c r="Q41" s="223">
        <v>4.1162728385734697</v>
      </c>
      <c r="R41" s="225">
        <v>3.5427847634468002</v>
      </c>
      <c r="S41" s="223">
        <v>14.0502890984956</v>
      </c>
      <c r="T41" s="225">
        <v>3.0302088283702102</v>
      </c>
      <c r="U41" s="223">
        <v>22.725944936998399</v>
      </c>
      <c r="V41" s="225">
        <v>3.91947552371817</v>
      </c>
      <c r="W41" s="223">
        <v>15.5433632296544</v>
      </c>
      <c r="X41" s="225">
        <v>1.1353552077589699</v>
      </c>
      <c r="Y41" s="223">
        <v>1.49307413115889</v>
      </c>
      <c r="Z41" s="225">
        <v>3.1822548011454899</v>
      </c>
      <c r="AA41" s="104"/>
      <c r="AB41" s="104"/>
      <c r="AC41" s="104"/>
      <c r="AD41" s="255"/>
    </row>
    <row r="42" spans="1:30" ht="13" customHeight="1" x14ac:dyDescent="0.25">
      <c r="A42" s="26" t="s">
        <v>421</v>
      </c>
      <c r="B42" s="184">
        <v>2</v>
      </c>
      <c r="C42" s="223">
        <v>26.7531528501368</v>
      </c>
      <c r="D42" s="225">
        <v>1.10838230565546</v>
      </c>
      <c r="E42" s="223">
        <v>26.5113207856256</v>
      </c>
      <c r="F42" s="225">
        <v>1.3813104946388901</v>
      </c>
      <c r="G42" s="223">
        <v>26.5337310833402</v>
      </c>
      <c r="H42" s="225">
        <v>2.38888454877879</v>
      </c>
      <c r="I42" s="223">
        <v>2.2410297714674999E-2</v>
      </c>
      <c r="J42" s="225">
        <v>2.8832221670049898</v>
      </c>
      <c r="K42" s="223">
        <v>31.077577380269801</v>
      </c>
      <c r="L42" s="225">
        <v>2.8554366112047398</v>
      </c>
      <c r="M42" s="223">
        <v>26.602757339977099</v>
      </c>
      <c r="N42" s="225">
        <v>1.42691360077565</v>
      </c>
      <c r="O42" s="223">
        <v>24.713889839187299</v>
      </c>
      <c r="P42" s="225">
        <v>2.6876649784439102</v>
      </c>
      <c r="Q42" s="223">
        <v>-6.36368754108247</v>
      </c>
      <c r="R42" s="225">
        <v>3.9906213807642499</v>
      </c>
      <c r="S42" s="223">
        <v>31.665831830370799</v>
      </c>
      <c r="T42" s="225">
        <v>3.3013483510257799</v>
      </c>
      <c r="U42" s="223">
        <v>27.534915650324699</v>
      </c>
      <c r="V42" s="225">
        <v>2.8370393762462101</v>
      </c>
      <c r="W42" s="223">
        <v>25.807101419545699</v>
      </c>
      <c r="X42" s="225">
        <v>1.3825084606504101</v>
      </c>
      <c r="Y42" s="223">
        <v>-5.8587304108251201</v>
      </c>
      <c r="Z42" s="225">
        <v>3.6504935222154602</v>
      </c>
      <c r="AA42" s="104"/>
      <c r="AB42" s="104"/>
      <c r="AC42" s="104"/>
      <c r="AD42" s="255"/>
    </row>
    <row r="43" spans="1:30" ht="13" customHeight="1" x14ac:dyDescent="0.25">
      <c r="A43" s="26" t="s">
        <v>422</v>
      </c>
      <c r="B43" s="184">
        <v>2</v>
      </c>
      <c r="C43" s="223">
        <v>6.3330813930874896</v>
      </c>
      <c r="D43" s="225">
        <v>0.87175097177673899</v>
      </c>
      <c r="E43" s="223">
        <v>4.4464721831398499</v>
      </c>
      <c r="F43" s="225">
        <v>0.79842433678311997</v>
      </c>
      <c r="G43" s="223">
        <v>10.6830918410918</v>
      </c>
      <c r="H43" s="225">
        <v>2.16772274339163</v>
      </c>
      <c r="I43" s="223">
        <v>6.23661965795191</v>
      </c>
      <c r="J43" s="225">
        <v>2.3211840037271299</v>
      </c>
      <c r="K43" s="223">
        <v>9.6617214867945709</v>
      </c>
      <c r="L43" s="225">
        <v>4.6821781667360201</v>
      </c>
      <c r="M43" s="223">
        <v>6.5426385585315296</v>
      </c>
      <c r="N43" s="225">
        <v>1.21002955740361</v>
      </c>
      <c r="O43" s="223">
        <v>5.0807928889762701</v>
      </c>
      <c r="P43" s="225">
        <v>1.1966992781958801</v>
      </c>
      <c r="Q43" s="223">
        <v>-4.5809285978182999</v>
      </c>
      <c r="R43" s="225">
        <v>4.8604833639073703</v>
      </c>
      <c r="S43" s="223">
        <v>5.5540484908451404</v>
      </c>
      <c r="T43" s="225">
        <v>1.9544164030128499</v>
      </c>
      <c r="U43" s="223">
        <v>9.0989337818698299</v>
      </c>
      <c r="V43" s="225">
        <v>2.9899857853657199</v>
      </c>
      <c r="W43" s="223">
        <v>4.9842109680376199</v>
      </c>
      <c r="X43" s="225">
        <v>0.93265603930748897</v>
      </c>
      <c r="Y43" s="223">
        <v>-0.56983752280752398</v>
      </c>
      <c r="Z43" s="225">
        <v>2.2328879533121699</v>
      </c>
      <c r="AA43" s="104"/>
      <c r="AB43" s="104"/>
      <c r="AC43" s="104"/>
      <c r="AD43" s="255"/>
    </row>
    <row r="44" spans="1:30" ht="13" customHeight="1" x14ac:dyDescent="0.25">
      <c r="A44" s="26" t="s">
        <v>423</v>
      </c>
      <c r="B44" s="184">
        <v>2</v>
      </c>
      <c r="C44" s="223">
        <v>5.4801914120428297</v>
      </c>
      <c r="D44" s="225">
        <v>0.47965370073072</v>
      </c>
      <c r="E44" s="223">
        <v>4.1693200327951399</v>
      </c>
      <c r="F44" s="225">
        <v>0.68303130090123199</v>
      </c>
      <c r="G44" s="223">
        <v>6.1033162300340402</v>
      </c>
      <c r="H44" s="225">
        <v>0.95177923158811595</v>
      </c>
      <c r="I44" s="223">
        <v>1.9339961972388999</v>
      </c>
      <c r="J44" s="225">
        <v>1.35430541850203</v>
      </c>
      <c r="K44" s="223">
        <v>4.8202991813683198</v>
      </c>
      <c r="L44" s="225">
        <v>1.0327164627566501</v>
      </c>
      <c r="M44" s="223">
        <v>5.00996008506797</v>
      </c>
      <c r="N44" s="225">
        <v>0.84270690304816698</v>
      </c>
      <c r="O44" s="223">
        <v>6.2016963504979898</v>
      </c>
      <c r="P44" s="225">
        <v>1.8607404933121801</v>
      </c>
      <c r="Q44" s="223">
        <v>1.38139716912967</v>
      </c>
      <c r="R44" s="225">
        <v>2.08666274352897</v>
      </c>
      <c r="S44" s="223">
        <v>4.8238221021990899</v>
      </c>
      <c r="T44" s="225">
        <v>0.71232289044789998</v>
      </c>
      <c r="U44" s="223">
        <v>4.9964156053093802</v>
      </c>
      <c r="V44" s="225">
        <v>0.95589034812785301</v>
      </c>
      <c r="W44" s="223">
        <v>5.4975225840046003</v>
      </c>
      <c r="X44" s="225">
        <v>0.68124140700355396</v>
      </c>
      <c r="Y44" s="223">
        <v>0.67370048180550901</v>
      </c>
      <c r="Z44" s="225">
        <v>0.87720504915050102</v>
      </c>
      <c r="AA44" s="104"/>
      <c r="AB44" s="104"/>
      <c r="AC44" s="104"/>
      <c r="AD44" s="255"/>
    </row>
    <row r="45" spans="1:30" ht="13" customHeight="1" x14ac:dyDescent="0.25">
      <c r="A45" s="26" t="s">
        <v>424</v>
      </c>
      <c r="B45" s="184">
        <v>2</v>
      </c>
      <c r="C45" s="223">
        <v>11.0275083721087</v>
      </c>
      <c r="D45" s="225">
        <v>0.756294948484448</v>
      </c>
      <c r="E45" s="223">
        <v>8.31476550552396</v>
      </c>
      <c r="F45" s="225">
        <v>0.66936960556131697</v>
      </c>
      <c r="G45" s="223">
        <v>16.4443495251139</v>
      </c>
      <c r="H45" s="225">
        <v>1.6478128139264001</v>
      </c>
      <c r="I45" s="223">
        <v>8.1295840195899292</v>
      </c>
      <c r="J45" s="225">
        <v>1.71512006652267</v>
      </c>
      <c r="K45" s="223">
        <v>19.026594807071501</v>
      </c>
      <c r="L45" s="225">
        <v>2.6824024222520002</v>
      </c>
      <c r="M45" s="223">
        <v>10.1247383372769</v>
      </c>
      <c r="N45" s="225">
        <v>0.76581877931430198</v>
      </c>
      <c r="O45" s="223">
        <v>10.169202097025</v>
      </c>
      <c r="P45" s="225">
        <v>1.5579639492576001</v>
      </c>
      <c r="Q45" s="223">
        <v>-8.8573927100465006</v>
      </c>
      <c r="R45" s="225">
        <v>3.0408163386770402</v>
      </c>
      <c r="S45" s="223">
        <v>13.8393666150677</v>
      </c>
      <c r="T45" s="225">
        <v>1.384247306714</v>
      </c>
      <c r="U45" s="223">
        <v>10.737469793305999</v>
      </c>
      <c r="V45" s="225">
        <v>1.71904371922565</v>
      </c>
      <c r="W45" s="223">
        <v>9.2898233426184298</v>
      </c>
      <c r="X45" s="225">
        <v>0.92546396875095605</v>
      </c>
      <c r="Y45" s="223">
        <v>-4.5495432724493101</v>
      </c>
      <c r="Z45" s="225">
        <v>1.7206496286624799</v>
      </c>
      <c r="AA45" s="104"/>
      <c r="AB45" s="104"/>
      <c r="AC45" s="104"/>
      <c r="AD45" s="255"/>
    </row>
    <row r="46" spans="1:30" ht="13" customHeight="1" x14ac:dyDescent="0.25">
      <c r="A46" s="26" t="s">
        <v>425</v>
      </c>
      <c r="B46" s="184">
        <v>2</v>
      </c>
      <c r="C46" s="223">
        <v>42.186531467894298</v>
      </c>
      <c r="D46" s="225">
        <v>1.51766054618763</v>
      </c>
      <c r="E46" s="223">
        <v>45.272053092919599</v>
      </c>
      <c r="F46" s="225">
        <v>1.8683587108822699</v>
      </c>
      <c r="G46" s="223">
        <v>32.035281531227</v>
      </c>
      <c r="H46" s="225">
        <v>2.5357324264927801</v>
      </c>
      <c r="I46" s="223">
        <v>-13.236771561692599</v>
      </c>
      <c r="J46" s="225">
        <v>3.2421658154971902</v>
      </c>
      <c r="K46" s="223">
        <v>39.9476191465914</v>
      </c>
      <c r="L46" s="225">
        <v>7.7010619871706396</v>
      </c>
      <c r="M46" s="223">
        <v>45.929233406894298</v>
      </c>
      <c r="N46" s="225">
        <v>2.2612520695099398</v>
      </c>
      <c r="O46" s="223">
        <v>38.215349004043802</v>
      </c>
      <c r="P46" s="225">
        <v>2.5220007687285801</v>
      </c>
      <c r="Q46" s="223">
        <v>-1.73227014254756</v>
      </c>
      <c r="R46" s="225">
        <v>8.0989697739940496</v>
      </c>
      <c r="S46" s="223">
        <v>35.517013053107704</v>
      </c>
      <c r="T46" s="225">
        <v>4.35888677468526</v>
      </c>
      <c r="U46" s="223">
        <v>48.1966867508999</v>
      </c>
      <c r="V46" s="225">
        <v>3.9503992568014898</v>
      </c>
      <c r="W46" s="223">
        <v>41.8405457154225</v>
      </c>
      <c r="X46" s="225">
        <v>1.755528124717</v>
      </c>
      <c r="Y46" s="223">
        <v>6.3235326623148103</v>
      </c>
      <c r="Z46" s="225">
        <v>4.5850999503881997</v>
      </c>
      <c r="AA46" s="104"/>
      <c r="AB46" s="104"/>
      <c r="AC46" s="104"/>
      <c r="AD46" s="255"/>
    </row>
    <row r="47" spans="1:30" ht="13" customHeight="1" x14ac:dyDescent="0.25">
      <c r="A47" s="26" t="s">
        <v>426</v>
      </c>
      <c r="B47" s="184">
        <v>2</v>
      </c>
      <c r="C47" s="223">
        <v>28.316501834211799</v>
      </c>
      <c r="D47" s="225">
        <v>1.36593954112107</v>
      </c>
      <c r="E47" s="223">
        <v>28.198319908094099</v>
      </c>
      <c r="F47" s="225">
        <v>1.568181942077</v>
      </c>
      <c r="G47" s="223">
        <v>28.8631396740303</v>
      </c>
      <c r="H47" s="225">
        <v>2.1039016910883399</v>
      </c>
      <c r="I47" s="223">
        <v>0.66481976593623704</v>
      </c>
      <c r="J47" s="225">
        <v>2.4006655120642</v>
      </c>
      <c r="K47" s="223">
        <v>38.464678431972402</v>
      </c>
      <c r="L47" s="225">
        <v>8.7292522161112807</v>
      </c>
      <c r="M47" s="223">
        <v>29.0479866816632</v>
      </c>
      <c r="N47" s="225">
        <v>1.87405932386844</v>
      </c>
      <c r="O47" s="223">
        <v>27.291992976862701</v>
      </c>
      <c r="P47" s="225">
        <v>1.5710673334901299</v>
      </c>
      <c r="Q47" s="223">
        <v>-11.1726854551098</v>
      </c>
      <c r="R47" s="225">
        <v>8.9226929634991397</v>
      </c>
      <c r="S47" s="223">
        <v>30.336300183543798</v>
      </c>
      <c r="T47" s="225">
        <v>3.8812516767291401</v>
      </c>
      <c r="U47" s="223">
        <v>19.864332112189999</v>
      </c>
      <c r="V47" s="225">
        <v>4.10340772193282</v>
      </c>
      <c r="W47" s="223">
        <v>28.686993692382099</v>
      </c>
      <c r="X47" s="225">
        <v>1.4918375063270799</v>
      </c>
      <c r="Y47" s="223">
        <v>-1.6493064911617701</v>
      </c>
      <c r="Z47" s="225">
        <v>4.1515356302370598</v>
      </c>
      <c r="AA47" s="104"/>
      <c r="AB47" s="104"/>
      <c r="AC47" s="104"/>
      <c r="AD47" s="255"/>
    </row>
    <row r="48" spans="1:30" ht="13" customHeight="1" x14ac:dyDescent="0.25">
      <c r="A48" s="26" t="s">
        <v>427</v>
      </c>
      <c r="B48" s="184">
        <v>2</v>
      </c>
      <c r="C48" s="223">
        <v>9.9184804176139707</v>
      </c>
      <c r="D48" s="225">
        <v>1.00225359116712</v>
      </c>
      <c r="E48" s="223">
        <v>8.7256829875696802</v>
      </c>
      <c r="F48" s="225">
        <v>0.98366875189956604</v>
      </c>
      <c r="G48" s="223">
        <v>13.2771058056631</v>
      </c>
      <c r="H48" s="225">
        <v>1.79295299382776</v>
      </c>
      <c r="I48" s="223">
        <v>4.55142281809343</v>
      </c>
      <c r="J48" s="225">
        <v>1.71628663553933</v>
      </c>
      <c r="K48" s="223">
        <v>12.1743164419787</v>
      </c>
      <c r="L48" s="225">
        <v>2.7263391884421599</v>
      </c>
      <c r="M48" s="223">
        <v>10.0878098699269</v>
      </c>
      <c r="N48" s="225">
        <v>1.2228144467373001</v>
      </c>
      <c r="O48" s="223">
        <v>8.1989039285314202</v>
      </c>
      <c r="P48" s="225">
        <v>1.2812448126551701</v>
      </c>
      <c r="Q48" s="223">
        <v>-3.97541251344729</v>
      </c>
      <c r="R48" s="225">
        <v>2.863301254115</v>
      </c>
      <c r="S48" s="223">
        <v>13.0674468439449</v>
      </c>
      <c r="T48" s="225">
        <v>2.13574435923644</v>
      </c>
      <c r="U48" s="223">
        <v>11.3815860588349</v>
      </c>
      <c r="V48" s="225">
        <v>2.2141605241592801</v>
      </c>
      <c r="W48" s="223">
        <v>8.8201004190663692</v>
      </c>
      <c r="X48" s="225">
        <v>1.0366001951647601</v>
      </c>
      <c r="Y48" s="223">
        <v>-4.2473464248785602</v>
      </c>
      <c r="Z48" s="225">
        <v>2.1809409631533501</v>
      </c>
      <c r="AA48" s="104"/>
      <c r="AB48" s="104"/>
      <c r="AC48" s="104"/>
      <c r="AD48" s="255"/>
    </row>
    <row r="49" spans="1:30" ht="13" customHeight="1" x14ac:dyDescent="0.25">
      <c r="A49" s="26" t="s">
        <v>428</v>
      </c>
      <c r="B49" s="184">
        <v>2</v>
      </c>
      <c r="C49" s="223">
        <v>11.6843612895915</v>
      </c>
      <c r="D49" s="225">
        <v>0.68787655915027501</v>
      </c>
      <c r="E49" s="223">
        <v>8.4347464611488299</v>
      </c>
      <c r="F49" s="225">
        <v>0.96464473366108205</v>
      </c>
      <c r="G49" s="223">
        <v>14.786912933444199</v>
      </c>
      <c r="H49" s="225">
        <v>1.0694531205856099</v>
      </c>
      <c r="I49" s="223">
        <v>6.3521664722953703</v>
      </c>
      <c r="J49" s="225">
        <v>1.50322267426401</v>
      </c>
      <c r="K49" s="223">
        <v>17.978677827618402</v>
      </c>
      <c r="L49" s="225">
        <v>5.10880221213732</v>
      </c>
      <c r="M49" s="223">
        <v>11.012980686884701</v>
      </c>
      <c r="N49" s="225">
        <v>0.81450096245243297</v>
      </c>
      <c r="O49" s="223">
        <v>13.692762531898801</v>
      </c>
      <c r="P49" s="225">
        <v>2.1671405311332399</v>
      </c>
      <c r="Q49" s="223">
        <v>-4.2859152957195699</v>
      </c>
      <c r="R49" s="225">
        <v>5.7190459162255101</v>
      </c>
      <c r="S49" s="223">
        <v>14.8467764678023</v>
      </c>
      <c r="T49" s="225">
        <v>3.2803603107216701</v>
      </c>
      <c r="U49" s="223">
        <v>11.597681368443499</v>
      </c>
      <c r="V49" s="225">
        <v>2.2427796132067499</v>
      </c>
      <c r="W49" s="223">
        <v>10.612498750797601</v>
      </c>
      <c r="X49" s="225">
        <v>0.82320248396663198</v>
      </c>
      <c r="Y49" s="223">
        <v>-4.2342777170047396</v>
      </c>
      <c r="Z49" s="225">
        <v>3.4265397836124198</v>
      </c>
      <c r="AA49" s="104"/>
      <c r="AB49" s="104"/>
      <c r="AC49" s="104"/>
      <c r="AD49" s="255"/>
    </row>
    <row r="50" spans="1:30" ht="13" customHeight="1" x14ac:dyDescent="0.25">
      <c r="A50" s="26" t="s">
        <v>429</v>
      </c>
      <c r="B50" s="184">
        <v>2</v>
      </c>
      <c r="C50" s="223">
        <v>6.2427135984284696</v>
      </c>
      <c r="D50" s="225">
        <v>0.65719315853201099</v>
      </c>
      <c r="E50" s="223">
        <v>5.8622429778135503</v>
      </c>
      <c r="F50" s="225">
        <v>0.77262843007809101</v>
      </c>
      <c r="G50" s="223">
        <v>7.2256474691750796</v>
      </c>
      <c r="H50" s="225">
        <v>1.18814481035676</v>
      </c>
      <c r="I50" s="223">
        <v>1.36340449136154</v>
      </c>
      <c r="J50" s="225">
        <v>1.40138172764667</v>
      </c>
      <c r="K50" s="223">
        <v>7.4014463286862204</v>
      </c>
      <c r="L50" s="225">
        <v>2.6874405862958599</v>
      </c>
      <c r="M50" s="223">
        <v>5.7002708454524198</v>
      </c>
      <c r="N50" s="225">
        <v>0.85073797141155405</v>
      </c>
      <c r="O50" s="223">
        <v>6.8658368874283697</v>
      </c>
      <c r="P50" s="225">
        <v>1.0093302425266899</v>
      </c>
      <c r="Q50" s="223">
        <v>-0.53560944125785803</v>
      </c>
      <c r="R50" s="225">
        <v>2.95275717252993</v>
      </c>
      <c r="S50" s="223">
        <v>6.2987464473907702</v>
      </c>
      <c r="T50" s="225">
        <v>1.5246225681180301</v>
      </c>
      <c r="U50" s="223">
        <v>6.9952998638903301</v>
      </c>
      <c r="V50" s="225">
        <v>1.4732485196828899</v>
      </c>
      <c r="W50" s="223">
        <v>5.9795214252593096</v>
      </c>
      <c r="X50" s="225">
        <v>0.659468379057501</v>
      </c>
      <c r="Y50" s="223">
        <v>-0.31922502213145598</v>
      </c>
      <c r="Z50" s="225">
        <v>1.5903147891627001</v>
      </c>
      <c r="AA50" s="104"/>
      <c r="AB50" s="104"/>
      <c r="AC50" s="104"/>
      <c r="AD50" s="255"/>
    </row>
    <row r="51" spans="1:30" ht="13" customHeight="1" x14ac:dyDescent="0.25">
      <c r="A51" s="26" t="s">
        <v>430</v>
      </c>
      <c r="B51" s="184">
        <v>2</v>
      </c>
      <c r="C51" s="223">
        <v>4.8679701911456403</v>
      </c>
      <c r="D51" s="225">
        <v>0.40838545680527499</v>
      </c>
      <c r="E51" s="223">
        <v>4.1562069086679001</v>
      </c>
      <c r="F51" s="225">
        <v>0.464758720190385</v>
      </c>
      <c r="G51" s="223">
        <v>6.9514048603507401</v>
      </c>
      <c r="H51" s="225">
        <v>0.93354548966233897</v>
      </c>
      <c r="I51" s="223">
        <v>2.79519795168284</v>
      </c>
      <c r="J51" s="225">
        <v>1.0636869026368501</v>
      </c>
      <c r="K51" s="223">
        <v>3.2672832939957299</v>
      </c>
      <c r="L51" s="225">
        <v>0.762271095930664</v>
      </c>
      <c r="M51" s="223">
        <v>4.5586161795278404</v>
      </c>
      <c r="N51" s="225">
        <v>0.54838640993173904</v>
      </c>
      <c r="O51" s="223">
        <v>7.5577436360334502</v>
      </c>
      <c r="P51" s="225">
        <v>1.1854447942470701</v>
      </c>
      <c r="Q51" s="223">
        <v>4.2904603420377203</v>
      </c>
      <c r="R51" s="225">
        <v>1.5003190104758399</v>
      </c>
      <c r="S51" s="223">
        <v>3.67352733589858</v>
      </c>
      <c r="T51" s="225">
        <v>0.78046619336855005</v>
      </c>
      <c r="U51" s="223">
        <v>6.0148065236362296</v>
      </c>
      <c r="V51" s="225">
        <v>1.1795781212262999</v>
      </c>
      <c r="W51" s="223">
        <v>4.9461428661340499</v>
      </c>
      <c r="X51" s="225">
        <v>0.57238215645204704</v>
      </c>
      <c r="Y51" s="223">
        <v>1.27261553023546</v>
      </c>
      <c r="Z51" s="225">
        <v>1.07252366921196</v>
      </c>
      <c r="AA51" s="104"/>
      <c r="AB51" s="104"/>
      <c r="AC51" s="104"/>
      <c r="AD51" s="255"/>
    </row>
    <row r="52" spans="1:30" ht="13" customHeight="1" x14ac:dyDescent="0.25">
      <c r="A52" s="26" t="s">
        <v>431</v>
      </c>
      <c r="B52" s="184">
        <v>2</v>
      </c>
      <c r="C52" s="223">
        <v>22.5750678533947</v>
      </c>
      <c r="D52" s="225">
        <v>0.87290636732850502</v>
      </c>
      <c r="E52" s="223">
        <v>22.370343947339801</v>
      </c>
      <c r="F52" s="225">
        <v>1.0029233229209</v>
      </c>
      <c r="G52" s="223">
        <v>22.935121248920201</v>
      </c>
      <c r="H52" s="225">
        <v>1.7054549917484301</v>
      </c>
      <c r="I52" s="223">
        <v>0.56477730158042405</v>
      </c>
      <c r="J52" s="225">
        <v>2.0067677518751301</v>
      </c>
      <c r="K52" s="223">
        <v>23.897623604898499</v>
      </c>
      <c r="L52" s="225">
        <v>3.23866813748523</v>
      </c>
      <c r="M52" s="223">
        <v>22.350104292048499</v>
      </c>
      <c r="N52" s="225">
        <v>1.12367788558869</v>
      </c>
      <c r="O52" s="223">
        <v>22.140125914735901</v>
      </c>
      <c r="P52" s="225">
        <v>2.0753612275353701</v>
      </c>
      <c r="Q52" s="223">
        <v>-1.75749769016262</v>
      </c>
      <c r="R52" s="225">
        <v>4.39282872947605</v>
      </c>
      <c r="S52" s="223">
        <v>21.806306977822</v>
      </c>
      <c r="T52" s="225">
        <v>2.8909866037984</v>
      </c>
      <c r="U52" s="223">
        <v>20.7410166467496</v>
      </c>
      <c r="V52" s="225">
        <v>2.0073521743585401</v>
      </c>
      <c r="W52" s="223">
        <v>22.478969512421099</v>
      </c>
      <c r="X52" s="225">
        <v>1.2893464353272901</v>
      </c>
      <c r="Y52" s="223">
        <v>0.67266253459909098</v>
      </c>
      <c r="Z52" s="225">
        <v>3.5160344134028598</v>
      </c>
      <c r="AA52" s="104"/>
      <c r="AB52" s="104"/>
      <c r="AC52" s="104"/>
      <c r="AD52" s="255"/>
    </row>
    <row r="53" spans="1:30" ht="13" customHeight="1" x14ac:dyDescent="0.25">
      <c r="A53" s="26" t="s">
        <v>432</v>
      </c>
      <c r="B53" s="184">
        <v>2</v>
      </c>
      <c r="C53" s="223">
        <v>30.4502697332133</v>
      </c>
      <c r="D53" s="225">
        <v>1.3922323406292201</v>
      </c>
      <c r="E53" s="223">
        <v>29.635362384918899</v>
      </c>
      <c r="F53" s="225">
        <v>1.4743740248081301</v>
      </c>
      <c r="G53" s="223">
        <v>33.470981481687097</v>
      </c>
      <c r="H53" s="225">
        <v>2.3070005436082801</v>
      </c>
      <c r="I53" s="223">
        <v>3.8356190967681401</v>
      </c>
      <c r="J53" s="225">
        <v>2.3575466099578399</v>
      </c>
      <c r="K53" s="223">
        <v>34.203108637457397</v>
      </c>
      <c r="L53" s="225">
        <v>3.9952459879674098</v>
      </c>
      <c r="M53" s="223">
        <v>33.0442849580717</v>
      </c>
      <c r="N53" s="225">
        <v>1.6392870923888401</v>
      </c>
      <c r="O53" s="223">
        <v>24.6020044593614</v>
      </c>
      <c r="P53" s="225">
        <v>1.71910065005291</v>
      </c>
      <c r="Q53" s="223">
        <v>-9.60110417809598</v>
      </c>
      <c r="R53" s="225">
        <v>4.3703886635933999</v>
      </c>
      <c r="S53" s="223">
        <v>34.091870832867698</v>
      </c>
      <c r="T53" s="225">
        <v>2.6418889216091102</v>
      </c>
      <c r="U53" s="223">
        <v>34.671225651622102</v>
      </c>
      <c r="V53" s="225">
        <v>2.7119336825516398</v>
      </c>
      <c r="W53" s="223">
        <v>28.4334655944876</v>
      </c>
      <c r="X53" s="225">
        <v>1.40186719622199</v>
      </c>
      <c r="Y53" s="223">
        <v>-5.6584052383800696</v>
      </c>
      <c r="Z53" s="225">
        <v>2.5695664958419502</v>
      </c>
      <c r="AA53" s="104"/>
      <c r="AB53" s="104"/>
      <c r="AC53" s="104"/>
      <c r="AD53" s="255"/>
    </row>
    <row r="54" spans="1:30" ht="13" customHeight="1" x14ac:dyDescent="0.25">
      <c r="A54" s="26" t="s">
        <v>433</v>
      </c>
      <c r="B54" s="184">
        <v>2</v>
      </c>
      <c r="C54" s="223">
        <v>36.544344625055103</v>
      </c>
      <c r="D54" s="225">
        <v>1.6248179920001999</v>
      </c>
      <c r="E54" s="223">
        <v>36.368644531617598</v>
      </c>
      <c r="F54" s="225">
        <v>1.81149290610553</v>
      </c>
      <c r="G54" s="223">
        <v>36.917920882397397</v>
      </c>
      <c r="H54" s="225">
        <v>2.9459739185225402</v>
      </c>
      <c r="I54" s="223">
        <v>0.54927635077974901</v>
      </c>
      <c r="J54" s="225">
        <v>3.2539386183772798</v>
      </c>
      <c r="K54" s="223">
        <v>38.769412483853301</v>
      </c>
      <c r="L54" s="225">
        <v>4.9624899647820202</v>
      </c>
      <c r="M54" s="223">
        <v>37.181273383592398</v>
      </c>
      <c r="N54" s="225">
        <v>1.7548484990104201</v>
      </c>
      <c r="O54" s="223">
        <v>35.124947656626098</v>
      </c>
      <c r="P54" s="225">
        <v>2.3289950248103302</v>
      </c>
      <c r="Q54" s="223">
        <v>-3.64446482722717</v>
      </c>
      <c r="R54" s="225">
        <v>5.2899298033592199</v>
      </c>
      <c r="S54" s="223">
        <v>38.6265446780695</v>
      </c>
      <c r="T54" s="225">
        <v>3.0924267175139302</v>
      </c>
      <c r="U54" s="223">
        <v>37.919467998429397</v>
      </c>
      <c r="V54" s="225">
        <v>3.7039438784877601</v>
      </c>
      <c r="W54" s="223">
        <v>35.920406693580297</v>
      </c>
      <c r="X54" s="225">
        <v>1.9337506699355</v>
      </c>
      <c r="Y54" s="223">
        <v>-2.7061379844892102</v>
      </c>
      <c r="Z54" s="225">
        <v>3.5591647606474699</v>
      </c>
      <c r="AA54" s="104"/>
      <c r="AB54" s="104"/>
      <c r="AC54" s="104"/>
      <c r="AD54" s="255"/>
    </row>
    <row r="55" spans="1:30" ht="13" customHeight="1" x14ac:dyDescent="0.25">
      <c r="A55" s="26" t="s">
        <v>434</v>
      </c>
      <c r="B55" s="184">
        <v>2</v>
      </c>
      <c r="C55" s="223">
        <v>32.728737223056598</v>
      </c>
      <c r="D55" s="225">
        <v>1.4477447501662899</v>
      </c>
      <c r="E55" s="223">
        <v>35.607772989220599</v>
      </c>
      <c r="F55" s="225">
        <v>1.80516448233905</v>
      </c>
      <c r="G55" s="223">
        <v>28.359143522088399</v>
      </c>
      <c r="H55" s="225">
        <v>2.0589332733038201</v>
      </c>
      <c r="I55" s="223">
        <v>-7.2486294671321998</v>
      </c>
      <c r="J55" s="225">
        <v>2.5122377251526999</v>
      </c>
      <c r="K55" s="223">
        <v>31.872421216097099</v>
      </c>
      <c r="L55" s="225">
        <v>2.79481824069798</v>
      </c>
      <c r="M55" s="223">
        <v>31.911947877410601</v>
      </c>
      <c r="N55" s="225">
        <v>2.37066738563699</v>
      </c>
      <c r="O55" s="223">
        <v>34.926358974220797</v>
      </c>
      <c r="P55" s="225">
        <v>2.4211353277577401</v>
      </c>
      <c r="Q55" s="223">
        <v>3.0539377581237099</v>
      </c>
      <c r="R55" s="225">
        <v>3.5306721638812402</v>
      </c>
      <c r="S55" s="223">
        <v>33.247037341078197</v>
      </c>
      <c r="T55" s="225">
        <v>2.6181931477559401</v>
      </c>
      <c r="U55" s="223">
        <v>31.250606400940001</v>
      </c>
      <c r="V55" s="225">
        <v>3.0226792718413802</v>
      </c>
      <c r="W55" s="223">
        <v>32.543796083884203</v>
      </c>
      <c r="X55" s="225">
        <v>2.0565789651792099</v>
      </c>
      <c r="Y55" s="223">
        <v>-0.70324125719395203</v>
      </c>
      <c r="Z55" s="225">
        <v>3.3112573953142999</v>
      </c>
      <c r="AA55" s="104"/>
      <c r="AB55" s="104"/>
      <c r="AC55" s="104"/>
      <c r="AD55" s="255"/>
    </row>
    <row r="56" spans="1:30" ht="13" customHeight="1" x14ac:dyDescent="0.25">
      <c r="A56" s="26" t="s">
        <v>435</v>
      </c>
      <c r="B56" s="184">
        <v>2</v>
      </c>
      <c r="C56" s="223">
        <v>26.899918766937802</v>
      </c>
      <c r="D56" s="225">
        <v>0.82966948023411202</v>
      </c>
      <c r="E56" s="223">
        <v>27.051188374906001</v>
      </c>
      <c r="F56" s="225">
        <v>1.16299438765824</v>
      </c>
      <c r="G56" s="223">
        <v>26.300202724553699</v>
      </c>
      <c r="H56" s="225">
        <v>1.28343654780918</v>
      </c>
      <c r="I56" s="223">
        <v>-0.75098565035228804</v>
      </c>
      <c r="J56" s="225">
        <v>1.8064745526467501</v>
      </c>
      <c r="K56" s="223">
        <v>35.855085461126798</v>
      </c>
      <c r="L56" s="225">
        <v>3.3957862252478601</v>
      </c>
      <c r="M56" s="223">
        <v>28.7996937707209</v>
      </c>
      <c r="N56" s="225">
        <v>1.1597996793141701</v>
      </c>
      <c r="O56" s="223">
        <v>21.8561775665565</v>
      </c>
      <c r="P56" s="225">
        <v>1.30975807071591</v>
      </c>
      <c r="Q56" s="223">
        <v>-13.9989078945703</v>
      </c>
      <c r="R56" s="225">
        <v>3.87085182115811</v>
      </c>
      <c r="S56" s="223">
        <v>31.079313004010199</v>
      </c>
      <c r="T56" s="225">
        <v>1.88056682007874</v>
      </c>
      <c r="U56" s="223">
        <v>28.0213325485133</v>
      </c>
      <c r="V56" s="225">
        <v>2.0620021499224102</v>
      </c>
      <c r="W56" s="223">
        <v>24.914214253274899</v>
      </c>
      <c r="X56" s="225">
        <v>1.0569186605583201</v>
      </c>
      <c r="Y56" s="223">
        <v>-6.1650987507352104</v>
      </c>
      <c r="Z56" s="225">
        <v>2.1746334176880802</v>
      </c>
      <c r="AA56" s="104"/>
      <c r="AB56" s="104"/>
      <c r="AC56" s="104"/>
      <c r="AD56" s="255"/>
    </row>
    <row r="57" spans="1:30" ht="13" customHeight="1" x14ac:dyDescent="0.25">
      <c r="A57" s="26" t="s">
        <v>436</v>
      </c>
      <c r="B57" s="184">
        <v>2</v>
      </c>
      <c r="C57" s="223">
        <v>42.090728231785903</v>
      </c>
      <c r="D57" s="225">
        <v>1.6218976659961699</v>
      </c>
      <c r="E57" s="223">
        <v>40.979446474637101</v>
      </c>
      <c r="F57" s="225">
        <v>2.0746095119174299</v>
      </c>
      <c r="G57" s="223">
        <v>44.330928726353797</v>
      </c>
      <c r="H57" s="225">
        <v>2.5135358365345599</v>
      </c>
      <c r="I57" s="223">
        <v>3.35148225171667</v>
      </c>
      <c r="J57" s="225">
        <v>3.2335520303458298</v>
      </c>
      <c r="K57" s="223">
        <v>54.3997445923833</v>
      </c>
      <c r="L57" s="225">
        <v>5.3405133740799897</v>
      </c>
      <c r="M57" s="223">
        <v>43.246895662391601</v>
      </c>
      <c r="N57" s="225">
        <v>1.8321713209574599</v>
      </c>
      <c r="O57" s="223">
        <v>39.594382134317698</v>
      </c>
      <c r="P57" s="225">
        <v>2.4232249854957302</v>
      </c>
      <c r="Q57" s="223">
        <v>-14.8053624580656</v>
      </c>
      <c r="R57" s="225">
        <v>5.6357127434021503</v>
      </c>
      <c r="S57" s="223">
        <v>40.356781423188004</v>
      </c>
      <c r="T57" s="225">
        <v>4.3636949450810896</v>
      </c>
      <c r="U57" s="223">
        <v>42.414048450679203</v>
      </c>
      <c r="V57" s="225">
        <v>4.3669763563803699</v>
      </c>
      <c r="W57" s="223">
        <v>42.115066618029402</v>
      </c>
      <c r="X57" s="225">
        <v>1.9465338586260801</v>
      </c>
      <c r="Y57" s="223">
        <v>1.75828519484143</v>
      </c>
      <c r="Z57" s="225">
        <v>4.83654023360653</v>
      </c>
      <c r="AA57" s="104"/>
      <c r="AB57" s="104"/>
      <c r="AC57" s="104"/>
      <c r="AD57" s="255"/>
    </row>
    <row r="58" spans="1:30" ht="13" customHeight="1" x14ac:dyDescent="0.25">
      <c r="A58" s="26" t="s">
        <v>437</v>
      </c>
      <c r="B58" s="184">
        <v>2</v>
      </c>
      <c r="C58" s="223">
        <v>10.508747608409401</v>
      </c>
      <c r="D58" s="225">
        <v>0.69311374962839301</v>
      </c>
      <c r="E58" s="223">
        <v>9.34315463617558</v>
      </c>
      <c r="F58" s="225">
        <v>0.90631570286590502</v>
      </c>
      <c r="G58" s="223">
        <v>12.216915143803501</v>
      </c>
      <c r="H58" s="225">
        <v>1.0781535938006299</v>
      </c>
      <c r="I58" s="223">
        <v>2.8737605076279098</v>
      </c>
      <c r="J58" s="225">
        <v>1.40408721345503</v>
      </c>
      <c r="K58" s="223">
        <v>14.8113031949787</v>
      </c>
      <c r="L58" s="225">
        <v>2.0880523954428498</v>
      </c>
      <c r="M58" s="223">
        <v>9.7491982118495297</v>
      </c>
      <c r="N58" s="225">
        <v>0.71940307851636198</v>
      </c>
      <c r="O58" s="223">
        <v>9.5150946810645696</v>
      </c>
      <c r="P58" s="225">
        <v>2.3586158627389202</v>
      </c>
      <c r="Q58" s="223">
        <v>-5.2962085139141699</v>
      </c>
      <c r="R58" s="225">
        <v>3.2462014969716799</v>
      </c>
      <c r="S58" s="223">
        <v>15.205757354318701</v>
      </c>
      <c r="T58" s="225">
        <v>2.06257290686343</v>
      </c>
      <c r="U58" s="223">
        <v>11.055891643827</v>
      </c>
      <c r="V58" s="225">
        <v>1.4059259971292399</v>
      </c>
      <c r="W58" s="223">
        <v>8.6106751102871399</v>
      </c>
      <c r="X58" s="225">
        <v>0.73938457045661998</v>
      </c>
      <c r="Y58" s="223">
        <v>-6.59508224403156</v>
      </c>
      <c r="Z58" s="225">
        <v>2.22407656082463</v>
      </c>
      <c r="AA58" s="104"/>
      <c r="AB58" s="104"/>
      <c r="AC58" s="104"/>
      <c r="AD58" s="255"/>
    </row>
    <row r="59" spans="1:30" ht="13" customHeight="1" x14ac:dyDescent="0.25">
      <c r="A59" s="26" t="s">
        <v>438</v>
      </c>
      <c r="B59" s="184">
        <v>2</v>
      </c>
      <c r="C59" s="223">
        <v>13.8493787486331</v>
      </c>
      <c r="D59" s="225">
        <v>1.0568115370133699</v>
      </c>
      <c r="E59" s="223">
        <v>13.682342764482</v>
      </c>
      <c r="F59" s="225">
        <v>1.1275574294991799</v>
      </c>
      <c r="G59" s="223">
        <v>14.171783954565999</v>
      </c>
      <c r="H59" s="225">
        <v>2.0660659621916402</v>
      </c>
      <c r="I59" s="223">
        <v>0.48944119008398201</v>
      </c>
      <c r="J59" s="225">
        <v>2.2180882553644201</v>
      </c>
      <c r="K59" s="223">
        <v>20.131438186333501</v>
      </c>
      <c r="L59" s="225">
        <v>4.49012612037387</v>
      </c>
      <c r="M59" s="223">
        <v>13.533187374869501</v>
      </c>
      <c r="N59" s="225">
        <v>1.52767948296645</v>
      </c>
      <c r="O59" s="223">
        <v>7.0855908114500199</v>
      </c>
      <c r="P59" s="225">
        <v>1.57057951591447</v>
      </c>
      <c r="Q59" s="223">
        <v>-13.045847374883399</v>
      </c>
      <c r="R59" s="225">
        <v>4.6346625392007503</v>
      </c>
      <c r="S59" s="223">
        <v>16.703788209268801</v>
      </c>
      <c r="T59" s="225">
        <v>3.5454424014242498</v>
      </c>
      <c r="U59" s="223">
        <v>16.968316865712101</v>
      </c>
      <c r="V59" s="225">
        <v>2.4966962589584898</v>
      </c>
      <c r="W59" s="223">
        <v>10.7639783699576</v>
      </c>
      <c r="X59" s="225">
        <v>1.08569223295868</v>
      </c>
      <c r="Y59" s="223">
        <v>-5.9398098393112404</v>
      </c>
      <c r="Z59" s="225">
        <v>3.6765193546948298</v>
      </c>
      <c r="AA59" s="104"/>
      <c r="AB59" s="104"/>
      <c r="AC59" s="104"/>
      <c r="AD59" s="255"/>
    </row>
    <row r="60" spans="1:30" ht="13" customHeight="1" x14ac:dyDescent="0.25">
      <c r="A60" s="26" t="s">
        <v>439</v>
      </c>
      <c r="B60" s="184">
        <v>2</v>
      </c>
      <c r="C60" s="223">
        <v>45.132014983439397</v>
      </c>
      <c r="D60" s="225">
        <v>1.65886184613444</v>
      </c>
      <c r="E60" s="223">
        <v>47.065795202612101</v>
      </c>
      <c r="F60" s="225">
        <v>1.8884306245621101</v>
      </c>
      <c r="G60" s="223">
        <v>40.999915842434397</v>
      </c>
      <c r="H60" s="225">
        <v>3.16915557413467</v>
      </c>
      <c r="I60" s="223">
        <v>-6.0658793601777701</v>
      </c>
      <c r="J60" s="225">
        <v>3.6014623015620399</v>
      </c>
      <c r="K60" s="223">
        <v>41.643979180481097</v>
      </c>
      <c r="L60" s="225">
        <v>6.1987793893443097</v>
      </c>
      <c r="M60" s="223">
        <v>51.0407899600281</v>
      </c>
      <c r="N60" s="225">
        <v>3.0336323132504801</v>
      </c>
      <c r="O60" s="223">
        <v>38.547311078819902</v>
      </c>
      <c r="P60" s="225">
        <v>3.2516647400633798</v>
      </c>
      <c r="Q60" s="223">
        <v>-3.0966681016611899</v>
      </c>
      <c r="R60" s="225">
        <v>7.5273329568129901</v>
      </c>
      <c r="S60" s="223">
        <v>40.708870179633699</v>
      </c>
      <c r="T60" s="225">
        <v>4.7280401042060802</v>
      </c>
      <c r="U60" s="223">
        <v>49.153006989801497</v>
      </c>
      <c r="V60" s="225">
        <v>5.5120913108489598</v>
      </c>
      <c r="W60" s="223">
        <v>45.384156223614298</v>
      </c>
      <c r="X60" s="225">
        <v>2.6370876115570101</v>
      </c>
      <c r="Y60" s="223">
        <v>4.6752860439806696</v>
      </c>
      <c r="Z60" s="225">
        <v>6.02435089178661</v>
      </c>
      <c r="AA60" s="104"/>
      <c r="AB60" s="104"/>
      <c r="AC60" s="104"/>
      <c r="AD60" s="255"/>
    </row>
    <row r="61" spans="1:30" ht="13" customHeight="1" x14ac:dyDescent="0.25">
      <c r="A61" s="26" t="s">
        <v>440</v>
      </c>
      <c r="B61" s="184">
        <v>2</v>
      </c>
      <c r="C61" s="223">
        <v>22.005809005721499</v>
      </c>
      <c r="D61" s="225">
        <v>0.90813915693459502</v>
      </c>
      <c r="E61" s="223">
        <v>18.6085060815082</v>
      </c>
      <c r="F61" s="225">
        <v>1.0820147298099201</v>
      </c>
      <c r="G61" s="223">
        <v>28.193452489708498</v>
      </c>
      <c r="H61" s="225">
        <v>1.6028934449082</v>
      </c>
      <c r="I61" s="223">
        <v>9.5849464082002491</v>
      </c>
      <c r="J61" s="225">
        <v>1.92567797278164</v>
      </c>
      <c r="K61" s="223">
        <v>19.120198803516601</v>
      </c>
      <c r="L61" s="225">
        <v>1.54569651983297</v>
      </c>
      <c r="M61" s="223">
        <v>20.379468853714901</v>
      </c>
      <c r="N61" s="225">
        <v>1.12356562403336</v>
      </c>
      <c r="O61" s="223">
        <v>28.693784359751401</v>
      </c>
      <c r="P61" s="225">
        <v>1.89900680483825</v>
      </c>
      <c r="Q61" s="223">
        <v>9.5735855562347894</v>
      </c>
      <c r="R61" s="225">
        <v>2.45483474720456</v>
      </c>
      <c r="S61" s="223">
        <v>19.013186363839399</v>
      </c>
      <c r="T61" s="225">
        <v>1.6252800375882199</v>
      </c>
      <c r="U61" s="223">
        <v>21.217232943513</v>
      </c>
      <c r="V61" s="225">
        <v>1.96741256599857</v>
      </c>
      <c r="W61" s="223">
        <v>23.724050946604901</v>
      </c>
      <c r="X61" s="225">
        <v>1.2998562399664599</v>
      </c>
      <c r="Y61" s="223">
        <v>4.7108645827655202</v>
      </c>
      <c r="Z61" s="225">
        <v>2.05756625018503</v>
      </c>
      <c r="AA61" s="104"/>
      <c r="AB61" s="104"/>
      <c r="AC61" s="104"/>
      <c r="AD61" s="255"/>
    </row>
    <row r="62" spans="1:30" ht="13" customHeight="1" x14ac:dyDescent="0.25">
      <c r="A62" s="26" t="s">
        <v>441</v>
      </c>
      <c r="B62" s="184">
        <v>2</v>
      </c>
      <c r="C62" s="223">
        <v>16.247918019816002</v>
      </c>
      <c r="D62" s="225">
        <v>0.87622040749112295</v>
      </c>
      <c r="E62" s="223">
        <v>14.2178547742158</v>
      </c>
      <c r="F62" s="225">
        <v>0.88738442951993801</v>
      </c>
      <c r="G62" s="223">
        <v>20.708985525672599</v>
      </c>
      <c r="H62" s="225">
        <v>1.6559721341238001</v>
      </c>
      <c r="I62" s="223">
        <v>6.4911307514568</v>
      </c>
      <c r="J62" s="225">
        <v>1.7181914933364499</v>
      </c>
      <c r="K62" s="223">
        <v>11.8931933766382</v>
      </c>
      <c r="L62" s="225">
        <v>2.11870154100682</v>
      </c>
      <c r="M62" s="223">
        <v>16.7780900252157</v>
      </c>
      <c r="N62" s="225">
        <v>0.97375062749060404</v>
      </c>
      <c r="O62" s="223">
        <v>14.899395513598501</v>
      </c>
      <c r="P62" s="225">
        <v>2.2053074720650199</v>
      </c>
      <c r="Q62" s="223">
        <v>3.00620213696034</v>
      </c>
      <c r="R62" s="225">
        <v>3.2113865568590101</v>
      </c>
      <c r="S62" s="223">
        <v>14.3132979147563</v>
      </c>
      <c r="T62" s="225">
        <v>2.3303903619036399</v>
      </c>
      <c r="U62" s="223">
        <v>6.6612595011007203</v>
      </c>
      <c r="V62" s="225">
        <v>1.5383620007271299</v>
      </c>
      <c r="W62" s="223">
        <v>17.554082050441298</v>
      </c>
      <c r="X62" s="225">
        <v>1.01020097194004</v>
      </c>
      <c r="Y62" s="223">
        <v>3.2407841356849798</v>
      </c>
      <c r="Z62" s="225">
        <v>2.5934003490890101</v>
      </c>
      <c r="AA62" s="104"/>
      <c r="AB62" s="104"/>
      <c r="AC62" s="104"/>
      <c r="AD62" s="255"/>
    </row>
    <row r="63" spans="1:30" ht="13" customHeight="1" x14ac:dyDescent="0.25">
      <c r="A63" s="211" t="s">
        <v>442</v>
      </c>
      <c r="B63" s="185">
        <v>2</v>
      </c>
      <c r="C63" s="224">
        <v>32.928524363072697</v>
      </c>
      <c r="D63" s="226">
        <v>0.27036489979717698</v>
      </c>
      <c r="E63" s="224">
        <v>33.176265847962597</v>
      </c>
      <c r="F63" s="226">
        <v>0.317550435565912</v>
      </c>
      <c r="G63" s="224">
        <v>32.226653973321</v>
      </c>
      <c r="H63" s="226">
        <v>0.44653795066539698</v>
      </c>
      <c r="I63" s="224">
        <v>-0.94961187464165098</v>
      </c>
      <c r="J63" s="226">
        <v>0.51108543920345095</v>
      </c>
      <c r="K63" s="224">
        <v>35.1256944582098</v>
      </c>
      <c r="L63" s="226">
        <v>0.88870925508565801</v>
      </c>
      <c r="M63" s="224">
        <v>34.860063104650699</v>
      </c>
      <c r="N63" s="226">
        <v>0.35486910174406899</v>
      </c>
      <c r="O63" s="224">
        <v>29.716814072948701</v>
      </c>
      <c r="P63" s="226">
        <v>0.41863558814794299</v>
      </c>
      <c r="Q63" s="224">
        <v>-5.4088803852610896</v>
      </c>
      <c r="R63" s="226">
        <v>0.98413317068809103</v>
      </c>
      <c r="S63" s="224">
        <v>33.628898512191</v>
      </c>
      <c r="T63" s="226">
        <v>0.61343197264775795</v>
      </c>
      <c r="U63" s="224">
        <v>35.072693599879599</v>
      </c>
      <c r="V63" s="226">
        <v>0.63408811951866395</v>
      </c>
      <c r="W63" s="224">
        <v>32.111446176293803</v>
      </c>
      <c r="X63" s="226">
        <v>0.32449717449745702</v>
      </c>
      <c r="Y63" s="224">
        <v>-1.51745233589726</v>
      </c>
      <c r="Z63" s="226">
        <v>0.67212777264321999</v>
      </c>
      <c r="AA63" s="104"/>
      <c r="AB63" s="104"/>
      <c r="AC63" s="104"/>
      <c r="AD63" s="255"/>
    </row>
    <row r="64" spans="1:30" ht="13" customHeight="1" x14ac:dyDescent="0.25">
      <c r="A64" s="212" t="s">
        <v>443</v>
      </c>
      <c r="B64" s="186">
        <v>2</v>
      </c>
      <c r="C64" s="245">
        <v>35.660711966697697</v>
      </c>
      <c r="D64" s="248">
        <v>0.42959487904686</v>
      </c>
      <c r="E64" s="245">
        <v>35.627921757000799</v>
      </c>
      <c r="F64" s="248">
        <v>0.511988325259641</v>
      </c>
      <c r="G64" s="245">
        <v>35.163724342968798</v>
      </c>
      <c r="H64" s="248">
        <v>0.71902424506155704</v>
      </c>
      <c r="I64" s="245">
        <v>-0.46419741403199499</v>
      </c>
      <c r="J64" s="248">
        <v>0.85266925064082399</v>
      </c>
      <c r="K64" s="245">
        <v>40.416894578610901</v>
      </c>
      <c r="L64" s="248">
        <v>1.69771765398507</v>
      </c>
      <c r="M64" s="245">
        <v>38.343082908279399</v>
      </c>
      <c r="N64" s="248">
        <v>0.59755730019682196</v>
      </c>
      <c r="O64" s="245">
        <v>31.4245035448149</v>
      </c>
      <c r="P64" s="248">
        <v>0.59310341724789795</v>
      </c>
      <c r="Q64" s="245">
        <v>-8.9923910337959896</v>
      </c>
      <c r="R64" s="248">
        <v>1.8101520385033201</v>
      </c>
      <c r="S64" s="245">
        <v>37.002434329245403</v>
      </c>
      <c r="T64" s="248">
        <v>1.01149225234898</v>
      </c>
      <c r="U64" s="245">
        <v>38.857686567540398</v>
      </c>
      <c r="V64" s="248">
        <v>0.98907687378314502</v>
      </c>
      <c r="W64" s="245">
        <v>34.258933308407599</v>
      </c>
      <c r="X64" s="248">
        <v>0.488300046079228</v>
      </c>
      <c r="Y64" s="245">
        <v>-2.7435010208378201</v>
      </c>
      <c r="Z64" s="248">
        <v>1.0989445904360999</v>
      </c>
      <c r="AA64" s="104"/>
      <c r="AB64" s="104"/>
      <c r="AC64" s="104"/>
      <c r="AD64" s="255"/>
    </row>
    <row r="65" spans="1:30" ht="13" customHeight="1" x14ac:dyDescent="0.25">
      <c r="A65" s="213" t="s">
        <v>444</v>
      </c>
      <c r="B65" s="187">
        <v>2</v>
      </c>
      <c r="C65" s="246">
        <v>25.276716483272999</v>
      </c>
      <c r="D65" s="249">
        <v>0.174754307669441</v>
      </c>
      <c r="E65" s="246">
        <v>25.017006695301799</v>
      </c>
      <c r="F65" s="249">
        <v>0.20505525208751699</v>
      </c>
      <c r="G65" s="246">
        <v>25.789061212712699</v>
      </c>
      <c r="H65" s="249">
        <v>0.29810855131985903</v>
      </c>
      <c r="I65" s="246">
        <v>0.77205451741096998</v>
      </c>
      <c r="J65" s="249">
        <v>0.34265419002831898</v>
      </c>
      <c r="K65" s="246">
        <v>27.047899449265199</v>
      </c>
      <c r="L65" s="249">
        <v>0.58332364933379</v>
      </c>
      <c r="M65" s="246">
        <v>26.299321260323801</v>
      </c>
      <c r="N65" s="249">
        <v>0.229728253343121</v>
      </c>
      <c r="O65" s="246">
        <v>23.2585227987556</v>
      </c>
      <c r="P65" s="249">
        <v>0.28927060603780502</v>
      </c>
      <c r="Q65" s="246">
        <v>-3.7893766505095301</v>
      </c>
      <c r="R65" s="249">
        <v>0.65347010409895701</v>
      </c>
      <c r="S65" s="246">
        <v>26.043561330660101</v>
      </c>
      <c r="T65" s="249">
        <v>0.40780765314180201</v>
      </c>
      <c r="U65" s="246">
        <v>26.449387645857001</v>
      </c>
      <c r="V65" s="249">
        <v>0.41347353089384797</v>
      </c>
      <c r="W65" s="246">
        <v>24.554095547831398</v>
      </c>
      <c r="X65" s="249">
        <v>0.21367970880894599</v>
      </c>
      <c r="Y65" s="246">
        <v>-1.48946578282864</v>
      </c>
      <c r="Z65" s="249">
        <v>0.45169730175891798</v>
      </c>
      <c r="AA65" s="104"/>
      <c r="AB65" s="104"/>
      <c r="AC65" s="104"/>
      <c r="AD65" s="255"/>
    </row>
    <row r="66" spans="1:30" ht="13" customHeight="1" x14ac:dyDescent="0.25">
      <c r="A66" s="26" t="s">
        <v>445</v>
      </c>
      <c r="B66" s="184">
        <v>2</v>
      </c>
      <c r="C66" s="223">
        <v>44.778636149799603</v>
      </c>
      <c r="D66" s="225">
        <v>3.3756868996242502</v>
      </c>
      <c r="E66" s="223">
        <v>47.459978596972903</v>
      </c>
      <c r="F66" s="225">
        <v>3.71723854320962</v>
      </c>
      <c r="G66" s="223">
        <v>40.564122243972598</v>
      </c>
      <c r="H66" s="225">
        <v>5.5748795602449999</v>
      </c>
      <c r="I66" s="223">
        <v>-6.8958563530003198</v>
      </c>
      <c r="J66" s="225">
        <v>6.1836601278045</v>
      </c>
      <c r="K66" s="223">
        <v>47.960739271492699</v>
      </c>
      <c r="L66" s="225">
        <v>8.1691265093944594</v>
      </c>
      <c r="M66" s="223">
        <v>47.194113445506197</v>
      </c>
      <c r="N66" s="225">
        <v>3.1044104156588301</v>
      </c>
      <c r="O66" s="223">
        <v>38.438122934886103</v>
      </c>
      <c r="P66" s="225">
        <v>6.5676563260356398</v>
      </c>
      <c r="Q66" s="223">
        <v>-9.5226163366065393</v>
      </c>
      <c r="R66" s="225">
        <v>9.3688419282836009</v>
      </c>
      <c r="S66" s="223">
        <v>34.687327891405999</v>
      </c>
      <c r="T66" s="225">
        <v>5.8586483330739396</v>
      </c>
      <c r="U66" s="223">
        <v>47.6129948543743</v>
      </c>
      <c r="V66" s="225">
        <v>4.3666243847333401</v>
      </c>
      <c r="W66" s="223">
        <v>48.582914175617603</v>
      </c>
      <c r="X66" s="225">
        <v>4.0068270537979096</v>
      </c>
      <c r="Y66" s="223">
        <v>13.8955862842116</v>
      </c>
      <c r="Z66" s="225">
        <v>5.2401508719513199</v>
      </c>
      <c r="AA66" s="104"/>
      <c r="AB66" s="104"/>
      <c r="AC66" s="104"/>
      <c r="AD66" s="255"/>
    </row>
    <row r="67" spans="1:30" ht="13" customHeight="1" x14ac:dyDescent="0.25">
      <c r="A67" s="26" t="s">
        <v>446</v>
      </c>
      <c r="B67" s="184">
        <v>2</v>
      </c>
      <c r="C67" s="223">
        <v>66.983184870035203</v>
      </c>
      <c r="D67" s="225">
        <v>2.1982305400671098</v>
      </c>
      <c r="E67" s="223">
        <v>65.236421389674305</v>
      </c>
      <c r="F67" s="225">
        <v>2.85455826861824</v>
      </c>
      <c r="G67" s="223">
        <v>69.181687172299604</v>
      </c>
      <c r="H67" s="225">
        <v>2.8243552217647498</v>
      </c>
      <c r="I67" s="223">
        <v>3.9452657826252602</v>
      </c>
      <c r="J67" s="225">
        <v>3.6235453874900498</v>
      </c>
      <c r="K67" s="223">
        <v>72.531692175773898</v>
      </c>
      <c r="L67" s="225">
        <v>5.0746904565561302</v>
      </c>
      <c r="M67" s="223">
        <v>72.155283394226302</v>
      </c>
      <c r="N67" s="225">
        <v>3.2166618278886099</v>
      </c>
      <c r="O67" s="223">
        <v>53.584932075737498</v>
      </c>
      <c r="P67" s="225">
        <v>5.8550079397830599</v>
      </c>
      <c r="Q67" s="223">
        <v>-18.9467601000364</v>
      </c>
      <c r="R67" s="225">
        <v>7.37643797523255</v>
      </c>
      <c r="S67" s="223">
        <v>68.698209068238299</v>
      </c>
      <c r="T67" s="225">
        <v>3.9736699825735999</v>
      </c>
      <c r="U67" s="223">
        <v>77.2836242895943</v>
      </c>
      <c r="V67" s="225">
        <v>4.2570412000772597</v>
      </c>
      <c r="W67" s="223">
        <v>62.3214513607806</v>
      </c>
      <c r="X67" s="225">
        <v>3.1142397555744599</v>
      </c>
      <c r="Y67" s="223">
        <v>-6.3767577074576796</v>
      </c>
      <c r="Z67" s="225">
        <v>4.9862909345361404</v>
      </c>
      <c r="AA67" s="104"/>
      <c r="AB67" s="104"/>
      <c r="AC67" s="104"/>
      <c r="AD67" s="255"/>
    </row>
    <row r="68" spans="1:30" ht="13" customHeight="1" x14ac:dyDescent="0.25">
      <c r="A68" s="26" t="s">
        <v>447</v>
      </c>
      <c r="B68" s="184">
        <v>2</v>
      </c>
      <c r="C68" s="223">
        <v>46.567003045771102</v>
      </c>
      <c r="D68" s="225">
        <v>2.5077562198307501</v>
      </c>
      <c r="E68" s="223">
        <v>48.2161041924046</v>
      </c>
      <c r="F68" s="225">
        <v>2.6320511050815298</v>
      </c>
      <c r="G68" s="223">
        <v>43.657604675998002</v>
      </c>
      <c r="H68" s="225">
        <v>4.1180942067802198</v>
      </c>
      <c r="I68" s="223">
        <v>-4.5584995164065498</v>
      </c>
      <c r="J68" s="225">
        <v>4.3700367912604801</v>
      </c>
      <c r="K68" s="223">
        <v>49.756695565650702</v>
      </c>
      <c r="L68" s="225">
        <v>7.0446563609306896</v>
      </c>
      <c r="M68" s="223">
        <v>48.062742057624199</v>
      </c>
      <c r="N68" s="225">
        <v>3.1135555944359701</v>
      </c>
      <c r="O68" s="223">
        <v>42.972935286777897</v>
      </c>
      <c r="P68" s="225">
        <v>3.3360185265393101</v>
      </c>
      <c r="Q68" s="223">
        <v>-6.7837602788727098</v>
      </c>
      <c r="R68" s="225">
        <v>7.0287916742057899</v>
      </c>
      <c r="S68" s="223">
        <v>51.028453352793299</v>
      </c>
      <c r="T68" s="225">
        <v>4.1848788436547997</v>
      </c>
      <c r="U68" s="223">
        <v>52.571322825103401</v>
      </c>
      <c r="V68" s="225">
        <v>5.1625554079898404</v>
      </c>
      <c r="W68" s="223">
        <v>43.649698477994299</v>
      </c>
      <c r="X68" s="225">
        <v>3.0042122808986198</v>
      </c>
      <c r="Y68" s="223">
        <v>-7.3787548747990099</v>
      </c>
      <c r="Z68" s="225">
        <v>4.8123270719976903</v>
      </c>
      <c r="AA68" s="104"/>
      <c r="AB68" s="104"/>
      <c r="AC68" s="104"/>
      <c r="AD68" s="255"/>
    </row>
    <row r="69" spans="1:30" ht="13" customHeight="1" x14ac:dyDescent="0.25">
      <c r="A69" s="27" t="s">
        <v>448</v>
      </c>
      <c r="B69" s="200">
        <v>2</v>
      </c>
      <c r="C69" s="233">
        <v>44.212420158736897</v>
      </c>
      <c r="D69" s="234">
        <v>2.1738858964663601</v>
      </c>
      <c r="E69" s="233">
        <v>41.983750233844802</v>
      </c>
      <c r="F69" s="234">
        <v>2.7463734636644399</v>
      </c>
      <c r="G69" s="233">
        <v>48.038214713126102</v>
      </c>
      <c r="H69" s="234">
        <v>3.5764108683751599</v>
      </c>
      <c r="I69" s="233">
        <v>6.0544644792812798</v>
      </c>
      <c r="J69" s="234">
        <v>4.4567138147749299</v>
      </c>
      <c r="K69" s="233">
        <v>45.886455244670202</v>
      </c>
      <c r="L69" s="234">
        <v>5.7109672195563297</v>
      </c>
      <c r="M69" s="233">
        <v>45.703285810148998</v>
      </c>
      <c r="N69" s="234">
        <v>3.19930857973843</v>
      </c>
      <c r="O69" s="233">
        <v>40.687408154161901</v>
      </c>
      <c r="P69" s="234">
        <v>3.4135956751373802</v>
      </c>
      <c r="Q69" s="233">
        <v>-5.1990470905082802</v>
      </c>
      <c r="R69" s="234">
        <v>6.2840632551950799</v>
      </c>
      <c r="S69" s="233">
        <v>47.211283216783599</v>
      </c>
      <c r="T69" s="234">
        <v>4.8554846475116999</v>
      </c>
      <c r="U69" s="233">
        <v>48.6257287286438</v>
      </c>
      <c r="V69" s="234">
        <v>3.7318227567412401</v>
      </c>
      <c r="W69" s="233">
        <v>41.3881974833103</v>
      </c>
      <c r="X69" s="234">
        <v>3.0983074865803202</v>
      </c>
      <c r="Y69" s="233">
        <v>-5.8230857334733299</v>
      </c>
      <c r="Z69" s="234">
        <v>6.0441885451200497</v>
      </c>
      <c r="AA69" s="251"/>
      <c r="AB69" s="251"/>
      <c r="AC69" s="251"/>
      <c r="AD69" s="256"/>
    </row>
    <row r="70" spans="1:30" ht="13" customHeight="1" x14ac:dyDescent="0.25">
      <c r="A70" s="26"/>
      <c r="B70" s="188"/>
      <c r="C70" s="223" t="s">
        <v>1680</v>
      </c>
      <c r="D70" s="225" t="s">
        <v>1681</v>
      </c>
      <c r="E70" s="223" t="s">
        <v>1780</v>
      </c>
      <c r="F70" s="225" t="s">
        <v>1781</v>
      </c>
      <c r="G70" s="223" t="s">
        <v>1782</v>
      </c>
      <c r="H70" s="225" t="s">
        <v>1783</v>
      </c>
      <c r="I70" s="223" t="s">
        <v>1784</v>
      </c>
      <c r="J70" s="225" t="s">
        <v>1785</v>
      </c>
      <c r="K70" s="223" t="s">
        <v>1786</v>
      </c>
      <c r="L70" s="225" t="s">
        <v>1787</v>
      </c>
      <c r="M70" s="223" t="s">
        <v>1788</v>
      </c>
      <c r="N70" s="225" t="s">
        <v>1789</v>
      </c>
      <c r="O70" s="223" t="s">
        <v>1790</v>
      </c>
      <c r="P70" s="225" t="s">
        <v>1791</v>
      </c>
      <c r="Q70" s="223" t="s">
        <v>1792</v>
      </c>
      <c r="R70" s="225" t="s">
        <v>1793</v>
      </c>
      <c r="S70" s="223" t="s">
        <v>1794</v>
      </c>
      <c r="T70" s="225" t="s">
        <v>1795</v>
      </c>
      <c r="U70" s="223" t="s">
        <v>1796</v>
      </c>
      <c r="V70" s="225" t="s">
        <v>1797</v>
      </c>
      <c r="W70" s="223" t="s">
        <v>1798</v>
      </c>
      <c r="X70" s="225" t="s">
        <v>1799</v>
      </c>
      <c r="Y70" s="223" t="s">
        <v>1800</v>
      </c>
      <c r="Z70" s="225" t="s">
        <v>1801</v>
      </c>
      <c r="AA70" s="223" t="s">
        <v>1702</v>
      </c>
      <c r="AB70" s="225" t="s">
        <v>1703</v>
      </c>
      <c r="AC70" s="104" t="s">
        <v>1724</v>
      </c>
      <c r="AD70" s="255" t="s">
        <v>1725</v>
      </c>
    </row>
    <row r="71" spans="1:30" ht="13" customHeight="1" x14ac:dyDescent="0.25">
      <c r="A71" s="26" t="s">
        <v>392</v>
      </c>
      <c r="B71" s="188">
        <v>1</v>
      </c>
      <c r="C71" s="223">
        <v>44.092114312568199</v>
      </c>
      <c r="D71" s="225">
        <v>1.6632961180422201</v>
      </c>
      <c r="E71" s="223">
        <v>44.538300500181201</v>
      </c>
      <c r="F71" s="225">
        <v>1.7460039694462599</v>
      </c>
      <c r="G71" s="223">
        <v>41.527555206272702</v>
      </c>
      <c r="H71" s="225">
        <v>4.2174176733798703</v>
      </c>
      <c r="I71" s="223">
        <v>-3.0107452939085202</v>
      </c>
      <c r="J71" s="225">
        <v>4.4198247930404397</v>
      </c>
      <c r="K71" s="223">
        <v>41.560812283449302</v>
      </c>
      <c r="L71" s="225">
        <v>3.3435174124901499</v>
      </c>
      <c r="M71" s="223">
        <v>45.823176735045102</v>
      </c>
      <c r="N71" s="225">
        <v>2.0784091138648799</v>
      </c>
      <c r="O71" s="223">
        <v>41.3849069463487</v>
      </c>
      <c r="P71" s="225">
        <v>2.7336204401294699</v>
      </c>
      <c r="Q71" s="223">
        <v>-0.17590533710063699</v>
      </c>
      <c r="R71" s="225">
        <v>4.1505829942506001</v>
      </c>
      <c r="S71" s="223">
        <v>44.840507712340496</v>
      </c>
      <c r="T71" s="225">
        <v>2.9652053372934501</v>
      </c>
      <c r="U71" s="223">
        <v>44.418603503416399</v>
      </c>
      <c r="V71" s="225">
        <v>3.1273858565719399</v>
      </c>
      <c r="W71" s="223">
        <v>43.6261004334809</v>
      </c>
      <c r="X71" s="225">
        <v>2.0636821327708299</v>
      </c>
      <c r="Y71" s="223">
        <v>-1.2144072788595901</v>
      </c>
      <c r="Z71" s="225">
        <v>3.4160300116862201</v>
      </c>
      <c r="AA71" s="223">
        <v>2.72773097861245</v>
      </c>
      <c r="AB71" s="225">
        <v>2.1866708507183601</v>
      </c>
      <c r="AC71" s="104"/>
      <c r="AD71" s="255"/>
    </row>
    <row r="72" spans="1:30" ht="13" customHeight="1" x14ac:dyDescent="0.25">
      <c r="A72" s="26" t="s">
        <v>396</v>
      </c>
      <c r="B72" s="188">
        <v>1</v>
      </c>
      <c r="C72" s="223">
        <v>63.918325134592202</v>
      </c>
      <c r="D72" s="225">
        <v>1.1244055872921399</v>
      </c>
      <c r="E72" s="223">
        <v>63.7731845941139</v>
      </c>
      <c r="F72" s="225">
        <v>1.1839732488502199</v>
      </c>
      <c r="G72" s="223">
        <v>65.032097390544195</v>
      </c>
      <c r="H72" s="225">
        <v>2.59639731925646</v>
      </c>
      <c r="I72" s="223">
        <v>1.25891279643028</v>
      </c>
      <c r="J72" s="225">
        <v>2.69614489183855</v>
      </c>
      <c r="K72" s="223">
        <v>65.180380307735504</v>
      </c>
      <c r="L72" s="225">
        <v>2.5603865321592401</v>
      </c>
      <c r="M72" s="223">
        <v>66.664725164824105</v>
      </c>
      <c r="N72" s="225">
        <v>1.3308089543902699</v>
      </c>
      <c r="O72" s="223">
        <v>55.487257003459398</v>
      </c>
      <c r="P72" s="225">
        <v>2.36561138060673</v>
      </c>
      <c r="Q72" s="223">
        <v>-9.69312330427611</v>
      </c>
      <c r="R72" s="225">
        <v>3.1284398135523399</v>
      </c>
      <c r="S72" s="223">
        <v>65.181678462469407</v>
      </c>
      <c r="T72" s="225">
        <v>2.6294155474356802</v>
      </c>
      <c r="U72" s="223">
        <v>65.414007279092601</v>
      </c>
      <c r="V72" s="225">
        <v>2.3916259772751398</v>
      </c>
      <c r="W72" s="223">
        <v>62.9895393937189</v>
      </c>
      <c r="X72" s="225">
        <v>1.3430630717757699</v>
      </c>
      <c r="Y72" s="223">
        <v>-2.1921390687505502</v>
      </c>
      <c r="Z72" s="225">
        <v>2.8151659545958898</v>
      </c>
      <c r="AA72" s="223">
        <v>6.2826143390280604</v>
      </c>
      <c r="AB72" s="225">
        <v>1.9073221601004999</v>
      </c>
      <c r="AC72" s="104"/>
      <c r="AD72" s="255"/>
    </row>
    <row r="73" spans="1:30" ht="13" customHeight="1" x14ac:dyDescent="0.25">
      <c r="A73" s="210" t="s">
        <v>398</v>
      </c>
      <c r="B73" s="188">
        <v>1</v>
      </c>
      <c r="C73" s="223">
        <v>64.491776523809506</v>
      </c>
      <c r="D73" s="225">
        <v>1.4539090617219801</v>
      </c>
      <c r="E73" s="223">
        <v>64.8497965272513</v>
      </c>
      <c r="F73" s="225">
        <v>1.50198574697243</v>
      </c>
      <c r="G73" s="223">
        <v>61.988197664518196</v>
      </c>
      <c r="H73" s="225">
        <v>3.6462840225250202</v>
      </c>
      <c r="I73" s="223">
        <v>-2.8615988627330502</v>
      </c>
      <c r="J73" s="225">
        <v>3.7518736215275599</v>
      </c>
      <c r="K73" s="223">
        <v>71.691526319127703</v>
      </c>
      <c r="L73" s="225">
        <v>3.37156651288951</v>
      </c>
      <c r="M73" s="223">
        <v>67.578478808280707</v>
      </c>
      <c r="N73" s="225">
        <v>1.9144958528541201</v>
      </c>
      <c r="O73" s="223">
        <v>52.506350796660897</v>
      </c>
      <c r="P73" s="225">
        <v>2.8605333300106399</v>
      </c>
      <c r="Q73" s="223">
        <v>-19.1851755224668</v>
      </c>
      <c r="R73" s="225">
        <v>4.4350237009284701</v>
      </c>
      <c r="S73" s="223">
        <v>65.329755344102594</v>
      </c>
      <c r="T73" s="225">
        <v>3.54630588443937</v>
      </c>
      <c r="U73" s="223">
        <v>70.410155507268598</v>
      </c>
      <c r="V73" s="225">
        <v>3.4988033900696198</v>
      </c>
      <c r="W73" s="223">
        <v>62.731191644592201</v>
      </c>
      <c r="X73" s="225">
        <v>1.7185256655374901</v>
      </c>
      <c r="Y73" s="223">
        <v>-2.5985636995103198</v>
      </c>
      <c r="Z73" s="225">
        <v>3.9019918823706701</v>
      </c>
      <c r="AA73" s="223">
        <v>6.8224077474554798</v>
      </c>
      <c r="AB73" s="225">
        <v>2.3314824100395302</v>
      </c>
      <c r="AC73" s="104"/>
      <c r="AD73" s="255"/>
    </row>
    <row r="74" spans="1:30" ht="13" customHeight="1" x14ac:dyDescent="0.25">
      <c r="A74" s="26" t="s">
        <v>399</v>
      </c>
      <c r="B74" s="188">
        <v>1</v>
      </c>
      <c r="C74" s="223">
        <v>20.225588923290701</v>
      </c>
      <c r="D74" s="225">
        <v>1.0854657326722801</v>
      </c>
      <c r="E74" s="223">
        <v>20.141614620643001</v>
      </c>
      <c r="F74" s="225">
        <v>1.2784990620011101</v>
      </c>
      <c r="G74" s="223">
        <v>19.450225065869599</v>
      </c>
      <c r="H74" s="225">
        <v>2.6387768344224898</v>
      </c>
      <c r="I74" s="223">
        <v>-0.69138955477338704</v>
      </c>
      <c r="J74" s="225">
        <v>3.1356232837564999</v>
      </c>
      <c r="K74" s="223">
        <v>20.396894951484398</v>
      </c>
      <c r="L74" s="225">
        <v>3.7202453301593099</v>
      </c>
      <c r="M74" s="223">
        <v>18.172490824356299</v>
      </c>
      <c r="N74" s="225">
        <v>1.4553771923947501</v>
      </c>
      <c r="O74" s="223">
        <v>24.7212195452902</v>
      </c>
      <c r="P74" s="225">
        <v>2.1942261526789002</v>
      </c>
      <c r="Q74" s="223">
        <v>4.3243245938057902</v>
      </c>
      <c r="R74" s="225">
        <v>4.7110959217820296</v>
      </c>
      <c r="S74" s="223">
        <v>17.9732943472549</v>
      </c>
      <c r="T74" s="225">
        <v>2.49669268473383</v>
      </c>
      <c r="U74" s="223">
        <v>18.8965657132823</v>
      </c>
      <c r="V74" s="225">
        <v>2.5689003281699998</v>
      </c>
      <c r="W74" s="223">
        <v>21.180058674392001</v>
      </c>
      <c r="X74" s="225">
        <v>1.49580983700774</v>
      </c>
      <c r="Y74" s="223">
        <v>3.2067643271370798</v>
      </c>
      <c r="Z74" s="225">
        <v>3.0056775135805101</v>
      </c>
      <c r="AA74" s="223">
        <v>-1.49943228945951</v>
      </c>
      <c r="AB74" s="225">
        <v>1.7529495944455</v>
      </c>
      <c r="AC74" s="104"/>
      <c r="AD74" s="255"/>
    </row>
    <row r="75" spans="1:30" ht="13" customHeight="1" x14ac:dyDescent="0.25">
      <c r="A75" s="26" t="s">
        <v>410</v>
      </c>
      <c r="B75" s="188">
        <v>1</v>
      </c>
      <c r="C75" s="223">
        <v>52.9629451527817</v>
      </c>
      <c r="D75" s="225">
        <v>1.94979292416453</v>
      </c>
      <c r="E75" s="223">
        <v>52.841214314300402</v>
      </c>
      <c r="F75" s="225">
        <v>2.0452219179798798</v>
      </c>
      <c r="G75" s="223">
        <v>54.656501660450601</v>
      </c>
      <c r="H75" s="225">
        <v>3.85322556119156</v>
      </c>
      <c r="I75" s="223">
        <v>1.81528734615016</v>
      </c>
      <c r="J75" s="225">
        <v>3.97760295465813</v>
      </c>
      <c r="K75" s="223">
        <v>57.402760424109204</v>
      </c>
      <c r="L75" s="225">
        <v>5.4942049857605104</v>
      </c>
      <c r="M75" s="223">
        <v>56.045068203048103</v>
      </c>
      <c r="N75" s="225">
        <v>2.6177216929394</v>
      </c>
      <c r="O75" s="223">
        <v>45.202969465367801</v>
      </c>
      <c r="P75" s="225">
        <v>3.34838688026541</v>
      </c>
      <c r="Q75" s="223">
        <v>-12.199790958741399</v>
      </c>
      <c r="R75" s="225">
        <v>5.7056577111701401</v>
      </c>
      <c r="S75" s="223">
        <v>54.418315587900501</v>
      </c>
      <c r="T75" s="225">
        <v>3.8880748267127401</v>
      </c>
      <c r="U75" s="223">
        <v>65.330752075314294</v>
      </c>
      <c r="V75" s="225">
        <v>4.4594075896855099</v>
      </c>
      <c r="W75" s="223">
        <v>49.938993216291799</v>
      </c>
      <c r="X75" s="225">
        <v>2.29152395129231</v>
      </c>
      <c r="Y75" s="223">
        <v>-4.4793223716086699</v>
      </c>
      <c r="Z75" s="225">
        <v>4.5065178176974996</v>
      </c>
      <c r="AA75" s="223">
        <v>2.50777031543665</v>
      </c>
      <c r="AB75" s="225">
        <v>2.4384849030306399</v>
      </c>
      <c r="AC75" s="104"/>
      <c r="AD75" s="255"/>
    </row>
    <row r="76" spans="1:30" ht="13" customHeight="1" x14ac:dyDescent="0.25">
      <c r="A76" s="26" t="s">
        <v>415</v>
      </c>
      <c r="B76" s="188">
        <v>1</v>
      </c>
      <c r="C76" s="223">
        <v>48.666775981082097</v>
      </c>
      <c r="D76" s="225">
        <v>1.48287126787747</v>
      </c>
      <c r="E76" s="223">
        <v>50.7399262269915</v>
      </c>
      <c r="F76" s="225">
        <v>1.7042105270694801</v>
      </c>
      <c r="G76" s="223">
        <v>45.349054837128399</v>
      </c>
      <c r="H76" s="225">
        <v>2.05235484662821</v>
      </c>
      <c r="I76" s="223">
        <v>-5.3908713898631602</v>
      </c>
      <c r="J76" s="225">
        <v>2.2598924697209899</v>
      </c>
      <c r="K76" s="223">
        <v>43.831045962415303</v>
      </c>
      <c r="L76" s="225">
        <v>2.5915691585870402</v>
      </c>
      <c r="M76" s="223">
        <v>49.053858581195797</v>
      </c>
      <c r="N76" s="225">
        <v>1.8987543300224501</v>
      </c>
      <c r="O76" s="223">
        <v>51.7962920870091</v>
      </c>
      <c r="P76" s="225">
        <v>2.2504143223025901</v>
      </c>
      <c r="Q76" s="223">
        <v>7.9652461245938202</v>
      </c>
      <c r="R76" s="225">
        <v>3.0436257959429698</v>
      </c>
      <c r="S76" s="223">
        <v>45.205004868186101</v>
      </c>
      <c r="T76" s="225">
        <v>2.83163570468336</v>
      </c>
      <c r="U76" s="223">
        <v>49.019655904483898</v>
      </c>
      <c r="V76" s="225">
        <v>2.9946062342166999</v>
      </c>
      <c r="W76" s="223">
        <v>49.914491594431098</v>
      </c>
      <c r="X76" s="225">
        <v>1.6284685543326001</v>
      </c>
      <c r="Y76" s="223">
        <v>4.70948672624497</v>
      </c>
      <c r="Z76" s="225">
        <v>2.8652643103926501</v>
      </c>
      <c r="AA76" s="223">
        <v>15.886346899275299</v>
      </c>
      <c r="AB76" s="225">
        <v>1.9887590437209699</v>
      </c>
      <c r="AC76" s="104"/>
      <c r="AD76" s="255"/>
    </row>
    <row r="77" spans="1:30" ht="13" customHeight="1" x14ac:dyDescent="0.25">
      <c r="A77" s="26" t="s">
        <v>417</v>
      </c>
      <c r="B77" s="188">
        <v>1</v>
      </c>
      <c r="C77" s="223">
        <v>3.4882049800659898</v>
      </c>
      <c r="D77" s="225">
        <v>0.69890672984715196</v>
      </c>
      <c r="E77" s="223">
        <v>3.0877749735719999</v>
      </c>
      <c r="F77" s="225">
        <v>0.76857566078579298</v>
      </c>
      <c r="G77" s="223">
        <v>4.9283895746753297</v>
      </c>
      <c r="H77" s="225">
        <v>1.3528837522630099</v>
      </c>
      <c r="I77" s="223">
        <v>1.84061460110333</v>
      </c>
      <c r="J77" s="225">
        <v>1.47023503960825</v>
      </c>
      <c r="K77" s="223">
        <v>2.7313592538663101</v>
      </c>
      <c r="L77" s="225">
        <v>1.4180731634939101</v>
      </c>
      <c r="M77" s="223">
        <v>3.6784816833461198</v>
      </c>
      <c r="N77" s="225">
        <v>0.84365331284733303</v>
      </c>
      <c r="O77" s="223">
        <v>3.4597911305294198</v>
      </c>
      <c r="P77" s="225">
        <v>1.36127381803077</v>
      </c>
      <c r="Q77" s="223">
        <v>0.72843187666311104</v>
      </c>
      <c r="R77" s="225">
        <v>2.0183422470409602</v>
      </c>
      <c r="S77" s="223">
        <v>4.7034182837859797</v>
      </c>
      <c r="T77" s="225">
        <v>2.1638881686328801</v>
      </c>
      <c r="U77" s="223">
        <v>3.7592853196658802</v>
      </c>
      <c r="V77" s="225">
        <v>1.85282700271719</v>
      </c>
      <c r="W77" s="223">
        <v>3.2414001631891498</v>
      </c>
      <c r="X77" s="225">
        <v>0.72186900656233299</v>
      </c>
      <c r="Y77" s="223">
        <v>-1.4620181205968401</v>
      </c>
      <c r="Z77" s="225">
        <v>2.1481652415041701</v>
      </c>
      <c r="AA77" s="223">
        <v>5.5216291936321903E-2</v>
      </c>
      <c r="AB77" s="225">
        <v>0.88048479863093698</v>
      </c>
      <c r="AC77" s="104"/>
      <c r="AD77" s="255"/>
    </row>
    <row r="78" spans="1:30" ht="13" customHeight="1" x14ac:dyDescent="0.25">
      <c r="A78" s="26" t="s">
        <v>423</v>
      </c>
      <c r="B78" s="188">
        <v>1</v>
      </c>
      <c r="C78" s="223">
        <v>4.4708307260413402</v>
      </c>
      <c r="D78" s="225">
        <v>0.56947889270212104</v>
      </c>
      <c r="E78" s="223">
        <v>4.9886568451494799</v>
      </c>
      <c r="F78" s="225">
        <v>0.63864547131458305</v>
      </c>
      <c r="G78" s="223">
        <v>3.43694984694524</v>
      </c>
      <c r="H78" s="225">
        <v>0.88990820905693901</v>
      </c>
      <c r="I78" s="223">
        <v>-1.55170699820424</v>
      </c>
      <c r="J78" s="225">
        <v>0.98535596632120404</v>
      </c>
      <c r="K78" s="223">
        <v>3.47735858397429</v>
      </c>
      <c r="L78" s="225">
        <v>1.02001849075954</v>
      </c>
      <c r="M78" s="223">
        <v>4.8677220759936599</v>
      </c>
      <c r="N78" s="225">
        <v>0.660442903086636</v>
      </c>
      <c r="O78" s="223">
        <v>4.0587328024146796</v>
      </c>
      <c r="P78" s="225">
        <v>1.02644007105241</v>
      </c>
      <c r="Q78" s="223">
        <v>0.58137421844038994</v>
      </c>
      <c r="R78" s="225">
        <v>1.42162661960333</v>
      </c>
      <c r="S78" s="223">
        <v>4.1814575448929396</v>
      </c>
      <c r="T78" s="225">
        <v>1.0045249601758299</v>
      </c>
      <c r="U78" s="223">
        <v>3.84066442346283</v>
      </c>
      <c r="V78" s="225">
        <v>1.0646018988528301</v>
      </c>
      <c r="W78" s="223">
        <v>5.05710818719424</v>
      </c>
      <c r="X78" s="225">
        <v>0.94513523589912196</v>
      </c>
      <c r="Y78" s="223">
        <v>0.87565064230129996</v>
      </c>
      <c r="Z78" s="225">
        <v>1.4729541017388099</v>
      </c>
      <c r="AA78" s="223">
        <v>-1.0093606860014801</v>
      </c>
      <c r="AB78" s="225">
        <v>0.74456287972065105</v>
      </c>
      <c r="AC78" s="104"/>
      <c r="AD78" s="255"/>
    </row>
    <row r="79" spans="1:30" ht="13" customHeight="1" x14ac:dyDescent="0.25">
      <c r="A79" s="26" t="s">
        <v>428</v>
      </c>
      <c r="B79" s="188">
        <v>1</v>
      </c>
      <c r="C79" s="223">
        <v>11.6059128559284</v>
      </c>
      <c r="D79" s="225">
        <v>0.77295972332935903</v>
      </c>
      <c r="E79" s="223">
        <v>9.4302115093296806</v>
      </c>
      <c r="F79" s="225">
        <v>1.0301056948871301</v>
      </c>
      <c r="G79" s="223">
        <v>14.528830602294899</v>
      </c>
      <c r="H79" s="225">
        <v>1.1289709788856099</v>
      </c>
      <c r="I79" s="223">
        <v>5.0986190929651896</v>
      </c>
      <c r="J79" s="225">
        <v>1.5227897469690499</v>
      </c>
      <c r="K79" s="223">
        <v>13.238595473427001</v>
      </c>
      <c r="L79" s="225">
        <v>3.4910591759684402</v>
      </c>
      <c r="M79" s="223">
        <v>11.3406901238482</v>
      </c>
      <c r="N79" s="225">
        <v>0.873808880488116</v>
      </c>
      <c r="O79" s="223">
        <v>11.586689785141401</v>
      </c>
      <c r="P79" s="225">
        <v>1.6717255722853801</v>
      </c>
      <c r="Q79" s="223">
        <v>-1.65190568828567</v>
      </c>
      <c r="R79" s="225">
        <v>3.8360105991178601</v>
      </c>
      <c r="S79" s="223">
        <v>13.285098971409999</v>
      </c>
      <c r="T79" s="225">
        <v>2.1136343536234499</v>
      </c>
      <c r="U79" s="223">
        <v>10.5747161829779</v>
      </c>
      <c r="V79" s="225">
        <v>2.0656957986336799</v>
      </c>
      <c r="W79" s="223">
        <v>10.633017494192799</v>
      </c>
      <c r="X79" s="225">
        <v>0.96788311570250496</v>
      </c>
      <c r="Y79" s="223">
        <v>-2.6520814772172101</v>
      </c>
      <c r="Z79" s="225">
        <v>2.4002995882617402</v>
      </c>
      <c r="AA79" s="223">
        <v>-7.8448433663062603E-2</v>
      </c>
      <c r="AB79" s="225">
        <v>1.0347177849625599</v>
      </c>
      <c r="AC79" s="104"/>
      <c r="AD79" s="255"/>
    </row>
    <row r="80" spans="1:30" ht="13" customHeight="1" x14ac:dyDescent="0.25">
      <c r="A80" s="26" t="s">
        <v>433</v>
      </c>
      <c r="B80" s="188">
        <v>1</v>
      </c>
      <c r="C80" s="223">
        <v>30.816286363659401</v>
      </c>
      <c r="D80" s="225">
        <v>1.15340760561163</v>
      </c>
      <c r="E80" s="223">
        <v>30.5129047137352</v>
      </c>
      <c r="F80" s="225">
        <v>1.1551340628662301</v>
      </c>
      <c r="G80" s="223">
        <v>34.075583308626697</v>
      </c>
      <c r="H80" s="225">
        <v>3.54481306834957</v>
      </c>
      <c r="I80" s="223">
        <v>3.5626785948914499</v>
      </c>
      <c r="J80" s="225">
        <v>3.4736758410302002</v>
      </c>
      <c r="K80" s="223">
        <v>29.266972610446601</v>
      </c>
      <c r="L80" s="225">
        <v>3.4212918771155798</v>
      </c>
      <c r="M80" s="223">
        <v>32.514219462008199</v>
      </c>
      <c r="N80" s="225">
        <v>1.46372589487533</v>
      </c>
      <c r="O80" s="223">
        <v>28.3624461723401</v>
      </c>
      <c r="P80" s="225">
        <v>1.7542404637862801</v>
      </c>
      <c r="Q80" s="223">
        <v>-0.90452643810649003</v>
      </c>
      <c r="R80" s="225">
        <v>3.5703081441234201</v>
      </c>
      <c r="S80" s="223">
        <v>31.674034052485801</v>
      </c>
      <c r="T80" s="225">
        <v>2.20589901660537</v>
      </c>
      <c r="U80" s="223">
        <v>31.112129177329301</v>
      </c>
      <c r="V80" s="225">
        <v>2.8169169300743699</v>
      </c>
      <c r="W80" s="223">
        <v>30.625229651297499</v>
      </c>
      <c r="X80" s="225">
        <v>1.39047381809593</v>
      </c>
      <c r="Y80" s="223">
        <v>-1.04880440118828</v>
      </c>
      <c r="Z80" s="225">
        <v>2.4019191027687201</v>
      </c>
      <c r="AA80" s="223">
        <v>-5.72805826139576</v>
      </c>
      <c r="AB80" s="225">
        <v>1.99258189588541</v>
      </c>
      <c r="AC80" s="104"/>
      <c r="AD80" s="255"/>
    </row>
    <row r="81" spans="1:30" ht="13" customHeight="1" x14ac:dyDescent="0.25">
      <c r="A81" s="26" t="s">
        <v>435</v>
      </c>
      <c r="B81" s="188">
        <v>1</v>
      </c>
      <c r="C81" s="223">
        <v>33.746242066815199</v>
      </c>
      <c r="D81" s="225">
        <v>1.42840649761296</v>
      </c>
      <c r="E81" s="223">
        <v>33.472337704466398</v>
      </c>
      <c r="F81" s="225">
        <v>1.4903944982050299</v>
      </c>
      <c r="G81" s="223">
        <v>34.432664017602697</v>
      </c>
      <c r="H81" s="225">
        <v>2.3865254712225701</v>
      </c>
      <c r="I81" s="223">
        <v>0.96032631313632799</v>
      </c>
      <c r="J81" s="225">
        <v>2.3736198019528398</v>
      </c>
      <c r="K81" s="223">
        <v>34.632260544452002</v>
      </c>
      <c r="L81" s="225">
        <v>2.93331255884137</v>
      </c>
      <c r="M81" s="223">
        <v>36.200466161660898</v>
      </c>
      <c r="N81" s="225">
        <v>1.7894046089525699</v>
      </c>
      <c r="O81" s="223">
        <v>27.765442479227399</v>
      </c>
      <c r="P81" s="225">
        <v>1.80685714675312</v>
      </c>
      <c r="Q81" s="223">
        <v>-6.8668180652246598</v>
      </c>
      <c r="R81" s="225">
        <v>3.0710604166803002</v>
      </c>
      <c r="S81" s="223">
        <v>40.489068531204602</v>
      </c>
      <c r="T81" s="225">
        <v>2.22720720677999</v>
      </c>
      <c r="U81" s="223">
        <v>38.825854027233603</v>
      </c>
      <c r="V81" s="225">
        <v>2.9835522677702802</v>
      </c>
      <c r="W81" s="223">
        <v>30.947546629711599</v>
      </c>
      <c r="X81" s="225">
        <v>1.50228867985857</v>
      </c>
      <c r="Y81" s="223">
        <v>-9.5415219014929598</v>
      </c>
      <c r="Z81" s="225">
        <v>2.1915471010293799</v>
      </c>
      <c r="AA81" s="223">
        <v>6.84632329987741</v>
      </c>
      <c r="AB81" s="225">
        <v>1.6518766808859799</v>
      </c>
      <c r="AC81" s="104"/>
      <c r="AD81" s="255"/>
    </row>
    <row r="82" spans="1:30" ht="13" customHeight="1" x14ac:dyDescent="0.25">
      <c r="A82" s="26" t="s">
        <v>437</v>
      </c>
      <c r="B82" s="188">
        <v>1</v>
      </c>
      <c r="C82" s="223">
        <v>9.0741783270938594</v>
      </c>
      <c r="D82" s="225">
        <v>0.71606454783600404</v>
      </c>
      <c r="E82" s="223">
        <v>8.5874179665140797</v>
      </c>
      <c r="F82" s="225">
        <v>0.83320471306251997</v>
      </c>
      <c r="G82" s="223">
        <v>9.9592412720939407</v>
      </c>
      <c r="H82" s="225">
        <v>1.3897828152415601</v>
      </c>
      <c r="I82" s="223">
        <v>1.3718233055798601</v>
      </c>
      <c r="J82" s="225">
        <v>1.6168175051582101</v>
      </c>
      <c r="K82" s="223">
        <v>8.4860580655743707</v>
      </c>
      <c r="L82" s="225">
        <v>2.0535203864944398</v>
      </c>
      <c r="M82" s="223">
        <v>8.9991738984569292</v>
      </c>
      <c r="N82" s="225">
        <v>0.96440131822042596</v>
      </c>
      <c r="O82" s="223">
        <v>9.4513188004982602</v>
      </c>
      <c r="P82" s="225">
        <v>1.3572057975218299</v>
      </c>
      <c r="Q82" s="223">
        <v>0.96526073492388598</v>
      </c>
      <c r="R82" s="225">
        <v>2.4030251104104798</v>
      </c>
      <c r="S82" s="223">
        <v>7.8943136496896198</v>
      </c>
      <c r="T82" s="225">
        <v>1.80626149508477</v>
      </c>
      <c r="U82" s="223">
        <v>8.3916267438792396</v>
      </c>
      <c r="V82" s="225">
        <v>1.5493376547720801</v>
      </c>
      <c r="W82" s="223">
        <v>9.4043177240566997</v>
      </c>
      <c r="X82" s="225">
        <v>0.82453079911805804</v>
      </c>
      <c r="Y82" s="223">
        <v>1.51000407436708</v>
      </c>
      <c r="Z82" s="225">
        <v>1.97218194344847</v>
      </c>
      <c r="AA82" s="223">
        <v>-1.43456928131552</v>
      </c>
      <c r="AB82" s="225">
        <v>0.99657167659507095</v>
      </c>
      <c r="AC82" s="104"/>
      <c r="AD82" s="255"/>
    </row>
    <row r="83" spans="1:30" ht="13" customHeight="1" x14ac:dyDescent="0.25">
      <c r="A83" s="26" t="s">
        <v>438</v>
      </c>
      <c r="B83" s="188">
        <v>1</v>
      </c>
      <c r="C83" s="223">
        <v>11.2311280120738</v>
      </c>
      <c r="D83" s="225">
        <v>0.92991108881051299</v>
      </c>
      <c r="E83" s="223">
        <v>11.4765985004277</v>
      </c>
      <c r="F83" s="225">
        <v>0.99886500538044198</v>
      </c>
      <c r="G83" s="223">
        <v>8.86932223156494</v>
      </c>
      <c r="H83" s="225">
        <v>2.0038109857967101</v>
      </c>
      <c r="I83" s="223">
        <v>-2.6072762688627802</v>
      </c>
      <c r="J83" s="225">
        <v>2.1736898333389698</v>
      </c>
      <c r="K83" s="223">
        <v>13.1605335286442</v>
      </c>
      <c r="L83" s="225">
        <v>1.86438963378292</v>
      </c>
      <c r="M83" s="223">
        <v>10.9135879483465</v>
      </c>
      <c r="N83" s="225">
        <v>0.982024021449172</v>
      </c>
      <c r="O83" s="223">
        <v>6.6441092895309302</v>
      </c>
      <c r="P83" s="225">
        <v>1.7269621349097</v>
      </c>
      <c r="Q83" s="223">
        <v>-6.5164242391132197</v>
      </c>
      <c r="R83" s="225">
        <v>2.4778360878302101</v>
      </c>
      <c r="S83" s="223">
        <v>11.9810465988286</v>
      </c>
      <c r="T83" s="225">
        <v>1.7822311034168901</v>
      </c>
      <c r="U83" s="223">
        <v>11.5345273314807</v>
      </c>
      <c r="V83" s="225">
        <v>1.49608206684009</v>
      </c>
      <c r="W83" s="223">
        <v>9.7364414922552704</v>
      </c>
      <c r="X83" s="225">
        <v>1.2604542803468499</v>
      </c>
      <c r="Y83" s="223">
        <v>-2.2446051065733599</v>
      </c>
      <c r="Z83" s="225">
        <v>2.1217291336049602</v>
      </c>
      <c r="AA83" s="223">
        <v>-2.61825073655926</v>
      </c>
      <c r="AB83" s="225">
        <v>1.40768791209462</v>
      </c>
      <c r="AC83" s="104"/>
      <c r="AD83" s="255"/>
    </row>
    <row r="84" spans="1:30" ht="13" customHeight="1" x14ac:dyDescent="0.25">
      <c r="A84" s="62" t="s">
        <v>449</v>
      </c>
      <c r="B84" s="189">
        <v>1</v>
      </c>
      <c r="C84" s="247">
        <v>27.858211069666101</v>
      </c>
      <c r="D84" s="250">
        <v>0.34729208667307898</v>
      </c>
      <c r="E84" s="247">
        <v>27.799178539118699</v>
      </c>
      <c r="F84" s="250">
        <v>0.37711822826159103</v>
      </c>
      <c r="G84" s="247">
        <v>28.0205345845058</v>
      </c>
      <c r="H84" s="250">
        <v>0.73906522457091695</v>
      </c>
      <c r="I84" s="247">
        <v>0.22135604538704301</v>
      </c>
      <c r="J84" s="250">
        <v>0.78198264895793301</v>
      </c>
      <c r="K84" s="247">
        <v>27.780419332464898</v>
      </c>
      <c r="L84" s="250">
        <v>0.88080909410341501</v>
      </c>
      <c r="M84" s="247">
        <v>28.6894717385108</v>
      </c>
      <c r="N84" s="250">
        <v>0.439515798039466</v>
      </c>
      <c r="O84" s="247">
        <v>25.8267646255964</v>
      </c>
      <c r="P84" s="250">
        <v>0.59527827180839699</v>
      </c>
      <c r="Q84" s="247">
        <v>-1.95365470686843</v>
      </c>
      <c r="R84" s="250">
        <v>1.00667738067142</v>
      </c>
      <c r="S84" s="247">
        <v>28.485603217537399</v>
      </c>
      <c r="T84" s="250">
        <v>0.70464398560331398</v>
      </c>
      <c r="U84" s="247">
        <v>29.259865640134901</v>
      </c>
      <c r="V84" s="250">
        <v>0.75121386323834705</v>
      </c>
      <c r="W84" s="247">
        <v>27.274520387850998</v>
      </c>
      <c r="X84" s="250">
        <v>0.41677581262614699</v>
      </c>
      <c r="Y84" s="247">
        <v>-1.21108282968642</v>
      </c>
      <c r="Z84" s="250">
        <v>0.78464401043787302</v>
      </c>
      <c r="AA84" s="247">
        <v>3.0645041985087902</v>
      </c>
      <c r="AB84" s="250">
        <v>0.49738765215032399</v>
      </c>
      <c r="AC84" s="104"/>
      <c r="AD84" s="255"/>
    </row>
    <row r="85" spans="1:30" ht="13" customHeight="1" x14ac:dyDescent="0.25">
      <c r="A85" s="26" t="s">
        <v>121</v>
      </c>
      <c r="B85" s="188">
        <v>1</v>
      </c>
      <c r="C85" s="223">
        <v>63.543392620885101</v>
      </c>
      <c r="D85" s="225">
        <v>1.46271480644968</v>
      </c>
      <c r="E85" s="223">
        <v>63.070713182678297</v>
      </c>
      <c r="F85" s="225">
        <v>1.59332157334324</v>
      </c>
      <c r="G85" s="223">
        <v>67.066030597626494</v>
      </c>
      <c r="H85" s="225">
        <v>3.7385892224455901</v>
      </c>
      <c r="I85" s="223">
        <v>3.9953174149481798</v>
      </c>
      <c r="J85" s="225">
        <v>4.0536937235739696</v>
      </c>
      <c r="K85" s="223">
        <v>61.791315463758501</v>
      </c>
      <c r="L85" s="225">
        <v>3.2525030187672801</v>
      </c>
      <c r="M85" s="223">
        <v>66.075990816407398</v>
      </c>
      <c r="N85" s="225">
        <v>1.7750273118494799</v>
      </c>
      <c r="O85" s="223">
        <v>57.892848417228102</v>
      </c>
      <c r="P85" s="225">
        <v>3.2934042590254902</v>
      </c>
      <c r="Q85" s="223">
        <v>-3.8984670465303699</v>
      </c>
      <c r="R85" s="225">
        <v>4.2405178938219104</v>
      </c>
      <c r="S85" s="223">
        <v>65.103307736396005</v>
      </c>
      <c r="T85" s="225">
        <v>3.3106794063688998</v>
      </c>
      <c r="U85" s="223">
        <v>62.827632418224098</v>
      </c>
      <c r="V85" s="225">
        <v>3.2376414802615199</v>
      </c>
      <c r="W85" s="223">
        <v>63.178763006608399</v>
      </c>
      <c r="X85" s="225">
        <v>1.76554520148877</v>
      </c>
      <c r="Y85" s="223">
        <v>-1.9245447297876199</v>
      </c>
      <c r="Z85" s="225">
        <v>3.61738569759199</v>
      </c>
      <c r="AA85" s="223">
        <v>5.9289931411400003</v>
      </c>
      <c r="AB85" s="225">
        <v>2.5061123413823099</v>
      </c>
      <c r="AC85" s="104"/>
      <c r="AD85" s="255"/>
    </row>
    <row r="86" spans="1:30" ht="13" customHeight="1" x14ac:dyDescent="0.25">
      <c r="A86" s="26" t="s">
        <v>446</v>
      </c>
      <c r="B86" s="188">
        <v>1</v>
      </c>
      <c r="C86" s="223">
        <v>71.6618725744774</v>
      </c>
      <c r="D86" s="225">
        <v>1.8054630931612501</v>
      </c>
      <c r="E86" s="223">
        <v>69.940987507177098</v>
      </c>
      <c r="F86" s="225">
        <v>2.0404868490857702</v>
      </c>
      <c r="G86" s="223">
        <v>78.975689190199006</v>
      </c>
      <c r="H86" s="225">
        <v>4.1975322063901199</v>
      </c>
      <c r="I86" s="223">
        <v>9.0347016830219395</v>
      </c>
      <c r="J86" s="225">
        <v>4.8029722535136896</v>
      </c>
      <c r="K86" s="223">
        <v>74.065021598314999</v>
      </c>
      <c r="L86" s="225">
        <v>3.9043710278393799</v>
      </c>
      <c r="M86" s="223">
        <v>73.830467558269604</v>
      </c>
      <c r="N86" s="225">
        <v>2.3310394346421099</v>
      </c>
      <c r="O86" s="223">
        <v>64.6748639477441</v>
      </c>
      <c r="P86" s="225">
        <v>3.8953377785402998</v>
      </c>
      <c r="Q86" s="223">
        <v>-9.3901576505709397</v>
      </c>
      <c r="R86" s="225">
        <v>5.5827591492441302</v>
      </c>
      <c r="S86" s="223">
        <v>71.540204016631094</v>
      </c>
      <c r="T86" s="225">
        <v>3.8346360606431902</v>
      </c>
      <c r="U86" s="223">
        <v>82.630379812503904</v>
      </c>
      <c r="V86" s="225">
        <v>3.4555651209829401</v>
      </c>
      <c r="W86" s="223">
        <v>68.237323605856503</v>
      </c>
      <c r="X86" s="225">
        <v>2.3627912040267902</v>
      </c>
      <c r="Y86" s="223">
        <v>-3.3028804107746499</v>
      </c>
      <c r="Z86" s="225">
        <v>4.5058040626356499</v>
      </c>
      <c r="AA86" s="223">
        <v>4.6786877044422504</v>
      </c>
      <c r="AB86" s="225">
        <v>2.84462905983384</v>
      </c>
      <c r="AC86" s="104"/>
      <c r="AD86" s="255"/>
    </row>
    <row r="87" spans="1:30" ht="13" customHeight="1" x14ac:dyDescent="0.25">
      <c r="A87" s="27" t="s">
        <v>447</v>
      </c>
      <c r="B87" s="203">
        <v>1</v>
      </c>
      <c r="C87" s="233">
        <v>56.231099193102303</v>
      </c>
      <c r="D87" s="234">
        <v>1.94116523614313</v>
      </c>
      <c r="E87" s="233">
        <v>56.063668249345596</v>
      </c>
      <c r="F87" s="234">
        <v>2.0484825857773399</v>
      </c>
      <c r="G87" s="233">
        <v>57.648075675950103</v>
      </c>
      <c r="H87" s="234">
        <v>7.4185747997318501</v>
      </c>
      <c r="I87" s="233">
        <v>1.5844074266044801</v>
      </c>
      <c r="J87" s="234">
        <v>7.8198369516155104</v>
      </c>
      <c r="K87" s="233">
        <v>63.323691332360397</v>
      </c>
      <c r="L87" s="234">
        <v>4.4117193215955304</v>
      </c>
      <c r="M87" s="233">
        <v>57.398268134771499</v>
      </c>
      <c r="N87" s="234">
        <v>2.95336576562373</v>
      </c>
      <c r="O87" s="233">
        <v>50.744429005184301</v>
      </c>
      <c r="P87" s="234">
        <v>3.3466306324148398</v>
      </c>
      <c r="Q87" s="233">
        <v>-12.579262327176099</v>
      </c>
      <c r="R87" s="234">
        <v>5.6661665688744298</v>
      </c>
      <c r="S87" s="233">
        <v>54.676812143419099</v>
      </c>
      <c r="T87" s="234">
        <v>4.6833596376462996</v>
      </c>
      <c r="U87" s="233">
        <v>64.686784942831807</v>
      </c>
      <c r="V87" s="234">
        <v>3.59460426219428</v>
      </c>
      <c r="W87" s="233">
        <v>53.594875579694097</v>
      </c>
      <c r="X87" s="234">
        <v>2.9074535176383001</v>
      </c>
      <c r="Y87" s="233">
        <v>-1.08193656372505</v>
      </c>
      <c r="Z87" s="234">
        <v>5.8700896178051298</v>
      </c>
      <c r="AA87" s="233">
        <v>9.6640961473312199</v>
      </c>
      <c r="AB87" s="234">
        <v>3.1712716269834802</v>
      </c>
      <c r="AC87" s="251"/>
      <c r="AD87" s="256"/>
    </row>
    <row r="88" spans="1:30" ht="13" customHeight="1" x14ac:dyDescent="0.25">
      <c r="A88" s="26"/>
      <c r="B88" s="96"/>
      <c r="C88" s="223" t="s">
        <v>1680</v>
      </c>
      <c r="D88" s="225" t="s">
        <v>1681</v>
      </c>
      <c r="E88" s="223" t="s">
        <v>1780</v>
      </c>
      <c r="F88" s="225" t="s">
        <v>1781</v>
      </c>
      <c r="G88" s="223" t="s">
        <v>1782</v>
      </c>
      <c r="H88" s="225" t="s">
        <v>1783</v>
      </c>
      <c r="I88" s="223" t="s">
        <v>1784</v>
      </c>
      <c r="J88" s="225" t="s">
        <v>1785</v>
      </c>
      <c r="K88" s="223" t="s">
        <v>1786</v>
      </c>
      <c r="L88" s="225" t="s">
        <v>1787</v>
      </c>
      <c r="M88" s="223" t="s">
        <v>1788</v>
      </c>
      <c r="N88" s="225" t="s">
        <v>1789</v>
      </c>
      <c r="O88" s="223" t="s">
        <v>1790</v>
      </c>
      <c r="P88" s="225" t="s">
        <v>1791</v>
      </c>
      <c r="Q88" s="223" t="s">
        <v>1792</v>
      </c>
      <c r="R88" s="225" t="s">
        <v>1793</v>
      </c>
      <c r="S88" s="223" t="s">
        <v>1794</v>
      </c>
      <c r="T88" s="225" t="s">
        <v>1795</v>
      </c>
      <c r="U88" s="223" t="s">
        <v>1796</v>
      </c>
      <c r="V88" s="225" t="s">
        <v>1797</v>
      </c>
      <c r="W88" s="223" t="s">
        <v>1798</v>
      </c>
      <c r="X88" s="225" t="s">
        <v>1799</v>
      </c>
      <c r="Y88" s="223" t="s">
        <v>1800</v>
      </c>
      <c r="Z88" s="225" t="s">
        <v>1801</v>
      </c>
      <c r="AA88" s="104" t="s">
        <v>1702</v>
      </c>
      <c r="AB88" s="104" t="s">
        <v>1703</v>
      </c>
      <c r="AC88" s="223" t="s">
        <v>1724</v>
      </c>
      <c r="AD88" s="239" t="s">
        <v>1725</v>
      </c>
    </row>
    <row r="89" spans="1:30" ht="13" customHeight="1" x14ac:dyDescent="0.25">
      <c r="A89" s="26" t="s">
        <v>404</v>
      </c>
      <c r="B89" s="96">
        <v>3</v>
      </c>
      <c r="C89" s="223">
        <v>14.460417358648201</v>
      </c>
      <c r="D89" s="225">
        <v>1.0313828980791599</v>
      </c>
      <c r="E89" s="223">
        <v>12.8858543307968</v>
      </c>
      <c r="F89" s="225">
        <v>1.11109853485889</v>
      </c>
      <c r="G89" s="223">
        <v>17.506944660577499</v>
      </c>
      <c r="H89" s="225">
        <v>1.73942677446837</v>
      </c>
      <c r="I89" s="223">
        <v>4.6210903297806798</v>
      </c>
      <c r="J89" s="225">
        <v>1.8177973500286899</v>
      </c>
      <c r="K89" s="223">
        <v>13.4958587796676</v>
      </c>
      <c r="L89" s="225">
        <v>2.97908647794941</v>
      </c>
      <c r="M89" s="223">
        <v>14.2977101079743</v>
      </c>
      <c r="N89" s="225">
        <v>1.1231654868835801</v>
      </c>
      <c r="O89" s="223">
        <v>14.7205928451479</v>
      </c>
      <c r="P89" s="225">
        <v>1.6429605474592499</v>
      </c>
      <c r="Q89" s="223">
        <v>1.2247340654802901</v>
      </c>
      <c r="R89" s="225">
        <v>3.32445376662278</v>
      </c>
      <c r="S89" s="223">
        <v>15.2999791022393</v>
      </c>
      <c r="T89" s="225">
        <v>1.87102418053096</v>
      </c>
      <c r="U89" s="223">
        <v>18.810499057516399</v>
      </c>
      <c r="V89" s="225">
        <v>2.3028791459144702</v>
      </c>
      <c r="W89" s="223">
        <v>13.0477264346761</v>
      </c>
      <c r="X89" s="225">
        <v>1.3426917935451601</v>
      </c>
      <c r="Y89" s="223">
        <v>-2.2522526675632899</v>
      </c>
      <c r="Z89" s="225">
        <v>2.18063793309096</v>
      </c>
      <c r="AA89" s="104"/>
      <c r="AB89" s="104"/>
      <c r="AC89" s="223">
        <v>-4.3519501787132002</v>
      </c>
      <c r="AD89" s="239">
        <v>1.5897489414080199</v>
      </c>
    </row>
    <row r="90" spans="1:30" ht="13" customHeight="1" x14ac:dyDescent="0.25">
      <c r="A90" s="26" t="s">
        <v>407</v>
      </c>
      <c r="B90" s="96">
        <v>3</v>
      </c>
      <c r="C90" s="223">
        <v>39.326709759330299</v>
      </c>
      <c r="D90" s="225">
        <v>2.0526353269376001</v>
      </c>
      <c r="E90" s="223">
        <v>38.493757543163703</v>
      </c>
      <c r="F90" s="225">
        <v>2.4692672622339198</v>
      </c>
      <c r="G90" s="223">
        <v>40.401217155143797</v>
      </c>
      <c r="H90" s="225">
        <v>2.6629826618077601</v>
      </c>
      <c r="I90" s="223">
        <v>1.9074596119801399</v>
      </c>
      <c r="J90" s="225">
        <v>3.0248328676070102</v>
      </c>
      <c r="K90" s="223">
        <v>49.009669091178203</v>
      </c>
      <c r="L90" s="225">
        <v>9.7172125428379399</v>
      </c>
      <c r="M90" s="223">
        <v>42.0806675528992</v>
      </c>
      <c r="N90" s="225">
        <v>2.6368187866525199</v>
      </c>
      <c r="O90" s="223">
        <v>34.955551646751303</v>
      </c>
      <c r="P90" s="225">
        <v>2.3094901660100899</v>
      </c>
      <c r="Q90" s="223">
        <v>-14.0541174444269</v>
      </c>
      <c r="R90" s="225">
        <v>9.8817611516586208</v>
      </c>
      <c r="S90" s="223">
        <v>49.997958971908801</v>
      </c>
      <c r="T90" s="225">
        <v>3.82372907344112</v>
      </c>
      <c r="U90" s="223">
        <v>41.2960662981152</v>
      </c>
      <c r="V90" s="225">
        <v>4.4705786459147596</v>
      </c>
      <c r="W90" s="223">
        <v>36.023928102051499</v>
      </c>
      <c r="X90" s="225">
        <v>2.5788450232458602</v>
      </c>
      <c r="Y90" s="223">
        <v>-13.9740308698573</v>
      </c>
      <c r="Z90" s="225">
        <v>4.9150656710627896</v>
      </c>
      <c r="AA90" s="104"/>
      <c r="AB90" s="104"/>
      <c r="AC90" s="223">
        <v>-6.7026169540708</v>
      </c>
      <c r="AD90" s="239">
        <v>2.77597475998245</v>
      </c>
    </row>
    <row r="91" spans="1:30" ht="13" customHeight="1" x14ac:dyDescent="0.25">
      <c r="A91" s="26" t="s">
        <v>124</v>
      </c>
      <c r="B91" s="96">
        <v>3</v>
      </c>
      <c r="C91" s="223">
        <v>48.504219321233101</v>
      </c>
      <c r="D91" s="225">
        <v>2.00477972128621</v>
      </c>
      <c r="E91" s="223">
        <v>45.006826761027398</v>
      </c>
      <c r="F91" s="225">
        <v>2.16400962358014</v>
      </c>
      <c r="G91" s="223">
        <v>54.129948300850302</v>
      </c>
      <c r="H91" s="225">
        <v>2.6488203812145299</v>
      </c>
      <c r="I91" s="223">
        <v>9.1231215398229306</v>
      </c>
      <c r="J91" s="225">
        <v>2.6709683968827802</v>
      </c>
      <c r="K91" s="223">
        <v>50.4450728928446</v>
      </c>
      <c r="L91" s="225">
        <v>3.8132716588464399</v>
      </c>
      <c r="M91" s="223">
        <v>50.866593504141697</v>
      </c>
      <c r="N91" s="225">
        <v>2.2753745893762298</v>
      </c>
      <c r="O91" s="223">
        <v>42.198816570496497</v>
      </c>
      <c r="P91" s="225">
        <v>2.7629150987833002</v>
      </c>
      <c r="Q91" s="223">
        <v>-8.2462563223481595</v>
      </c>
      <c r="R91" s="225">
        <v>4.1132998779955496</v>
      </c>
      <c r="S91" s="223">
        <v>54.488130095281498</v>
      </c>
      <c r="T91" s="225">
        <v>3.09172719101214</v>
      </c>
      <c r="U91" s="223">
        <v>50.849336644680101</v>
      </c>
      <c r="V91" s="225">
        <v>3.98182086820061</v>
      </c>
      <c r="W91" s="223">
        <v>44.961418813694799</v>
      </c>
      <c r="X91" s="225">
        <v>2.3976309099579498</v>
      </c>
      <c r="Y91" s="223">
        <v>-9.5267112815867296</v>
      </c>
      <c r="Z91" s="225">
        <v>3.4285026814959201</v>
      </c>
      <c r="AA91" s="104"/>
      <c r="AB91" s="104"/>
      <c r="AC91" s="223">
        <v>-9.1101801585119393</v>
      </c>
      <c r="AD91" s="239">
        <v>2.8566074622709401</v>
      </c>
    </row>
    <row r="92" spans="1:30" ht="13" customHeight="1" x14ac:dyDescent="0.25">
      <c r="A92" s="26" t="s">
        <v>426</v>
      </c>
      <c r="B92" s="96">
        <v>3</v>
      </c>
      <c r="C92" s="223">
        <v>16.525371381049698</v>
      </c>
      <c r="D92" s="225">
        <v>1.0390077318367801</v>
      </c>
      <c r="E92" s="223">
        <v>16.077487041395202</v>
      </c>
      <c r="F92" s="225">
        <v>1.1301761841768301</v>
      </c>
      <c r="G92" s="223">
        <v>17.481776708400901</v>
      </c>
      <c r="H92" s="225">
        <v>1.7755207308498899</v>
      </c>
      <c r="I92" s="223">
        <v>1.40428966700564</v>
      </c>
      <c r="J92" s="225">
        <v>1.9015563935183299</v>
      </c>
      <c r="K92" s="223">
        <v>20.599538574057899</v>
      </c>
      <c r="L92" s="225">
        <v>5.9606143487196901</v>
      </c>
      <c r="M92" s="223">
        <v>21.751503190013398</v>
      </c>
      <c r="N92" s="225">
        <v>1.76045160362385</v>
      </c>
      <c r="O92" s="223">
        <v>13.6174273512655</v>
      </c>
      <c r="P92" s="225">
        <v>1.0831749563858699</v>
      </c>
      <c r="Q92" s="223">
        <v>-6.9821112227924296</v>
      </c>
      <c r="R92" s="225">
        <v>6.0099582738570598</v>
      </c>
      <c r="S92" s="223">
        <v>21.188145479175699</v>
      </c>
      <c r="T92" s="225">
        <v>3.7897295904202002</v>
      </c>
      <c r="U92" s="223">
        <v>24.881055935852601</v>
      </c>
      <c r="V92" s="225">
        <v>3.7611972534259199</v>
      </c>
      <c r="W92" s="223">
        <v>15.489015770496</v>
      </c>
      <c r="X92" s="225">
        <v>1.02045069449895</v>
      </c>
      <c r="Y92" s="223">
        <v>-5.6991297086797603</v>
      </c>
      <c r="Z92" s="225">
        <v>3.7361763288078098</v>
      </c>
      <c r="AA92" s="104"/>
      <c r="AB92" s="104"/>
      <c r="AC92" s="223">
        <v>-11.791130453162101</v>
      </c>
      <c r="AD92" s="239">
        <v>1.7161957629637301</v>
      </c>
    </row>
    <row r="93" spans="1:30" ht="13" customHeight="1" x14ac:dyDescent="0.25">
      <c r="A93" s="26" t="s">
        <v>428</v>
      </c>
      <c r="B93" s="96">
        <v>3</v>
      </c>
      <c r="C93" s="223">
        <v>10.384723041647399</v>
      </c>
      <c r="D93" s="225">
        <v>0.65466032326965995</v>
      </c>
      <c r="E93" s="223">
        <v>7.8103577713341599</v>
      </c>
      <c r="F93" s="225">
        <v>0.76198493868003103</v>
      </c>
      <c r="G93" s="223">
        <v>13.730736556905899</v>
      </c>
      <c r="H93" s="225">
        <v>1.11179362079574</v>
      </c>
      <c r="I93" s="223">
        <v>5.9203787855717502</v>
      </c>
      <c r="J93" s="225">
        <v>1.35638801103111</v>
      </c>
      <c r="K93" s="223">
        <v>13.181530737008201</v>
      </c>
      <c r="L93" s="225">
        <v>2.9717325705162501</v>
      </c>
      <c r="M93" s="223">
        <v>10.0912157917667</v>
      </c>
      <c r="N93" s="225">
        <v>0.70984056843973797</v>
      </c>
      <c r="O93" s="223">
        <v>11.199849637365601</v>
      </c>
      <c r="P93" s="225">
        <v>2.1065694536220101</v>
      </c>
      <c r="Q93" s="223">
        <v>-1.9816810996426</v>
      </c>
      <c r="R93" s="225">
        <v>3.5370009985809099</v>
      </c>
      <c r="S93" s="223">
        <v>8.6103334638689208</v>
      </c>
      <c r="T93" s="225">
        <v>1.2688243235763801</v>
      </c>
      <c r="U93" s="223">
        <v>11.078564972659301</v>
      </c>
      <c r="V93" s="225">
        <v>2.0308684549312401</v>
      </c>
      <c r="W93" s="223">
        <v>9.6698351936935705</v>
      </c>
      <c r="X93" s="225">
        <v>0.92960914134198802</v>
      </c>
      <c r="Y93" s="223">
        <v>1.0595017298246501</v>
      </c>
      <c r="Z93" s="225">
        <v>1.62768706165431</v>
      </c>
      <c r="AA93" s="104"/>
      <c r="AB93" s="104"/>
      <c r="AC93" s="223">
        <v>-1.29963824794404</v>
      </c>
      <c r="AD93" s="239">
        <v>0.94960744494341298</v>
      </c>
    </row>
    <row r="94" spans="1:30" ht="13" customHeight="1" x14ac:dyDescent="0.25">
      <c r="A94" s="26" t="s">
        <v>433</v>
      </c>
      <c r="B94" s="96">
        <v>3</v>
      </c>
      <c r="C94" s="223">
        <v>30.772688639156701</v>
      </c>
      <c r="D94" s="225">
        <v>1.3190889085006601</v>
      </c>
      <c r="E94" s="223">
        <v>29.506951207279599</v>
      </c>
      <c r="F94" s="225">
        <v>1.60263315730601</v>
      </c>
      <c r="G94" s="223">
        <v>34.1047537813593</v>
      </c>
      <c r="H94" s="225">
        <v>2.2349636658109402</v>
      </c>
      <c r="I94" s="223">
        <v>4.5978025740796804</v>
      </c>
      <c r="J94" s="225">
        <v>2.7181263210461801</v>
      </c>
      <c r="K94" s="223">
        <v>38.5072129580766</v>
      </c>
      <c r="L94" s="225">
        <v>5.0116275106097596</v>
      </c>
      <c r="M94" s="223">
        <v>34.422912921726997</v>
      </c>
      <c r="N94" s="225">
        <v>1.97939390764578</v>
      </c>
      <c r="O94" s="223">
        <v>26.760825423929901</v>
      </c>
      <c r="P94" s="225">
        <v>1.7031230453113499</v>
      </c>
      <c r="Q94" s="223">
        <v>-11.746387534146701</v>
      </c>
      <c r="R94" s="225">
        <v>5.2819780221346901</v>
      </c>
      <c r="S94" s="223">
        <v>37.990150774878401</v>
      </c>
      <c r="T94" s="225">
        <v>2.81059617364</v>
      </c>
      <c r="U94" s="223">
        <v>35.537246365580003</v>
      </c>
      <c r="V94" s="225">
        <v>3.4788088608291901</v>
      </c>
      <c r="W94" s="223">
        <v>27.7501869168624</v>
      </c>
      <c r="X94" s="225">
        <v>1.6768769701488999</v>
      </c>
      <c r="Y94" s="223">
        <v>-10.239963858016001</v>
      </c>
      <c r="Z94" s="225">
        <v>3.2254827467978702</v>
      </c>
      <c r="AA94" s="104"/>
      <c r="AB94" s="104"/>
      <c r="AC94" s="223">
        <v>-5.7716559858984198</v>
      </c>
      <c r="AD94" s="239">
        <v>2.0928518952991002</v>
      </c>
    </row>
    <row r="95" spans="1:30" ht="13" customHeight="1" x14ac:dyDescent="0.25">
      <c r="A95" s="26" t="s">
        <v>437</v>
      </c>
      <c r="B95" s="96">
        <v>3</v>
      </c>
      <c r="C95" s="223">
        <v>8.8326549094479496</v>
      </c>
      <c r="D95" s="225">
        <v>0.57475714394373401</v>
      </c>
      <c r="E95" s="223">
        <v>7.6191337817455302</v>
      </c>
      <c r="F95" s="225">
        <v>0.74481139703389498</v>
      </c>
      <c r="G95" s="223">
        <v>10.395842408962601</v>
      </c>
      <c r="H95" s="225">
        <v>0.90406788951515005</v>
      </c>
      <c r="I95" s="223">
        <v>2.7767086272170598</v>
      </c>
      <c r="J95" s="225">
        <v>1.1796947328577501</v>
      </c>
      <c r="K95" s="223">
        <v>13.846935186449601</v>
      </c>
      <c r="L95" s="225">
        <v>2.7532153662069501</v>
      </c>
      <c r="M95" s="223">
        <v>7.9683945961166902</v>
      </c>
      <c r="N95" s="225">
        <v>0.62949199560242797</v>
      </c>
      <c r="O95" s="223">
        <v>9.6557078793447495</v>
      </c>
      <c r="P95" s="225">
        <v>1.38391871469677</v>
      </c>
      <c r="Q95" s="223">
        <v>-4.1912273071048904</v>
      </c>
      <c r="R95" s="225">
        <v>3.0546102566095099</v>
      </c>
      <c r="S95" s="223">
        <v>11.3014870762015</v>
      </c>
      <c r="T95" s="225">
        <v>1.84186990126635</v>
      </c>
      <c r="U95" s="223">
        <v>9.3516756317496892</v>
      </c>
      <c r="V95" s="225">
        <v>1.1463286010818501</v>
      </c>
      <c r="W95" s="223">
        <v>7.8534306140346501</v>
      </c>
      <c r="X95" s="225">
        <v>0.63005859599937497</v>
      </c>
      <c r="Y95" s="223">
        <v>-3.4480564621668699</v>
      </c>
      <c r="Z95" s="225">
        <v>1.98283758305862</v>
      </c>
      <c r="AA95" s="104"/>
      <c r="AB95" s="104"/>
      <c r="AC95" s="223">
        <v>-1.67609269896142</v>
      </c>
      <c r="AD95" s="239">
        <v>0.90041792765264705</v>
      </c>
    </row>
    <row r="96" spans="1:30" ht="13" customHeight="1" x14ac:dyDescent="0.25">
      <c r="A96" s="26" t="s">
        <v>438</v>
      </c>
      <c r="B96" s="96">
        <v>3</v>
      </c>
      <c r="C96" s="223">
        <v>10.0619897686852</v>
      </c>
      <c r="D96" s="225">
        <v>0.92812071954028597</v>
      </c>
      <c r="E96" s="223">
        <v>9.3809105129668797</v>
      </c>
      <c r="F96" s="225">
        <v>1.2891616030172599</v>
      </c>
      <c r="G96" s="223">
        <v>11.036896112841699</v>
      </c>
      <c r="H96" s="225">
        <v>1.36915057285221</v>
      </c>
      <c r="I96" s="223">
        <v>1.6559855998748201</v>
      </c>
      <c r="J96" s="225">
        <v>1.9190990891849</v>
      </c>
      <c r="K96" s="223">
        <v>19.3251610814111</v>
      </c>
      <c r="L96" s="225">
        <v>4.7494376406295196</v>
      </c>
      <c r="M96" s="223">
        <v>9.2273928114655703</v>
      </c>
      <c r="N96" s="225">
        <v>0.92160126076181004</v>
      </c>
      <c r="O96" s="223">
        <v>4.99906512153182</v>
      </c>
      <c r="P96" s="225">
        <v>1.1155554264673699</v>
      </c>
      <c r="Q96" s="223">
        <v>-14.3260959598793</v>
      </c>
      <c r="R96" s="225">
        <v>4.64833639574847</v>
      </c>
      <c r="S96" s="223">
        <v>17.651063668351199</v>
      </c>
      <c r="T96" s="225">
        <v>2.8812432504882999</v>
      </c>
      <c r="U96" s="223">
        <v>12.100475652689999</v>
      </c>
      <c r="V96" s="225">
        <v>2.1524931298816301</v>
      </c>
      <c r="W96" s="223">
        <v>6.9662233719100897</v>
      </c>
      <c r="X96" s="225">
        <v>0.83047775499495502</v>
      </c>
      <c r="Y96" s="223">
        <v>-10.6848402964411</v>
      </c>
      <c r="Z96" s="225">
        <v>2.90763373684001</v>
      </c>
      <c r="AA96" s="104"/>
      <c r="AB96" s="104"/>
      <c r="AC96" s="223">
        <v>-3.7873889799479401</v>
      </c>
      <c r="AD96" s="239">
        <v>1.40650584599018</v>
      </c>
    </row>
    <row r="97" spans="1:30" ht="13" customHeight="1" x14ac:dyDescent="0.25">
      <c r="A97" s="63" t="s">
        <v>450</v>
      </c>
      <c r="B97" s="207">
        <v>3</v>
      </c>
      <c r="C97" s="253">
        <v>22.3585967723998</v>
      </c>
      <c r="D97" s="254">
        <v>0.46327756929375602</v>
      </c>
      <c r="E97" s="253">
        <v>20.847659868713698</v>
      </c>
      <c r="F97" s="254">
        <v>0.539933334488087</v>
      </c>
      <c r="G97" s="253">
        <v>24.848514460630199</v>
      </c>
      <c r="H97" s="254">
        <v>0.67556533179132305</v>
      </c>
      <c r="I97" s="253">
        <v>4.0008545919165899</v>
      </c>
      <c r="J97" s="254">
        <v>0.765533005576013</v>
      </c>
      <c r="K97" s="253">
        <v>27.301372412586701</v>
      </c>
      <c r="L97" s="254">
        <v>1.8432906102895601</v>
      </c>
      <c r="M97" s="253">
        <v>23.838298809513098</v>
      </c>
      <c r="N97" s="254">
        <v>0.58840776047849497</v>
      </c>
      <c r="O97" s="253">
        <v>19.763479559479102</v>
      </c>
      <c r="P97" s="254">
        <v>0.65357179580560298</v>
      </c>
      <c r="Q97" s="253">
        <v>-7.5378928531075902</v>
      </c>
      <c r="R97" s="254">
        <v>1.9083999089664601</v>
      </c>
      <c r="S97" s="253">
        <v>27.065906078988199</v>
      </c>
      <c r="T97" s="254">
        <v>0.99409095031917605</v>
      </c>
      <c r="U97" s="253">
        <v>25.4881150698554</v>
      </c>
      <c r="V97" s="254">
        <v>1.1001751401969899</v>
      </c>
      <c r="W97" s="253">
        <v>20.2202206521774</v>
      </c>
      <c r="X97" s="254">
        <v>0.55910046574943695</v>
      </c>
      <c r="Y97" s="253">
        <v>-6.8456854268107996</v>
      </c>
      <c r="Z97" s="254">
        <v>1.1184935424771101</v>
      </c>
      <c r="AA97" s="251"/>
      <c r="AB97" s="251"/>
      <c r="AC97" s="253">
        <v>-5.56133170715123</v>
      </c>
      <c r="AD97" s="258">
        <v>0.67788349558427996</v>
      </c>
    </row>
    <row r="99" spans="1:30" x14ac:dyDescent="0.25">
      <c r="A99" s="178" t="s">
        <v>570</v>
      </c>
    </row>
    <row r="100" spans="1:30" x14ac:dyDescent="0.25">
      <c r="A100" s="178" t="s">
        <v>459</v>
      </c>
    </row>
    <row r="101" spans="1:30" x14ac:dyDescent="0.25">
      <c r="A101" s="178" t="s">
        <v>460</v>
      </c>
    </row>
    <row r="102" spans="1:30" x14ac:dyDescent="0.25">
      <c r="A102" s="178" t="s">
        <v>461</v>
      </c>
    </row>
    <row r="103" spans="1:30" x14ac:dyDescent="0.25">
      <c r="A103" s="178" t="s">
        <v>462</v>
      </c>
    </row>
    <row r="104" spans="1:30" x14ac:dyDescent="0.25">
      <c r="A104" s="181" t="str">
        <f>HYPERLINK("https://oecdcode.org/disclaimers/cyprus.html", "Information on data for Cyprus: https://oecdcode.org/disclaimers/cyprus.html")</f>
        <v>Information on data for Cyprus: https://oecdcode.org/disclaimers/cyprus.html</v>
      </c>
    </row>
    <row r="105" spans="1:30" x14ac:dyDescent="0.25">
      <c r="A105" s="178" t="s">
        <v>463</v>
      </c>
    </row>
  </sheetData>
  <mergeCells count="21">
    <mergeCell ref="Y9:Z9"/>
    <mergeCell ref="AA8:AB8"/>
    <mergeCell ref="AA9:AB9"/>
    <mergeCell ref="AC8:AD8"/>
    <mergeCell ref="AC9:AD9"/>
    <mergeCell ref="B7:B10"/>
    <mergeCell ref="C7:AD7"/>
    <mergeCell ref="C8:D9"/>
    <mergeCell ref="E8:J8"/>
    <mergeCell ref="E9:F9"/>
    <mergeCell ref="G9:H9"/>
    <mergeCell ref="I9:J9"/>
    <mergeCell ref="K8:R8"/>
    <mergeCell ref="K9:L9"/>
    <mergeCell ref="M9:N9"/>
    <mergeCell ref="O9:P9"/>
    <mergeCell ref="Q9:R9"/>
    <mergeCell ref="S8:Z8"/>
    <mergeCell ref="S9:T9"/>
    <mergeCell ref="U9:V9"/>
    <mergeCell ref="W9:X9"/>
  </mergeCells>
  <conditionalFormatting sqref="I1:I200">
    <cfRule type="expression" dxfId="334" priority="5">
      <formula>ABS(I1/J1)&gt;1.95996398454005</formula>
    </cfRule>
  </conditionalFormatting>
  <conditionalFormatting sqref="Q1:Q200">
    <cfRule type="expression" dxfId="333" priority="4">
      <formula>ABS(Q1/R1)&gt;1.95996398454005</formula>
    </cfRule>
  </conditionalFormatting>
  <conditionalFormatting sqref="Y1:Y200">
    <cfRule type="expression" dxfId="332" priority="3">
      <formula>ABS(Y1/Z1)&gt;1.95996398454005</formula>
    </cfRule>
  </conditionalFormatting>
  <conditionalFormatting sqref="AA1:AA200">
    <cfRule type="expression" dxfId="331" priority="2">
      <formula>ABS(AA1/AB1)&gt;1.95996398454005</formula>
    </cfRule>
  </conditionalFormatting>
  <conditionalFormatting sqref="AC1:AC200">
    <cfRule type="expression" dxfId="330" priority="1">
      <formula>ABS(AC1/AD1)&gt;1.95996398454005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D105"/>
  <sheetViews>
    <sheetView showGridLines="0" zoomScale="80" workbookViewId="0"/>
  </sheetViews>
  <sheetFormatPr defaultColWidth="10.90625" defaultRowHeight="12.5" x14ac:dyDescent="0.25"/>
  <cols>
    <col min="1" max="1" width="30.7265625" customWidth="1"/>
    <col min="2" max="2" width="8.7265625" customWidth="1"/>
  </cols>
  <sheetData>
    <row r="1" spans="1:30" x14ac:dyDescent="0.25">
      <c r="A1" s="41" t="s">
        <v>295</v>
      </c>
    </row>
    <row r="2" spans="1:30" ht="13" x14ac:dyDescent="0.3">
      <c r="A2" s="42" t="s">
        <v>296</v>
      </c>
    </row>
    <row r="3" spans="1:30" ht="13" x14ac:dyDescent="0.3">
      <c r="A3" s="43" t="s">
        <v>387</v>
      </c>
    </row>
    <row r="4" spans="1:30" x14ac:dyDescent="0.25">
      <c r="A4" s="160" t="str">
        <f>HYPERLINK("#'TOC'!A1", "Back to TOC")</f>
        <v>Back to TOC</v>
      </c>
    </row>
    <row r="7" spans="1:30" ht="16" customHeight="1" x14ac:dyDescent="0.25">
      <c r="B7" s="658" t="s">
        <v>388</v>
      </c>
      <c r="C7" s="662" t="s">
        <v>611</v>
      </c>
      <c r="D7" s="662"/>
      <c r="E7" s="662"/>
      <c r="F7" s="662"/>
      <c r="G7" s="662"/>
      <c r="H7" s="662"/>
      <c r="I7" s="662"/>
      <c r="J7" s="662"/>
      <c r="K7" s="662"/>
      <c r="L7" s="662"/>
      <c r="M7" s="662"/>
      <c r="N7" s="662"/>
      <c r="O7" s="662"/>
      <c r="P7" s="662"/>
      <c r="Q7" s="662"/>
      <c r="R7" s="662"/>
      <c r="S7" s="662"/>
      <c r="T7" s="662"/>
      <c r="U7" s="662"/>
      <c r="V7" s="662"/>
      <c r="W7" s="662"/>
      <c r="X7" s="662"/>
      <c r="Y7" s="662"/>
      <c r="Z7" s="662"/>
      <c r="AA7" s="662"/>
      <c r="AB7" s="662"/>
      <c r="AC7" s="662"/>
      <c r="AD7" s="663"/>
    </row>
    <row r="8" spans="1:30" ht="32" customHeight="1" x14ac:dyDescent="0.25">
      <c r="B8" s="659"/>
      <c r="C8" s="647" t="s">
        <v>510</v>
      </c>
      <c r="D8" s="647"/>
      <c r="E8" s="647" t="s">
        <v>601</v>
      </c>
      <c r="F8" s="647"/>
      <c r="G8" s="647"/>
      <c r="H8" s="647"/>
      <c r="I8" s="647"/>
      <c r="J8" s="647"/>
      <c r="K8" s="647" t="s">
        <v>605</v>
      </c>
      <c r="L8" s="647"/>
      <c r="M8" s="647"/>
      <c r="N8" s="647"/>
      <c r="O8" s="647"/>
      <c r="P8" s="647"/>
      <c r="Q8" s="647"/>
      <c r="R8" s="647"/>
      <c r="S8" s="647" t="s">
        <v>511</v>
      </c>
      <c r="T8" s="647"/>
      <c r="U8" s="647"/>
      <c r="V8" s="647"/>
      <c r="W8" s="647"/>
      <c r="X8" s="647"/>
      <c r="Y8" s="647"/>
      <c r="Z8" s="647"/>
      <c r="AA8" s="667" t="s">
        <v>501</v>
      </c>
      <c r="AB8" s="667"/>
      <c r="AC8" s="667" t="s">
        <v>502</v>
      </c>
      <c r="AD8" s="669"/>
    </row>
    <row r="9" spans="1:30" ht="32" customHeight="1" x14ac:dyDescent="0.25">
      <c r="B9" s="659"/>
      <c r="C9" s="647"/>
      <c r="D9" s="647"/>
      <c r="E9" s="649" t="s">
        <v>602</v>
      </c>
      <c r="F9" s="649"/>
      <c r="G9" s="649" t="s">
        <v>603</v>
      </c>
      <c r="H9" s="649"/>
      <c r="I9" s="649" t="s">
        <v>604</v>
      </c>
      <c r="J9" s="649"/>
      <c r="K9" s="649" t="s">
        <v>606</v>
      </c>
      <c r="L9" s="649"/>
      <c r="M9" s="649" t="s">
        <v>607</v>
      </c>
      <c r="N9" s="649"/>
      <c r="O9" s="649" t="s">
        <v>608</v>
      </c>
      <c r="P9" s="649"/>
      <c r="Q9" s="649" t="s">
        <v>552</v>
      </c>
      <c r="R9" s="649"/>
      <c r="S9" s="649" t="s">
        <v>512</v>
      </c>
      <c r="T9" s="649"/>
      <c r="U9" s="649" t="s">
        <v>513</v>
      </c>
      <c r="V9" s="649"/>
      <c r="W9" s="649" t="s">
        <v>514</v>
      </c>
      <c r="X9" s="649"/>
      <c r="Y9" s="649" t="s">
        <v>515</v>
      </c>
      <c r="Z9" s="649"/>
      <c r="AA9" s="668" t="s">
        <v>510</v>
      </c>
      <c r="AB9" s="668"/>
      <c r="AC9" s="668" t="s">
        <v>510</v>
      </c>
      <c r="AD9" s="670"/>
    </row>
    <row r="10" spans="1:30" ht="16" customHeight="1" x14ac:dyDescent="0.25">
      <c r="B10" s="660"/>
      <c r="C10" s="144" t="s">
        <v>518</v>
      </c>
      <c r="D10" s="144" t="s">
        <v>389</v>
      </c>
      <c r="E10" s="144" t="s">
        <v>518</v>
      </c>
      <c r="F10" s="144" t="s">
        <v>389</v>
      </c>
      <c r="G10" s="144" t="s">
        <v>518</v>
      </c>
      <c r="H10" s="144" t="s">
        <v>389</v>
      </c>
      <c r="I10" s="144" t="s">
        <v>519</v>
      </c>
      <c r="J10" s="144" t="s">
        <v>389</v>
      </c>
      <c r="K10" s="144" t="s">
        <v>518</v>
      </c>
      <c r="L10" s="144" t="s">
        <v>389</v>
      </c>
      <c r="M10" s="144" t="s">
        <v>518</v>
      </c>
      <c r="N10" s="144" t="s">
        <v>389</v>
      </c>
      <c r="O10" s="144" t="s">
        <v>518</v>
      </c>
      <c r="P10" s="144" t="s">
        <v>389</v>
      </c>
      <c r="Q10" s="144" t="s">
        <v>519</v>
      </c>
      <c r="R10" s="144" t="s">
        <v>389</v>
      </c>
      <c r="S10" s="144" t="s">
        <v>518</v>
      </c>
      <c r="T10" s="144" t="s">
        <v>389</v>
      </c>
      <c r="U10" s="144" t="s">
        <v>518</v>
      </c>
      <c r="V10" s="144" t="s">
        <v>389</v>
      </c>
      <c r="W10" s="144" t="s">
        <v>518</v>
      </c>
      <c r="X10" s="144" t="s">
        <v>389</v>
      </c>
      <c r="Y10" s="144" t="s">
        <v>519</v>
      </c>
      <c r="Z10" s="144" t="s">
        <v>389</v>
      </c>
      <c r="AA10" s="144" t="s">
        <v>519</v>
      </c>
      <c r="AB10" s="144" t="s">
        <v>389</v>
      </c>
      <c r="AC10" s="144" t="s">
        <v>519</v>
      </c>
      <c r="AD10" s="183" t="s">
        <v>389</v>
      </c>
    </row>
    <row r="11" spans="1:30" ht="13" customHeight="1" x14ac:dyDescent="0.25">
      <c r="A11" s="214"/>
      <c r="B11" s="204"/>
      <c r="C11" s="235" t="s">
        <v>1682</v>
      </c>
      <c r="D11" s="236" t="s">
        <v>1683</v>
      </c>
      <c r="E11" s="235" t="s">
        <v>1802</v>
      </c>
      <c r="F11" s="236" t="s">
        <v>1803</v>
      </c>
      <c r="G11" s="235" t="s">
        <v>1804</v>
      </c>
      <c r="H11" s="236" t="s">
        <v>1805</v>
      </c>
      <c r="I11" s="235" t="s">
        <v>1806</v>
      </c>
      <c r="J11" s="236" t="s">
        <v>1807</v>
      </c>
      <c r="K11" s="235" t="s">
        <v>1808</v>
      </c>
      <c r="L11" s="236" t="s">
        <v>1809</v>
      </c>
      <c r="M11" s="235" t="s">
        <v>1810</v>
      </c>
      <c r="N11" s="236" t="s">
        <v>1811</v>
      </c>
      <c r="O11" s="235" t="s">
        <v>1812</v>
      </c>
      <c r="P11" s="236" t="s">
        <v>1813</v>
      </c>
      <c r="Q11" s="235" t="s">
        <v>1814</v>
      </c>
      <c r="R11" s="236" t="s">
        <v>1815</v>
      </c>
      <c r="S11" s="235" t="s">
        <v>1816</v>
      </c>
      <c r="T11" s="236" t="s">
        <v>1817</v>
      </c>
      <c r="U11" s="235" t="s">
        <v>1818</v>
      </c>
      <c r="V11" s="236" t="s">
        <v>1819</v>
      </c>
      <c r="W11" s="235" t="s">
        <v>1820</v>
      </c>
      <c r="X11" s="236" t="s">
        <v>1821</v>
      </c>
      <c r="Y11" s="235" t="s">
        <v>1822</v>
      </c>
      <c r="Z11" s="236" t="s">
        <v>1823</v>
      </c>
      <c r="AA11" s="252" t="s">
        <v>1704</v>
      </c>
      <c r="AB11" s="252" t="s">
        <v>1705</v>
      </c>
      <c r="AC11" s="252" t="s">
        <v>1726</v>
      </c>
      <c r="AD11" s="257" t="s">
        <v>1727</v>
      </c>
    </row>
    <row r="12" spans="1:30" ht="13" customHeight="1" x14ac:dyDescent="0.25">
      <c r="A12" s="26" t="s">
        <v>391</v>
      </c>
      <c r="B12" s="184">
        <v>2</v>
      </c>
      <c r="C12" s="223">
        <v>6.1078081825541002</v>
      </c>
      <c r="D12" s="225">
        <v>0.57671145971567095</v>
      </c>
      <c r="E12" s="223">
        <v>5.3451252811992296</v>
      </c>
      <c r="F12" s="225">
        <v>0.60323830918277099</v>
      </c>
      <c r="G12" s="223">
        <v>8.3942928704746897</v>
      </c>
      <c r="H12" s="225">
        <v>1.1733121101704</v>
      </c>
      <c r="I12" s="223">
        <v>3.0491675892754602</v>
      </c>
      <c r="J12" s="225">
        <v>1.2317420236950001</v>
      </c>
      <c r="K12" s="223">
        <v>10.6916435929703</v>
      </c>
      <c r="L12" s="225">
        <v>2.1530764141251302</v>
      </c>
      <c r="M12" s="223">
        <v>6.34360877145886</v>
      </c>
      <c r="N12" s="225">
        <v>0.72575521020889999</v>
      </c>
      <c r="O12" s="223">
        <v>4.4747174138983103</v>
      </c>
      <c r="P12" s="225">
        <v>0.823459608772108</v>
      </c>
      <c r="Q12" s="223">
        <v>-6.2169261790719901</v>
      </c>
      <c r="R12" s="225">
        <v>2.35427426706709</v>
      </c>
      <c r="S12" s="223">
        <v>9.5451348072265407</v>
      </c>
      <c r="T12" s="225">
        <v>1.6344957913465401</v>
      </c>
      <c r="U12" s="223">
        <v>7.3182563515704402</v>
      </c>
      <c r="V12" s="225">
        <v>1.4276734909689499</v>
      </c>
      <c r="W12" s="223">
        <v>4.9384190136216297</v>
      </c>
      <c r="X12" s="225">
        <v>0.59194698339524698</v>
      </c>
      <c r="Y12" s="223">
        <v>-4.6067157936049101</v>
      </c>
      <c r="Z12" s="225">
        <v>1.73496784898811</v>
      </c>
      <c r="AA12" s="104"/>
      <c r="AB12" s="104"/>
      <c r="AC12" s="104"/>
      <c r="AD12" s="255"/>
    </row>
    <row r="13" spans="1:30" ht="13" customHeight="1" x14ac:dyDescent="0.25">
      <c r="A13" s="26" t="s">
        <v>392</v>
      </c>
      <c r="B13" s="184">
        <v>2</v>
      </c>
      <c r="C13" s="223">
        <v>40.045455754718603</v>
      </c>
      <c r="D13" s="225">
        <v>1.6196775534080201</v>
      </c>
      <c r="E13" s="223">
        <v>38.343378446127502</v>
      </c>
      <c r="F13" s="225">
        <v>1.9508732769003401</v>
      </c>
      <c r="G13" s="223">
        <v>43.133280340748897</v>
      </c>
      <c r="H13" s="225">
        <v>2.3350222187860101</v>
      </c>
      <c r="I13" s="223">
        <v>4.7899018946213703</v>
      </c>
      <c r="J13" s="225">
        <v>2.7748566159036998</v>
      </c>
      <c r="K13" s="223">
        <v>46.8220378419471</v>
      </c>
      <c r="L13" s="225">
        <v>2.9283486884687999</v>
      </c>
      <c r="M13" s="223">
        <v>41.150266536125301</v>
      </c>
      <c r="N13" s="225">
        <v>2.1664600993383001</v>
      </c>
      <c r="O13" s="223">
        <v>33.093816330750499</v>
      </c>
      <c r="P13" s="225">
        <v>2.2636665971945198</v>
      </c>
      <c r="Q13" s="223">
        <v>-13.728221511196599</v>
      </c>
      <c r="R13" s="225">
        <v>3.4907024324705</v>
      </c>
      <c r="S13" s="223">
        <v>50.773255696311502</v>
      </c>
      <c r="T13" s="225">
        <v>3.1883611566419598</v>
      </c>
      <c r="U13" s="223">
        <v>41.175705416778598</v>
      </c>
      <c r="V13" s="225">
        <v>3.2144904245167201</v>
      </c>
      <c r="W13" s="223">
        <v>36.054524918893499</v>
      </c>
      <c r="X13" s="225">
        <v>2.0263880519940898</v>
      </c>
      <c r="Y13" s="223">
        <v>-14.7187307774179</v>
      </c>
      <c r="Z13" s="225">
        <v>3.7402320568312701</v>
      </c>
      <c r="AA13" s="104"/>
      <c r="AB13" s="104"/>
      <c r="AC13" s="104"/>
      <c r="AD13" s="255"/>
    </row>
    <row r="14" spans="1:30" ht="13" customHeight="1" x14ac:dyDescent="0.25">
      <c r="A14" s="26" t="s">
        <v>393</v>
      </c>
      <c r="B14" s="184">
        <v>2</v>
      </c>
      <c r="C14" s="223">
        <v>37.680731919449002</v>
      </c>
      <c r="D14" s="225">
        <v>1.05451651690767</v>
      </c>
      <c r="E14" s="223">
        <v>36.457930538942001</v>
      </c>
      <c r="F14" s="225">
        <v>1.32391316764221</v>
      </c>
      <c r="G14" s="223">
        <v>40.436763826154703</v>
      </c>
      <c r="H14" s="225">
        <v>1.9443002736666299</v>
      </c>
      <c r="I14" s="223">
        <v>3.9788332872126699</v>
      </c>
      <c r="J14" s="225">
        <v>2.4308990084926498</v>
      </c>
      <c r="K14" s="223">
        <v>45.041838650615396</v>
      </c>
      <c r="L14" s="225">
        <v>3.0565326521751701</v>
      </c>
      <c r="M14" s="223">
        <v>38.022960714638302</v>
      </c>
      <c r="N14" s="225">
        <v>1.3657508744570801</v>
      </c>
      <c r="O14" s="223">
        <v>33.190121023474298</v>
      </c>
      <c r="P14" s="225">
        <v>1.5772393132285401</v>
      </c>
      <c r="Q14" s="223">
        <v>-11.851717627141101</v>
      </c>
      <c r="R14" s="225">
        <v>3.44363192882067</v>
      </c>
      <c r="S14" s="223">
        <v>44.310174675842298</v>
      </c>
      <c r="T14" s="225">
        <v>2.3203852375839098</v>
      </c>
      <c r="U14" s="223">
        <v>38.216277749233399</v>
      </c>
      <c r="V14" s="225">
        <v>2.47680290242868</v>
      </c>
      <c r="W14" s="223">
        <v>33.107096230483499</v>
      </c>
      <c r="X14" s="225">
        <v>1.25240132238763</v>
      </c>
      <c r="Y14" s="223">
        <v>-11.2030784453589</v>
      </c>
      <c r="Z14" s="225">
        <v>2.6712191221330301</v>
      </c>
      <c r="AA14" s="104"/>
      <c r="AB14" s="104"/>
      <c r="AC14" s="104"/>
      <c r="AD14" s="255"/>
    </row>
    <row r="15" spans="1:30" ht="13" customHeight="1" x14ac:dyDescent="0.25">
      <c r="A15" s="26" t="s">
        <v>394</v>
      </c>
      <c r="B15" s="184">
        <v>2</v>
      </c>
      <c r="C15" s="223">
        <v>24.111651461134201</v>
      </c>
      <c r="D15" s="225">
        <v>1.00752822499912</v>
      </c>
      <c r="E15" s="223">
        <v>24.529055809855699</v>
      </c>
      <c r="F15" s="225">
        <v>1.1171270064960701</v>
      </c>
      <c r="G15" s="223">
        <v>22.508613364979901</v>
      </c>
      <c r="H15" s="225">
        <v>1.9923834827506</v>
      </c>
      <c r="I15" s="223">
        <v>-2.0204424448757798</v>
      </c>
      <c r="J15" s="225">
        <v>2.2209962569588799</v>
      </c>
      <c r="K15" s="223">
        <v>23.680215909864</v>
      </c>
      <c r="L15" s="225">
        <v>2.4825212144689202</v>
      </c>
      <c r="M15" s="223">
        <v>25.391644657073499</v>
      </c>
      <c r="N15" s="225">
        <v>1.24829984305535</v>
      </c>
      <c r="O15" s="223">
        <v>22.471878589906801</v>
      </c>
      <c r="P15" s="225">
        <v>1.6001983593317199</v>
      </c>
      <c r="Q15" s="223">
        <v>-1.20833731995722</v>
      </c>
      <c r="R15" s="225">
        <v>2.9821152190322802</v>
      </c>
      <c r="S15" s="223">
        <v>27.823340113954401</v>
      </c>
      <c r="T15" s="225">
        <v>2.3406006164828299</v>
      </c>
      <c r="U15" s="223">
        <v>19.8357139702788</v>
      </c>
      <c r="V15" s="225">
        <v>2.5384495615642502</v>
      </c>
      <c r="W15" s="223">
        <v>23.4648121016962</v>
      </c>
      <c r="X15" s="225">
        <v>1.14053891523894</v>
      </c>
      <c r="Y15" s="223">
        <v>-4.3585280122581498</v>
      </c>
      <c r="Z15" s="225">
        <v>2.5282404560927501</v>
      </c>
      <c r="AA15" s="104"/>
      <c r="AB15" s="104"/>
      <c r="AC15" s="104"/>
      <c r="AD15" s="255"/>
    </row>
    <row r="16" spans="1:30" ht="13" customHeight="1" x14ac:dyDescent="0.25">
      <c r="A16" s="26" t="s">
        <v>395</v>
      </c>
      <c r="B16" s="184">
        <v>2</v>
      </c>
      <c r="C16" s="223">
        <v>31.450473225469899</v>
      </c>
      <c r="D16" s="225">
        <v>1.05184597905203</v>
      </c>
      <c r="E16" s="223">
        <v>26.902463045399699</v>
      </c>
      <c r="F16" s="225">
        <v>1.3353680742768499</v>
      </c>
      <c r="G16" s="223">
        <v>37.636432773416601</v>
      </c>
      <c r="H16" s="225">
        <v>1.7389188316719799</v>
      </c>
      <c r="I16" s="223">
        <v>10.7339697280169</v>
      </c>
      <c r="J16" s="225">
        <v>2.2108019232568501</v>
      </c>
      <c r="K16" s="223">
        <v>48.619160264248798</v>
      </c>
      <c r="L16" s="225">
        <v>3.1496760462233802</v>
      </c>
      <c r="M16" s="223">
        <v>28.650940633880399</v>
      </c>
      <c r="N16" s="225">
        <v>1.38461002356114</v>
      </c>
      <c r="O16" s="223">
        <v>25.671635501964801</v>
      </c>
      <c r="P16" s="225">
        <v>2.80228828242935</v>
      </c>
      <c r="Q16" s="223">
        <v>-22.947524762284001</v>
      </c>
      <c r="R16" s="225">
        <v>3.8001187460650501</v>
      </c>
      <c r="S16" s="223">
        <v>46.5679670017335</v>
      </c>
      <c r="T16" s="225">
        <v>2.7340092659094002</v>
      </c>
      <c r="U16" s="223">
        <v>33.302637103610003</v>
      </c>
      <c r="V16" s="225">
        <v>2.5854557553459201</v>
      </c>
      <c r="W16" s="223">
        <v>24.971626029889801</v>
      </c>
      <c r="X16" s="225">
        <v>1.42516300553769</v>
      </c>
      <c r="Y16" s="223">
        <v>-21.596340971843698</v>
      </c>
      <c r="Z16" s="225">
        <v>3.2809585711059701</v>
      </c>
      <c r="AA16" s="104"/>
      <c r="AB16" s="104"/>
      <c r="AC16" s="104"/>
      <c r="AD16" s="255"/>
    </row>
    <row r="17" spans="1:30" ht="13" customHeight="1" x14ac:dyDescent="0.25">
      <c r="A17" s="26" t="s">
        <v>396</v>
      </c>
      <c r="B17" s="184">
        <v>2</v>
      </c>
      <c r="C17" s="223">
        <v>40.958349981521899</v>
      </c>
      <c r="D17" s="225">
        <v>1.42580461410364</v>
      </c>
      <c r="E17" s="223">
        <v>38.418875302188198</v>
      </c>
      <c r="F17" s="225">
        <v>1.49219747344182</v>
      </c>
      <c r="G17" s="223">
        <v>46.3717507442543</v>
      </c>
      <c r="H17" s="225">
        <v>1.99327045254388</v>
      </c>
      <c r="I17" s="223">
        <v>7.9528754420661096</v>
      </c>
      <c r="J17" s="225">
        <v>1.88380209305716</v>
      </c>
      <c r="K17" s="223">
        <v>46.419369811520099</v>
      </c>
      <c r="L17" s="225">
        <v>2.6206844601964998</v>
      </c>
      <c r="M17" s="223">
        <v>41.2492235515872</v>
      </c>
      <c r="N17" s="225">
        <v>1.56840841425211</v>
      </c>
      <c r="O17" s="223">
        <v>36.243748559368697</v>
      </c>
      <c r="P17" s="225">
        <v>2.2113220669364901</v>
      </c>
      <c r="Q17" s="223">
        <v>-10.1756212521514</v>
      </c>
      <c r="R17" s="225">
        <v>2.7766493419326901</v>
      </c>
      <c r="S17" s="223">
        <v>48.199677061514997</v>
      </c>
      <c r="T17" s="225">
        <v>2.7244930906428699</v>
      </c>
      <c r="U17" s="223">
        <v>45.889356954572499</v>
      </c>
      <c r="V17" s="225">
        <v>2.4473635085614198</v>
      </c>
      <c r="W17" s="223">
        <v>37.077409296290703</v>
      </c>
      <c r="X17" s="225">
        <v>1.4848005052028199</v>
      </c>
      <c r="Y17" s="223">
        <v>-11.122267765224301</v>
      </c>
      <c r="Z17" s="225">
        <v>2.5016861403893298</v>
      </c>
      <c r="AA17" s="104"/>
      <c r="AB17" s="104"/>
      <c r="AC17" s="104"/>
      <c r="AD17" s="255"/>
    </row>
    <row r="18" spans="1:30" ht="13" customHeight="1" x14ac:dyDescent="0.25">
      <c r="A18" s="210" t="s">
        <v>397</v>
      </c>
      <c r="B18" s="184">
        <v>2</v>
      </c>
      <c r="C18" s="223">
        <v>37.355232333499501</v>
      </c>
      <c r="D18" s="225">
        <v>1.9879340623992401</v>
      </c>
      <c r="E18" s="223">
        <v>34.847933153720597</v>
      </c>
      <c r="F18" s="225">
        <v>1.9972060510201901</v>
      </c>
      <c r="G18" s="223">
        <v>42.459021223548703</v>
      </c>
      <c r="H18" s="225">
        <v>2.83047363581053</v>
      </c>
      <c r="I18" s="223">
        <v>7.6110880698281003</v>
      </c>
      <c r="J18" s="225">
        <v>2.5133036380940399</v>
      </c>
      <c r="K18" s="223">
        <v>39.864090303076701</v>
      </c>
      <c r="L18" s="225">
        <v>3.20710470818796</v>
      </c>
      <c r="M18" s="223">
        <v>37.752156964681198</v>
      </c>
      <c r="N18" s="225">
        <v>2.20967676903794</v>
      </c>
      <c r="O18" s="223">
        <v>34.320606766413498</v>
      </c>
      <c r="P18" s="225">
        <v>3.0583007301561298</v>
      </c>
      <c r="Q18" s="223">
        <v>-5.54348353666325</v>
      </c>
      <c r="R18" s="225">
        <v>3.2084730950908802</v>
      </c>
      <c r="S18" s="223">
        <v>44.793011795618</v>
      </c>
      <c r="T18" s="225">
        <v>3.38458614324517</v>
      </c>
      <c r="U18" s="223">
        <v>41.375041783956902</v>
      </c>
      <c r="V18" s="225">
        <v>3.7497258582947199</v>
      </c>
      <c r="W18" s="223">
        <v>33.536616107630202</v>
      </c>
      <c r="X18" s="225">
        <v>2.0279603090805902</v>
      </c>
      <c r="Y18" s="223">
        <v>-11.2563956879878</v>
      </c>
      <c r="Z18" s="225">
        <v>3.1767038399373702</v>
      </c>
      <c r="AA18" s="104"/>
      <c r="AB18" s="104"/>
      <c r="AC18" s="104"/>
      <c r="AD18" s="255"/>
    </row>
    <row r="19" spans="1:30" ht="13" customHeight="1" x14ac:dyDescent="0.25">
      <c r="A19" s="210" t="s">
        <v>398</v>
      </c>
      <c r="B19" s="184">
        <v>2</v>
      </c>
      <c r="C19" s="223">
        <v>46.679867575903998</v>
      </c>
      <c r="D19" s="225">
        <v>1.6105545929796099</v>
      </c>
      <c r="E19" s="223">
        <v>43.756334337405399</v>
      </c>
      <c r="F19" s="225">
        <v>1.79549143301586</v>
      </c>
      <c r="G19" s="223">
        <v>53.605736385954899</v>
      </c>
      <c r="H19" s="225">
        <v>2.7330571617759301</v>
      </c>
      <c r="I19" s="223">
        <v>9.84940204854942</v>
      </c>
      <c r="J19" s="225">
        <v>3.0568195097450599</v>
      </c>
      <c r="K19" s="223">
        <v>59.193815019497002</v>
      </c>
      <c r="L19" s="225">
        <v>3.50737171961118</v>
      </c>
      <c r="M19" s="223">
        <v>46.746774033174702</v>
      </c>
      <c r="N19" s="225">
        <v>2.1558473126464599</v>
      </c>
      <c r="O19" s="223">
        <v>38.952710168799697</v>
      </c>
      <c r="P19" s="225">
        <v>2.3569277973999401</v>
      </c>
      <c r="Q19" s="223">
        <v>-20.241104850697202</v>
      </c>
      <c r="R19" s="225">
        <v>3.7412248235981198</v>
      </c>
      <c r="S19" s="223">
        <v>55.202530224570197</v>
      </c>
      <c r="T19" s="225">
        <v>3.3833896333191702</v>
      </c>
      <c r="U19" s="223">
        <v>51.699336958627399</v>
      </c>
      <c r="V19" s="225">
        <v>2.91328335729958</v>
      </c>
      <c r="W19" s="223">
        <v>42.586609620961802</v>
      </c>
      <c r="X19" s="225">
        <v>1.89008557756697</v>
      </c>
      <c r="Y19" s="223">
        <v>-12.6159206036084</v>
      </c>
      <c r="Z19" s="225">
        <v>3.7700515981558098</v>
      </c>
      <c r="AA19" s="104"/>
      <c r="AB19" s="104"/>
      <c r="AC19" s="104"/>
      <c r="AD19" s="255"/>
    </row>
    <row r="20" spans="1:30" ht="13" customHeight="1" x14ac:dyDescent="0.25">
      <c r="A20" s="26" t="s">
        <v>399</v>
      </c>
      <c r="B20" s="184">
        <v>2</v>
      </c>
      <c r="C20" s="223">
        <v>58.658291241547701</v>
      </c>
      <c r="D20" s="225">
        <v>1.72599385871646</v>
      </c>
      <c r="E20" s="223">
        <v>56.860078749889098</v>
      </c>
      <c r="F20" s="225">
        <v>1.88630330316207</v>
      </c>
      <c r="G20" s="223">
        <v>62.039404318491997</v>
      </c>
      <c r="H20" s="225">
        <v>2.6705149287971701</v>
      </c>
      <c r="I20" s="223">
        <v>5.1793255686029003</v>
      </c>
      <c r="J20" s="225">
        <v>2.80786928671071</v>
      </c>
      <c r="K20" s="223">
        <v>56.796558298033098</v>
      </c>
      <c r="L20" s="225">
        <v>5.36349907034014</v>
      </c>
      <c r="M20" s="223">
        <v>60.06605619167</v>
      </c>
      <c r="N20" s="225">
        <v>1.7275604266698199</v>
      </c>
      <c r="O20" s="223">
        <v>56.296518179317196</v>
      </c>
      <c r="P20" s="225">
        <v>2.77211939802533</v>
      </c>
      <c r="Q20" s="223">
        <v>-0.500040118715944</v>
      </c>
      <c r="R20" s="225">
        <v>5.5269263491423102</v>
      </c>
      <c r="S20" s="223">
        <v>64.816721888232095</v>
      </c>
      <c r="T20" s="225">
        <v>3.5144064676481102</v>
      </c>
      <c r="U20" s="223">
        <v>58.338485932411302</v>
      </c>
      <c r="V20" s="225">
        <v>3.9165421172505801</v>
      </c>
      <c r="W20" s="223">
        <v>56.722334077367897</v>
      </c>
      <c r="X20" s="225">
        <v>1.7625475894106299</v>
      </c>
      <c r="Y20" s="223">
        <v>-8.0943878108641503</v>
      </c>
      <c r="Z20" s="225">
        <v>3.8263207076902899</v>
      </c>
      <c r="AA20" s="104"/>
      <c r="AB20" s="104"/>
      <c r="AC20" s="104"/>
      <c r="AD20" s="255"/>
    </row>
    <row r="21" spans="1:30" ht="13" customHeight="1" x14ac:dyDescent="0.25">
      <c r="A21" s="26" t="s">
        <v>400</v>
      </c>
      <c r="B21" s="184">
        <v>2</v>
      </c>
      <c r="C21" s="223">
        <v>27.1689686110171</v>
      </c>
      <c r="D21" s="225">
        <v>1.42915203063174</v>
      </c>
      <c r="E21" s="223">
        <v>27.299122411318901</v>
      </c>
      <c r="F21" s="225">
        <v>1.64006664388362</v>
      </c>
      <c r="G21" s="223">
        <v>26.783728715063798</v>
      </c>
      <c r="H21" s="225">
        <v>2.40566460669254</v>
      </c>
      <c r="I21" s="223">
        <v>-0.51539369625509601</v>
      </c>
      <c r="J21" s="225">
        <v>2.7933209346414598</v>
      </c>
      <c r="K21" s="223">
        <v>39.5757410486951</v>
      </c>
      <c r="L21" s="225">
        <v>4.3865383083384701</v>
      </c>
      <c r="M21" s="223">
        <v>28.2353504946398</v>
      </c>
      <c r="N21" s="225">
        <v>2.0777585889613901</v>
      </c>
      <c r="O21" s="223">
        <v>24.236737657703799</v>
      </c>
      <c r="P21" s="225">
        <v>1.6172632742381099</v>
      </c>
      <c r="Q21" s="223">
        <v>-15.3390033909913</v>
      </c>
      <c r="R21" s="225">
        <v>4.5555075133207801</v>
      </c>
      <c r="S21" s="223">
        <v>34.695384001642203</v>
      </c>
      <c r="T21" s="225">
        <v>2.5686348128499401</v>
      </c>
      <c r="U21" s="223">
        <v>31.206756514523899</v>
      </c>
      <c r="V21" s="225">
        <v>3.35806994411708</v>
      </c>
      <c r="W21" s="223">
        <v>23.1045684055231</v>
      </c>
      <c r="X21" s="225">
        <v>1.54012082000956</v>
      </c>
      <c r="Y21" s="223">
        <v>-11.5908155961191</v>
      </c>
      <c r="Z21" s="225">
        <v>2.6210268435344499</v>
      </c>
      <c r="AA21" s="104"/>
      <c r="AB21" s="104"/>
      <c r="AC21" s="104"/>
      <c r="AD21" s="255"/>
    </row>
    <row r="22" spans="1:30" ht="13" customHeight="1" x14ac:dyDescent="0.25">
      <c r="A22" s="26" t="s">
        <v>401</v>
      </c>
      <c r="B22" s="184">
        <v>2</v>
      </c>
      <c r="C22" s="223">
        <v>55.210344404906401</v>
      </c>
      <c r="D22" s="225">
        <v>2.2838773125046399</v>
      </c>
      <c r="E22" s="223">
        <v>58.2958963377</v>
      </c>
      <c r="F22" s="225">
        <v>3.0339004943840702</v>
      </c>
      <c r="G22" s="223">
        <v>49.199478521884799</v>
      </c>
      <c r="H22" s="225">
        <v>3.1068649303243299</v>
      </c>
      <c r="I22" s="223">
        <v>-9.09641781581524</v>
      </c>
      <c r="J22" s="225">
        <v>4.3092523004828598</v>
      </c>
      <c r="K22" s="223">
        <v>55.609230431819199</v>
      </c>
      <c r="L22" s="225">
        <v>4.7911903486385699</v>
      </c>
      <c r="M22" s="223">
        <v>55.982943451411998</v>
      </c>
      <c r="N22" s="225">
        <v>2.47160098557507</v>
      </c>
      <c r="O22" s="223">
        <v>53.637532400704998</v>
      </c>
      <c r="P22" s="225">
        <v>5.3339435382912601</v>
      </c>
      <c r="Q22" s="223">
        <v>-1.9716980311141401</v>
      </c>
      <c r="R22" s="225">
        <v>7.1121288415246999</v>
      </c>
      <c r="S22" s="223">
        <v>56.322990352373701</v>
      </c>
      <c r="T22" s="225">
        <v>4.1881210977619396</v>
      </c>
      <c r="U22" s="223">
        <v>53.8629075418146</v>
      </c>
      <c r="V22" s="225">
        <v>4.0596582815565903</v>
      </c>
      <c r="W22" s="223">
        <v>55.9472884056757</v>
      </c>
      <c r="X22" s="225">
        <v>3.0019809626386702</v>
      </c>
      <c r="Y22" s="223">
        <v>-0.375701946697994</v>
      </c>
      <c r="Z22" s="225">
        <v>4.8452080377976001</v>
      </c>
      <c r="AA22" s="104"/>
      <c r="AB22" s="104"/>
      <c r="AC22" s="104"/>
      <c r="AD22" s="255"/>
    </row>
    <row r="23" spans="1:30" ht="13" customHeight="1" x14ac:dyDescent="0.25">
      <c r="A23" s="26" t="s">
        <v>402</v>
      </c>
      <c r="B23" s="184">
        <v>2</v>
      </c>
      <c r="C23" s="223">
        <v>42.607452459903897</v>
      </c>
      <c r="D23" s="225">
        <v>1.7068258953520701</v>
      </c>
      <c r="E23" s="223">
        <v>42.974395525770902</v>
      </c>
      <c r="F23" s="225">
        <v>2.3619265524325499</v>
      </c>
      <c r="G23" s="223">
        <v>41.912256371581897</v>
      </c>
      <c r="H23" s="225">
        <v>1.95363551117326</v>
      </c>
      <c r="I23" s="223">
        <v>-1.0621391541890299</v>
      </c>
      <c r="J23" s="225">
        <v>2.7566715936946902</v>
      </c>
      <c r="K23" s="223">
        <v>57.967595853175901</v>
      </c>
      <c r="L23" s="225">
        <v>4.9140669076798602</v>
      </c>
      <c r="M23" s="223">
        <v>44.435014582833901</v>
      </c>
      <c r="N23" s="225">
        <v>2.0609292380171498</v>
      </c>
      <c r="O23" s="223">
        <v>33.994714080640399</v>
      </c>
      <c r="P23" s="225">
        <v>2.7933296537760999</v>
      </c>
      <c r="Q23" s="223">
        <v>-23.972881772535501</v>
      </c>
      <c r="R23" s="225">
        <v>5.6970707742558302</v>
      </c>
      <c r="S23" s="223">
        <v>52.796013331211697</v>
      </c>
      <c r="T23" s="225">
        <v>4.0581348088445797</v>
      </c>
      <c r="U23" s="223">
        <v>50.921051284216098</v>
      </c>
      <c r="V23" s="225">
        <v>4.3694479640496899</v>
      </c>
      <c r="W23" s="223">
        <v>37.557102939501902</v>
      </c>
      <c r="X23" s="225">
        <v>1.9846743792877199</v>
      </c>
      <c r="Y23" s="223">
        <v>-15.238910391709799</v>
      </c>
      <c r="Z23" s="225">
        <v>4.6254306900621502</v>
      </c>
      <c r="AA23" s="104"/>
      <c r="AB23" s="104"/>
      <c r="AC23" s="104"/>
      <c r="AD23" s="255"/>
    </row>
    <row r="24" spans="1:30" ht="13" customHeight="1" x14ac:dyDescent="0.25">
      <c r="A24" s="26" t="s">
        <v>403</v>
      </c>
      <c r="B24" s="184">
        <v>2</v>
      </c>
      <c r="C24" s="223">
        <v>43.363267213244399</v>
      </c>
      <c r="D24" s="225">
        <v>1.5224437776360999</v>
      </c>
      <c r="E24" s="223">
        <v>44.510814583149397</v>
      </c>
      <c r="F24" s="225">
        <v>2.03487749761321</v>
      </c>
      <c r="G24" s="223">
        <v>41.6048213018016</v>
      </c>
      <c r="H24" s="225">
        <v>1.9395160466327099</v>
      </c>
      <c r="I24" s="223">
        <v>-2.90599328134783</v>
      </c>
      <c r="J24" s="225">
        <v>2.6289497100979098</v>
      </c>
      <c r="K24" s="223">
        <v>45.998179046858397</v>
      </c>
      <c r="L24" s="225">
        <v>5.6699814691273298</v>
      </c>
      <c r="M24" s="223">
        <v>43.7661191706271</v>
      </c>
      <c r="N24" s="225">
        <v>1.7990587125792199</v>
      </c>
      <c r="O24" s="223">
        <v>40.275505667813597</v>
      </c>
      <c r="P24" s="225">
        <v>3.1432212275827101</v>
      </c>
      <c r="Q24" s="223">
        <v>-5.7226733790447701</v>
      </c>
      <c r="R24" s="225">
        <v>6.9703704243216604</v>
      </c>
      <c r="S24" s="223">
        <v>42.419385013303703</v>
      </c>
      <c r="T24" s="225">
        <v>4.6429088852102698</v>
      </c>
      <c r="U24" s="223">
        <v>45.884419610391198</v>
      </c>
      <c r="V24" s="225">
        <v>3.8272385007281899</v>
      </c>
      <c r="W24" s="223">
        <v>42.253021275167299</v>
      </c>
      <c r="X24" s="225">
        <v>1.8101137139410499</v>
      </c>
      <c r="Y24" s="223">
        <v>-0.166363738136347</v>
      </c>
      <c r="Z24" s="225">
        <v>5.0136838943041004</v>
      </c>
      <c r="AA24" s="104"/>
      <c r="AB24" s="104"/>
      <c r="AC24" s="104"/>
      <c r="AD24" s="255"/>
    </row>
    <row r="25" spans="1:30" ht="13" customHeight="1" x14ac:dyDescent="0.25">
      <c r="A25" s="26" t="s">
        <v>404</v>
      </c>
      <c r="B25" s="184">
        <v>2</v>
      </c>
      <c r="C25" s="223">
        <v>25.607141136161001</v>
      </c>
      <c r="D25" s="225">
        <v>1.2493597247997501</v>
      </c>
      <c r="E25" s="223">
        <v>24.851463047395399</v>
      </c>
      <c r="F25" s="225">
        <v>1.3738976030593399</v>
      </c>
      <c r="G25" s="223">
        <v>28.454573951448701</v>
      </c>
      <c r="H25" s="225">
        <v>2.48914435216619</v>
      </c>
      <c r="I25" s="223">
        <v>3.6031109040533398</v>
      </c>
      <c r="J25" s="225">
        <v>2.6965555504570502</v>
      </c>
      <c r="K25" s="223">
        <v>28.831890041068</v>
      </c>
      <c r="L25" s="225">
        <v>5.1469294587621501</v>
      </c>
      <c r="M25" s="223">
        <v>27.572425476886099</v>
      </c>
      <c r="N25" s="225">
        <v>1.4726257447714199</v>
      </c>
      <c r="O25" s="223">
        <v>19.499169928247898</v>
      </c>
      <c r="P25" s="225">
        <v>1.9529536967922001</v>
      </c>
      <c r="Q25" s="223">
        <v>-9.33272011282018</v>
      </c>
      <c r="R25" s="225">
        <v>5.36476301918053</v>
      </c>
      <c r="S25" s="223">
        <v>31.4356561452053</v>
      </c>
      <c r="T25" s="225">
        <v>3.3286500805770198</v>
      </c>
      <c r="U25" s="223">
        <v>34.635501069847201</v>
      </c>
      <c r="V25" s="225">
        <v>3.2919701424529801</v>
      </c>
      <c r="W25" s="223">
        <v>22.1396451080487</v>
      </c>
      <c r="X25" s="225">
        <v>1.36912899951107</v>
      </c>
      <c r="Y25" s="223">
        <v>-9.2960110371565907</v>
      </c>
      <c r="Z25" s="225">
        <v>3.57158489865615</v>
      </c>
      <c r="AA25" s="104"/>
      <c r="AB25" s="104"/>
      <c r="AC25" s="104"/>
      <c r="AD25" s="255"/>
    </row>
    <row r="26" spans="1:30" ht="13" customHeight="1" x14ac:dyDescent="0.25">
      <c r="A26" s="26" t="s">
        <v>405</v>
      </c>
      <c r="B26" s="184">
        <v>2</v>
      </c>
      <c r="C26" s="223">
        <v>38.5153366389127</v>
      </c>
      <c r="D26" s="225">
        <v>1.4962022568337801</v>
      </c>
      <c r="E26" s="223">
        <v>39.470806936970398</v>
      </c>
      <c r="F26" s="225">
        <v>1.90292602921593</v>
      </c>
      <c r="G26" s="223">
        <v>36.155314483765402</v>
      </c>
      <c r="H26" s="225">
        <v>2.81310650109873</v>
      </c>
      <c r="I26" s="223">
        <v>-3.3154924532049099</v>
      </c>
      <c r="J26" s="225">
        <v>3.5985305663012399</v>
      </c>
      <c r="K26" s="223">
        <v>45.822297397441503</v>
      </c>
      <c r="L26" s="225">
        <v>7.4325575151333103</v>
      </c>
      <c r="M26" s="223">
        <v>37.7993893336563</v>
      </c>
      <c r="N26" s="225">
        <v>1.9119744375801899</v>
      </c>
      <c r="O26" s="223">
        <v>38.823160959414103</v>
      </c>
      <c r="P26" s="225">
        <v>2.7918230255444598</v>
      </c>
      <c r="Q26" s="223">
        <v>-6.9991364380274304</v>
      </c>
      <c r="R26" s="225">
        <v>8.11337536288449</v>
      </c>
      <c r="S26" s="223">
        <v>46.807467368025797</v>
      </c>
      <c r="T26" s="225">
        <v>3.53601508638222</v>
      </c>
      <c r="U26" s="223">
        <v>32.393772153771899</v>
      </c>
      <c r="V26" s="225">
        <v>4.01078190332845</v>
      </c>
      <c r="W26" s="223">
        <v>37.236808871313301</v>
      </c>
      <c r="X26" s="225">
        <v>1.7435844200919</v>
      </c>
      <c r="Y26" s="223">
        <v>-9.5706584967125501</v>
      </c>
      <c r="Z26" s="225">
        <v>4.0071658175082803</v>
      </c>
      <c r="AA26" s="104"/>
      <c r="AB26" s="104"/>
      <c r="AC26" s="104"/>
      <c r="AD26" s="255"/>
    </row>
    <row r="27" spans="1:30" ht="13" customHeight="1" x14ac:dyDescent="0.25">
      <c r="A27" s="26" t="s">
        <v>406</v>
      </c>
      <c r="B27" s="184">
        <v>2</v>
      </c>
      <c r="C27" s="223">
        <v>23.826491390105499</v>
      </c>
      <c r="D27" s="225">
        <v>0.93620392968122401</v>
      </c>
      <c r="E27" s="223">
        <v>23.033583531279799</v>
      </c>
      <c r="F27" s="225">
        <v>1.1147817045039901</v>
      </c>
      <c r="G27" s="223">
        <v>25.881721640350701</v>
      </c>
      <c r="H27" s="225">
        <v>1.46666055528814</v>
      </c>
      <c r="I27" s="223">
        <v>2.8481381090709399</v>
      </c>
      <c r="J27" s="225">
        <v>1.7664107546315699</v>
      </c>
      <c r="K27" s="223">
        <v>35.016298535791996</v>
      </c>
      <c r="L27" s="225">
        <v>2.5455541875782002</v>
      </c>
      <c r="M27" s="223">
        <v>23.053347925044701</v>
      </c>
      <c r="N27" s="225">
        <v>1.0804245849793701</v>
      </c>
      <c r="O27" s="223">
        <v>21.8534198224012</v>
      </c>
      <c r="P27" s="225">
        <v>1.4428272304449501</v>
      </c>
      <c r="Q27" s="223">
        <v>-13.1628787133908</v>
      </c>
      <c r="R27" s="225">
        <v>2.9658930417473299</v>
      </c>
      <c r="S27" s="223">
        <v>32.374297445337703</v>
      </c>
      <c r="T27" s="225">
        <v>1.73817068022013</v>
      </c>
      <c r="U27" s="223">
        <v>26.450824344890101</v>
      </c>
      <c r="V27" s="225">
        <v>2.1140703357904602</v>
      </c>
      <c r="W27" s="223">
        <v>20.301805975437301</v>
      </c>
      <c r="X27" s="225">
        <v>1.02772583681856</v>
      </c>
      <c r="Y27" s="223">
        <v>-12.072491469900401</v>
      </c>
      <c r="Z27" s="225">
        <v>1.9512111414142199</v>
      </c>
      <c r="AA27" s="104"/>
      <c r="AB27" s="104"/>
      <c r="AC27" s="104"/>
      <c r="AD27" s="255"/>
    </row>
    <row r="28" spans="1:30" ht="13" customHeight="1" x14ac:dyDescent="0.25">
      <c r="A28" s="26" t="s">
        <v>407</v>
      </c>
      <c r="B28" s="184">
        <v>2</v>
      </c>
      <c r="C28" s="223">
        <v>24.377250083475801</v>
      </c>
      <c r="D28" s="225">
        <v>1.3411954261875001</v>
      </c>
      <c r="E28" s="223">
        <v>22.329282624572201</v>
      </c>
      <c r="F28" s="225">
        <v>1.3717005300328799</v>
      </c>
      <c r="G28" s="223">
        <v>27.151242258753001</v>
      </c>
      <c r="H28" s="225">
        <v>2.11048546611315</v>
      </c>
      <c r="I28" s="223">
        <v>4.8219596341807103</v>
      </c>
      <c r="J28" s="225">
        <v>2.1713817679693301</v>
      </c>
      <c r="K28" s="223">
        <v>21.596369900463301</v>
      </c>
      <c r="L28" s="225">
        <v>3.8594461788706398</v>
      </c>
      <c r="M28" s="223">
        <v>27.924188206412001</v>
      </c>
      <c r="N28" s="225">
        <v>2.1657832872618399</v>
      </c>
      <c r="O28" s="223">
        <v>19.385427332391</v>
      </c>
      <c r="P28" s="225">
        <v>1.80820731819723</v>
      </c>
      <c r="Q28" s="223">
        <v>-2.2109425680722499</v>
      </c>
      <c r="R28" s="225">
        <v>3.7540144289435999</v>
      </c>
      <c r="S28" s="223">
        <v>26.199361060571299</v>
      </c>
      <c r="T28" s="225">
        <v>2.88506751574681</v>
      </c>
      <c r="U28" s="223">
        <v>29.7762285254252</v>
      </c>
      <c r="V28" s="225">
        <v>3.26944238667696</v>
      </c>
      <c r="W28" s="223">
        <v>22.7896046664343</v>
      </c>
      <c r="X28" s="225">
        <v>1.50235706202945</v>
      </c>
      <c r="Y28" s="223">
        <v>-3.4097563941369899</v>
      </c>
      <c r="Z28" s="225">
        <v>3.0036500531493799</v>
      </c>
      <c r="AA28" s="104"/>
      <c r="AB28" s="104"/>
      <c r="AC28" s="104"/>
      <c r="AD28" s="255"/>
    </row>
    <row r="29" spans="1:30" ht="13" customHeight="1" x14ac:dyDescent="0.25">
      <c r="A29" s="26" t="s">
        <v>408</v>
      </c>
      <c r="B29" s="184">
        <v>2</v>
      </c>
      <c r="C29" s="223">
        <v>27.665694777094998</v>
      </c>
      <c r="D29" s="225">
        <v>1.2542535214391</v>
      </c>
      <c r="E29" s="223">
        <v>26.789411751623799</v>
      </c>
      <c r="F29" s="225">
        <v>1.2941714909897899</v>
      </c>
      <c r="G29" s="223">
        <v>32.463564231251198</v>
      </c>
      <c r="H29" s="225">
        <v>2.7662953845021199</v>
      </c>
      <c r="I29" s="223">
        <v>5.6741524796274696</v>
      </c>
      <c r="J29" s="225">
        <v>2.8086151451251098</v>
      </c>
      <c r="K29" s="223">
        <v>36.610995669764399</v>
      </c>
      <c r="L29" s="225">
        <v>4.2949551058286897</v>
      </c>
      <c r="M29" s="223">
        <v>30.429169338085501</v>
      </c>
      <c r="N29" s="225">
        <v>1.87791016746842</v>
      </c>
      <c r="O29" s="223">
        <v>23.796259966617999</v>
      </c>
      <c r="P29" s="225">
        <v>1.5921941545829701</v>
      </c>
      <c r="Q29" s="223">
        <v>-12.8147357031464</v>
      </c>
      <c r="R29" s="225">
        <v>4.3233883728673401</v>
      </c>
      <c r="S29" s="223">
        <v>37.511746610842202</v>
      </c>
      <c r="T29" s="225">
        <v>2.75733436664235</v>
      </c>
      <c r="U29" s="223">
        <v>29.539245749820399</v>
      </c>
      <c r="V29" s="225">
        <v>3.20098907788539</v>
      </c>
      <c r="W29" s="223">
        <v>24.151682363726501</v>
      </c>
      <c r="X29" s="225">
        <v>1.44692481656852</v>
      </c>
      <c r="Y29" s="223">
        <v>-13.3600642471157</v>
      </c>
      <c r="Z29" s="225">
        <v>2.9417518080679401</v>
      </c>
      <c r="AA29" s="104"/>
      <c r="AB29" s="104"/>
      <c r="AC29" s="104"/>
      <c r="AD29" s="255"/>
    </row>
    <row r="30" spans="1:30" ht="13" customHeight="1" x14ac:dyDescent="0.25">
      <c r="A30" s="26" t="s">
        <v>409</v>
      </c>
      <c r="B30" s="184">
        <v>2</v>
      </c>
      <c r="C30" s="223">
        <v>40.622261996347703</v>
      </c>
      <c r="D30" s="225">
        <v>1.2221264108879899</v>
      </c>
      <c r="E30" s="223">
        <v>38.563938210920099</v>
      </c>
      <c r="F30" s="225">
        <v>1.2123492089463599</v>
      </c>
      <c r="G30" s="223">
        <v>46.497595850847397</v>
      </c>
      <c r="H30" s="225">
        <v>2.29823504326983</v>
      </c>
      <c r="I30" s="223">
        <v>7.93365763992733</v>
      </c>
      <c r="J30" s="225">
        <v>2.2238772259887498</v>
      </c>
      <c r="K30" s="223">
        <v>41.118472676519701</v>
      </c>
      <c r="L30" s="225">
        <v>4.4089605482358998</v>
      </c>
      <c r="M30" s="223">
        <v>42.266962847617201</v>
      </c>
      <c r="N30" s="225">
        <v>1.69977206963751</v>
      </c>
      <c r="O30" s="223">
        <v>38.392272160755297</v>
      </c>
      <c r="P30" s="225">
        <v>1.62763008691839</v>
      </c>
      <c r="Q30" s="223">
        <v>-2.7262005157643201</v>
      </c>
      <c r="R30" s="225">
        <v>4.6995304141731804</v>
      </c>
      <c r="S30" s="223">
        <v>42.808736496093999</v>
      </c>
      <c r="T30" s="225">
        <v>2.8661674766206602</v>
      </c>
      <c r="U30" s="223">
        <v>46.512115323349903</v>
      </c>
      <c r="V30" s="225">
        <v>3.2901580603694001</v>
      </c>
      <c r="W30" s="223">
        <v>38.635578593855797</v>
      </c>
      <c r="X30" s="225">
        <v>1.41424523682924</v>
      </c>
      <c r="Y30" s="223">
        <v>-4.1731579022381604</v>
      </c>
      <c r="Z30" s="225">
        <v>3.21277445333995</v>
      </c>
      <c r="AA30" s="104"/>
      <c r="AB30" s="104"/>
      <c r="AC30" s="104"/>
      <c r="AD30" s="255"/>
    </row>
    <row r="31" spans="1:30" ht="13" customHeight="1" x14ac:dyDescent="0.25">
      <c r="A31" s="26" t="s">
        <v>410</v>
      </c>
      <c r="B31" s="184">
        <v>2</v>
      </c>
      <c r="C31" s="223">
        <v>41.464293711500503</v>
      </c>
      <c r="D31" s="225">
        <v>1.5403997434291099</v>
      </c>
      <c r="E31" s="223">
        <v>39.599009794561503</v>
      </c>
      <c r="F31" s="225">
        <v>1.7130033137086</v>
      </c>
      <c r="G31" s="223">
        <v>45.326674780301701</v>
      </c>
      <c r="H31" s="225">
        <v>2.28290546620795</v>
      </c>
      <c r="I31" s="223">
        <v>5.72766498574022</v>
      </c>
      <c r="J31" s="225">
        <v>2.3964093887817799</v>
      </c>
      <c r="K31" s="223">
        <v>54.947672249148702</v>
      </c>
      <c r="L31" s="225">
        <v>4.2137245980236901</v>
      </c>
      <c r="M31" s="223">
        <v>43.434072424079901</v>
      </c>
      <c r="N31" s="225">
        <v>1.9760077495961601</v>
      </c>
      <c r="O31" s="223">
        <v>35.353587896595201</v>
      </c>
      <c r="P31" s="225">
        <v>2.1688472727235202</v>
      </c>
      <c r="Q31" s="223">
        <v>-19.594084352553399</v>
      </c>
      <c r="R31" s="225">
        <v>4.2837307015294996</v>
      </c>
      <c r="S31" s="223">
        <v>50.601803170372897</v>
      </c>
      <c r="T31" s="225">
        <v>3.1849978193659001</v>
      </c>
      <c r="U31" s="223">
        <v>52.9371563641836</v>
      </c>
      <c r="V31" s="225">
        <v>4.1519013218336198</v>
      </c>
      <c r="W31" s="223">
        <v>37.814567877608802</v>
      </c>
      <c r="X31" s="225">
        <v>1.4916709491906699</v>
      </c>
      <c r="Y31" s="223">
        <v>-12.787235292764001</v>
      </c>
      <c r="Z31" s="225">
        <v>3.28995107103135</v>
      </c>
      <c r="AA31" s="104"/>
      <c r="AB31" s="104"/>
      <c r="AC31" s="104"/>
      <c r="AD31" s="255"/>
    </row>
    <row r="32" spans="1:30" ht="13" customHeight="1" x14ac:dyDescent="0.25">
      <c r="A32" s="26" t="s">
        <v>411</v>
      </c>
      <c r="B32" s="184">
        <v>2</v>
      </c>
      <c r="C32" s="223">
        <v>29.977623426441301</v>
      </c>
      <c r="D32" s="225">
        <v>1.4372348619028901</v>
      </c>
      <c r="E32" s="223">
        <v>29.931799537823199</v>
      </c>
      <c r="F32" s="225">
        <v>1.4600359337886999</v>
      </c>
      <c r="G32" s="223">
        <v>29.853216761531801</v>
      </c>
      <c r="H32" s="225">
        <v>2.6257147134088501</v>
      </c>
      <c r="I32" s="223">
        <v>-7.8582776291394693E-2</v>
      </c>
      <c r="J32" s="225">
        <v>2.5534371719718401</v>
      </c>
      <c r="K32" s="223">
        <v>39.512523031242097</v>
      </c>
      <c r="L32" s="225">
        <v>4.9631819457878397</v>
      </c>
      <c r="M32" s="223">
        <v>30.594758556545301</v>
      </c>
      <c r="N32" s="225">
        <v>1.8354971532675799</v>
      </c>
      <c r="O32" s="223">
        <v>28.696700022877401</v>
      </c>
      <c r="P32" s="225">
        <v>1.5896905948201701</v>
      </c>
      <c r="Q32" s="223">
        <v>-10.815823008364699</v>
      </c>
      <c r="R32" s="225">
        <v>4.9628416220670797</v>
      </c>
      <c r="S32" s="223">
        <v>36.956069753351102</v>
      </c>
      <c r="T32" s="225">
        <v>3.3245150481947099</v>
      </c>
      <c r="U32" s="223">
        <v>29.6954207483471</v>
      </c>
      <c r="V32" s="225">
        <v>2.9782672175205098</v>
      </c>
      <c r="W32" s="223">
        <v>28.8566468426352</v>
      </c>
      <c r="X32" s="225">
        <v>1.4671381462614701</v>
      </c>
      <c r="Y32" s="223">
        <v>-8.0994229107158997</v>
      </c>
      <c r="Z32" s="225">
        <v>3.0628558085407498</v>
      </c>
      <c r="AA32" s="104"/>
      <c r="AB32" s="104"/>
      <c r="AC32" s="104"/>
      <c r="AD32" s="255"/>
    </row>
    <row r="33" spans="1:30" ht="13" customHeight="1" x14ac:dyDescent="0.25">
      <c r="A33" s="26" t="s">
        <v>412</v>
      </c>
      <c r="B33" s="184">
        <v>2</v>
      </c>
      <c r="C33" s="223">
        <v>32.717598630745101</v>
      </c>
      <c r="D33" s="225">
        <v>1.6722862772989899</v>
      </c>
      <c r="E33" s="223">
        <v>33.283337664318701</v>
      </c>
      <c r="F33" s="225">
        <v>2.0084662232735999</v>
      </c>
      <c r="G33" s="223">
        <v>31.243824964931001</v>
      </c>
      <c r="H33" s="225">
        <v>3.2418110094037602</v>
      </c>
      <c r="I33" s="223">
        <v>-2.03951269938762</v>
      </c>
      <c r="J33" s="225">
        <v>3.8711819847047599</v>
      </c>
      <c r="K33" s="223">
        <v>24.136526361770599</v>
      </c>
      <c r="L33" s="225">
        <v>5.0925146094873996</v>
      </c>
      <c r="M33" s="223">
        <v>34.553284169236697</v>
      </c>
      <c r="N33" s="225">
        <v>2.2213273858493801</v>
      </c>
      <c r="O33" s="223">
        <v>31.8632309117414</v>
      </c>
      <c r="P33" s="225">
        <v>2.7880206684317299</v>
      </c>
      <c r="Q33" s="223">
        <v>7.7267045499707399</v>
      </c>
      <c r="R33" s="225">
        <v>5.4718321396913403</v>
      </c>
      <c r="S33" s="223">
        <v>30.937592031761799</v>
      </c>
      <c r="T33" s="225">
        <v>3.13414439127031</v>
      </c>
      <c r="U33" s="223">
        <v>43.990658776907601</v>
      </c>
      <c r="V33" s="225">
        <v>4.0324411678093099</v>
      </c>
      <c r="W33" s="223">
        <v>30.066755065925399</v>
      </c>
      <c r="X33" s="225">
        <v>2.3211657381764201</v>
      </c>
      <c r="Y33" s="223">
        <v>-0.87083696583647496</v>
      </c>
      <c r="Z33" s="225">
        <v>3.8789260675674799</v>
      </c>
      <c r="AA33" s="104"/>
      <c r="AB33" s="104"/>
      <c r="AC33" s="104"/>
      <c r="AD33" s="255"/>
    </row>
    <row r="34" spans="1:30" ht="13" customHeight="1" x14ac:dyDescent="0.25">
      <c r="A34" s="26" t="s">
        <v>413</v>
      </c>
      <c r="B34" s="184">
        <v>2</v>
      </c>
      <c r="C34" s="223">
        <v>45.919811203278897</v>
      </c>
      <c r="D34" s="225">
        <v>1.5194022682010899</v>
      </c>
      <c r="E34" s="223">
        <v>46.631121607835503</v>
      </c>
      <c r="F34" s="225">
        <v>1.6860891438218399</v>
      </c>
      <c r="G34" s="223">
        <v>43.858807476522998</v>
      </c>
      <c r="H34" s="225">
        <v>3.0857986778167299</v>
      </c>
      <c r="I34" s="223">
        <v>-2.7723141313125099</v>
      </c>
      <c r="J34" s="225">
        <v>3.4362251314736101</v>
      </c>
      <c r="K34" s="223">
        <v>50.609799537790302</v>
      </c>
      <c r="L34" s="225">
        <v>3.92073853727122</v>
      </c>
      <c r="M34" s="223">
        <v>47.177061656938399</v>
      </c>
      <c r="N34" s="225">
        <v>1.9005708697786201</v>
      </c>
      <c r="O34" s="223">
        <v>40.633767608352599</v>
      </c>
      <c r="P34" s="225">
        <v>2.54344716062631</v>
      </c>
      <c r="Q34" s="223">
        <v>-9.9760319294376707</v>
      </c>
      <c r="R34" s="225">
        <v>4.2337216652740004</v>
      </c>
      <c r="S34" s="223">
        <v>51.881485589511399</v>
      </c>
      <c r="T34" s="225">
        <v>2.8356546537571599</v>
      </c>
      <c r="U34" s="223">
        <v>52.938148238420403</v>
      </c>
      <c r="V34" s="225">
        <v>3.2543792701162602</v>
      </c>
      <c r="W34" s="223">
        <v>42.190640561216597</v>
      </c>
      <c r="X34" s="225">
        <v>2.0531916196766402</v>
      </c>
      <c r="Y34" s="223">
        <v>-9.6908450282947705</v>
      </c>
      <c r="Z34" s="225">
        <v>3.0038091466028898</v>
      </c>
      <c r="AA34" s="104"/>
      <c r="AB34" s="104"/>
      <c r="AC34" s="104"/>
      <c r="AD34" s="255"/>
    </row>
    <row r="35" spans="1:30" ht="13" customHeight="1" x14ac:dyDescent="0.25">
      <c r="A35" s="26" t="s">
        <v>414</v>
      </c>
      <c r="B35" s="184">
        <v>2</v>
      </c>
      <c r="C35" s="223">
        <v>23.5477591573169</v>
      </c>
      <c r="D35" s="225">
        <v>1.0603534728036901</v>
      </c>
      <c r="E35" s="223">
        <v>22.1535058345153</v>
      </c>
      <c r="F35" s="225">
        <v>1.32663219797409</v>
      </c>
      <c r="G35" s="223">
        <v>28.586526796511201</v>
      </c>
      <c r="H35" s="225">
        <v>2.08242648535178</v>
      </c>
      <c r="I35" s="223">
        <v>6.4330209619959096</v>
      </c>
      <c r="J35" s="225">
        <v>2.6060604316166001</v>
      </c>
      <c r="K35" s="223">
        <v>34.500085919715502</v>
      </c>
      <c r="L35" s="225">
        <v>5.2259154141822801</v>
      </c>
      <c r="M35" s="223">
        <v>28.528183082398101</v>
      </c>
      <c r="N35" s="225">
        <v>1.89891492120565</v>
      </c>
      <c r="O35" s="223">
        <v>18.167274185749399</v>
      </c>
      <c r="P35" s="225">
        <v>1.17628156009957</v>
      </c>
      <c r="Q35" s="223">
        <v>-16.3328117339661</v>
      </c>
      <c r="R35" s="225">
        <v>5.3421458286178396</v>
      </c>
      <c r="S35" s="223">
        <v>30.3467945143211</v>
      </c>
      <c r="T35" s="225">
        <v>1.96814845928974</v>
      </c>
      <c r="U35" s="223">
        <v>28.584764339345401</v>
      </c>
      <c r="V35" s="225">
        <v>2.4118648462107202</v>
      </c>
      <c r="W35" s="223">
        <v>20.0366044010972</v>
      </c>
      <c r="X35" s="225">
        <v>1.11041029436897</v>
      </c>
      <c r="Y35" s="223">
        <v>-10.310190113223801</v>
      </c>
      <c r="Z35" s="225">
        <v>2.18627856626025</v>
      </c>
      <c r="AA35" s="104"/>
      <c r="AB35" s="104"/>
      <c r="AC35" s="104"/>
      <c r="AD35" s="255"/>
    </row>
    <row r="36" spans="1:30" ht="13" customHeight="1" x14ac:dyDescent="0.25">
      <c r="A36" s="26" t="s">
        <v>415</v>
      </c>
      <c r="B36" s="184">
        <v>2</v>
      </c>
      <c r="C36" s="223">
        <v>20.413302713401102</v>
      </c>
      <c r="D36" s="225">
        <v>1.09240190957716</v>
      </c>
      <c r="E36" s="223">
        <v>21.493690820708</v>
      </c>
      <c r="F36" s="225">
        <v>1.4045066957279</v>
      </c>
      <c r="G36" s="223">
        <v>19.652314329893201</v>
      </c>
      <c r="H36" s="225">
        <v>1.37222698054443</v>
      </c>
      <c r="I36" s="223">
        <v>-1.8413764908148</v>
      </c>
      <c r="J36" s="225">
        <v>1.71586041432085</v>
      </c>
      <c r="K36" s="223">
        <v>26.620778501016598</v>
      </c>
      <c r="L36" s="225">
        <v>2.0994859822889298</v>
      </c>
      <c r="M36" s="223">
        <v>21.785553405501201</v>
      </c>
      <c r="N36" s="225">
        <v>1.5990290734480801</v>
      </c>
      <c r="O36" s="223">
        <v>14.0835355305238</v>
      </c>
      <c r="P36" s="225">
        <v>1.6090737049499499</v>
      </c>
      <c r="Q36" s="223">
        <v>-12.5372429704928</v>
      </c>
      <c r="R36" s="225">
        <v>2.7848316466419698</v>
      </c>
      <c r="S36" s="223">
        <v>25.8656868910819</v>
      </c>
      <c r="T36" s="225">
        <v>2.0323587218833201</v>
      </c>
      <c r="U36" s="223">
        <v>27.225581018684899</v>
      </c>
      <c r="V36" s="225">
        <v>2.4860413972892998</v>
      </c>
      <c r="W36" s="223">
        <v>16.736408148641701</v>
      </c>
      <c r="X36" s="225">
        <v>1.2182195180956701</v>
      </c>
      <c r="Y36" s="223">
        <v>-9.1292787424401798</v>
      </c>
      <c r="Z36" s="225">
        <v>2.2584606328543901</v>
      </c>
      <c r="AA36" s="104"/>
      <c r="AB36" s="104"/>
      <c r="AC36" s="104"/>
      <c r="AD36" s="255"/>
    </row>
    <row r="37" spans="1:30" ht="13" customHeight="1" x14ac:dyDescent="0.25">
      <c r="A37" s="26" t="s">
        <v>416</v>
      </c>
      <c r="B37" s="184">
        <v>2</v>
      </c>
      <c r="C37" s="223">
        <v>15.0481998108275</v>
      </c>
      <c r="D37" s="225">
        <v>0.77129589359694595</v>
      </c>
      <c r="E37" s="223">
        <v>14.0534925713871</v>
      </c>
      <c r="F37" s="225">
        <v>0.77954870856134795</v>
      </c>
      <c r="G37" s="223">
        <v>18.464680256643099</v>
      </c>
      <c r="H37" s="225">
        <v>1.7459695885348401</v>
      </c>
      <c r="I37" s="223">
        <v>4.4111876852560403</v>
      </c>
      <c r="J37" s="225">
        <v>1.78104247587676</v>
      </c>
      <c r="K37" s="223">
        <v>22.260821100665702</v>
      </c>
      <c r="L37" s="225">
        <v>1.7743777773957401</v>
      </c>
      <c r="M37" s="223">
        <v>15.441214949410799</v>
      </c>
      <c r="N37" s="225">
        <v>1.06240190179717</v>
      </c>
      <c r="O37" s="223">
        <v>8.9598893174782592</v>
      </c>
      <c r="P37" s="225">
        <v>1.1869448001563201</v>
      </c>
      <c r="Q37" s="223">
        <v>-13.3009317831874</v>
      </c>
      <c r="R37" s="225">
        <v>2.1715344399138301</v>
      </c>
      <c r="S37" s="223">
        <v>20.813887107712699</v>
      </c>
      <c r="T37" s="225">
        <v>1.5535339449769201</v>
      </c>
      <c r="U37" s="223">
        <v>16.548521919792702</v>
      </c>
      <c r="V37" s="225">
        <v>1.88110306250646</v>
      </c>
      <c r="W37" s="223">
        <v>11.768236452800799</v>
      </c>
      <c r="X37" s="225">
        <v>0.99049410149560402</v>
      </c>
      <c r="Y37" s="223">
        <v>-9.0456506549119293</v>
      </c>
      <c r="Z37" s="225">
        <v>1.9172491449042799</v>
      </c>
      <c r="AA37" s="104"/>
      <c r="AB37" s="104"/>
      <c r="AC37" s="104"/>
      <c r="AD37" s="255"/>
    </row>
    <row r="38" spans="1:30" ht="13" customHeight="1" x14ac:dyDescent="0.25">
      <c r="A38" s="26" t="s">
        <v>417</v>
      </c>
      <c r="B38" s="184">
        <v>2</v>
      </c>
      <c r="C38" s="223">
        <v>18.667606531456201</v>
      </c>
      <c r="D38" s="225">
        <v>1.07445339929982</v>
      </c>
      <c r="E38" s="223">
        <v>19.355416893061602</v>
      </c>
      <c r="F38" s="225">
        <v>1.1603104102494</v>
      </c>
      <c r="G38" s="223">
        <v>16.544849583678701</v>
      </c>
      <c r="H38" s="225">
        <v>1.74651800698329</v>
      </c>
      <c r="I38" s="223">
        <v>-2.8105673093828898</v>
      </c>
      <c r="J38" s="225">
        <v>1.76407395043115</v>
      </c>
      <c r="K38" s="223">
        <v>22.7266529887637</v>
      </c>
      <c r="L38" s="225">
        <v>2.6078528696141001</v>
      </c>
      <c r="M38" s="223">
        <v>19.025584601353302</v>
      </c>
      <c r="N38" s="225">
        <v>1.2871914458724201</v>
      </c>
      <c r="O38" s="223">
        <v>15.2241379951578</v>
      </c>
      <c r="P38" s="225">
        <v>2.02053609059789</v>
      </c>
      <c r="Q38" s="223">
        <v>-7.5025149936059199</v>
      </c>
      <c r="R38" s="225">
        <v>3.4464752235427301</v>
      </c>
      <c r="S38" s="223">
        <v>19.8659710183458</v>
      </c>
      <c r="T38" s="225">
        <v>1.91024592323187</v>
      </c>
      <c r="U38" s="223">
        <v>20.163775743393199</v>
      </c>
      <c r="V38" s="225">
        <v>2.2548673602468798</v>
      </c>
      <c r="W38" s="223">
        <v>17.589996296545699</v>
      </c>
      <c r="X38" s="225">
        <v>1.3564289538437</v>
      </c>
      <c r="Y38" s="223">
        <v>-2.2759747218001301</v>
      </c>
      <c r="Z38" s="225">
        <v>2.2765655232239799</v>
      </c>
      <c r="AA38" s="104"/>
      <c r="AB38" s="104"/>
      <c r="AC38" s="104"/>
      <c r="AD38" s="255"/>
    </row>
    <row r="39" spans="1:30" ht="13" customHeight="1" x14ac:dyDescent="0.25">
      <c r="A39" s="26" t="s">
        <v>418</v>
      </c>
      <c r="B39" s="184">
        <v>2</v>
      </c>
      <c r="C39" s="223">
        <v>26.9906949627165</v>
      </c>
      <c r="D39" s="225">
        <v>1.2155809557645201</v>
      </c>
      <c r="E39" s="223">
        <v>26.7610299053094</v>
      </c>
      <c r="F39" s="225">
        <v>1.49129010511232</v>
      </c>
      <c r="G39" s="223">
        <v>27.067437779000599</v>
      </c>
      <c r="H39" s="225">
        <v>2.0329510897799801</v>
      </c>
      <c r="I39" s="223">
        <v>0.30640787369116801</v>
      </c>
      <c r="J39" s="225">
        <v>2.4961763143001199</v>
      </c>
      <c r="K39" s="223">
        <v>33.597068277948999</v>
      </c>
      <c r="L39" s="225">
        <v>4.36904935264677</v>
      </c>
      <c r="M39" s="223">
        <v>27.7652150040173</v>
      </c>
      <c r="N39" s="225">
        <v>1.6864905404000099</v>
      </c>
      <c r="O39" s="223">
        <v>22.532291458439602</v>
      </c>
      <c r="P39" s="225">
        <v>1.83082805531475</v>
      </c>
      <c r="Q39" s="223">
        <v>-11.0647768195093</v>
      </c>
      <c r="R39" s="225">
        <v>4.4947309918659801</v>
      </c>
      <c r="S39" s="223">
        <v>30.384655344473199</v>
      </c>
      <c r="T39" s="225">
        <v>2.71607726119103</v>
      </c>
      <c r="U39" s="223">
        <v>24.277092330299698</v>
      </c>
      <c r="V39" s="225">
        <v>3.0842786755242302</v>
      </c>
      <c r="W39" s="223">
        <v>25.0737377070759</v>
      </c>
      <c r="X39" s="225">
        <v>1.43711448018998</v>
      </c>
      <c r="Y39" s="223">
        <v>-5.3109176373973899</v>
      </c>
      <c r="Z39" s="225">
        <v>2.9007387050406099</v>
      </c>
      <c r="AA39" s="104"/>
      <c r="AB39" s="104"/>
      <c r="AC39" s="104"/>
      <c r="AD39" s="255"/>
    </row>
    <row r="40" spans="1:30" ht="13" customHeight="1" x14ac:dyDescent="0.25">
      <c r="A40" s="26" t="s">
        <v>419</v>
      </c>
      <c r="B40" s="184">
        <v>2</v>
      </c>
      <c r="C40" s="223">
        <v>33.018210593715899</v>
      </c>
      <c r="D40" s="225">
        <v>1.29498528700194</v>
      </c>
      <c r="E40" s="223">
        <v>31.789578744797002</v>
      </c>
      <c r="F40" s="225">
        <v>1.4929848819065901</v>
      </c>
      <c r="G40" s="223">
        <v>40.901017456361799</v>
      </c>
      <c r="H40" s="225">
        <v>3.6342549763085601</v>
      </c>
      <c r="I40" s="223">
        <v>9.1114387115647197</v>
      </c>
      <c r="J40" s="225">
        <v>4.1740261357190596</v>
      </c>
      <c r="K40" s="223">
        <v>53.133648249632401</v>
      </c>
      <c r="L40" s="225">
        <v>4.3573727281535701</v>
      </c>
      <c r="M40" s="223">
        <v>37.5835290663736</v>
      </c>
      <c r="N40" s="225">
        <v>2.1158894187484001</v>
      </c>
      <c r="O40" s="223">
        <v>27.865887160674301</v>
      </c>
      <c r="P40" s="225">
        <v>1.6306020518873501</v>
      </c>
      <c r="Q40" s="223">
        <v>-25.267761088958199</v>
      </c>
      <c r="R40" s="225">
        <v>4.5001446272716796</v>
      </c>
      <c r="S40" s="223">
        <v>48.237535291920302</v>
      </c>
      <c r="T40" s="225">
        <v>3.5178112100693602</v>
      </c>
      <c r="U40" s="223">
        <v>32.036663798581699</v>
      </c>
      <c r="V40" s="225">
        <v>3.82582969346418</v>
      </c>
      <c r="W40" s="223">
        <v>30.180565525653599</v>
      </c>
      <c r="X40" s="225">
        <v>1.6019957224239001</v>
      </c>
      <c r="Y40" s="223">
        <v>-18.0569697662667</v>
      </c>
      <c r="Z40" s="225">
        <v>4.0219158422511496</v>
      </c>
      <c r="AA40" s="104"/>
      <c r="AB40" s="104"/>
      <c r="AC40" s="104"/>
      <c r="AD40" s="255"/>
    </row>
    <row r="41" spans="1:30" ht="13" customHeight="1" x14ac:dyDescent="0.25">
      <c r="A41" s="26" t="s">
        <v>420</v>
      </c>
      <c r="B41" s="184">
        <v>2</v>
      </c>
      <c r="C41" s="223">
        <v>21.775937490602399</v>
      </c>
      <c r="D41" s="225">
        <v>1.0426814741075701</v>
      </c>
      <c r="E41" s="223">
        <v>21.5439360872039</v>
      </c>
      <c r="F41" s="225">
        <v>1.1262877938818601</v>
      </c>
      <c r="G41" s="223">
        <v>22.698311702411502</v>
      </c>
      <c r="H41" s="225">
        <v>2.40465451853927</v>
      </c>
      <c r="I41" s="223">
        <v>1.15437561520754</v>
      </c>
      <c r="J41" s="225">
        <v>2.5778321356629399</v>
      </c>
      <c r="K41" s="223">
        <v>29.239389537753102</v>
      </c>
      <c r="L41" s="225">
        <v>4.92320847507865</v>
      </c>
      <c r="M41" s="223">
        <v>26.9134209947571</v>
      </c>
      <c r="N41" s="225">
        <v>1.7661510821714901</v>
      </c>
      <c r="O41" s="223">
        <v>18.5075708756764</v>
      </c>
      <c r="P41" s="225">
        <v>1.1412849143539401</v>
      </c>
      <c r="Q41" s="223">
        <v>-10.7318186620767</v>
      </c>
      <c r="R41" s="225">
        <v>5.0675569910588303</v>
      </c>
      <c r="S41" s="223">
        <v>25.630537198627501</v>
      </c>
      <c r="T41" s="225">
        <v>2.9353783985894499</v>
      </c>
      <c r="U41" s="223">
        <v>29.730475143553399</v>
      </c>
      <c r="V41" s="225">
        <v>3.7131116116143899</v>
      </c>
      <c r="W41" s="223">
        <v>21.092292634471701</v>
      </c>
      <c r="X41" s="225">
        <v>1.14425682720447</v>
      </c>
      <c r="Y41" s="223">
        <v>-4.5382445641558498</v>
      </c>
      <c r="Z41" s="225">
        <v>2.8500890222906299</v>
      </c>
      <c r="AA41" s="104"/>
      <c r="AB41" s="104"/>
      <c r="AC41" s="104"/>
      <c r="AD41" s="255"/>
    </row>
    <row r="42" spans="1:30" ht="13" customHeight="1" x14ac:dyDescent="0.25">
      <c r="A42" s="26" t="s">
        <v>421</v>
      </c>
      <c r="B42" s="184">
        <v>2</v>
      </c>
      <c r="C42" s="223">
        <v>35.697389907842101</v>
      </c>
      <c r="D42" s="225">
        <v>1.2537053780280401</v>
      </c>
      <c r="E42" s="223">
        <v>33.165660159689999</v>
      </c>
      <c r="F42" s="225">
        <v>1.36048508502591</v>
      </c>
      <c r="G42" s="223">
        <v>41.119301766540602</v>
      </c>
      <c r="H42" s="225">
        <v>2.56549999031686</v>
      </c>
      <c r="I42" s="223">
        <v>7.9536416068505504</v>
      </c>
      <c r="J42" s="225">
        <v>2.8380535273735701</v>
      </c>
      <c r="K42" s="223">
        <v>43.631055281391703</v>
      </c>
      <c r="L42" s="225">
        <v>3.2976371936470699</v>
      </c>
      <c r="M42" s="223">
        <v>35.557505625023701</v>
      </c>
      <c r="N42" s="225">
        <v>1.45901416349451</v>
      </c>
      <c r="O42" s="223">
        <v>30.0028826243677</v>
      </c>
      <c r="P42" s="225">
        <v>2.8537954940172399</v>
      </c>
      <c r="Q42" s="223">
        <v>-13.628172657023899</v>
      </c>
      <c r="R42" s="225">
        <v>4.4960929521674498</v>
      </c>
      <c r="S42" s="223">
        <v>46.079970715683302</v>
      </c>
      <c r="T42" s="225">
        <v>3.4040763876378501</v>
      </c>
      <c r="U42" s="223">
        <v>41.2731398389137</v>
      </c>
      <c r="V42" s="225">
        <v>3.0418630472146599</v>
      </c>
      <c r="W42" s="223">
        <v>31.643540460800001</v>
      </c>
      <c r="X42" s="225">
        <v>1.60586075695091</v>
      </c>
      <c r="Y42" s="223">
        <v>-14.4364302548832</v>
      </c>
      <c r="Z42" s="225">
        <v>3.7363846524763802</v>
      </c>
      <c r="AA42" s="104"/>
      <c r="AB42" s="104"/>
      <c r="AC42" s="104"/>
      <c r="AD42" s="255"/>
    </row>
    <row r="43" spans="1:30" ht="13" customHeight="1" x14ac:dyDescent="0.25">
      <c r="A43" s="26" t="s">
        <v>422</v>
      </c>
      <c r="B43" s="184">
        <v>2</v>
      </c>
      <c r="C43" s="223">
        <v>19.849008273576601</v>
      </c>
      <c r="D43" s="225">
        <v>1.4611761997528701</v>
      </c>
      <c r="E43" s="223">
        <v>18.760266838833701</v>
      </c>
      <c r="F43" s="225">
        <v>1.5667552092594701</v>
      </c>
      <c r="G43" s="223">
        <v>21.921179525365901</v>
      </c>
      <c r="H43" s="225">
        <v>2.9737246566092801</v>
      </c>
      <c r="I43" s="223">
        <v>3.1609126865322401</v>
      </c>
      <c r="J43" s="225">
        <v>3.28587639433277</v>
      </c>
      <c r="K43" s="223">
        <v>21.0527557868846</v>
      </c>
      <c r="L43" s="225">
        <v>6.55356632620515</v>
      </c>
      <c r="M43" s="223">
        <v>20.765817917688398</v>
      </c>
      <c r="N43" s="225">
        <v>2.2495398851145798</v>
      </c>
      <c r="O43" s="223">
        <v>17.8315422160316</v>
      </c>
      <c r="P43" s="225">
        <v>2.05458440530714</v>
      </c>
      <c r="Q43" s="223">
        <v>-3.2212135708530401</v>
      </c>
      <c r="R43" s="225">
        <v>7.0596942875624702</v>
      </c>
      <c r="S43" s="223">
        <v>18.424846542957098</v>
      </c>
      <c r="T43" s="225">
        <v>3.28096261524529</v>
      </c>
      <c r="U43" s="223">
        <v>25.447897597010702</v>
      </c>
      <c r="V43" s="225">
        <v>3.8434210034289098</v>
      </c>
      <c r="W43" s="223">
        <v>17.950573901621201</v>
      </c>
      <c r="X43" s="225">
        <v>1.66634945307258</v>
      </c>
      <c r="Y43" s="223">
        <v>-0.474272641335865</v>
      </c>
      <c r="Z43" s="225">
        <v>3.60969912901807</v>
      </c>
      <c r="AA43" s="104"/>
      <c r="AB43" s="104"/>
      <c r="AC43" s="104"/>
      <c r="AD43" s="255"/>
    </row>
    <row r="44" spans="1:30" ht="13" customHeight="1" x14ac:dyDescent="0.25">
      <c r="A44" s="26" t="s">
        <v>423</v>
      </c>
      <c r="B44" s="184">
        <v>2</v>
      </c>
      <c r="C44" s="223">
        <v>20.331073673237601</v>
      </c>
      <c r="D44" s="225">
        <v>0.91949888184391404</v>
      </c>
      <c r="E44" s="223">
        <v>22.175076512262599</v>
      </c>
      <c r="F44" s="225">
        <v>1.48446639806827</v>
      </c>
      <c r="G44" s="223">
        <v>18.623210774017402</v>
      </c>
      <c r="H44" s="225">
        <v>1.15274251531215</v>
      </c>
      <c r="I44" s="223">
        <v>-3.5518657382452399</v>
      </c>
      <c r="J44" s="225">
        <v>1.8653943476504999</v>
      </c>
      <c r="K44" s="223">
        <v>22.972735455118698</v>
      </c>
      <c r="L44" s="225">
        <v>2.0027192977542998</v>
      </c>
      <c r="M44" s="223">
        <v>18.2258106712497</v>
      </c>
      <c r="N44" s="225">
        <v>1.1522429926541899</v>
      </c>
      <c r="O44" s="223">
        <v>22.458449676251501</v>
      </c>
      <c r="P44" s="225">
        <v>2.1000192207541502</v>
      </c>
      <c r="Q44" s="223">
        <v>-0.51428577886720805</v>
      </c>
      <c r="R44" s="225">
        <v>3.01839486172006</v>
      </c>
      <c r="S44" s="223">
        <v>20.337441076520602</v>
      </c>
      <c r="T44" s="225">
        <v>1.4047208091311301</v>
      </c>
      <c r="U44" s="223">
        <v>17.859443818930998</v>
      </c>
      <c r="V44" s="225">
        <v>1.38637474631558</v>
      </c>
      <c r="W44" s="223">
        <v>21.4880620085118</v>
      </c>
      <c r="X44" s="225">
        <v>1.4660955528263</v>
      </c>
      <c r="Y44" s="223">
        <v>1.15062093199112</v>
      </c>
      <c r="Z44" s="225">
        <v>1.99167904068643</v>
      </c>
      <c r="AA44" s="104"/>
      <c r="AB44" s="104"/>
      <c r="AC44" s="104"/>
      <c r="AD44" s="255"/>
    </row>
    <row r="45" spans="1:30" ht="13" customHeight="1" x14ac:dyDescent="0.25">
      <c r="A45" s="26" t="s">
        <v>424</v>
      </c>
      <c r="B45" s="184">
        <v>2</v>
      </c>
      <c r="C45" s="223">
        <v>26.266600366647701</v>
      </c>
      <c r="D45" s="225">
        <v>1.1331485481295001</v>
      </c>
      <c r="E45" s="223">
        <v>24.791009017764502</v>
      </c>
      <c r="F45" s="225">
        <v>1.23453229016974</v>
      </c>
      <c r="G45" s="223">
        <v>28.989067897808798</v>
      </c>
      <c r="H45" s="225">
        <v>1.88048873475875</v>
      </c>
      <c r="I45" s="223">
        <v>4.1980588800443499</v>
      </c>
      <c r="J45" s="225">
        <v>2.0298467909305602</v>
      </c>
      <c r="K45" s="223">
        <v>35.111931405324498</v>
      </c>
      <c r="L45" s="225">
        <v>3.8066426137343301</v>
      </c>
      <c r="M45" s="223">
        <v>26.3407199914449</v>
      </c>
      <c r="N45" s="225">
        <v>1.3581314274459499</v>
      </c>
      <c r="O45" s="223">
        <v>23.0745242267515</v>
      </c>
      <c r="P45" s="225">
        <v>1.8793805654720701</v>
      </c>
      <c r="Q45" s="223">
        <v>-12.037407178573099</v>
      </c>
      <c r="R45" s="225">
        <v>4.0296926671816404</v>
      </c>
      <c r="S45" s="223">
        <v>33.342073651239701</v>
      </c>
      <c r="T45" s="225">
        <v>2.1284807391496501</v>
      </c>
      <c r="U45" s="223">
        <v>23.900832172571398</v>
      </c>
      <c r="V45" s="225">
        <v>2.3900344389203001</v>
      </c>
      <c r="W45" s="223">
        <v>24.0232068190628</v>
      </c>
      <c r="X45" s="225">
        <v>1.42539130641069</v>
      </c>
      <c r="Y45" s="223">
        <v>-9.3188668321769104</v>
      </c>
      <c r="Z45" s="225">
        <v>2.54605850277669</v>
      </c>
      <c r="AA45" s="104"/>
      <c r="AB45" s="104"/>
      <c r="AC45" s="104"/>
      <c r="AD45" s="255"/>
    </row>
    <row r="46" spans="1:30" ht="13" customHeight="1" x14ac:dyDescent="0.25">
      <c r="A46" s="26" t="s">
        <v>425</v>
      </c>
      <c r="B46" s="184">
        <v>2</v>
      </c>
      <c r="C46" s="223">
        <v>24.042398443662002</v>
      </c>
      <c r="D46" s="225">
        <v>1.2615529656892901</v>
      </c>
      <c r="E46" s="223">
        <v>25.446189926912901</v>
      </c>
      <c r="F46" s="225">
        <v>1.4494969850886099</v>
      </c>
      <c r="G46" s="223">
        <v>19.730445459687001</v>
      </c>
      <c r="H46" s="225">
        <v>2.3315338282306999</v>
      </c>
      <c r="I46" s="223">
        <v>-5.7157444672259103</v>
      </c>
      <c r="J46" s="225">
        <v>2.7110740046112398</v>
      </c>
      <c r="K46" s="223">
        <v>29.7066694498637</v>
      </c>
      <c r="L46" s="225">
        <v>6.2845961601340701</v>
      </c>
      <c r="M46" s="223">
        <v>25.5849591992007</v>
      </c>
      <c r="N46" s="225">
        <v>1.8180602871542</v>
      </c>
      <c r="O46" s="223">
        <v>21.911864492642799</v>
      </c>
      <c r="P46" s="225">
        <v>1.87266320589295</v>
      </c>
      <c r="Q46" s="223">
        <v>-7.79480495722086</v>
      </c>
      <c r="R46" s="225">
        <v>6.7785447705872697</v>
      </c>
      <c r="S46" s="223">
        <v>31.053992631094602</v>
      </c>
      <c r="T46" s="225">
        <v>4.6274063216177499</v>
      </c>
      <c r="U46" s="223">
        <v>30.035383323418898</v>
      </c>
      <c r="V46" s="225">
        <v>4.4187662883200103</v>
      </c>
      <c r="W46" s="223">
        <v>22.5610326687708</v>
      </c>
      <c r="X46" s="225">
        <v>1.3325347618955801</v>
      </c>
      <c r="Y46" s="223">
        <v>-8.4929599623237308</v>
      </c>
      <c r="Z46" s="225">
        <v>4.7176110805579299</v>
      </c>
      <c r="AA46" s="104"/>
      <c r="AB46" s="104"/>
      <c r="AC46" s="104"/>
      <c r="AD46" s="255"/>
    </row>
    <row r="47" spans="1:30" ht="13" customHeight="1" x14ac:dyDescent="0.25">
      <c r="A47" s="26" t="s">
        <v>426</v>
      </c>
      <c r="B47" s="184">
        <v>2</v>
      </c>
      <c r="C47" s="223">
        <v>32.7947170794329</v>
      </c>
      <c r="D47" s="225">
        <v>1.2298141764499599</v>
      </c>
      <c r="E47" s="223">
        <v>31.3224705164413</v>
      </c>
      <c r="F47" s="225">
        <v>1.34161839800727</v>
      </c>
      <c r="G47" s="223">
        <v>37.031553674681703</v>
      </c>
      <c r="H47" s="225">
        <v>2.3228274500496</v>
      </c>
      <c r="I47" s="223">
        <v>5.7090831582404098</v>
      </c>
      <c r="J47" s="225">
        <v>2.5451310646104299</v>
      </c>
      <c r="K47" s="223">
        <v>56.2020502511781</v>
      </c>
      <c r="L47" s="225">
        <v>6.0706664493028804</v>
      </c>
      <c r="M47" s="223">
        <v>33.2254101213586</v>
      </c>
      <c r="N47" s="225">
        <v>1.8315267088443701</v>
      </c>
      <c r="O47" s="223">
        <v>31.3529211174388</v>
      </c>
      <c r="P47" s="225">
        <v>1.4966522712717001</v>
      </c>
      <c r="Q47" s="223">
        <v>-24.8491291337393</v>
      </c>
      <c r="R47" s="225">
        <v>6.3943378862853697</v>
      </c>
      <c r="S47" s="223">
        <v>46.046609360174202</v>
      </c>
      <c r="T47" s="225">
        <v>4.1532511546541198</v>
      </c>
      <c r="U47" s="223">
        <v>41.9290619956763</v>
      </c>
      <c r="V47" s="225">
        <v>4.1425884084781499</v>
      </c>
      <c r="W47" s="223">
        <v>30.7911637946345</v>
      </c>
      <c r="X47" s="225">
        <v>1.33711666862532</v>
      </c>
      <c r="Y47" s="223">
        <v>-15.2554455655397</v>
      </c>
      <c r="Z47" s="225">
        <v>4.3546233357140096</v>
      </c>
      <c r="AA47" s="104"/>
      <c r="AB47" s="104"/>
      <c r="AC47" s="104"/>
      <c r="AD47" s="255"/>
    </row>
    <row r="48" spans="1:30" ht="13" customHeight="1" x14ac:dyDescent="0.25">
      <c r="A48" s="26" t="s">
        <v>427</v>
      </c>
      <c r="B48" s="184">
        <v>2</v>
      </c>
      <c r="C48" s="223">
        <v>23.141518488938601</v>
      </c>
      <c r="D48" s="225">
        <v>1.29064800381183</v>
      </c>
      <c r="E48" s="223">
        <v>21.243557226574101</v>
      </c>
      <c r="F48" s="225">
        <v>1.2315433611864</v>
      </c>
      <c r="G48" s="223">
        <v>28.805319688838299</v>
      </c>
      <c r="H48" s="225">
        <v>2.2054694818704301</v>
      </c>
      <c r="I48" s="223">
        <v>7.5617624622642099</v>
      </c>
      <c r="J48" s="225">
        <v>1.95990358145849</v>
      </c>
      <c r="K48" s="223">
        <v>33.425820146209603</v>
      </c>
      <c r="L48" s="225">
        <v>2.93972044873659</v>
      </c>
      <c r="M48" s="223">
        <v>23.719388650853801</v>
      </c>
      <c r="N48" s="225">
        <v>1.4673074565114099</v>
      </c>
      <c r="O48" s="223">
        <v>18.4486129790238</v>
      </c>
      <c r="P48" s="225">
        <v>1.81678748985651</v>
      </c>
      <c r="Q48" s="223">
        <v>-14.977207167185799</v>
      </c>
      <c r="R48" s="225">
        <v>3.3380764019859201</v>
      </c>
      <c r="S48" s="223">
        <v>34.492244764882898</v>
      </c>
      <c r="T48" s="225">
        <v>2.4571464099257798</v>
      </c>
      <c r="U48" s="223">
        <v>30.621567611548201</v>
      </c>
      <c r="V48" s="225">
        <v>2.95242428941159</v>
      </c>
      <c r="W48" s="223">
        <v>19.6253414485269</v>
      </c>
      <c r="X48" s="225">
        <v>1.3883865545780301</v>
      </c>
      <c r="Y48" s="223">
        <v>-14.8669033163559</v>
      </c>
      <c r="Z48" s="225">
        <v>2.5459861366318499</v>
      </c>
      <c r="AA48" s="104"/>
      <c r="AB48" s="104"/>
      <c r="AC48" s="104"/>
      <c r="AD48" s="255"/>
    </row>
    <row r="49" spans="1:30" ht="13" customHeight="1" x14ac:dyDescent="0.25">
      <c r="A49" s="26" t="s">
        <v>428</v>
      </c>
      <c r="B49" s="184">
        <v>2</v>
      </c>
      <c r="C49" s="223">
        <v>22.115820148207899</v>
      </c>
      <c r="D49" s="225">
        <v>1.01851957934301</v>
      </c>
      <c r="E49" s="223">
        <v>16.2469051865571</v>
      </c>
      <c r="F49" s="225">
        <v>1.38864710619148</v>
      </c>
      <c r="G49" s="223">
        <v>27.881057321864802</v>
      </c>
      <c r="H49" s="225">
        <v>1.65444836873306</v>
      </c>
      <c r="I49" s="223">
        <v>11.6341521353076</v>
      </c>
      <c r="J49" s="225">
        <v>2.2828625208289099</v>
      </c>
      <c r="K49" s="223">
        <v>32.762309245327799</v>
      </c>
      <c r="L49" s="225">
        <v>6.1181546076757503</v>
      </c>
      <c r="M49" s="223">
        <v>20.9703359563295</v>
      </c>
      <c r="N49" s="225">
        <v>1.0912458615603799</v>
      </c>
      <c r="O49" s="223">
        <v>24.139248430213801</v>
      </c>
      <c r="P49" s="225">
        <v>2.6142278588338801</v>
      </c>
      <c r="Q49" s="223">
        <v>-8.6230608151140604</v>
      </c>
      <c r="R49" s="225">
        <v>6.5281646175231902</v>
      </c>
      <c r="S49" s="223">
        <v>24.092209083097799</v>
      </c>
      <c r="T49" s="225">
        <v>3.6694384712377199</v>
      </c>
      <c r="U49" s="223">
        <v>24.951852076646901</v>
      </c>
      <c r="V49" s="225">
        <v>3.2151233452617598</v>
      </c>
      <c r="W49" s="223">
        <v>20.583060628088202</v>
      </c>
      <c r="X49" s="225">
        <v>1.10971479688448</v>
      </c>
      <c r="Y49" s="223">
        <v>-3.5091484550096199</v>
      </c>
      <c r="Z49" s="225">
        <v>3.9037881448136602</v>
      </c>
      <c r="AA49" s="104"/>
      <c r="AB49" s="104"/>
      <c r="AC49" s="104"/>
      <c r="AD49" s="255"/>
    </row>
    <row r="50" spans="1:30" ht="13" customHeight="1" x14ac:dyDescent="0.25">
      <c r="A50" s="26" t="s">
        <v>429</v>
      </c>
      <c r="B50" s="184">
        <v>2</v>
      </c>
      <c r="C50" s="223">
        <v>20.5329769587903</v>
      </c>
      <c r="D50" s="225">
        <v>0.85110084977312395</v>
      </c>
      <c r="E50" s="223">
        <v>20.205946602862799</v>
      </c>
      <c r="F50" s="225">
        <v>1.08750053849484</v>
      </c>
      <c r="G50" s="223">
        <v>21.468324297841299</v>
      </c>
      <c r="H50" s="225">
        <v>1.5942089713229901</v>
      </c>
      <c r="I50" s="223">
        <v>1.26237769497844</v>
      </c>
      <c r="J50" s="225">
        <v>2.0245867955803099</v>
      </c>
      <c r="K50" s="223">
        <v>33.896436676146003</v>
      </c>
      <c r="L50" s="225">
        <v>4.4179991745306602</v>
      </c>
      <c r="M50" s="223">
        <v>20.621972651281499</v>
      </c>
      <c r="N50" s="225">
        <v>1.19357118427065</v>
      </c>
      <c r="O50" s="223">
        <v>18.7154009577533</v>
      </c>
      <c r="P50" s="225">
        <v>1.51714645245536</v>
      </c>
      <c r="Q50" s="223">
        <v>-15.1810357183927</v>
      </c>
      <c r="R50" s="225">
        <v>4.6831470303371896</v>
      </c>
      <c r="S50" s="223">
        <v>24.252813743775199</v>
      </c>
      <c r="T50" s="225">
        <v>2.5272812442994401</v>
      </c>
      <c r="U50" s="223">
        <v>22.161754601603999</v>
      </c>
      <c r="V50" s="225">
        <v>2.4373587576925302</v>
      </c>
      <c r="W50" s="223">
        <v>19.487933725247299</v>
      </c>
      <c r="X50" s="225">
        <v>1.1154062712948301</v>
      </c>
      <c r="Y50" s="223">
        <v>-4.7648800185279399</v>
      </c>
      <c r="Z50" s="225">
        <v>2.9200360290373801</v>
      </c>
      <c r="AA50" s="104"/>
      <c r="AB50" s="104"/>
      <c r="AC50" s="104"/>
      <c r="AD50" s="255"/>
    </row>
    <row r="51" spans="1:30" ht="13" customHeight="1" x14ac:dyDescent="0.25">
      <c r="A51" s="26" t="s">
        <v>430</v>
      </c>
      <c r="B51" s="184">
        <v>2</v>
      </c>
      <c r="C51" s="223">
        <v>15.1645690118944</v>
      </c>
      <c r="D51" s="225">
        <v>0.81961914822834503</v>
      </c>
      <c r="E51" s="223">
        <v>14.2783971481843</v>
      </c>
      <c r="F51" s="225">
        <v>0.84977695350765603</v>
      </c>
      <c r="G51" s="223">
        <v>17.643025668504201</v>
      </c>
      <c r="H51" s="225">
        <v>1.49752868732468</v>
      </c>
      <c r="I51" s="223">
        <v>3.3646285203198798</v>
      </c>
      <c r="J51" s="225">
        <v>1.5230442963784201</v>
      </c>
      <c r="K51" s="223">
        <v>14.2565866977182</v>
      </c>
      <c r="L51" s="225">
        <v>1.3850116940152599</v>
      </c>
      <c r="M51" s="223">
        <v>13.9230503141528</v>
      </c>
      <c r="N51" s="225">
        <v>0.99860135849113596</v>
      </c>
      <c r="O51" s="223">
        <v>20.116836572042001</v>
      </c>
      <c r="P51" s="225">
        <v>1.8123589362860599</v>
      </c>
      <c r="Q51" s="223">
        <v>5.8602498743238396</v>
      </c>
      <c r="R51" s="225">
        <v>2.2123155398655001</v>
      </c>
      <c r="S51" s="223">
        <v>13.000971229098599</v>
      </c>
      <c r="T51" s="225">
        <v>1.36860023924087</v>
      </c>
      <c r="U51" s="223">
        <v>15.683412380624</v>
      </c>
      <c r="V51" s="225">
        <v>1.75728765343719</v>
      </c>
      <c r="W51" s="223">
        <v>15.82339713546</v>
      </c>
      <c r="X51" s="225">
        <v>0.94642121480452401</v>
      </c>
      <c r="Y51" s="223">
        <v>2.8224259063614299</v>
      </c>
      <c r="Z51" s="225">
        <v>1.5852526981774799</v>
      </c>
      <c r="AA51" s="104"/>
      <c r="AB51" s="104"/>
      <c r="AC51" s="104"/>
      <c r="AD51" s="255"/>
    </row>
    <row r="52" spans="1:30" ht="13" customHeight="1" x14ac:dyDescent="0.25">
      <c r="A52" s="26" t="s">
        <v>431</v>
      </c>
      <c r="B52" s="184">
        <v>2</v>
      </c>
      <c r="C52" s="223">
        <v>34.673424975690999</v>
      </c>
      <c r="D52" s="225">
        <v>1.37524818605871</v>
      </c>
      <c r="E52" s="223">
        <v>33.434774604457097</v>
      </c>
      <c r="F52" s="225">
        <v>1.59392292114686</v>
      </c>
      <c r="G52" s="223">
        <v>36.856533274031399</v>
      </c>
      <c r="H52" s="225">
        <v>2.2203603672787899</v>
      </c>
      <c r="I52" s="223">
        <v>3.4217586695743698</v>
      </c>
      <c r="J52" s="225">
        <v>2.5579124399201301</v>
      </c>
      <c r="K52" s="223">
        <v>40.0865750395864</v>
      </c>
      <c r="L52" s="225">
        <v>4.1615851038371101</v>
      </c>
      <c r="M52" s="223">
        <v>34.197139242956901</v>
      </c>
      <c r="N52" s="225">
        <v>1.49729262023758</v>
      </c>
      <c r="O52" s="223">
        <v>30.9956041204406</v>
      </c>
      <c r="P52" s="225">
        <v>3.0302343449984801</v>
      </c>
      <c r="Q52" s="223">
        <v>-9.0909709191458692</v>
      </c>
      <c r="R52" s="225">
        <v>4.4154153529575897</v>
      </c>
      <c r="S52" s="223">
        <v>36.622273948175703</v>
      </c>
      <c r="T52" s="225">
        <v>3.0940112796350099</v>
      </c>
      <c r="U52" s="223">
        <v>39.638309088476802</v>
      </c>
      <c r="V52" s="225">
        <v>3.6389157187508601</v>
      </c>
      <c r="W52" s="223">
        <v>32.459417049297997</v>
      </c>
      <c r="X52" s="225">
        <v>1.49955612375765</v>
      </c>
      <c r="Y52" s="223">
        <v>-4.1628568988776804</v>
      </c>
      <c r="Z52" s="225">
        <v>3.2196626134676301</v>
      </c>
      <c r="AA52" s="104"/>
      <c r="AB52" s="104"/>
      <c r="AC52" s="104"/>
      <c r="AD52" s="255"/>
    </row>
    <row r="53" spans="1:30" ht="13" customHeight="1" x14ac:dyDescent="0.25">
      <c r="A53" s="26" t="s">
        <v>432</v>
      </c>
      <c r="B53" s="184">
        <v>2</v>
      </c>
      <c r="C53" s="223">
        <v>26.171095752460399</v>
      </c>
      <c r="D53" s="225">
        <v>1.28595122276316</v>
      </c>
      <c r="E53" s="223">
        <v>24.166950849075501</v>
      </c>
      <c r="F53" s="225">
        <v>1.23871253328775</v>
      </c>
      <c r="G53" s="223">
        <v>34.020893319642802</v>
      </c>
      <c r="H53" s="225">
        <v>2.6617972214575301</v>
      </c>
      <c r="I53" s="223">
        <v>9.8539424705673309</v>
      </c>
      <c r="J53" s="225">
        <v>2.5223624413629899</v>
      </c>
      <c r="K53" s="223">
        <v>33.471513431816597</v>
      </c>
      <c r="L53" s="225">
        <v>3.5523597881618199</v>
      </c>
      <c r="M53" s="223">
        <v>26.920910299034102</v>
      </c>
      <c r="N53" s="225">
        <v>1.42098521748222</v>
      </c>
      <c r="O53" s="223">
        <v>23.070451193175799</v>
      </c>
      <c r="P53" s="225">
        <v>1.8718737016803799</v>
      </c>
      <c r="Q53" s="223">
        <v>-10.401062238640799</v>
      </c>
      <c r="R53" s="225">
        <v>3.48213070427538</v>
      </c>
      <c r="S53" s="223">
        <v>30.843994907495599</v>
      </c>
      <c r="T53" s="225">
        <v>2.7159911762709701</v>
      </c>
      <c r="U53" s="223">
        <v>31.387439902395698</v>
      </c>
      <c r="V53" s="225">
        <v>2.0866413348017598</v>
      </c>
      <c r="W53" s="223">
        <v>23.616917504226901</v>
      </c>
      <c r="X53" s="225">
        <v>1.3360385950153</v>
      </c>
      <c r="Y53" s="223">
        <v>-7.2270774032687504</v>
      </c>
      <c r="Z53" s="225">
        <v>2.60105486215059</v>
      </c>
      <c r="AA53" s="104"/>
      <c r="AB53" s="104"/>
      <c r="AC53" s="104"/>
      <c r="AD53" s="255"/>
    </row>
    <row r="54" spans="1:30" ht="13" customHeight="1" x14ac:dyDescent="0.25">
      <c r="A54" s="26" t="s">
        <v>433</v>
      </c>
      <c r="B54" s="184">
        <v>2</v>
      </c>
      <c r="C54" s="223">
        <v>37.393117928977198</v>
      </c>
      <c r="D54" s="225">
        <v>1.5039426331983301</v>
      </c>
      <c r="E54" s="223">
        <v>37.485645224583202</v>
      </c>
      <c r="F54" s="225">
        <v>1.6480986505117701</v>
      </c>
      <c r="G54" s="223">
        <v>36.785507584128197</v>
      </c>
      <c r="H54" s="225">
        <v>2.8976700654213401</v>
      </c>
      <c r="I54" s="223">
        <v>-0.70013764045500404</v>
      </c>
      <c r="J54" s="225">
        <v>3.1473910289218199</v>
      </c>
      <c r="K54" s="223">
        <v>53.485137373363301</v>
      </c>
      <c r="L54" s="225">
        <v>5.8863669374646603</v>
      </c>
      <c r="M54" s="223">
        <v>37.4690314890968</v>
      </c>
      <c r="N54" s="225">
        <v>1.8350570586094701</v>
      </c>
      <c r="O54" s="223">
        <v>34.075877268531201</v>
      </c>
      <c r="P54" s="225">
        <v>2.5408333746687601</v>
      </c>
      <c r="Q54" s="223">
        <v>-19.4092601048321</v>
      </c>
      <c r="R54" s="225">
        <v>6.2211691833518596</v>
      </c>
      <c r="S54" s="223">
        <v>45.6624941226884</v>
      </c>
      <c r="T54" s="225">
        <v>3.3327963749215601</v>
      </c>
      <c r="U54" s="223">
        <v>42.937613334687398</v>
      </c>
      <c r="V54" s="225">
        <v>3.7347052881569698</v>
      </c>
      <c r="W54" s="223">
        <v>34.213142531192801</v>
      </c>
      <c r="X54" s="225">
        <v>1.77749436442729</v>
      </c>
      <c r="Y54" s="223">
        <v>-11.4493515914955</v>
      </c>
      <c r="Z54" s="225">
        <v>3.6093900241399401</v>
      </c>
      <c r="AA54" s="104"/>
      <c r="AB54" s="104"/>
      <c r="AC54" s="104"/>
      <c r="AD54" s="255"/>
    </row>
    <row r="55" spans="1:30" ht="13" customHeight="1" x14ac:dyDescent="0.25">
      <c r="A55" s="26" t="s">
        <v>434</v>
      </c>
      <c r="B55" s="184">
        <v>2</v>
      </c>
      <c r="C55" s="223">
        <v>60.136110054892796</v>
      </c>
      <c r="D55" s="225">
        <v>1.8306770842550399</v>
      </c>
      <c r="E55" s="223">
        <v>62.601319219495501</v>
      </c>
      <c r="F55" s="225">
        <v>1.9597388972337</v>
      </c>
      <c r="G55" s="223">
        <v>56.763122887731299</v>
      </c>
      <c r="H55" s="225">
        <v>2.6006042130966001</v>
      </c>
      <c r="I55" s="223">
        <v>-5.8381963317641103</v>
      </c>
      <c r="J55" s="225">
        <v>2.6436897608295999</v>
      </c>
      <c r="K55" s="223">
        <v>66.331368038717201</v>
      </c>
      <c r="L55" s="225">
        <v>2.8312512679500399</v>
      </c>
      <c r="M55" s="223">
        <v>58.644735618034296</v>
      </c>
      <c r="N55" s="225">
        <v>2.4061670006837401</v>
      </c>
      <c r="O55" s="223">
        <v>58.431119607909302</v>
      </c>
      <c r="P55" s="225">
        <v>3.0020330586798698</v>
      </c>
      <c r="Q55" s="223">
        <v>-7.9002484308079302</v>
      </c>
      <c r="R55" s="225">
        <v>3.9796497556086798</v>
      </c>
      <c r="S55" s="223">
        <v>68.177339365131004</v>
      </c>
      <c r="T55" s="225">
        <v>2.5803366261242502</v>
      </c>
      <c r="U55" s="223">
        <v>59.018039130605104</v>
      </c>
      <c r="V55" s="225">
        <v>3.3848492951345301</v>
      </c>
      <c r="W55" s="223">
        <v>55.776845311988701</v>
      </c>
      <c r="X55" s="225">
        <v>2.6269229494883799</v>
      </c>
      <c r="Y55" s="223">
        <v>-12.4004940531423</v>
      </c>
      <c r="Z55" s="225">
        <v>3.3847325853096999</v>
      </c>
      <c r="AA55" s="104"/>
      <c r="AB55" s="104"/>
      <c r="AC55" s="104"/>
      <c r="AD55" s="255"/>
    </row>
    <row r="56" spans="1:30" ht="13" customHeight="1" x14ac:dyDescent="0.25">
      <c r="A56" s="26" t="s">
        <v>435</v>
      </c>
      <c r="B56" s="184">
        <v>2</v>
      </c>
      <c r="C56" s="223">
        <v>36.553848681062703</v>
      </c>
      <c r="D56" s="225">
        <v>1.04512850800878</v>
      </c>
      <c r="E56" s="223">
        <v>34.120394298072398</v>
      </c>
      <c r="F56" s="225">
        <v>1.2598910870129301</v>
      </c>
      <c r="G56" s="223">
        <v>40.2007775328143</v>
      </c>
      <c r="H56" s="225">
        <v>1.62923673894753</v>
      </c>
      <c r="I56" s="223">
        <v>6.0803832347418698</v>
      </c>
      <c r="J56" s="225">
        <v>1.9756017871418601</v>
      </c>
      <c r="K56" s="223">
        <v>47.561968639940503</v>
      </c>
      <c r="L56" s="225">
        <v>3.0421782117354299</v>
      </c>
      <c r="M56" s="223">
        <v>37.8170329694576</v>
      </c>
      <c r="N56" s="225">
        <v>1.35659389231281</v>
      </c>
      <c r="O56" s="223">
        <v>31.506237264864801</v>
      </c>
      <c r="P56" s="225">
        <v>1.6324423539428701</v>
      </c>
      <c r="Q56" s="223">
        <v>-16.055731375075698</v>
      </c>
      <c r="R56" s="225">
        <v>3.2529738634943302</v>
      </c>
      <c r="S56" s="223">
        <v>46.738667536281199</v>
      </c>
      <c r="T56" s="225">
        <v>2.0688978702332101</v>
      </c>
      <c r="U56" s="223">
        <v>40.1413324200565</v>
      </c>
      <c r="V56" s="225">
        <v>2.1175600565855</v>
      </c>
      <c r="W56" s="223">
        <v>30.897529334661101</v>
      </c>
      <c r="X56" s="225">
        <v>1.2263467001998001</v>
      </c>
      <c r="Y56" s="223">
        <v>-15.8411382016202</v>
      </c>
      <c r="Z56" s="225">
        <v>2.3060917917358101</v>
      </c>
      <c r="AA56" s="104"/>
      <c r="AB56" s="104"/>
      <c r="AC56" s="104"/>
      <c r="AD56" s="255"/>
    </row>
    <row r="57" spans="1:30" ht="13" customHeight="1" x14ac:dyDescent="0.25">
      <c r="A57" s="26" t="s">
        <v>436</v>
      </c>
      <c r="B57" s="184">
        <v>2</v>
      </c>
      <c r="C57" s="223">
        <v>31.6741242134296</v>
      </c>
      <c r="D57" s="225">
        <v>1.9008957074372299</v>
      </c>
      <c r="E57" s="223">
        <v>30.5798333977962</v>
      </c>
      <c r="F57" s="225">
        <v>2.1208428796362599</v>
      </c>
      <c r="G57" s="223">
        <v>33.557180735705401</v>
      </c>
      <c r="H57" s="225">
        <v>2.5462514725326701</v>
      </c>
      <c r="I57" s="223">
        <v>2.9773473379092001</v>
      </c>
      <c r="J57" s="225">
        <v>2.6385139542010601</v>
      </c>
      <c r="K57" s="223">
        <v>42.297011116693703</v>
      </c>
      <c r="L57" s="225">
        <v>5.9248807375503203</v>
      </c>
      <c r="M57" s="223">
        <v>34.618365868207299</v>
      </c>
      <c r="N57" s="225">
        <v>2.9264695485373702</v>
      </c>
      <c r="O57" s="223">
        <v>27.357585977565201</v>
      </c>
      <c r="P57" s="225">
        <v>2.3879722577431002</v>
      </c>
      <c r="Q57" s="223">
        <v>-14.939425139128501</v>
      </c>
      <c r="R57" s="225">
        <v>5.8850067810780198</v>
      </c>
      <c r="S57" s="223">
        <v>41.8839884402705</v>
      </c>
      <c r="T57" s="225">
        <v>4.0504970603183201</v>
      </c>
      <c r="U57" s="223">
        <v>36.203356359058503</v>
      </c>
      <c r="V57" s="225">
        <v>4.40281456470208</v>
      </c>
      <c r="W57" s="223">
        <v>27.980961562631599</v>
      </c>
      <c r="X57" s="225">
        <v>1.9006582335720399</v>
      </c>
      <c r="Y57" s="223">
        <v>-13.903026877638901</v>
      </c>
      <c r="Z57" s="225">
        <v>3.7992408826349502</v>
      </c>
      <c r="AA57" s="104"/>
      <c r="AB57" s="104"/>
      <c r="AC57" s="104"/>
      <c r="AD57" s="255"/>
    </row>
    <row r="58" spans="1:30" ht="13" customHeight="1" x14ac:dyDescent="0.25">
      <c r="A58" s="26" t="s">
        <v>437</v>
      </c>
      <c r="B58" s="184">
        <v>2</v>
      </c>
      <c r="C58" s="223">
        <v>44.816307203226202</v>
      </c>
      <c r="D58" s="225">
        <v>1.1206698348736399</v>
      </c>
      <c r="E58" s="223">
        <v>44.549773760049</v>
      </c>
      <c r="F58" s="225">
        <v>1.44567438825171</v>
      </c>
      <c r="G58" s="223">
        <v>45.182010635287099</v>
      </c>
      <c r="H58" s="225">
        <v>1.7929348283575</v>
      </c>
      <c r="I58" s="223">
        <v>0.63223687523810701</v>
      </c>
      <c r="J58" s="225">
        <v>2.3125588760132501</v>
      </c>
      <c r="K58" s="223">
        <v>51.367158927573399</v>
      </c>
      <c r="L58" s="225">
        <v>2.7417960327669499</v>
      </c>
      <c r="M58" s="223">
        <v>43.369174238529403</v>
      </c>
      <c r="N58" s="225">
        <v>1.2003640121749199</v>
      </c>
      <c r="O58" s="223">
        <v>47.1567841469762</v>
      </c>
      <c r="P58" s="225">
        <v>2.9666306345376401</v>
      </c>
      <c r="Q58" s="223">
        <v>-4.2103747805971903</v>
      </c>
      <c r="R58" s="225">
        <v>4.1806217054976704</v>
      </c>
      <c r="S58" s="223">
        <v>50.111688134653001</v>
      </c>
      <c r="T58" s="225">
        <v>2.9218658192338398</v>
      </c>
      <c r="U58" s="223">
        <v>47.812588415717997</v>
      </c>
      <c r="V58" s="225">
        <v>2.33499653368888</v>
      </c>
      <c r="W58" s="223">
        <v>41.830649590695799</v>
      </c>
      <c r="X58" s="225">
        <v>1.40472612242563</v>
      </c>
      <c r="Y58" s="223">
        <v>-8.2810385439572407</v>
      </c>
      <c r="Z58" s="225">
        <v>3.3252307955707301</v>
      </c>
      <c r="AA58" s="104"/>
      <c r="AB58" s="104"/>
      <c r="AC58" s="104"/>
      <c r="AD58" s="255"/>
    </row>
    <row r="59" spans="1:30" ht="13" customHeight="1" x14ac:dyDescent="0.25">
      <c r="A59" s="26" t="s">
        <v>438</v>
      </c>
      <c r="B59" s="184">
        <v>2</v>
      </c>
      <c r="C59" s="223">
        <v>23.226974155465399</v>
      </c>
      <c r="D59" s="225">
        <v>1.3085244064991499</v>
      </c>
      <c r="E59" s="223">
        <v>21.597080649938199</v>
      </c>
      <c r="F59" s="225">
        <v>1.4096866197201501</v>
      </c>
      <c r="G59" s="223">
        <v>27.422929618354601</v>
      </c>
      <c r="H59" s="225">
        <v>1.9471469820496099</v>
      </c>
      <c r="I59" s="223">
        <v>5.8258489684163601</v>
      </c>
      <c r="J59" s="225">
        <v>1.9947588561891001</v>
      </c>
      <c r="K59" s="223">
        <v>31.9040101990857</v>
      </c>
      <c r="L59" s="225">
        <v>2.6211265315916799</v>
      </c>
      <c r="M59" s="223">
        <v>22.220968986664701</v>
      </c>
      <c r="N59" s="225">
        <v>1.41315508044625</v>
      </c>
      <c r="O59" s="223">
        <v>14.7718079341884</v>
      </c>
      <c r="P59" s="225">
        <v>2.3007665860823101</v>
      </c>
      <c r="Q59" s="223">
        <v>-17.132202264897298</v>
      </c>
      <c r="R59" s="225">
        <v>2.9564424801342901</v>
      </c>
      <c r="S59" s="223">
        <v>25.714900271184401</v>
      </c>
      <c r="T59" s="225">
        <v>1.96812695987526</v>
      </c>
      <c r="U59" s="223">
        <v>26.047361423222998</v>
      </c>
      <c r="V59" s="225">
        <v>3.1571032874048202</v>
      </c>
      <c r="W59" s="223">
        <v>19.2547891124707</v>
      </c>
      <c r="X59" s="225">
        <v>1.3319059998240901</v>
      </c>
      <c r="Y59" s="223">
        <v>-6.4601111587136897</v>
      </c>
      <c r="Z59" s="225">
        <v>2.3750254689966499</v>
      </c>
      <c r="AA59" s="104"/>
      <c r="AB59" s="104"/>
      <c r="AC59" s="104"/>
      <c r="AD59" s="255"/>
    </row>
    <row r="60" spans="1:30" ht="13" customHeight="1" x14ac:dyDescent="0.25">
      <c r="A60" s="26" t="s">
        <v>439</v>
      </c>
      <c r="B60" s="184">
        <v>2</v>
      </c>
      <c r="C60" s="223">
        <v>43.408433511231202</v>
      </c>
      <c r="D60" s="225">
        <v>1.9623786082027499</v>
      </c>
      <c r="E60" s="223">
        <v>44.690198828160099</v>
      </c>
      <c r="F60" s="225">
        <v>3.0953986346415401</v>
      </c>
      <c r="G60" s="223">
        <v>41.381721364494197</v>
      </c>
      <c r="H60" s="225">
        <v>2.8144572387029898</v>
      </c>
      <c r="I60" s="223">
        <v>-3.30847746366589</v>
      </c>
      <c r="J60" s="225">
        <v>4.8025901825851198</v>
      </c>
      <c r="K60" s="223">
        <v>45.2009695822656</v>
      </c>
      <c r="L60" s="225">
        <v>6.9872960379831301</v>
      </c>
      <c r="M60" s="223">
        <v>45.697973194892299</v>
      </c>
      <c r="N60" s="225">
        <v>3.09160257502558</v>
      </c>
      <c r="O60" s="223">
        <v>38.543044586998199</v>
      </c>
      <c r="P60" s="225">
        <v>3.38399017772712</v>
      </c>
      <c r="Q60" s="223">
        <v>-6.6579249952674298</v>
      </c>
      <c r="R60" s="225">
        <v>8.8173833770868999</v>
      </c>
      <c r="S60" s="223">
        <v>49.674539945919101</v>
      </c>
      <c r="T60" s="225">
        <v>4.5118697850837997</v>
      </c>
      <c r="U60" s="223">
        <v>53.1237713784165</v>
      </c>
      <c r="V60" s="225">
        <v>5.1352385839418098</v>
      </c>
      <c r="W60" s="223">
        <v>38.1738940309627</v>
      </c>
      <c r="X60" s="225">
        <v>2.8248766275922201</v>
      </c>
      <c r="Y60" s="223">
        <v>-11.500645914956401</v>
      </c>
      <c r="Z60" s="225">
        <v>5.9790433662302096</v>
      </c>
      <c r="AA60" s="104"/>
      <c r="AB60" s="104"/>
      <c r="AC60" s="104"/>
      <c r="AD60" s="255"/>
    </row>
    <row r="61" spans="1:30" ht="13" customHeight="1" x14ac:dyDescent="0.25">
      <c r="A61" s="26" t="s">
        <v>440</v>
      </c>
      <c r="B61" s="184">
        <v>2</v>
      </c>
      <c r="C61" s="223">
        <v>18.770887830830102</v>
      </c>
      <c r="D61" s="225">
        <v>0.927233105438663</v>
      </c>
      <c r="E61" s="223">
        <v>16.620081165542199</v>
      </c>
      <c r="F61" s="225">
        <v>0.94413478141848695</v>
      </c>
      <c r="G61" s="223">
        <v>22.703628513894401</v>
      </c>
      <c r="H61" s="225">
        <v>1.6483382683947501</v>
      </c>
      <c r="I61" s="223">
        <v>6.0835473483521696</v>
      </c>
      <c r="J61" s="225">
        <v>1.7066400348253601</v>
      </c>
      <c r="K61" s="223">
        <v>19.997667301328299</v>
      </c>
      <c r="L61" s="225">
        <v>1.6767779721435001</v>
      </c>
      <c r="M61" s="223">
        <v>19.087373575201699</v>
      </c>
      <c r="N61" s="225">
        <v>1.19641530539079</v>
      </c>
      <c r="O61" s="223">
        <v>16.817676452430899</v>
      </c>
      <c r="P61" s="225">
        <v>1.73053007082106</v>
      </c>
      <c r="Q61" s="223">
        <v>-3.1799908488974298</v>
      </c>
      <c r="R61" s="225">
        <v>2.2165199940276001</v>
      </c>
      <c r="S61" s="223">
        <v>19.304026892745899</v>
      </c>
      <c r="T61" s="225">
        <v>1.4731326358972601</v>
      </c>
      <c r="U61" s="223">
        <v>20.643703778385898</v>
      </c>
      <c r="V61" s="225">
        <v>2.1071865952668598</v>
      </c>
      <c r="W61" s="223">
        <v>17.841922915873099</v>
      </c>
      <c r="X61" s="225">
        <v>1.1074411847301899</v>
      </c>
      <c r="Y61" s="223">
        <v>-1.4621039768727999</v>
      </c>
      <c r="Z61" s="225">
        <v>1.6218767057841399</v>
      </c>
      <c r="AA61" s="104"/>
      <c r="AB61" s="104"/>
      <c r="AC61" s="104"/>
      <c r="AD61" s="255"/>
    </row>
    <row r="62" spans="1:30" ht="13" customHeight="1" x14ac:dyDescent="0.25">
      <c r="A62" s="26" t="s">
        <v>441</v>
      </c>
      <c r="B62" s="184">
        <v>2</v>
      </c>
      <c r="C62" s="223">
        <v>6.4283825835025903</v>
      </c>
      <c r="D62" s="225">
        <v>0.57190462195890002</v>
      </c>
      <c r="E62" s="223">
        <v>5.0313688403784198</v>
      </c>
      <c r="F62" s="225">
        <v>0.54317591916613395</v>
      </c>
      <c r="G62" s="223">
        <v>9.4940041403206692</v>
      </c>
      <c r="H62" s="225">
        <v>1.2256555018428801</v>
      </c>
      <c r="I62" s="223">
        <v>4.4626352999422396</v>
      </c>
      <c r="J62" s="225">
        <v>1.2756541178618901</v>
      </c>
      <c r="K62" s="223">
        <v>6.0609252457347003</v>
      </c>
      <c r="L62" s="225">
        <v>1.6822139575419499</v>
      </c>
      <c r="M62" s="223">
        <v>6.3723431238740398</v>
      </c>
      <c r="N62" s="225">
        <v>0.60380484997160599</v>
      </c>
      <c r="O62" s="223">
        <v>6.9582400246704301</v>
      </c>
      <c r="P62" s="225">
        <v>1.4306381191644899</v>
      </c>
      <c r="Q62" s="223">
        <v>0.89731477893572598</v>
      </c>
      <c r="R62" s="225">
        <v>2.1749939194330499</v>
      </c>
      <c r="S62" s="223">
        <v>5.1718359981800699</v>
      </c>
      <c r="T62" s="225">
        <v>1.4903905103334001</v>
      </c>
      <c r="U62" s="223">
        <v>4.4019037599659496</v>
      </c>
      <c r="V62" s="225">
        <v>1.3291637639489899</v>
      </c>
      <c r="W62" s="223">
        <v>6.8171835992381098</v>
      </c>
      <c r="X62" s="225">
        <v>0.64154496907305103</v>
      </c>
      <c r="Y62" s="223">
        <v>1.6453476010580399</v>
      </c>
      <c r="Z62" s="225">
        <v>1.4675575662176801</v>
      </c>
      <c r="AA62" s="104"/>
      <c r="AB62" s="104"/>
      <c r="AC62" s="104"/>
      <c r="AD62" s="255"/>
    </row>
    <row r="63" spans="1:30" ht="13" customHeight="1" x14ac:dyDescent="0.25">
      <c r="A63" s="211" t="s">
        <v>442</v>
      </c>
      <c r="B63" s="185">
        <v>2</v>
      </c>
      <c r="C63" s="224">
        <v>34.100499490841102</v>
      </c>
      <c r="D63" s="226">
        <v>0.273596699012709</v>
      </c>
      <c r="E63" s="224">
        <v>33.624457801414401</v>
      </c>
      <c r="F63" s="226">
        <v>0.33003719704391199</v>
      </c>
      <c r="G63" s="224">
        <v>35.6003003424523</v>
      </c>
      <c r="H63" s="226">
        <v>0.46401459693017999</v>
      </c>
      <c r="I63" s="224">
        <v>1.9758425410379199</v>
      </c>
      <c r="J63" s="226">
        <v>0.54464924439626705</v>
      </c>
      <c r="K63" s="224">
        <v>41.737775687703802</v>
      </c>
      <c r="L63" s="226">
        <v>0.87100314146054902</v>
      </c>
      <c r="M63" s="224">
        <v>35.651055617086797</v>
      </c>
      <c r="N63" s="226">
        <v>0.36957551688717599</v>
      </c>
      <c r="O63" s="224">
        <v>30.3419731696466</v>
      </c>
      <c r="P63" s="226">
        <v>0.44903033330144698</v>
      </c>
      <c r="Q63" s="224">
        <v>-11.3958025180572</v>
      </c>
      <c r="R63" s="226">
        <v>0.97295188608657301</v>
      </c>
      <c r="S63" s="224">
        <v>40.594632899306397</v>
      </c>
      <c r="T63" s="226">
        <v>0.62430583308073495</v>
      </c>
      <c r="U63" s="224">
        <v>38.855604585234701</v>
      </c>
      <c r="V63" s="226">
        <v>0.66052119273668097</v>
      </c>
      <c r="W63" s="224">
        <v>31.203884556927299</v>
      </c>
      <c r="X63" s="226">
        <v>0.32606267067776001</v>
      </c>
      <c r="Y63" s="224">
        <v>-9.3907483423790694</v>
      </c>
      <c r="Z63" s="226">
        <v>0.68333266552266603</v>
      </c>
      <c r="AA63" s="104"/>
      <c r="AB63" s="104"/>
      <c r="AC63" s="104"/>
      <c r="AD63" s="255"/>
    </row>
    <row r="64" spans="1:30" ht="13" customHeight="1" x14ac:dyDescent="0.25">
      <c r="A64" s="212" t="s">
        <v>443</v>
      </c>
      <c r="B64" s="186">
        <v>2</v>
      </c>
      <c r="C64" s="245">
        <v>31.321397670535099</v>
      </c>
      <c r="D64" s="248">
        <v>0.41346458790111901</v>
      </c>
      <c r="E64" s="245">
        <v>30.121553488614701</v>
      </c>
      <c r="F64" s="248">
        <v>0.47408488888243999</v>
      </c>
      <c r="G64" s="245">
        <v>33.940498186435597</v>
      </c>
      <c r="H64" s="248">
        <v>0.68533780820206103</v>
      </c>
      <c r="I64" s="245">
        <v>3.8189446978209398</v>
      </c>
      <c r="J64" s="248">
        <v>0.77882483570162897</v>
      </c>
      <c r="K64" s="245">
        <v>41.398492505879403</v>
      </c>
      <c r="L64" s="248">
        <v>1.5014494099206299</v>
      </c>
      <c r="M64" s="245">
        <v>33.178042362531102</v>
      </c>
      <c r="N64" s="248">
        <v>0.57424501665328798</v>
      </c>
      <c r="O64" s="245">
        <v>27.0710056258247</v>
      </c>
      <c r="P64" s="248">
        <v>0.58209550310590097</v>
      </c>
      <c r="Q64" s="245">
        <v>-14.3274868800547</v>
      </c>
      <c r="R64" s="248">
        <v>1.5747549425710201</v>
      </c>
      <c r="S64" s="245">
        <v>39.5881951797301</v>
      </c>
      <c r="T64" s="248">
        <v>1.0015967779478301</v>
      </c>
      <c r="U64" s="245">
        <v>37.132800847739198</v>
      </c>
      <c r="V64" s="248">
        <v>1.1056110418898899</v>
      </c>
      <c r="W64" s="245">
        <v>27.920195199709301</v>
      </c>
      <c r="X64" s="248">
        <v>0.43145775804872</v>
      </c>
      <c r="Y64" s="245">
        <v>-11.667999980020801</v>
      </c>
      <c r="Z64" s="248">
        <v>1.04310843493796</v>
      </c>
      <c r="AA64" s="104"/>
      <c r="AB64" s="104"/>
      <c r="AC64" s="104"/>
      <c r="AD64" s="255"/>
    </row>
    <row r="65" spans="1:30" ht="13" customHeight="1" x14ac:dyDescent="0.25">
      <c r="A65" s="213" t="s">
        <v>444</v>
      </c>
      <c r="B65" s="187">
        <v>2</v>
      </c>
      <c r="C65" s="246">
        <v>30.626669141889099</v>
      </c>
      <c r="D65" s="249">
        <v>0.18925142416146801</v>
      </c>
      <c r="E65" s="246">
        <v>29.879274317743999</v>
      </c>
      <c r="F65" s="249">
        <v>0.22386497667369201</v>
      </c>
      <c r="G65" s="246">
        <v>32.416393737441098</v>
      </c>
      <c r="H65" s="249">
        <v>0.32391771959881199</v>
      </c>
      <c r="I65" s="246">
        <v>2.5371194196970799</v>
      </c>
      <c r="J65" s="249">
        <v>0.37457440278315202</v>
      </c>
      <c r="K65" s="246">
        <v>37.516030939132897</v>
      </c>
      <c r="L65" s="249">
        <v>0.61341192816582601</v>
      </c>
      <c r="M65" s="246">
        <v>31.438602234669201</v>
      </c>
      <c r="N65" s="249">
        <v>0.24879853649662101</v>
      </c>
      <c r="O65" s="246">
        <v>27.448188171610301</v>
      </c>
      <c r="P65" s="249">
        <v>0.32223332783991898</v>
      </c>
      <c r="Q65" s="246">
        <v>-10.067842767522601</v>
      </c>
      <c r="R65" s="249">
        <v>0.68283706301026204</v>
      </c>
      <c r="S65" s="246">
        <v>36.284862231472502</v>
      </c>
      <c r="T65" s="249">
        <v>0.42476229638872598</v>
      </c>
      <c r="U65" s="246">
        <v>33.849128131141804</v>
      </c>
      <c r="V65" s="249">
        <v>0.456534870187213</v>
      </c>
      <c r="W65" s="246">
        <v>28.055109080011501</v>
      </c>
      <c r="X65" s="249">
        <v>0.225437539933488</v>
      </c>
      <c r="Y65" s="246">
        <v>-8.2297531514609901</v>
      </c>
      <c r="Z65" s="249">
        <v>0.46780185205552499</v>
      </c>
      <c r="AA65" s="104"/>
      <c r="AB65" s="104"/>
      <c r="AC65" s="104"/>
      <c r="AD65" s="255"/>
    </row>
    <row r="66" spans="1:30" ht="13" customHeight="1" x14ac:dyDescent="0.25">
      <c r="A66" s="26" t="s">
        <v>445</v>
      </c>
      <c r="B66" s="184">
        <v>2</v>
      </c>
      <c r="C66" s="223">
        <v>43.395578322806301</v>
      </c>
      <c r="D66" s="225">
        <v>2.8181982760245798</v>
      </c>
      <c r="E66" s="223">
        <v>43.599614932517099</v>
      </c>
      <c r="F66" s="225">
        <v>3.3031507657103498</v>
      </c>
      <c r="G66" s="223">
        <v>43.133784458681603</v>
      </c>
      <c r="H66" s="225">
        <v>4.71655140087561</v>
      </c>
      <c r="I66" s="223">
        <v>-0.46583047383558102</v>
      </c>
      <c r="J66" s="225">
        <v>5.4786434951420997</v>
      </c>
      <c r="K66" s="223">
        <v>49.712556202633799</v>
      </c>
      <c r="L66" s="225">
        <v>7.33488833962714</v>
      </c>
      <c r="M66" s="223">
        <v>46.893705270765899</v>
      </c>
      <c r="N66" s="225">
        <v>3.3503331368404701</v>
      </c>
      <c r="O66" s="223">
        <v>30.1983464905015</v>
      </c>
      <c r="P66" s="225">
        <v>5.8111671490527002</v>
      </c>
      <c r="Q66" s="223">
        <v>-19.514209712132299</v>
      </c>
      <c r="R66" s="225">
        <v>9.7847453511299793</v>
      </c>
      <c r="S66" s="223">
        <v>49.990708185476997</v>
      </c>
      <c r="T66" s="225">
        <v>5.99745293984705</v>
      </c>
      <c r="U66" s="223">
        <v>41.976603369706297</v>
      </c>
      <c r="V66" s="225">
        <v>5.1628133438638004</v>
      </c>
      <c r="W66" s="223">
        <v>39.635372113336999</v>
      </c>
      <c r="X66" s="225">
        <v>3.8144708432088099</v>
      </c>
      <c r="Y66" s="223">
        <v>-10.355336072139901</v>
      </c>
      <c r="Z66" s="225">
        <v>7.5480351356930298</v>
      </c>
      <c r="AA66" s="104"/>
      <c r="AB66" s="104"/>
      <c r="AC66" s="104"/>
      <c r="AD66" s="255"/>
    </row>
    <row r="67" spans="1:30" ht="13" customHeight="1" x14ac:dyDescent="0.25">
      <c r="A67" s="26" t="s">
        <v>446</v>
      </c>
      <c r="B67" s="184">
        <v>2</v>
      </c>
      <c r="C67" s="223">
        <v>40.484843502901803</v>
      </c>
      <c r="D67" s="225">
        <v>2.9019993656816001</v>
      </c>
      <c r="E67" s="223">
        <v>37.803182829058002</v>
      </c>
      <c r="F67" s="225">
        <v>4.1277183056313804</v>
      </c>
      <c r="G67" s="223">
        <v>44.540309301237798</v>
      </c>
      <c r="H67" s="225">
        <v>2.6506811902836098</v>
      </c>
      <c r="I67" s="223">
        <v>6.7371264721797504</v>
      </c>
      <c r="J67" s="225">
        <v>4.3018979525371597</v>
      </c>
      <c r="K67" s="223">
        <v>45.548285605025399</v>
      </c>
      <c r="L67" s="225">
        <v>6.3229334906880199</v>
      </c>
      <c r="M67" s="223">
        <v>43.009747861285</v>
      </c>
      <c r="N67" s="225">
        <v>4.00939546578749</v>
      </c>
      <c r="O67" s="223">
        <v>32.739994849206198</v>
      </c>
      <c r="P67" s="225">
        <v>5.6550397309749503</v>
      </c>
      <c r="Q67" s="223">
        <v>-12.808290755819201</v>
      </c>
      <c r="R67" s="225">
        <v>8.5677156473965397</v>
      </c>
      <c r="S67" s="223">
        <v>44.741479459816901</v>
      </c>
      <c r="T67" s="225">
        <v>4.0793915421237603</v>
      </c>
      <c r="U67" s="223">
        <v>40.666009004093802</v>
      </c>
      <c r="V67" s="225">
        <v>5.3514840604878398</v>
      </c>
      <c r="W67" s="223">
        <v>39.056741897695503</v>
      </c>
      <c r="X67" s="225">
        <v>3.6276940131246702</v>
      </c>
      <c r="Y67" s="223">
        <v>-5.68473756212149</v>
      </c>
      <c r="Z67" s="225">
        <v>4.7561200189436299</v>
      </c>
      <c r="AA67" s="104"/>
      <c r="AB67" s="104"/>
      <c r="AC67" s="104"/>
      <c r="AD67" s="255"/>
    </row>
    <row r="68" spans="1:30" ht="13" customHeight="1" x14ac:dyDescent="0.25">
      <c r="A68" s="26" t="s">
        <v>447</v>
      </c>
      <c r="B68" s="184">
        <v>2</v>
      </c>
      <c r="C68" s="223">
        <v>46.789511577136103</v>
      </c>
      <c r="D68" s="225">
        <v>2.5486013281504598</v>
      </c>
      <c r="E68" s="223">
        <v>45.973145882351503</v>
      </c>
      <c r="F68" s="225">
        <v>2.8128060427367201</v>
      </c>
      <c r="G68" s="223">
        <v>48.557728379999602</v>
      </c>
      <c r="H68" s="225">
        <v>4.0880400360778202</v>
      </c>
      <c r="I68" s="223">
        <v>2.58458249764811</v>
      </c>
      <c r="J68" s="225">
        <v>4.3844980435531697</v>
      </c>
      <c r="K68" s="223">
        <v>61.989372261712703</v>
      </c>
      <c r="L68" s="225">
        <v>5.1473254052917996</v>
      </c>
      <c r="M68" s="223">
        <v>49.343688745292198</v>
      </c>
      <c r="N68" s="225">
        <v>3.4758647436750598</v>
      </c>
      <c r="O68" s="223">
        <v>38.735088440662501</v>
      </c>
      <c r="P68" s="225">
        <v>3.03049822014968</v>
      </c>
      <c r="Q68" s="223">
        <v>-23.254283821050201</v>
      </c>
      <c r="R68" s="225">
        <v>5.8334821304355096</v>
      </c>
      <c r="S68" s="223">
        <v>60.597906590596601</v>
      </c>
      <c r="T68" s="225">
        <v>4.6112936603312402</v>
      </c>
      <c r="U68" s="223">
        <v>44.989635050725298</v>
      </c>
      <c r="V68" s="225">
        <v>5.7183755206464202</v>
      </c>
      <c r="W68" s="223">
        <v>43.420653384087601</v>
      </c>
      <c r="X68" s="225">
        <v>3.1530297923242001</v>
      </c>
      <c r="Y68" s="223">
        <v>-17.177253206509</v>
      </c>
      <c r="Z68" s="225">
        <v>4.98187580455253</v>
      </c>
      <c r="AA68" s="104"/>
      <c r="AB68" s="104"/>
      <c r="AC68" s="104"/>
      <c r="AD68" s="255"/>
    </row>
    <row r="69" spans="1:30" ht="13" customHeight="1" x14ac:dyDescent="0.25">
      <c r="A69" s="27" t="s">
        <v>448</v>
      </c>
      <c r="B69" s="200">
        <v>2</v>
      </c>
      <c r="C69" s="233">
        <v>28.615727174265899</v>
      </c>
      <c r="D69" s="234">
        <v>2.2421704562418698</v>
      </c>
      <c r="E69" s="233">
        <v>28.3407758383394</v>
      </c>
      <c r="F69" s="234">
        <v>2.8099480609135101</v>
      </c>
      <c r="G69" s="233">
        <v>29.472830178557601</v>
      </c>
      <c r="H69" s="234">
        <v>3.0052637273677698</v>
      </c>
      <c r="I69" s="233">
        <v>1.1320543402182099</v>
      </c>
      <c r="J69" s="234">
        <v>3.7021762735691999</v>
      </c>
      <c r="K69" s="233">
        <v>35.421482063315601</v>
      </c>
      <c r="L69" s="234">
        <v>5.2685740132410599</v>
      </c>
      <c r="M69" s="233">
        <v>29.295737984345202</v>
      </c>
      <c r="N69" s="234">
        <v>2.8882189176139299</v>
      </c>
      <c r="O69" s="233">
        <v>23.3729109250737</v>
      </c>
      <c r="P69" s="234">
        <v>2.7812715194142501</v>
      </c>
      <c r="Q69" s="233">
        <v>-12.048571138241799</v>
      </c>
      <c r="R69" s="234">
        <v>4.8734240976388001</v>
      </c>
      <c r="S69" s="233">
        <v>33.232789141660398</v>
      </c>
      <c r="T69" s="234">
        <v>4.4425124762955397</v>
      </c>
      <c r="U69" s="233">
        <v>26.994787986680699</v>
      </c>
      <c r="V69" s="234">
        <v>3.6573224225741301</v>
      </c>
      <c r="W69" s="233">
        <v>27.216103847146002</v>
      </c>
      <c r="X69" s="234">
        <v>2.4254392680494501</v>
      </c>
      <c r="Y69" s="233">
        <v>-6.0166852945144598</v>
      </c>
      <c r="Z69" s="234">
        <v>4.47125545254241</v>
      </c>
      <c r="AA69" s="251"/>
      <c r="AB69" s="251"/>
      <c r="AC69" s="251"/>
      <c r="AD69" s="256"/>
    </row>
    <row r="70" spans="1:30" ht="13" customHeight="1" x14ac:dyDescent="0.25">
      <c r="A70" s="26"/>
      <c r="B70" s="188"/>
      <c r="C70" s="223" t="s">
        <v>1682</v>
      </c>
      <c r="D70" s="225" t="s">
        <v>1683</v>
      </c>
      <c r="E70" s="223" t="s">
        <v>1802</v>
      </c>
      <c r="F70" s="225" t="s">
        <v>1803</v>
      </c>
      <c r="G70" s="223" t="s">
        <v>1804</v>
      </c>
      <c r="H70" s="225" t="s">
        <v>1805</v>
      </c>
      <c r="I70" s="223" t="s">
        <v>1806</v>
      </c>
      <c r="J70" s="225" t="s">
        <v>1807</v>
      </c>
      <c r="K70" s="223" t="s">
        <v>1808</v>
      </c>
      <c r="L70" s="225" t="s">
        <v>1809</v>
      </c>
      <c r="M70" s="223" t="s">
        <v>1810</v>
      </c>
      <c r="N70" s="225" t="s">
        <v>1811</v>
      </c>
      <c r="O70" s="223" t="s">
        <v>1812</v>
      </c>
      <c r="P70" s="225" t="s">
        <v>1813</v>
      </c>
      <c r="Q70" s="223" t="s">
        <v>1814</v>
      </c>
      <c r="R70" s="225" t="s">
        <v>1815</v>
      </c>
      <c r="S70" s="223" t="s">
        <v>1816</v>
      </c>
      <c r="T70" s="225" t="s">
        <v>1817</v>
      </c>
      <c r="U70" s="223" t="s">
        <v>1818</v>
      </c>
      <c r="V70" s="225" t="s">
        <v>1819</v>
      </c>
      <c r="W70" s="223" t="s">
        <v>1820</v>
      </c>
      <c r="X70" s="225" t="s">
        <v>1821</v>
      </c>
      <c r="Y70" s="223" t="s">
        <v>1822</v>
      </c>
      <c r="Z70" s="225" t="s">
        <v>1823</v>
      </c>
      <c r="AA70" s="223" t="s">
        <v>1704</v>
      </c>
      <c r="AB70" s="225" t="s">
        <v>1705</v>
      </c>
      <c r="AC70" s="104" t="s">
        <v>1726</v>
      </c>
      <c r="AD70" s="255" t="s">
        <v>1727</v>
      </c>
    </row>
    <row r="71" spans="1:30" ht="13" customHeight="1" x14ac:dyDescent="0.25">
      <c r="A71" s="26" t="s">
        <v>392</v>
      </c>
      <c r="B71" s="188">
        <v>1</v>
      </c>
      <c r="C71" s="223">
        <v>44.465608955606598</v>
      </c>
      <c r="D71" s="225">
        <v>1.5407821953469401</v>
      </c>
      <c r="E71" s="223">
        <v>44.087960206221901</v>
      </c>
      <c r="F71" s="225">
        <v>1.5897566376868599</v>
      </c>
      <c r="G71" s="223">
        <v>47.314038433124203</v>
      </c>
      <c r="H71" s="225">
        <v>4.2678697617082797</v>
      </c>
      <c r="I71" s="223">
        <v>3.2260782269023198</v>
      </c>
      <c r="J71" s="225">
        <v>4.4235024183840599</v>
      </c>
      <c r="K71" s="223">
        <v>49.426268302092303</v>
      </c>
      <c r="L71" s="225">
        <v>3.46853427327081</v>
      </c>
      <c r="M71" s="223">
        <v>45.857874441567702</v>
      </c>
      <c r="N71" s="225">
        <v>1.93088036311723</v>
      </c>
      <c r="O71" s="223">
        <v>36.245164415879501</v>
      </c>
      <c r="P71" s="225">
        <v>2.7197757608594899</v>
      </c>
      <c r="Q71" s="223">
        <v>-13.181103886212799</v>
      </c>
      <c r="R71" s="225">
        <v>4.8041678119903404</v>
      </c>
      <c r="S71" s="223">
        <v>48.698499815979098</v>
      </c>
      <c r="T71" s="225">
        <v>3.1693791839990002</v>
      </c>
      <c r="U71" s="223">
        <v>46.001565389670802</v>
      </c>
      <c r="V71" s="225">
        <v>3.1509946152959798</v>
      </c>
      <c r="W71" s="223">
        <v>41.501125187366398</v>
      </c>
      <c r="X71" s="225">
        <v>2.1528067029906999</v>
      </c>
      <c r="Y71" s="223">
        <v>-7.1973746286126596</v>
      </c>
      <c r="Z71" s="225">
        <v>4.1090699788341496</v>
      </c>
      <c r="AA71" s="223">
        <v>4.42015320088798</v>
      </c>
      <c r="AB71" s="225">
        <v>2.235478729604</v>
      </c>
      <c r="AC71" s="104"/>
      <c r="AD71" s="255"/>
    </row>
    <row r="72" spans="1:30" ht="13" customHeight="1" x14ac:dyDescent="0.25">
      <c r="A72" s="26" t="s">
        <v>396</v>
      </c>
      <c r="B72" s="188">
        <v>1</v>
      </c>
      <c r="C72" s="223">
        <v>37.497443404258199</v>
      </c>
      <c r="D72" s="225">
        <v>1.03704359838136</v>
      </c>
      <c r="E72" s="223">
        <v>36.321766281936597</v>
      </c>
      <c r="F72" s="225">
        <v>1.0962083260367499</v>
      </c>
      <c r="G72" s="223">
        <v>45.281763474599799</v>
      </c>
      <c r="H72" s="225">
        <v>2.7169289192091899</v>
      </c>
      <c r="I72" s="223">
        <v>8.9599971926631898</v>
      </c>
      <c r="J72" s="225">
        <v>2.8839506431266</v>
      </c>
      <c r="K72" s="223">
        <v>36.674248419020302</v>
      </c>
      <c r="L72" s="225">
        <v>2.1161744920743701</v>
      </c>
      <c r="M72" s="223">
        <v>38.9004341636441</v>
      </c>
      <c r="N72" s="225">
        <v>1.33340415871143</v>
      </c>
      <c r="O72" s="223">
        <v>34.4940324291792</v>
      </c>
      <c r="P72" s="225">
        <v>2.1914744145091398</v>
      </c>
      <c r="Q72" s="223">
        <v>-2.1802159898411402</v>
      </c>
      <c r="R72" s="225">
        <v>2.8175115263204602</v>
      </c>
      <c r="S72" s="223">
        <v>37.568899223056803</v>
      </c>
      <c r="T72" s="225">
        <v>2.21137511985108</v>
      </c>
      <c r="U72" s="223">
        <v>36.3535577494251</v>
      </c>
      <c r="V72" s="225">
        <v>2.8054067117180099</v>
      </c>
      <c r="W72" s="223">
        <v>37.728333882069499</v>
      </c>
      <c r="X72" s="225">
        <v>1.20074510525392</v>
      </c>
      <c r="Y72" s="223">
        <v>0.15943465901271001</v>
      </c>
      <c r="Z72" s="225">
        <v>2.35002953629454</v>
      </c>
      <c r="AA72" s="223">
        <v>-3.46090657726374</v>
      </c>
      <c r="AB72" s="225">
        <v>1.7630593360811699</v>
      </c>
      <c r="AC72" s="104"/>
      <c r="AD72" s="255"/>
    </row>
    <row r="73" spans="1:30" ht="13" customHeight="1" x14ac:dyDescent="0.25">
      <c r="A73" s="210" t="s">
        <v>398</v>
      </c>
      <c r="B73" s="188">
        <v>1</v>
      </c>
      <c r="C73" s="223">
        <v>42.464403277809801</v>
      </c>
      <c r="D73" s="225">
        <v>1.5413754581574299</v>
      </c>
      <c r="E73" s="223">
        <v>41.660743752861499</v>
      </c>
      <c r="F73" s="225">
        <v>1.6925759989132101</v>
      </c>
      <c r="G73" s="223">
        <v>47.443886853428502</v>
      </c>
      <c r="H73" s="225">
        <v>3.6681859207123502</v>
      </c>
      <c r="I73" s="223">
        <v>5.7831431005669396</v>
      </c>
      <c r="J73" s="225">
        <v>4.0679193209354798</v>
      </c>
      <c r="K73" s="223">
        <v>41.0442624739837</v>
      </c>
      <c r="L73" s="225">
        <v>3.5698235437136701</v>
      </c>
      <c r="M73" s="223">
        <v>42.929648168085599</v>
      </c>
      <c r="N73" s="225">
        <v>1.8578449189192701</v>
      </c>
      <c r="O73" s="223">
        <v>42.434166489954301</v>
      </c>
      <c r="P73" s="225">
        <v>2.8130136441603</v>
      </c>
      <c r="Q73" s="223">
        <v>1.38990401597059</v>
      </c>
      <c r="R73" s="225">
        <v>4.3934281102286903</v>
      </c>
      <c r="S73" s="223">
        <v>41.444787900139303</v>
      </c>
      <c r="T73" s="225">
        <v>3.0971541721018201</v>
      </c>
      <c r="U73" s="223">
        <v>38.123706875743103</v>
      </c>
      <c r="V73" s="225">
        <v>3.49004837618625</v>
      </c>
      <c r="W73" s="223">
        <v>43.690281610855301</v>
      </c>
      <c r="X73" s="225">
        <v>1.82360689876332</v>
      </c>
      <c r="Y73" s="223">
        <v>2.24549371071604</v>
      </c>
      <c r="Z73" s="225">
        <v>3.2645469744328102</v>
      </c>
      <c r="AA73" s="223">
        <v>-4.2154642980942301</v>
      </c>
      <c r="AB73" s="225">
        <v>2.2292878683511699</v>
      </c>
      <c r="AC73" s="104"/>
      <c r="AD73" s="255"/>
    </row>
    <row r="74" spans="1:30" ht="13" customHeight="1" x14ac:dyDescent="0.25">
      <c r="A74" s="26" t="s">
        <v>399</v>
      </c>
      <c r="B74" s="188">
        <v>1</v>
      </c>
      <c r="C74" s="223">
        <v>42.094985465383701</v>
      </c>
      <c r="D74" s="225">
        <v>1.45830102093277</v>
      </c>
      <c r="E74" s="223">
        <v>41.555350592040398</v>
      </c>
      <c r="F74" s="225">
        <v>1.6864712819966601</v>
      </c>
      <c r="G74" s="223">
        <v>45.788052925898</v>
      </c>
      <c r="H74" s="225">
        <v>4.1013257487615196</v>
      </c>
      <c r="I74" s="223">
        <v>4.2327023338576097</v>
      </c>
      <c r="J74" s="225">
        <v>4.7483799589459199</v>
      </c>
      <c r="K74" s="223">
        <v>42.054924104849498</v>
      </c>
      <c r="L74" s="225">
        <v>4.6456500406429102</v>
      </c>
      <c r="M74" s="223">
        <v>42.980587395826802</v>
      </c>
      <c r="N74" s="225">
        <v>1.7269922767022701</v>
      </c>
      <c r="O74" s="223">
        <v>39.175166281789899</v>
      </c>
      <c r="P74" s="225">
        <v>2.9074152226190799</v>
      </c>
      <c r="Q74" s="223">
        <v>-2.8797578230596201</v>
      </c>
      <c r="R74" s="225">
        <v>5.99002012110794</v>
      </c>
      <c r="S74" s="223">
        <v>41.786391986673003</v>
      </c>
      <c r="T74" s="225">
        <v>3.1087242041915499</v>
      </c>
      <c r="U74" s="223">
        <v>50.514715958617202</v>
      </c>
      <c r="V74" s="225">
        <v>3.3714679328265902</v>
      </c>
      <c r="W74" s="223">
        <v>40.159240688598302</v>
      </c>
      <c r="X74" s="225">
        <v>1.9753313428428101</v>
      </c>
      <c r="Y74" s="223">
        <v>-1.6271512980746199</v>
      </c>
      <c r="Z74" s="225">
        <v>3.7018494902598702</v>
      </c>
      <c r="AA74" s="223">
        <v>-16.563305776164</v>
      </c>
      <c r="AB74" s="225">
        <v>2.2595788696083399</v>
      </c>
      <c r="AC74" s="104"/>
      <c r="AD74" s="255"/>
    </row>
    <row r="75" spans="1:30" ht="13" customHeight="1" x14ac:dyDescent="0.25">
      <c r="A75" s="26" t="s">
        <v>410</v>
      </c>
      <c r="B75" s="188">
        <v>1</v>
      </c>
      <c r="C75" s="223">
        <v>35.047699583675403</v>
      </c>
      <c r="D75" s="225">
        <v>1.5890307032214701</v>
      </c>
      <c r="E75" s="223">
        <v>35.172151601228997</v>
      </c>
      <c r="F75" s="225">
        <v>1.69846610879961</v>
      </c>
      <c r="G75" s="223">
        <v>34.889183454040001</v>
      </c>
      <c r="H75" s="225">
        <v>4.2851092818972703</v>
      </c>
      <c r="I75" s="223">
        <v>-0.28296814718894597</v>
      </c>
      <c r="J75" s="225">
        <v>4.5665047551147397</v>
      </c>
      <c r="K75" s="223">
        <v>42.697746160907798</v>
      </c>
      <c r="L75" s="225">
        <v>5.7157727241300602</v>
      </c>
      <c r="M75" s="223">
        <v>35.519973159827103</v>
      </c>
      <c r="N75" s="225">
        <v>1.9891094700631899</v>
      </c>
      <c r="O75" s="223">
        <v>31.7729044872159</v>
      </c>
      <c r="P75" s="225">
        <v>3.0042860861407799</v>
      </c>
      <c r="Q75" s="223">
        <v>-10.924841673692001</v>
      </c>
      <c r="R75" s="225">
        <v>6.2772094341440399</v>
      </c>
      <c r="S75" s="223">
        <v>41.252617432098603</v>
      </c>
      <c r="T75" s="225">
        <v>3.8709822498995701</v>
      </c>
      <c r="U75" s="223">
        <v>42.393446649966997</v>
      </c>
      <c r="V75" s="225">
        <v>3.5567475956112502</v>
      </c>
      <c r="W75" s="223">
        <v>32.3208655006489</v>
      </c>
      <c r="X75" s="225">
        <v>1.8171303502840199</v>
      </c>
      <c r="Y75" s="223">
        <v>-8.9317519314496696</v>
      </c>
      <c r="Z75" s="225">
        <v>3.93591177573941</v>
      </c>
      <c r="AA75" s="223">
        <v>-6.4165941278250802</v>
      </c>
      <c r="AB75" s="225">
        <v>2.2131086609873001</v>
      </c>
      <c r="AC75" s="104"/>
      <c r="AD75" s="255"/>
    </row>
    <row r="76" spans="1:30" ht="13" customHeight="1" x14ac:dyDescent="0.25">
      <c r="A76" s="26" t="s">
        <v>415</v>
      </c>
      <c r="B76" s="188">
        <v>1</v>
      </c>
      <c r="C76" s="223">
        <v>29.730670491193301</v>
      </c>
      <c r="D76" s="225">
        <v>1.14838776360961</v>
      </c>
      <c r="E76" s="223">
        <v>29.8287076774482</v>
      </c>
      <c r="F76" s="225">
        <v>1.42798393329969</v>
      </c>
      <c r="G76" s="223">
        <v>29.5893338047367</v>
      </c>
      <c r="H76" s="225">
        <v>1.7502113953466401</v>
      </c>
      <c r="I76" s="223">
        <v>-0.23937387271153601</v>
      </c>
      <c r="J76" s="225">
        <v>2.1718617634969499</v>
      </c>
      <c r="K76" s="223">
        <v>31.940873940536001</v>
      </c>
      <c r="L76" s="225">
        <v>2.4093458234087199</v>
      </c>
      <c r="M76" s="223">
        <v>31.368400622537401</v>
      </c>
      <c r="N76" s="225">
        <v>1.4883391156211701</v>
      </c>
      <c r="O76" s="223">
        <v>25.7931290085731</v>
      </c>
      <c r="P76" s="225">
        <v>2.0457295967328801</v>
      </c>
      <c r="Q76" s="223">
        <v>-6.1477449319629498</v>
      </c>
      <c r="R76" s="225">
        <v>3.0797411089668598</v>
      </c>
      <c r="S76" s="223">
        <v>31.0663746109059</v>
      </c>
      <c r="T76" s="225">
        <v>2.1254898405983802</v>
      </c>
      <c r="U76" s="223">
        <v>34.280741252747397</v>
      </c>
      <c r="V76" s="225">
        <v>2.5737093543119101</v>
      </c>
      <c r="W76" s="223">
        <v>28.0550537542894</v>
      </c>
      <c r="X76" s="225">
        <v>1.5096258249997001</v>
      </c>
      <c r="Y76" s="223">
        <v>-3.01132085661644</v>
      </c>
      <c r="Z76" s="225">
        <v>2.5162822310302602</v>
      </c>
      <c r="AA76" s="223">
        <v>9.3173677777922794</v>
      </c>
      <c r="AB76" s="225">
        <v>1.5849720463327099</v>
      </c>
      <c r="AC76" s="104"/>
      <c r="AD76" s="255"/>
    </row>
    <row r="77" spans="1:30" ht="13" customHeight="1" x14ac:dyDescent="0.25">
      <c r="A77" s="26" t="s">
        <v>417</v>
      </c>
      <c r="B77" s="188">
        <v>1</v>
      </c>
      <c r="C77" s="223">
        <v>31.870106729168501</v>
      </c>
      <c r="D77" s="225">
        <v>1.32910023803295</v>
      </c>
      <c r="E77" s="223">
        <v>32.632214060739798</v>
      </c>
      <c r="F77" s="225">
        <v>1.5914115499802099</v>
      </c>
      <c r="G77" s="223">
        <v>29.1318940981247</v>
      </c>
      <c r="H77" s="225">
        <v>2.48619617388258</v>
      </c>
      <c r="I77" s="223">
        <v>-3.50031996261511</v>
      </c>
      <c r="J77" s="225">
        <v>3.02600197653011</v>
      </c>
      <c r="K77" s="223">
        <v>35.194991224051897</v>
      </c>
      <c r="L77" s="225">
        <v>3.3201175982804099</v>
      </c>
      <c r="M77" s="223">
        <v>32.088497458038297</v>
      </c>
      <c r="N77" s="225">
        <v>1.54503025628777</v>
      </c>
      <c r="O77" s="223">
        <v>29.675724332957401</v>
      </c>
      <c r="P77" s="225">
        <v>2.5820303023278801</v>
      </c>
      <c r="Q77" s="223">
        <v>-5.5192668910945102</v>
      </c>
      <c r="R77" s="225">
        <v>3.95542676946706</v>
      </c>
      <c r="S77" s="223">
        <v>32.40128693322</v>
      </c>
      <c r="T77" s="225">
        <v>3.5381976415095102</v>
      </c>
      <c r="U77" s="223">
        <v>33.543767085236198</v>
      </c>
      <c r="V77" s="225">
        <v>3.4286669831272198</v>
      </c>
      <c r="W77" s="223">
        <v>31.6576997046751</v>
      </c>
      <c r="X77" s="225">
        <v>1.54081359332783</v>
      </c>
      <c r="Y77" s="223">
        <v>-0.7435872285449</v>
      </c>
      <c r="Z77" s="225">
        <v>3.8657426094397001</v>
      </c>
      <c r="AA77" s="223">
        <v>13.2025001977123</v>
      </c>
      <c r="AB77" s="225">
        <v>1.7090809079754501</v>
      </c>
      <c r="AC77" s="104"/>
      <c r="AD77" s="255"/>
    </row>
    <row r="78" spans="1:30" ht="13" customHeight="1" x14ac:dyDescent="0.25">
      <c r="A78" s="26" t="s">
        <v>423</v>
      </c>
      <c r="B78" s="188">
        <v>1</v>
      </c>
      <c r="C78" s="223">
        <v>13.348800085295901</v>
      </c>
      <c r="D78" s="225">
        <v>0.88640923095283397</v>
      </c>
      <c r="E78" s="223">
        <v>14.1697949847944</v>
      </c>
      <c r="F78" s="225">
        <v>1.10538139087295</v>
      </c>
      <c r="G78" s="223">
        <v>11.610096419304201</v>
      </c>
      <c r="H78" s="225">
        <v>1.3069502145443299</v>
      </c>
      <c r="I78" s="223">
        <v>-2.55969856549026</v>
      </c>
      <c r="J78" s="225">
        <v>1.61382413093566</v>
      </c>
      <c r="K78" s="223">
        <v>13.6285986816631</v>
      </c>
      <c r="L78" s="225">
        <v>2.1594746522635702</v>
      </c>
      <c r="M78" s="223">
        <v>12.963569116944001</v>
      </c>
      <c r="N78" s="225">
        <v>1.1126880593249999</v>
      </c>
      <c r="O78" s="223">
        <v>13.696857081150601</v>
      </c>
      <c r="P78" s="225">
        <v>1.89592709156242</v>
      </c>
      <c r="Q78" s="223">
        <v>6.8258399487493904E-2</v>
      </c>
      <c r="R78" s="225">
        <v>2.8485210179373599</v>
      </c>
      <c r="S78" s="223">
        <v>13.1264441851218</v>
      </c>
      <c r="T78" s="225">
        <v>1.59001095613249</v>
      </c>
      <c r="U78" s="223">
        <v>13.636322974624999</v>
      </c>
      <c r="V78" s="225">
        <v>1.6243769146903499</v>
      </c>
      <c r="W78" s="223">
        <v>12.9852316157489</v>
      </c>
      <c r="X78" s="225">
        <v>1.0525973023022299</v>
      </c>
      <c r="Y78" s="223">
        <v>-0.14121256937284901</v>
      </c>
      <c r="Z78" s="225">
        <v>1.91872135356142</v>
      </c>
      <c r="AA78" s="223">
        <v>-6.9822735879416999</v>
      </c>
      <c r="AB78" s="225">
        <v>1.2771842147594099</v>
      </c>
      <c r="AC78" s="104"/>
      <c r="AD78" s="255"/>
    </row>
    <row r="79" spans="1:30" ht="13" customHeight="1" x14ac:dyDescent="0.25">
      <c r="A79" s="26" t="s">
        <v>428</v>
      </c>
      <c r="B79" s="188">
        <v>1</v>
      </c>
      <c r="C79" s="223">
        <v>15.575532005606499</v>
      </c>
      <c r="D79" s="225">
        <v>0.89747182564816397</v>
      </c>
      <c r="E79" s="223">
        <v>12.0808211179087</v>
      </c>
      <c r="F79" s="225">
        <v>1.07411473977517</v>
      </c>
      <c r="G79" s="223">
        <v>20.650659128462198</v>
      </c>
      <c r="H79" s="225">
        <v>1.6106278599088</v>
      </c>
      <c r="I79" s="223">
        <v>8.5698380105534699</v>
      </c>
      <c r="J79" s="225">
        <v>1.9327706661789199</v>
      </c>
      <c r="K79" s="223">
        <v>21.312707527950501</v>
      </c>
      <c r="L79" s="225">
        <v>3.33700941055036</v>
      </c>
      <c r="M79" s="223">
        <v>15.3563270366525</v>
      </c>
      <c r="N79" s="225">
        <v>1.0095255748698799</v>
      </c>
      <c r="O79" s="223">
        <v>14.100893292408299</v>
      </c>
      <c r="P79" s="225">
        <v>1.72697837879187</v>
      </c>
      <c r="Q79" s="223">
        <v>-7.2118142355421702</v>
      </c>
      <c r="R79" s="225">
        <v>3.6890891149224898</v>
      </c>
      <c r="S79" s="223">
        <v>20.911587451774199</v>
      </c>
      <c r="T79" s="225">
        <v>2.4017298608135502</v>
      </c>
      <c r="U79" s="223">
        <v>14.2476816660492</v>
      </c>
      <c r="V79" s="225">
        <v>2.5351442685240402</v>
      </c>
      <c r="W79" s="223">
        <v>13.9479435192662</v>
      </c>
      <c r="X79" s="225">
        <v>1.12210201632578</v>
      </c>
      <c r="Y79" s="223">
        <v>-6.963643932508</v>
      </c>
      <c r="Z79" s="225">
        <v>2.7978014281261401</v>
      </c>
      <c r="AA79" s="223">
        <v>-6.5402881426014803</v>
      </c>
      <c r="AB79" s="225">
        <v>1.3575116247521799</v>
      </c>
      <c r="AC79" s="104"/>
      <c r="AD79" s="255"/>
    </row>
    <row r="80" spans="1:30" ht="13" customHeight="1" x14ac:dyDescent="0.25">
      <c r="A80" s="26" t="s">
        <v>433</v>
      </c>
      <c r="B80" s="188">
        <v>1</v>
      </c>
      <c r="C80" s="223">
        <v>36.971108695267098</v>
      </c>
      <c r="D80" s="225">
        <v>1.0851573724246899</v>
      </c>
      <c r="E80" s="223">
        <v>36.618510608345403</v>
      </c>
      <c r="F80" s="225">
        <v>1.1574255923847001</v>
      </c>
      <c r="G80" s="223">
        <v>39.993245114938297</v>
      </c>
      <c r="H80" s="225">
        <v>3.36580170254858</v>
      </c>
      <c r="I80" s="223">
        <v>3.3747345065929499</v>
      </c>
      <c r="J80" s="225">
        <v>3.5665975820329701</v>
      </c>
      <c r="K80" s="223">
        <v>47.562965612488703</v>
      </c>
      <c r="L80" s="225">
        <v>4.28010557252159</v>
      </c>
      <c r="M80" s="223">
        <v>38.270409085442502</v>
      </c>
      <c r="N80" s="225">
        <v>1.47791541983436</v>
      </c>
      <c r="O80" s="223">
        <v>32.186364962004298</v>
      </c>
      <c r="P80" s="225">
        <v>1.7240301663711499</v>
      </c>
      <c r="Q80" s="223">
        <v>-15.3766006504844</v>
      </c>
      <c r="R80" s="225">
        <v>4.6933796541775896</v>
      </c>
      <c r="S80" s="223">
        <v>44.989703060873303</v>
      </c>
      <c r="T80" s="225">
        <v>2.7276508327301299</v>
      </c>
      <c r="U80" s="223">
        <v>40.799759453343498</v>
      </c>
      <c r="V80" s="225">
        <v>3.2574852557487399</v>
      </c>
      <c r="W80" s="223">
        <v>34.482592399096497</v>
      </c>
      <c r="X80" s="225">
        <v>1.3567033075960699</v>
      </c>
      <c r="Y80" s="223">
        <v>-10.5071106617768</v>
      </c>
      <c r="Z80" s="225">
        <v>3.1008923778422202</v>
      </c>
      <c r="AA80" s="223">
        <v>-0.42200923371002103</v>
      </c>
      <c r="AB80" s="225">
        <v>1.85456463000867</v>
      </c>
      <c r="AC80" s="104"/>
      <c r="AD80" s="255"/>
    </row>
    <row r="81" spans="1:30" ht="13" customHeight="1" x14ac:dyDescent="0.25">
      <c r="A81" s="26" t="s">
        <v>435</v>
      </c>
      <c r="B81" s="188">
        <v>1</v>
      </c>
      <c r="C81" s="223">
        <v>25.623494207791499</v>
      </c>
      <c r="D81" s="225">
        <v>1.0162968876515801</v>
      </c>
      <c r="E81" s="223">
        <v>25.067186807103401</v>
      </c>
      <c r="F81" s="225">
        <v>1.1330289708900401</v>
      </c>
      <c r="G81" s="223">
        <v>26.697352963767202</v>
      </c>
      <c r="H81" s="225">
        <v>1.9770076982389999</v>
      </c>
      <c r="I81" s="223">
        <v>1.6301661566637899</v>
      </c>
      <c r="J81" s="225">
        <v>2.1562402920277299</v>
      </c>
      <c r="K81" s="223">
        <v>32.925883251527303</v>
      </c>
      <c r="L81" s="225">
        <v>3.5058663667339802</v>
      </c>
      <c r="M81" s="223">
        <v>26.377121072217001</v>
      </c>
      <c r="N81" s="225">
        <v>1.1984143135354799</v>
      </c>
      <c r="O81" s="223">
        <v>21.165779930440799</v>
      </c>
      <c r="P81" s="225">
        <v>1.50589580175132</v>
      </c>
      <c r="Q81" s="223">
        <v>-11.760103321086399</v>
      </c>
      <c r="R81" s="225">
        <v>3.56353618474501</v>
      </c>
      <c r="S81" s="223">
        <v>33.019698499393797</v>
      </c>
      <c r="T81" s="225">
        <v>2.7229678764129801</v>
      </c>
      <c r="U81" s="223">
        <v>28.970409521680601</v>
      </c>
      <c r="V81" s="225">
        <v>2.4581261012428199</v>
      </c>
      <c r="W81" s="223">
        <v>22.597891397042101</v>
      </c>
      <c r="X81" s="225">
        <v>0.98977661271984496</v>
      </c>
      <c r="Y81" s="223">
        <v>-10.4218071023517</v>
      </c>
      <c r="Z81" s="225">
        <v>2.5662081518234001</v>
      </c>
      <c r="AA81" s="223">
        <v>-10.930354473271199</v>
      </c>
      <c r="AB81" s="225">
        <v>1.4577904383356901</v>
      </c>
      <c r="AC81" s="104"/>
      <c r="AD81" s="255"/>
    </row>
    <row r="82" spans="1:30" ht="13" customHeight="1" x14ac:dyDescent="0.25">
      <c r="A82" s="26" t="s">
        <v>437</v>
      </c>
      <c r="B82" s="188">
        <v>1</v>
      </c>
      <c r="C82" s="223">
        <v>33.468632077390197</v>
      </c>
      <c r="D82" s="225">
        <v>1.02672131243872</v>
      </c>
      <c r="E82" s="223">
        <v>33.370112329133399</v>
      </c>
      <c r="F82" s="225">
        <v>1.3659268872663799</v>
      </c>
      <c r="G82" s="223">
        <v>33.858775083534198</v>
      </c>
      <c r="H82" s="225">
        <v>1.72397648302658</v>
      </c>
      <c r="I82" s="223">
        <v>0.48866275440081403</v>
      </c>
      <c r="J82" s="225">
        <v>2.2695252865534501</v>
      </c>
      <c r="K82" s="223">
        <v>38.461694298034303</v>
      </c>
      <c r="L82" s="225">
        <v>3.2144976676369201</v>
      </c>
      <c r="M82" s="223">
        <v>33.736162401700902</v>
      </c>
      <c r="N82" s="225">
        <v>1.37159499927228</v>
      </c>
      <c r="O82" s="223">
        <v>30.4966645742713</v>
      </c>
      <c r="P82" s="225">
        <v>1.9951247968466701</v>
      </c>
      <c r="Q82" s="223">
        <v>-7.9650297237629397</v>
      </c>
      <c r="R82" s="225">
        <v>3.6566381879186398</v>
      </c>
      <c r="S82" s="223">
        <v>36.936998685394002</v>
      </c>
      <c r="T82" s="225">
        <v>2.9649417228480699</v>
      </c>
      <c r="U82" s="223">
        <v>31.898258737935699</v>
      </c>
      <c r="V82" s="225">
        <v>2.5512441456201498</v>
      </c>
      <c r="W82" s="223">
        <v>33.098362370862098</v>
      </c>
      <c r="X82" s="225">
        <v>1.2168328500085399</v>
      </c>
      <c r="Y82" s="223">
        <v>-3.8386363145318998</v>
      </c>
      <c r="Z82" s="225">
        <v>3.2138565914407899</v>
      </c>
      <c r="AA82" s="223">
        <v>-11.347675125835901</v>
      </c>
      <c r="AB82" s="225">
        <v>1.51988734194729</v>
      </c>
      <c r="AC82" s="104"/>
      <c r="AD82" s="255"/>
    </row>
    <row r="83" spans="1:30" ht="13" customHeight="1" x14ac:dyDescent="0.25">
      <c r="A83" s="26" t="s">
        <v>438</v>
      </c>
      <c r="B83" s="188">
        <v>1</v>
      </c>
      <c r="C83" s="223">
        <v>24.812321453268702</v>
      </c>
      <c r="D83" s="225">
        <v>1.2913509969257499</v>
      </c>
      <c r="E83" s="223">
        <v>23.964723002152699</v>
      </c>
      <c r="F83" s="225">
        <v>1.38194537620222</v>
      </c>
      <c r="G83" s="223">
        <v>30.308946545856301</v>
      </c>
      <c r="H83" s="225">
        <v>3.7127176468927101</v>
      </c>
      <c r="I83" s="223">
        <v>6.3442235437035599</v>
      </c>
      <c r="J83" s="225">
        <v>3.9770030987651701</v>
      </c>
      <c r="K83" s="223">
        <v>25.4705086305555</v>
      </c>
      <c r="L83" s="225">
        <v>2.32729972275372</v>
      </c>
      <c r="M83" s="223">
        <v>24.7608467632977</v>
      </c>
      <c r="N83" s="225">
        <v>1.56379285532338</v>
      </c>
      <c r="O83" s="223">
        <v>19.893681965758201</v>
      </c>
      <c r="P83" s="225">
        <v>3.8459366884897599</v>
      </c>
      <c r="Q83" s="223">
        <v>-5.5768266647973199</v>
      </c>
      <c r="R83" s="225">
        <v>4.3188936917628302</v>
      </c>
      <c r="S83" s="223">
        <v>24.668500838438302</v>
      </c>
      <c r="T83" s="225">
        <v>2.1627879931999501</v>
      </c>
      <c r="U83" s="223">
        <v>24.253586632821602</v>
      </c>
      <c r="V83" s="225">
        <v>1.9218760765298499</v>
      </c>
      <c r="W83" s="223">
        <v>24.462639252567499</v>
      </c>
      <c r="X83" s="225">
        <v>2.2484247937478501</v>
      </c>
      <c r="Y83" s="223">
        <v>-0.20586158587075701</v>
      </c>
      <c r="Z83" s="225">
        <v>3.2967963411486698</v>
      </c>
      <c r="AA83" s="223">
        <v>1.5853472978033301</v>
      </c>
      <c r="AB83" s="225">
        <v>1.8384296341348101</v>
      </c>
      <c r="AC83" s="104"/>
      <c r="AD83" s="255"/>
    </row>
    <row r="84" spans="1:30" ht="13" customHeight="1" x14ac:dyDescent="0.25">
      <c r="A84" s="62" t="s">
        <v>449</v>
      </c>
      <c r="B84" s="189">
        <v>1</v>
      </c>
      <c r="C84" s="247">
        <v>30.8755335961588</v>
      </c>
      <c r="D84" s="250">
        <v>0.350691563598797</v>
      </c>
      <c r="E84" s="247">
        <v>30.405774939087799</v>
      </c>
      <c r="F84" s="250">
        <v>0.397947936227671</v>
      </c>
      <c r="G84" s="247">
        <v>32.926111787198799</v>
      </c>
      <c r="H84" s="250">
        <v>0.85926183436468295</v>
      </c>
      <c r="I84" s="247">
        <v>2.5203368481109898</v>
      </c>
      <c r="J84" s="250">
        <v>0.94954526510208404</v>
      </c>
      <c r="K84" s="247">
        <v>34.779284179473102</v>
      </c>
      <c r="L84" s="250">
        <v>1.0197625653353799</v>
      </c>
      <c r="M84" s="247">
        <v>31.515016893141301</v>
      </c>
      <c r="N84" s="250">
        <v>0.43502845250099098</v>
      </c>
      <c r="O84" s="247">
        <v>27.391363563469</v>
      </c>
      <c r="P84" s="250">
        <v>0.70276821951796298</v>
      </c>
      <c r="Q84" s="247">
        <v>-7.3879206160040596</v>
      </c>
      <c r="R84" s="250">
        <v>1.2357695642369</v>
      </c>
      <c r="S84" s="247">
        <v>33.868916893577399</v>
      </c>
      <c r="T84" s="250">
        <v>0.80467371455042802</v>
      </c>
      <c r="U84" s="247">
        <v>33.074484422676598</v>
      </c>
      <c r="V84" s="250">
        <v>0.81699681156193205</v>
      </c>
      <c r="W84" s="247">
        <v>29.416414939352599</v>
      </c>
      <c r="X84" s="250">
        <v>0.45381722531433999</v>
      </c>
      <c r="Y84" s="247">
        <v>-4.4525019542248003</v>
      </c>
      <c r="Z84" s="250">
        <v>0.91963802828821095</v>
      </c>
      <c r="AA84" s="247">
        <v>-3.0341211120518001</v>
      </c>
      <c r="AB84" s="250">
        <v>0.53676745873316301</v>
      </c>
      <c r="AC84" s="104"/>
      <c r="AD84" s="255"/>
    </row>
    <row r="85" spans="1:30" ht="13" customHeight="1" x14ac:dyDescent="0.25">
      <c r="A85" s="26" t="s">
        <v>121</v>
      </c>
      <c r="B85" s="188">
        <v>1</v>
      </c>
      <c r="C85" s="223">
        <v>34.260020095542899</v>
      </c>
      <c r="D85" s="225">
        <v>1.43120385969061</v>
      </c>
      <c r="E85" s="223">
        <v>32.848276153851202</v>
      </c>
      <c r="F85" s="225">
        <v>1.51794686960203</v>
      </c>
      <c r="G85" s="223">
        <v>43.838161247387099</v>
      </c>
      <c r="H85" s="225">
        <v>4.0145942007087898</v>
      </c>
      <c r="I85" s="223">
        <v>10.989885093535801</v>
      </c>
      <c r="J85" s="225">
        <v>4.2781236728242602</v>
      </c>
      <c r="K85" s="223">
        <v>34.403138726087697</v>
      </c>
      <c r="L85" s="225">
        <v>2.80832571829075</v>
      </c>
      <c r="M85" s="223">
        <v>36.3158985126191</v>
      </c>
      <c r="N85" s="225">
        <v>1.74083167283909</v>
      </c>
      <c r="O85" s="223">
        <v>28.087509855770001</v>
      </c>
      <c r="P85" s="225">
        <v>3.1560441130543802</v>
      </c>
      <c r="Q85" s="223">
        <v>-6.3156288703176804</v>
      </c>
      <c r="R85" s="225">
        <v>3.5307557388039301</v>
      </c>
      <c r="S85" s="223">
        <v>35.527340083479203</v>
      </c>
      <c r="T85" s="225">
        <v>3.04670865740463</v>
      </c>
      <c r="U85" s="223">
        <v>35.443178737130999</v>
      </c>
      <c r="V85" s="225">
        <v>3.63790792187655</v>
      </c>
      <c r="W85" s="223">
        <v>33.375730686704998</v>
      </c>
      <c r="X85" s="225">
        <v>1.59278828760408</v>
      </c>
      <c r="Y85" s="223">
        <v>-2.1516093967741901</v>
      </c>
      <c r="Z85" s="225">
        <v>3.1734795646293401</v>
      </c>
      <c r="AA85" s="223">
        <v>-3.0952122379565798</v>
      </c>
      <c r="AB85" s="225">
        <v>2.4495359406304802</v>
      </c>
      <c r="AC85" s="104"/>
      <c r="AD85" s="255"/>
    </row>
    <row r="86" spans="1:30" ht="13" customHeight="1" x14ac:dyDescent="0.25">
      <c r="A86" s="26" t="s">
        <v>446</v>
      </c>
      <c r="B86" s="188">
        <v>1</v>
      </c>
      <c r="C86" s="223">
        <v>35.7054807516853</v>
      </c>
      <c r="D86" s="225">
        <v>2.1965458953749701</v>
      </c>
      <c r="E86" s="223">
        <v>34.1909187486267</v>
      </c>
      <c r="F86" s="225">
        <v>2.4913783967366498</v>
      </c>
      <c r="G86" s="223">
        <v>42.010054770497803</v>
      </c>
      <c r="H86" s="225">
        <v>4.4296737957082497</v>
      </c>
      <c r="I86" s="223">
        <v>7.8191360218710404</v>
      </c>
      <c r="J86" s="225">
        <v>5.0711860989285702</v>
      </c>
      <c r="K86" s="223">
        <v>33.410109493699302</v>
      </c>
      <c r="L86" s="225">
        <v>4.5487592227130698</v>
      </c>
      <c r="M86" s="223">
        <v>38.4735190272091</v>
      </c>
      <c r="N86" s="225">
        <v>2.7029470669064</v>
      </c>
      <c r="O86" s="223">
        <v>30.558684608919499</v>
      </c>
      <c r="P86" s="225">
        <v>3.7952140369692802</v>
      </c>
      <c r="Q86" s="223">
        <v>-2.8514248847798398</v>
      </c>
      <c r="R86" s="225">
        <v>6.2748857791689199</v>
      </c>
      <c r="S86" s="223">
        <v>34.376974261961898</v>
      </c>
      <c r="T86" s="225">
        <v>3.7130711757569799</v>
      </c>
      <c r="U86" s="223">
        <v>44.584487442577597</v>
      </c>
      <c r="V86" s="225">
        <v>5.5168965353181303</v>
      </c>
      <c r="W86" s="223">
        <v>33.170502908634198</v>
      </c>
      <c r="X86" s="225">
        <v>2.7016514485263698</v>
      </c>
      <c r="Y86" s="223">
        <v>-1.2064713533276901</v>
      </c>
      <c r="Z86" s="225">
        <v>4.55681837660262</v>
      </c>
      <c r="AA86" s="223">
        <v>-4.7793627512164303</v>
      </c>
      <c r="AB86" s="225">
        <v>3.6395623622772399</v>
      </c>
      <c r="AC86" s="104"/>
      <c r="AD86" s="255"/>
    </row>
    <row r="87" spans="1:30" ht="13" customHeight="1" x14ac:dyDescent="0.25">
      <c r="A87" s="27" t="s">
        <v>447</v>
      </c>
      <c r="B87" s="203">
        <v>1</v>
      </c>
      <c r="C87" s="233">
        <v>44.471651641991798</v>
      </c>
      <c r="D87" s="234">
        <v>2.1853931315460802</v>
      </c>
      <c r="E87" s="233">
        <v>44.646815747206297</v>
      </c>
      <c r="F87" s="234">
        <v>2.3381948323463599</v>
      </c>
      <c r="G87" s="233">
        <v>42.685351509479702</v>
      </c>
      <c r="H87" s="234">
        <v>5.3368051108082497</v>
      </c>
      <c r="I87" s="233">
        <v>-1.96146423772664</v>
      </c>
      <c r="J87" s="234">
        <v>5.7375952365242</v>
      </c>
      <c r="K87" s="233">
        <v>54.390380544233302</v>
      </c>
      <c r="L87" s="234">
        <v>4.5190095216506698</v>
      </c>
      <c r="M87" s="233">
        <v>46.810665133806097</v>
      </c>
      <c r="N87" s="234">
        <v>3.4790051939812199</v>
      </c>
      <c r="O87" s="233">
        <v>36.9672349775445</v>
      </c>
      <c r="P87" s="234">
        <v>3.3006971067855702</v>
      </c>
      <c r="Q87" s="233">
        <v>-17.423145566688799</v>
      </c>
      <c r="R87" s="234">
        <v>5.6118536161140904</v>
      </c>
      <c r="S87" s="233">
        <v>56.7383460788703</v>
      </c>
      <c r="T87" s="234">
        <v>4.7557673081597596</v>
      </c>
      <c r="U87" s="233">
        <v>45.221439595882401</v>
      </c>
      <c r="V87" s="234">
        <v>4.31183242846617</v>
      </c>
      <c r="W87" s="233">
        <v>40.401717435819599</v>
      </c>
      <c r="X87" s="234">
        <v>2.7386828030664598</v>
      </c>
      <c r="Y87" s="233">
        <v>-16.336628643050702</v>
      </c>
      <c r="Z87" s="234">
        <v>5.3258636444115002</v>
      </c>
      <c r="AA87" s="233">
        <v>-2.3178599351442801</v>
      </c>
      <c r="AB87" s="234">
        <v>3.3572774489546</v>
      </c>
      <c r="AC87" s="251"/>
      <c r="AD87" s="256"/>
    </row>
    <row r="88" spans="1:30" ht="13" customHeight="1" x14ac:dyDescent="0.25">
      <c r="A88" s="26"/>
      <c r="B88" s="96"/>
      <c r="C88" s="223" t="s">
        <v>1682</v>
      </c>
      <c r="D88" s="225" t="s">
        <v>1683</v>
      </c>
      <c r="E88" s="223" t="s">
        <v>1802</v>
      </c>
      <c r="F88" s="225" t="s">
        <v>1803</v>
      </c>
      <c r="G88" s="223" t="s">
        <v>1804</v>
      </c>
      <c r="H88" s="225" t="s">
        <v>1805</v>
      </c>
      <c r="I88" s="223" t="s">
        <v>1806</v>
      </c>
      <c r="J88" s="225" t="s">
        <v>1807</v>
      </c>
      <c r="K88" s="223" t="s">
        <v>1808</v>
      </c>
      <c r="L88" s="225" t="s">
        <v>1809</v>
      </c>
      <c r="M88" s="223" t="s">
        <v>1810</v>
      </c>
      <c r="N88" s="225" t="s">
        <v>1811</v>
      </c>
      <c r="O88" s="223" t="s">
        <v>1812</v>
      </c>
      <c r="P88" s="225" t="s">
        <v>1813</v>
      </c>
      <c r="Q88" s="223" t="s">
        <v>1814</v>
      </c>
      <c r="R88" s="225" t="s">
        <v>1815</v>
      </c>
      <c r="S88" s="223" t="s">
        <v>1816</v>
      </c>
      <c r="T88" s="225" t="s">
        <v>1817</v>
      </c>
      <c r="U88" s="223" t="s">
        <v>1818</v>
      </c>
      <c r="V88" s="225" t="s">
        <v>1819</v>
      </c>
      <c r="W88" s="223" t="s">
        <v>1820</v>
      </c>
      <c r="X88" s="225" t="s">
        <v>1821</v>
      </c>
      <c r="Y88" s="223" t="s">
        <v>1822</v>
      </c>
      <c r="Z88" s="225" t="s">
        <v>1823</v>
      </c>
      <c r="AA88" s="104" t="s">
        <v>1704</v>
      </c>
      <c r="AB88" s="104" t="s">
        <v>1705</v>
      </c>
      <c r="AC88" s="223" t="s">
        <v>1726</v>
      </c>
      <c r="AD88" s="239" t="s">
        <v>1727</v>
      </c>
    </row>
    <row r="89" spans="1:30" ht="13" customHeight="1" x14ac:dyDescent="0.25">
      <c r="A89" s="26" t="s">
        <v>404</v>
      </c>
      <c r="B89" s="96">
        <v>3</v>
      </c>
      <c r="C89" s="223">
        <v>15.1115865716465</v>
      </c>
      <c r="D89" s="225">
        <v>0.86266477678955</v>
      </c>
      <c r="E89" s="223">
        <v>13.517100536044101</v>
      </c>
      <c r="F89" s="225">
        <v>1.0041301781930601</v>
      </c>
      <c r="G89" s="223">
        <v>18.2582949899673</v>
      </c>
      <c r="H89" s="225">
        <v>1.57310815603528</v>
      </c>
      <c r="I89" s="223">
        <v>4.7411944539231596</v>
      </c>
      <c r="J89" s="225">
        <v>1.8196640636342301</v>
      </c>
      <c r="K89" s="223">
        <v>23.922487663071799</v>
      </c>
      <c r="L89" s="225">
        <v>4.8396457209625403</v>
      </c>
      <c r="M89" s="223">
        <v>15.9011307581215</v>
      </c>
      <c r="N89" s="225">
        <v>1.1668836486722001</v>
      </c>
      <c r="O89" s="223">
        <v>12.764683746510901</v>
      </c>
      <c r="P89" s="225">
        <v>1.38312544524746</v>
      </c>
      <c r="Q89" s="223">
        <v>-11.1578039165609</v>
      </c>
      <c r="R89" s="225">
        <v>5.0510998134414304</v>
      </c>
      <c r="S89" s="223">
        <v>24.757922739415001</v>
      </c>
      <c r="T89" s="225">
        <v>2.1960385414263399</v>
      </c>
      <c r="U89" s="223">
        <v>19.9210491355229</v>
      </c>
      <c r="V89" s="225">
        <v>2.5424947611690301</v>
      </c>
      <c r="W89" s="223">
        <v>11.7667412777667</v>
      </c>
      <c r="X89" s="225">
        <v>0.97094870024837598</v>
      </c>
      <c r="Y89" s="223">
        <v>-12.991181461648299</v>
      </c>
      <c r="Z89" s="225">
        <v>2.5513440193972201</v>
      </c>
      <c r="AA89" s="104"/>
      <c r="AB89" s="104"/>
      <c r="AC89" s="223">
        <v>-10.495554564514499</v>
      </c>
      <c r="AD89" s="239">
        <v>1.51825236343141</v>
      </c>
    </row>
    <row r="90" spans="1:30" ht="13" customHeight="1" x14ac:dyDescent="0.25">
      <c r="A90" s="26" t="s">
        <v>407</v>
      </c>
      <c r="B90" s="96">
        <v>3</v>
      </c>
      <c r="C90" s="223">
        <v>13.736479009455101</v>
      </c>
      <c r="D90" s="225">
        <v>1.1841503298552201</v>
      </c>
      <c r="E90" s="223">
        <v>11.7173800049507</v>
      </c>
      <c r="F90" s="225">
        <v>1.1719089786712</v>
      </c>
      <c r="G90" s="223">
        <v>16.045954622885599</v>
      </c>
      <c r="H90" s="225">
        <v>1.97802485331358</v>
      </c>
      <c r="I90" s="223">
        <v>4.3285746179348497</v>
      </c>
      <c r="J90" s="225">
        <v>2.17982199243722</v>
      </c>
      <c r="K90" s="223">
        <v>16.235257827594701</v>
      </c>
      <c r="L90" s="225">
        <v>6.0936842474600903</v>
      </c>
      <c r="M90" s="223">
        <v>15.5409952550577</v>
      </c>
      <c r="N90" s="225">
        <v>1.55456065455551</v>
      </c>
      <c r="O90" s="223">
        <v>11.243674917211401</v>
      </c>
      <c r="P90" s="225">
        <v>1.65801622807769</v>
      </c>
      <c r="Q90" s="223">
        <v>-4.9915829103832303</v>
      </c>
      <c r="R90" s="225">
        <v>5.9558224405899498</v>
      </c>
      <c r="S90" s="223">
        <v>16.2266905025838</v>
      </c>
      <c r="T90" s="225">
        <v>3.3220918708219598</v>
      </c>
      <c r="U90" s="223">
        <v>16.6660194838467</v>
      </c>
      <c r="V90" s="225">
        <v>2.6267132523088299</v>
      </c>
      <c r="W90" s="223">
        <v>12.2429860708682</v>
      </c>
      <c r="X90" s="225">
        <v>1.2392129706886199</v>
      </c>
      <c r="Y90" s="223">
        <v>-3.9837044317155601</v>
      </c>
      <c r="Z90" s="225">
        <v>3.4144611666774098</v>
      </c>
      <c r="AA90" s="104"/>
      <c r="AB90" s="104"/>
      <c r="AC90" s="223">
        <v>-10.6407710740207</v>
      </c>
      <c r="AD90" s="239">
        <v>1.7891386684442601</v>
      </c>
    </row>
    <row r="91" spans="1:30" ht="13" customHeight="1" x14ac:dyDescent="0.25">
      <c r="A91" s="26" t="s">
        <v>124</v>
      </c>
      <c r="B91" s="96">
        <v>3</v>
      </c>
      <c r="C91" s="223">
        <v>30.706828514656198</v>
      </c>
      <c r="D91" s="225">
        <v>1.7232381956243401</v>
      </c>
      <c r="E91" s="223">
        <v>28.110550540957199</v>
      </c>
      <c r="F91" s="225">
        <v>1.91346023324655</v>
      </c>
      <c r="G91" s="223">
        <v>34.838792432229397</v>
      </c>
      <c r="H91" s="225">
        <v>2.60836839031181</v>
      </c>
      <c r="I91" s="223">
        <v>6.7282418912721704</v>
      </c>
      <c r="J91" s="225">
        <v>2.8395355404267399</v>
      </c>
      <c r="K91" s="223">
        <v>34.234226183676697</v>
      </c>
      <c r="L91" s="225">
        <v>3.61036114033856</v>
      </c>
      <c r="M91" s="223">
        <v>31.101052942902601</v>
      </c>
      <c r="N91" s="225">
        <v>2.0871780672417399</v>
      </c>
      <c r="O91" s="223">
        <v>27.824587601735502</v>
      </c>
      <c r="P91" s="225">
        <v>2.3822792455808299</v>
      </c>
      <c r="Q91" s="223">
        <v>-6.4096385819411799</v>
      </c>
      <c r="R91" s="225">
        <v>3.7969369212419899</v>
      </c>
      <c r="S91" s="223">
        <v>37.275896008996497</v>
      </c>
      <c r="T91" s="225">
        <v>2.9326653591678702</v>
      </c>
      <c r="U91" s="223">
        <v>31.762858465182099</v>
      </c>
      <c r="V91" s="225">
        <v>3.4932521650214898</v>
      </c>
      <c r="W91" s="223">
        <v>27.256935938934198</v>
      </c>
      <c r="X91" s="225">
        <v>1.9410659236116501</v>
      </c>
      <c r="Y91" s="223">
        <v>-10.018960070062301</v>
      </c>
      <c r="Z91" s="225">
        <v>3.1244659494394398</v>
      </c>
      <c r="AA91" s="104"/>
      <c r="AB91" s="104"/>
      <c r="AC91" s="223">
        <v>-6.6484038188432999</v>
      </c>
      <c r="AD91" s="239">
        <v>2.6308614017666798</v>
      </c>
    </row>
    <row r="92" spans="1:30" ht="13" customHeight="1" x14ac:dyDescent="0.25">
      <c r="A92" s="26" t="s">
        <v>426</v>
      </c>
      <c r="B92" s="96">
        <v>3</v>
      </c>
      <c r="C92" s="223">
        <v>19.447162626244701</v>
      </c>
      <c r="D92" s="225">
        <v>0.95110199408990903</v>
      </c>
      <c r="E92" s="223">
        <v>17.183144563953199</v>
      </c>
      <c r="F92" s="225">
        <v>1.1355940526767201</v>
      </c>
      <c r="G92" s="223">
        <v>24.209429126077001</v>
      </c>
      <c r="H92" s="225">
        <v>1.7846923349903101</v>
      </c>
      <c r="I92" s="223">
        <v>7.0262845621237897</v>
      </c>
      <c r="J92" s="225">
        <v>2.1399955037216301</v>
      </c>
      <c r="K92" s="223">
        <v>30.3609077817264</v>
      </c>
      <c r="L92" s="225">
        <v>7.0535531724623803</v>
      </c>
      <c r="M92" s="223">
        <v>25.742583288385099</v>
      </c>
      <c r="N92" s="225">
        <v>1.57230577982967</v>
      </c>
      <c r="O92" s="223">
        <v>15.7359089901862</v>
      </c>
      <c r="P92" s="225">
        <v>1.1351474673750801</v>
      </c>
      <c r="Q92" s="223">
        <v>-14.6249987915402</v>
      </c>
      <c r="R92" s="225">
        <v>6.9360823271971501</v>
      </c>
      <c r="S92" s="223">
        <v>34.042416465133698</v>
      </c>
      <c r="T92" s="225">
        <v>3.5252805531604201</v>
      </c>
      <c r="U92" s="223">
        <v>28.306808893993299</v>
      </c>
      <c r="V92" s="225">
        <v>4.9322224857149202</v>
      </c>
      <c r="W92" s="223">
        <v>17.657358652693901</v>
      </c>
      <c r="X92" s="225">
        <v>1.02810220812886</v>
      </c>
      <c r="Y92" s="223">
        <v>-16.3850578124399</v>
      </c>
      <c r="Z92" s="225">
        <v>3.6610657085740601</v>
      </c>
      <c r="AA92" s="104"/>
      <c r="AB92" s="104"/>
      <c r="AC92" s="223">
        <v>-13.3475544531882</v>
      </c>
      <c r="AD92" s="239">
        <v>1.5546825758845799</v>
      </c>
    </row>
    <row r="93" spans="1:30" ht="13" customHeight="1" x14ac:dyDescent="0.25">
      <c r="A93" s="26" t="s">
        <v>428</v>
      </c>
      <c r="B93" s="96">
        <v>3</v>
      </c>
      <c r="C93" s="223">
        <v>17.9594736589993</v>
      </c>
      <c r="D93" s="225">
        <v>0.99534545400942998</v>
      </c>
      <c r="E93" s="223">
        <v>12.499506759140401</v>
      </c>
      <c r="F93" s="225">
        <v>1.0392548273734801</v>
      </c>
      <c r="G93" s="223">
        <v>24.880049082895098</v>
      </c>
      <c r="H93" s="225">
        <v>1.84553501999287</v>
      </c>
      <c r="I93" s="223">
        <v>12.3805423237547</v>
      </c>
      <c r="J93" s="225">
        <v>2.1366276164704598</v>
      </c>
      <c r="K93" s="223">
        <v>25.779023116205899</v>
      </c>
      <c r="L93" s="225">
        <v>4.07052359442363</v>
      </c>
      <c r="M93" s="223">
        <v>17.709183366887899</v>
      </c>
      <c r="N93" s="225">
        <v>1.0906927370347099</v>
      </c>
      <c r="O93" s="223">
        <v>14.7716907635727</v>
      </c>
      <c r="P93" s="225">
        <v>2.0172806706400399</v>
      </c>
      <c r="Q93" s="223">
        <v>-11.0073323526333</v>
      </c>
      <c r="R93" s="225">
        <v>4.4474836334740804</v>
      </c>
      <c r="S93" s="223">
        <v>19.995895906721898</v>
      </c>
      <c r="T93" s="225">
        <v>2.4348747509805602</v>
      </c>
      <c r="U93" s="223">
        <v>21.967024678216902</v>
      </c>
      <c r="V93" s="225">
        <v>2.6543691488633301</v>
      </c>
      <c r="W93" s="223">
        <v>14.987285866727399</v>
      </c>
      <c r="X93" s="225">
        <v>1.16209062871818</v>
      </c>
      <c r="Y93" s="223">
        <v>-5.0086100399945002</v>
      </c>
      <c r="Z93" s="225">
        <v>2.6838111523867099</v>
      </c>
      <c r="AA93" s="104"/>
      <c r="AB93" s="104"/>
      <c r="AC93" s="223">
        <v>-4.1563464892086497</v>
      </c>
      <c r="AD93" s="239">
        <v>1.42411190091309</v>
      </c>
    </row>
    <row r="94" spans="1:30" ht="13" customHeight="1" x14ac:dyDescent="0.25">
      <c r="A94" s="26" t="s">
        <v>433</v>
      </c>
      <c r="B94" s="96">
        <v>3</v>
      </c>
      <c r="C94" s="223">
        <v>22.313439818437001</v>
      </c>
      <c r="D94" s="225">
        <v>1.0716709056352001</v>
      </c>
      <c r="E94" s="223">
        <v>20.613708204108999</v>
      </c>
      <c r="F94" s="225">
        <v>1.36219391458351</v>
      </c>
      <c r="G94" s="223">
        <v>26.579171910046298</v>
      </c>
      <c r="H94" s="225">
        <v>2.3158269688898501</v>
      </c>
      <c r="I94" s="223">
        <v>5.9654637059373004</v>
      </c>
      <c r="J94" s="225">
        <v>2.8879995489058099</v>
      </c>
      <c r="K94" s="223">
        <v>22.6856444563753</v>
      </c>
      <c r="L94" s="225">
        <v>4.0627389370955704</v>
      </c>
      <c r="M94" s="223">
        <v>25.653298920227702</v>
      </c>
      <c r="N94" s="225">
        <v>1.80023430809928</v>
      </c>
      <c r="O94" s="223">
        <v>19.2270086960756</v>
      </c>
      <c r="P94" s="225">
        <v>1.52022153443532</v>
      </c>
      <c r="Q94" s="223">
        <v>-3.45863576029967</v>
      </c>
      <c r="R94" s="225">
        <v>4.1726775181958304</v>
      </c>
      <c r="S94" s="223">
        <v>26.762564969861401</v>
      </c>
      <c r="T94" s="225">
        <v>2.5157360765896399</v>
      </c>
      <c r="U94" s="223">
        <v>30.448351634524201</v>
      </c>
      <c r="V94" s="225">
        <v>3.4072229114827</v>
      </c>
      <c r="W94" s="223">
        <v>19.1180717143735</v>
      </c>
      <c r="X94" s="225">
        <v>1.2969721754692201</v>
      </c>
      <c r="Y94" s="223">
        <v>-7.6444932554879097</v>
      </c>
      <c r="Z94" s="225">
        <v>2.7690978780739401</v>
      </c>
      <c r="AA94" s="104"/>
      <c r="AB94" s="104"/>
      <c r="AC94" s="223">
        <v>-15.0796781105402</v>
      </c>
      <c r="AD94" s="239">
        <v>1.8467057085352001</v>
      </c>
    </row>
    <row r="95" spans="1:30" ht="13" customHeight="1" x14ac:dyDescent="0.25">
      <c r="A95" s="26" t="s">
        <v>437</v>
      </c>
      <c r="B95" s="96">
        <v>3</v>
      </c>
      <c r="C95" s="223">
        <v>35.349278470382103</v>
      </c>
      <c r="D95" s="225">
        <v>1.2462182769796699</v>
      </c>
      <c r="E95" s="223">
        <v>34.728323636041502</v>
      </c>
      <c r="F95" s="225">
        <v>1.5110490297050601</v>
      </c>
      <c r="G95" s="223">
        <v>35.891904251049098</v>
      </c>
      <c r="H95" s="225">
        <v>1.5321464498633801</v>
      </c>
      <c r="I95" s="223">
        <v>1.16358061500757</v>
      </c>
      <c r="J95" s="225">
        <v>1.77771001923321</v>
      </c>
      <c r="K95" s="223">
        <v>43.971406267172</v>
      </c>
      <c r="L95" s="225">
        <v>4.2513621805521398</v>
      </c>
      <c r="M95" s="223">
        <v>34.723707039253703</v>
      </c>
      <c r="N95" s="225">
        <v>1.2897461290976899</v>
      </c>
      <c r="O95" s="223">
        <v>32.784209963341702</v>
      </c>
      <c r="P95" s="225">
        <v>2.2794422737164401</v>
      </c>
      <c r="Q95" s="223">
        <v>-11.1871963038303</v>
      </c>
      <c r="R95" s="225">
        <v>4.6060629846271404</v>
      </c>
      <c r="S95" s="223">
        <v>45.4457710578519</v>
      </c>
      <c r="T95" s="225">
        <v>3.2434994471981198</v>
      </c>
      <c r="U95" s="223">
        <v>38.004095189271297</v>
      </c>
      <c r="V95" s="225">
        <v>2.10855626401211</v>
      </c>
      <c r="W95" s="223">
        <v>31.491332632535102</v>
      </c>
      <c r="X95" s="225">
        <v>1.2886546469931901</v>
      </c>
      <c r="Y95" s="223">
        <v>-13.954438425316701</v>
      </c>
      <c r="Z95" s="225">
        <v>3.3174787876348999</v>
      </c>
      <c r="AA95" s="104"/>
      <c r="AB95" s="104"/>
      <c r="AC95" s="223">
        <v>-9.4670287328440299</v>
      </c>
      <c r="AD95" s="239">
        <v>1.6759954870684699</v>
      </c>
    </row>
    <row r="96" spans="1:30" ht="13" customHeight="1" x14ac:dyDescent="0.25">
      <c r="A96" s="26" t="s">
        <v>438</v>
      </c>
      <c r="B96" s="96">
        <v>3</v>
      </c>
      <c r="C96" s="223">
        <v>21.737102276755898</v>
      </c>
      <c r="D96" s="225">
        <v>1.4835818308213</v>
      </c>
      <c r="E96" s="223">
        <v>17.6982361087044</v>
      </c>
      <c r="F96" s="225">
        <v>1.6398989278206599</v>
      </c>
      <c r="G96" s="223">
        <v>28.4032921803602</v>
      </c>
      <c r="H96" s="225">
        <v>2.1882734576936902</v>
      </c>
      <c r="I96" s="223">
        <v>10.7050560716558</v>
      </c>
      <c r="J96" s="225">
        <v>2.7292543782805798</v>
      </c>
      <c r="K96" s="223">
        <v>27.750856477616601</v>
      </c>
      <c r="L96" s="225">
        <v>3.1725812397353299</v>
      </c>
      <c r="M96" s="223">
        <v>22.299766206192199</v>
      </c>
      <c r="N96" s="225">
        <v>1.80919573305848</v>
      </c>
      <c r="O96" s="223">
        <v>12.2562055096205</v>
      </c>
      <c r="P96" s="225">
        <v>2.4800890733348702</v>
      </c>
      <c r="Q96" s="223">
        <v>-15.494650967996099</v>
      </c>
      <c r="R96" s="225">
        <v>3.8792029470054001</v>
      </c>
      <c r="S96" s="223">
        <v>26.271295830595101</v>
      </c>
      <c r="T96" s="225">
        <v>2.9327969802929301</v>
      </c>
      <c r="U96" s="223">
        <v>30.859824117296199</v>
      </c>
      <c r="V96" s="225">
        <v>2.9678920229913399</v>
      </c>
      <c r="W96" s="223">
        <v>16.423754539395802</v>
      </c>
      <c r="X96" s="225">
        <v>1.3453064574888201</v>
      </c>
      <c r="Y96" s="223">
        <v>-9.8475412911992901</v>
      </c>
      <c r="Z96" s="225">
        <v>2.96345137160684</v>
      </c>
      <c r="AA96" s="104"/>
      <c r="AB96" s="104"/>
      <c r="AC96" s="223">
        <v>-1.48987187870947</v>
      </c>
      <c r="AD96" s="239">
        <v>1.9781939164669899</v>
      </c>
    </row>
    <row r="97" spans="1:30" ht="13" customHeight="1" x14ac:dyDescent="0.25">
      <c r="A97" s="63" t="s">
        <v>450</v>
      </c>
      <c r="B97" s="207">
        <v>3</v>
      </c>
      <c r="C97" s="253">
        <v>22.045168868322101</v>
      </c>
      <c r="D97" s="254">
        <v>0.43145490690390897</v>
      </c>
      <c r="E97" s="253">
        <v>19.508493794237602</v>
      </c>
      <c r="F97" s="254">
        <v>0.48799193939497898</v>
      </c>
      <c r="G97" s="253">
        <v>26.138361074438698</v>
      </c>
      <c r="H97" s="254">
        <v>0.71020498262820198</v>
      </c>
      <c r="I97" s="253">
        <v>6.62986728020116</v>
      </c>
      <c r="J97" s="254">
        <v>0.83122787004640397</v>
      </c>
      <c r="K97" s="253">
        <v>28.117476221679901</v>
      </c>
      <c r="L97" s="254">
        <v>1.6981462339917199</v>
      </c>
      <c r="M97" s="253">
        <v>23.583964722128599</v>
      </c>
      <c r="N97" s="254">
        <v>0.55865103313429199</v>
      </c>
      <c r="O97" s="253">
        <v>18.3259962735318</v>
      </c>
      <c r="P97" s="254">
        <v>0.67723082400930501</v>
      </c>
      <c r="Q97" s="253">
        <v>-9.7914799481480905</v>
      </c>
      <c r="R97" s="254">
        <v>1.7543106657513601</v>
      </c>
      <c r="S97" s="253">
        <v>28.8473066851449</v>
      </c>
      <c r="T97" s="254">
        <v>1.03279156455765</v>
      </c>
      <c r="U97" s="253">
        <v>27.2420039497317</v>
      </c>
      <c r="V97" s="254">
        <v>1.1305610304115601</v>
      </c>
      <c r="W97" s="253">
        <v>18.8680583366619</v>
      </c>
      <c r="X97" s="254">
        <v>0.46445857176119798</v>
      </c>
      <c r="Y97" s="253">
        <v>-9.9792483484830505</v>
      </c>
      <c r="Z97" s="254">
        <v>1.0896677091985401</v>
      </c>
      <c r="AA97" s="251"/>
      <c r="AB97" s="251"/>
      <c r="AC97" s="253">
        <v>-8.9156511402336296</v>
      </c>
      <c r="AD97" s="258">
        <v>0.64958166544337603</v>
      </c>
    </row>
    <row r="99" spans="1:30" x14ac:dyDescent="0.25">
      <c r="A99" s="178" t="s">
        <v>570</v>
      </c>
    </row>
    <row r="100" spans="1:30" x14ac:dyDescent="0.25">
      <c r="A100" s="178" t="s">
        <v>459</v>
      </c>
    </row>
    <row r="101" spans="1:30" x14ac:dyDescent="0.25">
      <c r="A101" s="178" t="s">
        <v>460</v>
      </c>
    </row>
    <row r="102" spans="1:30" x14ac:dyDescent="0.25">
      <c r="A102" s="178" t="s">
        <v>461</v>
      </c>
    </row>
    <row r="103" spans="1:30" x14ac:dyDescent="0.25">
      <c r="A103" s="178" t="s">
        <v>462</v>
      </c>
    </row>
    <row r="104" spans="1:30" x14ac:dyDescent="0.25">
      <c r="A104" s="181" t="str">
        <f>HYPERLINK("https://oecdcode.org/disclaimers/cyprus.html", "Information on data for Cyprus: https://oecdcode.org/disclaimers/cyprus.html")</f>
        <v>Information on data for Cyprus: https://oecdcode.org/disclaimers/cyprus.html</v>
      </c>
    </row>
    <row r="105" spans="1:30" x14ac:dyDescent="0.25">
      <c r="A105" s="178" t="s">
        <v>463</v>
      </c>
    </row>
  </sheetData>
  <mergeCells count="21">
    <mergeCell ref="Y9:Z9"/>
    <mergeCell ref="AA8:AB8"/>
    <mergeCell ref="AA9:AB9"/>
    <mergeCell ref="AC8:AD8"/>
    <mergeCell ref="AC9:AD9"/>
    <mergeCell ref="B7:B10"/>
    <mergeCell ref="C7:AD7"/>
    <mergeCell ref="C8:D9"/>
    <mergeCell ref="E8:J8"/>
    <mergeCell ref="E9:F9"/>
    <mergeCell ref="G9:H9"/>
    <mergeCell ref="I9:J9"/>
    <mergeCell ref="K8:R8"/>
    <mergeCell ref="K9:L9"/>
    <mergeCell ref="M9:N9"/>
    <mergeCell ref="O9:P9"/>
    <mergeCell ref="Q9:R9"/>
    <mergeCell ref="S8:Z8"/>
    <mergeCell ref="S9:T9"/>
    <mergeCell ref="U9:V9"/>
    <mergeCell ref="W9:X9"/>
  </mergeCells>
  <conditionalFormatting sqref="I1:I200">
    <cfRule type="expression" dxfId="329" priority="5">
      <formula>ABS(I1/J1)&gt;1.95996398454005</formula>
    </cfRule>
  </conditionalFormatting>
  <conditionalFormatting sqref="Q1:Q200">
    <cfRule type="expression" dxfId="328" priority="4">
      <formula>ABS(Q1/R1)&gt;1.95996398454005</formula>
    </cfRule>
  </conditionalFormatting>
  <conditionalFormatting sqref="Y1:Y200">
    <cfRule type="expression" dxfId="327" priority="3">
      <formula>ABS(Y1/Z1)&gt;1.95996398454005</formula>
    </cfRule>
  </conditionalFormatting>
  <conditionalFormatting sqref="AA1:AA200">
    <cfRule type="expression" dxfId="326" priority="2">
      <formula>ABS(AA1/AB1)&gt;1.95996398454005</formula>
    </cfRule>
  </conditionalFormatting>
  <conditionalFormatting sqref="AC1:AC200">
    <cfRule type="expression" dxfId="325" priority="1">
      <formula>ABS(AC1/AD1)&gt;1.95996398454005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D105"/>
  <sheetViews>
    <sheetView showGridLines="0" zoomScale="80" workbookViewId="0"/>
  </sheetViews>
  <sheetFormatPr defaultColWidth="10.90625" defaultRowHeight="12.5" x14ac:dyDescent="0.25"/>
  <cols>
    <col min="1" max="1" width="30.7265625" customWidth="1"/>
    <col min="2" max="2" width="8.7265625" customWidth="1"/>
  </cols>
  <sheetData>
    <row r="1" spans="1:30" x14ac:dyDescent="0.25">
      <c r="A1" s="41" t="s">
        <v>297</v>
      </c>
    </row>
    <row r="2" spans="1:30" ht="13" x14ac:dyDescent="0.3">
      <c r="A2" s="42" t="s">
        <v>298</v>
      </c>
    </row>
    <row r="3" spans="1:30" ht="13" x14ac:dyDescent="0.3">
      <c r="A3" s="43" t="s">
        <v>387</v>
      </c>
    </row>
    <row r="4" spans="1:30" x14ac:dyDescent="0.25">
      <c r="A4" s="160" t="str">
        <f>HYPERLINK("#'TOC'!A1", "Back to TOC")</f>
        <v>Back to TOC</v>
      </c>
    </row>
    <row r="7" spans="1:30" ht="16" customHeight="1" x14ac:dyDescent="0.25">
      <c r="B7" s="658" t="s">
        <v>388</v>
      </c>
      <c r="C7" s="662" t="s">
        <v>612</v>
      </c>
      <c r="D7" s="662"/>
      <c r="E7" s="662"/>
      <c r="F7" s="662"/>
      <c r="G7" s="662"/>
      <c r="H7" s="662"/>
      <c r="I7" s="662"/>
      <c r="J7" s="662"/>
      <c r="K7" s="662"/>
      <c r="L7" s="662"/>
      <c r="M7" s="662"/>
      <c r="N7" s="662"/>
      <c r="O7" s="662"/>
      <c r="P7" s="662"/>
      <c r="Q7" s="662"/>
      <c r="R7" s="662"/>
      <c r="S7" s="662"/>
      <c r="T7" s="662"/>
      <c r="U7" s="662"/>
      <c r="V7" s="662"/>
      <c r="W7" s="662"/>
      <c r="X7" s="662"/>
      <c r="Y7" s="662"/>
      <c r="Z7" s="662"/>
      <c r="AA7" s="662"/>
      <c r="AB7" s="662"/>
      <c r="AC7" s="662"/>
      <c r="AD7" s="663"/>
    </row>
    <row r="8" spans="1:30" ht="32" customHeight="1" x14ac:dyDescent="0.25">
      <c r="B8" s="659"/>
      <c r="C8" s="647" t="s">
        <v>510</v>
      </c>
      <c r="D8" s="647"/>
      <c r="E8" s="647" t="s">
        <v>601</v>
      </c>
      <c r="F8" s="647"/>
      <c r="G8" s="647"/>
      <c r="H8" s="647"/>
      <c r="I8" s="647"/>
      <c r="J8" s="647"/>
      <c r="K8" s="647" t="s">
        <v>605</v>
      </c>
      <c r="L8" s="647"/>
      <c r="M8" s="647"/>
      <c r="N8" s="647"/>
      <c r="O8" s="647"/>
      <c r="P8" s="647"/>
      <c r="Q8" s="647"/>
      <c r="R8" s="647"/>
      <c r="S8" s="647" t="s">
        <v>511</v>
      </c>
      <c r="T8" s="647"/>
      <c r="U8" s="647"/>
      <c r="V8" s="647"/>
      <c r="W8" s="647"/>
      <c r="X8" s="647"/>
      <c r="Y8" s="647"/>
      <c r="Z8" s="647"/>
      <c r="AA8" s="667" t="s">
        <v>501</v>
      </c>
      <c r="AB8" s="667"/>
      <c r="AC8" s="667" t="s">
        <v>502</v>
      </c>
      <c r="AD8" s="669"/>
    </row>
    <row r="9" spans="1:30" ht="32" customHeight="1" x14ac:dyDescent="0.25">
      <c r="B9" s="659"/>
      <c r="C9" s="647"/>
      <c r="D9" s="647"/>
      <c r="E9" s="649" t="s">
        <v>602</v>
      </c>
      <c r="F9" s="649"/>
      <c r="G9" s="649" t="s">
        <v>603</v>
      </c>
      <c r="H9" s="649"/>
      <c r="I9" s="649" t="s">
        <v>604</v>
      </c>
      <c r="J9" s="649"/>
      <c r="K9" s="649" t="s">
        <v>606</v>
      </c>
      <c r="L9" s="649"/>
      <c r="M9" s="649" t="s">
        <v>607</v>
      </c>
      <c r="N9" s="649"/>
      <c r="O9" s="649" t="s">
        <v>608</v>
      </c>
      <c r="P9" s="649"/>
      <c r="Q9" s="649" t="s">
        <v>552</v>
      </c>
      <c r="R9" s="649"/>
      <c r="S9" s="649" t="s">
        <v>512</v>
      </c>
      <c r="T9" s="649"/>
      <c r="U9" s="649" t="s">
        <v>513</v>
      </c>
      <c r="V9" s="649"/>
      <c r="W9" s="649" t="s">
        <v>514</v>
      </c>
      <c r="X9" s="649"/>
      <c r="Y9" s="649" t="s">
        <v>515</v>
      </c>
      <c r="Z9" s="649"/>
      <c r="AA9" s="668" t="s">
        <v>510</v>
      </c>
      <c r="AB9" s="668"/>
      <c r="AC9" s="668" t="s">
        <v>510</v>
      </c>
      <c r="AD9" s="670"/>
    </row>
    <row r="10" spans="1:30" ht="16" customHeight="1" x14ac:dyDescent="0.25">
      <c r="B10" s="660"/>
      <c r="C10" s="144" t="s">
        <v>518</v>
      </c>
      <c r="D10" s="144" t="s">
        <v>389</v>
      </c>
      <c r="E10" s="144" t="s">
        <v>518</v>
      </c>
      <c r="F10" s="144" t="s">
        <v>389</v>
      </c>
      <c r="G10" s="144" t="s">
        <v>518</v>
      </c>
      <c r="H10" s="144" t="s">
        <v>389</v>
      </c>
      <c r="I10" s="144" t="s">
        <v>519</v>
      </c>
      <c r="J10" s="144" t="s">
        <v>389</v>
      </c>
      <c r="K10" s="144" t="s">
        <v>518</v>
      </c>
      <c r="L10" s="144" t="s">
        <v>389</v>
      </c>
      <c r="M10" s="144" t="s">
        <v>518</v>
      </c>
      <c r="N10" s="144" t="s">
        <v>389</v>
      </c>
      <c r="O10" s="144" t="s">
        <v>518</v>
      </c>
      <c r="P10" s="144" t="s">
        <v>389</v>
      </c>
      <c r="Q10" s="144" t="s">
        <v>519</v>
      </c>
      <c r="R10" s="144" t="s">
        <v>389</v>
      </c>
      <c r="S10" s="144" t="s">
        <v>518</v>
      </c>
      <c r="T10" s="144" t="s">
        <v>389</v>
      </c>
      <c r="U10" s="144" t="s">
        <v>518</v>
      </c>
      <c r="V10" s="144" t="s">
        <v>389</v>
      </c>
      <c r="W10" s="144" t="s">
        <v>518</v>
      </c>
      <c r="X10" s="144" t="s">
        <v>389</v>
      </c>
      <c r="Y10" s="144" t="s">
        <v>519</v>
      </c>
      <c r="Z10" s="144" t="s">
        <v>389</v>
      </c>
      <c r="AA10" s="144" t="s">
        <v>519</v>
      </c>
      <c r="AB10" s="144" t="s">
        <v>389</v>
      </c>
      <c r="AC10" s="144" t="s">
        <v>519</v>
      </c>
      <c r="AD10" s="183" t="s">
        <v>389</v>
      </c>
    </row>
    <row r="11" spans="1:30" ht="13" customHeight="1" x14ac:dyDescent="0.25">
      <c r="A11" s="214"/>
      <c r="B11" s="204"/>
      <c r="C11" s="235" t="s">
        <v>1676</v>
      </c>
      <c r="D11" s="236" t="s">
        <v>1677</v>
      </c>
      <c r="E11" s="235" t="s">
        <v>1824</v>
      </c>
      <c r="F11" s="236" t="s">
        <v>1825</v>
      </c>
      <c r="G11" s="235" t="s">
        <v>1826</v>
      </c>
      <c r="H11" s="236" t="s">
        <v>1827</v>
      </c>
      <c r="I11" s="235" t="s">
        <v>1828</v>
      </c>
      <c r="J11" s="236" t="s">
        <v>1829</v>
      </c>
      <c r="K11" s="235" t="s">
        <v>1830</v>
      </c>
      <c r="L11" s="236" t="s">
        <v>1831</v>
      </c>
      <c r="M11" s="235" t="s">
        <v>1832</v>
      </c>
      <c r="N11" s="236" t="s">
        <v>1833</v>
      </c>
      <c r="O11" s="235" t="s">
        <v>1834</v>
      </c>
      <c r="P11" s="236" t="s">
        <v>1835</v>
      </c>
      <c r="Q11" s="235" t="s">
        <v>1836</v>
      </c>
      <c r="R11" s="236" t="s">
        <v>1837</v>
      </c>
      <c r="S11" s="235" t="s">
        <v>1838</v>
      </c>
      <c r="T11" s="236" t="s">
        <v>1839</v>
      </c>
      <c r="U11" s="235" t="s">
        <v>1840</v>
      </c>
      <c r="V11" s="236" t="s">
        <v>1841</v>
      </c>
      <c r="W11" s="235" t="s">
        <v>1842</v>
      </c>
      <c r="X11" s="236" t="s">
        <v>1843</v>
      </c>
      <c r="Y11" s="235" t="s">
        <v>1844</v>
      </c>
      <c r="Z11" s="236" t="s">
        <v>1845</v>
      </c>
      <c r="AA11" s="252" t="s">
        <v>1698</v>
      </c>
      <c r="AB11" s="252" t="s">
        <v>1699</v>
      </c>
      <c r="AC11" s="252" t="s">
        <v>1720</v>
      </c>
      <c r="AD11" s="257" t="s">
        <v>1721</v>
      </c>
    </row>
    <row r="12" spans="1:30" ht="13" customHeight="1" x14ac:dyDescent="0.25">
      <c r="A12" s="26" t="s">
        <v>391</v>
      </c>
      <c r="B12" s="184">
        <v>2</v>
      </c>
      <c r="C12" s="223">
        <v>4.3934349418133598</v>
      </c>
      <c r="D12" s="225">
        <v>0.55826820724900506</v>
      </c>
      <c r="E12" s="223">
        <v>3.3932067683835698</v>
      </c>
      <c r="F12" s="225">
        <v>0.54446489316471003</v>
      </c>
      <c r="G12" s="223">
        <v>7.3761470135825604</v>
      </c>
      <c r="H12" s="225">
        <v>1.17935550902341</v>
      </c>
      <c r="I12" s="223">
        <v>3.9829402451989901</v>
      </c>
      <c r="J12" s="225">
        <v>1.1799668174578599</v>
      </c>
      <c r="K12" s="223">
        <v>6.85457062847121</v>
      </c>
      <c r="L12" s="225">
        <v>1.7504967966276299</v>
      </c>
      <c r="M12" s="223">
        <v>4.50217980782128</v>
      </c>
      <c r="N12" s="225">
        <v>0.71566718288818598</v>
      </c>
      <c r="O12" s="223">
        <v>3.5453547172102802</v>
      </c>
      <c r="P12" s="225">
        <v>0.72053313977359401</v>
      </c>
      <c r="Q12" s="223">
        <v>-3.3092159112609298</v>
      </c>
      <c r="R12" s="225">
        <v>1.6986875445380101</v>
      </c>
      <c r="S12" s="223">
        <v>6.0273064325527104</v>
      </c>
      <c r="T12" s="225">
        <v>1.30401725239448</v>
      </c>
      <c r="U12" s="223">
        <v>6.4887845531034802</v>
      </c>
      <c r="V12" s="225">
        <v>1.46726846585773</v>
      </c>
      <c r="W12" s="223">
        <v>3.5010044017491402</v>
      </c>
      <c r="X12" s="225">
        <v>0.50047312210002304</v>
      </c>
      <c r="Y12" s="223">
        <v>-2.5263020308035702</v>
      </c>
      <c r="Z12" s="225">
        <v>1.2711466570452199</v>
      </c>
      <c r="AA12" s="104"/>
      <c r="AB12" s="104"/>
      <c r="AC12" s="104"/>
      <c r="AD12" s="255"/>
    </row>
    <row r="13" spans="1:30" ht="13" customHeight="1" x14ac:dyDescent="0.25">
      <c r="A13" s="26" t="s">
        <v>392</v>
      </c>
      <c r="B13" s="184">
        <v>2</v>
      </c>
      <c r="C13" s="223">
        <v>27.0573292261505</v>
      </c>
      <c r="D13" s="225">
        <v>1.55468204900266</v>
      </c>
      <c r="E13" s="223">
        <v>27.1549305432026</v>
      </c>
      <c r="F13" s="225">
        <v>1.78252030799337</v>
      </c>
      <c r="G13" s="223">
        <v>27.1199937863197</v>
      </c>
      <c r="H13" s="225">
        <v>2.1143799477421701</v>
      </c>
      <c r="I13" s="223">
        <v>-3.4936756882903097E-2</v>
      </c>
      <c r="J13" s="225">
        <v>2.2692601093940801</v>
      </c>
      <c r="K13" s="223">
        <v>30.440588655490799</v>
      </c>
      <c r="L13" s="225">
        <v>3.1821494581513701</v>
      </c>
      <c r="M13" s="223">
        <v>28.548966791992498</v>
      </c>
      <c r="N13" s="225">
        <v>2.3147513907979098</v>
      </c>
      <c r="O13" s="223">
        <v>21.5327150164496</v>
      </c>
      <c r="P13" s="225">
        <v>1.9593501918191001</v>
      </c>
      <c r="Q13" s="223">
        <v>-8.9078736390411795</v>
      </c>
      <c r="R13" s="225">
        <v>3.6829725251522998</v>
      </c>
      <c r="S13" s="223">
        <v>31.256826659670899</v>
      </c>
      <c r="T13" s="225">
        <v>2.8310792655822801</v>
      </c>
      <c r="U13" s="223">
        <v>31.424168144913299</v>
      </c>
      <c r="V13" s="225">
        <v>3.2705054600471901</v>
      </c>
      <c r="W13" s="223">
        <v>23.701001183982299</v>
      </c>
      <c r="X13" s="225">
        <v>1.66856838296249</v>
      </c>
      <c r="Y13" s="223">
        <v>-7.5558254756885397</v>
      </c>
      <c r="Z13" s="225">
        <v>2.9222442124792498</v>
      </c>
      <c r="AA13" s="104"/>
      <c r="AB13" s="104"/>
      <c r="AC13" s="104"/>
      <c r="AD13" s="255"/>
    </row>
    <row r="14" spans="1:30" ht="13" customHeight="1" x14ac:dyDescent="0.25">
      <c r="A14" s="26" t="s">
        <v>393</v>
      </c>
      <c r="B14" s="184">
        <v>2</v>
      </c>
      <c r="C14" s="223">
        <v>31.650506771311399</v>
      </c>
      <c r="D14" s="225">
        <v>1.1190140034293701</v>
      </c>
      <c r="E14" s="223">
        <v>33.052809420267401</v>
      </c>
      <c r="F14" s="225">
        <v>1.42269910105652</v>
      </c>
      <c r="G14" s="223">
        <v>28.398769453124501</v>
      </c>
      <c r="H14" s="225">
        <v>1.5541954147297901</v>
      </c>
      <c r="I14" s="223">
        <v>-4.65403996714294</v>
      </c>
      <c r="J14" s="225">
        <v>2.03490197552573</v>
      </c>
      <c r="K14" s="223">
        <v>36.723283437138399</v>
      </c>
      <c r="L14" s="225">
        <v>2.6937708880676299</v>
      </c>
      <c r="M14" s="223">
        <v>31.3698498611312</v>
      </c>
      <c r="N14" s="225">
        <v>1.4355568239389001</v>
      </c>
      <c r="O14" s="223">
        <v>29.695856807185599</v>
      </c>
      <c r="P14" s="225">
        <v>1.68059777925888</v>
      </c>
      <c r="Q14" s="223">
        <v>-7.0274266299527897</v>
      </c>
      <c r="R14" s="225">
        <v>3.1009223868841498</v>
      </c>
      <c r="S14" s="223">
        <v>37.993052636542501</v>
      </c>
      <c r="T14" s="225">
        <v>2.0620742282911499</v>
      </c>
      <c r="U14" s="223">
        <v>29.511657597696701</v>
      </c>
      <c r="V14" s="225">
        <v>2.3978016597265199</v>
      </c>
      <c r="W14" s="223">
        <v>28.468512206520298</v>
      </c>
      <c r="X14" s="225">
        <v>1.47103871022335</v>
      </c>
      <c r="Y14" s="223">
        <v>-9.5245404300222294</v>
      </c>
      <c r="Z14" s="225">
        <v>2.39743759060118</v>
      </c>
      <c r="AA14" s="104"/>
      <c r="AB14" s="104"/>
      <c r="AC14" s="104"/>
      <c r="AD14" s="255"/>
    </row>
    <row r="15" spans="1:30" ht="13" customHeight="1" x14ac:dyDescent="0.25">
      <c r="A15" s="26" t="s">
        <v>394</v>
      </c>
      <c r="B15" s="184">
        <v>2</v>
      </c>
      <c r="C15" s="223">
        <v>25.018391931358298</v>
      </c>
      <c r="D15" s="225">
        <v>1.0453650599916999</v>
      </c>
      <c r="E15" s="223">
        <v>26.322640809313899</v>
      </c>
      <c r="F15" s="225">
        <v>1.0815623236444001</v>
      </c>
      <c r="G15" s="223">
        <v>20.474237927112501</v>
      </c>
      <c r="H15" s="225">
        <v>1.92908312740189</v>
      </c>
      <c r="I15" s="223">
        <v>-5.8484028822014498</v>
      </c>
      <c r="J15" s="225">
        <v>1.9470355118818199</v>
      </c>
      <c r="K15" s="223">
        <v>25.330970196744801</v>
      </c>
      <c r="L15" s="225">
        <v>2.80124176351277</v>
      </c>
      <c r="M15" s="223">
        <v>26.137405186782001</v>
      </c>
      <c r="N15" s="225">
        <v>1.41046471113519</v>
      </c>
      <c r="O15" s="223">
        <v>23.192355580773999</v>
      </c>
      <c r="P15" s="225">
        <v>1.44598036790535</v>
      </c>
      <c r="Q15" s="223">
        <v>-2.1386146159708002</v>
      </c>
      <c r="R15" s="225">
        <v>3.29110099557847</v>
      </c>
      <c r="S15" s="223">
        <v>27.966798020043399</v>
      </c>
      <c r="T15" s="225">
        <v>2.3059603998018199</v>
      </c>
      <c r="U15" s="223">
        <v>23.362528019055699</v>
      </c>
      <c r="V15" s="225">
        <v>2.62996684738969</v>
      </c>
      <c r="W15" s="223">
        <v>24.597360882204899</v>
      </c>
      <c r="X15" s="225">
        <v>1.2035454929368401</v>
      </c>
      <c r="Y15" s="223">
        <v>-3.36943713783845</v>
      </c>
      <c r="Z15" s="225">
        <v>2.5441037777414199</v>
      </c>
      <c r="AA15" s="104"/>
      <c r="AB15" s="104"/>
      <c r="AC15" s="104"/>
      <c r="AD15" s="255"/>
    </row>
    <row r="16" spans="1:30" ht="13" customHeight="1" x14ac:dyDescent="0.25">
      <c r="A16" s="26" t="s">
        <v>395</v>
      </c>
      <c r="B16" s="184">
        <v>2</v>
      </c>
      <c r="C16" s="223">
        <v>13.718898994685301</v>
      </c>
      <c r="D16" s="225">
        <v>0.79864397959669797</v>
      </c>
      <c r="E16" s="223">
        <v>13.0958133063512</v>
      </c>
      <c r="F16" s="225">
        <v>0.95760024580557102</v>
      </c>
      <c r="G16" s="223">
        <v>14.650822732223601</v>
      </c>
      <c r="H16" s="225">
        <v>1.24058536880353</v>
      </c>
      <c r="I16" s="223">
        <v>1.5550094258724301</v>
      </c>
      <c r="J16" s="225">
        <v>1.5133631302239701</v>
      </c>
      <c r="K16" s="223">
        <v>21.277866915585498</v>
      </c>
      <c r="L16" s="225">
        <v>2.3974705514474501</v>
      </c>
      <c r="M16" s="223">
        <v>13.2029126835493</v>
      </c>
      <c r="N16" s="225">
        <v>1.0232295604889501</v>
      </c>
      <c r="O16" s="223">
        <v>8.2287754917717599</v>
      </c>
      <c r="P16" s="225">
        <v>1.59735221774688</v>
      </c>
      <c r="Q16" s="223">
        <v>-13.049091423813801</v>
      </c>
      <c r="R16" s="225">
        <v>2.9474278401000999</v>
      </c>
      <c r="S16" s="223">
        <v>18.328731149563399</v>
      </c>
      <c r="T16" s="225">
        <v>1.9972805340131901</v>
      </c>
      <c r="U16" s="223">
        <v>16.335142873258398</v>
      </c>
      <c r="V16" s="225">
        <v>1.9474265428711299</v>
      </c>
      <c r="W16" s="223">
        <v>10.8538656896748</v>
      </c>
      <c r="X16" s="225">
        <v>1.0070449025597199</v>
      </c>
      <c r="Y16" s="223">
        <v>-7.47486545988858</v>
      </c>
      <c r="Z16" s="225">
        <v>2.2824199266784899</v>
      </c>
      <c r="AA16" s="104"/>
      <c r="AB16" s="104"/>
      <c r="AC16" s="104"/>
      <c r="AD16" s="255"/>
    </row>
    <row r="17" spans="1:30" ht="13" customHeight="1" x14ac:dyDescent="0.25">
      <c r="A17" s="26" t="s">
        <v>396</v>
      </c>
      <c r="B17" s="184">
        <v>2</v>
      </c>
      <c r="C17" s="223">
        <v>35.243731335449297</v>
      </c>
      <c r="D17" s="225">
        <v>1.5049177047407101</v>
      </c>
      <c r="E17" s="223">
        <v>35.7474829302353</v>
      </c>
      <c r="F17" s="225">
        <v>1.7296764265990401</v>
      </c>
      <c r="G17" s="223">
        <v>33.904914558310097</v>
      </c>
      <c r="H17" s="225">
        <v>1.88473679661497</v>
      </c>
      <c r="I17" s="223">
        <v>-1.8425683719252399</v>
      </c>
      <c r="J17" s="225">
        <v>2.04458758801825</v>
      </c>
      <c r="K17" s="223">
        <v>35.540071641906202</v>
      </c>
      <c r="L17" s="225">
        <v>2.9473264063297302</v>
      </c>
      <c r="M17" s="223">
        <v>35.833402653694499</v>
      </c>
      <c r="N17" s="225">
        <v>1.64291334717794</v>
      </c>
      <c r="O17" s="223">
        <v>33.6344754323123</v>
      </c>
      <c r="P17" s="225">
        <v>2.1932527528169898</v>
      </c>
      <c r="Q17" s="223">
        <v>-1.9055962095938801</v>
      </c>
      <c r="R17" s="225">
        <v>3.3359309078052002</v>
      </c>
      <c r="S17" s="223">
        <v>35.495448055394398</v>
      </c>
      <c r="T17" s="225">
        <v>2.6315107593840499</v>
      </c>
      <c r="U17" s="223">
        <v>38.878750201989902</v>
      </c>
      <c r="V17" s="225">
        <v>2.8174126579555301</v>
      </c>
      <c r="W17" s="223">
        <v>34.231778115944401</v>
      </c>
      <c r="X17" s="225">
        <v>1.5900628940189701</v>
      </c>
      <c r="Y17" s="223">
        <v>-1.26366993944997</v>
      </c>
      <c r="Z17" s="225">
        <v>2.5402337895092502</v>
      </c>
      <c r="AA17" s="104"/>
      <c r="AB17" s="104"/>
      <c r="AC17" s="104"/>
      <c r="AD17" s="255"/>
    </row>
    <row r="18" spans="1:30" ht="13" customHeight="1" x14ac:dyDescent="0.25">
      <c r="A18" s="210" t="s">
        <v>397</v>
      </c>
      <c r="B18" s="184">
        <v>2</v>
      </c>
      <c r="C18" s="223">
        <v>30.639416805386201</v>
      </c>
      <c r="D18" s="225">
        <v>1.91471168849857</v>
      </c>
      <c r="E18" s="223">
        <v>31.303710060143501</v>
      </c>
      <c r="F18" s="225">
        <v>2.2867091088398399</v>
      </c>
      <c r="G18" s="223">
        <v>29.300033209279601</v>
      </c>
      <c r="H18" s="225">
        <v>2.2543898427420901</v>
      </c>
      <c r="I18" s="223">
        <v>-2.0036768508639402</v>
      </c>
      <c r="J18" s="225">
        <v>2.60416916267515</v>
      </c>
      <c r="K18" s="223">
        <v>29.5504061037919</v>
      </c>
      <c r="L18" s="225">
        <v>3.4473091700482401</v>
      </c>
      <c r="M18" s="223">
        <v>31.313302467530001</v>
      </c>
      <c r="N18" s="225">
        <v>1.9545145001480799</v>
      </c>
      <c r="O18" s="223">
        <v>29.946609262215201</v>
      </c>
      <c r="P18" s="225">
        <v>2.8937798742539198</v>
      </c>
      <c r="Q18" s="223">
        <v>0.39620315842321602</v>
      </c>
      <c r="R18" s="225">
        <v>3.5738873610039699</v>
      </c>
      <c r="S18" s="223">
        <v>31.726899761693101</v>
      </c>
      <c r="T18" s="225">
        <v>3.1877483432796101</v>
      </c>
      <c r="U18" s="223">
        <v>32.813727234729399</v>
      </c>
      <c r="V18" s="225">
        <v>3.9400439884007201</v>
      </c>
      <c r="W18" s="223">
        <v>29.761530143415701</v>
      </c>
      <c r="X18" s="225">
        <v>1.92731150499307</v>
      </c>
      <c r="Y18" s="223">
        <v>-1.9653696182773699</v>
      </c>
      <c r="Z18" s="225">
        <v>3.0610987358107198</v>
      </c>
      <c r="AA18" s="104"/>
      <c r="AB18" s="104"/>
      <c r="AC18" s="104"/>
      <c r="AD18" s="255"/>
    </row>
    <row r="19" spans="1:30" ht="13" customHeight="1" x14ac:dyDescent="0.25">
      <c r="A19" s="210" t="s">
        <v>398</v>
      </c>
      <c r="B19" s="184">
        <v>2</v>
      </c>
      <c r="C19" s="223">
        <v>42.567656025998097</v>
      </c>
      <c r="D19" s="225">
        <v>1.91295071975473</v>
      </c>
      <c r="E19" s="223">
        <v>42.412542321942198</v>
      </c>
      <c r="F19" s="225">
        <v>2.2363906079459599</v>
      </c>
      <c r="G19" s="223">
        <v>42.397613573585701</v>
      </c>
      <c r="H19" s="225">
        <v>2.7267353521335198</v>
      </c>
      <c r="I19" s="223">
        <v>-1.4928748356538801E-2</v>
      </c>
      <c r="J19" s="225">
        <v>3.1319150151847701</v>
      </c>
      <c r="K19" s="223">
        <v>47.210954738142298</v>
      </c>
      <c r="L19" s="225">
        <v>4.4365467668218299</v>
      </c>
      <c r="M19" s="223">
        <v>42.949745471579597</v>
      </c>
      <c r="N19" s="225">
        <v>2.25417423902404</v>
      </c>
      <c r="O19" s="223">
        <v>38.873976083895002</v>
      </c>
      <c r="P19" s="225">
        <v>3.1501554986778602</v>
      </c>
      <c r="Q19" s="223">
        <v>-8.3369786542472504</v>
      </c>
      <c r="R19" s="225">
        <v>5.6284575204449601</v>
      </c>
      <c r="S19" s="223">
        <v>43.262478639687501</v>
      </c>
      <c r="T19" s="225">
        <v>4.1330403840102399</v>
      </c>
      <c r="U19" s="223">
        <v>46.723886232958399</v>
      </c>
      <c r="V19" s="225">
        <v>3.4077361710399301</v>
      </c>
      <c r="W19" s="223">
        <v>41.206593477573101</v>
      </c>
      <c r="X19" s="225">
        <v>2.3318447285688402</v>
      </c>
      <c r="Y19" s="223">
        <v>-2.0558851621144298</v>
      </c>
      <c r="Z19" s="225">
        <v>4.61178282229569</v>
      </c>
      <c r="AA19" s="104"/>
      <c r="AB19" s="104"/>
      <c r="AC19" s="104"/>
      <c r="AD19" s="255"/>
    </row>
    <row r="20" spans="1:30" ht="13" customHeight="1" x14ac:dyDescent="0.25">
      <c r="A20" s="26" t="s">
        <v>399</v>
      </c>
      <c r="B20" s="184">
        <v>2</v>
      </c>
      <c r="C20" s="223">
        <v>35.2182139550115</v>
      </c>
      <c r="D20" s="225">
        <v>1.6268982329013699</v>
      </c>
      <c r="E20" s="223">
        <v>34.774923254701598</v>
      </c>
      <c r="F20" s="225">
        <v>1.86551410018243</v>
      </c>
      <c r="G20" s="223">
        <v>36.314819138258898</v>
      </c>
      <c r="H20" s="225">
        <v>2.7542925542257901</v>
      </c>
      <c r="I20" s="223">
        <v>1.53989588355729</v>
      </c>
      <c r="J20" s="225">
        <v>3.08614259473006</v>
      </c>
      <c r="K20" s="223">
        <v>31.7016702859875</v>
      </c>
      <c r="L20" s="225">
        <v>3.9770508627605698</v>
      </c>
      <c r="M20" s="223">
        <v>36.937231093978497</v>
      </c>
      <c r="N20" s="225">
        <v>2.0646656610899301</v>
      </c>
      <c r="O20" s="223">
        <v>32.676533502639202</v>
      </c>
      <c r="P20" s="225">
        <v>2.5884136419613801</v>
      </c>
      <c r="Q20" s="223">
        <v>0.97486321665169795</v>
      </c>
      <c r="R20" s="225">
        <v>4.3544869073057404</v>
      </c>
      <c r="S20" s="223">
        <v>34.7092195056875</v>
      </c>
      <c r="T20" s="225">
        <v>3.5335183776723</v>
      </c>
      <c r="U20" s="223">
        <v>37.227498237608998</v>
      </c>
      <c r="V20" s="225">
        <v>3.3498026333997499</v>
      </c>
      <c r="W20" s="223">
        <v>34.978792910959399</v>
      </c>
      <c r="X20" s="225">
        <v>2.0678122428521801</v>
      </c>
      <c r="Y20" s="223">
        <v>0.26957340527183499</v>
      </c>
      <c r="Z20" s="225">
        <v>3.8931166503748602</v>
      </c>
      <c r="AA20" s="104"/>
      <c r="AB20" s="104"/>
      <c r="AC20" s="104"/>
      <c r="AD20" s="255"/>
    </row>
    <row r="21" spans="1:30" ht="13" customHeight="1" x14ac:dyDescent="0.25">
      <c r="A21" s="26" t="s">
        <v>400</v>
      </c>
      <c r="B21" s="184">
        <v>2</v>
      </c>
      <c r="C21" s="223">
        <v>18.625628355377799</v>
      </c>
      <c r="D21" s="225">
        <v>1.4362891670337601</v>
      </c>
      <c r="E21" s="223">
        <v>19.162113911258398</v>
      </c>
      <c r="F21" s="225">
        <v>1.58952561150366</v>
      </c>
      <c r="G21" s="223">
        <v>16.6638325042376</v>
      </c>
      <c r="H21" s="225">
        <v>2.42460206209494</v>
      </c>
      <c r="I21" s="223">
        <v>-2.4982814070207899</v>
      </c>
      <c r="J21" s="225">
        <v>2.6422037999816799</v>
      </c>
      <c r="K21" s="223">
        <v>20.795185555735699</v>
      </c>
      <c r="L21" s="225">
        <v>4.3611459761090696</v>
      </c>
      <c r="M21" s="223">
        <v>21.121843898301901</v>
      </c>
      <c r="N21" s="225">
        <v>1.94200364309976</v>
      </c>
      <c r="O21" s="223">
        <v>15.9707992327212</v>
      </c>
      <c r="P21" s="225">
        <v>1.63146119577393</v>
      </c>
      <c r="Q21" s="223">
        <v>-4.8243863230145196</v>
      </c>
      <c r="R21" s="225">
        <v>4.3073460023653203</v>
      </c>
      <c r="S21" s="223">
        <v>24.398756531843102</v>
      </c>
      <c r="T21" s="225">
        <v>2.9315806524738601</v>
      </c>
      <c r="U21" s="223">
        <v>17.744445554500501</v>
      </c>
      <c r="V21" s="225">
        <v>2.6963775291296002</v>
      </c>
      <c r="W21" s="223">
        <v>17.249889848017901</v>
      </c>
      <c r="X21" s="225">
        <v>1.63263734836459</v>
      </c>
      <c r="Y21" s="223">
        <v>-7.1488666838252</v>
      </c>
      <c r="Z21" s="225">
        <v>2.8770984595453402</v>
      </c>
      <c r="AA21" s="104"/>
      <c r="AB21" s="104"/>
      <c r="AC21" s="104"/>
      <c r="AD21" s="255"/>
    </row>
    <row r="22" spans="1:30" ht="13" customHeight="1" x14ac:dyDescent="0.25">
      <c r="A22" s="26" t="s">
        <v>401</v>
      </c>
      <c r="B22" s="184">
        <v>2</v>
      </c>
      <c r="C22" s="223">
        <v>26.278545132184199</v>
      </c>
      <c r="D22" s="225">
        <v>1.95321800797399</v>
      </c>
      <c r="E22" s="223">
        <v>27.4848028499554</v>
      </c>
      <c r="F22" s="225">
        <v>2.1235065732169698</v>
      </c>
      <c r="G22" s="223">
        <v>24.014622185648999</v>
      </c>
      <c r="H22" s="225">
        <v>2.9149130159943901</v>
      </c>
      <c r="I22" s="223">
        <v>-3.47018066430633</v>
      </c>
      <c r="J22" s="225">
        <v>3.14562288360213</v>
      </c>
      <c r="K22" s="223">
        <v>21.896484327988802</v>
      </c>
      <c r="L22" s="225">
        <v>4.5579890963696803</v>
      </c>
      <c r="M22" s="223">
        <v>29.316254287033001</v>
      </c>
      <c r="N22" s="225">
        <v>2.3513709239993799</v>
      </c>
      <c r="O22" s="223">
        <v>20.787509530414301</v>
      </c>
      <c r="P22" s="225">
        <v>4.1971333766391199</v>
      </c>
      <c r="Q22" s="223">
        <v>-1.1089747975744699</v>
      </c>
      <c r="R22" s="225">
        <v>6.0291238914138496</v>
      </c>
      <c r="S22" s="223">
        <v>23.716199581948501</v>
      </c>
      <c r="T22" s="225">
        <v>3.8940895324565199</v>
      </c>
      <c r="U22" s="223">
        <v>28.713171482229601</v>
      </c>
      <c r="V22" s="225">
        <v>4.0995892179245299</v>
      </c>
      <c r="W22" s="223">
        <v>26.7203666475353</v>
      </c>
      <c r="X22" s="225">
        <v>3.0252883537828201</v>
      </c>
      <c r="Y22" s="223">
        <v>3.0041670655867798</v>
      </c>
      <c r="Z22" s="225">
        <v>4.7311405205074797</v>
      </c>
      <c r="AA22" s="104"/>
      <c r="AB22" s="104"/>
      <c r="AC22" s="104"/>
      <c r="AD22" s="255"/>
    </row>
    <row r="23" spans="1:30" ht="13" customHeight="1" x14ac:dyDescent="0.25">
      <c r="A23" s="26" t="s">
        <v>402</v>
      </c>
      <c r="B23" s="184">
        <v>2</v>
      </c>
      <c r="C23" s="223">
        <v>24.5753189784635</v>
      </c>
      <c r="D23" s="225">
        <v>1.45984080763783</v>
      </c>
      <c r="E23" s="223">
        <v>24.243034172889299</v>
      </c>
      <c r="F23" s="225">
        <v>1.9438159538819499</v>
      </c>
      <c r="G23" s="223">
        <v>24.702589394135401</v>
      </c>
      <c r="H23" s="225">
        <v>1.77437916670324</v>
      </c>
      <c r="I23" s="223">
        <v>0.459555221246081</v>
      </c>
      <c r="J23" s="225">
        <v>2.3288869229365101</v>
      </c>
      <c r="K23" s="223">
        <v>30.9391524384354</v>
      </c>
      <c r="L23" s="225">
        <v>5.3418714588325704</v>
      </c>
      <c r="M23" s="223">
        <v>26.400662086484498</v>
      </c>
      <c r="N23" s="225">
        <v>1.9980519457709101</v>
      </c>
      <c r="O23" s="223">
        <v>18.990265212487198</v>
      </c>
      <c r="P23" s="225">
        <v>2.30473971338807</v>
      </c>
      <c r="Q23" s="223">
        <v>-11.9488872259482</v>
      </c>
      <c r="R23" s="225">
        <v>6.2130147390989698</v>
      </c>
      <c r="S23" s="223">
        <v>28.123607324226199</v>
      </c>
      <c r="T23" s="225">
        <v>3.3546012377267198</v>
      </c>
      <c r="U23" s="223">
        <v>29.028198261750401</v>
      </c>
      <c r="V23" s="225">
        <v>3.8807001027425199</v>
      </c>
      <c r="W23" s="223">
        <v>22.228350587602499</v>
      </c>
      <c r="X23" s="225">
        <v>1.6350773823251701</v>
      </c>
      <c r="Y23" s="223">
        <v>-5.8952567366237396</v>
      </c>
      <c r="Z23" s="225">
        <v>3.68408319126041</v>
      </c>
      <c r="AA23" s="104"/>
      <c r="AB23" s="104"/>
      <c r="AC23" s="104"/>
      <c r="AD23" s="255"/>
    </row>
    <row r="24" spans="1:30" ht="13" customHeight="1" x14ac:dyDescent="0.25">
      <c r="A24" s="26" t="s">
        <v>403</v>
      </c>
      <c r="B24" s="184">
        <v>2</v>
      </c>
      <c r="C24" s="223">
        <v>29.452439367623999</v>
      </c>
      <c r="D24" s="225">
        <v>1.47183093866599</v>
      </c>
      <c r="E24" s="223">
        <v>30.592285096491299</v>
      </c>
      <c r="F24" s="225">
        <v>1.9508787800165399</v>
      </c>
      <c r="G24" s="223">
        <v>27.683643031111401</v>
      </c>
      <c r="H24" s="225">
        <v>1.6969990177394201</v>
      </c>
      <c r="I24" s="223">
        <v>-2.9086420653799099</v>
      </c>
      <c r="J24" s="225">
        <v>2.2798495973236999</v>
      </c>
      <c r="K24" s="223">
        <v>27.1575618779598</v>
      </c>
      <c r="L24" s="225">
        <v>4.0948507371403498</v>
      </c>
      <c r="M24" s="223">
        <v>30.9807501125815</v>
      </c>
      <c r="N24" s="225">
        <v>1.6448758275345301</v>
      </c>
      <c r="O24" s="223">
        <v>24.353047722110599</v>
      </c>
      <c r="P24" s="225">
        <v>2.92589635118118</v>
      </c>
      <c r="Q24" s="223">
        <v>-2.80451415584912</v>
      </c>
      <c r="R24" s="225">
        <v>4.8382386551751004</v>
      </c>
      <c r="S24" s="223">
        <v>24.451310634415101</v>
      </c>
      <c r="T24" s="225">
        <v>3.33647750528809</v>
      </c>
      <c r="U24" s="223">
        <v>29.5390289586684</v>
      </c>
      <c r="V24" s="225">
        <v>2.9959308539620899</v>
      </c>
      <c r="W24" s="223">
        <v>30.8557160359784</v>
      </c>
      <c r="X24" s="225">
        <v>1.7560434433673899</v>
      </c>
      <c r="Y24" s="223">
        <v>6.4044054015633796</v>
      </c>
      <c r="Z24" s="225">
        <v>3.4676937149329699</v>
      </c>
      <c r="AA24" s="104"/>
      <c r="AB24" s="104"/>
      <c r="AC24" s="104"/>
      <c r="AD24" s="255"/>
    </row>
    <row r="25" spans="1:30" ht="13" customHeight="1" x14ac:dyDescent="0.25">
      <c r="A25" s="26" t="s">
        <v>404</v>
      </c>
      <c r="B25" s="184">
        <v>2</v>
      </c>
      <c r="C25" s="223">
        <v>11.313612723994</v>
      </c>
      <c r="D25" s="225">
        <v>0.89642040166062997</v>
      </c>
      <c r="E25" s="223">
        <v>11.539275084145601</v>
      </c>
      <c r="F25" s="225">
        <v>1.0298245289903101</v>
      </c>
      <c r="G25" s="223">
        <v>10.0321746446026</v>
      </c>
      <c r="H25" s="225">
        <v>1.4214195727353001</v>
      </c>
      <c r="I25" s="223">
        <v>-1.5071004395430301</v>
      </c>
      <c r="J25" s="225">
        <v>1.6560301332253899</v>
      </c>
      <c r="K25" s="223">
        <v>20.3772239376631</v>
      </c>
      <c r="L25" s="225">
        <v>3.8049615244106301</v>
      </c>
      <c r="M25" s="223">
        <v>11.4757310463651</v>
      </c>
      <c r="N25" s="225">
        <v>1.0531945650749699</v>
      </c>
      <c r="O25" s="223">
        <v>8.1202398772888191</v>
      </c>
      <c r="P25" s="225">
        <v>1.5603848570226799</v>
      </c>
      <c r="Q25" s="223">
        <v>-12.2569840603743</v>
      </c>
      <c r="R25" s="225">
        <v>3.9974628717324401</v>
      </c>
      <c r="S25" s="223">
        <v>16.520634699341201</v>
      </c>
      <c r="T25" s="225">
        <v>2.3234380404669799</v>
      </c>
      <c r="U25" s="223">
        <v>14.685100459611</v>
      </c>
      <c r="V25" s="225">
        <v>2.5392636304148102</v>
      </c>
      <c r="W25" s="223">
        <v>9.2712828999871402</v>
      </c>
      <c r="X25" s="225">
        <v>1.0582836108890601</v>
      </c>
      <c r="Y25" s="223">
        <v>-7.2493517993541099</v>
      </c>
      <c r="Z25" s="225">
        <v>2.5786375569147202</v>
      </c>
      <c r="AA25" s="104"/>
      <c r="AB25" s="104"/>
      <c r="AC25" s="104"/>
      <c r="AD25" s="255"/>
    </row>
    <row r="26" spans="1:30" ht="13" customHeight="1" x14ac:dyDescent="0.25">
      <c r="A26" s="26" t="s">
        <v>405</v>
      </c>
      <c r="B26" s="184">
        <v>2</v>
      </c>
      <c r="C26" s="223">
        <v>32.528867051154499</v>
      </c>
      <c r="D26" s="225">
        <v>1.3511127509805501</v>
      </c>
      <c r="E26" s="223">
        <v>32.701509570384196</v>
      </c>
      <c r="F26" s="225">
        <v>1.80359350671751</v>
      </c>
      <c r="G26" s="223">
        <v>32.180955300529199</v>
      </c>
      <c r="H26" s="225">
        <v>2.8833833316126798</v>
      </c>
      <c r="I26" s="223">
        <v>-0.520554269854969</v>
      </c>
      <c r="J26" s="225">
        <v>3.74665584885715</v>
      </c>
      <c r="K26" s="223">
        <v>25.032979092739701</v>
      </c>
      <c r="L26" s="225">
        <v>7.1870873293779702</v>
      </c>
      <c r="M26" s="223">
        <v>34.588744395668002</v>
      </c>
      <c r="N26" s="225">
        <v>1.84158551876317</v>
      </c>
      <c r="O26" s="223">
        <v>29.627961895817201</v>
      </c>
      <c r="P26" s="225">
        <v>2.6197824483852998</v>
      </c>
      <c r="Q26" s="223">
        <v>4.5949828030775697</v>
      </c>
      <c r="R26" s="225">
        <v>7.4996948285887601</v>
      </c>
      <c r="S26" s="223">
        <v>37.540217249497502</v>
      </c>
      <c r="T26" s="225">
        <v>3.1151134365510198</v>
      </c>
      <c r="U26" s="223">
        <v>26.865569528120499</v>
      </c>
      <c r="V26" s="225">
        <v>3.6779251011205898</v>
      </c>
      <c r="W26" s="223">
        <v>32.234899878989097</v>
      </c>
      <c r="X26" s="225">
        <v>1.70455297025113</v>
      </c>
      <c r="Y26" s="223">
        <v>-5.3053173705083898</v>
      </c>
      <c r="Z26" s="225">
        <v>3.49375900982607</v>
      </c>
      <c r="AA26" s="104"/>
      <c r="AB26" s="104"/>
      <c r="AC26" s="104"/>
      <c r="AD26" s="255"/>
    </row>
    <row r="27" spans="1:30" ht="13" customHeight="1" x14ac:dyDescent="0.25">
      <c r="A27" s="26" t="s">
        <v>406</v>
      </c>
      <c r="B27" s="184">
        <v>2</v>
      </c>
      <c r="C27" s="223">
        <v>12.7764679056628</v>
      </c>
      <c r="D27" s="225">
        <v>0.84422616311454901</v>
      </c>
      <c r="E27" s="223">
        <v>12.9889543535974</v>
      </c>
      <c r="F27" s="225">
        <v>0.94241781434777605</v>
      </c>
      <c r="G27" s="223">
        <v>11.958416438492399</v>
      </c>
      <c r="H27" s="225">
        <v>1.17462721134232</v>
      </c>
      <c r="I27" s="223">
        <v>-1.0305379151049801</v>
      </c>
      <c r="J27" s="225">
        <v>1.3285574879479201</v>
      </c>
      <c r="K27" s="223">
        <v>14.2200548951712</v>
      </c>
      <c r="L27" s="225">
        <v>1.6733538429986301</v>
      </c>
      <c r="M27" s="223">
        <v>12.3106860039066</v>
      </c>
      <c r="N27" s="225">
        <v>0.95904321772811996</v>
      </c>
      <c r="O27" s="223">
        <v>13.1878077701357</v>
      </c>
      <c r="P27" s="225">
        <v>1.2580857842936899</v>
      </c>
      <c r="Q27" s="223">
        <v>-1.0322471250355301</v>
      </c>
      <c r="R27" s="225">
        <v>1.7715399562510401</v>
      </c>
      <c r="S27" s="223">
        <v>13.3731375981111</v>
      </c>
      <c r="T27" s="225">
        <v>1.38662582913973</v>
      </c>
      <c r="U27" s="223">
        <v>13.8910359881133</v>
      </c>
      <c r="V27" s="225">
        <v>1.7768640446196899</v>
      </c>
      <c r="W27" s="223">
        <v>12.180571570410001</v>
      </c>
      <c r="X27" s="225">
        <v>0.86709474226077599</v>
      </c>
      <c r="Y27" s="223">
        <v>-1.1925660277010699</v>
      </c>
      <c r="Z27" s="225">
        <v>1.3329589250754701</v>
      </c>
      <c r="AA27" s="104"/>
      <c r="AB27" s="104"/>
      <c r="AC27" s="104"/>
      <c r="AD27" s="255"/>
    </row>
    <row r="28" spans="1:30" ht="13" customHeight="1" x14ac:dyDescent="0.25">
      <c r="A28" s="26" t="s">
        <v>407</v>
      </c>
      <c r="B28" s="184">
        <v>2</v>
      </c>
      <c r="C28" s="223">
        <v>19.315534860867999</v>
      </c>
      <c r="D28" s="225">
        <v>1.4290721049163599</v>
      </c>
      <c r="E28" s="223">
        <v>18.479835615608099</v>
      </c>
      <c r="F28" s="225">
        <v>1.6451237008886399</v>
      </c>
      <c r="G28" s="223">
        <v>20.358417423842599</v>
      </c>
      <c r="H28" s="225">
        <v>2.01435763709928</v>
      </c>
      <c r="I28" s="223">
        <v>1.8785818082345001</v>
      </c>
      <c r="J28" s="225">
        <v>2.27534153903916</v>
      </c>
      <c r="K28" s="223">
        <v>16.284273765805601</v>
      </c>
      <c r="L28" s="225">
        <v>3.6297779461691699</v>
      </c>
      <c r="M28" s="223">
        <v>20.691261794002401</v>
      </c>
      <c r="N28" s="225">
        <v>1.77846293239033</v>
      </c>
      <c r="O28" s="223">
        <v>17.838104193363598</v>
      </c>
      <c r="P28" s="225">
        <v>2.1360113913092098</v>
      </c>
      <c r="Q28" s="223">
        <v>1.5538304275580099</v>
      </c>
      <c r="R28" s="225">
        <v>4.0313764813300903</v>
      </c>
      <c r="S28" s="223">
        <v>24.3342463161</v>
      </c>
      <c r="T28" s="225">
        <v>3.5548020580103099</v>
      </c>
      <c r="U28" s="223">
        <v>19.425835665896599</v>
      </c>
      <c r="V28" s="225">
        <v>2.9888225550610099</v>
      </c>
      <c r="W28" s="223">
        <v>18.398666397144702</v>
      </c>
      <c r="X28" s="225">
        <v>1.6813860264159</v>
      </c>
      <c r="Y28" s="223">
        <v>-5.9355799189552902</v>
      </c>
      <c r="Z28" s="225">
        <v>3.7906956035571402</v>
      </c>
      <c r="AA28" s="104"/>
      <c r="AB28" s="104"/>
      <c r="AC28" s="104"/>
      <c r="AD28" s="255"/>
    </row>
    <row r="29" spans="1:30" ht="13" customHeight="1" x14ac:dyDescent="0.25">
      <c r="A29" s="26" t="s">
        <v>408</v>
      </c>
      <c r="B29" s="184">
        <v>2</v>
      </c>
      <c r="C29" s="223">
        <v>12.285752404118499</v>
      </c>
      <c r="D29" s="225">
        <v>0.75291757838682905</v>
      </c>
      <c r="E29" s="223">
        <v>12.805596125406</v>
      </c>
      <c r="F29" s="225">
        <v>0.85762419199582396</v>
      </c>
      <c r="G29" s="223">
        <v>9.52507454071152</v>
      </c>
      <c r="H29" s="225">
        <v>1.7171071513656999</v>
      </c>
      <c r="I29" s="223">
        <v>-3.28052158469443</v>
      </c>
      <c r="J29" s="225">
        <v>1.9747579675184099</v>
      </c>
      <c r="K29" s="223">
        <v>19.6764368035243</v>
      </c>
      <c r="L29" s="225">
        <v>3.3642605829860699</v>
      </c>
      <c r="M29" s="223">
        <v>11.991447024239299</v>
      </c>
      <c r="N29" s="225">
        <v>1.1713451499212799</v>
      </c>
      <c r="O29" s="223">
        <v>11.2500257277689</v>
      </c>
      <c r="P29" s="225">
        <v>0.96043517728711303</v>
      </c>
      <c r="Q29" s="223">
        <v>-8.4264110757553308</v>
      </c>
      <c r="R29" s="225">
        <v>3.4947257198267998</v>
      </c>
      <c r="S29" s="223">
        <v>19.783682559327101</v>
      </c>
      <c r="T29" s="225">
        <v>2.3552047296185501</v>
      </c>
      <c r="U29" s="223">
        <v>9.6156580169687196</v>
      </c>
      <c r="V29" s="225">
        <v>1.9254783012540699</v>
      </c>
      <c r="W29" s="223">
        <v>10.9238216905343</v>
      </c>
      <c r="X29" s="225">
        <v>0.87040130593628295</v>
      </c>
      <c r="Y29" s="223">
        <v>-8.8598608687927793</v>
      </c>
      <c r="Z29" s="225">
        <v>2.5324312047175401</v>
      </c>
      <c r="AA29" s="104"/>
      <c r="AB29" s="104"/>
      <c r="AC29" s="104"/>
      <c r="AD29" s="255"/>
    </row>
    <row r="30" spans="1:30" ht="13" customHeight="1" x14ac:dyDescent="0.25">
      <c r="A30" s="26" t="s">
        <v>409</v>
      </c>
      <c r="B30" s="184">
        <v>2</v>
      </c>
      <c r="C30" s="223">
        <v>22.798257385060101</v>
      </c>
      <c r="D30" s="225">
        <v>1.0557626630280399</v>
      </c>
      <c r="E30" s="223">
        <v>22.907110923767998</v>
      </c>
      <c r="F30" s="225">
        <v>1.20758681035001</v>
      </c>
      <c r="G30" s="223">
        <v>22.635161129123301</v>
      </c>
      <c r="H30" s="225">
        <v>1.7881594884366201</v>
      </c>
      <c r="I30" s="223">
        <v>-0.27194979464466601</v>
      </c>
      <c r="J30" s="225">
        <v>1.97297998878929</v>
      </c>
      <c r="K30" s="223">
        <v>20.7515376433008</v>
      </c>
      <c r="L30" s="225">
        <v>2.92270740593806</v>
      </c>
      <c r="M30" s="223">
        <v>25.531230617100199</v>
      </c>
      <c r="N30" s="225">
        <v>1.43587920458081</v>
      </c>
      <c r="O30" s="223">
        <v>19.478036418396499</v>
      </c>
      <c r="P30" s="225">
        <v>1.4670193286278901</v>
      </c>
      <c r="Q30" s="223">
        <v>-1.2735012249043101</v>
      </c>
      <c r="R30" s="225">
        <v>3.3790908759825</v>
      </c>
      <c r="S30" s="223">
        <v>26.0697074087625</v>
      </c>
      <c r="T30" s="225">
        <v>2.3869489812913498</v>
      </c>
      <c r="U30" s="223">
        <v>25.985976773948</v>
      </c>
      <c r="V30" s="225">
        <v>2.1731231870177701</v>
      </c>
      <c r="W30" s="223">
        <v>20.867732329156599</v>
      </c>
      <c r="X30" s="225">
        <v>1.2265348111174601</v>
      </c>
      <c r="Y30" s="223">
        <v>-5.2019750796058899</v>
      </c>
      <c r="Z30" s="225">
        <v>2.6084798078394602</v>
      </c>
      <c r="AA30" s="104"/>
      <c r="AB30" s="104"/>
      <c r="AC30" s="104"/>
      <c r="AD30" s="255"/>
    </row>
    <row r="31" spans="1:30" ht="13" customHeight="1" x14ac:dyDescent="0.25">
      <c r="A31" s="26" t="s">
        <v>410</v>
      </c>
      <c r="B31" s="184">
        <v>2</v>
      </c>
      <c r="C31" s="223">
        <v>33.735141937721998</v>
      </c>
      <c r="D31" s="225">
        <v>1.4444073067769401</v>
      </c>
      <c r="E31" s="223">
        <v>34.980226936102497</v>
      </c>
      <c r="F31" s="225">
        <v>1.6502573971711501</v>
      </c>
      <c r="G31" s="223">
        <v>31.186349352234899</v>
      </c>
      <c r="H31" s="225">
        <v>2.1102527985965902</v>
      </c>
      <c r="I31" s="223">
        <v>-3.79387758386757</v>
      </c>
      <c r="J31" s="225">
        <v>2.3213216409814601</v>
      </c>
      <c r="K31" s="223">
        <v>41.159956079155997</v>
      </c>
      <c r="L31" s="225">
        <v>4.9315395326801701</v>
      </c>
      <c r="M31" s="223">
        <v>36.169935768723498</v>
      </c>
      <c r="N31" s="225">
        <v>1.86847163385721</v>
      </c>
      <c r="O31" s="223">
        <v>28.241642967132801</v>
      </c>
      <c r="P31" s="225">
        <v>1.7597413577054</v>
      </c>
      <c r="Q31" s="223">
        <v>-12.9183131120231</v>
      </c>
      <c r="R31" s="225">
        <v>5.1675056186990203</v>
      </c>
      <c r="S31" s="223">
        <v>36.227183310056098</v>
      </c>
      <c r="T31" s="225">
        <v>4.1973975015690099</v>
      </c>
      <c r="U31" s="223">
        <v>43.509818127468698</v>
      </c>
      <c r="V31" s="225">
        <v>3.5868057588327802</v>
      </c>
      <c r="W31" s="223">
        <v>31.3612555741832</v>
      </c>
      <c r="X31" s="225">
        <v>1.48621623631581</v>
      </c>
      <c r="Y31" s="223">
        <v>-4.8659277358728303</v>
      </c>
      <c r="Z31" s="225">
        <v>4.3858841098417303</v>
      </c>
      <c r="AA31" s="104"/>
      <c r="AB31" s="104"/>
      <c r="AC31" s="104"/>
      <c r="AD31" s="255"/>
    </row>
    <row r="32" spans="1:30" ht="13" customHeight="1" x14ac:dyDescent="0.25">
      <c r="A32" s="26" t="s">
        <v>411</v>
      </c>
      <c r="B32" s="184">
        <v>2</v>
      </c>
      <c r="C32" s="223">
        <v>21.872632971610599</v>
      </c>
      <c r="D32" s="225">
        <v>1.5476785764891501</v>
      </c>
      <c r="E32" s="223">
        <v>22.395080823609899</v>
      </c>
      <c r="F32" s="225">
        <v>1.52382454118391</v>
      </c>
      <c r="G32" s="223">
        <v>20.1477756583859</v>
      </c>
      <c r="H32" s="225">
        <v>2.3676998881868498</v>
      </c>
      <c r="I32" s="223">
        <v>-2.2473051652240001</v>
      </c>
      <c r="J32" s="225">
        <v>1.9144506694002901</v>
      </c>
      <c r="K32" s="223">
        <v>33.139021663112104</v>
      </c>
      <c r="L32" s="225">
        <v>5.1289668795677104</v>
      </c>
      <c r="M32" s="223">
        <v>22.120006170414701</v>
      </c>
      <c r="N32" s="225">
        <v>1.8854024000286</v>
      </c>
      <c r="O32" s="223">
        <v>20.716728330841701</v>
      </c>
      <c r="P32" s="225">
        <v>1.83226568882306</v>
      </c>
      <c r="Q32" s="223">
        <v>-12.4222933322703</v>
      </c>
      <c r="R32" s="225">
        <v>5.0498208377313496</v>
      </c>
      <c r="S32" s="223">
        <v>29.7866081393428</v>
      </c>
      <c r="T32" s="225">
        <v>3.2861081644377701</v>
      </c>
      <c r="U32" s="223">
        <v>23.200447257132701</v>
      </c>
      <c r="V32" s="225">
        <v>2.9501272564407102</v>
      </c>
      <c r="W32" s="223">
        <v>20.385718737359099</v>
      </c>
      <c r="X32" s="225">
        <v>1.5688842774171801</v>
      </c>
      <c r="Y32" s="223">
        <v>-9.4008894019836795</v>
      </c>
      <c r="Z32" s="225">
        <v>3.0938320886206698</v>
      </c>
      <c r="AA32" s="104"/>
      <c r="AB32" s="104"/>
      <c r="AC32" s="104"/>
      <c r="AD32" s="255"/>
    </row>
    <row r="33" spans="1:30" ht="13" customHeight="1" x14ac:dyDescent="0.25">
      <c r="A33" s="26" t="s">
        <v>412</v>
      </c>
      <c r="B33" s="184">
        <v>2</v>
      </c>
      <c r="C33" s="223">
        <v>16.641137415017798</v>
      </c>
      <c r="D33" s="225">
        <v>1.39892312756035</v>
      </c>
      <c r="E33" s="223">
        <v>16.6467961248817</v>
      </c>
      <c r="F33" s="225">
        <v>1.64777778970428</v>
      </c>
      <c r="G33" s="223">
        <v>16.489943743617701</v>
      </c>
      <c r="H33" s="225">
        <v>2.7110213215288002</v>
      </c>
      <c r="I33" s="223">
        <v>-0.156852381263963</v>
      </c>
      <c r="J33" s="225">
        <v>3.1842261630255302</v>
      </c>
      <c r="K33" s="223">
        <v>12.6308495646221</v>
      </c>
      <c r="L33" s="225">
        <v>4.3964090675863297</v>
      </c>
      <c r="M33" s="223">
        <v>18.899850040418801</v>
      </c>
      <c r="N33" s="225">
        <v>1.7721633635904901</v>
      </c>
      <c r="O33" s="223">
        <v>14.0277410187503</v>
      </c>
      <c r="P33" s="225">
        <v>1.9807600962757099</v>
      </c>
      <c r="Q33" s="223">
        <v>1.3968914541281401</v>
      </c>
      <c r="R33" s="225">
        <v>4.8732431720903797</v>
      </c>
      <c r="S33" s="223">
        <v>19.1559761665516</v>
      </c>
      <c r="T33" s="225">
        <v>2.5999971762379599</v>
      </c>
      <c r="U33" s="223">
        <v>15.899563648952499</v>
      </c>
      <c r="V33" s="225">
        <v>3.6172443592415102</v>
      </c>
      <c r="W33" s="223">
        <v>15.9167235090029</v>
      </c>
      <c r="X33" s="225">
        <v>1.9405045076299501</v>
      </c>
      <c r="Y33" s="223">
        <v>-3.2392526575486</v>
      </c>
      <c r="Z33" s="225">
        <v>3.3451062772509901</v>
      </c>
      <c r="AA33" s="104"/>
      <c r="AB33" s="104"/>
      <c r="AC33" s="104"/>
      <c r="AD33" s="255"/>
    </row>
    <row r="34" spans="1:30" ht="13" customHeight="1" x14ac:dyDescent="0.25">
      <c r="A34" s="26" t="s">
        <v>413</v>
      </c>
      <c r="B34" s="184">
        <v>2</v>
      </c>
      <c r="C34" s="223">
        <v>26.6137500628022</v>
      </c>
      <c r="D34" s="225">
        <v>1.3237527203944099</v>
      </c>
      <c r="E34" s="223">
        <v>26.743467233481901</v>
      </c>
      <c r="F34" s="225">
        <v>1.65572428632494</v>
      </c>
      <c r="G34" s="223">
        <v>26.892497194484399</v>
      </c>
      <c r="H34" s="225">
        <v>2.2030566173777801</v>
      </c>
      <c r="I34" s="223">
        <v>0.14902996100246199</v>
      </c>
      <c r="J34" s="225">
        <v>2.8940834972646798</v>
      </c>
      <c r="K34" s="223">
        <v>33.561725755029201</v>
      </c>
      <c r="L34" s="225">
        <v>4.1920678256524599</v>
      </c>
      <c r="M34" s="223">
        <v>28.3821632992668</v>
      </c>
      <c r="N34" s="225">
        <v>1.58172630025662</v>
      </c>
      <c r="O34" s="223">
        <v>19.2022313748861</v>
      </c>
      <c r="P34" s="225">
        <v>1.81051701505781</v>
      </c>
      <c r="Q34" s="223">
        <v>-14.359494380143101</v>
      </c>
      <c r="R34" s="225">
        <v>3.9430071252546099</v>
      </c>
      <c r="S34" s="223">
        <v>28.486342089781498</v>
      </c>
      <c r="T34" s="225">
        <v>2.9012328700016901</v>
      </c>
      <c r="U34" s="223">
        <v>33.300881753824299</v>
      </c>
      <c r="V34" s="225">
        <v>3.9602656718336702</v>
      </c>
      <c r="W34" s="223">
        <v>23.378364899399099</v>
      </c>
      <c r="X34" s="225">
        <v>1.6811078311413701</v>
      </c>
      <c r="Y34" s="223">
        <v>-5.1079771903824103</v>
      </c>
      <c r="Z34" s="225">
        <v>3.23341988168047</v>
      </c>
      <c r="AA34" s="104"/>
      <c r="AB34" s="104"/>
      <c r="AC34" s="104"/>
      <c r="AD34" s="255"/>
    </row>
    <row r="35" spans="1:30" ht="13" customHeight="1" x14ac:dyDescent="0.25">
      <c r="A35" s="26" t="s">
        <v>414</v>
      </c>
      <c r="B35" s="184">
        <v>2</v>
      </c>
      <c r="C35" s="223">
        <v>13.231818184250701</v>
      </c>
      <c r="D35" s="225">
        <v>0.78313365756005604</v>
      </c>
      <c r="E35" s="223">
        <v>13.3192314349788</v>
      </c>
      <c r="F35" s="225">
        <v>0.88177310461325797</v>
      </c>
      <c r="G35" s="223">
        <v>12.6813471019882</v>
      </c>
      <c r="H35" s="225">
        <v>1.52557344871296</v>
      </c>
      <c r="I35" s="223">
        <v>-0.63788433299055003</v>
      </c>
      <c r="J35" s="225">
        <v>1.7165670197198399</v>
      </c>
      <c r="K35" s="223">
        <v>14.6567628776387</v>
      </c>
      <c r="L35" s="225">
        <v>3.9028305501109801</v>
      </c>
      <c r="M35" s="223">
        <v>15.778194685648799</v>
      </c>
      <c r="N35" s="225">
        <v>1.1827154263116</v>
      </c>
      <c r="O35" s="223">
        <v>10.8275305203681</v>
      </c>
      <c r="P35" s="225">
        <v>0.953259829651396</v>
      </c>
      <c r="Q35" s="223">
        <v>-3.8292323572706599</v>
      </c>
      <c r="R35" s="225">
        <v>3.9178825447752601</v>
      </c>
      <c r="S35" s="223">
        <v>16.000084728121099</v>
      </c>
      <c r="T35" s="225">
        <v>1.94471918432081</v>
      </c>
      <c r="U35" s="223">
        <v>17.228629319969599</v>
      </c>
      <c r="V35" s="225">
        <v>1.8968529473966</v>
      </c>
      <c r="W35" s="223">
        <v>11.0666888710964</v>
      </c>
      <c r="X35" s="225">
        <v>0.92817767074314494</v>
      </c>
      <c r="Y35" s="223">
        <v>-4.9333958570247196</v>
      </c>
      <c r="Z35" s="225">
        <v>1.9558270796946899</v>
      </c>
      <c r="AA35" s="104"/>
      <c r="AB35" s="104"/>
      <c r="AC35" s="104"/>
      <c r="AD35" s="255"/>
    </row>
    <row r="36" spans="1:30" ht="13" customHeight="1" x14ac:dyDescent="0.25">
      <c r="A36" s="26" t="s">
        <v>415</v>
      </c>
      <c r="B36" s="184">
        <v>2</v>
      </c>
      <c r="C36" s="223">
        <v>19.643630771066899</v>
      </c>
      <c r="D36" s="225">
        <v>1.2778924803101099</v>
      </c>
      <c r="E36" s="223">
        <v>21.2597381171345</v>
      </c>
      <c r="F36" s="225">
        <v>1.6677965121626701</v>
      </c>
      <c r="G36" s="223">
        <v>18.665643886257101</v>
      </c>
      <c r="H36" s="225">
        <v>1.51886347558537</v>
      </c>
      <c r="I36" s="223">
        <v>-2.5940942308774599</v>
      </c>
      <c r="J36" s="225">
        <v>1.8768808425460499</v>
      </c>
      <c r="K36" s="223">
        <v>23.9662398788955</v>
      </c>
      <c r="L36" s="225">
        <v>2.38871596545565</v>
      </c>
      <c r="M36" s="223">
        <v>20.0739875219992</v>
      </c>
      <c r="N36" s="225">
        <v>1.6855640122995099</v>
      </c>
      <c r="O36" s="223">
        <v>15.852981762185999</v>
      </c>
      <c r="P36" s="225">
        <v>1.63092159526811</v>
      </c>
      <c r="Q36" s="223">
        <v>-8.1132581167095505</v>
      </c>
      <c r="R36" s="225">
        <v>2.7113189562133702</v>
      </c>
      <c r="S36" s="223">
        <v>25.575511750488999</v>
      </c>
      <c r="T36" s="225">
        <v>2.1646282967467099</v>
      </c>
      <c r="U36" s="223">
        <v>22.008171780898198</v>
      </c>
      <c r="V36" s="225">
        <v>2.6386402610848601</v>
      </c>
      <c r="W36" s="223">
        <v>16.948483881742401</v>
      </c>
      <c r="X36" s="225">
        <v>1.2958382063954399</v>
      </c>
      <c r="Y36" s="223">
        <v>-8.6270278687466107</v>
      </c>
      <c r="Z36" s="225">
        <v>2.1286308004461998</v>
      </c>
      <c r="AA36" s="104"/>
      <c r="AB36" s="104"/>
      <c r="AC36" s="104"/>
      <c r="AD36" s="255"/>
    </row>
    <row r="37" spans="1:30" ht="13" customHeight="1" x14ac:dyDescent="0.25">
      <c r="A37" s="26" t="s">
        <v>416</v>
      </c>
      <c r="B37" s="184">
        <v>2</v>
      </c>
      <c r="C37" s="223">
        <v>13.4536627103924</v>
      </c>
      <c r="D37" s="225">
        <v>0.70457926340939903</v>
      </c>
      <c r="E37" s="223">
        <v>13.818754317411299</v>
      </c>
      <c r="F37" s="225">
        <v>0.85989572830253902</v>
      </c>
      <c r="G37" s="223">
        <v>12.0779262391535</v>
      </c>
      <c r="H37" s="225">
        <v>1.3734322460953801</v>
      </c>
      <c r="I37" s="223">
        <v>-1.7408280782578101</v>
      </c>
      <c r="J37" s="225">
        <v>1.69829197984361</v>
      </c>
      <c r="K37" s="223">
        <v>17.091751236907101</v>
      </c>
      <c r="L37" s="225">
        <v>1.5541896540182101</v>
      </c>
      <c r="M37" s="223">
        <v>13.1286687140814</v>
      </c>
      <c r="N37" s="225">
        <v>0.935982120061156</v>
      </c>
      <c r="O37" s="223">
        <v>11.5333493967472</v>
      </c>
      <c r="P37" s="225">
        <v>1.1503428695293201</v>
      </c>
      <c r="Q37" s="223">
        <v>-5.5584018401599504</v>
      </c>
      <c r="R37" s="225">
        <v>1.9892403521824999</v>
      </c>
      <c r="S37" s="223">
        <v>15.1294318867809</v>
      </c>
      <c r="T37" s="225">
        <v>1.3542661755332801</v>
      </c>
      <c r="U37" s="223">
        <v>14.986523524569</v>
      </c>
      <c r="V37" s="225">
        <v>1.5687332596314301</v>
      </c>
      <c r="W37" s="223">
        <v>12.1169961991036</v>
      </c>
      <c r="X37" s="225">
        <v>0.93878712629068595</v>
      </c>
      <c r="Y37" s="223">
        <v>-3.0124356876772902</v>
      </c>
      <c r="Z37" s="225">
        <v>1.55147093840734</v>
      </c>
      <c r="AA37" s="104"/>
      <c r="AB37" s="104"/>
      <c r="AC37" s="104"/>
      <c r="AD37" s="255"/>
    </row>
    <row r="38" spans="1:30" ht="13" customHeight="1" x14ac:dyDescent="0.25">
      <c r="A38" s="26" t="s">
        <v>417</v>
      </c>
      <c r="B38" s="184">
        <v>2</v>
      </c>
      <c r="C38" s="223">
        <v>11.0210537678613</v>
      </c>
      <c r="D38" s="225">
        <v>0.88512352551872098</v>
      </c>
      <c r="E38" s="223">
        <v>10.557638917877799</v>
      </c>
      <c r="F38" s="225">
        <v>0.957746962259174</v>
      </c>
      <c r="G38" s="223">
        <v>12.0748820218856</v>
      </c>
      <c r="H38" s="225">
        <v>1.76504444684321</v>
      </c>
      <c r="I38" s="223">
        <v>1.51724310400784</v>
      </c>
      <c r="J38" s="225">
        <v>1.9048768706619399</v>
      </c>
      <c r="K38" s="223">
        <v>18.438223532508001</v>
      </c>
      <c r="L38" s="225">
        <v>2.5367026995634498</v>
      </c>
      <c r="M38" s="223">
        <v>11.3541718860173</v>
      </c>
      <c r="N38" s="225">
        <v>1.08933825871839</v>
      </c>
      <c r="O38" s="223">
        <v>5.8524148528373301</v>
      </c>
      <c r="P38" s="225">
        <v>1.2062448856308099</v>
      </c>
      <c r="Q38" s="223">
        <v>-12.585808679670601</v>
      </c>
      <c r="R38" s="225">
        <v>2.61559734977559</v>
      </c>
      <c r="S38" s="223">
        <v>16.7075162243239</v>
      </c>
      <c r="T38" s="225">
        <v>1.69004299641037</v>
      </c>
      <c r="U38" s="223">
        <v>9.0016855079252593</v>
      </c>
      <c r="V38" s="225">
        <v>1.6399552353459099</v>
      </c>
      <c r="W38" s="223">
        <v>8.7131711488306696</v>
      </c>
      <c r="X38" s="225">
        <v>1.09911769743679</v>
      </c>
      <c r="Y38" s="223">
        <v>-7.9943450754932099</v>
      </c>
      <c r="Z38" s="225">
        <v>1.80347392868984</v>
      </c>
      <c r="AA38" s="104"/>
      <c r="AB38" s="104"/>
      <c r="AC38" s="104"/>
      <c r="AD38" s="255"/>
    </row>
    <row r="39" spans="1:30" ht="13" customHeight="1" x14ac:dyDescent="0.25">
      <c r="A39" s="26" t="s">
        <v>418</v>
      </c>
      <c r="B39" s="184">
        <v>2</v>
      </c>
      <c r="C39" s="223">
        <v>13.8120721132622</v>
      </c>
      <c r="D39" s="225">
        <v>1.1001382869021501</v>
      </c>
      <c r="E39" s="223">
        <v>12.7571277567412</v>
      </c>
      <c r="F39" s="225">
        <v>1.34905796393727</v>
      </c>
      <c r="G39" s="223">
        <v>14.9896450910955</v>
      </c>
      <c r="H39" s="225">
        <v>1.5262058826974001</v>
      </c>
      <c r="I39" s="223">
        <v>2.2325173343542901</v>
      </c>
      <c r="J39" s="225">
        <v>1.8236149920142</v>
      </c>
      <c r="K39" s="223">
        <v>18.628369872085901</v>
      </c>
      <c r="L39" s="225">
        <v>3.5216331465135702</v>
      </c>
      <c r="M39" s="223">
        <v>13.341011045089999</v>
      </c>
      <c r="N39" s="225">
        <v>1.3818834993298801</v>
      </c>
      <c r="O39" s="223">
        <v>12.3681855757045</v>
      </c>
      <c r="P39" s="225">
        <v>1.59863193923183</v>
      </c>
      <c r="Q39" s="223">
        <v>-6.2601842963813796</v>
      </c>
      <c r="R39" s="225">
        <v>3.7230784333596598</v>
      </c>
      <c r="S39" s="223">
        <v>14.049249807038301</v>
      </c>
      <c r="T39" s="225">
        <v>2.1343530434803002</v>
      </c>
      <c r="U39" s="223">
        <v>12.6201091208031</v>
      </c>
      <c r="V39" s="225">
        <v>2.2288723221573501</v>
      </c>
      <c r="W39" s="223">
        <v>13.291469095510401</v>
      </c>
      <c r="X39" s="225">
        <v>1.13909428986448</v>
      </c>
      <c r="Y39" s="223">
        <v>-0.75778071152789295</v>
      </c>
      <c r="Z39" s="225">
        <v>2.1208746578165401</v>
      </c>
      <c r="AA39" s="104"/>
      <c r="AB39" s="104"/>
      <c r="AC39" s="104"/>
      <c r="AD39" s="255"/>
    </row>
    <row r="40" spans="1:30" ht="13" customHeight="1" x14ac:dyDescent="0.25">
      <c r="A40" s="26" t="s">
        <v>419</v>
      </c>
      <c r="B40" s="184">
        <v>2</v>
      </c>
      <c r="C40" s="223">
        <v>12.299738293443999</v>
      </c>
      <c r="D40" s="225">
        <v>0.81461071289828102</v>
      </c>
      <c r="E40" s="223">
        <v>11.894187887575301</v>
      </c>
      <c r="F40" s="225">
        <v>0.89317113949196802</v>
      </c>
      <c r="G40" s="223">
        <v>15.0608191897</v>
      </c>
      <c r="H40" s="225">
        <v>2.4135063136260499</v>
      </c>
      <c r="I40" s="223">
        <v>3.1666313021246402</v>
      </c>
      <c r="J40" s="225">
        <v>2.62996764788836</v>
      </c>
      <c r="K40" s="223">
        <v>18.752880417515499</v>
      </c>
      <c r="L40" s="225">
        <v>3.82741354406931</v>
      </c>
      <c r="M40" s="223">
        <v>12.9666481406879</v>
      </c>
      <c r="N40" s="225">
        <v>1.4847600773787599</v>
      </c>
      <c r="O40" s="223">
        <v>11.1340618155079</v>
      </c>
      <c r="P40" s="225">
        <v>1.11183130345422</v>
      </c>
      <c r="Q40" s="223">
        <v>-7.6188186020075896</v>
      </c>
      <c r="R40" s="225">
        <v>4.0583627172706302</v>
      </c>
      <c r="S40" s="223">
        <v>14.536032765828599</v>
      </c>
      <c r="T40" s="225">
        <v>2.09216926363335</v>
      </c>
      <c r="U40" s="223">
        <v>16.305904436448401</v>
      </c>
      <c r="V40" s="225">
        <v>2.55970389874363</v>
      </c>
      <c r="W40" s="223">
        <v>11.135613355274399</v>
      </c>
      <c r="X40" s="225">
        <v>0.89131247239744804</v>
      </c>
      <c r="Y40" s="223">
        <v>-3.4004194105541701</v>
      </c>
      <c r="Z40" s="225">
        <v>2.2543300179768599</v>
      </c>
      <c r="AA40" s="104"/>
      <c r="AB40" s="104"/>
      <c r="AC40" s="104"/>
      <c r="AD40" s="255"/>
    </row>
    <row r="41" spans="1:30" ht="13" customHeight="1" x14ac:dyDescent="0.25">
      <c r="A41" s="26" t="s">
        <v>420</v>
      </c>
      <c r="B41" s="184">
        <v>2</v>
      </c>
      <c r="C41" s="223">
        <v>11.164367293127301</v>
      </c>
      <c r="D41" s="225">
        <v>0.82118542526972904</v>
      </c>
      <c r="E41" s="223">
        <v>11.360128967727301</v>
      </c>
      <c r="F41" s="225">
        <v>0.86094183387148704</v>
      </c>
      <c r="G41" s="223">
        <v>9.4450555065051596</v>
      </c>
      <c r="H41" s="225">
        <v>1.8299768305252899</v>
      </c>
      <c r="I41" s="223">
        <v>-1.9150734612221201</v>
      </c>
      <c r="J41" s="225">
        <v>1.87243123154359</v>
      </c>
      <c r="K41" s="223">
        <v>5.22846375912399</v>
      </c>
      <c r="L41" s="225">
        <v>2.1518866760036</v>
      </c>
      <c r="M41" s="223">
        <v>14.711034456839901</v>
      </c>
      <c r="N41" s="225">
        <v>1.4378982458090801</v>
      </c>
      <c r="O41" s="223">
        <v>9.5963585674730698</v>
      </c>
      <c r="P41" s="225">
        <v>0.91656739719845004</v>
      </c>
      <c r="Q41" s="223">
        <v>4.3678948083490798</v>
      </c>
      <c r="R41" s="225">
        <v>2.25121386791829</v>
      </c>
      <c r="S41" s="223">
        <v>9.4178972237941991</v>
      </c>
      <c r="T41" s="225">
        <v>2.4989025951522201</v>
      </c>
      <c r="U41" s="223">
        <v>15.021933391154199</v>
      </c>
      <c r="V41" s="225">
        <v>3.3271700237227901</v>
      </c>
      <c r="W41" s="223">
        <v>11.090014635603</v>
      </c>
      <c r="X41" s="225">
        <v>0.92763392364510999</v>
      </c>
      <c r="Y41" s="223">
        <v>1.67211741180885</v>
      </c>
      <c r="Z41" s="225">
        <v>2.6412453359418802</v>
      </c>
      <c r="AA41" s="104"/>
      <c r="AB41" s="104"/>
      <c r="AC41" s="104"/>
      <c r="AD41" s="255"/>
    </row>
    <row r="42" spans="1:30" ht="13" customHeight="1" x14ac:dyDescent="0.25">
      <c r="A42" s="26" t="s">
        <v>421</v>
      </c>
      <c r="B42" s="184">
        <v>2</v>
      </c>
      <c r="C42" s="223">
        <v>32.799880274626197</v>
      </c>
      <c r="D42" s="225">
        <v>1.1486952409658799</v>
      </c>
      <c r="E42" s="223">
        <v>32.524636238355299</v>
      </c>
      <c r="F42" s="225">
        <v>1.3214383295880801</v>
      </c>
      <c r="G42" s="223">
        <v>32.729640776477297</v>
      </c>
      <c r="H42" s="225">
        <v>2.3033895379762601</v>
      </c>
      <c r="I42" s="223">
        <v>0.205004538122004</v>
      </c>
      <c r="J42" s="225">
        <v>2.6370053005424299</v>
      </c>
      <c r="K42" s="223">
        <v>36.581254682438903</v>
      </c>
      <c r="L42" s="225">
        <v>2.9522994262609998</v>
      </c>
      <c r="M42" s="223">
        <v>33.034267568585697</v>
      </c>
      <c r="N42" s="225">
        <v>1.3943856583346901</v>
      </c>
      <c r="O42" s="223">
        <v>29.337196729434101</v>
      </c>
      <c r="P42" s="225">
        <v>2.91743760761354</v>
      </c>
      <c r="Q42" s="223">
        <v>-7.2440579530047797</v>
      </c>
      <c r="R42" s="225">
        <v>4.2103127555051101</v>
      </c>
      <c r="S42" s="223">
        <v>37.008847123362798</v>
      </c>
      <c r="T42" s="225">
        <v>2.71431878963338</v>
      </c>
      <c r="U42" s="223">
        <v>32.514239359630899</v>
      </c>
      <c r="V42" s="225">
        <v>2.9133663784718702</v>
      </c>
      <c r="W42" s="223">
        <v>31.747874940438098</v>
      </c>
      <c r="X42" s="225">
        <v>1.43271586630375</v>
      </c>
      <c r="Y42" s="223">
        <v>-5.2609721829246903</v>
      </c>
      <c r="Z42" s="225">
        <v>3.0852368348931001</v>
      </c>
      <c r="AA42" s="104"/>
      <c r="AB42" s="104"/>
      <c r="AC42" s="104"/>
      <c r="AD42" s="255"/>
    </row>
    <row r="43" spans="1:30" ht="13" customHeight="1" x14ac:dyDescent="0.25">
      <c r="A43" s="26" t="s">
        <v>422</v>
      </c>
      <c r="B43" s="184">
        <v>2</v>
      </c>
      <c r="C43" s="223">
        <v>11.9892475618089</v>
      </c>
      <c r="D43" s="225">
        <v>1.1943000113729201</v>
      </c>
      <c r="E43" s="223">
        <v>11.339308297979199</v>
      </c>
      <c r="F43" s="225">
        <v>1.4694301635167999</v>
      </c>
      <c r="G43" s="223">
        <v>13.8516524692259</v>
      </c>
      <c r="H43" s="225">
        <v>2.3359611321269602</v>
      </c>
      <c r="I43" s="223">
        <v>2.51234417124676</v>
      </c>
      <c r="J43" s="225">
        <v>2.84845126418662</v>
      </c>
      <c r="K43" s="223">
        <v>15.016199417868499</v>
      </c>
      <c r="L43" s="225">
        <v>4.8017986485653799</v>
      </c>
      <c r="M43" s="223">
        <v>12.226199980791799</v>
      </c>
      <c r="N43" s="225">
        <v>1.5763848473494599</v>
      </c>
      <c r="O43" s="223">
        <v>11.4991494262757</v>
      </c>
      <c r="P43" s="225">
        <v>2.0011544795465999</v>
      </c>
      <c r="Q43" s="223">
        <v>-3.5170499915928</v>
      </c>
      <c r="R43" s="225">
        <v>5.1699864402137701</v>
      </c>
      <c r="S43" s="223">
        <v>7.0485144447678998</v>
      </c>
      <c r="T43" s="225">
        <v>2.0498250673426099</v>
      </c>
      <c r="U43" s="223">
        <v>15.461262291554601</v>
      </c>
      <c r="V43" s="225">
        <v>2.8154115937927</v>
      </c>
      <c r="W43" s="223">
        <v>11.7884555724808</v>
      </c>
      <c r="X43" s="225">
        <v>1.4726936634401999</v>
      </c>
      <c r="Y43" s="223">
        <v>4.7399411277129397</v>
      </c>
      <c r="Z43" s="225">
        <v>2.6266279594122599</v>
      </c>
      <c r="AA43" s="104"/>
      <c r="AB43" s="104"/>
      <c r="AC43" s="104"/>
      <c r="AD43" s="255"/>
    </row>
    <row r="44" spans="1:30" ht="13" customHeight="1" x14ac:dyDescent="0.25">
      <c r="A44" s="26" t="s">
        <v>423</v>
      </c>
      <c r="B44" s="184">
        <v>2</v>
      </c>
      <c r="C44" s="223">
        <v>48.517423331991402</v>
      </c>
      <c r="D44" s="225">
        <v>1.3005562923659699</v>
      </c>
      <c r="E44" s="223">
        <v>46.521327143999002</v>
      </c>
      <c r="F44" s="225">
        <v>1.62988754241462</v>
      </c>
      <c r="G44" s="223">
        <v>49.897210606844702</v>
      </c>
      <c r="H44" s="225">
        <v>1.8522385634451299</v>
      </c>
      <c r="I44" s="223">
        <v>3.37588346284566</v>
      </c>
      <c r="J44" s="225">
        <v>2.4157791085068498</v>
      </c>
      <c r="K44" s="223">
        <v>55.214625990269298</v>
      </c>
      <c r="L44" s="225">
        <v>2.5422337110959301</v>
      </c>
      <c r="M44" s="223">
        <v>46.6878372002124</v>
      </c>
      <c r="N44" s="225">
        <v>1.58937173631912</v>
      </c>
      <c r="O44" s="223">
        <v>44.208080618102002</v>
      </c>
      <c r="P44" s="225">
        <v>3.5141575661239601</v>
      </c>
      <c r="Q44" s="223">
        <v>-11.006545372167301</v>
      </c>
      <c r="R44" s="225">
        <v>4.4320166699018797</v>
      </c>
      <c r="S44" s="223">
        <v>53.358646739843302</v>
      </c>
      <c r="T44" s="225">
        <v>2.18735822131553</v>
      </c>
      <c r="U44" s="223">
        <v>50.846555865642003</v>
      </c>
      <c r="V44" s="225">
        <v>2.2661666433101102</v>
      </c>
      <c r="W44" s="223">
        <v>43.364881186771797</v>
      </c>
      <c r="X44" s="225">
        <v>1.8892298876810101</v>
      </c>
      <c r="Y44" s="223">
        <v>-9.9937655530714995</v>
      </c>
      <c r="Z44" s="225">
        <v>2.9987372976604298</v>
      </c>
      <c r="AA44" s="104"/>
      <c r="AB44" s="104"/>
      <c r="AC44" s="104"/>
      <c r="AD44" s="255"/>
    </row>
    <row r="45" spans="1:30" ht="13" customHeight="1" x14ac:dyDescent="0.25">
      <c r="A45" s="26" t="s">
        <v>424</v>
      </c>
      <c r="B45" s="184">
        <v>2</v>
      </c>
      <c r="C45" s="223">
        <v>17.0283414073022</v>
      </c>
      <c r="D45" s="225">
        <v>1.09293254467695</v>
      </c>
      <c r="E45" s="223">
        <v>16.771732393239098</v>
      </c>
      <c r="F45" s="225">
        <v>1.31690189678214</v>
      </c>
      <c r="G45" s="223">
        <v>17.552893182692799</v>
      </c>
      <c r="H45" s="225">
        <v>1.5703774684041001</v>
      </c>
      <c r="I45" s="223">
        <v>0.78116078945371803</v>
      </c>
      <c r="J45" s="225">
        <v>1.83129373921127</v>
      </c>
      <c r="K45" s="223">
        <v>19.8838011346899</v>
      </c>
      <c r="L45" s="225">
        <v>2.91315156201214</v>
      </c>
      <c r="M45" s="223">
        <v>17.716324669855201</v>
      </c>
      <c r="N45" s="225">
        <v>1.2669951245468001</v>
      </c>
      <c r="O45" s="223">
        <v>14.676958606305901</v>
      </c>
      <c r="P45" s="225">
        <v>1.47077363245033</v>
      </c>
      <c r="Q45" s="223">
        <v>-5.2068425283840298</v>
      </c>
      <c r="R45" s="225">
        <v>3.0469894916854701</v>
      </c>
      <c r="S45" s="223">
        <v>18.456812139298599</v>
      </c>
      <c r="T45" s="225">
        <v>1.8711364364235601</v>
      </c>
      <c r="U45" s="223">
        <v>16.3709888561764</v>
      </c>
      <c r="V45" s="225">
        <v>2.2898872223226601</v>
      </c>
      <c r="W45" s="223">
        <v>16.469883872661299</v>
      </c>
      <c r="X45" s="225">
        <v>1.18598017928247</v>
      </c>
      <c r="Y45" s="223">
        <v>-1.98692826663732</v>
      </c>
      <c r="Z45" s="225">
        <v>2.02825164668196</v>
      </c>
      <c r="AA45" s="104"/>
      <c r="AB45" s="104"/>
      <c r="AC45" s="104"/>
      <c r="AD45" s="255"/>
    </row>
    <row r="46" spans="1:30" ht="13" customHeight="1" x14ac:dyDescent="0.25">
      <c r="A46" s="26" t="s">
        <v>425</v>
      </c>
      <c r="B46" s="184">
        <v>2</v>
      </c>
      <c r="C46" s="223">
        <v>16.9565050546022</v>
      </c>
      <c r="D46" s="225">
        <v>1.10956286942375</v>
      </c>
      <c r="E46" s="223">
        <v>18.0331205581329</v>
      </c>
      <c r="F46" s="225">
        <v>1.27772993545119</v>
      </c>
      <c r="G46" s="223">
        <v>13.6545145548886</v>
      </c>
      <c r="H46" s="225">
        <v>2.0484397697625698</v>
      </c>
      <c r="I46" s="223">
        <v>-4.3786060032443004</v>
      </c>
      <c r="J46" s="225">
        <v>2.39358069949132</v>
      </c>
      <c r="K46" s="223">
        <v>12.593491945062301</v>
      </c>
      <c r="L46" s="225">
        <v>4.4457559940404101</v>
      </c>
      <c r="M46" s="223">
        <v>19.550009407315802</v>
      </c>
      <c r="N46" s="225">
        <v>1.6140696652920801</v>
      </c>
      <c r="O46" s="223">
        <v>14.6031540975484</v>
      </c>
      <c r="P46" s="225">
        <v>1.5111677131547301</v>
      </c>
      <c r="Q46" s="223">
        <v>2.0096621524860798</v>
      </c>
      <c r="R46" s="225">
        <v>4.2339724115724904</v>
      </c>
      <c r="S46" s="223">
        <v>17.684208794214602</v>
      </c>
      <c r="T46" s="225">
        <v>4.0710101642156999</v>
      </c>
      <c r="U46" s="223">
        <v>22.568010155121801</v>
      </c>
      <c r="V46" s="225">
        <v>3.61278793247594</v>
      </c>
      <c r="W46" s="223">
        <v>16.095930173979799</v>
      </c>
      <c r="X46" s="225">
        <v>1.20794716022038</v>
      </c>
      <c r="Y46" s="223">
        <v>-1.5882786202347401</v>
      </c>
      <c r="Z46" s="225">
        <v>4.3098341436393204</v>
      </c>
      <c r="AA46" s="104"/>
      <c r="AB46" s="104"/>
      <c r="AC46" s="104"/>
      <c r="AD46" s="255"/>
    </row>
    <row r="47" spans="1:30" ht="13" customHeight="1" x14ac:dyDescent="0.25">
      <c r="A47" s="26" t="s">
        <v>426</v>
      </c>
      <c r="B47" s="184">
        <v>2</v>
      </c>
      <c r="C47" s="223">
        <v>23.1774064969783</v>
      </c>
      <c r="D47" s="225">
        <v>1.18130497424218</v>
      </c>
      <c r="E47" s="223">
        <v>23.198866431664499</v>
      </c>
      <c r="F47" s="225">
        <v>1.31466387088059</v>
      </c>
      <c r="G47" s="223">
        <v>23.273207773830201</v>
      </c>
      <c r="H47" s="225">
        <v>2.0494261573919599</v>
      </c>
      <c r="I47" s="223">
        <v>7.4341342165631402E-2</v>
      </c>
      <c r="J47" s="225">
        <v>2.248889551</v>
      </c>
      <c r="K47" s="223">
        <v>32.683016277546102</v>
      </c>
      <c r="L47" s="225">
        <v>6.93835563556698</v>
      </c>
      <c r="M47" s="223">
        <v>24.3070428674494</v>
      </c>
      <c r="N47" s="225">
        <v>1.8450755346198</v>
      </c>
      <c r="O47" s="223">
        <v>22.0807919775174</v>
      </c>
      <c r="P47" s="225">
        <v>1.3799663059920799</v>
      </c>
      <c r="Q47" s="223">
        <v>-10.6022243000287</v>
      </c>
      <c r="R47" s="225">
        <v>7.3495933201408503</v>
      </c>
      <c r="S47" s="223">
        <v>29.491388367263799</v>
      </c>
      <c r="T47" s="225">
        <v>4.16265236518639</v>
      </c>
      <c r="U47" s="223">
        <v>23.067374761214602</v>
      </c>
      <c r="V47" s="225">
        <v>3.52117660276663</v>
      </c>
      <c r="W47" s="223">
        <v>22.7095461528369</v>
      </c>
      <c r="X47" s="225">
        <v>1.3311704326757099</v>
      </c>
      <c r="Y47" s="223">
        <v>-6.7818422144269599</v>
      </c>
      <c r="Z47" s="225">
        <v>4.5394923509863601</v>
      </c>
      <c r="AA47" s="104"/>
      <c r="AB47" s="104"/>
      <c r="AC47" s="104"/>
      <c r="AD47" s="255"/>
    </row>
    <row r="48" spans="1:30" ht="13" customHeight="1" x14ac:dyDescent="0.25">
      <c r="A48" s="26" t="s">
        <v>427</v>
      </c>
      <c r="B48" s="184">
        <v>2</v>
      </c>
      <c r="C48" s="223">
        <v>19.7135019142512</v>
      </c>
      <c r="D48" s="225">
        <v>1.5239371632619501</v>
      </c>
      <c r="E48" s="223">
        <v>19.149609702266599</v>
      </c>
      <c r="F48" s="225">
        <v>1.5362492965789301</v>
      </c>
      <c r="G48" s="223">
        <v>20.930719492373299</v>
      </c>
      <c r="H48" s="225">
        <v>2.4931288290967402</v>
      </c>
      <c r="I48" s="223">
        <v>1.7811097901066999</v>
      </c>
      <c r="J48" s="225">
        <v>2.4031173840297102</v>
      </c>
      <c r="K48" s="223">
        <v>23.6903137278636</v>
      </c>
      <c r="L48" s="225">
        <v>3.04623908687029</v>
      </c>
      <c r="M48" s="223">
        <v>21.0930220707377</v>
      </c>
      <c r="N48" s="225">
        <v>1.79408845100683</v>
      </c>
      <c r="O48" s="223">
        <v>15.044206804423901</v>
      </c>
      <c r="P48" s="225">
        <v>1.73423530428561</v>
      </c>
      <c r="Q48" s="223">
        <v>-8.6461069234397101</v>
      </c>
      <c r="R48" s="225">
        <v>3.26835838013479</v>
      </c>
      <c r="S48" s="223">
        <v>24.767055630113202</v>
      </c>
      <c r="T48" s="225">
        <v>2.7632566634354898</v>
      </c>
      <c r="U48" s="223">
        <v>25.124920606979501</v>
      </c>
      <c r="V48" s="225">
        <v>3.2701547671235498</v>
      </c>
      <c r="W48" s="223">
        <v>17.524083017562099</v>
      </c>
      <c r="X48" s="225">
        <v>1.6096716334087</v>
      </c>
      <c r="Y48" s="223">
        <v>-7.2429726125511698</v>
      </c>
      <c r="Z48" s="225">
        <v>2.5576802242197298</v>
      </c>
      <c r="AA48" s="104"/>
      <c r="AB48" s="104"/>
      <c r="AC48" s="104"/>
      <c r="AD48" s="255"/>
    </row>
    <row r="49" spans="1:30" ht="13" customHeight="1" x14ac:dyDescent="0.25">
      <c r="A49" s="26" t="s">
        <v>428</v>
      </c>
      <c r="B49" s="184">
        <v>2</v>
      </c>
      <c r="C49" s="223">
        <v>9.4841813737294594</v>
      </c>
      <c r="D49" s="225">
        <v>0.71263231320977605</v>
      </c>
      <c r="E49" s="223">
        <v>7.5128967919572496</v>
      </c>
      <c r="F49" s="225">
        <v>0.94187175006776702</v>
      </c>
      <c r="G49" s="223">
        <v>11.601168135822199</v>
      </c>
      <c r="H49" s="225">
        <v>1.09268112162619</v>
      </c>
      <c r="I49" s="223">
        <v>4.08827134386497</v>
      </c>
      <c r="J49" s="225">
        <v>1.4495409400467001</v>
      </c>
      <c r="K49" s="223">
        <v>14.096923753810501</v>
      </c>
      <c r="L49" s="225">
        <v>4.8438463792658997</v>
      </c>
      <c r="M49" s="223">
        <v>9.3940132887744401</v>
      </c>
      <c r="N49" s="225">
        <v>0.78161589322826597</v>
      </c>
      <c r="O49" s="223">
        <v>8.9316920447978294</v>
      </c>
      <c r="P49" s="225">
        <v>1.70210459255026</v>
      </c>
      <c r="Q49" s="223">
        <v>-5.1652317090126498</v>
      </c>
      <c r="R49" s="225">
        <v>5.2309446754362998</v>
      </c>
      <c r="S49" s="223">
        <v>10.8493107322484</v>
      </c>
      <c r="T49" s="225">
        <v>2.0480333935316501</v>
      </c>
      <c r="U49" s="223">
        <v>13.4596607270108</v>
      </c>
      <c r="V49" s="225">
        <v>2.5136863140460699</v>
      </c>
      <c r="W49" s="223">
        <v>8.7567920368920795</v>
      </c>
      <c r="X49" s="225">
        <v>0.83489616582138104</v>
      </c>
      <c r="Y49" s="223">
        <v>-2.09251869535631</v>
      </c>
      <c r="Z49" s="225">
        <v>2.30606947107254</v>
      </c>
      <c r="AA49" s="104"/>
      <c r="AB49" s="104"/>
      <c r="AC49" s="104"/>
      <c r="AD49" s="255"/>
    </row>
    <row r="50" spans="1:30" ht="13" customHeight="1" x14ac:dyDescent="0.25">
      <c r="A50" s="26" t="s">
        <v>429</v>
      </c>
      <c r="B50" s="184">
        <v>2</v>
      </c>
      <c r="C50" s="223">
        <v>7.8155121958101601</v>
      </c>
      <c r="D50" s="225">
        <v>0.66073318643762902</v>
      </c>
      <c r="E50" s="223">
        <v>7.7790192886129903</v>
      </c>
      <c r="F50" s="225">
        <v>0.85424244906739399</v>
      </c>
      <c r="G50" s="223">
        <v>7.9846979581852002</v>
      </c>
      <c r="H50" s="225">
        <v>1.02473320714043</v>
      </c>
      <c r="I50" s="223">
        <v>0.20567866957221301</v>
      </c>
      <c r="J50" s="225">
        <v>1.36049379469279</v>
      </c>
      <c r="K50" s="223">
        <v>8.5935834991473001</v>
      </c>
      <c r="L50" s="225">
        <v>2.7104717169064898</v>
      </c>
      <c r="M50" s="223">
        <v>8.0242805704655407</v>
      </c>
      <c r="N50" s="225">
        <v>0.87234985806307896</v>
      </c>
      <c r="O50" s="223">
        <v>7.4682196071324496</v>
      </c>
      <c r="P50" s="225">
        <v>0.91868834970702895</v>
      </c>
      <c r="Q50" s="223">
        <v>-1.1253638920148401</v>
      </c>
      <c r="R50" s="225">
        <v>2.7371595992187099</v>
      </c>
      <c r="S50" s="223">
        <v>7.8201040962100397</v>
      </c>
      <c r="T50" s="225">
        <v>1.5202363718748</v>
      </c>
      <c r="U50" s="223">
        <v>10.335458133520399</v>
      </c>
      <c r="V50" s="225">
        <v>1.8062737596713401</v>
      </c>
      <c r="W50" s="223">
        <v>7.3849518134908401</v>
      </c>
      <c r="X50" s="225">
        <v>0.70817838682212098</v>
      </c>
      <c r="Y50" s="223">
        <v>-0.43515228271920497</v>
      </c>
      <c r="Z50" s="225">
        <v>1.61254438992556</v>
      </c>
      <c r="AA50" s="104"/>
      <c r="AB50" s="104"/>
      <c r="AC50" s="104"/>
      <c r="AD50" s="255"/>
    </row>
    <row r="51" spans="1:30" ht="13" customHeight="1" x14ac:dyDescent="0.25">
      <c r="A51" s="26" t="s">
        <v>430</v>
      </c>
      <c r="B51" s="184">
        <v>2</v>
      </c>
      <c r="C51" s="223">
        <v>9.8490756114681108</v>
      </c>
      <c r="D51" s="225">
        <v>0.79872421407511196</v>
      </c>
      <c r="E51" s="223">
        <v>9.2050203815733802</v>
      </c>
      <c r="F51" s="225">
        <v>0.88421675907608999</v>
      </c>
      <c r="G51" s="223">
        <v>11.852930921344401</v>
      </c>
      <c r="H51" s="225">
        <v>1.42210050180153</v>
      </c>
      <c r="I51" s="223">
        <v>2.6479105397710301</v>
      </c>
      <c r="J51" s="225">
        <v>1.5481449058522201</v>
      </c>
      <c r="K51" s="223">
        <v>10.983374145267</v>
      </c>
      <c r="L51" s="225">
        <v>1.35544161547907</v>
      </c>
      <c r="M51" s="223">
        <v>9.3285811760464892</v>
      </c>
      <c r="N51" s="225">
        <v>0.90982975359664897</v>
      </c>
      <c r="O51" s="223">
        <v>10.3729685412124</v>
      </c>
      <c r="P51" s="225">
        <v>1.3508762361895299</v>
      </c>
      <c r="Q51" s="223">
        <v>-0.61040560405455802</v>
      </c>
      <c r="R51" s="225">
        <v>1.6961654016736001</v>
      </c>
      <c r="S51" s="223">
        <v>10.5723492906891</v>
      </c>
      <c r="T51" s="225">
        <v>1.3229830847780999</v>
      </c>
      <c r="U51" s="223">
        <v>12.6247521301757</v>
      </c>
      <c r="V51" s="225">
        <v>1.68184533272783</v>
      </c>
      <c r="W51" s="223">
        <v>9.0048140144404893</v>
      </c>
      <c r="X51" s="225">
        <v>0.86956262380176197</v>
      </c>
      <c r="Y51" s="223">
        <v>-1.5675352762485599</v>
      </c>
      <c r="Z51" s="225">
        <v>1.35801722045839</v>
      </c>
      <c r="AA51" s="104"/>
      <c r="AB51" s="104"/>
      <c r="AC51" s="104"/>
      <c r="AD51" s="255"/>
    </row>
    <row r="52" spans="1:30" ht="13" customHeight="1" x14ac:dyDescent="0.25">
      <c r="A52" s="26" t="s">
        <v>431</v>
      </c>
      <c r="B52" s="184">
        <v>2</v>
      </c>
      <c r="C52" s="223">
        <v>23.7044955964111</v>
      </c>
      <c r="D52" s="225">
        <v>1.3121983263746799</v>
      </c>
      <c r="E52" s="223">
        <v>22.623731881232999</v>
      </c>
      <c r="F52" s="225">
        <v>1.5001612082637501</v>
      </c>
      <c r="G52" s="223">
        <v>25.609487145549899</v>
      </c>
      <c r="H52" s="225">
        <v>1.84381933934218</v>
      </c>
      <c r="I52" s="223">
        <v>2.9857552643168201</v>
      </c>
      <c r="J52" s="225">
        <v>2.0257726894210499</v>
      </c>
      <c r="K52" s="223">
        <v>32.2424094703888</v>
      </c>
      <c r="L52" s="225">
        <v>3.9700463398545001</v>
      </c>
      <c r="M52" s="223">
        <v>23.784706804753</v>
      </c>
      <c r="N52" s="225">
        <v>1.1825173489321701</v>
      </c>
      <c r="O52" s="223">
        <v>18.6422799134975</v>
      </c>
      <c r="P52" s="225">
        <v>2.1515795374906701</v>
      </c>
      <c r="Q52" s="223">
        <v>-13.600129556891201</v>
      </c>
      <c r="R52" s="225">
        <v>3.7840848019220901</v>
      </c>
      <c r="S52" s="223">
        <v>31.006135076875399</v>
      </c>
      <c r="T52" s="225">
        <v>4.11016112894833</v>
      </c>
      <c r="U52" s="223">
        <v>23.7438742083561</v>
      </c>
      <c r="V52" s="225">
        <v>2.5845957010845502</v>
      </c>
      <c r="W52" s="223">
        <v>22.149090466570001</v>
      </c>
      <c r="X52" s="225">
        <v>1.37537279873908</v>
      </c>
      <c r="Y52" s="223">
        <v>-8.8570446103054792</v>
      </c>
      <c r="Z52" s="225">
        <v>4.0366290859458402</v>
      </c>
      <c r="AA52" s="104"/>
      <c r="AB52" s="104"/>
      <c r="AC52" s="104"/>
      <c r="AD52" s="255"/>
    </row>
    <row r="53" spans="1:30" ht="13" customHeight="1" x14ac:dyDescent="0.25">
      <c r="A53" s="26" t="s">
        <v>432</v>
      </c>
      <c r="B53" s="184">
        <v>2</v>
      </c>
      <c r="C53" s="223">
        <v>12.513951784537401</v>
      </c>
      <c r="D53" s="225">
        <v>1.1465570108769101</v>
      </c>
      <c r="E53" s="223">
        <v>11.550374055228801</v>
      </c>
      <c r="F53" s="225">
        <v>1.1015623133702801</v>
      </c>
      <c r="G53" s="223">
        <v>16.326405848871602</v>
      </c>
      <c r="H53" s="225">
        <v>2.23873157854436</v>
      </c>
      <c r="I53" s="223">
        <v>4.7760317936427299</v>
      </c>
      <c r="J53" s="225">
        <v>2.04360296923194</v>
      </c>
      <c r="K53" s="223">
        <v>10.985511707863701</v>
      </c>
      <c r="L53" s="225">
        <v>2.7108458580183501</v>
      </c>
      <c r="M53" s="223">
        <v>12.2788952791784</v>
      </c>
      <c r="N53" s="225">
        <v>1.2285042224071301</v>
      </c>
      <c r="O53" s="223">
        <v>13.3852115559814</v>
      </c>
      <c r="P53" s="225">
        <v>1.9924534815146799</v>
      </c>
      <c r="Q53" s="223">
        <v>2.3996998481176601</v>
      </c>
      <c r="R53" s="225">
        <v>2.9520885171128701</v>
      </c>
      <c r="S53" s="223">
        <v>12.249214058850001</v>
      </c>
      <c r="T53" s="225">
        <v>1.8304399995477401</v>
      </c>
      <c r="U53" s="223">
        <v>12.4229233422272</v>
      </c>
      <c r="V53" s="225">
        <v>1.8448785854079599</v>
      </c>
      <c r="W53" s="223">
        <v>12.717106814577599</v>
      </c>
      <c r="X53" s="225">
        <v>1.37317136351556</v>
      </c>
      <c r="Y53" s="223">
        <v>0.46789275572762201</v>
      </c>
      <c r="Z53" s="225">
        <v>2.0740604261437201</v>
      </c>
      <c r="AA53" s="104"/>
      <c r="AB53" s="104"/>
      <c r="AC53" s="104"/>
      <c r="AD53" s="255"/>
    </row>
    <row r="54" spans="1:30" ht="13" customHeight="1" x14ac:dyDescent="0.25">
      <c r="A54" s="26" t="s">
        <v>433</v>
      </c>
      <c r="B54" s="184">
        <v>2</v>
      </c>
      <c r="C54" s="223">
        <v>13.333645392828499</v>
      </c>
      <c r="D54" s="225">
        <v>0.95912939625330096</v>
      </c>
      <c r="E54" s="223">
        <v>14.008462935866</v>
      </c>
      <c r="F54" s="225">
        <v>1.08842917580664</v>
      </c>
      <c r="G54" s="223">
        <v>10.6583189431904</v>
      </c>
      <c r="H54" s="225">
        <v>1.6579630869970601</v>
      </c>
      <c r="I54" s="223">
        <v>-3.3501439926755499</v>
      </c>
      <c r="J54" s="225">
        <v>1.87775410361559</v>
      </c>
      <c r="K54" s="223">
        <v>18.037584522942701</v>
      </c>
      <c r="L54" s="225">
        <v>3.8736686256896999</v>
      </c>
      <c r="M54" s="223">
        <v>14.048212800358501</v>
      </c>
      <c r="N54" s="225">
        <v>1.3656756855428001</v>
      </c>
      <c r="O54" s="223">
        <v>11.2008037308981</v>
      </c>
      <c r="P54" s="225">
        <v>1.425846348414</v>
      </c>
      <c r="Q54" s="223">
        <v>-6.8367807920446202</v>
      </c>
      <c r="R54" s="225">
        <v>4.2921088047011899</v>
      </c>
      <c r="S54" s="223">
        <v>16.790961647252399</v>
      </c>
      <c r="T54" s="225">
        <v>2.2972076882410599</v>
      </c>
      <c r="U54" s="223">
        <v>16.530850158688001</v>
      </c>
      <c r="V54" s="225">
        <v>2.9092860000175902</v>
      </c>
      <c r="W54" s="223">
        <v>12.0091498293044</v>
      </c>
      <c r="X54" s="225">
        <v>1.1150178252141401</v>
      </c>
      <c r="Y54" s="223">
        <v>-4.7818118179480003</v>
      </c>
      <c r="Z54" s="225">
        <v>2.60496170713474</v>
      </c>
      <c r="AA54" s="104"/>
      <c r="AB54" s="104"/>
      <c r="AC54" s="104"/>
      <c r="AD54" s="255"/>
    </row>
    <row r="55" spans="1:30" ht="13" customHeight="1" x14ac:dyDescent="0.25">
      <c r="A55" s="26" t="s">
        <v>434</v>
      </c>
      <c r="B55" s="184">
        <v>2</v>
      </c>
      <c r="C55" s="223">
        <v>48.499262948799696</v>
      </c>
      <c r="D55" s="225">
        <v>1.86369693953593</v>
      </c>
      <c r="E55" s="223">
        <v>48.337917552869797</v>
      </c>
      <c r="F55" s="225">
        <v>2.10557392370414</v>
      </c>
      <c r="G55" s="223">
        <v>48.799895500993998</v>
      </c>
      <c r="H55" s="225">
        <v>2.69546174579843</v>
      </c>
      <c r="I55" s="223">
        <v>0.461977948124215</v>
      </c>
      <c r="J55" s="225">
        <v>2.88635416474186</v>
      </c>
      <c r="K55" s="223">
        <v>52.749769634338698</v>
      </c>
      <c r="L55" s="225">
        <v>3.17505805545794</v>
      </c>
      <c r="M55" s="223">
        <v>50.189946264630301</v>
      </c>
      <c r="N55" s="225">
        <v>2.2301543099808101</v>
      </c>
      <c r="O55" s="223">
        <v>43.287081284067099</v>
      </c>
      <c r="P55" s="225">
        <v>3.0873836597912301</v>
      </c>
      <c r="Q55" s="223">
        <v>-9.4626883502715593</v>
      </c>
      <c r="R55" s="225">
        <v>4.0349648993955398</v>
      </c>
      <c r="S55" s="223">
        <v>52.834168152582002</v>
      </c>
      <c r="T55" s="225">
        <v>3.0575984440474402</v>
      </c>
      <c r="U55" s="223">
        <v>54.034250532197802</v>
      </c>
      <c r="V55" s="225">
        <v>3.4162117886011898</v>
      </c>
      <c r="W55" s="223">
        <v>44.372533890914902</v>
      </c>
      <c r="X55" s="225">
        <v>2.56352331161388</v>
      </c>
      <c r="Y55" s="223">
        <v>-8.4616342616671094</v>
      </c>
      <c r="Z55" s="225">
        <v>3.6126403490346002</v>
      </c>
      <c r="AA55" s="104"/>
      <c r="AB55" s="104"/>
      <c r="AC55" s="104"/>
      <c r="AD55" s="255"/>
    </row>
    <row r="56" spans="1:30" ht="13" customHeight="1" x14ac:dyDescent="0.25">
      <c r="A56" s="26" t="s">
        <v>435</v>
      </c>
      <c r="B56" s="184">
        <v>2</v>
      </c>
      <c r="C56" s="223">
        <v>33.444678952024603</v>
      </c>
      <c r="D56" s="225">
        <v>1.17223464449951</v>
      </c>
      <c r="E56" s="223">
        <v>33.355078186009301</v>
      </c>
      <c r="F56" s="225">
        <v>1.24806190574472</v>
      </c>
      <c r="G56" s="223">
        <v>33.617797947596699</v>
      </c>
      <c r="H56" s="225">
        <v>1.9325644544688301</v>
      </c>
      <c r="I56" s="223">
        <v>0.26271976158737698</v>
      </c>
      <c r="J56" s="225">
        <v>2.0280970762284398</v>
      </c>
      <c r="K56" s="223">
        <v>40.464490220708903</v>
      </c>
      <c r="L56" s="225">
        <v>3.4415644017429501</v>
      </c>
      <c r="M56" s="223">
        <v>34.780152549126797</v>
      </c>
      <c r="N56" s="225">
        <v>1.45214387370517</v>
      </c>
      <c r="O56" s="223">
        <v>29.496695288561</v>
      </c>
      <c r="P56" s="225">
        <v>1.60210833604793</v>
      </c>
      <c r="Q56" s="223">
        <v>-10.9677949321479</v>
      </c>
      <c r="R56" s="225">
        <v>3.79103269232052</v>
      </c>
      <c r="S56" s="223">
        <v>40.8369555458723</v>
      </c>
      <c r="T56" s="225">
        <v>2.2488345186117198</v>
      </c>
      <c r="U56" s="223">
        <v>36.041196189882498</v>
      </c>
      <c r="V56" s="225">
        <v>2.1204651960005498</v>
      </c>
      <c r="W56" s="223">
        <v>29.583195774029601</v>
      </c>
      <c r="X56" s="225">
        <v>1.37423639781564</v>
      </c>
      <c r="Y56" s="223">
        <v>-11.2537597718427</v>
      </c>
      <c r="Z56" s="225">
        <v>2.4176823764999602</v>
      </c>
      <c r="AA56" s="104"/>
      <c r="AB56" s="104"/>
      <c r="AC56" s="104"/>
      <c r="AD56" s="255"/>
    </row>
    <row r="57" spans="1:30" ht="13" customHeight="1" x14ac:dyDescent="0.25">
      <c r="A57" s="26" t="s">
        <v>436</v>
      </c>
      <c r="B57" s="184">
        <v>2</v>
      </c>
      <c r="C57" s="223">
        <v>24.473406433155599</v>
      </c>
      <c r="D57" s="225">
        <v>1.73086956799769</v>
      </c>
      <c r="E57" s="223">
        <v>25.351950273616701</v>
      </c>
      <c r="F57" s="225">
        <v>2.0120787911081002</v>
      </c>
      <c r="G57" s="223">
        <v>22.814835740471601</v>
      </c>
      <c r="H57" s="225">
        <v>2.3406182437271998</v>
      </c>
      <c r="I57" s="223">
        <v>-2.53711453314508</v>
      </c>
      <c r="J57" s="225">
        <v>2.60616527900235</v>
      </c>
      <c r="K57" s="223">
        <v>33.504977189964301</v>
      </c>
      <c r="L57" s="225">
        <v>5.26918282581474</v>
      </c>
      <c r="M57" s="223">
        <v>25.95273052077</v>
      </c>
      <c r="N57" s="225">
        <v>2.48606405490513</v>
      </c>
      <c r="O57" s="223">
        <v>21.589583342439902</v>
      </c>
      <c r="P57" s="225">
        <v>2.213814107658</v>
      </c>
      <c r="Q57" s="223">
        <v>-11.9153938475243</v>
      </c>
      <c r="R57" s="225">
        <v>5.3620559844270597</v>
      </c>
      <c r="S57" s="223">
        <v>32.728264156319703</v>
      </c>
      <c r="T57" s="225">
        <v>4.0286761250146803</v>
      </c>
      <c r="U57" s="223">
        <v>28.634746211747</v>
      </c>
      <c r="V57" s="225">
        <v>4.5238668637101798</v>
      </c>
      <c r="W57" s="223">
        <v>20.837642462605199</v>
      </c>
      <c r="X57" s="225">
        <v>1.62027372815711</v>
      </c>
      <c r="Y57" s="223">
        <v>-11.8906216937145</v>
      </c>
      <c r="Z57" s="225">
        <v>3.6924148826697598</v>
      </c>
      <c r="AA57" s="104"/>
      <c r="AB57" s="104"/>
      <c r="AC57" s="104"/>
      <c r="AD57" s="255"/>
    </row>
    <row r="58" spans="1:30" ht="13" customHeight="1" x14ac:dyDescent="0.25">
      <c r="A58" s="26" t="s">
        <v>437</v>
      </c>
      <c r="B58" s="184">
        <v>2</v>
      </c>
      <c r="C58" s="223">
        <v>38.243239834342802</v>
      </c>
      <c r="D58" s="225">
        <v>1.2398064818275201</v>
      </c>
      <c r="E58" s="223">
        <v>36.803750635201503</v>
      </c>
      <c r="F58" s="225">
        <v>1.55833825158606</v>
      </c>
      <c r="G58" s="223">
        <v>40.681210041129802</v>
      </c>
      <c r="H58" s="225">
        <v>1.9328826904098699</v>
      </c>
      <c r="I58" s="223">
        <v>3.8774594059282999</v>
      </c>
      <c r="J58" s="225">
        <v>2.4207078010885401</v>
      </c>
      <c r="K58" s="223">
        <v>51.217459746331002</v>
      </c>
      <c r="L58" s="225">
        <v>3.2743891935560301</v>
      </c>
      <c r="M58" s="223">
        <v>36.732518252814899</v>
      </c>
      <c r="N58" s="225">
        <v>1.3108843384008899</v>
      </c>
      <c r="O58" s="223">
        <v>28.527790202094899</v>
      </c>
      <c r="P58" s="225">
        <v>3.0661852777724299</v>
      </c>
      <c r="Q58" s="223">
        <v>-22.6896695442361</v>
      </c>
      <c r="R58" s="225">
        <v>4.45971463546406</v>
      </c>
      <c r="S58" s="223">
        <v>48.78845102052</v>
      </c>
      <c r="T58" s="225">
        <v>3.16162296599295</v>
      </c>
      <c r="U58" s="223">
        <v>44.234478394859799</v>
      </c>
      <c r="V58" s="225">
        <v>2.4063428491935199</v>
      </c>
      <c r="W58" s="223">
        <v>32.134449436441301</v>
      </c>
      <c r="X58" s="225">
        <v>1.41035311554577</v>
      </c>
      <c r="Y58" s="223">
        <v>-16.654001584078699</v>
      </c>
      <c r="Z58" s="225">
        <v>3.5524167783368101</v>
      </c>
      <c r="AA58" s="104"/>
      <c r="AB58" s="104"/>
      <c r="AC58" s="104"/>
      <c r="AD58" s="255"/>
    </row>
    <row r="59" spans="1:30" ht="13" customHeight="1" x14ac:dyDescent="0.25">
      <c r="A59" s="26" t="s">
        <v>438</v>
      </c>
      <c r="B59" s="184">
        <v>2</v>
      </c>
      <c r="C59" s="223">
        <v>15.9453736767514</v>
      </c>
      <c r="D59" s="225">
        <v>1.1088466129100301</v>
      </c>
      <c r="E59" s="223">
        <v>14.486091097704</v>
      </c>
      <c r="F59" s="225">
        <v>1.2117370373799199</v>
      </c>
      <c r="G59" s="223">
        <v>19.484985854488102</v>
      </c>
      <c r="H59" s="225">
        <v>2.0455736524672399</v>
      </c>
      <c r="I59" s="223">
        <v>4.99889475678407</v>
      </c>
      <c r="J59" s="225">
        <v>2.2677385857892598</v>
      </c>
      <c r="K59" s="223">
        <v>24.251607738718501</v>
      </c>
      <c r="L59" s="225">
        <v>3.0635833120011502</v>
      </c>
      <c r="M59" s="223">
        <v>14.788393949015299</v>
      </c>
      <c r="N59" s="225">
        <v>1.3078206572325299</v>
      </c>
      <c r="O59" s="223">
        <v>10.331323726901401</v>
      </c>
      <c r="P59" s="225">
        <v>1.8991754802174701</v>
      </c>
      <c r="Q59" s="223">
        <v>-13.920284011816999</v>
      </c>
      <c r="R59" s="225">
        <v>3.8941148291870999</v>
      </c>
      <c r="S59" s="223">
        <v>17.4055544895132</v>
      </c>
      <c r="T59" s="225">
        <v>2.0172531558107099</v>
      </c>
      <c r="U59" s="223">
        <v>16.3153306973051</v>
      </c>
      <c r="V59" s="225">
        <v>2.6367365554106601</v>
      </c>
      <c r="W59" s="223">
        <v>14.6030668335247</v>
      </c>
      <c r="X59" s="225">
        <v>1.2712347838598701</v>
      </c>
      <c r="Y59" s="223">
        <v>-2.8024876559885099</v>
      </c>
      <c r="Z59" s="225">
        <v>1.9308556279467199</v>
      </c>
      <c r="AA59" s="104"/>
      <c r="AB59" s="104"/>
      <c r="AC59" s="104"/>
      <c r="AD59" s="255"/>
    </row>
    <row r="60" spans="1:30" ht="13" customHeight="1" x14ac:dyDescent="0.25">
      <c r="A60" s="26" t="s">
        <v>439</v>
      </c>
      <c r="B60" s="184">
        <v>2</v>
      </c>
      <c r="C60" s="223">
        <v>31.9800553390074</v>
      </c>
      <c r="D60" s="225">
        <v>1.57759457970943</v>
      </c>
      <c r="E60" s="223">
        <v>34.061153398850998</v>
      </c>
      <c r="F60" s="225">
        <v>2.1478761431083901</v>
      </c>
      <c r="G60" s="223">
        <v>27.7478720816245</v>
      </c>
      <c r="H60" s="225">
        <v>2.3959390541227301</v>
      </c>
      <c r="I60" s="223">
        <v>-6.3132813172265401</v>
      </c>
      <c r="J60" s="225">
        <v>3.2680428738496499</v>
      </c>
      <c r="K60" s="223">
        <v>31.823541018723599</v>
      </c>
      <c r="L60" s="225">
        <v>5.2365462113679797</v>
      </c>
      <c r="M60" s="223">
        <v>33.335009424099802</v>
      </c>
      <c r="N60" s="225">
        <v>2.3546010683590901</v>
      </c>
      <c r="O60" s="223">
        <v>29.3312994448439</v>
      </c>
      <c r="P60" s="225">
        <v>2.8573202843241301</v>
      </c>
      <c r="Q60" s="223">
        <v>-2.4922415738797699</v>
      </c>
      <c r="R60" s="225">
        <v>5.7951374423828499</v>
      </c>
      <c r="S60" s="223">
        <v>31.302741928928899</v>
      </c>
      <c r="T60" s="225">
        <v>3.5435337926592001</v>
      </c>
      <c r="U60" s="223">
        <v>33.714349760277003</v>
      </c>
      <c r="V60" s="225">
        <v>4.5449486346069303</v>
      </c>
      <c r="W60" s="223">
        <v>31.617113579498501</v>
      </c>
      <c r="X60" s="225">
        <v>2.57168356313149</v>
      </c>
      <c r="Y60" s="223">
        <v>0.314371650569644</v>
      </c>
      <c r="Z60" s="225">
        <v>4.6681168887385196</v>
      </c>
      <c r="AA60" s="104"/>
      <c r="AB60" s="104"/>
      <c r="AC60" s="104"/>
      <c r="AD60" s="255"/>
    </row>
    <row r="61" spans="1:30" ht="13" customHeight="1" x14ac:dyDescent="0.25">
      <c r="A61" s="26" t="s">
        <v>440</v>
      </c>
      <c r="B61" s="184">
        <v>2</v>
      </c>
      <c r="C61" s="223">
        <v>13.5068598201375</v>
      </c>
      <c r="D61" s="225">
        <v>0.76034068284131995</v>
      </c>
      <c r="E61" s="223">
        <v>11.042585100603</v>
      </c>
      <c r="F61" s="225">
        <v>0.78696940068910104</v>
      </c>
      <c r="G61" s="223">
        <v>17.889340102278201</v>
      </c>
      <c r="H61" s="225">
        <v>1.2966982612761</v>
      </c>
      <c r="I61" s="223">
        <v>6.8467550016752003</v>
      </c>
      <c r="J61" s="225">
        <v>1.3313135533651399</v>
      </c>
      <c r="K61" s="223">
        <v>10.839198145268799</v>
      </c>
      <c r="L61" s="225">
        <v>1.4365442316844199</v>
      </c>
      <c r="M61" s="223">
        <v>14.075746939036</v>
      </c>
      <c r="N61" s="225">
        <v>0.87759552373553595</v>
      </c>
      <c r="O61" s="223">
        <v>14.7668853128874</v>
      </c>
      <c r="P61" s="225">
        <v>1.55088687060894</v>
      </c>
      <c r="Q61" s="223">
        <v>3.92768716761862</v>
      </c>
      <c r="R61" s="225">
        <v>2.09465296587907</v>
      </c>
      <c r="S61" s="223">
        <v>12.149804582327</v>
      </c>
      <c r="T61" s="225">
        <v>1.40423422787662</v>
      </c>
      <c r="U61" s="223">
        <v>12.5684852191392</v>
      </c>
      <c r="V61" s="225">
        <v>1.66242481332322</v>
      </c>
      <c r="W61" s="223">
        <v>14.641342482068399</v>
      </c>
      <c r="X61" s="225">
        <v>1.0632796828951601</v>
      </c>
      <c r="Y61" s="223">
        <v>2.4915378997414201</v>
      </c>
      <c r="Z61" s="225">
        <v>1.68413681113791</v>
      </c>
      <c r="AA61" s="104"/>
      <c r="AB61" s="104"/>
      <c r="AC61" s="104"/>
      <c r="AD61" s="255"/>
    </row>
    <row r="62" spans="1:30" ht="13" customHeight="1" x14ac:dyDescent="0.25">
      <c r="A62" s="26" t="s">
        <v>441</v>
      </c>
      <c r="B62" s="184">
        <v>2</v>
      </c>
      <c r="C62" s="223">
        <v>10.2323316103192</v>
      </c>
      <c r="D62" s="225">
        <v>0.69941793871928004</v>
      </c>
      <c r="E62" s="223">
        <v>9.5575718320132399</v>
      </c>
      <c r="F62" s="225">
        <v>0.813606316264887</v>
      </c>
      <c r="G62" s="223">
        <v>11.7136403066421</v>
      </c>
      <c r="H62" s="225">
        <v>1.1945079917202399</v>
      </c>
      <c r="I62" s="223">
        <v>2.1560684746288801</v>
      </c>
      <c r="J62" s="225">
        <v>1.3872893108969699</v>
      </c>
      <c r="K62" s="223">
        <v>12.0581413609534</v>
      </c>
      <c r="L62" s="225">
        <v>2.9039014765027402</v>
      </c>
      <c r="M62" s="223">
        <v>9.9064754383369795</v>
      </c>
      <c r="N62" s="225">
        <v>0.71998147950175795</v>
      </c>
      <c r="O62" s="223">
        <v>11.460007732748499</v>
      </c>
      <c r="P62" s="225">
        <v>1.5533514106203901</v>
      </c>
      <c r="Q62" s="223">
        <v>-0.59813362820494298</v>
      </c>
      <c r="R62" s="225">
        <v>3.3188428228197702</v>
      </c>
      <c r="S62" s="223">
        <v>7.5661324398897101</v>
      </c>
      <c r="T62" s="225">
        <v>1.5262638868257099</v>
      </c>
      <c r="U62" s="223">
        <v>15.9780632284682</v>
      </c>
      <c r="V62" s="225">
        <v>2.8746889412802901</v>
      </c>
      <c r="W62" s="223">
        <v>9.7724933257016495</v>
      </c>
      <c r="X62" s="225">
        <v>0.75251756319195096</v>
      </c>
      <c r="Y62" s="223">
        <v>2.2063608858119501</v>
      </c>
      <c r="Z62" s="225">
        <v>1.5968165362704501</v>
      </c>
      <c r="AA62" s="104"/>
      <c r="AB62" s="104"/>
      <c r="AC62" s="104"/>
      <c r="AD62" s="255"/>
    </row>
    <row r="63" spans="1:30" ht="13" customHeight="1" x14ac:dyDescent="0.25">
      <c r="A63" s="211" t="s">
        <v>442</v>
      </c>
      <c r="B63" s="185">
        <v>2</v>
      </c>
      <c r="C63" s="224">
        <v>22.288149753750801</v>
      </c>
      <c r="D63" s="226">
        <v>0.24650837474304399</v>
      </c>
      <c r="E63" s="224">
        <v>22.628744257383701</v>
      </c>
      <c r="F63" s="226">
        <v>0.28926732145589401</v>
      </c>
      <c r="G63" s="224">
        <v>21.545188093610399</v>
      </c>
      <c r="H63" s="226">
        <v>0.38946928168203299</v>
      </c>
      <c r="I63" s="224">
        <v>-1.0835561637733</v>
      </c>
      <c r="J63" s="226">
        <v>0.44250362112063701</v>
      </c>
      <c r="K63" s="224">
        <v>25.4249496904987</v>
      </c>
      <c r="L63" s="226">
        <v>0.76817332713408204</v>
      </c>
      <c r="M63" s="224">
        <v>23.496854603825799</v>
      </c>
      <c r="N63" s="226">
        <v>0.32538667176650699</v>
      </c>
      <c r="O63" s="224">
        <v>19.126476469647901</v>
      </c>
      <c r="P63" s="226">
        <v>0.38518849413432699</v>
      </c>
      <c r="Q63" s="224">
        <v>-6.2984732208508198</v>
      </c>
      <c r="R63" s="226">
        <v>0.83964457341858001</v>
      </c>
      <c r="S63" s="224">
        <v>25.568983581185499</v>
      </c>
      <c r="T63" s="226">
        <v>0.56710580820275103</v>
      </c>
      <c r="U63" s="224">
        <v>24.766831307035801</v>
      </c>
      <c r="V63" s="226">
        <v>0.59222403652456901</v>
      </c>
      <c r="W63" s="224">
        <v>20.602840207428599</v>
      </c>
      <c r="X63" s="226">
        <v>0.29714905263465802</v>
      </c>
      <c r="Y63" s="224">
        <v>-4.9661433737568501</v>
      </c>
      <c r="Z63" s="226">
        <v>0.615710465488158</v>
      </c>
      <c r="AA63" s="104"/>
      <c r="AB63" s="104"/>
      <c r="AC63" s="104"/>
      <c r="AD63" s="255"/>
    </row>
    <row r="64" spans="1:30" ht="13" customHeight="1" x14ac:dyDescent="0.25">
      <c r="A64" s="212" t="s">
        <v>443</v>
      </c>
      <c r="B64" s="186">
        <v>2</v>
      </c>
      <c r="C64" s="245">
        <v>23.617524837398499</v>
      </c>
      <c r="D64" s="248">
        <v>0.392990080640227</v>
      </c>
      <c r="E64" s="245">
        <v>24.043001513431701</v>
      </c>
      <c r="F64" s="248">
        <v>0.43834327094477099</v>
      </c>
      <c r="G64" s="245">
        <v>22.4131730760196</v>
      </c>
      <c r="H64" s="248">
        <v>0.63710135875927998</v>
      </c>
      <c r="I64" s="245">
        <v>-1.6298284374120899</v>
      </c>
      <c r="J64" s="248">
        <v>0.69867388508445405</v>
      </c>
      <c r="K64" s="245">
        <v>27.092222883615801</v>
      </c>
      <c r="L64" s="248">
        <v>1.36900868114436</v>
      </c>
      <c r="M64" s="245">
        <v>25.285339719556202</v>
      </c>
      <c r="N64" s="248">
        <v>0.51797984760909499</v>
      </c>
      <c r="O64" s="245">
        <v>20.622575831952702</v>
      </c>
      <c r="P64" s="248">
        <v>0.50539317508687398</v>
      </c>
      <c r="Q64" s="245">
        <v>-6.4696470516630997</v>
      </c>
      <c r="R64" s="248">
        <v>1.4121785996354801</v>
      </c>
      <c r="S64" s="245">
        <v>27.405793517294999</v>
      </c>
      <c r="T64" s="248">
        <v>1.0656911578908901</v>
      </c>
      <c r="U64" s="245">
        <v>27.732107299082699</v>
      </c>
      <c r="V64" s="248">
        <v>0.95960814215821599</v>
      </c>
      <c r="W64" s="245">
        <v>21.570641242668199</v>
      </c>
      <c r="X64" s="248">
        <v>0.42931615305078702</v>
      </c>
      <c r="Y64" s="245">
        <v>-5.8351522746267799</v>
      </c>
      <c r="Z64" s="248">
        <v>1.11495857596868</v>
      </c>
      <c r="AA64" s="104"/>
      <c r="AB64" s="104"/>
      <c r="AC64" s="104"/>
      <c r="AD64" s="255"/>
    </row>
    <row r="65" spans="1:30" ht="13" customHeight="1" x14ac:dyDescent="0.25">
      <c r="A65" s="213" t="s">
        <v>444</v>
      </c>
      <c r="B65" s="187">
        <v>2</v>
      </c>
      <c r="C65" s="246">
        <v>21.203026805137299</v>
      </c>
      <c r="D65" s="249">
        <v>0.17366752685496201</v>
      </c>
      <c r="E65" s="246">
        <v>21.130467498580799</v>
      </c>
      <c r="F65" s="249">
        <v>0.202802900105164</v>
      </c>
      <c r="G65" s="246">
        <v>21.150589827983602</v>
      </c>
      <c r="H65" s="249">
        <v>0.28156203712461603</v>
      </c>
      <c r="I65" s="246">
        <v>2.0122329402820601E-2</v>
      </c>
      <c r="J65" s="249">
        <v>0.32097902855101901</v>
      </c>
      <c r="K65" s="246">
        <v>24.280927185028698</v>
      </c>
      <c r="L65" s="249">
        <v>0.53878861388641797</v>
      </c>
      <c r="M65" s="246">
        <v>22.0224611856362</v>
      </c>
      <c r="N65" s="249">
        <v>0.22300352982733801</v>
      </c>
      <c r="O65" s="246">
        <v>18.402132046917401</v>
      </c>
      <c r="P65" s="249">
        <v>0.28428968582908898</v>
      </c>
      <c r="Q65" s="246">
        <v>-5.8787951381113404</v>
      </c>
      <c r="R65" s="249">
        <v>0.59389955601941402</v>
      </c>
      <c r="S65" s="246">
        <v>23.9974762635118</v>
      </c>
      <c r="T65" s="249">
        <v>0.38635145647251901</v>
      </c>
      <c r="U65" s="246">
        <v>23.2326120207501</v>
      </c>
      <c r="V65" s="249">
        <v>0.408503311492659</v>
      </c>
      <c r="W65" s="246">
        <v>19.7133165481691</v>
      </c>
      <c r="X65" s="249">
        <v>0.209863907549486</v>
      </c>
      <c r="Y65" s="246">
        <v>-4.2841597153426596</v>
      </c>
      <c r="Z65" s="249">
        <v>0.41980553503070001</v>
      </c>
      <c r="AA65" s="104"/>
      <c r="AB65" s="104"/>
      <c r="AC65" s="104"/>
      <c r="AD65" s="255"/>
    </row>
    <row r="66" spans="1:30" ht="13" customHeight="1" x14ac:dyDescent="0.25">
      <c r="A66" s="26" t="s">
        <v>445</v>
      </c>
      <c r="B66" s="184">
        <v>2</v>
      </c>
      <c r="C66" s="223">
        <v>29.653248757652602</v>
      </c>
      <c r="D66" s="225">
        <v>2.5197084435141899</v>
      </c>
      <c r="E66" s="223">
        <v>30.701686624824099</v>
      </c>
      <c r="F66" s="225">
        <v>2.9378880845880699</v>
      </c>
      <c r="G66" s="223">
        <v>28.297459093761699</v>
      </c>
      <c r="H66" s="225">
        <v>3.52704018273527</v>
      </c>
      <c r="I66" s="223">
        <v>-2.40422753106238</v>
      </c>
      <c r="J66" s="225">
        <v>3.8864682223445501</v>
      </c>
      <c r="K66" s="223">
        <v>44.437262800444799</v>
      </c>
      <c r="L66" s="225">
        <v>4.5651153316459601</v>
      </c>
      <c r="M66" s="223">
        <v>26.498743170665801</v>
      </c>
      <c r="N66" s="225">
        <v>2.7268984165438499</v>
      </c>
      <c r="O66" s="223">
        <v>25.199411863758101</v>
      </c>
      <c r="P66" s="225">
        <v>5.9406719784773196</v>
      </c>
      <c r="Q66" s="223">
        <v>-19.237850936686701</v>
      </c>
      <c r="R66" s="225">
        <v>7.4065934162984002</v>
      </c>
      <c r="S66" s="223">
        <v>41.092490036586298</v>
      </c>
      <c r="T66" s="225">
        <v>5.25061307061116</v>
      </c>
      <c r="U66" s="223">
        <v>22.995791770780599</v>
      </c>
      <c r="V66" s="225">
        <v>3.4844626019342702</v>
      </c>
      <c r="W66" s="223">
        <v>26.662030652733499</v>
      </c>
      <c r="X66" s="225">
        <v>3.31108501818506</v>
      </c>
      <c r="Y66" s="223">
        <v>-14.430459383852799</v>
      </c>
      <c r="Z66" s="225">
        <v>6.1288435282553104</v>
      </c>
      <c r="AA66" s="104"/>
      <c r="AB66" s="104"/>
      <c r="AC66" s="104"/>
      <c r="AD66" s="255"/>
    </row>
    <row r="67" spans="1:30" ht="13" customHeight="1" x14ac:dyDescent="0.25">
      <c r="A67" s="26" t="s">
        <v>446</v>
      </c>
      <c r="B67" s="184">
        <v>2</v>
      </c>
      <c r="C67" s="223">
        <v>18.966922403927601</v>
      </c>
      <c r="D67" s="225">
        <v>1.7733834366691701</v>
      </c>
      <c r="E67" s="223">
        <v>17.844693954390898</v>
      </c>
      <c r="F67" s="225">
        <v>2.4878199242881398</v>
      </c>
      <c r="G67" s="223">
        <v>20.895578959248201</v>
      </c>
      <c r="H67" s="225">
        <v>2.7107073492915998</v>
      </c>
      <c r="I67" s="223">
        <v>3.0508850048572702</v>
      </c>
      <c r="J67" s="225">
        <v>3.8391746779668701</v>
      </c>
      <c r="K67" s="223">
        <v>16.064376282379602</v>
      </c>
      <c r="L67" s="225">
        <v>4.4949743873334498</v>
      </c>
      <c r="M67" s="223">
        <v>19.504308200309701</v>
      </c>
      <c r="N67" s="225">
        <v>2.0265409035489101</v>
      </c>
      <c r="O67" s="223">
        <v>20.002012476396899</v>
      </c>
      <c r="P67" s="225">
        <v>5.37376716264201</v>
      </c>
      <c r="Q67" s="223">
        <v>3.9376361940173501</v>
      </c>
      <c r="R67" s="225">
        <v>7.0807907094409499</v>
      </c>
      <c r="S67" s="223">
        <v>15.3557809396001</v>
      </c>
      <c r="T67" s="225">
        <v>2.6640175498993601</v>
      </c>
      <c r="U67" s="223">
        <v>20.8250630644227</v>
      </c>
      <c r="V67" s="225">
        <v>3.7199831214014401</v>
      </c>
      <c r="W67" s="223">
        <v>20.059286224106799</v>
      </c>
      <c r="X67" s="225">
        <v>2.6318694535915701</v>
      </c>
      <c r="Y67" s="223">
        <v>4.7035052845066803</v>
      </c>
      <c r="Z67" s="225">
        <v>3.9639312996438298</v>
      </c>
      <c r="AA67" s="104"/>
      <c r="AB67" s="104"/>
      <c r="AC67" s="104"/>
      <c r="AD67" s="255"/>
    </row>
    <row r="68" spans="1:30" ht="13" customHeight="1" x14ac:dyDescent="0.25">
      <c r="A68" s="26" t="s">
        <v>447</v>
      </c>
      <c r="B68" s="184">
        <v>2</v>
      </c>
      <c r="C68" s="223">
        <v>26.7709573580252</v>
      </c>
      <c r="D68" s="225">
        <v>2.0996581333558999</v>
      </c>
      <c r="E68" s="223">
        <v>26.354212865672999</v>
      </c>
      <c r="F68" s="225">
        <v>2.1585552992980301</v>
      </c>
      <c r="G68" s="223">
        <v>27.373455444304</v>
      </c>
      <c r="H68" s="225">
        <v>3.6890679283940702</v>
      </c>
      <c r="I68" s="223">
        <v>1.0192425786310699</v>
      </c>
      <c r="J68" s="225">
        <v>3.8394068338528702</v>
      </c>
      <c r="K68" s="223">
        <v>26.330882272968299</v>
      </c>
      <c r="L68" s="225">
        <v>4.8402944768624403</v>
      </c>
      <c r="M68" s="223">
        <v>29.442315956454198</v>
      </c>
      <c r="N68" s="225">
        <v>3.2139906462879</v>
      </c>
      <c r="O68" s="223">
        <v>22.9869526341846</v>
      </c>
      <c r="P68" s="225">
        <v>3.0475820485690801</v>
      </c>
      <c r="Q68" s="223">
        <v>-3.3439296387837398</v>
      </c>
      <c r="R68" s="225">
        <v>6.3600544141804498</v>
      </c>
      <c r="S68" s="223">
        <v>23.837254817424601</v>
      </c>
      <c r="T68" s="225">
        <v>3.3362681642666101</v>
      </c>
      <c r="U68" s="223">
        <v>35.741833257408501</v>
      </c>
      <c r="V68" s="225">
        <v>5.16586943274452</v>
      </c>
      <c r="W68" s="223">
        <v>24.9331710236393</v>
      </c>
      <c r="X68" s="225">
        <v>2.7440641146345301</v>
      </c>
      <c r="Y68" s="223">
        <v>1.09591620621476</v>
      </c>
      <c r="Z68" s="225">
        <v>4.1073090643301704</v>
      </c>
      <c r="AA68" s="104"/>
      <c r="AB68" s="104"/>
      <c r="AC68" s="104"/>
      <c r="AD68" s="255"/>
    </row>
    <row r="69" spans="1:30" ht="13" customHeight="1" x14ac:dyDescent="0.25">
      <c r="A69" s="27" t="s">
        <v>448</v>
      </c>
      <c r="B69" s="200">
        <v>2</v>
      </c>
      <c r="C69" s="233">
        <v>26.247145012548799</v>
      </c>
      <c r="D69" s="234">
        <v>2.34874069652356</v>
      </c>
      <c r="E69" s="233">
        <v>27.1342803765234</v>
      </c>
      <c r="F69" s="234">
        <v>2.5838156308981701</v>
      </c>
      <c r="G69" s="233">
        <v>25.2082611030613</v>
      </c>
      <c r="H69" s="234">
        <v>3.5476546717779498</v>
      </c>
      <c r="I69" s="233">
        <v>-1.9260192734620301</v>
      </c>
      <c r="J69" s="234">
        <v>3.7550644744256698</v>
      </c>
      <c r="K69" s="233">
        <v>32.003593368393901</v>
      </c>
      <c r="L69" s="234">
        <v>4.6861561903872699</v>
      </c>
      <c r="M69" s="233">
        <v>27.2150271734914</v>
      </c>
      <c r="N69" s="234">
        <v>2.74539834783746</v>
      </c>
      <c r="O69" s="233">
        <v>20.9266744787265</v>
      </c>
      <c r="P69" s="234">
        <v>3.3058394056795102</v>
      </c>
      <c r="Q69" s="233">
        <v>-11.0769188896675</v>
      </c>
      <c r="R69" s="234">
        <v>4.9193940788670796</v>
      </c>
      <c r="S69" s="233">
        <v>30.583954437250298</v>
      </c>
      <c r="T69" s="234">
        <v>3.76116474120776</v>
      </c>
      <c r="U69" s="233">
        <v>25.3419068623889</v>
      </c>
      <c r="V69" s="234">
        <v>4.0180122197416903</v>
      </c>
      <c r="W69" s="233">
        <v>24.390691969946701</v>
      </c>
      <c r="X69" s="234">
        <v>2.8076517305855502</v>
      </c>
      <c r="Y69" s="233">
        <v>-6.1932624673035903</v>
      </c>
      <c r="Z69" s="234">
        <v>4.1339543757883597</v>
      </c>
      <c r="AA69" s="251"/>
      <c r="AB69" s="251"/>
      <c r="AC69" s="251"/>
      <c r="AD69" s="256"/>
    </row>
    <row r="70" spans="1:30" ht="13" customHeight="1" x14ac:dyDescent="0.25">
      <c r="A70" s="26"/>
      <c r="B70" s="188"/>
      <c r="C70" s="223" t="s">
        <v>1676</v>
      </c>
      <c r="D70" s="225" t="s">
        <v>1677</v>
      </c>
      <c r="E70" s="223" t="s">
        <v>1824</v>
      </c>
      <c r="F70" s="225" t="s">
        <v>1825</v>
      </c>
      <c r="G70" s="223" t="s">
        <v>1826</v>
      </c>
      <c r="H70" s="225" t="s">
        <v>1827</v>
      </c>
      <c r="I70" s="223" t="s">
        <v>1828</v>
      </c>
      <c r="J70" s="225" t="s">
        <v>1829</v>
      </c>
      <c r="K70" s="223" t="s">
        <v>1830</v>
      </c>
      <c r="L70" s="225" t="s">
        <v>1831</v>
      </c>
      <c r="M70" s="223" t="s">
        <v>1832</v>
      </c>
      <c r="N70" s="225" t="s">
        <v>1833</v>
      </c>
      <c r="O70" s="223" t="s">
        <v>1834</v>
      </c>
      <c r="P70" s="225" t="s">
        <v>1835</v>
      </c>
      <c r="Q70" s="223" t="s">
        <v>1836</v>
      </c>
      <c r="R70" s="225" t="s">
        <v>1837</v>
      </c>
      <c r="S70" s="223" t="s">
        <v>1838</v>
      </c>
      <c r="T70" s="225" t="s">
        <v>1839</v>
      </c>
      <c r="U70" s="223" t="s">
        <v>1840</v>
      </c>
      <c r="V70" s="225" t="s">
        <v>1841</v>
      </c>
      <c r="W70" s="223" t="s">
        <v>1842</v>
      </c>
      <c r="X70" s="225" t="s">
        <v>1843</v>
      </c>
      <c r="Y70" s="223" t="s">
        <v>1844</v>
      </c>
      <c r="Z70" s="225" t="s">
        <v>1845</v>
      </c>
      <c r="AA70" s="223" t="s">
        <v>1698</v>
      </c>
      <c r="AB70" s="225" t="s">
        <v>1699</v>
      </c>
      <c r="AC70" s="104" t="s">
        <v>1720</v>
      </c>
      <c r="AD70" s="255" t="s">
        <v>1721</v>
      </c>
    </row>
    <row r="71" spans="1:30" ht="13" customHeight="1" x14ac:dyDescent="0.25">
      <c r="A71" s="26" t="s">
        <v>392</v>
      </c>
      <c r="B71" s="188">
        <v>1</v>
      </c>
      <c r="C71" s="223">
        <v>26.6463811484244</v>
      </c>
      <c r="D71" s="225">
        <v>1.7525701499181801</v>
      </c>
      <c r="E71" s="223">
        <v>27.634397670082301</v>
      </c>
      <c r="F71" s="225">
        <v>1.7910526728316101</v>
      </c>
      <c r="G71" s="223">
        <v>20.225624427596902</v>
      </c>
      <c r="H71" s="225">
        <v>3.1148892744316599</v>
      </c>
      <c r="I71" s="223">
        <v>-7.4087732424854602</v>
      </c>
      <c r="J71" s="225">
        <v>3.0084944667552298</v>
      </c>
      <c r="K71" s="223">
        <v>33.134427194722697</v>
      </c>
      <c r="L71" s="225">
        <v>3.6055849840354401</v>
      </c>
      <c r="M71" s="223">
        <v>27.606955784826798</v>
      </c>
      <c r="N71" s="225">
        <v>1.98347514466179</v>
      </c>
      <c r="O71" s="223">
        <v>19.1109908424441</v>
      </c>
      <c r="P71" s="225">
        <v>2.5567026657007399</v>
      </c>
      <c r="Q71" s="223">
        <v>-14.023436352278599</v>
      </c>
      <c r="R71" s="225">
        <v>4.3881000651595299</v>
      </c>
      <c r="S71" s="223">
        <v>30.066630111252099</v>
      </c>
      <c r="T71" s="225">
        <v>3.4025203726690401</v>
      </c>
      <c r="U71" s="223">
        <v>30.9731674750631</v>
      </c>
      <c r="V71" s="225">
        <v>3.1224898834514399</v>
      </c>
      <c r="W71" s="223">
        <v>23.5834030646092</v>
      </c>
      <c r="X71" s="225">
        <v>2.1591814583742601</v>
      </c>
      <c r="Y71" s="223">
        <v>-6.4832270466428801</v>
      </c>
      <c r="Z71" s="225">
        <v>3.8638174855143999</v>
      </c>
      <c r="AA71" s="223">
        <v>-0.41094807772610797</v>
      </c>
      <c r="AB71" s="225">
        <v>2.3427629849976999</v>
      </c>
      <c r="AC71" s="104"/>
      <c r="AD71" s="255"/>
    </row>
    <row r="72" spans="1:30" ht="13" customHeight="1" x14ac:dyDescent="0.25">
      <c r="A72" s="26" t="s">
        <v>396</v>
      </c>
      <c r="B72" s="188">
        <v>1</v>
      </c>
      <c r="C72" s="223">
        <v>23.356019742731998</v>
      </c>
      <c r="D72" s="225">
        <v>1.1936066048777201</v>
      </c>
      <c r="E72" s="223">
        <v>23.716288256611701</v>
      </c>
      <c r="F72" s="225">
        <v>1.27483817035394</v>
      </c>
      <c r="G72" s="223">
        <v>21.090760602130299</v>
      </c>
      <c r="H72" s="225">
        <v>2.20332585822239</v>
      </c>
      <c r="I72" s="223">
        <v>-2.6255276544814099</v>
      </c>
      <c r="J72" s="225">
        <v>2.3092650735991</v>
      </c>
      <c r="K72" s="223">
        <v>21.377465247809901</v>
      </c>
      <c r="L72" s="225">
        <v>2.0166192114164398</v>
      </c>
      <c r="M72" s="223">
        <v>25.792515865279899</v>
      </c>
      <c r="N72" s="225">
        <v>1.491786113626</v>
      </c>
      <c r="O72" s="223">
        <v>18.3347115814774</v>
      </c>
      <c r="P72" s="225">
        <v>1.8605941152138801</v>
      </c>
      <c r="Q72" s="223">
        <v>-3.04275366633258</v>
      </c>
      <c r="R72" s="225">
        <v>2.4760782680439801</v>
      </c>
      <c r="S72" s="223">
        <v>25.0510304925157</v>
      </c>
      <c r="T72" s="225">
        <v>2.2114099994629099</v>
      </c>
      <c r="U72" s="223">
        <v>24.713048172873201</v>
      </c>
      <c r="V72" s="225">
        <v>2.22927221719713</v>
      </c>
      <c r="W72" s="223">
        <v>22.622132039050999</v>
      </c>
      <c r="X72" s="225">
        <v>1.25041877189582</v>
      </c>
      <c r="Y72" s="223">
        <v>-2.42889845346469</v>
      </c>
      <c r="Z72" s="225">
        <v>2.2506366626430299</v>
      </c>
      <c r="AA72" s="223">
        <v>-11.8877115927174</v>
      </c>
      <c r="AB72" s="225">
        <v>1.92080036059184</v>
      </c>
      <c r="AC72" s="104"/>
      <c r="AD72" s="255"/>
    </row>
    <row r="73" spans="1:30" ht="13" customHeight="1" x14ac:dyDescent="0.25">
      <c r="A73" s="210" t="s">
        <v>398</v>
      </c>
      <c r="B73" s="188">
        <v>1</v>
      </c>
      <c r="C73" s="223">
        <v>23.377182442769001</v>
      </c>
      <c r="D73" s="225">
        <v>1.4752189719358799</v>
      </c>
      <c r="E73" s="223">
        <v>23.5273203888868</v>
      </c>
      <c r="F73" s="225">
        <v>1.5568050317742499</v>
      </c>
      <c r="G73" s="223">
        <v>22.2221623941535</v>
      </c>
      <c r="H73" s="225">
        <v>3.2752812753092102</v>
      </c>
      <c r="I73" s="223">
        <v>-1.3051579947332299</v>
      </c>
      <c r="J73" s="225">
        <v>3.4238510126677899</v>
      </c>
      <c r="K73" s="223">
        <v>20.6134620892004</v>
      </c>
      <c r="L73" s="225">
        <v>3.3460956470965799</v>
      </c>
      <c r="M73" s="223">
        <v>26.371993812069402</v>
      </c>
      <c r="N73" s="225">
        <v>1.9256267028054299</v>
      </c>
      <c r="O73" s="223">
        <v>17.746897830314602</v>
      </c>
      <c r="P73" s="225">
        <v>2.32140336374305</v>
      </c>
      <c r="Q73" s="223">
        <v>-2.8665642588858198</v>
      </c>
      <c r="R73" s="225">
        <v>4.0851080533562296</v>
      </c>
      <c r="S73" s="223">
        <v>21.5629860999735</v>
      </c>
      <c r="T73" s="225">
        <v>3.0348783176293899</v>
      </c>
      <c r="U73" s="223">
        <v>25.2679028535531</v>
      </c>
      <c r="V73" s="225">
        <v>3.2968725231010501</v>
      </c>
      <c r="W73" s="223">
        <v>23.3622652885898</v>
      </c>
      <c r="X73" s="225">
        <v>1.69151863421131</v>
      </c>
      <c r="Y73" s="223">
        <v>1.79927918861622</v>
      </c>
      <c r="Z73" s="225">
        <v>3.53050626047296</v>
      </c>
      <c r="AA73" s="223">
        <v>-19.1904735832291</v>
      </c>
      <c r="AB73" s="225">
        <v>2.4157093101964202</v>
      </c>
      <c r="AC73" s="104"/>
      <c r="AD73" s="255"/>
    </row>
    <row r="74" spans="1:30" ht="13" customHeight="1" x14ac:dyDescent="0.25">
      <c r="A74" s="26" t="s">
        <v>399</v>
      </c>
      <c r="B74" s="188">
        <v>1</v>
      </c>
      <c r="C74" s="223">
        <v>19.996567034549301</v>
      </c>
      <c r="D74" s="225">
        <v>1.2702604328932099</v>
      </c>
      <c r="E74" s="223">
        <v>19.1443845659606</v>
      </c>
      <c r="F74" s="225">
        <v>1.41698432301482</v>
      </c>
      <c r="G74" s="223">
        <v>24.839342177771499</v>
      </c>
      <c r="H74" s="225">
        <v>3.5241960312807099</v>
      </c>
      <c r="I74" s="223">
        <v>5.6949576118109304</v>
      </c>
      <c r="J74" s="225">
        <v>3.8886049974482302</v>
      </c>
      <c r="K74" s="223">
        <v>17.092968206557298</v>
      </c>
      <c r="L74" s="225">
        <v>3.5421142220289701</v>
      </c>
      <c r="M74" s="223">
        <v>18.925982513316001</v>
      </c>
      <c r="N74" s="225">
        <v>1.4540320948502701</v>
      </c>
      <c r="O74" s="223">
        <v>23.403985228237101</v>
      </c>
      <c r="P74" s="225">
        <v>2.5643467089837801</v>
      </c>
      <c r="Q74" s="223">
        <v>6.3110170216797501</v>
      </c>
      <c r="R74" s="225">
        <v>3.6738471642598398</v>
      </c>
      <c r="S74" s="223">
        <v>18.8021257939644</v>
      </c>
      <c r="T74" s="225">
        <v>2.7592435019476298</v>
      </c>
      <c r="U74" s="223">
        <v>18.783460206806399</v>
      </c>
      <c r="V74" s="225">
        <v>2.4538577169543401</v>
      </c>
      <c r="W74" s="223">
        <v>20.8757981317119</v>
      </c>
      <c r="X74" s="225">
        <v>1.4274781041511699</v>
      </c>
      <c r="Y74" s="223">
        <v>2.0736723377475701</v>
      </c>
      <c r="Z74" s="225">
        <v>2.9532288737327401</v>
      </c>
      <c r="AA74" s="223">
        <v>-15.2216469204622</v>
      </c>
      <c r="AB74" s="225">
        <v>2.0640638138370799</v>
      </c>
      <c r="AC74" s="104"/>
      <c r="AD74" s="255"/>
    </row>
    <row r="75" spans="1:30" ht="13" customHeight="1" x14ac:dyDescent="0.25">
      <c r="A75" s="26" t="s">
        <v>410</v>
      </c>
      <c r="B75" s="188">
        <v>1</v>
      </c>
      <c r="C75" s="223">
        <v>27.3658643311541</v>
      </c>
      <c r="D75" s="225">
        <v>1.5651666197952701</v>
      </c>
      <c r="E75" s="223">
        <v>27.970232751101499</v>
      </c>
      <c r="F75" s="225">
        <v>1.6947500776431901</v>
      </c>
      <c r="G75" s="223">
        <v>24.005379880189</v>
      </c>
      <c r="H75" s="225">
        <v>3.2068256095961898</v>
      </c>
      <c r="I75" s="223">
        <v>-3.9648528709124302</v>
      </c>
      <c r="J75" s="225">
        <v>3.4891529946326698</v>
      </c>
      <c r="K75" s="223">
        <v>39.738564141279099</v>
      </c>
      <c r="L75" s="225">
        <v>5.4320752726116801</v>
      </c>
      <c r="M75" s="223">
        <v>28.295948320089401</v>
      </c>
      <c r="N75" s="225">
        <v>2.1492986303719701</v>
      </c>
      <c r="O75" s="223">
        <v>21.936038348732101</v>
      </c>
      <c r="P75" s="225">
        <v>2.1048347432468901</v>
      </c>
      <c r="Q75" s="223">
        <v>-17.802525792547002</v>
      </c>
      <c r="R75" s="225">
        <v>5.5076394561830098</v>
      </c>
      <c r="S75" s="223">
        <v>38.040830182496997</v>
      </c>
      <c r="T75" s="225">
        <v>4.0921466730530396</v>
      </c>
      <c r="U75" s="223">
        <v>37.146623739243303</v>
      </c>
      <c r="V75" s="225">
        <v>3.7598222502048202</v>
      </c>
      <c r="W75" s="223">
        <v>23.4538585996414</v>
      </c>
      <c r="X75" s="225">
        <v>1.624982128871</v>
      </c>
      <c r="Y75" s="223">
        <v>-14.5869715828557</v>
      </c>
      <c r="Z75" s="225">
        <v>4.3316155174749102</v>
      </c>
      <c r="AA75" s="223">
        <v>-6.3692776065679197</v>
      </c>
      <c r="AB75" s="225">
        <v>2.1298025766704201</v>
      </c>
      <c r="AC75" s="104"/>
      <c r="AD75" s="255"/>
    </row>
    <row r="76" spans="1:30" ht="13" customHeight="1" x14ac:dyDescent="0.25">
      <c r="A76" s="26" t="s">
        <v>415</v>
      </c>
      <c r="B76" s="188">
        <v>1</v>
      </c>
      <c r="C76" s="223">
        <v>21.068581873807101</v>
      </c>
      <c r="D76" s="225">
        <v>1.04835385559953</v>
      </c>
      <c r="E76" s="223">
        <v>22.2681356927529</v>
      </c>
      <c r="F76" s="225">
        <v>1.2749396013607299</v>
      </c>
      <c r="G76" s="223">
        <v>18.976789175535501</v>
      </c>
      <c r="H76" s="225">
        <v>1.5969192172339399</v>
      </c>
      <c r="I76" s="223">
        <v>-3.2913465172174199</v>
      </c>
      <c r="J76" s="225">
        <v>1.9272662144261099</v>
      </c>
      <c r="K76" s="223">
        <v>17.585001678028998</v>
      </c>
      <c r="L76" s="225">
        <v>1.9669322773587901</v>
      </c>
      <c r="M76" s="223">
        <v>20.852952025091898</v>
      </c>
      <c r="N76" s="225">
        <v>1.3330561300567101</v>
      </c>
      <c r="O76" s="223">
        <v>24.0482816927443</v>
      </c>
      <c r="P76" s="225">
        <v>1.9956123616369199</v>
      </c>
      <c r="Q76" s="223">
        <v>6.4632800147153402</v>
      </c>
      <c r="R76" s="225">
        <v>2.80652206667434</v>
      </c>
      <c r="S76" s="223">
        <v>17.704938999199499</v>
      </c>
      <c r="T76" s="225">
        <v>2.1452909180647999</v>
      </c>
      <c r="U76" s="223">
        <v>19.958907039912098</v>
      </c>
      <c r="V76" s="225">
        <v>1.99683257172852</v>
      </c>
      <c r="W76" s="223">
        <v>22.694470360190699</v>
      </c>
      <c r="X76" s="225">
        <v>1.1910046727444901</v>
      </c>
      <c r="Y76" s="223">
        <v>4.9895313609912098</v>
      </c>
      <c r="Z76" s="225">
        <v>2.2186304220637698</v>
      </c>
      <c r="AA76" s="223">
        <v>1.42495110274018</v>
      </c>
      <c r="AB76" s="225">
        <v>1.65289291782121</v>
      </c>
      <c r="AC76" s="104"/>
      <c r="AD76" s="255"/>
    </row>
    <row r="77" spans="1:30" ht="13" customHeight="1" x14ac:dyDescent="0.25">
      <c r="A77" s="26" t="s">
        <v>417</v>
      </c>
      <c r="B77" s="188">
        <v>1</v>
      </c>
      <c r="C77" s="223">
        <v>6.65512389425664</v>
      </c>
      <c r="D77" s="225">
        <v>0.87643988863257305</v>
      </c>
      <c r="E77" s="223">
        <v>5.6843556561781297</v>
      </c>
      <c r="F77" s="225">
        <v>0.89665567235793897</v>
      </c>
      <c r="G77" s="223">
        <v>10.137439860720599</v>
      </c>
      <c r="H77" s="225">
        <v>2.0304452671751001</v>
      </c>
      <c r="I77" s="223">
        <v>4.4530842045424999</v>
      </c>
      <c r="J77" s="225">
        <v>2.1217032434152401</v>
      </c>
      <c r="K77" s="223">
        <v>6.9373575977315198</v>
      </c>
      <c r="L77" s="225">
        <v>2.2460190650246701</v>
      </c>
      <c r="M77" s="223">
        <v>7.3258744364024402</v>
      </c>
      <c r="N77" s="225">
        <v>1.1701653598712101</v>
      </c>
      <c r="O77" s="223">
        <v>5.0481182805321403</v>
      </c>
      <c r="P77" s="225">
        <v>1.2901210252956401</v>
      </c>
      <c r="Q77" s="223">
        <v>-1.88923931719938</v>
      </c>
      <c r="R77" s="225">
        <v>2.4884703463989499</v>
      </c>
      <c r="S77" s="223">
        <v>8.4975835135230895</v>
      </c>
      <c r="T77" s="225">
        <v>2.4165682299040498</v>
      </c>
      <c r="U77" s="223">
        <v>8.7813622708563006</v>
      </c>
      <c r="V77" s="225">
        <v>2.0167493664638299</v>
      </c>
      <c r="W77" s="223">
        <v>5.9056572719203198</v>
      </c>
      <c r="X77" s="225">
        <v>0.95577681006106496</v>
      </c>
      <c r="Y77" s="223">
        <v>-2.5919262416027702</v>
      </c>
      <c r="Z77" s="225">
        <v>2.4673569642932001</v>
      </c>
      <c r="AA77" s="223">
        <v>-4.3659298736047001</v>
      </c>
      <c r="AB77" s="225">
        <v>1.24562856976426</v>
      </c>
      <c r="AC77" s="104"/>
      <c r="AD77" s="255"/>
    </row>
    <row r="78" spans="1:30" ht="13" customHeight="1" x14ac:dyDescent="0.25">
      <c r="A78" s="26" t="s">
        <v>423</v>
      </c>
      <c r="B78" s="188">
        <v>1</v>
      </c>
      <c r="C78" s="223">
        <v>22.635611236277601</v>
      </c>
      <c r="D78" s="225">
        <v>1.32466936720954</v>
      </c>
      <c r="E78" s="223">
        <v>21.652267461665801</v>
      </c>
      <c r="F78" s="225">
        <v>1.3058563180987901</v>
      </c>
      <c r="G78" s="223">
        <v>24.2766347700138</v>
      </c>
      <c r="H78" s="225">
        <v>2.1497906602362602</v>
      </c>
      <c r="I78" s="223">
        <v>2.6243673083480501</v>
      </c>
      <c r="J78" s="225">
        <v>2.2079528739944299</v>
      </c>
      <c r="K78" s="223">
        <v>30.278700096959</v>
      </c>
      <c r="L78" s="225">
        <v>3.0132739890698801</v>
      </c>
      <c r="M78" s="223">
        <v>22.561951049318001</v>
      </c>
      <c r="N78" s="225">
        <v>1.4885179082561399</v>
      </c>
      <c r="O78" s="223">
        <v>14.6837685168697</v>
      </c>
      <c r="P78" s="225">
        <v>2.48508943589332</v>
      </c>
      <c r="Q78" s="223">
        <v>-15.5949315800894</v>
      </c>
      <c r="R78" s="225">
        <v>3.9639637971796202</v>
      </c>
      <c r="S78" s="223">
        <v>27.8909325358545</v>
      </c>
      <c r="T78" s="225">
        <v>2.1521589099923801</v>
      </c>
      <c r="U78" s="223">
        <v>23.268708351380798</v>
      </c>
      <c r="V78" s="225">
        <v>2.16194115798872</v>
      </c>
      <c r="W78" s="223">
        <v>19.310710208215099</v>
      </c>
      <c r="X78" s="225">
        <v>1.6965637646588601</v>
      </c>
      <c r="Y78" s="223">
        <v>-8.5802223276394294</v>
      </c>
      <c r="Z78" s="225">
        <v>2.5215151913215501</v>
      </c>
      <c r="AA78" s="223">
        <v>-25.881812095713801</v>
      </c>
      <c r="AB78" s="225">
        <v>1.8563931701113401</v>
      </c>
      <c r="AC78" s="104"/>
      <c r="AD78" s="255"/>
    </row>
    <row r="79" spans="1:30" ht="13" customHeight="1" x14ac:dyDescent="0.25">
      <c r="A79" s="26" t="s">
        <v>428</v>
      </c>
      <c r="B79" s="188">
        <v>1</v>
      </c>
      <c r="C79" s="223">
        <v>7.6201623756182197</v>
      </c>
      <c r="D79" s="225">
        <v>0.61106093734767797</v>
      </c>
      <c r="E79" s="223">
        <v>6.2066825357274196</v>
      </c>
      <c r="F79" s="225">
        <v>0.65660907488210696</v>
      </c>
      <c r="G79" s="223">
        <v>9.7140155589866009</v>
      </c>
      <c r="H79" s="225">
        <v>1.1875860917616701</v>
      </c>
      <c r="I79" s="223">
        <v>3.5073330232591702</v>
      </c>
      <c r="J79" s="225">
        <v>1.3525242652310201</v>
      </c>
      <c r="K79" s="223">
        <v>10.1349025615052</v>
      </c>
      <c r="L79" s="225">
        <v>2.4427317520891401</v>
      </c>
      <c r="M79" s="223">
        <v>8.0872537601949794</v>
      </c>
      <c r="N79" s="225">
        <v>0.70467474421338405</v>
      </c>
      <c r="O79" s="223">
        <v>5.0125283288882798</v>
      </c>
      <c r="P79" s="225">
        <v>1.13004779089685</v>
      </c>
      <c r="Q79" s="223">
        <v>-5.1223742326168802</v>
      </c>
      <c r="R79" s="225">
        <v>2.6805231704543999</v>
      </c>
      <c r="S79" s="223">
        <v>9.6926862380020893</v>
      </c>
      <c r="T79" s="225">
        <v>1.4592937780609601</v>
      </c>
      <c r="U79" s="223">
        <v>6.3949076280179202</v>
      </c>
      <c r="V79" s="225">
        <v>1.64881110434552</v>
      </c>
      <c r="W79" s="223">
        <v>6.9345428358527004</v>
      </c>
      <c r="X79" s="225">
        <v>0.74422734113961297</v>
      </c>
      <c r="Y79" s="223">
        <v>-2.7581434021493898</v>
      </c>
      <c r="Z79" s="225">
        <v>1.66254880911527</v>
      </c>
      <c r="AA79" s="223">
        <v>-1.8640189981112401</v>
      </c>
      <c r="AB79" s="225">
        <v>0.93874399224865301</v>
      </c>
      <c r="AC79" s="104"/>
      <c r="AD79" s="255"/>
    </row>
    <row r="80" spans="1:30" ht="13" customHeight="1" x14ac:dyDescent="0.25">
      <c r="A80" s="26" t="s">
        <v>433</v>
      </c>
      <c r="B80" s="188">
        <v>1</v>
      </c>
      <c r="C80" s="223">
        <v>12.6165920171105</v>
      </c>
      <c r="D80" s="225">
        <v>0.81434136063773999</v>
      </c>
      <c r="E80" s="223">
        <v>12.453130692057</v>
      </c>
      <c r="F80" s="225">
        <v>0.78233971968659699</v>
      </c>
      <c r="G80" s="223">
        <v>13.517126421777</v>
      </c>
      <c r="H80" s="225">
        <v>2.77463002913461</v>
      </c>
      <c r="I80" s="223">
        <v>1.06399572971996</v>
      </c>
      <c r="J80" s="225">
        <v>2.6867660753512301</v>
      </c>
      <c r="K80" s="223">
        <v>17.330319372907798</v>
      </c>
      <c r="L80" s="225">
        <v>3.0307774453751102</v>
      </c>
      <c r="M80" s="223">
        <v>13.645130553431001</v>
      </c>
      <c r="N80" s="225">
        <v>1.0485847130336501</v>
      </c>
      <c r="O80" s="223">
        <v>9.7457656247597999</v>
      </c>
      <c r="P80" s="225">
        <v>1.2108974929351799</v>
      </c>
      <c r="Q80" s="223">
        <v>-7.5845537481479797</v>
      </c>
      <c r="R80" s="225">
        <v>3.1784283243395199</v>
      </c>
      <c r="S80" s="223">
        <v>17.893164342792499</v>
      </c>
      <c r="T80" s="225">
        <v>2.1846083777715202</v>
      </c>
      <c r="U80" s="223">
        <v>16.3846508639826</v>
      </c>
      <c r="V80" s="225">
        <v>2.5897962498070699</v>
      </c>
      <c r="W80" s="223">
        <v>10.580506161048101</v>
      </c>
      <c r="X80" s="225">
        <v>0.86318666647615105</v>
      </c>
      <c r="Y80" s="223">
        <v>-7.3126581817444203</v>
      </c>
      <c r="Z80" s="225">
        <v>2.1159430914346902</v>
      </c>
      <c r="AA80" s="223">
        <v>-0.71705337571800998</v>
      </c>
      <c r="AB80" s="225">
        <v>1.2582054881467299</v>
      </c>
      <c r="AC80" s="104"/>
      <c r="AD80" s="255"/>
    </row>
    <row r="81" spans="1:30" ht="13" customHeight="1" x14ac:dyDescent="0.25">
      <c r="A81" s="26" t="s">
        <v>435</v>
      </c>
      <c r="B81" s="188">
        <v>1</v>
      </c>
      <c r="C81" s="223">
        <v>22.529272621762999</v>
      </c>
      <c r="D81" s="225">
        <v>1.2311238734276799</v>
      </c>
      <c r="E81" s="223">
        <v>23.3043151194267</v>
      </c>
      <c r="F81" s="225">
        <v>1.41972826621487</v>
      </c>
      <c r="G81" s="223">
        <v>19.760059056425099</v>
      </c>
      <c r="H81" s="225">
        <v>1.88683167985527</v>
      </c>
      <c r="I81" s="223">
        <v>-3.5442560630015998</v>
      </c>
      <c r="J81" s="225">
        <v>2.1049890965158999</v>
      </c>
      <c r="K81" s="223">
        <v>28.2786272519797</v>
      </c>
      <c r="L81" s="225">
        <v>3.61368885996712</v>
      </c>
      <c r="M81" s="223">
        <v>24.088044951896201</v>
      </c>
      <c r="N81" s="225">
        <v>1.5673585520734501</v>
      </c>
      <c r="O81" s="223">
        <v>16.988826634467198</v>
      </c>
      <c r="P81" s="225">
        <v>1.69377482747409</v>
      </c>
      <c r="Q81" s="223">
        <v>-11.289800617512499</v>
      </c>
      <c r="R81" s="225">
        <v>3.8300509812045198</v>
      </c>
      <c r="S81" s="223">
        <v>29.2247770679277</v>
      </c>
      <c r="T81" s="225">
        <v>2.99270187881383</v>
      </c>
      <c r="U81" s="223">
        <v>25.746678114087999</v>
      </c>
      <c r="V81" s="225">
        <v>2.2696183315825</v>
      </c>
      <c r="W81" s="223">
        <v>20.1461675699219</v>
      </c>
      <c r="X81" s="225">
        <v>1.28940735634823</v>
      </c>
      <c r="Y81" s="223">
        <v>-9.0786094980057896</v>
      </c>
      <c r="Z81" s="225">
        <v>3.0052276340234498</v>
      </c>
      <c r="AA81" s="223">
        <v>-10.9154063302616</v>
      </c>
      <c r="AB81" s="225">
        <v>1.69994119118529</v>
      </c>
      <c r="AC81" s="104"/>
      <c r="AD81" s="255"/>
    </row>
    <row r="82" spans="1:30" ht="13" customHeight="1" x14ac:dyDescent="0.25">
      <c r="A82" s="26" t="s">
        <v>437</v>
      </c>
      <c r="B82" s="188">
        <v>1</v>
      </c>
      <c r="C82" s="223">
        <v>13.008722924021299</v>
      </c>
      <c r="D82" s="225">
        <v>0.94183446146062599</v>
      </c>
      <c r="E82" s="223">
        <v>13.2092453014978</v>
      </c>
      <c r="F82" s="225">
        <v>1.19537573292651</v>
      </c>
      <c r="G82" s="223">
        <v>12.7525729137268</v>
      </c>
      <c r="H82" s="225">
        <v>1.4917163226414301</v>
      </c>
      <c r="I82" s="223">
        <v>-0.45667238777102898</v>
      </c>
      <c r="J82" s="225">
        <v>1.9000627222740401</v>
      </c>
      <c r="K82" s="223">
        <v>27.4926626981628</v>
      </c>
      <c r="L82" s="225">
        <v>3.9655498238371498</v>
      </c>
      <c r="M82" s="223">
        <v>12.2946211722176</v>
      </c>
      <c r="N82" s="225">
        <v>1.25169440315327</v>
      </c>
      <c r="O82" s="223">
        <v>7.4397244277345198</v>
      </c>
      <c r="P82" s="225">
        <v>1.1309221415152799</v>
      </c>
      <c r="Q82" s="223">
        <v>-20.052938270428299</v>
      </c>
      <c r="R82" s="225">
        <v>4.0527734055584199</v>
      </c>
      <c r="S82" s="223">
        <v>25.261447788767001</v>
      </c>
      <c r="T82" s="225">
        <v>3.5435744740587198</v>
      </c>
      <c r="U82" s="223">
        <v>18.0956204875738</v>
      </c>
      <c r="V82" s="225">
        <v>2.46676903797563</v>
      </c>
      <c r="W82" s="223">
        <v>9.4749387242182497</v>
      </c>
      <c r="X82" s="225">
        <v>0.94513510730091899</v>
      </c>
      <c r="Y82" s="223">
        <v>-15.786509064548699</v>
      </c>
      <c r="Z82" s="225">
        <v>3.64875671539395</v>
      </c>
      <c r="AA82" s="223">
        <v>-25.234516910321499</v>
      </c>
      <c r="AB82" s="225">
        <v>1.55697535792201</v>
      </c>
      <c r="AC82" s="104"/>
      <c r="AD82" s="255"/>
    </row>
    <row r="83" spans="1:30" ht="13" customHeight="1" x14ac:dyDescent="0.25">
      <c r="A83" s="26" t="s">
        <v>438</v>
      </c>
      <c r="B83" s="188">
        <v>1</v>
      </c>
      <c r="C83" s="223">
        <v>13.9384750283107</v>
      </c>
      <c r="D83" s="225">
        <v>1.0757997694139501</v>
      </c>
      <c r="E83" s="223">
        <v>13.429783452043999</v>
      </c>
      <c r="F83" s="225">
        <v>1.01037379815037</v>
      </c>
      <c r="G83" s="223">
        <v>16.839018649452399</v>
      </c>
      <c r="H83" s="225">
        <v>4.2355795682665498</v>
      </c>
      <c r="I83" s="223">
        <v>3.4092351974083899</v>
      </c>
      <c r="J83" s="225">
        <v>4.2570694748215301</v>
      </c>
      <c r="K83" s="223">
        <v>15.198803161915601</v>
      </c>
      <c r="L83" s="225">
        <v>1.9888118188725501</v>
      </c>
      <c r="M83" s="223">
        <v>12.831414779438701</v>
      </c>
      <c r="N83" s="225">
        <v>1.3095501693873</v>
      </c>
      <c r="O83" s="223">
        <v>13.577232955984</v>
      </c>
      <c r="P83" s="225">
        <v>2.49610087395929</v>
      </c>
      <c r="Q83" s="223">
        <v>-1.62157020593154</v>
      </c>
      <c r="R83" s="225">
        <v>2.94709637105111</v>
      </c>
      <c r="S83" s="223">
        <v>11.5796111269963</v>
      </c>
      <c r="T83" s="225">
        <v>1.5588151550082801</v>
      </c>
      <c r="U83" s="223">
        <v>14.059180123608201</v>
      </c>
      <c r="V83" s="225">
        <v>1.7302509445704399</v>
      </c>
      <c r="W83" s="223">
        <v>13.903420109524401</v>
      </c>
      <c r="X83" s="225">
        <v>1.65308523575072</v>
      </c>
      <c r="Y83" s="223">
        <v>2.3238089825280999</v>
      </c>
      <c r="Z83" s="225">
        <v>2.1049154067712998</v>
      </c>
      <c r="AA83" s="223">
        <v>-2.0068986484406901</v>
      </c>
      <c r="AB83" s="225">
        <v>1.54495500090881</v>
      </c>
      <c r="AC83" s="104"/>
      <c r="AD83" s="255"/>
    </row>
    <row r="84" spans="1:30" ht="13" customHeight="1" x14ac:dyDescent="0.25">
      <c r="A84" s="62" t="s">
        <v>449</v>
      </c>
      <c r="B84" s="189">
        <v>1</v>
      </c>
      <c r="C84" s="247">
        <v>18.1197811856687</v>
      </c>
      <c r="D84" s="250">
        <v>0.34134191069173297</v>
      </c>
      <c r="E84" s="247">
        <v>18.056101596258799</v>
      </c>
      <c r="F84" s="250">
        <v>0.36663281244434798</v>
      </c>
      <c r="G84" s="247">
        <v>18.011230291193801</v>
      </c>
      <c r="H84" s="250">
        <v>0.75180221069718001</v>
      </c>
      <c r="I84" s="247">
        <v>-4.48713050650284E-2</v>
      </c>
      <c r="J84" s="250">
        <v>0.79049083284586696</v>
      </c>
      <c r="K84" s="247">
        <v>22.0483166007966</v>
      </c>
      <c r="L84" s="250">
        <v>0.93171925454029403</v>
      </c>
      <c r="M84" s="247">
        <v>18.525720434291902</v>
      </c>
      <c r="N84" s="250">
        <v>0.42155197982113402</v>
      </c>
      <c r="O84" s="247">
        <v>14.944164371905901</v>
      </c>
      <c r="P84" s="250">
        <v>0.56488046401603398</v>
      </c>
      <c r="Q84" s="247">
        <v>-7.1041522288907499</v>
      </c>
      <c r="R84" s="250">
        <v>1.04105629382013</v>
      </c>
      <c r="S84" s="247">
        <v>21.642146516107701</v>
      </c>
      <c r="T84" s="250">
        <v>0.77614419410778901</v>
      </c>
      <c r="U84" s="247">
        <v>20.358859539450499</v>
      </c>
      <c r="V84" s="250">
        <v>0.70347053607628895</v>
      </c>
      <c r="W84" s="247">
        <v>16.623800422992101</v>
      </c>
      <c r="X84" s="250">
        <v>0.39705259968311701</v>
      </c>
      <c r="Y84" s="247">
        <v>-5.0183460931155697</v>
      </c>
      <c r="Z84" s="250">
        <v>0.82858600354287804</v>
      </c>
      <c r="AA84" s="247">
        <v>-8.4013361730929397</v>
      </c>
      <c r="AB84" s="250">
        <v>0.49656012564628399</v>
      </c>
      <c r="AC84" s="104"/>
      <c r="AD84" s="255"/>
    </row>
    <row r="85" spans="1:30" ht="13" customHeight="1" x14ac:dyDescent="0.25">
      <c r="A85" s="26" t="s">
        <v>121</v>
      </c>
      <c r="B85" s="188">
        <v>1</v>
      </c>
      <c r="C85" s="223">
        <v>23.342183727001601</v>
      </c>
      <c r="D85" s="225">
        <v>1.77453741109643</v>
      </c>
      <c r="E85" s="223">
        <v>23.839747050051098</v>
      </c>
      <c r="F85" s="225">
        <v>1.89858319586928</v>
      </c>
      <c r="G85" s="223">
        <v>20.338294817989699</v>
      </c>
      <c r="H85" s="225">
        <v>2.8317625366241499</v>
      </c>
      <c r="I85" s="223">
        <v>-3.5014522320613799</v>
      </c>
      <c r="J85" s="225">
        <v>2.92272750585638</v>
      </c>
      <c r="K85" s="223">
        <v>21.775427568553699</v>
      </c>
      <c r="L85" s="225">
        <v>2.3905380526189099</v>
      </c>
      <c r="M85" s="223">
        <v>25.419064340779599</v>
      </c>
      <c r="N85" s="225">
        <v>2.18672929788461</v>
      </c>
      <c r="O85" s="223">
        <v>18.809130267613099</v>
      </c>
      <c r="P85" s="225">
        <v>2.9767721441532302</v>
      </c>
      <c r="Q85" s="223">
        <v>-2.9662973009406</v>
      </c>
      <c r="R85" s="225">
        <v>3.4240681765885599</v>
      </c>
      <c r="S85" s="223">
        <v>26.8985975448267</v>
      </c>
      <c r="T85" s="225">
        <v>2.8902824988621498</v>
      </c>
      <c r="U85" s="223">
        <v>24.4267241936879</v>
      </c>
      <c r="V85" s="225">
        <v>3.1371411287945699</v>
      </c>
      <c r="W85" s="223">
        <v>22.079407279853498</v>
      </c>
      <c r="X85" s="225">
        <v>1.8894069006421199</v>
      </c>
      <c r="Y85" s="223">
        <v>-4.8191902649732503</v>
      </c>
      <c r="Z85" s="225">
        <v>2.99116260211327</v>
      </c>
      <c r="AA85" s="223">
        <v>-7.2972330783845498</v>
      </c>
      <c r="AB85" s="225">
        <v>2.6105753912603</v>
      </c>
      <c r="AC85" s="104"/>
      <c r="AD85" s="255"/>
    </row>
    <row r="86" spans="1:30" ht="13" customHeight="1" x14ac:dyDescent="0.25">
      <c r="A86" s="26" t="s">
        <v>446</v>
      </c>
      <c r="B86" s="188">
        <v>1</v>
      </c>
      <c r="C86" s="223">
        <v>17.584554085698201</v>
      </c>
      <c r="D86" s="225">
        <v>1.7325907530228</v>
      </c>
      <c r="E86" s="223">
        <v>15.8278792445346</v>
      </c>
      <c r="F86" s="225">
        <v>1.8826337197255101</v>
      </c>
      <c r="G86" s="223">
        <v>25.008922445705799</v>
      </c>
      <c r="H86" s="225">
        <v>3.8583261505290101</v>
      </c>
      <c r="I86" s="223">
        <v>9.1810432011711498</v>
      </c>
      <c r="J86" s="225">
        <v>4.2201001737939796</v>
      </c>
      <c r="K86" s="223">
        <v>15.111341513749901</v>
      </c>
      <c r="L86" s="225">
        <v>4.0763007968738796</v>
      </c>
      <c r="M86" s="223">
        <v>20.574172397750701</v>
      </c>
      <c r="N86" s="225">
        <v>2.3218361815900401</v>
      </c>
      <c r="O86" s="223">
        <v>12.075367142766799</v>
      </c>
      <c r="P86" s="225">
        <v>2.1241350531288701</v>
      </c>
      <c r="Q86" s="223">
        <v>-3.03597437098307</v>
      </c>
      <c r="R86" s="225">
        <v>4.7807776388944898</v>
      </c>
      <c r="S86" s="223">
        <v>15.8010479665719</v>
      </c>
      <c r="T86" s="225">
        <v>3.1700544048595098</v>
      </c>
      <c r="U86" s="223">
        <v>24.871931566401202</v>
      </c>
      <c r="V86" s="225">
        <v>4.6071119851381201</v>
      </c>
      <c r="W86" s="223">
        <v>15.805420875472601</v>
      </c>
      <c r="X86" s="225">
        <v>1.9274825754971501</v>
      </c>
      <c r="Y86" s="223">
        <v>4.372908900665E-3</v>
      </c>
      <c r="Z86" s="225">
        <v>4.0774909968129798</v>
      </c>
      <c r="AA86" s="223">
        <v>-1.38236831822941</v>
      </c>
      <c r="AB86" s="225">
        <v>2.4792659258160801</v>
      </c>
      <c r="AC86" s="104"/>
      <c r="AD86" s="255"/>
    </row>
    <row r="87" spans="1:30" ht="13" customHeight="1" x14ac:dyDescent="0.25">
      <c r="A87" s="27" t="s">
        <v>447</v>
      </c>
      <c r="B87" s="203">
        <v>1</v>
      </c>
      <c r="C87" s="233">
        <v>23.669922895286099</v>
      </c>
      <c r="D87" s="234">
        <v>2.0116884898577401</v>
      </c>
      <c r="E87" s="233">
        <v>24.2541297818582</v>
      </c>
      <c r="F87" s="234">
        <v>2.1603067603374999</v>
      </c>
      <c r="G87" s="233">
        <v>18.373761264993298</v>
      </c>
      <c r="H87" s="234">
        <v>4.22695473989564</v>
      </c>
      <c r="I87" s="233">
        <v>-5.8803685168648201</v>
      </c>
      <c r="J87" s="234">
        <v>4.6998566600856702</v>
      </c>
      <c r="K87" s="233">
        <v>30.2354445996579</v>
      </c>
      <c r="L87" s="234">
        <v>4.4552103655647803</v>
      </c>
      <c r="M87" s="233">
        <v>22.410922879842602</v>
      </c>
      <c r="N87" s="234">
        <v>2.3867791223546999</v>
      </c>
      <c r="O87" s="233">
        <v>21.562097044302401</v>
      </c>
      <c r="P87" s="234">
        <v>2.7076723907347899</v>
      </c>
      <c r="Q87" s="233">
        <v>-8.6733475553554307</v>
      </c>
      <c r="R87" s="234">
        <v>4.3352423108404698</v>
      </c>
      <c r="S87" s="233">
        <v>28.884654811627499</v>
      </c>
      <c r="T87" s="234">
        <v>4.0522052981364602</v>
      </c>
      <c r="U87" s="233">
        <v>26.456035961375001</v>
      </c>
      <c r="V87" s="234">
        <v>4.0480748299210596</v>
      </c>
      <c r="W87" s="233">
        <v>20.834013197274999</v>
      </c>
      <c r="X87" s="234">
        <v>2.0414166212361602</v>
      </c>
      <c r="Y87" s="233">
        <v>-8.0506416143524895</v>
      </c>
      <c r="Z87" s="234">
        <v>4.1334150634276403</v>
      </c>
      <c r="AA87" s="233">
        <v>-3.1010344627391002</v>
      </c>
      <c r="AB87" s="234">
        <v>2.9078264833366001</v>
      </c>
      <c r="AC87" s="251"/>
      <c r="AD87" s="256"/>
    </row>
    <row r="88" spans="1:30" ht="13" customHeight="1" x14ac:dyDescent="0.25">
      <c r="A88" s="26"/>
      <c r="B88" s="96"/>
      <c r="C88" s="223" t="s">
        <v>1676</v>
      </c>
      <c r="D88" s="225" t="s">
        <v>1677</v>
      </c>
      <c r="E88" s="223" t="s">
        <v>1824</v>
      </c>
      <c r="F88" s="225" t="s">
        <v>1825</v>
      </c>
      <c r="G88" s="223" t="s">
        <v>1826</v>
      </c>
      <c r="H88" s="225" t="s">
        <v>1827</v>
      </c>
      <c r="I88" s="223" t="s">
        <v>1828</v>
      </c>
      <c r="J88" s="225" t="s">
        <v>1829</v>
      </c>
      <c r="K88" s="223" t="s">
        <v>1830</v>
      </c>
      <c r="L88" s="225" t="s">
        <v>1831</v>
      </c>
      <c r="M88" s="223" t="s">
        <v>1832</v>
      </c>
      <c r="N88" s="225" t="s">
        <v>1833</v>
      </c>
      <c r="O88" s="223" t="s">
        <v>1834</v>
      </c>
      <c r="P88" s="225" t="s">
        <v>1835</v>
      </c>
      <c r="Q88" s="223" t="s">
        <v>1836</v>
      </c>
      <c r="R88" s="225" t="s">
        <v>1837</v>
      </c>
      <c r="S88" s="223" t="s">
        <v>1838</v>
      </c>
      <c r="T88" s="225" t="s">
        <v>1839</v>
      </c>
      <c r="U88" s="223" t="s">
        <v>1840</v>
      </c>
      <c r="V88" s="225" t="s">
        <v>1841</v>
      </c>
      <c r="W88" s="223" t="s">
        <v>1842</v>
      </c>
      <c r="X88" s="225" t="s">
        <v>1843</v>
      </c>
      <c r="Y88" s="223" t="s">
        <v>1844</v>
      </c>
      <c r="Z88" s="225" t="s">
        <v>1845</v>
      </c>
      <c r="AA88" s="104" t="s">
        <v>1698</v>
      </c>
      <c r="AB88" s="104" t="s">
        <v>1699</v>
      </c>
      <c r="AC88" s="223" t="s">
        <v>1720</v>
      </c>
      <c r="AD88" s="239" t="s">
        <v>1721</v>
      </c>
    </row>
    <row r="89" spans="1:30" ht="13" customHeight="1" x14ac:dyDescent="0.25">
      <c r="A89" s="26" t="s">
        <v>404</v>
      </c>
      <c r="B89" s="96">
        <v>3</v>
      </c>
      <c r="C89" s="223">
        <v>12.8120241426071</v>
      </c>
      <c r="D89" s="225">
        <v>0.955918675918911</v>
      </c>
      <c r="E89" s="223">
        <v>13.3946238627495</v>
      </c>
      <c r="F89" s="225">
        <v>1.2579103874434301</v>
      </c>
      <c r="G89" s="223">
        <v>11.5041794225742</v>
      </c>
      <c r="H89" s="225">
        <v>1.2719908157733</v>
      </c>
      <c r="I89" s="223">
        <v>-1.8904444401753</v>
      </c>
      <c r="J89" s="225">
        <v>1.7975590012405001</v>
      </c>
      <c r="K89" s="223">
        <v>14.586025524146599</v>
      </c>
      <c r="L89" s="225">
        <v>3.0785687831705899</v>
      </c>
      <c r="M89" s="223">
        <v>14.809945661115799</v>
      </c>
      <c r="N89" s="225">
        <v>1.2826576334267501</v>
      </c>
      <c r="O89" s="223">
        <v>9.8530814968381595</v>
      </c>
      <c r="P89" s="225">
        <v>1.16341450299307</v>
      </c>
      <c r="Q89" s="223">
        <v>-4.7329440273084398</v>
      </c>
      <c r="R89" s="225">
        <v>3.1178739057209701</v>
      </c>
      <c r="S89" s="223">
        <v>15.721421855333</v>
      </c>
      <c r="T89" s="225">
        <v>1.96714555604748</v>
      </c>
      <c r="U89" s="223">
        <v>14.225740979612601</v>
      </c>
      <c r="V89" s="225">
        <v>1.9814376260882101</v>
      </c>
      <c r="W89" s="223">
        <v>11.8562779623157</v>
      </c>
      <c r="X89" s="225">
        <v>1.0535987741489601</v>
      </c>
      <c r="Y89" s="223">
        <v>-3.8651438930173798</v>
      </c>
      <c r="Z89" s="225">
        <v>1.99169578787988</v>
      </c>
      <c r="AA89" s="104"/>
      <c r="AB89" s="104"/>
      <c r="AC89" s="223">
        <v>1.49841141861303</v>
      </c>
      <c r="AD89" s="239">
        <v>1.3104770320322201</v>
      </c>
    </row>
    <row r="90" spans="1:30" ht="13" customHeight="1" x14ac:dyDescent="0.25">
      <c r="A90" s="26" t="s">
        <v>407</v>
      </c>
      <c r="B90" s="96">
        <v>3</v>
      </c>
      <c r="C90" s="223">
        <v>25.498448605792099</v>
      </c>
      <c r="D90" s="225">
        <v>1.84938150410209</v>
      </c>
      <c r="E90" s="223">
        <v>24.6599998884397</v>
      </c>
      <c r="F90" s="225">
        <v>2.6358799470869299</v>
      </c>
      <c r="G90" s="223">
        <v>26.5254756477716</v>
      </c>
      <c r="H90" s="225">
        <v>2.2289143714112098</v>
      </c>
      <c r="I90" s="223">
        <v>1.86547575933189</v>
      </c>
      <c r="J90" s="225">
        <v>3.2264145829431601</v>
      </c>
      <c r="K90" s="223">
        <v>35.154730391556797</v>
      </c>
      <c r="L90" s="225">
        <v>8.9108341926100607</v>
      </c>
      <c r="M90" s="223">
        <v>28.134026319168701</v>
      </c>
      <c r="N90" s="225">
        <v>2.2696169730392399</v>
      </c>
      <c r="O90" s="223">
        <v>21.399099021589301</v>
      </c>
      <c r="P90" s="225">
        <v>2.5274132070289399</v>
      </c>
      <c r="Q90" s="223">
        <v>-13.755631369967499</v>
      </c>
      <c r="R90" s="225">
        <v>10.0606552385565</v>
      </c>
      <c r="S90" s="223">
        <v>39.155156603211303</v>
      </c>
      <c r="T90" s="225">
        <v>3.9305673942334201</v>
      </c>
      <c r="U90" s="223">
        <v>27.920776799048401</v>
      </c>
      <c r="V90" s="225">
        <v>2.7792343765318299</v>
      </c>
      <c r="W90" s="223">
        <v>21.429485890577102</v>
      </c>
      <c r="X90" s="225">
        <v>2.4234902857746601</v>
      </c>
      <c r="Y90" s="223">
        <v>-17.725670712634098</v>
      </c>
      <c r="Z90" s="225">
        <v>4.9016429296082897</v>
      </c>
      <c r="AA90" s="104"/>
      <c r="AB90" s="104"/>
      <c r="AC90" s="223">
        <v>6.1829137449241198</v>
      </c>
      <c r="AD90" s="239">
        <v>2.3371904134590702</v>
      </c>
    </row>
    <row r="91" spans="1:30" ht="13" customHeight="1" x14ac:dyDescent="0.25">
      <c r="A91" s="26" t="s">
        <v>124</v>
      </c>
      <c r="B91" s="96">
        <v>3</v>
      </c>
      <c r="C91" s="223">
        <v>28.771057557304701</v>
      </c>
      <c r="D91" s="225">
        <v>1.4636369633893</v>
      </c>
      <c r="E91" s="223">
        <v>28.203676167637699</v>
      </c>
      <c r="F91" s="225">
        <v>1.56622537540407</v>
      </c>
      <c r="G91" s="223">
        <v>29.715272675986999</v>
      </c>
      <c r="H91" s="225">
        <v>2.4966211179265301</v>
      </c>
      <c r="I91" s="223">
        <v>1.5115965083492899</v>
      </c>
      <c r="J91" s="225">
        <v>2.6983964793019402</v>
      </c>
      <c r="K91" s="223">
        <v>30.0936151276555</v>
      </c>
      <c r="L91" s="225">
        <v>2.6556227069061902</v>
      </c>
      <c r="M91" s="223">
        <v>29.164332847254101</v>
      </c>
      <c r="N91" s="225">
        <v>1.90668380768987</v>
      </c>
      <c r="O91" s="223">
        <v>27.189089097599499</v>
      </c>
      <c r="P91" s="225">
        <v>1.9779627692362201</v>
      </c>
      <c r="Q91" s="223">
        <v>-2.9045260300559899</v>
      </c>
      <c r="R91" s="225">
        <v>2.9710707294034702</v>
      </c>
      <c r="S91" s="223">
        <v>31.048307318350901</v>
      </c>
      <c r="T91" s="225">
        <v>2.6118694443127501</v>
      </c>
      <c r="U91" s="223">
        <v>27.2494884547643</v>
      </c>
      <c r="V91" s="225">
        <v>2.6559513282471099</v>
      </c>
      <c r="W91" s="223">
        <v>27.8160318983781</v>
      </c>
      <c r="X91" s="225">
        <v>1.90626737729847</v>
      </c>
      <c r="Y91" s="223">
        <v>-3.2322754199728401</v>
      </c>
      <c r="Z91" s="225">
        <v>3.0930936968195701</v>
      </c>
      <c r="AA91" s="104"/>
      <c r="AB91" s="104"/>
      <c r="AC91" s="223">
        <v>-1.8683592480814599</v>
      </c>
      <c r="AD91" s="239">
        <v>2.4100526987334798</v>
      </c>
    </row>
    <row r="92" spans="1:30" ht="13" customHeight="1" x14ac:dyDescent="0.25">
      <c r="A92" s="26" t="s">
        <v>426</v>
      </c>
      <c r="B92" s="96">
        <v>3</v>
      </c>
      <c r="C92" s="223">
        <v>17.135177425739599</v>
      </c>
      <c r="D92" s="225">
        <v>0.78694332447550597</v>
      </c>
      <c r="E92" s="223">
        <v>17.428401517234001</v>
      </c>
      <c r="F92" s="225">
        <v>1.0426321182049401</v>
      </c>
      <c r="G92" s="223">
        <v>16.3740406552667</v>
      </c>
      <c r="H92" s="225">
        <v>1.4282941209678801</v>
      </c>
      <c r="I92" s="223">
        <v>-1.0543608619673399</v>
      </c>
      <c r="J92" s="225">
        <v>1.88106205183096</v>
      </c>
      <c r="K92" s="223">
        <v>24.894387303574401</v>
      </c>
      <c r="L92" s="225">
        <v>6.4850895653703304</v>
      </c>
      <c r="M92" s="223">
        <v>18.864966344826001</v>
      </c>
      <c r="N92" s="225">
        <v>1.3422165008890701</v>
      </c>
      <c r="O92" s="223">
        <v>15.9597914308429</v>
      </c>
      <c r="P92" s="225">
        <v>0.98098334235311602</v>
      </c>
      <c r="Q92" s="223">
        <v>-8.9345958727314692</v>
      </c>
      <c r="R92" s="225">
        <v>6.4977866853087498</v>
      </c>
      <c r="S92" s="223">
        <v>27.761578608349499</v>
      </c>
      <c r="T92" s="225">
        <v>2.6279945859118601</v>
      </c>
      <c r="U92" s="223">
        <v>18.869126935887198</v>
      </c>
      <c r="V92" s="225">
        <v>3.6008242644163699</v>
      </c>
      <c r="W92" s="223">
        <v>16.073987926934201</v>
      </c>
      <c r="X92" s="225">
        <v>0.83993575010127697</v>
      </c>
      <c r="Y92" s="223">
        <v>-11.6875906814152</v>
      </c>
      <c r="Z92" s="225">
        <v>2.70234665002523</v>
      </c>
      <c r="AA92" s="104"/>
      <c r="AB92" s="104"/>
      <c r="AC92" s="223">
        <v>-6.0422290712386699</v>
      </c>
      <c r="AD92" s="239">
        <v>1.41942285387613</v>
      </c>
    </row>
    <row r="93" spans="1:30" ht="13" customHeight="1" x14ac:dyDescent="0.25">
      <c r="A93" s="26" t="s">
        <v>428</v>
      </c>
      <c r="B93" s="96">
        <v>3</v>
      </c>
      <c r="C93" s="223">
        <v>10.8981080163912</v>
      </c>
      <c r="D93" s="225">
        <v>0.82735879098420795</v>
      </c>
      <c r="E93" s="223">
        <v>7.1894967153777403</v>
      </c>
      <c r="F93" s="225">
        <v>0.90215233469503098</v>
      </c>
      <c r="G93" s="223">
        <v>15.508986814696399</v>
      </c>
      <c r="H93" s="225">
        <v>1.46838235478038</v>
      </c>
      <c r="I93" s="223">
        <v>8.3194900993187098</v>
      </c>
      <c r="J93" s="225">
        <v>1.7151790449033599</v>
      </c>
      <c r="K93" s="223">
        <v>9.4190799094612707</v>
      </c>
      <c r="L93" s="225">
        <v>3.1318754614404098</v>
      </c>
      <c r="M93" s="223">
        <v>10.3864119022504</v>
      </c>
      <c r="N93" s="225">
        <v>0.83321683624284204</v>
      </c>
      <c r="O93" s="223">
        <v>13.2596081256087</v>
      </c>
      <c r="P93" s="225">
        <v>2.3047203248112398</v>
      </c>
      <c r="Q93" s="223">
        <v>3.8405282161474399</v>
      </c>
      <c r="R93" s="225">
        <v>3.9732831293667399</v>
      </c>
      <c r="S93" s="223">
        <v>11.317756537351</v>
      </c>
      <c r="T93" s="225">
        <v>1.71661397366628</v>
      </c>
      <c r="U93" s="223">
        <v>13.1694308072673</v>
      </c>
      <c r="V93" s="225">
        <v>1.9723901830489099</v>
      </c>
      <c r="W93" s="223">
        <v>9.4762782727244392</v>
      </c>
      <c r="X93" s="225">
        <v>1.00396439555524</v>
      </c>
      <c r="Y93" s="223">
        <v>-1.8414782646265699</v>
      </c>
      <c r="Z93" s="225">
        <v>1.90404266660541</v>
      </c>
      <c r="AA93" s="104"/>
      <c r="AB93" s="104"/>
      <c r="AC93" s="223">
        <v>1.4139266426616901</v>
      </c>
      <c r="AD93" s="239">
        <v>1.0919557604818799</v>
      </c>
    </row>
    <row r="94" spans="1:30" ht="13" customHeight="1" x14ac:dyDescent="0.25">
      <c r="A94" s="26" t="s">
        <v>433</v>
      </c>
      <c r="B94" s="96">
        <v>3</v>
      </c>
      <c r="C94" s="223">
        <v>15.505959460472701</v>
      </c>
      <c r="D94" s="225">
        <v>0.95571513283347298</v>
      </c>
      <c r="E94" s="223">
        <v>15.2601877684193</v>
      </c>
      <c r="F94" s="225">
        <v>1.1547851396114099</v>
      </c>
      <c r="G94" s="223">
        <v>16.494591317387499</v>
      </c>
      <c r="H94" s="225">
        <v>1.8238938312961901</v>
      </c>
      <c r="I94" s="223">
        <v>1.2344035489682299</v>
      </c>
      <c r="J94" s="225">
        <v>2.1761814672728899</v>
      </c>
      <c r="K94" s="223">
        <v>19.827767591274199</v>
      </c>
      <c r="L94" s="225">
        <v>4.3131068865183302</v>
      </c>
      <c r="M94" s="223">
        <v>17.130273300818999</v>
      </c>
      <c r="N94" s="225">
        <v>1.6338398403446099</v>
      </c>
      <c r="O94" s="223">
        <v>13.636351763578901</v>
      </c>
      <c r="P94" s="225">
        <v>1.3528091252622501</v>
      </c>
      <c r="Q94" s="223">
        <v>-6.1914158276953604</v>
      </c>
      <c r="R94" s="225">
        <v>4.4012151557507</v>
      </c>
      <c r="S94" s="223">
        <v>20.6507792948854</v>
      </c>
      <c r="T94" s="225">
        <v>2.4267591401250099</v>
      </c>
      <c r="U94" s="223">
        <v>15.4856331554764</v>
      </c>
      <c r="V94" s="225">
        <v>2.78205156513941</v>
      </c>
      <c r="W94" s="223">
        <v>14.0653752510382</v>
      </c>
      <c r="X94" s="225">
        <v>1.1187292940684199</v>
      </c>
      <c r="Y94" s="223">
        <v>-6.5854040438472099</v>
      </c>
      <c r="Z94" s="225">
        <v>2.6389446417895601</v>
      </c>
      <c r="AA94" s="104"/>
      <c r="AB94" s="104"/>
      <c r="AC94" s="223">
        <v>2.1723140676441601</v>
      </c>
      <c r="AD94" s="239">
        <v>1.3540017037966099</v>
      </c>
    </row>
    <row r="95" spans="1:30" ht="13" customHeight="1" x14ac:dyDescent="0.25">
      <c r="A95" s="26" t="s">
        <v>437</v>
      </c>
      <c r="B95" s="96">
        <v>3</v>
      </c>
      <c r="C95" s="223">
        <v>40.458809064147999</v>
      </c>
      <c r="D95" s="225">
        <v>1.3803194380980499</v>
      </c>
      <c r="E95" s="223">
        <v>39.791838732758897</v>
      </c>
      <c r="F95" s="225">
        <v>1.6705572512078799</v>
      </c>
      <c r="G95" s="223">
        <v>40.974228548551103</v>
      </c>
      <c r="H95" s="225">
        <v>1.7582607781700501</v>
      </c>
      <c r="I95" s="223">
        <v>1.18238981579214</v>
      </c>
      <c r="J95" s="225">
        <v>2.0051264300616101</v>
      </c>
      <c r="K95" s="223">
        <v>49.048259018262598</v>
      </c>
      <c r="L95" s="225">
        <v>3.7892719625732001</v>
      </c>
      <c r="M95" s="223">
        <v>40.475766668019801</v>
      </c>
      <c r="N95" s="225">
        <v>1.6027714191125499</v>
      </c>
      <c r="O95" s="223">
        <v>35.367525666666502</v>
      </c>
      <c r="P95" s="225">
        <v>2.16258447002155</v>
      </c>
      <c r="Q95" s="223">
        <v>-13.680733351596</v>
      </c>
      <c r="R95" s="225">
        <v>4.4739055710764202</v>
      </c>
      <c r="S95" s="223">
        <v>50.082799553516203</v>
      </c>
      <c r="T95" s="225">
        <v>2.76965482391256</v>
      </c>
      <c r="U95" s="223">
        <v>43.241001629337397</v>
      </c>
      <c r="V95" s="225">
        <v>2.47558612677288</v>
      </c>
      <c r="W95" s="223">
        <v>36.933524080275497</v>
      </c>
      <c r="X95" s="225">
        <v>1.54283643686753</v>
      </c>
      <c r="Y95" s="223">
        <v>-13.149275473240699</v>
      </c>
      <c r="Z95" s="225">
        <v>3.09966243091334</v>
      </c>
      <c r="AA95" s="104"/>
      <c r="AB95" s="104"/>
      <c r="AC95" s="223">
        <v>2.2155692298052099</v>
      </c>
      <c r="AD95" s="239">
        <v>1.8553710851398</v>
      </c>
    </row>
    <row r="96" spans="1:30" ht="13" customHeight="1" x14ac:dyDescent="0.25">
      <c r="A96" s="26" t="s">
        <v>438</v>
      </c>
      <c r="B96" s="96">
        <v>3</v>
      </c>
      <c r="C96" s="223">
        <v>13.728051624613901</v>
      </c>
      <c r="D96" s="225">
        <v>1.05542991384647</v>
      </c>
      <c r="E96" s="223">
        <v>11.3078309732017</v>
      </c>
      <c r="F96" s="225">
        <v>1.3507927800475501</v>
      </c>
      <c r="G96" s="223">
        <v>17.600715609260899</v>
      </c>
      <c r="H96" s="225">
        <v>1.47620630146941</v>
      </c>
      <c r="I96" s="223">
        <v>6.2928846360591999</v>
      </c>
      <c r="J96" s="225">
        <v>2.13135788762041</v>
      </c>
      <c r="K96" s="223">
        <v>14.345326498991399</v>
      </c>
      <c r="L96" s="225">
        <v>2.3114986661891601</v>
      </c>
      <c r="M96" s="223">
        <v>14.578787781006699</v>
      </c>
      <c r="N96" s="225">
        <v>1.259574637999</v>
      </c>
      <c r="O96" s="223">
        <v>9.1536236499569394</v>
      </c>
      <c r="P96" s="225">
        <v>2.5484935507464899</v>
      </c>
      <c r="Q96" s="223">
        <v>-5.1917028490344697</v>
      </c>
      <c r="R96" s="225">
        <v>3.7977746457574399</v>
      </c>
      <c r="S96" s="223">
        <v>12.5465893074301</v>
      </c>
      <c r="T96" s="225">
        <v>1.81377192481602</v>
      </c>
      <c r="U96" s="223">
        <v>19.429276713020201</v>
      </c>
      <c r="V96" s="225">
        <v>2.5346943608120398</v>
      </c>
      <c r="W96" s="223">
        <v>11.6980039766459</v>
      </c>
      <c r="X96" s="225">
        <v>1.54615611915832</v>
      </c>
      <c r="Y96" s="223">
        <v>-0.84858533078423404</v>
      </c>
      <c r="Z96" s="225">
        <v>2.6724824040407502</v>
      </c>
      <c r="AA96" s="104"/>
      <c r="AB96" s="104"/>
      <c r="AC96" s="223">
        <v>-2.2173220521375501</v>
      </c>
      <c r="AD96" s="239">
        <v>1.53084065598089</v>
      </c>
    </row>
    <row r="97" spans="1:30" ht="13" customHeight="1" x14ac:dyDescent="0.25">
      <c r="A97" s="63" t="s">
        <v>450</v>
      </c>
      <c r="B97" s="207">
        <v>3</v>
      </c>
      <c r="C97" s="253">
        <v>20.600954487133599</v>
      </c>
      <c r="D97" s="254">
        <v>0.42779656120054099</v>
      </c>
      <c r="E97" s="253">
        <v>19.654506953227301</v>
      </c>
      <c r="F97" s="254">
        <v>0.54246479604412001</v>
      </c>
      <c r="G97" s="253">
        <v>21.837186336436901</v>
      </c>
      <c r="H97" s="254">
        <v>0.632610692749486</v>
      </c>
      <c r="I97" s="253">
        <v>2.1826793832095999</v>
      </c>
      <c r="J97" s="254">
        <v>0.79747189220204195</v>
      </c>
      <c r="K97" s="253">
        <v>24.671148920615298</v>
      </c>
      <c r="L97" s="254">
        <v>1.7052419797305101</v>
      </c>
      <c r="M97" s="253">
        <v>21.693063853057598</v>
      </c>
      <c r="N97" s="254">
        <v>0.55554657063690904</v>
      </c>
      <c r="O97" s="253">
        <v>18.2272712815851</v>
      </c>
      <c r="P97" s="254">
        <v>0.69517798004880904</v>
      </c>
      <c r="Q97" s="253">
        <v>-6.4438776390302301</v>
      </c>
      <c r="R97" s="254">
        <v>1.9022314675802099</v>
      </c>
      <c r="S97" s="253">
        <v>26.035548634803401</v>
      </c>
      <c r="T97" s="254">
        <v>0.90867278828317499</v>
      </c>
      <c r="U97" s="253">
        <v>22.448809434301701</v>
      </c>
      <c r="V97" s="254">
        <v>0.934190723852793</v>
      </c>
      <c r="W97" s="253">
        <v>18.6686206573611</v>
      </c>
      <c r="X97" s="254">
        <v>0.53550743571035497</v>
      </c>
      <c r="Y97" s="253">
        <v>-7.3669279774422902</v>
      </c>
      <c r="Z97" s="254">
        <v>1.06214948806103</v>
      </c>
      <c r="AA97" s="251"/>
      <c r="AB97" s="251"/>
      <c r="AC97" s="253">
        <v>0.419403091523816</v>
      </c>
      <c r="AD97" s="258">
        <v>0.61000111812574098</v>
      </c>
    </row>
    <row r="99" spans="1:30" x14ac:dyDescent="0.25">
      <c r="A99" s="178" t="s">
        <v>570</v>
      </c>
    </row>
    <row r="100" spans="1:30" x14ac:dyDescent="0.25">
      <c r="A100" s="178" t="s">
        <v>459</v>
      </c>
    </row>
    <row r="101" spans="1:30" x14ac:dyDescent="0.25">
      <c r="A101" s="178" t="s">
        <v>460</v>
      </c>
    </row>
    <row r="102" spans="1:30" x14ac:dyDescent="0.25">
      <c r="A102" s="178" t="s">
        <v>461</v>
      </c>
    </row>
    <row r="103" spans="1:30" x14ac:dyDescent="0.25">
      <c r="A103" s="178" t="s">
        <v>462</v>
      </c>
    </row>
    <row r="104" spans="1:30" x14ac:dyDescent="0.25">
      <c r="A104" s="181" t="str">
        <f>HYPERLINK("https://oecdcode.org/disclaimers/cyprus.html", "Information on data for Cyprus: https://oecdcode.org/disclaimers/cyprus.html")</f>
        <v>Information on data for Cyprus: https://oecdcode.org/disclaimers/cyprus.html</v>
      </c>
    </row>
    <row r="105" spans="1:30" x14ac:dyDescent="0.25">
      <c r="A105" s="178" t="s">
        <v>463</v>
      </c>
    </row>
  </sheetData>
  <mergeCells count="21">
    <mergeCell ref="Y9:Z9"/>
    <mergeCell ref="AA8:AB8"/>
    <mergeCell ref="AA9:AB9"/>
    <mergeCell ref="AC8:AD8"/>
    <mergeCell ref="AC9:AD9"/>
    <mergeCell ref="B7:B10"/>
    <mergeCell ref="C7:AD7"/>
    <mergeCell ref="C8:D9"/>
    <mergeCell ref="E8:J8"/>
    <mergeCell ref="E9:F9"/>
    <mergeCell ref="G9:H9"/>
    <mergeCell ref="I9:J9"/>
    <mergeCell ref="K8:R8"/>
    <mergeCell ref="K9:L9"/>
    <mergeCell ref="M9:N9"/>
    <mergeCell ref="O9:P9"/>
    <mergeCell ref="Q9:R9"/>
    <mergeCell ref="S8:Z8"/>
    <mergeCell ref="S9:T9"/>
    <mergeCell ref="U9:V9"/>
    <mergeCell ref="W9:X9"/>
  </mergeCells>
  <conditionalFormatting sqref="I1:I200">
    <cfRule type="expression" dxfId="324" priority="5">
      <formula>ABS(I1/J1)&gt;1.95996398454005</formula>
    </cfRule>
  </conditionalFormatting>
  <conditionalFormatting sqref="Q1:Q200">
    <cfRule type="expression" dxfId="323" priority="4">
      <formula>ABS(Q1/R1)&gt;1.95996398454005</formula>
    </cfRule>
  </conditionalFormatting>
  <conditionalFormatting sqref="Y1:Y200">
    <cfRule type="expression" dxfId="322" priority="3">
      <formula>ABS(Y1/Z1)&gt;1.95996398454005</formula>
    </cfRule>
  </conditionalFormatting>
  <conditionalFormatting sqref="AA1:AA200">
    <cfRule type="expression" dxfId="321" priority="2">
      <formula>ABS(AA1/AB1)&gt;1.95996398454005</formula>
    </cfRule>
  </conditionalFormatting>
  <conditionalFormatting sqref="AC1:AC200">
    <cfRule type="expression" dxfId="320" priority="1">
      <formula>ABS(AC1/AD1)&gt;1.95996398454005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B107"/>
  <sheetViews>
    <sheetView showGridLines="0" zoomScale="80" zoomScaleNormal="80" workbookViewId="0"/>
  </sheetViews>
  <sheetFormatPr defaultColWidth="10.90625" defaultRowHeight="12.5" x14ac:dyDescent="0.25"/>
  <cols>
    <col min="1" max="1" width="30.7265625" customWidth="1"/>
    <col min="2" max="2" width="8.7265625" customWidth="1"/>
    <col min="3" max="106" width="9.7265625" customWidth="1"/>
  </cols>
  <sheetData>
    <row r="1" spans="1:106" x14ac:dyDescent="0.25">
      <c r="A1" s="41" t="s">
        <v>140</v>
      </c>
    </row>
    <row r="2" spans="1:106" ht="13" x14ac:dyDescent="0.3">
      <c r="A2" s="42" t="s">
        <v>138</v>
      </c>
    </row>
    <row r="3" spans="1:106" ht="13" x14ac:dyDescent="0.3">
      <c r="A3" s="43" t="s">
        <v>79</v>
      </c>
    </row>
    <row r="4" spans="1:106" x14ac:dyDescent="0.25">
      <c r="A4" s="160" t="str">
        <f>HYPERLINK("#'TOC'!A1", "Back to TOC")</f>
        <v>Back to TOC</v>
      </c>
    </row>
    <row r="5" spans="1:106" ht="13.5" customHeight="1" x14ac:dyDescent="0.25"/>
    <row r="6" spans="1:106" ht="16" customHeight="1" x14ac:dyDescent="0.25">
      <c r="B6" s="656" t="s">
        <v>125</v>
      </c>
      <c r="C6" s="653" t="s">
        <v>126</v>
      </c>
      <c r="D6" s="654"/>
      <c r="E6" s="654"/>
      <c r="F6" s="654"/>
      <c r="G6" s="654"/>
      <c r="H6" s="654"/>
      <c r="I6" s="654"/>
      <c r="J6" s="654"/>
      <c r="K6" s="654"/>
      <c r="L6" s="654"/>
      <c r="M6" s="654"/>
      <c r="N6" s="654"/>
      <c r="O6" s="654"/>
      <c r="P6" s="654"/>
      <c r="Q6" s="654"/>
      <c r="R6" s="654"/>
      <c r="S6" s="654"/>
      <c r="T6" s="654"/>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c r="AT6" s="654"/>
      <c r="AU6" s="654"/>
      <c r="AV6" s="654"/>
      <c r="AW6" s="654"/>
      <c r="AX6" s="654"/>
      <c r="AY6" s="654"/>
      <c r="AZ6" s="654"/>
      <c r="BA6" s="654"/>
      <c r="BB6" s="654"/>
      <c r="BC6" s="654"/>
      <c r="BD6" s="654"/>
      <c r="BE6" s="654"/>
      <c r="BF6" s="654"/>
      <c r="BG6" s="654"/>
      <c r="BH6" s="654"/>
      <c r="BI6" s="654"/>
      <c r="BJ6" s="654"/>
      <c r="BK6" s="654"/>
      <c r="BL6" s="654"/>
      <c r="BM6" s="654"/>
      <c r="BN6" s="654"/>
      <c r="BO6" s="654"/>
      <c r="BP6" s="654"/>
      <c r="BQ6" s="654"/>
      <c r="BR6" s="654"/>
      <c r="BS6" s="654"/>
      <c r="BT6" s="654"/>
      <c r="BU6" s="654"/>
      <c r="BV6" s="654"/>
      <c r="BW6" s="654"/>
      <c r="BX6" s="654"/>
      <c r="BY6" s="654"/>
      <c r="BZ6" s="654"/>
      <c r="CA6" s="654"/>
      <c r="CB6" s="654"/>
      <c r="CC6" s="654"/>
      <c r="CD6" s="654"/>
      <c r="CE6" s="654"/>
      <c r="CF6" s="654"/>
      <c r="CG6" s="654"/>
      <c r="CH6" s="654"/>
      <c r="CI6" s="654"/>
      <c r="CJ6" s="654"/>
      <c r="CK6" s="654"/>
      <c r="CL6" s="654"/>
      <c r="CM6" s="654"/>
      <c r="CN6" s="654"/>
      <c r="CO6" s="654"/>
      <c r="CP6" s="654"/>
      <c r="CQ6" s="654"/>
      <c r="CR6" s="654"/>
      <c r="CS6" s="654"/>
      <c r="CT6" s="654"/>
      <c r="CU6" s="654"/>
      <c r="CV6" s="654"/>
      <c r="CW6" s="654"/>
      <c r="CX6" s="654"/>
      <c r="CY6" s="654"/>
      <c r="CZ6" s="654"/>
      <c r="DA6" s="654"/>
      <c r="DB6" s="655"/>
    </row>
    <row r="7" spans="1:106" ht="32.15" customHeight="1" x14ac:dyDescent="0.25">
      <c r="B7" s="656"/>
      <c r="C7" s="647" t="s">
        <v>162</v>
      </c>
      <c r="D7" s="647"/>
      <c r="E7" s="647"/>
      <c r="F7" s="647"/>
      <c r="G7" s="647"/>
      <c r="H7" s="647"/>
      <c r="I7" s="647"/>
      <c r="J7" s="647"/>
      <c r="K7" s="647" t="s">
        <v>163</v>
      </c>
      <c r="L7" s="647"/>
      <c r="M7" s="647"/>
      <c r="N7" s="647"/>
      <c r="O7" s="647"/>
      <c r="P7" s="647"/>
      <c r="Q7" s="647"/>
      <c r="R7" s="647"/>
      <c r="S7" s="647" t="s">
        <v>164</v>
      </c>
      <c r="T7" s="647"/>
      <c r="U7" s="647"/>
      <c r="V7" s="647"/>
      <c r="W7" s="647"/>
      <c r="X7" s="647"/>
      <c r="Y7" s="647"/>
      <c r="Z7" s="647"/>
      <c r="AA7" s="647" t="s">
        <v>127</v>
      </c>
      <c r="AB7" s="647"/>
      <c r="AC7" s="647"/>
      <c r="AD7" s="647"/>
      <c r="AE7" s="647"/>
      <c r="AF7" s="647"/>
      <c r="AG7" s="647"/>
      <c r="AH7" s="647"/>
      <c r="AI7" s="647" t="s">
        <v>128</v>
      </c>
      <c r="AJ7" s="647"/>
      <c r="AK7" s="647"/>
      <c r="AL7" s="647"/>
      <c r="AM7" s="647"/>
      <c r="AN7" s="647"/>
      <c r="AO7" s="647"/>
      <c r="AP7" s="647"/>
      <c r="AQ7" s="647" t="s">
        <v>129</v>
      </c>
      <c r="AR7" s="647"/>
      <c r="AS7" s="647"/>
      <c r="AT7" s="647"/>
      <c r="AU7" s="647"/>
      <c r="AV7" s="647"/>
      <c r="AW7" s="647"/>
      <c r="AX7" s="647"/>
      <c r="AY7" s="647" t="s">
        <v>165</v>
      </c>
      <c r="AZ7" s="647"/>
      <c r="BA7" s="647"/>
      <c r="BB7" s="647"/>
      <c r="BC7" s="647"/>
      <c r="BD7" s="647"/>
      <c r="BE7" s="647"/>
      <c r="BF7" s="647"/>
      <c r="BG7" s="647" t="s">
        <v>130</v>
      </c>
      <c r="BH7" s="647"/>
      <c r="BI7" s="647"/>
      <c r="BJ7" s="647"/>
      <c r="BK7" s="647"/>
      <c r="BL7" s="647"/>
      <c r="BM7" s="647"/>
      <c r="BN7" s="647"/>
      <c r="BO7" s="647" t="s">
        <v>131</v>
      </c>
      <c r="BP7" s="647"/>
      <c r="BQ7" s="647"/>
      <c r="BR7" s="647"/>
      <c r="BS7" s="647"/>
      <c r="BT7" s="647"/>
      <c r="BU7" s="647"/>
      <c r="BV7" s="647"/>
      <c r="BW7" s="647" t="s">
        <v>166</v>
      </c>
      <c r="BX7" s="647"/>
      <c r="BY7" s="647"/>
      <c r="BZ7" s="647"/>
      <c r="CA7" s="647"/>
      <c r="CB7" s="647"/>
      <c r="CC7" s="647"/>
      <c r="CD7" s="647"/>
      <c r="CE7" s="647" t="s">
        <v>167</v>
      </c>
      <c r="CF7" s="647"/>
      <c r="CG7" s="647"/>
      <c r="CH7" s="647"/>
      <c r="CI7" s="647"/>
      <c r="CJ7" s="647"/>
      <c r="CK7" s="647"/>
      <c r="CL7" s="647"/>
      <c r="CM7" s="647" t="s">
        <v>168</v>
      </c>
      <c r="CN7" s="647"/>
      <c r="CO7" s="647"/>
      <c r="CP7" s="647"/>
      <c r="CQ7" s="647"/>
      <c r="CR7" s="647"/>
      <c r="CS7" s="647"/>
      <c r="CT7" s="647"/>
      <c r="CU7" s="647" t="s">
        <v>169</v>
      </c>
      <c r="CV7" s="647"/>
      <c r="CW7" s="647"/>
      <c r="CX7" s="647"/>
      <c r="CY7" s="647"/>
      <c r="CZ7" s="647"/>
      <c r="DA7" s="647"/>
      <c r="DB7" s="648"/>
    </row>
    <row r="8" spans="1:106" ht="16" customHeight="1" x14ac:dyDescent="0.25">
      <c r="B8" s="656"/>
      <c r="C8" s="649" t="s">
        <v>123</v>
      </c>
      <c r="D8" s="649"/>
      <c r="E8" s="649" t="s">
        <v>201</v>
      </c>
      <c r="F8" s="649"/>
      <c r="G8" s="649"/>
      <c r="H8" s="649"/>
      <c r="I8" s="649"/>
      <c r="J8" s="649"/>
      <c r="K8" s="649" t="s">
        <v>123</v>
      </c>
      <c r="L8" s="649"/>
      <c r="M8" s="649" t="s">
        <v>201</v>
      </c>
      <c r="N8" s="649"/>
      <c r="O8" s="649"/>
      <c r="P8" s="649"/>
      <c r="Q8" s="649"/>
      <c r="R8" s="649"/>
      <c r="S8" s="649" t="s">
        <v>123</v>
      </c>
      <c r="T8" s="649"/>
      <c r="U8" s="649" t="s">
        <v>201</v>
      </c>
      <c r="V8" s="649"/>
      <c r="W8" s="649"/>
      <c r="X8" s="649"/>
      <c r="Y8" s="649"/>
      <c r="Z8" s="649"/>
      <c r="AA8" s="649" t="s">
        <v>123</v>
      </c>
      <c r="AB8" s="649"/>
      <c r="AC8" s="649" t="s">
        <v>201</v>
      </c>
      <c r="AD8" s="649"/>
      <c r="AE8" s="649"/>
      <c r="AF8" s="649"/>
      <c r="AG8" s="649"/>
      <c r="AH8" s="649"/>
      <c r="AI8" s="649" t="s">
        <v>123</v>
      </c>
      <c r="AJ8" s="649"/>
      <c r="AK8" s="649" t="s">
        <v>201</v>
      </c>
      <c r="AL8" s="649"/>
      <c r="AM8" s="649"/>
      <c r="AN8" s="649"/>
      <c r="AO8" s="649"/>
      <c r="AP8" s="649"/>
      <c r="AQ8" s="649" t="s">
        <v>123</v>
      </c>
      <c r="AR8" s="649"/>
      <c r="AS8" s="649" t="s">
        <v>201</v>
      </c>
      <c r="AT8" s="649"/>
      <c r="AU8" s="649"/>
      <c r="AV8" s="649"/>
      <c r="AW8" s="649"/>
      <c r="AX8" s="649"/>
      <c r="AY8" s="649" t="s">
        <v>123</v>
      </c>
      <c r="AZ8" s="649"/>
      <c r="BA8" s="649" t="s">
        <v>201</v>
      </c>
      <c r="BB8" s="649"/>
      <c r="BC8" s="649"/>
      <c r="BD8" s="649"/>
      <c r="BE8" s="649"/>
      <c r="BF8" s="649"/>
      <c r="BG8" s="649" t="s">
        <v>123</v>
      </c>
      <c r="BH8" s="649"/>
      <c r="BI8" s="649" t="s">
        <v>201</v>
      </c>
      <c r="BJ8" s="649"/>
      <c r="BK8" s="649"/>
      <c r="BL8" s="649"/>
      <c r="BM8" s="649"/>
      <c r="BN8" s="649"/>
      <c r="BO8" s="649" t="s">
        <v>123</v>
      </c>
      <c r="BP8" s="649"/>
      <c r="BQ8" s="649" t="s">
        <v>201</v>
      </c>
      <c r="BR8" s="649"/>
      <c r="BS8" s="649"/>
      <c r="BT8" s="649"/>
      <c r="BU8" s="649"/>
      <c r="BV8" s="649"/>
      <c r="BW8" s="649" t="s">
        <v>123</v>
      </c>
      <c r="BX8" s="649"/>
      <c r="BY8" s="649" t="s">
        <v>201</v>
      </c>
      <c r="BZ8" s="649"/>
      <c r="CA8" s="649"/>
      <c r="CB8" s="649"/>
      <c r="CC8" s="649"/>
      <c r="CD8" s="649"/>
      <c r="CE8" s="649" t="s">
        <v>123</v>
      </c>
      <c r="CF8" s="649"/>
      <c r="CG8" s="649" t="s">
        <v>201</v>
      </c>
      <c r="CH8" s="649"/>
      <c r="CI8" s="649"/>
      <c r="CJ8" s="649"/>
      <c r="CK8" s="649"/>
      <c r="CL8" s="649"/>
      <c r="CM8" s="649" t="s">
        <v>123</v>
      </c>
      <c r="CN8" s="649"/>
      <c r="CO8" s="649" t="s">
        <v>201</v>
      </c>
      <c r="CP8" s="649"/>
      <c r="CQ8" s="649"/>
      <c r="CR8" s="649"/>
      <c r="CS8" s="649"/>
      <c r="CT8" s="649"/>
      <c r="CU8" s="649" t="s">
        <v>123</v>
      </c>
      <c r="CV8" s="649"/>
      <c r="CW8" s="649" t="s">
        <v>201</v>
      </c>
      <c r="CX8" s="649"/>
      <c r="CY8" s="649"/>
      <c r="CZ8" s="649"/>
      <c r="DA8" s="649"/>
      <c r="DB8" s="650"/>
    </row>
    <row r="9" spans="1:106" ht="75" customHeight="1" x14ac:dyDescent="0.25">
      <c r="B9" s="656"/>
      <c r="C9" s="649"/>
      <c r="D9" s="649"/>
      <c r="E9" s="651" t="s">
        <v>196</v>
      </c>
      <c r="F9" s="651"/>
      <c r="G9" s="651" t="s">
        <v>197</v>
      </c>
      <c r="H9" s="651"/>
      <c r="I9" s="651" t="s">
        <v>198</v>
      </c>
      <c r="J9" s="651"/>
      <c r="K9" s="649"/>
      <c r="L9" s="649"/>
      <c r="M9" s="651" t="s">
        <v>196</v>
      </c>
      <c r="N9" s="651"/>
      <c r="O9" s="651" t="s">
        <v>197</v>
      </c>
      <c r="P9" s="651"/>
      <c r="Q9" s="651" t="s">
        <v>198</v>
      </c>
      <c r="R9" s="651"/>
      <c r="S9" s="649"/>
      <c r="T9" s="649"/>
      <c r="U9" s="651" t="s">
        <v>196</v>
      </c>
      <c r="V9" s="651"/>
      <c r="W9" s="651" t="s">
        <v>197</v>
      </c>
      <c r="X9" s="651"/>
      <c r="Y9" s="651" t="s">
        <v>198</v>
      </c>
      <c r="Z9" s="651"/>
      <c r="AA9" s="649"/>
      <c r="AB9" s="649"/>
      <c r="AC9" s="651" t="s">
        <v>196</v>
      </c>
      <c r="AD9" s="651"/>
      <c r="AE9" s="651" t="s">
        <v>197</v>
      </c>
      <c r="AF9" s="651"/>
      <c r="AG9" s="651" t="s">
        <v>198</v>
      </c>
      <c r="AH9" s="651"/>
      <c r="AI9" s="649"/>
      <c r="AJ9" s="649"/>
      <c r="AK9" s="651" t="s">
        <v>196</v>
      </c>
      <c r="AL9" s="651"/>
      <c r="AM9" s="651" t="s">
        <v>197</v>
      </c>
      <c r="AN9" s="651"/>
      <c r="AO9" s="651" t="s">
        <v>198</v>
      </c>
      <c r="AP9" s="651"/>
      <c r="AQ9" s="649"/>
      <c r="AR9" s="649"/>
      <c r="AS9" s="651" t="s">
        <v>196</v>
      </c>
      <c r="AT9" s="651"/>
      <c r="AU9" s="651" t="s">
        <v>197</v>
      </c>
      <c r="AV9" s="651"/>
      <c r="AW9" s="651" t="s">
        <v>198</v>
      </c>
      <c r="AX9" s="651"/>
      <c r="AY9" s="649"/>
      <c r="AZ9" s="649"/>
      <c r="BA9" s="651" t="s">
        <v>196</v>
      </c>
      <c r="BB9" s="651"/>
      <c r="BC9" s="651" t="s">
        <v>197</v>
      </c>
      <c r="BD9" s="651"/>
      <c r="BE9" s="651" t="s">
        <v>198</v>
      </c>
      <c r="BF9" s="651"/>
      <c r="BG9" s="649"/>
      <c r="BH9" s="649"/>
      <c r="BI9" s="651" t="s">
        <v>196</v>
      </c>
      <c r="BJ9" s="651"/>
      <c r="BK9" s="651" t="s">
        <v>197</v>
      </c>
      <c r="BL9" s="651"/>
      <c r="BM9" s="651" t="s">
        <v>198</v>
      </c>
      <c r="BN9" s="651"/>
      <c r="BO9" s="649"/>
      <c r="BP9" s="649"/>
      <c r="BQ9" s="651" t="s">
        <v>196</v>
      </c>
      <c r="BR9" s="651"/>
      <c r="BS9" s="651" t="s">
        <v>197</v>
      </c>
      <c r="BT9" s="651"/>
      <c r="BU9" s="651" t="s">
        <v>198</v>
      </c>
      <c r="BV9" s="651"/>
      <c r="BW9" s="649"/>
      <c r="BX9" s="649"/>
      <c r="BY9" s="651" t="s">
        <v>196</v>
      </c>
      <c r="BZ9" s="651"/>
      <c r="CA9" s="651" t="s">
        <v>197</v>
      </c>
      <c r="CB9" s="651"/>
      <c r="CC9" s="651" t="s">
        <v>198</v>
      </c>
      <c r="CD9" s="651"/>
      <c r="CE9" s="649"/>
      <c r="CF9" s="649"/>
      <c r="CG9" s="651" t="s">
        <v>196</v>
      </c>
      <c r="CH9" s="651"/>
      <c r="CI9" s="651" t="s">
        <v>197</v>
      </c>
      <c r="CJ9" s="651"/>
      <c r="CK9" s="651" t="s">
        <v>198</v>
      </c>
      <c r="CL9" s="651"/>
      <c r="CM9" s="649"/>
      <c r="CN9" s="649"/>
      <c r="CO9" s="651" t="s">
        <v>196</v>
      </c>
      <c r="CP9" s="651"/>
      <c r="CQ9" s="651" t="s">
        <v>197</v>
      </c>
      <c r="CR9" s="651"/>
      <c r="CS9" s="651" t="s">
        <v>198</v>
      </c>
      <c r="CT9" s="651"/>
      <c r="CU9" s="649"/>
      <c r="CV9" s="649"/>
      <c r="CW9" s="651" t="s">
        <v>196</v>
      </c>
      <c r="CX9" s="651"/>
      <c r="CY9" s="651" t="s">
        <v>197</v>
      </c>
      <c r="CZ9" s="651"/>
      <c r="DA9" s="651" t="s">
        <v>198</v>
      </c>
      <c r="DB9" s="652"/>
    </row>
    <row r="10" spans="1:106" ht="16" customHeight="1" x14ac:dyDescent="0.25">
      <c r="B10" s="657"/>
      <c r="C10" s="58" t="s">
        <v>10</v>
      </c>
      <c r="D10" s="58" t="s">
        <v>11</v>
      </c>
      <c r="E10" s="58" t="s">
        <v>10</v>
      </c>
      <c r="F10" s="58" t="s">
        <v>11</v>
      </c>
      <c r="G10" s="58" t="s">
        <v>10</v>
      </c>
      <c r="H10" s="58" t="s">
        <v>11</v>
      </c>
      <c r="I10" s="58" t="s">
        <v>82</v>
      </c>
      <c r="J10" s="58" t="s">
        <v>11</v>
      </c>
      <c r="K10" s="58" t="s">
        <v>10</v>
      </c>
      <c r="L10" s="58" t="s">
        <v>11</v>
      </c>
      <c r="M10" s="58" t="s">
        <v>10</v>
      </c>
      <c r="N10" s="58" t="s">
        <v>11</v>
      </c>
      <c r="O10" s="58" t="s">
        <v>10</v>
      </c>
      <c r="P10" s="58" t="s">
        <v>11</v>
      </c>
      <c r="Q10" s="58" t="s">
        <v>82</v>
      </c>
      <c r="R10" s="58" t="s">
        <v>11</v>
      </c>
      <c r="S10" s="58" t="s">
        <v>10</v>
      </c>
      <c r="T10" s="58" t="s">
        <v>11</v>
      </c>
      <c r="U10" s="58" t="s">
        <v>10</v>
      </c>
      <c r="V10" s="58" t="s">
        <v>11</v>
      </c>
      <c r="W10" s="58" t="s">
        <v>10</v>
      </c>
      <c r="X10" s="58" t="s">
        <v>11</v>
      </c>
      <c r="Y10" s="58" t="s">
        <v>82</v>
      </c>
      <c r="Z10" s="58" t="s">
        <v>11</v>
      </c>
      <c r="AA10" s="58" t="s">
        <v>10</v>
      </c>
      <c r="AB10" s="58" t="s">
        <v>11</v>
      </c>
      <c r="AC10" s="58" t="s">
        <v>10</v>
      </c>
      <c r="AD10" s="58" t="s">
        <v>11</v>
      </c>
      <c r="AE10" s="58" t="s">
        <v>10</v>
      </c>
      <c r="AF10" s="58" t="s">
        <v>11</v>
      </c>
      <c r="AG10" s="58" t="s">
        <v>82</v>
      </c>
      <c r="AH10" s="58" t="s">
        <v>11</v>
      </c>
      <c r="AI10" s="58" t="s">
        <v>10</v>
      </c>
      <c r="AJ10" s="58" t="s">
        <v>11</v>
      </c>
      <c r="AK10" s="58" t="s">
        <v>10</v>
      </c>
      <c r="AL10" s="58" t="s">
        <v>11</v>
      </c>
      <c r="AM10" s="58" t="s">
        <v>10</v>
      </c>
      <c r="AN10" s="58" t="s">
        <v>11</v>
      </c>
      <c r="AO10" s="58" t="s">
        <v>82</v>
      </c>
      <c r="AP10" s="58" t="s">
        <v>11</v>
      </c>
      <c r="AQ10" s="58" t="s">
        <v>10</v>
      </c>
      <c r="AR10" s="58" t="s">
        <v>11</v>
      </c>
      <c r="AS10" s="58" t="s">
        <v>10</v>
      </c>
      <c r="AT10" s="58" t="s">
        <v>11</v>
      </c>
      <c r="AU10" s="58" t="s">
        <v>10</v>
      </c>
      <c r="AV10" s="58" t="s">
        <v>11</v>
      </c>
      <c r="AW10" s="58" t="s">
        <v>82</v>
      </c>
      <c r="AX10" s="58" t="s">
        <v>11</v>
      </c>
      <c r="AY10" s="58" t="s">
        <v>10</v>
      </c>
      <c r="AZ10" s="58" t="s">
        <v>11</v>
      </c>
      <c r="BA10" s="58" t="s">
        <v>10</v>
      </c>
      <c r="BB10" s="58" t="s">
        <v>11</v>
      </c>
      <c r="BC10" s="58" t="s">
        <v>10</v>
      </c>
      <c r="BD10" s="58" t="s">
        <v>11</v>
      </c>
      <c r="BE10" s="58" t="s">
        <v>82</v>
      </c>
      <c r="BF10" s="58" t="s">
        <v>11</v>
      </c>
      <c r="BG10" s="58" t="s">
        <v>10</v>
      </c>
      <c r="BH10" s="58" t="s">
        <v>11</v>
      </c>
      <c r="BI10" s="58" t="s">
        <v>10</v>
      </c>
      <c r="BJ10" s="58" t="s">
        <v>11</v>
      </c>
      <c r="BK10" s="58" t="s">
        <v>10</v>
      </c>
      <c r="BL10" s="58" t="s">
        <v>11</v>
      </c>
      <c r="BM10" s="58" t="s">
        <v>82</v>
      </c>
      <c r="BN10" s="58" t="s">
        <v>11</v>
      </c>
      <c r="BO10" s="58" t="s">
        <v>10</v>
      </c>
      <c r="BP10" s="58" t="s">
        <v>11</v>
      </c>
      <c r="BQ10" s="58" t="s">
        <v>10</v>
      </c>
      <c r="BR10" s="58" t="s">
        <v>11</v>
      </c>
      <c r="BS10" s="58" t="s">
        <v>10</v>
      </c>
      <c r="BT10" s="58" t="s">
        <v>11</v>
      </c>
      <c r="BU10" s="58" t="s">
        <v>82</v>
      </c>
      <c r="BV10" s="58" t="s">
        <v>11</v>
      </c>
      <c r="BW10" s="58" t="s">
        <v>10</v>
      </c>
      <c r="BX10" s="58" t="s">
        <v>11</v>
      </c>
      <c r="BY10" s="58" t="s">
        <v>10</v>
      </c>
      <c r="BZ10" s="58" t="s">
        <v>11</v>
      </c>
      <c r="CA10" s="58" t="s">
        <v>10</v>
      </c>
      <c r="CB10" s="58" t="s">
        <v>11</v>
      </c>
      <c r="CC10" s="58" t="s">
        <v>82</v>
      </c>
      <c r="CD10" s="58" t="s">
        <v>11</v>
      </c>
      <c r="CE10" s="58" t="s">
        <v>10</v>
      </c>
      <c r="CF10" s="58" t="s">
        <v>11</v>
      </c>
      <c r="CG10" s="58" t="s">
        <v>10</v>
      </c>
      <c r="CH10" s="58" t="s">
        <v>11</v>
      </c>
      <c r="CI10" s="58" t="s">
        <v>10</v>
      </c>
      <c r="CJ10" s="58" t="s">
        <v>11</v>
      </c>
      <c r="CK10" s="58" t="s">
        <v>82</v>
      </c>
      <c r="CL10" s="58" t="s">
        <v>11</v>
      </c>
      <c r="CM10" s="58" t="s">
        <v>10</v>
      </c>
      <c r="CN10" s="58" t="s">
        <v>11</v>
      </c>
      <c r="CO10" s="58" t="s">
        <v>10</v>
      </c>
      <c r="CP10" s="58" t="s">
        <v>11</v>
      </c>
      <c r="CQ10" s="58" t="s">
        <v>10</v>
      </c>
      <c r="CR10" s="58" t="s">
        <v>11</v>
      </c>
      <c r="CS10" s="58" t="s">
        <v>82</v>
      </c>
      <c r="CT10" s="58" t="s">
        <v>11</v>
      </c>
      <c r="CU10" s="58" t="s">
        <v>10</v>
      </c>
      <c r="CV10" s="58" t="s">
        <v>11</v>
      </c>
      <c r="CW10" s="58" t="s">
        <v>10</v>
      </c>
      <c r="CX10" s="58" t="s">
        <v>11</v>
      </c>
      <c r="CY10" s="58" t="s">
        <v>10</v>
      </c>
      <c r="CZ10" s="58" t="s">
        <v>11</v>
      </c>
      <c r="DA10" s="58" t="s">
        <v>82</v>
      </c>
      <c r="DB10" s="59" t="s">
        <v>11</v>
      </c>
    </row>
    <row r="11" spans="1:106" ht="15" customHeight="1" x14ac:dyDescent="0.35">
      <c r="A11" s="2"/>
      <c r="B11" s="45"/>
      <c r="C11" s="3" t="s">
        <v>736</v>
      </c>
      <c r="D11" s="4" t="s">
        <v>737</v>
      </c>
      <c r="E11" s="3" t="s">
        <v>840</v>
      </c>
      <c r="F11" s="4" t="s">
        <v>841</v>
      </c>
      <c r="G11" s="3" t="s">
        <v>842</v>
      </c>
      <c r="H11" s="4" t="s">
        <v>843</v>
      </c>
      <c r="I11" s="3" t="s">
        <v>844</v>
      </c>
      <c r="J11" s="4" t="s">
        <v>845</v>
      </c>
      <c r="K11" s="3" t="s">
        <v>744</v>
      </c>
      <c r="L11" s="4" t="s">
        <v>745</v>
      </c>
      <c r="M11" s="3" t="s">
        <v>846</v>
      </c>
      <c r="N11" s="4" t="s">
        <v>847</v>
      </c>
      <c r="O11" s="3" t="s">
        <v>848</v>
      </c>
      <c r="P11" s="4" t="s">
        <v>849</v>
      </c>
      <c r="Q11" s="3" t="s">
        <v>850</v>
      </c>
      <c r="R11" s="4" t="s">
        <v>851</v>
      </c>
      <c r="S11" s="3" t="s">
        <v>752</v>
      </c>
      <c r="T11" s="4" t="s">
        <v>753</v>
      </c>
      <c r="U11" s="3" t="s">
        <v>852</v>
      </c>
      <c r="V11" s="4" t="s">
        <v>853</v>
      </c>
      <c r="W11" s="3" t="s">
        <v>854</v>
      </c>
      <c r="X11" s="4" t="s">
        <v>855</v>
      </c>
      <c r="Y11" s="3" t="s">
        <v>856</v>
      </c>
      <c r="Z11" s="4" t="s">
        <v>857</v>
      </c>
      <c r="AA11" s="3" t="s">
        <v>760</v>
      </c>
      <c r="AB11" s="4" t="s">
        <v>761</v>
      </c>
      <c r="AC11" s="3" t="s">
        <v>858</v>
      </c>
      <c r="AD11" s="4" t="s">
        <v>859</v>
      </c>
      <c r="AE11" s="3" t="s">
        <v>860</v>
      </c>
      <c r="AF11" s="4" t="s">
        <v>861</v>
      </c>
      <c r="AG11" s="3" t="s">
        <v>862</v>
      </c>
      <c r="AH11" s="4" t="s">
        <v>863</v>
      </c>
      <c r="AI11" s="3" t="s">
        <v>768</v>
      </c>
      <c r="AJ11" s="4" t="s">
        <v>769</v>
      </c>
      <c r="AK11" s="3" t="s">
        <v>864</v>
      </c>
      <c r="AL11" s="4" t="s">
        <v>865</v>
      </c>
      <c r="AM11" s="3" t="s">
        <v>866</v>
      </c>
      <c r="AN11" s="4" t="s">
        <v>867</v>
      </c>
      <c r="AO11" s="3" t="s">
        <v>868</v>
      </c>
      <c r="AP11" s="4" t="s">
        <v>869</v>
      </c>
      <c r="AQ11" s="3" t="s">
        <v>776</v>
      </c>
      <c r="AR11" s="4" t="s">
        <v>777</v>
      </c>
      <c r="AS11" s="3" t="s">
        <v>870</v>
      </c>
      <c r="AT11" s="4" t="s">
        <v>871</v>
      </c>
      <c r="AU11" s="3" t="s">
        <v>872</v>
      </c>
      <c r="AV11" s="4" t="s">
        <v>873</v>
      </c>
      <c r="AW11" s="3" t="s">
        <v>874</v>
      </c>
      <c r="AX11" s="4" t="s">
        <v>875</v>
      </c>
      <c r="AY11" s="3" t="s">
        <v>784</v>
      </c>
      <c r="AZ11" s="4" t="s">
        <v>785</v>
      </c>
      <c r="BA11" s="3" t="s">
        <v>876</v>
      </c>
      <c r="BB11" s="4" t="s">
        <v>877</v>
      </c>
      <c r="BC11" s="3" t="s">
        <v>878</v>
      </c>
      <c r="BD11" s="4" t="s">
        <v>879</v>
      </c>
      <c r="BE11" s="3" t="s">
        <v>880</v>
      </c>
      <c r="BF11" s="4" t="s">
        <v>881</v>
      </c>
      <c r="BG11" s="3" t="s">
        <v>792</v>
      </c>
      <c r="BH11" s="4" t="s">
        <v>793</v>
      </c>
      <c r="BI11" s="3" t="s">
        <v>882</v>
      </c>
      <c r="BJ11" s="4" t="s">
        <v>883</v>
      </c>
      <c r="BK11" s="3" t="s">
        <v>884</v>
      </c>
      <c r="BL11" s="4" t="s">
        <v>885</v>
      </c>
      <c r="BM11" s="3" t="s">
        <v>886</v>
      </c>
      <c r="BN11" s="4" t="s">
        <v>887</v>
      </c>
      <c r="BO11" s="3" t="s">
        <v>800</v>
      </c>
      <c r="BP11" s="4" t="s">
        <v>801</v>
      </c>
      <c r="BQ11" s="3" t="s">
        <v>888</v>
      </c>
      <c r="BR11" s="4" t="s">
        <v>889</v>
      </c>
      <c r="BS11" s="3" t="s">
        <v>890</v>
      </c>
      <c r="BT11" s="4" t="s">
        <v>891</v>
      </c>
      <c r="BU11" s="3" t="s">
        <v>892</v>
      </c>
      <c r="BV11" s="4" t="s">
        <v>893</v>
      </c>
      <c r="BW11" s="3" t="s">
        <v>808</v>
      </c>
      <c r="BX11" s="4" t="s">
        <v>809</v>
      </c>
      <c r="BY11" s="3" t="s">
        <v>894</v>
      </c>
      <c r="BZ11" s="4" t="s">
        <v>895</v>
      </c>
      <c r="CA11" s="3" t="s">
        <v>896</v>
      </c>
      <c r="CB11" s="4" t="s">
        <v>897</v>
      </c>
      <c r="CC11" s="3" t="s">
        <v>898</v>
      </c>
      <c r="CD11" s="4" t="s">
        <v>899</v>
      </c>
      <c r="CE11" s="3" t="s">
        <v>816</v>
      </c>
      <c r="CF11" s="4" t="s">
        <v>817</v>
      </c>
      <c r="CG11" s="3" t="s">
        <v>900</v>
      </c>
      <c r="CH11" s="4" t="s">
        <v>901</v>
      </c>
      <c r="CI11" s="3" t="s">
        <v>902</v>
      </c>
      <c r="CJ11" s="4" t="s">
        <v>903</v>
      </c>
      <c r="CK11" s="3" t="s">
        <v>904</v>
      </c>
      <c r="CL11" s="4" t="s">
        <v>905</v>
      </c>
      <c r="CM11" s="3" t="s">
        <v>824</v>
      </c>
      <c r="CN11" s="4" t="s">
        <v>825</v>
      </c>
      <c r="CO11" s="3" t="s">
        <v>906</v>
      </c>
      <c r="CP11" s="4" t="s">
        <v>907</v>
      </c>
      <c r="CQ11" s="3" t="s">
        <v>908</v>
      </c>
      <c r="CR11" s="4" t="s">
        <v>909</v>
      </c>
      <c r="CS11" s="3" t="s">
        <v>910</v>
      </c>
      <c r="CT11" s="4" t="s">
        <v>911</v>
      </c>
      <c r="CU11" s="3" t="s">
        <v>832</v>
      </c>
      <c r="CV11" s="4" t="s">
        <v>833</v>
      </c>
      <c r="CW11" s="3" t="s">
        <v>912</v>
      </c>
      <c r="CX11" s="4" t="s">
        <v>913</v>
      </c>
      <c r="CY11" s="3" t="s">
        <v>914</v>
      </c>
      <c r="CZ11" s="4" t="s">
        <v>915</v>
      </c>
      <c r="DA11" s="65" t="s">
        <v>916</v>
      </c>
      <c r="DB11" s="66" t="s">
        <v>917</v>
      </c>
    </row>
    <row r="12" spans="1:106" ht="15" customHeight="1" x14ac:dyDescent="0.25">
      <c r="A12" s="6" t="s">
        <v>14</v>
      </c>
      <c r="B12" s="46">
        <v>2</v>
      </c>
      <c r="C12" s="7">
        <v>29.414167145235499</v>
      </c>
      <c r="D12" s="8">
        <v>1.25891010104354</v>
      </c>
      <c r="E12" s="7">
        <v>29.674576492080199</v>
      </c>
      <c r="F12" s="8">
        <v>2.4003175525069098</v>
      </c>
      <c r="G12" s="7">
        <v>31.2978004844975</v>
      </c>
      <c r="H12" s="8">
        <v>2.3275728467362802</v>
      </c>
      <c r="I12" s="7">
        <v>1.62322399241727</v>
      </c>
      <c r="J12" s="8">
        <v>3.4825806485725299</v>
      </c>
      <c r="K12" s="7">
        <v>16.904163730153002</v>
      </c>
      <c r="L12" s="8">
        <v>0.84714939911592801</v>
      </c>
      <c r="M12" s="7">
        <v>17.7006492116221</v>
      </c>
      <c r="N12" s="8">
        <v>1.5838064741367699</v>
      </c>
      <c r="O12" s="7">
        <v>16.519201244590899</v>
      </c>
      <c r="P12" s="8">
        <v>1.83174864490248</v>
      </c>
      <c r="Q12" s="7">
        <v>-1.1814479670311999</v>
      </c>
      <c r="R12" s="8">
        <v>2.4176516627661</v>
      </c>
      <c r="S12" s="7">
        <v>32.4691843555091</v>
      </c>
      <c r="T12" s="8">
        <v>1.1243056937195199</v>
      </c>
      <c r="U12" s="7">
        <v>32.359490809305498</v>
      </c>
      <c r="V12" s="8">
        <v>2.1640070199178898</v>
      </c>
      <c r="W12" s="7">
        <v>35.720972290792197</v>
      </c>
      <c r="X12" s="8">
        <v>2.2999919980699999</v>
      </c>
      <c r="Y12" s="7">
        <v>3.3614814814867202</v>
      </c>
      <c r="Z12" s="8">
        <v>3.25248349684116</v>
      </c>
      <c r="AA12" s="7">
        <v>31.240387309038599</v>
      </c>
      <c r="AB12" s="8">
        <v>1.44182774456672</v>
      </c>
      <c r="AC12" s="7">
        <v>31.8406215868681</v>
      </c>
      <c r="AD12" s="8">
        <v>2.2353962617739902</v>
      </c>
      <c r="AE12" s="7">
        <v>34.103588050159203</v>
      </c>
      <c r="AF12" s="8">
        <v>2.37262282783542</v>
      </c>
      <c r="AG12" s="7">
        <v>2.2629664632911499</v>
      </c>
      <c r="AH12" s="8">
        <v>2.8009527714315601</v>
      </c>
      <c r="AI12" s="7">
        <v>49.383678420445399</v>
      </c>
      <c r="AJ12" s="8">
        <v>1.30836648980587</v>
      </c>
      <c r="AK12" s="7">
        <v>51.403374671010901</v>
      </c>
      <c r="AL12" s="8">
        <v>2.3510327560040398</v>
      </c>
      <c r="AM12" s="7">
        <v>47.986491677707903</v>
      </c>
      <c r="AN12" s="8">
        <v>2.42358438174728</v>
      </c>
      <c r="AO12" s="7">
        <v>-3.4168829933030298</v>
      </c>
      <c r="AP12" s="8">
        <v>3.7650962222927999</v>
      </c>
      <c r="AQ12" s="7">
        <v>33.019297880315598</v>
      </c>
      <c r="AR12" s="8">
        <v>1.2890936356362801</v>
      </c>
      <c r="AS12" s="7">
        <v>39.300233049377503</v>
      </c>
      <c r="AT12" s="8">
        <v>2.28673249228645</v>
      </c>
      <c r="AU12" s="7">
        <v>32.136816817894001</v>
      </c>
      <c r="AV12" s="8">
        <v>2.3900289290881802</v>
      </c>
      <c r="AW12" s="7">
        <v>-7.1634162314835104</v>
      </c>
      <c r="AX12" s="8">
        <v>2.90459216793603</v>
      </c>
      <c r="AY12" s="7">
        <v>14.911700683959101</v>
      </c>
      <c r="AZ12" s="8">
        <v>0.89267261360438499</v>
      </c>
      <c r="BA12" s="7">
        <v>17.824909472182899</v>
      </c>
      <c r="BB12" s="8">
        <v>1.7785014688965599</v>
      </c>
      <c r="BC12" s="7">
        <v>14.2419994578519</v>
      </c>
      <c r="BD12" s="8">
        <v>1.57944193896892</v>
      </c>
      <c r="BE12" s="7">
        <v>-3.5829100143310102</v>
      </c>
      <c r="BF12" s="8">
        <v>2.48041449943827</v>
      </c>
      <c r="BG12" s="7">
        <v>23.622427385449001</v>
      </c>
      <c r="BH12" s="8">
        <v>1.1590614181652299</v>
      </c>
      <c r="BI12" s="7">
        <v>27.703094973415201</v>
      </c>
      <c r="BJ12" s="8">
        <v>1.7872073841151599</v>
      </c>
      <c r="BK12" s="7">
        <v>24.484814623279799</v>
      </c>
      <c r="BL12" s="8">
        <v>2.1262645553897799</v>
      </c>
      <c r="BM12" s="7">
        <v>-3.21828035013539</v>
      </c>
      <c r="BN12" s="8">
        <v>2.69196031106602</v>
      </c>
      <c r="BO12" s="7">
        <v>25.2807663354962</v>
      </c>
      <c r="BP12" s="8">
        <v>1.0539775480228699</v>
      </c>
      <c r="BQ12" s="7">
        <v>28.064312713741501</v>
      </c>
      <c r="BR12" s="8">
        <v>1.8248041589981101</v>
      </c>
      <c r="BS12" s="7">
        <v>25.095003721914502</v>
      </c>
      <c r="BT12" s="8">
        <v>1.8669050401468601</v>
      </c>
      <c r="BU12" s="7">
        <v>-2.9693089918270199</v>
      </c>
      <c r="BV12" s="8">
        <v>2.3819525669384198</v>
      </c>
      <c r="BW12" s="7">
        <v>25.153406870803799</v>
      </c>
      <c r="BX12" s="8">
        <v>1.0507384910905599</v>
      </c>
      <c r="BY12" s="7">
        <v>25.0020312381384</v>
      </c>
      <c r="BZ12" s="8">
        <v>1.7535340190047499</v>
      </c>
      <c r="CA12" s="7">
        <v>26.6816498391027</v>
      </c>
      <c r="CB12" s="8">
        <v>2.2197221204935902</v>
      </c>
      <c r="CC12" s="7">
        <v>1.6796186009644001</v>
      </c>
      <c r="CD12" s="8">
        <v>2.6924085101693702</v>
      </c>
      <c r="CE12" s="7">
        <v>34.999325764242897</v>
      </c>
      <c r="CF12" s="8">
        <v>1.25764877042102</v>
      </c>
      <c r="CG12" s="7">
        <v>38.257714775532598</v>
      </c>
      <c r="CH12" s="8">
        <v>2.42816784890148</v>
      </c>
      <c r="CI12" s="7">
        <v>34.938564593721701</v>
      </c>
      <c r="CJ12" s="8">
        <v>2.1318084465370601</v>
      </c>
      <c r="CK12" s="7">
        <v>-3.3191501818109099</v>
      </c>
      <c r="CL12" s="8">
        <v>3.1428516677363301</v>
      </c>
      <c r="CM12" s="7">
        <v>30.5402385560885</v>
      </c>
      <c r="CN12" s="8">
        <v>1.13480225060027</v>
      </c>
      <c r="CO12" s="7">
        <v>35.010532734049598</v>
      </c>
      <c r="CP12" s="8">
        <v>2.1961425269956498</v>
      </c>
      <c r="CQ12" s="7">
        <v>29.212975354167401</v>
      </c>
      <c r="CR12" s="8">
        <v>1.7664101944367101</v>
      </c>
      <c r="CS12" s="7">
        <v>-5.7975573798821998</v>
      </c>
      <c r="CT12" s="8">
        <v>2.59748651970712</v>
      </c>
      <c r="CU12" s="7">
        <v>20.087091614771101</v>
      </c>
      <c r="CV12" s="8">
        <v>1.04216737427551</v>
      </c>
      <c r="CW12" s="7">
        <v>23.2200346512492</v>
      </c>
      <c r="CX12" s="8">
        <v>1.97970660094493</v>
      </c>
      <c r="CY12" s="7">
        <v>18.1342199737798</v>
      </c>
      <c r="CZ12" s="8">
        <v>1.90329285885666</v>
      </c>
      <c r="DA12" s="7">
        <v>-5.0858146774693402</v>
      </c>
      <c r="DB12" s="9">
        <v>2.5831043080916301</v>
      </c>
    </row>
    <row r="13" spans="1:106" ht="15" customHeight="1" x14ac:dyDescent="0.25">
      <c r="A13" s="10" t="s">
        <v>15</v>
      </c>
      <c r="B13" s="46">
        <v>2</v>
      </c>
      <c r="C13" s="7">
        <v>37.5549062761269</v>
      </c>
      <c r="D13" s="8">
        <v>1.48754540166039</v>
      </c>
      <c r="E13" s="7">
        <v>34.7417656631699</v>
      </c>
      <c r="F13" s="8">
        <v>2.5690622709388902</v>
      </c>
      <c r="G13" s="7">
        <v>33.502930313055401</v>
      </c>
      <c r="H13" s="8">
        <v>2.67507022999273</v>
      </c>
      <c r="I13" s="7">
        <v>-1.23883535011449</v>
      </c>
      <c r="J13" s="8">
        <v>3.29916908395125</v>
      </c>
      <c r="K13" s="7">
        <v>34.259658770831798</v>
      </c>
      <c r="L13" s="8">
        <v>1.5625797994322701</v>
      </c>
      <c r="M13" s="7">
        <v>32.6528235264011</v>
      </c>
      <c r="N13" s="8">
        <v>3.1294413253578601</v>
      </c>
      <c r="O13" s="7">
        <v>28.879439012203999</v>
      </c>
      <c r="P13" s="8">
        <v>2.4772836638044802</v>
      </c>
      <c r="Q13" s="7">
        <v>-3.7733845141970699</v>
      </c>
      <c r="R13" s="8">
        <v>3.6494715584453399</v>
      </c>
      <c r="S13" s="7">
        <v>49.7060358452676</v>
      </c>
      <c r="T13" s="8">
        <v>1.7512055643709299</v>
      </c>
      <c r="U13" s="7">
        <v>50.120894311430199</v>
      </c>
      <c r="V13" s="8">
        <v>3.34170588211648</v>
      </c>
      <c r="W13" s="7">
        <v>47.360527572479697</v>
      </c>
      <c r="X13" s="8">
        <v>2.8078041647508898</v>
      </c>
      <c r="Y13" s="7">
        <v>-2.7603667389504301</v>
      </c>
      <c r="Z13" s="8">
        <v>3.5475536519993698</v>
      </c>
      <c r="AA13" s="7">
        <v>69.016178566628298</v>
      </c>
      <c r="AB13" s="8">
        <v>1.46105331539038</v>
      </c>
      <c r="AC13" s="7">
        <v>62.774526164305101</v>
      </c>
      <c r="AD13" s="8">
        <v>3.0161282794470798</v>
      </c>
      <c r="AE13" s="7">
        <v>68.672282312888598</v>
      </c>
      <c r="AF13" s="8">
        <v>2.5826368381866498</v>
      </c>
      <c r="AG13" s="7">
        <v>5.8977561485835004</v>
      </c>
      <c r="AH13" s="8">
        <v>3.7356040891951401</v>
      </c>
      <c r="AI13" s="7">
        <v>41.904500559143798</v>
      </c>
      <c r="AJ13" s="8">
        <v>1.4339364431542201</v>
      </c>
      <c r="AK13" s="7">
        <v>44.487290850270902</v>
      </c>
      <c r="AL13" s="8">
        <v>2.81523676593932</v>
      </c>
      <c r="AM13" s="7">
        <v>40.833519065366303</v>
      </c>
      <c r="AN13" s="8">
        <v>2.6255686410640502</v>
      </c>
      <c r="AO13" s="7">
        <v>-3.6537717849046198</v>
      </c>
      <c r="AP13" s="8">
        <v>3.8276939860433998</v>
      </c>
      <c r="AQ13" s="7">
        <v>43.129475670978898</v>
      </c>
      <c r="AR13" s="8">
        <v>1.60393373174779</v>
      </c>
      <c r="AS13" s="7">
        <v>61.307785396320803</v>
      </c>
      <c r="AT13" s="8">
        <v>3.0757028376236901</v>
      </c>
      <c r="AU13" s="7">
        <v>28.858847229410902</v>
      </c>
      <c r="AV13" s="8">
        <v>2.54838832744118</v>
      </c>
      <c r="AW13" s="7">
        <v>-32.448938166909798</v>
      </c>
      <c r="AX13" s="8">
        <v>3.9524578443418101</v>
      </c>
      <c r="AY13" s="7">
        <v>22.432096437658</v>
      </c>
      <c r="AZ13" s="8">
        <v>1.3529871197114101</v>
      </c>
      <c r="BA13" s="7">
        <v>30.965357704203001</v>
      </c>
      <c r="BB13" s="8">
        <v>3.0064054239774398</v>
      </c>
      <c r="BC13" s="7">
        <v>18.618790838411201</v>
      </c>
      <c r="BD13" s="8">
        <v>1.7907594621723699</v>
      </c>
      <c r="BE13" s="7">
        <v>-12.3465668657918</v>
      </c>
      <c r="BF13" s="8">
        <v>2.9837330035694198</v>
      </c>
      <c r="BG13" s="7">
        <v>36.009275575000402</v>
      </c>
      <c r="BH13" s="8">
        <v>1.5847539738821299</v>
      </c>
      <c r="BI13" s="7">
        <v>37.308669181674396</v>
      </c>
      <c r="BJ13" s="8">
        <v>2.6225606438637201</v>
      </c>
      <c r="BK13" s="7">
        <v>35.720068312845598</v>
      </c>
      <c r="BL13" s="8">
        <v>2.9376290209673299</v>
      </c>
      <c r="BM13" s="7">
        <v>-1.58860086882884</v>
      </c>
      <c r="BN13" s="8">
        <v>4.0954236124488004</v>
      </c>
      <c r="BO13" s="7">
        <v>35.092495634277498</v>
      </c>
      <c r="BP13" s="8">
        <v>1.42227617505653</v>
      </c>
      <c r="BQ13" s="7">
        <v>35.092764271744201</v>
      </c>
      <c r="BR13" s="8">
        <v>3.2650678498143799</v>
      </c>
      <c r="BS13" s="7">
        <v>37.2533556788526</v>
      </c>
      <c r="BT13" s="8">
        <v>2.5334961638837101</v>
      </c>
      <c r="BU13" s="7">
        <v>2.1605914071083299</v>
      </c>
      <c r="BV13" s="8">
        <v>4.0894291666499898</v>
      </c>
      <c r="BW13" s="7">
        <v>38.256613793367201</v>
      </c>
      <c r="BX13" s="8">
        <v>1.5043454648568899</v>
      </c>
      <c r="BY13" s="7">
        <v>40.251627373422401</v>
      </c>
      <c r="BZ13" s="8">
        <v>2.8144835713435099</v>
      </c>
      <c r="CA13" s="7">
        <v>36.387313105599702</v>
      </c>
      <c r="CB13" s="8">
        <v>2.63603141083339</v>
      </c>
      <c r="CC13" s="7">
        <v>-3.8643142678226998</v>
      </c>
      <c r="CD13" s="8">
        <v>3.5157248925407401</v>
      </c>
      <c r="CE13" s="7">
        <v>40.575194369111799</v>
      </c>
      <c r="CF13" s="8">
        <v>1.4787966592799</v>
      </c>
      <c r="CG13" s="7">
        <v>44.873668056101501</v>
      </c>
      <c r="CH13" s="8">
        <v>3.2138790994130102</v>
      </c>
      <c r="CI13" s="7">
        <v>39.6821947588829</v>
      </c>
      <c r="CJ13" s="8">
        <v>2.5845698121523601</v>
      </c>
      <c r="CK13" s="7">
        <v>-5.1914732972186597</v>
      </c>
      <c r="CL13" s="8">
        <v>4.4724123603796597</v>
      </c>
      <c r="CM13" s="7">
        <v>46.1098364399042</v>
      </c>
      <c r="CN13" s="8">
        <v>1.69365982114889</v>
      </c>
      <c r="CO13" s="7">
        <v>48.4082732750772</v>
      </c>
      <c r="CP13" s="8">
        <v>3.0119909229677102</v>
      </c>
      <c r="CQ13" s="7">
        <v>43.472060359877602</v>
      </c>
      <c r="CR13" s="8">
        <v>2.9500148986772201</v>
      </c>
      <c r="CS13" s="7">
        <v>-4.9362129151995902</v>
      </c>
      <c r="CT13" s="8">
        <v>4.0738876994201902</v>
      </c>
      <c r="CU13" s="7">
        <v>22.870191775492501</v>
      </c>
      <c r="CV13" s="8">
        <v>1.0656790652732999</v>
      </c>
      <c r="CW13" s="7">
        <v>24.817111148271401</v>
      </c>
      <c r="CX13" s="8">
        <v>2.6088297363123298</v>
      </c>
      <c r="CY13" s="7">
        <v>24.167400223977801</v>
      </c>
      <c r="CZ13" s="8">
        <v>2.10358572714898</v>
      </c>
      <c r="DA13" s="7">
        <v>-0.64971092429354005</v>
      </c>
      <c r="DB13" s="9">
        <v>3.1482719179493399</v>
      </c>
    </row>
    <row r="14" spans="1:106" ht="15" customHeight="1" x14ac:dyDescent="0.25">
      <c r="A14" s="10" t="s">
        <v>16</v>
      </c>
      <c r="B14" s="46">
        <v>2</v>
      </c>
      <c r="C14" s="7">
        <v>28.930854733231701</v>
      </c>
      <c r="D14" s="8">
        <v>0.91627729916878597</v>
      </c>
      <c r="E14" s="7">
        <v>38.879675933674797</v>
      </c>
      <c r="F14" s="8">
        <v>2.1655117302048801</v>
      </c>
      <c r="G14" s="7">
        <v>25.811826899542801</v>
      </c>
      <c r="H14" s="8">
        <v>1.7871720595548599</v>
      </c>
      <c r="I14" s="7">
        <v>-13.067849034131999</v>
      </c>
      <c r="J14" s="8">
        <v>2.9789422986406402</v>
      </c>
      <c r="K14" s="7">
        <v>24.6239463350324</v>
      </c>
      <c r="L14" s="8">
        <v>1.0082638774372601</v>
      </c>
      <c r="M14" s="7">
        <v>31.269956909854201</v>
      </c>
      <c r="N14" s="8">
        <v>2.21645176007917</v>
      </c>
      <c r="O14" s="7">
        <v>22.650594292413501</v>
      </c>
      <c r="P14" s="8">
        <v>1.92054993035083</v>
      </c>
      <c r="Q14" s="7">
        <v>-8.6193626174406397</v>
      </c>
      <c r="R14" s="8">
        <v>2.8097857960249502</v>
      </c>
      <c r="S14" s="7">
        <v>37.827619358245002</v>
      </c>
      <c r="T14" s="8">
        <v>1.11524795502563</v>
      </c>
      <c r="U14" s="7">
        <v>39.02362408554</v>
      </c>
      <c r="V14" s="8">
        <v>2.6211708983992099</v>
      </c>
      <c r="W14" s="7">
        <v>38.7977634194011</v>
      </c>
      <c r="X14" s="8">
        <v>2.0530065655688401</v>
      </c>
      <c r="Y14" s="7">
        <v>-0.225860666138921</v>
      </c>
      <c r="Z14" s="8">
        <v>3.54359887080104</v>
      </c>
      <c r="AA14" s="7">
        <v>56.567912834237703</v>
      </c>
      <c r="AB14" s="8">
        <v>1.0818432858381</v>
      </c>
      <c r="AC14" s="7">
        <v>51.320857689504102</v>
      </c>
      <c r="AD14" s="8">
        <v>2.2858541433038999</v>
      </c>
      <c r="AE14" s="7">
        <v>58.772436647722301</v>
      </c>
      <c r="AF14" s="8">
        <v>2.15443242817391</v>
      </c>
      <c r="AG14" s="7">
        <v>7.4515789582181897</v>
      </c>
      <c r="AH14" s="8">
        <v>3.1608559057453598</v>
      </c>
      <c r="AI14" s="7">
        <v>38.788225136548299</v>
      </c>
      <c r="AJ14" s="8">
        <v>1.12157668157011</v>
      </c>
      <c r="AK14" s="7">
        <v>44.715544322049098</v>
      </c>
      <c r="AL14" s="8">
        <v>2.11889971211941</v>
      </c>
      <c r="AM14" s="7">
        <v>36.5515953535688</v>
      </c>
      <c r="AN14" s="8">
        <v>1.84518114949427</v>
      </c>
      <c r="AO14" s="7">
        <v>-8.1639489684803301</v>
      </c>
      <c r="AP14" s="8">
        <v>2.7886515192439201</v>
      </c>
      <c r="AQ14" s="7">
        <v>49.690231286052999</v>
      </c>
      <c r="AR14" s="8">
        <v>1.15427081500586</v>
      </c>
      <c r="AS14" s="7">
        <v>76.416722039036998</v>
      </c>
      <c r="AT14" s="8">
        <v>1.7743881958588701</v>
      </c>
      <c r="AU14" s="7">
        <v>32.0650134680305</v>
      </c>
      <c r="AV14" s="8">
        <v>1.96940449114964</v>
      </c>
      <c r="AW14" s="7">
        <v>-44.351708571006498</v>
      </c>
      <c r="AX14" s="8">
        <v>2.65581748589902</v>
      </c>
      <c r="AY14" s="7">
        <v>11.318981428056899</v>
      </c>
      <c r="AZ14" s="8">
        <v>0.77798141458470904</v>
      </c>
      <c r="BA14" s="7">
        <v>21.846167666431601</v>
      </c>
      <c r="BB14" s="8">
        <v>1.9539961487463799</v>
      </c>
      <c r="BC14" s="7">
        <v>5.5917629402456797</v>
      </c>
      <c r="BD14" s="8">
        <v>0.99674782425167496</v>
      </c>
      <c r="BE14" s="7">
        <v>-16.2544047261859</v>
      </c>
      <c r="BF14" s="8">
        <v>2.2400343536835998</v>
      </c>
      <c r="BG14" s="7">
        <v>30.441509880625901</v>
      </c>
      <c r="BH14" s="8">
        <v>1.0461343738889299</v>
      </c>
      <c r="BI14" s="7">
        <v>34.118779427329201</v>
      </c>
      <c r="BJ14" s="8">
        <v>2.00339062910462</v>
      </c>
      <c r="BK14" s="7">
        <v>29.528610660073401</v>
      </c>
      <c r="BL14" s="8">
        <v>1.9600991909463801</v>
      </c>
      <c r="BM14" s="7">
        <v>-4.5901687672557596</v>
      </c>
      <c r="BN14" s="8">
        <v>2.6281621986854602</v>
      </c>
      <c r="BO14" s="7">
        <v>36.178215822028903</v>
      </c>
      <c r="BP14" s="8">
        <v>1.0798089889816</v>
      </c>
      <c r="BQ14" s="7">
        <v>40.117593360383403</v>
      </c>
      <c r="BR14" s="8">
        <v>2.6704849948035099</v>
      </c>
      <c r="BS14" s="7">
        <v>35.2004911901074</v>
      </c>
      <c r="BT14" s="8">
        <v>1.8757719808950899</v>
      </c>
      <c r="BU14" s="7">
        <v>-4.9171021702760296</v>
      </c>
      <c r="BV14" s="8">
        <v>3.1609312185113998</v>
      </c>
      <c r="BW14" s="7">
        <v>28.314900719788302</v>
      </c>
      <c r="BX14" s="8">
        <v>1.08349711749096</v>
      </c>
      <c r="BY14" s="7">
        <v>35.3412148480854</v>
      </c>
      <c r="BZ14" s="8">
        <v>2.2875289518840498</v>
      </c>
      <c r="CA14" s="7">
        <v>27.490969619245298</v>
      </c>
      <c r="CB14" s="8">
        <v>1.91991438885433</v>
      </c>
      <c r="CC14" s="7">
        <v>-7.8502452288400599</v>
      </c>
      <c r="CD14" s="8">
        <v>2.9257816743416298</v>
      </c>
      <c r="CE14" s="7">
        <v>36.202469769634902</v>
      </c>
      <c r="CF14" s="8">
        <v>1.01204114171541</v>
      </c>
      <c r="CG14" s="7">
        <v>44.126626370142098</v>
      </c>
      <c r="CH14" s="8">
        <v>2.2374373651666999</v>
      </c>
      <c r="CI14" s="7">
        <v>33.895654254504997</v>
      </c>
      <c r="CJ14" s="8">
        <v>1.9290090902886201</v>
      </c>
      <c r="CK14" s="7">
        <v>-10.230972115637</v>
      </c>
      <c r="CL14" s="8">
        <v>2.8904446260054</v>
      </c>
      <c r="CM14" s="7">
        <v>24.268082246477</v>
      </c>
      <c r="CN14" s="8">
        <v>1.00686625602493</v>
      </c>
      <c r="CO14" s="7">
        <v>28.8398088243388</v>
      </c>
      <c r="CP14" s="8">
        <v>2.2437332822804099</v>
      </c>
      <c r="CQ14" s="7">
        <v>25.219570233520201</v>
      </c>
      <c r="CR14" s="8">
        <v>1.9869644295547799</v>
      </c>
      <c r="CS14" s="7">
        <v>-3.6202385908186101</v>
      </c>
      <c r="CT14" s="8">
        <v>2.8427460963220601</v>
      </c>
      <c r="CU14" s="7">
        <v>14.306180064445201</v>
      </c>
      <c r="CV14" s="8">
        <v>0.69801789118050905</v>
      </c>
      <c r="CW14" s="7">
        <v>17.864186203543799</v>
      </c>
      <c r="CX14" s="8">
        <v>1.6847500635063899</v>
      </c>
      <c r="CY14" s="7">
        <v>14.9902405579783</v>
      </c>
      <c r="CZ14" s="8">
        <v>1.51236329275238</v>
      </c>
      <c r="DA14" s="7">
        <v>-2.8739456455654699</v>
      </c>
      <c r="DB14" s="9">
        <v>2.301687822766</v>
      </c>
    </row>
    <row r="15" spans="1:106" ht="15" customHeight="1" x14ac:dyDescent="0.25">
      <c r="A15" s="6" t="s">
        <v>17</v>
      </c>
      <c r="B15" s="46">
        <v>2</v>
      </c>
      <c r="C15" s="7">
        <v>17.5170313854669</v>
      </c>
      <c r="D15" s="8">
        <v>0.93382606899203002</v>
      </c>
      <c r="E15" s="7">
        <v>19.745160897698501</v>
      </c>
      <c r="F15" s="8">
        <v>1.8509491670402101</v>
      </c>
      <c r="G15" s="7">
        <v>15.9499150842551</v>
      </c>
      <c r="H15" s="8">
        <v>1.5988523604712801</v>
      </c>
      <c r="I15" s="7">
        <v>-3.7952458134434202</v>
      </c>
      <c r="J15" s="8">
        <v>2.1904345672000098</v>
      </c>
      <c r="K15" s="7">
        <v>13.5840364161491</v>
      </c>
      <c r="L15" s="8">
        <v>0.83772848281006995</v>
      </c>
      <c r="M15" s="7">
        <v>16.413357118678299</v>
      </c>
      <c r="N15" s="8">
        <v>1.8418410710975099</v>
      </c>
      <c r="O15" s="7">
        <v>10.408677281626</v>
      </c>
      <c r="P15" s="8">
        <v>1.3663473722299699</v>
      </c>
      <c r="Q15" s="7">
        <v>-6.0046798370522696</v>
      </c>
      <c r="R15" s="8">
        <v>2.3250230961447098</v>
      </c>
      <c r="S15" s="7">
        <v>29.295465089811401</v>
      </c>
      <c r="T15" s="8">
        <v>1.1104143198402101</v>
      </c>
      <c r="U15" s="7">
        <v>29.360540878209601</v>
      </c>
      <c r="V15" s="8">
        <v>2.15304496342072</v>
      </c>
      <c r="W15" s="7">
        <v>27.4632574281271</v>
      </c>
      <c r="X15" s="8">
        <v>1.9993843713642201</v>
      </c>
      <c r="Y15" s="7">
        <v>-1.8972834500825799</v>
      </c>
      <c r="Z15" s="8">
        <v>2.9854248287263498</v>
      </c>
      <c r="AA15" s="7">
        <v>30.1925661526417</v>
      </c>
      <c r="AB15" s="8">
        <v>1.00544341973933</v>
      </c>
      <c r="AC15" s="7">
        <v>30.175881748315099</v>
      </c>
      <c r="AD15" s="8">
        <v>2.1872677287816402</v>
      </c>
      <c r="AE15" s="7">
        <v>31.4328302658495</v>
      </c>
      <c r="AF15" s="8">
        <v>2.1397891812233101</v>
      </c>
      <c r="AG15" s="7">
        <v>1.2569485175344399</v>
      </c>
      <c r="AH15" s="8">
        <v>3.2419185649957498</v>
      </c>
      <c r="AI15" s="7">
        <v>38.367747418007298</v>
      </c>
      <c r="AJ15" s="8">
        <v>0.99886738824576204</v>
      </c>
      <c r="AK15" s="7">
        <v>39.240004971956999</v>
      </c>
      <c r="AL15" s="8">
        <v>1.9805490963803001</v>
      </c>
      <c r="AM15" s="7">
        <v>36.695548696617102</v>
      </c>
      <c r="AN15" s="8">
        <v>2.2719275110042298</v>
      </c>
      <c r="AO15" s="7">
        <v>-2.5444562753399</v>
      </c>
      <c r="AP15" s="8">
        <v>3.1911538342495298</v>
      </c>
      <c r="AQ15" s="7">
        <v>37.704160857282801</v>
      </c>
      <c r="AR15" s="8">
        <v>1.1803370572226799</v>
      </c>
      <c r="AS15" s="7">
        <v>41.291616690738898</v>
      </c>
      <c r="AT15" s="8">
        <v>2.1584717900388699</v>
      </c>
      <c r="AU15" s="7">
        <v>34.4392478732697</v>
      </c>
      <c r="AV15" s="8">
        <v>2.12105078048178</v>
      </c>
      <c r="AW15" s="7">
        <v>-6.8523688174691397</v>
      </c>
      <c r="AX15" s="8">
        <v>3.1335195541037102</v>
      </c>
      <c r="AY15" s="7">
        <v>10.839468452858901</v>
      </c>
      <c r="AZ15" s="8">
        <v>0.79442345415026105</v>
      </c>
      <c r="BA15" s="7">
        <v>15.8492071496955</v>
      </c>
      <c r="BB15" s="8">
        <v>1.71977573176558</v>
      </c>
      <c r="BC15" s="7">
        <v>9.2304658582648997</v>
      </c>
      <c r="BD15" s="8">
        <v>1.2962726618865501</v>
      </c>
      <c r="BE15" s="7">
        <v>-6.6187412914306298</v>
      </c>
      <c r="BF15" s="8">
        <v>2.15369169792777</v>
      </c>
      <c r="BG15" s="7">
        <v>15.1807057399014</v>
      </c>
      <c r="BH15" s="8">
        <v>0.94180592054919099</v>
      </c>
      <c r="BI15" s="7">
        <v>18.027010187397199</v>
      </c>
      <c r="BJ15" s="8">
        <v>1.7805255456133899</v>
      </c>
      <c r="BK15" s="7">
        <v>13.8167573608655</v>
      </c>
      <c r="BL15" s="8">
        <v>1.5851884144438599</v>
      </c>
      <c r="BM15" s="7">
        <v>-4.2102528265317396</v>
      </c>
      <c r="BN15" s="8">
        <v>2.1913960217985902</v>
      </c>
      <c r="BO15" s="7">
        <v>20.4309151292858</v>
      </c>
      <c r="BP15" s="8">
        <v>1.05216480539122</v>
      </c>
      <c r="BQ15" s="7">
        <v>23.625660691797801</v>
      </c>
      <c r="BR15" s="8">
        <v>2.1280862513024199</v>
      </c>
      <c r="BS15" s="7">
        <v>20.661836878622601</v>
      </c>
      <c r="BT15" s="8">
        <v>1.8644233980536</v>
      </c>
      <c r="BU15" s="7">
        <v>-2.9638238131752099</v>
      </c>
      <c r="BV15" s="8">
        <v>2.6181700290611798</v>
      </c>
      <c r="BW15" s="7">
        <v>19.1690317701105</v>
      </c>
      <c r="BX15" s="8">
        <v>1.0520036487217901</v>
      </c>
      <c r="BY15" s="7">
        <v>24.256457100377901</v>
      </c>
      <c r="BZ15" s="8">
        <v>2.0263255699110201</v>
      </c>
      <c r="CA15" s="7">
        <v>14.723498798426199</v>
      </c>
      <c r="CB15" s="8">
        <v>1.6927234952392101</v>
      </c>
      <c r="CC15" s="7">
        <v>-9.5329583019516893</v>
      </c>
      <c r="CD15" s="8">
        <v>2.6075563572366698</v>
      </c>
      <c r="CE15" s="7">
        <v>29.489863700096901</v>
      </c>
      <c r="CF15" s="8">
        <v>1.05488286320728</v>
      </c>
      <c r="CG15" s="7">
        <v>31.209808214116901</v>
      </c>
      <c r="CH15" s="8">
        <v>2.0647348533183001</v>
      </c>
      <c r="CI15" s="7">
        <v>27.431971520114999</v>
      </c>
      <c r="CJ15" s="8">
        <v>1.9697443853401899</v>
      </c>
      <c r="CK15" s="7">
        <v>-3.7778366940019401</v>
      </c>
      <c r="CL15" s="8">
        <v>2.7922197896416701</v>
      </c>
      <c r="CM15" s="7">
        <v>32.103841455393201</v>
      </c>
      <c r="CN15" s="8">
        <v>1.0072664853125</v>
      </c>
      <c r="CO15" s="7">
        <v>32.930748223141499</v>
      </c>
      <c r="CP15" s="8">
        <v>2.0997317177811099</v>
      </c>
      <c r="CQ15" s="7">
        <v>31.0729550033119</v>
      </c>
      <c r="CR15" s="8">
        <v>1.95044828703603</v>
      </c>
      <c r="CS15" s="7">
        <v>-1.8577932198295299</v>
      </c>
      <c r="CT15" s="8">
        <v>2.9161910482692002</v>
      </c>
      <c r="CU15" s="7">
        <v>23.327296487028999</v>
      </c>
      <c r="CV15" s="8">
        <v>1.0575571273488</v>
      </c>
      <c r="CW15" s="7">
        <v>26.278857561670499</v>
      </c>
      <c r="CX15" s="8">
        <v>1.99021045181542</v>
      </c>
      <c r="CY15" s="7">
        <v>21.5254052618975</v>
      </c>
      <c r="CZ15" s="8">
        <v>2.0229434381825202</v>
      </c>
      <c r="DA15" s="7">
        <v>-4.7534522997730697</v>
      </c>
      <c r="DB15" s="9">
        <v>2.7316215463318598</v>
      </c>
    </row>
    <row r="16" spans="1:106" ht="15" customHeight="1" x14ac:dyDescent="0.25">
      <c r="A16" s="6" t="s">
        <v>18</v>
      </c>
      <c r="B16" s="46">
        <v>2</v>
      </c>
      <c r="C16" s="7">
        <v>49.667871429658902</v>
      </c>
      <c r="D16" s="8">
        <v>1.1525767728248</v>
      </c>
      <c r="E16" s="7">
        <v>53.020615045882799</v>
      </c>
      <c r="F16" s="8">
        <v>2.4538048399075301</v>
      </c>
      <c r="G16" s="7">
        <v>47.014542939088699</v>
      </c>
      <c r="H16" s="8">
        <v>2.4534265965014002</v>
      </c>
      <c r="I16" s="7">
        <v>-6.0060721067940896</v>
      </c>
      <c r="J16" s="8">
        <v>3.5591010403404599</v>
      </c>
      <c r="K16" s="7">
        <v>48.826626380963503</v>
      </c>
      <c r="L16" s="8">
        <v>1.2390635701089401</v>
      </c>
      <c r="M16" s="7">
        <v>52.408566310205501</v>
      </c>
      <c r="N16" s="8">
        <v>2.46999155419714</v>
      </c>
      <c r="O16" s="7">
        <v>46.139676101834297</v>
      </c>
      <c r="P16" s="8">
        <v>2.6139141008581301</v>
      </c>
      <c r="Q16" s="7">
        <v>-6.2688902083712001</v>
      </c>
      <c r="R16" s="8">
        <v>3.6435443752062402</v>
      </c>
      <c r="S16" s="7">
        <v>49.578982347902397</v>
      </c>
      <c r="T16" s="8">
        <v>1.01523662696543</v>
      </c>
      <c r="U16" s="7">
        <v>52.217027933850098</v>
      </c>
      <c r="V16" s="8">
        <v>2.3462831442061298</v>
      </c>
      <c r="W16" s="7">
        <v>47.614034223851696</v>
      </c>
      <c r="X16" s="8">
        <v>2.19810332046892</v>
      </c>
      <c r="Y16" s="7">
        <v>-4.60299370999837</v>
      </c>
      <c r="Z16" s="8">
        <v>3.3209285687154999</v>
      </c>
      <c r="AA16" s="7">
        <v>44.733131226232601</v>
      </c>
      <c r="AB16" s="8">
        <v>1.1612727094931401</v>
      </c>
      <c r="AC16" s="7">
        <v>50.500059211305597</v>
      </c>
      <c r="AD16" s="8">
        <v>2.3102956814544999</v>
      </c>
      <c r="AE16" s="7">
        <v>44.916210286862203</v>
      </c>
      <c r="AF16" s="8">
        <v>2.1947040363542598</v>
      </c>
      <c r="AG16" s="7">
        <v>-5.5838489244433802</v>
      </c>
      <c r="AH16" s="8">
        <v>3.2005071006270498</v>
      </c>
      <c r="AI16" s="7">
        <v>63.194228047265803</v>
      </c>
      <c r="AJ16" s="8">
        <v>1.02300881777843</v>
      </c>
      <c r="AK16" s="7">
        <v>65.893611328559103</v>
      </c>
      <c r="AL16" s="8">
        <v>2.3339343925103901</v>
      </c>
      <c r="AM16" s="7">
        <v>61.340067766990501</v>
      </c>
      <c r="AN16" s="8">
        <v>2.2333295207198001</v>
      </c>
      <c r="AO16" s="7">
        <v>-4.5535435615686604</v>
      </c>
      <c r="AP16" s="8">
        <v>3.3170584032194999</v>
      </c>
      <c r="AQ16" s="7">
        <v>58.6965285840405</v>
      </c>
      <c r="AR16" s="8">
        <v>1.11792095172277</v>
      </c>
      <c r="AS16" s="7">
        <v>68.255876943153098</v>
      </c>
      <c r="AT16" s="8">
        <v>2.0192587746498698</v>
      </c>
      <c r="AU16" s="7">
        <v>53.401745204439599</v>
      </c>
      <c r="AV16" s="8">
        <v>2.2020416707564698</v>
      </c>
      <c r="AW16" s="7">
        <v>-14.854131738713599</v>
      </c>
      <c r="AX16" s="8">
        <v>3.1111870971873601</v>
      </c>
      <c r="AY16" s="7">
        <v>14.9153430853216</v>
      </c>
      <c r="AZ16" s="8">
        <v>0.77372150208033996</v>
      </c>
      <c r="BA16" s="7">
        <v>23.387560812745999</v>
      </c>
      <c r="BB16" s="8">
        <v>1.9939707205527899</v>
      </c>
      <c r="BC16" s="7">
        <v>9.6128452131311395</v>
      </c>
      <c r="BD16" s="8">
        <v>1.3037924378075501</v>
      </c>
      <c r="BE16" s="7">
        <v>-13.774715599614799</v>
      </c>
      <c r="BF16" s="8">
        <v>2.52259525972093</v>
      </c>
      <c r="BG16" s="7">
        <v>50.335611756977897</v>
      </c>
      <c r="BH16" s="8">
        <v>1.1457928531156101</v>
      </c>
      <c r="BI16" s="7">
        <v>54.1949577416502</v>
      </c>
      <c r="BJ16" s="8">
        <v>2.3698198588602701</v>
      </c>
      <c r="BK16" s="7">
        <v>50.189907930256602</v>
      </c>
      <c r="BL16" s="8">
        <v>2.2079230948900701</v>
      </c>
      <c r="BM16" s="7">
        <v>-4.0050498113936301</v>
      </c>
      <c r="BN16" s="8">
        <v>3.0946055291004502</v>
      </c>
      <c r="BO16" s="7">
        <v>42.837133608143397</v>
      </c>
      <c r="BP16" s="8">
        <v>1.1896403390108199</v>
      </c>
      <c r="BQ16" s="7">
        <v>47.6840238970439</v>
      </c>
      <c r="BR16" s="8">
        <v>2.3322729154248298</v>
      </c>
      <c r="BS16" s="7">
        <v>40.588692376812098</v>
      </c>
      <c r="BT16" s="8">
        <v>2.0854630635775</v>
      </c>
      <c r="BU16" s="7">
        <v>-7.0953315202318299</v>
      </c>
      <c r="BV16" s="8">
        <v>3.0745646153260799</v>
      </c>
      <c r="BW16" s="7">
        <v>44.992935890604002</v>
      </c>
      <c r="BX16" s="8">
        <v>1.1552600555888599</v>
      </c>
      <c r="BY16" s="7">
        <v>47.416246876425703</v>
      </c>
      <c r="BZ16" s="8">
        <v>2.3869621310393301</v>
      </c>
      <c r="CA16" s="7">
        <v>44.006154488120103</v>
      </c>
      <c r="CB16" s="8">
        <v>2.3032754093638701</v>
      </c>
      <c r="CC16" s="7">
        <v>-3.41009238830567</v>
      </c>
      <c r="CD16" s="8">
        <v>3.3102509733567098</v>
      </c>
      <c r="CE16" s="7">
        <v>53.641252943665002</v>
      </c>
      <c r="CF16" s="8">
        <v>1.13620479138693</v>
      </c>
      <c r="CG16" s="7">
        <v>52.505493099947103</v>
      </c>
      <c r="CH16" s="8">
        <v>2.4993295633743098</v>
      </c>
      <c r="CI16" s="7">
        <v>53.8297897885938</v>
      </c>
      <c r="CJ16" s="8">
        <v>2.1786781923424599</v>
      </c>
      <c r="CK16" s="7">
        <v>1.32429668864672</v>
      </c>
      <c r="CL16" s="8">
        <v>3.5994499326534601</v>
      </c>
      <c r="CM16" s="7">
        <v>53.220680562287299</v>
      </c>
      <c r="CN16" s="8">
        <v>1.2122827017611999</v>
      </c>
      <c r="CO16" s="7">
        <v>55.0891559977646</v>
      </c>
      <c r="CP16" s="8">
        <v>2.6497095684520602</v>
      </c>
      <c r="CQ16" s="7">
        <v>52.834309944584</v>
      </c>
      <c r="CR16" s="8">
        <v>2.0948803168983199</v>
      </c>
      <c r="CS16" s="7">
        <v>-2.2548460531805401</v>
      </c>
      <c r="CT16" s="8">
        <v>3.5793819462866399</v>
      </c>
      <c r="CU16" s="7">
        <v>35.647803536489498</v>
      </c>
      <c r="CV16" s="8">
        <v>1.13046183645263</v>
      </c>
      <c r="CW16" s="7">
        <v>39.202010883614697</v>
      </c>
      <c r="CX16" s="8">
        <v>2.6331771592396702</v>
      </c>
      <c r="CY16" s="7">
        <v>32.610210127499101</v>
      </c>
      <c r="CZ16" s="8">
        <v>2.12480879477225</v>
      </c>
      <c r="DA16" s="7">
        <v>-6.5918007561155703</v>
      </c>
      <c r="DB16" s="9">
        <v>3.6088665727896898</v>
      </c>
    </row>
    <row r="17" spans="1:106" ht="15" customHeight="1" x14ac:dyDescent="0.25">
      <c r="A17" s="10" t="s">
        <v>19</v>
      </c>
      <c r="B17" s="46">
        <v>2</v>
      </c>
      <c r="C17" s="7">
        <v>33.8194975427717</v>
      </c>
      <c r="D17" s="8">
        <v>0.980337146112643</v>
      </c>
      <c r="E17" s="7">
        <v>37.146056287373703</v>
      </c>
      <c r="F17" s="8">
        <v>2.0027013688252202</v>
      </c>
      <c r="G17" s="7">
        <v>31.235953771824299</v>
      </c>
      <c r="H17" s="8">
        <v>1.8864604839701999</v>
      </c>
      <c r="I17" s="7">
        <v>-5.9101025155493199</v>
      </c>
      <c r="J17" s="8">
        <v>2.9269054009981699</v>
      </c>
      <c r="K17" s="7">
        <v>13.8246853930606</v>
      </c>
      <c r="L17" s="8">
        <v>0.71039951013139102</v>
      </c>
      <c r="M17" s="7">
        <v>17.6832931253937</v>
      </c>
      <c r="N17" s="8">
        <v>1.3762194322035799</v>
      </c>
      <c r="O17" s="7">
        <v>11.5680410621625</v>
      </c>
      <c r="P17" s="8">
        <v>1.36458675389315</v>
      </c>
      <c r="Q17" s="7">
        <v>-6.1152520632312299</v>
      </c>
      <c r="R17" s="8">
        <v>2.1147468473818098</v>
      </c>
      <c r="S17" s="7">
        <v>46.531249750177103</v>
      </c>
      <c r="T17" s="8">
        <v>0.96094251826728105</v>
      </c>
      <c r="U17" s="7">
        <v>45.1500400571135</v>
      </c>
      <c r="V17" s="8">
        <v>2.3421117649119099</v>
      </c>
      <c r="W17" s="7">
        <v>45.478607724077399</v>
      </c>
      <c r="X17" s="8">
        <v>2.0876127288499902</v>
      </c>
      <c r="Y17" s="7">
        <v>0.32856766696386303</v>
      </c>
      <c r="Z17" s="8">
        <v>2.8571861328990402</v>
      </c>
      <c r="AA17" s="7">
        <v>70.322481671030602</v>
      </c>
      <c r="AB17" s="8">
        <v>0.98263545133288399</v>
      </c>
      <c r="AC17" s="7">
        <v>64.461902288402399</v>
      </c>
      <c r="AD17" s="8">
        <v>2.1264299276895202</v>
      </c>
      <c r="AE17" s="7">
        <v>74.083601446515999</v>
      </c>
      <c r="AF17" s="8">
        <v>1.8767410613509901</v>
      </c>
      <c r="AG17" s="7">
        <v>9.6216991581135307</v>
      </c>
      <c r="AH17" s="8">
        <v>2.7792567020477001</v>
      </c>
      <c r="AI17" s="7">
        <v>49.378650426152603</v>
      </c>
      <c r="AJ17" s="8">
        <v>0.88085099787702603</v>
      </c>
      <c r="AK17" s="7">
        <v>48.346629163692299</v>
      </c>
      <c r="AL17" s="8">
        <v>1.8829843208322801</v>
      </c>
      <c r="AM17" s="7">
        <v>48.993890454326902</v>
      </c>
      <c r="AN17" s="8">
        <v>1.9534109424847801</v>
      </c>
      <c r="AO17" s="7">
        <v>0.64726129063455995</v>
      </c>
      <c r="AP17" s="8">
        <v>2.8714907373754901</v>
      </c>
      <c r="AQ17" s="7">
        <v>43.271724007603503</v>
      </c>
      <c r="AR17" s="8">
        <v>1.2395640179557701</v>
      </c>
      <c r="AS17" s="7">
        <v>62.816939122419399</v>
      </c>
      <c r="AT17" s="8">
        <v>2.1012243815449598</v>
      </c>
      <c r="AU17" s="7">
        <v>26.654645009874599</v>
      </c>
      <c r="AV17" s="8">
        <v>1.58809752066044</v>
      </c>
      <c r="AW17" s="7">
        <v>-36.1622941125447</v>
      </c>
      <c r="AX17" s="8">
        <v>2.7705560399629201</v>
      </c>
      <c r="AY17" s="7">
        <v>21.141588956920401</v>
      </c>
      <c r="AZ17" s="8">
        <v>1.2713420372808899</v>
      </c>
      <c r="BA17" s="7">
        <v>31.356273351233799</v>
      </c>
      <c r="BB17" s="8">
        <v>2.5516844805149601</v>
      </c>
      <c r="BC17" s="7">
        <v>13.3385122907401</v>
      </c>
      <c r="BD17" s="8">
        <v>1.24434662741963</v>
      </c>
      <c r="BE17" s="7">
        <v>-18.017761060493701</v>
      </c>
      <c r="BF17" s="8">
        <v>2.6832973016605801</v>
      </c>
      <c r="BG17" s="7">
        <v>59.058047205443998</v>
      </c>
      <c r="BH17" s="8">
        <v>1.1226599611275301</v>
      </c>
      <c r="BI17" s="7">
        <v>54.084680820714802</v>
      </c>
      <c r="BJ17" s="8">
        <v>2.0395473369333299</v>
      </c>
      <c r="BK17" s="7">
        <v>64.135274110986799</v>
      </c>
      <c r="BL17" s="8">
        <v>2.1867516771181199</v>
      </c>
      <c r="BM17" s="7">
        <v>10.0505932902719</v>
      </c>
      <c r="BN17" s="8">
        <v>2.78418449607608</v>
      </c>
      <c r="BO17" s="7">
        <v>44.175240098159698</v>
      </c>
      <c r="BP17" s="8">
        <v>1.03462388900932</v>
      </c>
      <c r="BQ17" s="7">
        <v>40.969671604017201</v>
      </c>
      <c r="BR17" s="8">
        <v>1.9561404434408001</v>
      </c>
      <c r="BS17" s="7">
        <v>46.1340819943605</v>
      </c>
      <c r="BT17" s="8">
        <v>2.3477214378784801</v>
      </c>
      <c r="BU17" s="7">
        <v>5.1644103903432699</v>
      </c>
      <c r="BV17" s="8">
        <v>3.0581930530009598</v>
      </c>
      <c r="BW17" s="7">
        <v>43.629424626425397</v>
      </c>
      <c r="BX17" s="8">
        <v>1.0575633641352999</v>
      </c>
      <c r="BY17" s="7">
        <v>40.283406016082303</v>
      </c>
      <c r="BZ17" s="8">
        <v>1.7808126275290099</v>
      </c>
      <c r="CA17" s="7">
        <v>44.250913765948503</v>
      </c>
      <c r="CB17" s="8">
        <v>2.2624053979963001</v>
      </c>
      <c r="CC17" s="7">
        <v>3.9675077498662601</v>
      </c>
      <c r="CD17" s="8">
        <v>2.8955646832598601</v>
      </c>
      <c r="CE17" s="7">
        <v>40.098893050281902</v>
      </c>
      <c r="CF17" s="8">
        <v>0.93713314943616199</v>
      </c>
      <c r="CG17" s="7">
        <v>38.725331176508803</v>
      </c>
      <c r="CH17" s="8">
        <v>2.0269871810551998</v>
      </c>
      <c r="CI17" s="7">
        <v>40.730317575295103</v>
      </c>
      <c r="CJ17" s="8">
        <v>2.1041921171003102</v>
      </c>
      <c r="CK17" s="7">
        <v>2.0049863987862202</v>
      </c>
      <c r="CL17" s="8">
        <v>3.1318055994582901</v>
      </c>
      <c r="CM17" s="7">
        <v>50.550217619350903</v>
      </c>
      <c r="CN17" s="8">
        <v>0.88877430849729</v>
      </c>
      <c r="CO17" s="7">
        <v>49.562550331782496</v>
      </c>
      <c r="CP17" s="8">
        <v>1.92499874900917</v>
      </c>
      <c r="CQ17" s="7">
        <v>52.864103093527604</v>
      </c>
      <c r="CR17" s="8">
        <v>1.60135988880952</v>
      </c>
      <c r="CS17" s="7">
        <v>3.3015527617451399</v>
      </c>
      <c r="CT17" s="8">
        <v>2.5594686903903101</v>
      </c>
      <c r="CU17" s="7">
        <v>32.294236257449001</v>
      </c>
      <c r="CV17" s="8">
        <v>0.931984987910917</v>
      </c>
      <c r="CW17" s="7">
        <v>32.8613261919403</v>
      </c>
      <c r="CX17" s="8">
        <v>2.1341815065923901</v>
      </c>
      <c r="CY17" s="7">
        <v>33.842051694345798</v>
      </c>
      <c r="CZ17" s="8">
        <v>1.7607313140798599</v>
      </c>
      <c r="DA17" s="7">
        <v>0.98072550240553402</v>
      </c>
      <c r="DB17" s="9">
        <v>2.6206619084907001</v>
      </c>
    </row>
    <row r="18" spans="1:106" ht="15" customHeight="1" x14ac:dyDescent="0.25">
      <c r="A18" s="11" t="s">
        <v>20</v>
      </c>
      <c r="B18" s="46">
        <v>2</v>
      </c>
      <c r="C18" s="7">
        <v>35.662784955962998</v>
      </c>
      <c r="D18" s="8">
        <v>1.2919745599149399</v>
      </c>
      <c r="E18" s="7">
        <v>40.928234657620301</v>
      </c>
      <c r="F18" s="8">
        <v>2.8308709848435498</v>
      </c>
      <c r="G18" s="7">
        <v>33.775634332217699</v>
      </c>
      <c r="H18" s="8">
        <v>3.10421778359275</v>
      </c>
      <c r="I18" s="7">
        <v>-7.1526003254025898</v>
      </c>
      <c r="J18" s="8">
        <v>4.3548757365428497</v>
      </c>
      <c r="K18" s="7">
        <v>12.1551676896744</v>
      </c>
      <c r="L18" s="8">
        <v>0.95172967778855899</v>
      </c>
      <c r="M18" s="7">
        <v>14.4558034823963</v>
      </c>
      <c r="N18" s="8">
        <v>1.5842358935509699</v>
      </c>
      <c r="O18" s="7">
        <v>10.4796677328948</v>
      </c>
      <c r="P18" s="8">
        <v>1.7980207847857801</v>
      </c>
      <c r="Q18" s="7">
        <v>-3.9761357495015499</v>
      </c>
      <c r="R18" s="8">
        <v>2.3969323729791601</v>
      </c>
      <c r="S18" s="7">
        <v>49.592576149150801</v>
      </c>
      <c r="T18" s="8">
        <v>1.3580654412095601</v>
      </c>
      <c r="U18" s="7">
        <v>51.165296093430399</v>
      </c>
      <c r="V18" s="8">
        <v>3.0088656765026598</v>
      </c>
      <c r="W18" s="7">
        <v>48.560117575987498</v>
      </c>
      <c r="X18" s="8">
        <v>2.9907937905074902</v>
      </c>
      <c r="Y18" s="7">
        <v>-2.60517851744294</v>
      </c>
      <c r="Z18" s="8">
        <v>3.6068863156588402</v>
      </c>
      <c r="AA18" s="7">
        <v>75.480490235187006</v>
      </c>
      <c r="AB18" s="8">
        <v>1.2842540546152901</v>
      </c>
      <c r="AC18" s="7">
        <v>72.331720272730706</v>
      </c>
      <c r="AD18" s="8">
        <v>2.4879390484156199</v>
      </c>
      <c r="AE18" s="7">
        <v>76.662975339979994</v>
      </c>
      <c r="AF18" s="8">
        <v>2.6719169562330598</v>
      </c>
      <c r="AG18" s="7">
        <v>4.33125506724934</v>
      </c>
      <c r="AH18" s="8">
        <v>3.7046095453097898</v>
      </c>
      <c r="AI18" s="7">
        <v>51.646836906441898</v>
      </c>
      <c r="AJ18" s="8">
        <v>1.2499524921977601</v>
      </c>
      <c r="AK18" s="7">
        <v>50.065807808112098</v>
      </c>
      <c r="AL18" s="8">
        <v>3.0576416106664501</v>
      </c>
      <c r="AM18" s="7">
        <v>50.947274692978297</v>
      </c>
      <c r="AN18" s="8">
        <v>2.8586493758885498</v>
      </c>
      <c r="AO18" s="7">
        <v>0.88146688486625602</v>
      </c>
      <c r="AP18" s="8">
        <v>4.4605471909754399</v>
      </c>
      <c r="AQ18" s="7">
        <v>44.605535075435</v>
      </c>
      <c r="AR18" s="8">
        <v>1.7928261113877999</v>
      </c>
      <c r="AS18" s="7">
        <v>66.331977683803004</v>
      </c>
      <c r="AT18" s="8">
        <v>3.45620569587954</v>
      </c>
      <c r="AU18" s="7">
        <v>26.454627152431801</v>
      </c>
      <c r="AV18" s="8">
        <v>2.0791930757159101</v>
      </c>
      <c r="AW18" s="7">
        <v>-39.877350531371199</v>
      </c>
      <c r="AX18" s="8">
        <v>3.8957217194329501</v>
      </c>
      <c r="AY18" s="7">
        <v>23.111341642744499</v>
      </c>
      <c r="AZ18" s="8">
        <v>1.83334537098533</v>
      </c>
      <c r="BA18" s="7">
        <v>35.303021752293098</v>
      </c>
      <c r="BB18" s="8">
        <v>3.9145481856341902</v>
      </c>
      <c r="BC18" s="7">
        <v>13.0049897367225</v>
      </c>
      <c r="BD18" s="8">
        <v>1.9296483254785901</v>
      </c>
      <c r="BE18" s="7">
        <v>-22.298032015570602</v>
      </c>
      <c r="BF18" s="8">
        <v>3.8123995857897599</v>
      </c>
      <c r="BG18" s="7">
        <v>64.2423090793867</v>
      </c>
      <c r="BH18" s="8">
        <v>1.56406559535366</v>
      </c>
      <c r="BI18" s="7">
        <v>57.384267588473399</v>
      </c>
      <c r="BJ18" s="8">
        <v>2.8847318442795098</v>
      </c>
      <c r="BK18" s="7">
        <v>63.079512080424301</v>
      </c>
      <c r="BL18" s="8">
        <v>3.11892458466642</v>
      </c>
      <c r="BM18" s="7">
        <v>5.6952444919508203</v>
      </c>
      <c r="BN18" s="8">
        <v>4.3612324883901996</v>
      </c>
      <c r="BO18" s="7">
        <v>48.8716400830073</v>
      </c>
      <c r="BP18" s="8">
        <v>1.28308907757292</v>
      </c>
      <c r="BQ18" s="7">
        <v>46.772186629628401</v>
      </c>
      <c r="BR18" s="8">
        <v>2.7601221188416298</v>
      </c>
      <c r="BS18" s="7">
        <v>48.868636057521499</v>
      </c>
      <c r="BT18" s="8">
        <v>3.0852333596598198</v>
      </c>
      <c r="BU18" s="7">
        <v>2.0964494278930701</v>
      </c>
      <c r="BV18" s="8">
        <v>4.3416162742414697</v>
      </c>
      <c r="BW18" s="7">
        <v>46.744948072048103</v>
      </c>
      <c r="BX18" s="8">
        <v>1.4474583784294099</v>
      </c>
      <c r="BY18" s="7">
        <v>45.5958498192363</v>
      </c>
      <c r="BZ18" s="8">
        <v>2.9557139774933998</v>
      </c>
      <c r="CA18" s="7">
        <v>46.0950800992495</v>
      </c>
      <c r="CB18" s="8">
        <v>3.15281755850051</v>
      </c>
      <c r="CC18" s="7">
        <v>0.49923028001318698</v>
      </c>
      <c r="CD18" s="8">
        <v>4.3754133064089196</v>
      </c>
      <c r="CE18" s="7">
        <v>44.272980391452201</v>
      </c>
      <c r="CF18" s="8">
        <v>1.26476471097965</v>
      </c>
      <c r="CG18" s="7">
        <v>47.365806979216103</v>
      </c>
      <c r="CH18" s="8">
        <v>2.8742564882627302</v>
      </c>
      <c r="CI18" s="7">
        <v>40.950775363316097</v>
      </c>
      <c r="CJ18" s="8">
        <v>2.8265809694722002</v>
      </c>
      <c r="CK18" s="7">
        <v>-6.41503161590005</v>
      </c>
      <c r="CL18" s="8">
        <v>4.1969407327697503</v>
      </c>
      <c r="CM18" s="7">
        <v>52.561481710327101</v>
      </c>
      <c r="CN18" s="8">
        <v>1.22466203722152</v>
      </c>
      <c r="CO18" s="7">
        <v>50.766604209427598</v>
      </c>
      <c r="CP18" s="8">
        <v>2.7797315122280701</v>
      </c>
      <c r="CQ18" s="7">
        <v>52.7801867310191</v>
      </c>
      <c r="CR18" s="8">
        <v>2.5867800993784602</v>
      </c>
      <c r="CS18" s="7">
        <v>2.0135825215915402</v>
      </c>
      <c r="CT18" s="8">
        <v>4.0172047786649197</v>
      </c>
      <c r="CU18" s="7">
        <v>34.078488343053202</v>
      </c>
      <c r="CV18" s="8">
        <v>1.32219283307153</v>
      </c>
      <c r="CW18" s="7">
        <v>33.802167319789397</v>
      </c>
      <c r="CX18" s="8">
        <v>3.1589592655775798</v>
      </c>
      <c r="CY18" s="7">
        <v>32.266636959019003</v>
      </c>
      <c r="CZ18" s="8">
        <v>2.5784337165908799</v>
      </c>
      <c r="DA18" s="7">
        <v>-1.53553036077045</v>
      </c>
      <c r="DB18" s="9">
        <v>3.77943101922025</v>
      </c>
    </row>
    <row r="19" spans="1:106" ht="15" customHeight="1" x14ac:dyDescent="0.25">
      <c r="A19" s="11" t="s">
        <v>21</v>
      </c>
      <c r="B19" s="46">
        <v>2</v>
      </c>
      <c r="C19" s="7">
        <v>30.8622552445973</v>
      </c>
      <c r="D19" s="8">
        <v>1.33243493383684</v>
      </c>
      <c r="E19" s="7">
        <v>39.103851551864601</v>
      </c>
      <c r="F19" s="8">
        <v>2.6184460216275398</v>
      </c>
      <c r="G19" s="7">
        <v>23.8436632627926</v>
      </c>
      <c r="H19" s="8">
        <v>2.0649129828789499</v>
      </c>
      <c r="I19" s="7">
        <v>-15.260188289072</v>
      </c>
      <c r="J19" s="8">
        <v>3.2211293615669399</v>
      </c>
      <c r="K19" s="7">
        <v>16.506652916846502</v>
      </c>
      <c r="L19" s="8">
        <v>0.91438460668735899</v>
      </c>
      <c r="M19" s="7">
        <v>21.7696611698147</v>
      </c>
      <c r="N19" s="8">
        <v>2.1621179526256298</v>
      </c>
      <c r="O19" s="7">
        <v>14.383183319317199</v>
      </c>
      <c r="P19" s="8">
        <v>1.7597121967537801</v>
      </c>
      <c r="Q19" s="7">
        <v>-7.3864778504974602</v>
      </c>
      <c r="R19" s="8">
        <v>2.9877947857145402</v>
      </c>
      <c r="S19" s="7">
        <v>41.633998203969298</v>
      </c>
      <c r="T19" s="8">
        <v>1.3415599743883699</v>
      </c>
      <c r="U19" s="7">
        <v>43.300090583207201</v>
      </c>
      <c r="V19" s="8">
        <v>3.0385303263780501</v>
      </c>
      <c r="W19" s="7">
        <v>40.575421596048201</v>
      </c>
      <c r="X19" s="8">
        <v>2.8630525610249502</v>
      </c>
      <c r="Y19" s="7">
        <v>-2.72466898715897</v>
      </c>
      <c r="Z19" s="8">
        <v>3.9294824523321501</v>
      </c>
      <c r="AA19" s="7">
        <v>62.071216759667301</v>
      </c>
      <c r="AB19" s="8">
        <v>1.4156442793632</v>
      </c>
      <c r="AC19" s="7">
        <v>57.716349790447403</v>
      </c>
      <c r="AD19" s="8">
        <v>2.77958534934894</v>
      </c>
      <c r="AE19" s="7">
        <v>64.552184404987202</v>
      </c>
      <c r="AF19" s="8">
        <v>2.9991011993746599</v>
      </c>
      <c r="AG19" s="7">
        <v>6.8358346145398396</v>
      </c>
      <c r="AH19" s="8">
        <v>4.0550429980816602</v>
      </c>
      <c r="AI19" s="7">
        <v>45.737697535745802</v>
      </c>
      <c r="AJ19" s="8">
        <v>1.5558089667383199</v>
      </c>
      <c r="AK19" s="7">
        <v>47.0596873279408</v>
      </c>
      <c r="AL19" s="8">
        <v>2.8730046488521599</v>
      </c>
      <c r="AM19" s="7">
        <v>43.310708536712099</v>
      </c>
      <c r="AN19" s="8">
        <v>2.5943141286989002</v>
      </c>
      <c r="AO19" s="7">
        <v>-3.74897879122874</v>
      </c>
      <c r="AP19" s="8">
        <v>3.8582694950106502</v>
      </c>
      <c r="AQ19" s="7">
        <v>41.124468195188797</v>
      </c>
      <c r="AR19" s="8">
        <v>1.4281738284102501</v>
      </c>
      <c r="AS19" s="7">
        <v>63.487984586624897</v>
      </c>
      <c r="AT19" s="8">
        <v>2.7744843899375899</v>
      </c>
      <c r="AU19" s="7">
        <v>31.9699614540177</v>
      </c>
      <c r="AV19" s="8">
        <v>2.6757236597757701</v>
      </c>
      <c r="AW19" s="7">
        <v>-31.518023132607201</v>
      </c>
      <c r="AX19" s="8">
        <v>3.6457830623135798</v>
      </c>
      <c r="AY19" s="7">
        <v>17.981357159579002</v>
      </c>
      <c r="AZ19" s="8">
        <v>1.1603627915210799</v>
      </c>
      <c r="BA19" s="7">
        <v>29.058537050742199</v>
      </c>
      <c r="BB19" s="8">
        <v>2.5908464548719801</v>
      </c>
      <c r="BC19" s="7">
        <v>14.2649905290662</v>
      </c>
      <c r="BD19" s="8">
        <v>1.8227207035000501</v>
      </c>
      <c r="BE19" s="7">
        <v>-14.793546521676101</v>
      </c>
      <c r="BF19" s="8">
        <v>3.33820376574685</v>
      </c>
      <c r="BG19" s="7">
        <v>50.738414428126603</v>
      </c>
      <c r="BH19" s="8">
        <v>1.48458064818066</v>
      </c>
      <c r="BI19" s="7">
        <v>52.565132939018497</v>
      </c>
      <c r="BJ19" s="8">
        <v>2.5464227496666201</v>
      </c>
      <c r="BK19" s="7">
        <v>54.232819021957198</v>
      </c>
      <c r="BL19" s="8">
        <v>2.8154585413089799</v>
      </c>
      <c r="BM19" s="7">
        <v>1.6676860829386999</v>
      </c>
      <c r="BN19" s="8">
        <v>3.6832414074042501</v>
      </c>
      <c r="BO19" s="7">
        <v>36.627291644076401</v>
      </c>
      <c r="BP19" s="8">
        <v>1.57441868042107</v>
      </c>
      <c r="BQ19" s="7">
        <v>34.238241609131897</v>
      </c>
      <c r="BR19" s="8">
        <v>3.1572749898452699</v>
      </c>
      <c r="BS19" s="7">
        <v>38.163139866646397</v>
      </c>
      <c r="BT19" s="8">
        <v>3.3465544277333001</v>
      </c>
      <c r="BU19" s="7">
        <v>3.9248982575144402</v>
      </c>
      <c r="BV19" s="8">
        <v>4.7583154396641403</v>
      </c>
      <c r="BW19" s="7">
        <v>38.624048046335403</v>
      </c>
      <c r="BX19" s="8">
        <v>1.4154718182013799</v>
      </c>
      <c r="BY19" s="7">
        <v>36.704335487312797</v>
      </c>
      <c r="BZ19" s="8">
        <v>2.73865939433571</v>
      </c>
      <c r="CA19" s="7">
        <v>40.9803420065601</v>
      </c>
      <c r="CB19" s="8">
        <v>2.8438548116652198</v>
      </c>
      <c r="CC19" s="7">
        <v>4.2760065192472796</v>
      </c>
      <c r="CD19" s="8">
        <v>3.8696401524094401</v>
      </c>
      <c r="CE19" s="7">
        <v>33.3874890871909</v>
      </c>
      <c r="CF19" s="8">
        <v>1.3504579550673801</v>
      </c>
      <c r="CG19" s="7">
        <v>34.1535763787316</v>
      </c>
      <c r="CH19" s="8">
        <v>3.16007099610027</v>
      </c>
      <c r="CI19" s="7">
        <v>35.621976523679102</v>
      </c>
      <c r="CJ19" s="8">
        <v>2.4939590138988699</v>
      </c>
      <c r="CK19" s="7">
        <v>1.4684001449475199</v>
      </c>
      <c r="CL19" s="8">
        <v>4.0542705063006901</v>
      </c>
      <c r="CM19" s="7">
        <v>47.332208200469601</v>
      </c>
      <c r="CN19" s="8">
        <v>1.48213929467253</v>
      </c>
      <c r="CO19" s="7">
        <v>47.873138176481199</v>
      </c>
      <c r="CP19" s="8">
        <v>2.9877780528507998</v>
      </c>
      <c r="CQ19" s="7">
        <v>48.420403945294801</v>
      </c>
      <c r="CR19" s="8">
        <v>2.2413417621253502</v>
      </c>
      <c r="CS19" s="7">
        <v>0.54726576881354605</v>
      </c>
      <c r="CT19" s="8">
        <v>3.5942139617581299</v>
      </c>
      <c r="CU19" s="7">
        <v>29.421207949033199</v>
      </c>
      <c r="CV19" s="8">
        <v>1.2073428817621801</v>
      </c>
      <c r="CW19" s="7">
        <v>30.961694706489698</v>
      </c>
      <c r="CX19" s="8">
        <v>2.6575513415890701</v>
      </c>
      <c r="CY19" s="7">
        <v>31.941068014820502</v>
      </c>
      <c r="CZ19" s="8">
        <v>2.7188386162893199</v>
      </c>
      <c r="DA19" s="7">
        <v>0.97937330833085001</v>
      </c>
      <c r="DB19" s="9">
        <v>3.3867280939256599</v>
      </c>
    </row>
    <row r="20" spans="1:106" ht="15" customHeight="1" x14ac:dyDescent="0.25">
      <c r="A20" s="10" t="s">
        <v>22</v>
      </c>
      <c r="B20" s="46">
        <v>2</v>
      </c>
      <c r="C20" s="7">
        <v>51.6132764499391</v>
      </c>
      <c r="D20" s="8">
        <v>1.5684554783498399</v>
      </c>
      <c r="E20" s="7">
        <v>55.984847129511301</v>
      </c>
      <c r="F20" s="8">
        <v>3.12506128307102</v>
      </c>
      <c r="G20" s="7">
        <v>44.727799642501402</v>
      </c>
      <c r="H20" s="8">
        <v>2.8728590889255998</v>
      </c>
      <c r="I20" s="7">
        <v>-11.2570474870098</v>
      </c>
      <c r="J20" s="8">
        <v>4.0902647222184001</v>
      </c>
      <c r="K20" s="7">
        <v>51.429146733611901</v>
      </c>
      <c r="L20" s="8">
        <v>1.53748520071249</v>
      </c>
      <c r="M20" s="7">
        <v>58.418880877501202</v>
      </c>
      <c r="N20" s="8">
        <v>2.90131554832129</v>
      </c>
      <c r="O20" s="7">
        <v>44.037329793969903</v>
      </c>
      <c r="P20" s="8">
        <v>2.7540365804371501</v>
      </c>
      <c r="Q20" s="7">
        <v>-14.3815510835314</v>
      </c>
      <c r="R20" s="8">
        <v>4.0055123256558103</v>
      </c>
      <c r="S20" s="7">
        <v>59.8040820021779</v>
      </c>
      <c r="T20" s="8">
        <v>1.71942850513193</v>
      </c>
      <c r="U20" s="7">
        <v>63.336712857873799</v>
      </c>
      <c r="V20" s="8">
        <v>2.8895824088856301</v>
      </c>
      <c r="W20" s="7">
        <v>54.829832343527102</v>
      </c>
      <c r="X20" s="8">
        <v>3.12329782537177</v>
      </c>
      <c r="Y20" s="7">
        <v>-8.5068805143466797</v>
      </c>
      <c r="Z20" s="8">
        <v>3.84314009719062</v>
      </c>
      <c r="AA20" s="7">
        <v>54.350390540733997</v>
      </c>
      <c r="AB20" s="8">
        <v>1.9721795737033201</v>
      </c>
      <c r="AC20" s="7">
        <v>60.533907713480502</v>
      </c>
      <c r="AD20" s="8">
        <v>3.1472874368685999</v>
      </c>
      <c r="AE20" s="7">
        <v>49.4680307535032</v>
      </c>
      <c r="AF20" s="8">
        <v>3.2427929749924198</v>
      </c>
      <c r="AG20" s="7">
        <v>-11.0658769599774</v>
      </c>
      <c r="AH20" s="8">
        <v>4.2107216810737098</v>
      </c>
      <c r="AI20" s="7">
        <v>66.297563702290702</v>
      </c>
      <c r="AJ20" s="8">
        <v>1.5977074805491001</v>
      </c>
      <c r="AK20" s="7">
        <v>72.216369414852593</v>
      </c>
      <c r="AL20" s="8">
        <v>2.7904384512051901</v>
      </c>
      <c r="AM20" s="7">
        <v>63.202594627298403</v>
      </c>
      <c r="AN20" s="8">
        <v>3.1856818932579198</v>
      </c>
      <c r="AO20" s="7">
        <v>-9.0137747875541496</v>
      </c>
      <c r="AP20" s="8">
        <v>3.65598084004385</v>
      </c>
      <c r="AQ20" s="7">
        <v>63.7878310764712</v>
      </c>
      <c r="AR20" s="8">
        <v>1.62783612775607</v>
      </c>
      <c r="AS20" s="7">
        <v>76.793530743975694</v>
      </c>
      <c r="AT20" s="8">
        <v>2.6400809118142199</v>
      </c>
      <c r="AU20" s="7">
        <v>52.503585613785802</v>
      </c>
      <c r="AV20" s="8">
        <v>3.2393810183012901</v>
      </c>
      <c r="AW20" s="7">
        <v>-24.289945130189899</v>
      </c>
      <c r="AX20" s="8">
        <v>3.56017067071528</v>
      </c>
      <c r="AY20" s="7">
        <v>46.573254723256603</v>
      </c>
      <c r="AZ20" s="8">
        <v>1.3900564429683699</v>
      </c>
      <c r="BA20" s="7">
        <v>56.507988446876297</v>
      </c>
      <c r="BB20" s="8">
        <v>2.5327204050371201</v>
      </c>
      <c r="BC20" s="7">
        <v>42.004529861189198</v>
      </c>
      <c r="BD20" s="8">
        <v>2.9171070660991201</v>
      </c>
      <c r="BE20" s="7">
        <v>-14.503458585687</v>
      </c>
      <c r="BF20" s="8">
        <v>3.79003052470159</v>
      </c>
      <c r="BG20" s="7">
        <v>49.814655118239401</v>
      </c>
      <c r="BH20" s="8">
        <v>1.38910419795679</v>
      </c>
      <c r="BI20" s="7">
        <v>50.158499464459297</v>
      </c>
      <c r="BJ20" s="8">
        <v>2.7760809332948999</v>
      </c>
      <c r="BK20" s="7">
        <v>45.552351234796703</v>
      </c>
      <c r="BL20" s="8">
        <v>2.9495975213785699</v>
      </c>
      <c r="BM20" s="7">
        <v>-4.6061482296626401</v>
      </c>
      <c r="BN20" s="8">
        <v>3.9090254697199498</v>
      </c>
      <c r="BO20" s="7">
        <v>47.157985656752302</v>
      </c>
      <c r="BP20" s="8">
        <v>1.5953617431899201</v>
      </c>
      <c r="BQ20" s="7">
        <v>51.985037985931903</v>
      </c>
      <c r="BR20" s="8">
        <v>2.6844819620142499</v>
      </c>
      <c r="BS20" s="7">
        <v>44.4436275951225</v>
      </c>
      <c r="BT20" s="8">
        <v>2.9076779966349302</v>
      </c>
      <c r="BU20" s="7">
        <v>-7.5414103908093697</v>
      </c>
      <c r="BV20" s="8">
        <v>3.9082824793575099</v>
      </c>
      <c r="BW20" s="7">
        <v>43.314692662494103</v>
      </c>
      <c r="BX20" s="8">
        <v>1.44996008342164</v>
      </c>
      <c r="BY20" s="7">
        <v>43.599323754928101</v>
      </c>
      <c r="BZ20" s="8">
        <v>2.9728040848091002</v>
      </c>
      <c r="CA20" s="7">
        <v>41.244500018787797</v>
      </c>
      <c r="CB20" s="8">
        <v>2.7958597330240602</v>
      </c>
      <c r="CC20" s="7">
        <v>-2.3548237361402502</v>
      </c>
      <c r="CD20" s="8">
        <v>3.9605007416482598</v>
      </c>
      <c r="CE20" s="7">
        <v>53.784615449470202</v>
      </c>
      <c r="CF20" s="8">
        <v>1.4528876132580899</v>
      </c>
      <c r="CG20" s="7">
        <v>61.713663764963897</v>
      </c>
      <c r="CH20" s="8">
        <v>2.70341675884112</v>
      </c>
      <c r="CI20" s="7">
        <v>50.734287232567098</v>
      </c>
      <c r="CJ20" s="8">
        <v>3.0558098515342702</v>
      </c>
      <c r="CK20" s="7">
        <v>-10.979376532396801</v>
      </c>
      <c r="CL20" s="8">
        <v>4.1196710815184803</v>
      </c>
      <c r="CM20" s="7">
        <v>49.4534550204325</v>
      </c>
      <c r="CN20" s="8">
        <v>1.5508652755319601</v>
      </c>
      <c r="CO20" s="7">
        <v>53.565999532836997</v>
      </c>
      <c r="CP20" s="8">
        <v>2.75575281961253</v>
      </c>
      <c r="CQ20" s="7">
        <v>48.853881201315502</v>
      </c>
      <c r="CR20" s="8">
        <v>2.7283922075184699</v>
      </c>
      <c r="CS20" s="7">
        <v>-4.7121183315215402</v>
      </c>
      <c r="CT20" s="8">
        <v>3.66349183139025</v>
      </c>
      <c r="CU20" s="7">
        <v>46.513181826631097</v>
      </c>
      <c r="CV20" s="8">
        <v>1.5089293749264601</v>
      </c>
      <c r="CW20" s="7">
        <v>47.974702991735597</v>
      </c>
      <c r="CX20" s="8">
        <v>2.6686645481193301</v>
      </c>
      <c r="CY20" s="7">
        <v>43.605830007368297</v>
      </c>
      <c r="CZ20" s="8">
        <v>2.7211961625875798</v>
      </c>
      <c r="DA20" s="7">
        <v>-4.3688729843673402</v>
      </c>
      <c r="DB20" s="9">
        <v>3.84021614628934</v>
      </c>
    </row>
    <row r="21" spans="1:106" ht="15" customHeight="1" x14ac:dyDescent="0.25">
      <c r="A21" s="10" t="s">
        <v>23</v>
      </c>
      <c r="B21" s="46">
        <v>2</v>
      </c>
      <c r="C21" s="7">
        <v>23.704547738817599</v>
      </c>
      <c r="D21" s="8">
        <v>1.0892589222345099</v>
      </c>
      <c r="E21" s="7">
        <v>24.058066955619399</v>
      </c>
      <c r="F21" s="8">
        <v>2.2716932997019001</v>
      </c>
      <c r="G21" s="7">
        <v>23.223838765012701</v>
      </c>
      <c r="H21" s="8">
        <v>2.2075264768730198</v>
      </c>
      <c r="I21" s="7">
        <v>-0.83422819060674402</v>
      </c>
      <c r="J21" s="8">
        <v>3.0630784699534002</v>
      </c>
      <c r="K21" s="7">
        <v>23.421453386318799</v>
      </c>
      <c r="L21" s="8">
        <v>1.1303131152157899</v>
      </c>
      <c r="M21" s="7">
        <v>22.233860255143401</v>
      </c>
      <c r="N21" s="8">
        <v>2.2455748798908202</v>
      </c>
      <c r="O21" s="7">
        <v>23.099945885057998</v>
      </c>
      <c r="P21" s="8">
        <v>2.3550122782071798</v>
      </c>
      <c r="Q21" s="7">
        <v>0.86608562991455795</v>
      </c>
      <c r="R21" s="8">
        <v>3.4093819889085601</v>
      </c>
      <c r="S21" s="7">
        <v>22.884881128575302</v>
      </c>
      <c r="T21" s="8">
        <v>1.0779689181124701</v>
      </c>
      <c r="U21" s="7">
        <v>20.995413439839801</v>
      </c>
      <c r="V21" s="8">
        <v>1.9715129325329701</v>
      </c>
      <c r="W21" s="7">
        <v>23.294788286209901</v>
      </c>
      <c r="X21" s="8">
        <v>2.3581697949666598</v>
      </c>
      <c r="Y21" s="7">
        <v>2.29937484637012</v>
      </c>
      <c r="Z21" s="8">
        <v>3.2204331200240901</v>
      </c>
      <c r="AA21" s="7">
        <v>35.575607253580401</v>
      </c>
      <c r="AB21" s="8">
        <v>1.5326526535921801</v>
      </c>
      <c r="AC21" s="7">
        <v>31.719882247186501</v>
      </c>
      <c r="AD21" s="8">
        <v>2.77706543521573</v>
      </c>
      <c r="AE21" s="7">
        <v>33.439302972406601</v>
      </c>
      <c r="AF21" s="8">
        <v>2.85180681411964</v>
      </c>
      <c r="AG21" s="7">
        <v>1.71942072522003</v>
      </c>
      <c r="AH21" s="8">
        <v>4.0412819266872004</v>
      </c>
      <c r="AI21" s="7">
        <v>51.068678067460198</v>
      </c>
      <c r="AJ21" s="8">
        <v>1.2330817291418801</v>
      </c>
      <c r="AK21" s="7">
        <v>48.674365109173699</v>
      </c>
      <c r="AL21" s="8">
        <v>2.60934315139282</v>
      </c>
      <c r="AM21" s="7">
        <v>48.872174505341803</v>
      </c>
      <c r="AN21" s="8">
        <v>2.7098055104922198</v>
      </c>
      <c r="AO21" s="7">
        <v>0.19780939616816801</v>
      </c>
      <c r="AP21" s="8">
        <v>4.0325303473936804</v>
      </c>
      <c r="AQ21" s="7">
        <v>53.499882322654202</v>
      </c>
      <c r="AR21" s="8">
        <v>1.3841005142198</v>
      </c>
      <c r="AS21" s="7">
        <v>61.456000080663898</v>
      </c>
      <c r="AT21" s="8">
        <v>2.6643179470995002</v>
      </c>
      <c r="AU21" s="7">
        <v>42.632016232066299</v>
      </c>
      <c r="AV21" s="8">
        <v>2.91976575710077</v>
      </c>
      <c r="AW21" s="7">
        <v>-18.823983848597599</v>
      </c>
      <c r="AX21" s="8">
        <v>4.2550189699424896</v>
      </c>
      <c r="AY21" s="7">
        <v>18.639715092761101</v>
      </c>
      <c r="AZ21" s="8">
        <v>1.25139581260633</v>
      </c>
      <c r="BA21" s="7">
        <v>24.815158645586301</v>
      </c>
      <c r="BB21" s="8">
        <v>2.8230490165497999</v>
      </c>
      <c r="BC21" s="7">
        <v>10.7939243681195</v>
      </c>
      <c r="BD21" s="8">
        <v>1.60776772267226</v>
      </c>
      <c r="BE21" s="7">
        <v>-14.0212342774668</v>
      </c>
      <c r="BF21" s="8">
        <v>2.7549065442870302</v>
      </c>
      <c r="BG21" s="7">
        <v>44.041808477532904</v>
      </c>
      <c r="BH21" s="8">
        <v>1.2601521828186499</v>
      </c>
      <c r="BI21" s="7">
        <v>45.305788397481301</v>
      </c>
      <c r="BJ21" s="8">
        <v>2.3108852080913498</v>
      </c>
      <c r="BK21" s="7">
        <v>42.246610584217699</v>
      </c>
      <c r="BL21" s="8">
        <v>2.9016831806951302</v>
      </c>
      <c r="BM21" s="7">
        <v>-3.0591778132636001</v>
      </c>
      <c r="BN21" s="8">
        <v>3.8664752945324601</v>
      </c>
      <c r="BO21" s="7">
        <v>41.986794711795397</v>
      </c>
      <c r="BP21" s="8">
        <v>1.3367046953649</v>
      </c>
      <c r="BQ21" s="7">
        <v>37.6145186094789</v>
      </c>
      <c r="BR21" s="8">
        <v>2.61214138588441</v>
      </c>
      <c r="BS21" s="7">
        <v>41.559289446889601</v>
      </c>
      <c r="BT21" s="8">
        <v>3.08072052991356</v>
      </c>
      <c r="BU21" s="7">
        <v>3.9447708374106498</v>
      </c>
      <c r="BV21" s="8">
        <v>4.2434482352789296</v>
      </c>
      <c r="BW21" s="7">
        <v>28.118044634811401</v>
      </c>
      <c r="BX21" s="8">
        <v>1.2231355489608899</v>
      </c>
      <c r="BY21" s="7">
        <v>29.640603322886101</v>
      </c>
      <c r="BZ21" s="8">
        <v>2.47675032972557</v>
      </c>
      <c r="CA21" s="7">
        <v>24.889866836445499</v>
      </c>
      <c r="CB21" s="8">
        <v>2.22000366815442</v>
      </c>
      <c r="CC21" s="7">
        <v>-4.7507364864406201</v>
      </c>
      <c r="CD21" s="8">
        <v>3.3384742244841199</v>
      </c>
      <c r="CE21" s="7">
        <v>48.0706859244724</v>
      </c>
      <c r="CF21" s="8">
        <v>1.45284219782737</v>
      </c>
      <c r="CG21" s="7">
        <v>48.378407015131103</v>
      </c>
      <c r="CH21" s="8">
        <v>2.4792120862381499</v>
      </c>
      <c r="CI21" s="7">
        <v>46.665456945818001</v>
      </c>
      <c r="CJ21" s="8">
        <v>3.0391922246636098</v>
      </c>
      <c r="CK21" s="7">
        <v>-1.7129500693130699</v>
      </c>
      <c r="CL21" s="8">
        <v>3.9252351550762099</v>
      </c>
      <c r="CM21" s="7">
        <v>45.715189505171899</v>
      </c>
      <c r="CN21" s="8">
        <v>1.35375032657103</v>
      </c>
      <c r="CO21" s="7">
        <v>45.808067196869096</v>
      </c>
      <c r="CP21" s="8">
        <v>2.5121769126818698</v>
      </c>
      <c r="CQ21" s="7">
        <v>44.824349017345497</v>
      </c>
      <c r="CR21" s="8">
        <v>2.9829918801961899</v>
      </c>
      <c r="CS21" s="7">
        <v>-0.98371817952367002</v>
      </c>
      <c r="CT21" s="8">
        <v>4.0542566503777904</v>
      </c>
      <c r="CU21" s="7">
        <v>38.378403022345601</v>
      </c>
      <c r="CV21" s="8">
        <v>1.59001518465412</v>
      </c>
      <c r="CW21" s="7">
        <v>40.525177820449699</v>
      </c>
      <c r="CX21" s="8">
        <v>2.8982541349415398</v>
      </c>
      <c r="CY21" s="7">
        <v>34.013395297589398</v>
      </c>
      <c r="CZ21" s="8">
        <v>2.5029900051364899</v>
      </c>
      <c r="DA21" s="7">
        <v>-6.5117825228603197</v>
      </c>
      <c r="DB21" s="9">
        <v>3.72255759125215</v>
      </c>
    </row>
    <row r="22" spans="1:106" ht="15" customHeight="1" x14ac:dyDescent="0.25">
      <c r="A22" s="10" t="s">
        <v>24</v>
      </c>
      <c r="B22" s="46">
        <v>2</v>
      </c>
      <c r="C22" s="7">
        <v>46.136437422760103</v>
      </c>
      <c r="D22" s="8">
        <v>1.85405380792832</v>
      </c>
      <c r="E22" s="7">
        <v>51.483241661377001</v>
      </c>
      <c r="F22" s="8">
        <v>4.7863405202258704</v>
      </c>
      <c r="G22" s="7">
        <v>44.607519059502302</v>
      </c>
      <c r="H22" s="8">
        <v>4.4604184203616297</v>
      </c>
      <c r="I22" s="7">
        <v>-6.8757226018746502</v>
      </c>
      <c r="J22" s="8">
        <v>7.1379638334656201</v>
      </c>
      <c r="K22" s="7">
        <v>47.277954085064898</v>
      </c>
      <c r="L22" s="8">
        <v>1.6595972265743599</v>
      </c>
      <c r="M22" s="7">
        <v>49.706449521388201</v>
      </c>
      <c r="N22" s="8">
        <v>3.8158840243380601</v>
      </c>
      <c r="O22" s="7">
        <v>47.436096310233197</v>
      </c>
      <c r="P22" s="8">
        <v>3.9416892744691499</v>
      </c>
      <c r="Q22" s="7">
        <v>-2.27035321115505</v>
      </c>
      <c r="R22" s="8">
        <v>5.9964209399876403</v>
      </c>
      <c r="S22" s="7">
        <v>48.792696470566298</v>
      </c>
      <c r="T22" s="8">
        <v>1.72064494248822</v>
      </c>
      <c r="U22" s="7">
        <v>52.434110684884502</v>
      </c>
      <c r="V22" s="8">
        <v>3.84870839152254</v>
      </c>
      <c r="W22" s="7">
        <v>41.768946778575199</v>
      </c>
      <c r="X22" s="8">
        <v>4.2188027532328398</v>
      </c>
      <c r="Y22" s="7">
        <v>-10.665163906309401</v>
      </c>
      <c r="Z22" s="8">
        <v>6.4836863774181301</v>
      </c>
      <c r="AA22" s="7">
        <v>56.879278325774102</v>
      </c>
      <c r="AB22" s="8">
        <v>1.9944901665530701</v>
      </c>
      <c r="AC22" s="7">
        <v>60.265530187934203</v>
      </c>
      <c r="AD22" s="8">
        <v>5.0339332997627597</v>
      </c>
      <c r="AE22" s="7">
        <v>54.158086626157001</v>
      </c>
      <c r="AF22" s="8">
        <v>3.58948133552608</v>
      </c>
      <c r="AG22" s="7">
        <v>-6.1074435617771297</v>
      </c>
      <c r="AH22" s="8">
        <v>6.1798418239863597</v>
      </c>
      <c r="AI22" s="7">
        <v>55.4612842446736</v>
      </c>
      <c r="AJ22" s="8">
        <v>1.7824212641535599</v>
      </c>
      <c r="AK22" s="7">
        <v>58.467092113386002</v>
      </c>
      <c r="AL22" s="8">
        <v>4.5617652283334298</v>
      </c>
      <c r="AM22" s="7">
        <v>52.854875540089601</v>
      </c>
      <c r="AN22" s="8">
        <v>4.0632745567235897</v>
      </c>
      <c r="AO22" s="7">
        <v>-5.6122165732963198</v>
      </c>
      <c r="AP22" s="8">
        <v>5.9687244441476297</v>
      </c>
      <c r="AQ22" s="7">
        <v>54.226453552347003</v>
      </c>
      <c r="AR22" s="8">
        <v>2.1290635349256002</v>
      </c>
      <c r="AS22" s="7">
        <v>69.6679216043389</v>
      </c>
      <c r="AT22" s="8">
        <v>4.6776798848780698</v>
      </c>
      <c r="AU22" s="7">
        <v>43.8943615356824</v>
      </c>
      <c r="AV22" s="8">
        <v>4.0330656364589297</v>
      </c>
      <c r="AW22" s="7">
        <v>-25.773560068656501</v>
      </c>
      <c r="AX22" s="8">
        <v>6.3515851856802303</v>
      </c>
      <c r="AY22" s="7">
        <v>28.354094302304102</v>
      </c>
      <c r="AZ22" s="8">
        <v>2.03512837865728</v>
      </c>
      <c r="BA22" s="7">
        <v>38.147556877918198</v>
      </c>
      <c r="BB22" s="8">
        <v>4.8726996223143004</v>
      </c>
      <c r="BC22" s="7">
        <v>26.694114359762398</v>
      </c>
      <c r="BD22" s="8">
        <v>4.3051682091123098</v>
      </c>
      <c r="BE22" s="7">
        <v>-11.4534425181558</v>
      </c>
      <c r="BF22" s="8">
        <v>7.25737649081365</v>
      </c>
      <c r="BG22" s="7">
        <v>27.938065572800401</v>
      </c>
      <c r="BH22" s="8">
        <v>1.8724507786667099</v>
      </c>
      <c r="BI22" s="7">
        <v>25.047177618982499</v>
      </c>
      <c r="BJ22" s="8">
        <v>3.6495464500797099</v>
      </c>
      <c r="BK22" s="7">
        <v>30.923772737000402</v>
      </c>
      <c r="BL22" s="8">
        <v>3.3392294885653802</v>
      </c>
      <c r="BM22" s="7">
        <v>5.8765951180179297</v>
      </c>
      <c r="BN22" s="8">
        <v>4.7147443634721897</v>
      </c>
      <c r="BO22" s="7">
        <v>47.6408210393734</v>
      </c>
      <c r="BP22" s="8">
        <v>2.2271393639780799</v>
      </c>
      <c r="BQ22" s="7">
        <v>53.638133796393198</v>
      </c>
      <c r="BR22" s="8">
        <v>5.1208361933015798</v>
      </c>
      <c r="BS22" s="7">
        <v>43.321337561055401</v>
      </c>
      <c r="BT22" s="8">
        <v>3.7056438239221099</v>
      </c>
      <c r="BU22" s="7">
        <v>-10.316796235337801</v>
      </c>
      <c r="BV22" s="8">
        <v>5.9974755901383299</v>
      </c>
      <c r="BW22" s="7">
        <v>31.488077786407398</v>
      </c>
      <c r="BX22" s="8">
        <v>1.6426989537857599</v>
      </c>
      <c r="BY22" s="7">
        <v>37.690686133162401</v>
      </c>
      <c r="BZ22" s="8">
        <v>3.7263530498815198</v>
      </c>
      <c r="CA22" s="7">
        <v>28.058403639236399</v>
      </c>
      <c r="CB22" s="8">
        <v>2.9653485393538301</v>
      </c>
      <c r="CC22" s="7">
        <v>-9.6322824939259899</v>
      </c>
      <c r="CD22" s="8">
        <v>4.5916071664841898</v>
      </c>
      <c r="CE22" s="7">
        <v>47.4858973253437</v>
      </c>
      <c r="CF22" s="8">
        <v>1.5509845851103601</v>
      </c>
      <c r="CG22" s="7">
        <v>49.728204551807501</v>
      </c>
      <c r="CH22" s="8">
        <v>4.9336875723930902</v>
      </c>
      <c r="CI22" s="7">
        <v>46.989176556030401</v>
      </c>
      <c r="CJ22" s="8">
        <v>4.3527251213404803</v>
      </c>
      <c r="CK22" s="7">
        <v>-2.7390279957770698</v>
      </c>
      <c r="CL22" s="8">
        <v>7.0086125672061401</v>
      </c>
      <c r="CM22" s="7">
        <v>33.528581210018899</v>
      </c>
      <c r="CN22" s="8">
        <v>1.64792285482444</v>
      </c>
      <c r="CO22" s="7">
        <v>39.147281482661903</v>
      </c>
      <c r="CP22" s="8">
        <v>4.3671198077945297</v>
      </c>
      <c r="CQ22" s="7">
        <v>35.494129465108202</v>
      </c>
      <c r="CR22" s="8">
        <v>3.3442442588224202</v>
      </c>
      <c r="CS22" s="7">
        <v>-3.6531520175537202</v>
      </c>
      <c r="CT22" s="8">
        <v>5.80526549767617</v>
      </c>
      <c r="CU22" s="7">
        <v>26.425631418301101</v>
      </c>
      <c r="CV22" s="8">
        <v>2.0386462465262101</v>
      </c>
      <c r="CW22" s="7">
        <v>29.4916193548511</v>
      </c>
      <c r="CX22" s="8">
        <v>4.4789754875930097</v>
      </c>
      <c r="CY22" s="7">
        <v>28.290664140446101</v>
      </c>
      <c r="CZ22" s="8">
        <v>3.20646950744834</v>
      </c>
      <c r="DA22" s="7">
        <v>-1.2009552144050399</v>
      </c>
      <c r="DB22" s="9">
        <v>5.0303217016372903</v>
      </c>
    </row>
    <row r="23" spans="1:106" ht="15" customHeight="1" x14ac:dyDescent="0.25">
      <c r="A23" s="10" t="s">
        <v>25</v>
      </c>
      <c r="B23" s="46">
        <v>2</v>
      </c>
      <c r="C23" s="7">
        <v>26.4047660687012</v>
      </c>
      <c r="D23" s="8">
        <v>1.4100445892579101</v>
      </c>
      <c r="E23" s="7">
        <v>28.831837753291701</v>
      </c>
      <c r="F23" s="8">
        <v>3.7149548232741201</v>
      </c>
      <c r="G23" s="7">
        <v>23.744334706235598</v>
      </c>
      <c r="H23" s="8">
        <v>2.3529151104092199</v>
      </c>
      <c r="I23" s="7">
        <v>-5.0875030470560496</v>
      </c>
      <c r="J23" s="8">
        <v>4.39997609467357</v>
      </c>
      <c r="K23" s="7">
        <v>21.128426703041299</v>
      </c>
      <c r="L23" s="8">
        <v>1.62596816771243</v>
      </c>
      <c r="M23" s="7">
        <v>21.8984593493022</v>
      </c>
      <c r="N23" s="8">
        <v>3.1253898225204702</v>
      </c>
      <c r="O23" s="7">
        <v>15.8791789732393</v>
      </c>
      <c r="P23" s="8">
        <v>1.8108479422392301</v>
      </c>
      <c r="Q23" s="7">
        <v>-6.0192803760628903</v>
      </c>
      <c r="R23" s="8">
        <v>3.7096034100949402</v>
      </c>
      <c r="S23" s="7">
        <v>30.380143224934201</v>
      </c>
      <c r="T23" s="8">
        <v>1.63519110767343</v>
      </c>
      <c r="U23" s="7">
        <v>31.231115752445</v>
      </c>
      <c r="V23" s="8">
        <v>3.1239865244449301</v>
      </c>
      <c r="W23" s="7">
        <v>25.1940762648529</v>
      </c>
      <c r="X23" s="8">
        <v>2.4073769328690702</v>
      </c>
      <c r="Y23" s="7">
        <v>-6.0370394875921702</v>
      </c>
      <c r="Z23" s="8">
        <v>3.8942005826825898</v>
      </c>
      <c r="AA23" s="7">
        <v>30.6503864239174</v>
      </c>
      <c r="AB23" s="8">
        <v>1.6736873761964901</v>
      </c>
      <c r="AC23" s="7">
        <v>34.050382840740497</v>
      </c>
      <c r="AD23" s="8">
        <v>4.1767653762388601</v>
      </c>
      <c r="AE23" s="7">
        <v>27.5018036218902</v>
      </c>
      <c r="AF23" s="8">
        <v>2.8156245290015902</v>
      </c>
      <c r="AG23" s="7">
        <v>-6.5485792188502696</v>
      </c>
      <c r="AH23" s="8">
        <v>5.2088947000701902</v>
      </c>
      <c r="AI23" s="7">
        <v>34.420480870503702</v>
      </c>
      <c r="AJ23" s="8">
        <v>1.51700781335528</v>
      </c>
      <c r="AK23" s="7">
        <v>39.356388789163098</v>
      </c>
      <c r="AL23" s="8">
        <v>4.0072947250132396</v>
      </c>
      <c r="AM23" s="7">
        <v>31.5644660285346</v>
      </c>
      <c r="AN23" s="8">
        <v>2.7971185812350798</v>
      </c>
      <c r="AO23" s="7">
        <v>-7.7919227606285002</v>
      </c>
      <c r="AP23" s="8">
        <v>5.0908020392245596</v>
      </c>
      <c r="AQ23" s="7">
        <v>30.968031496591401</v>
      </c>
      <c r="AR23" s="8">
        <v>1.6819862176685201</v>
      </c>
      <c r="AS23" s="7">
        <v>41.861595951303997</v>
      </c>
      <c r="AT23" s="8">
        <v>3.9896917824629901</v>
      </c>
      <c r="AU23" s="7">
        <v>24.4343055530619</v>
      </c>
      <c r="AV23" s="8">
        <v>2.3186265396152299</v>
      </c>
      <c r="AW23" s="7">
        <v>-17.4272903982421</v>
      </c>
      <c r="AX23" s="8">
        <v>4.5475434387120401</v>
      </c>
      <c r="AY23" s="7">
        <v>19.986483802061201</v>
      </c>
      <c r="AZ23" s="8">
        <v>1.5225282626154899</v>
      </c>
      <c r="BA23" s="7">
        <v>24.620450164781602</v>
      </c>
      <c r="BB23" s="8">
        <v>2.8041832350028302</v>
      </c>
      <c r="BC23" s="7">
        <v>15.156244951521799</v>
      </c>
      <c r="BD23" s="8">
        <v>2.0504547451067201</v>
      </c>
      <c r="BE23" s="7">
        <v>-9.4642052132598504</v>
      </c>
      <c r="BF23" s="8">
        <v>3.5961248311058198</v>
      </c>
      <c r="BG23" s="7">
        <v>22.9613688156381</v>
      </c>
      <c r="BH23" s="8">
        <v>1.5966070663493901</v>
      </c>
      <c r="BI23" s="7">
        <v>27.690050600767901</v>
      </c>
      <c r="BJ23" s="8">
        <v>3.3660368787527601</v>
      </c>
      <c r="BK23" s="7">
        <v>17.768264042991799</v>
      </c>
      <c r="BL23" s="8">
        <v>2.3870544748369702</v>
      </c>
      <c r="BM23" s="7">
        <v>-9.9217865577760698</v>
      </c>
      <c r="BN23" s="8">
        <v>4.2305792810173601</v>
      </c>
      <c r="BO23" s="7">
        <v>24.481715101361999</v>
      </c>
      <c r="BP23" s="8">
        <v>1.62982489805507</v>
      </c>
      <c r="BQ23" s="7">
        <v>27.581739226475602</v>
      </c>
      <c r="BR23" s="8">
        <v>3.38946734140867</v>
      </c>
      <c r="BS23" s="7">
        <v>21.880915481809598</v>
      </c>
      <c r="BT23" s="8">
        <v>2.6183831020804602</v>
      </c>
      <c r="BU23" s="7">
        <v>-5.7008237446659598</v>
      </c>
      <c r="BV23" s="8">
        <v>4.4634968435722202</v>
      </c>
      <c r="BW23" s="7">
        <v>24.403547977626399</v>
      </c>
      <c r="BX23" s="8">
        <v>2.2179241137891901</v>
      </c>
      <c r="BY23" s="7">
        <v>28.133452235068798</v>
      </c>
      <c r="BZ23" s="8">
        <v>3.26141011125672</v>
      </c>
      <c r="CA23" s="7">
        <v>23.646013065366599</v>
      </c>
      <c r="CB23" s="8">
        <v>2.9491536778557101</v>
      </c>
      <c r="CC23" s="7">
        <v>-4.4874391697022498</v>
      </c>
      <c r="CD23" s="8">
        <v>3.3556174249419701</v>
      </c>
      <c r="CE23" s="7">
        <v>30.4758383211386</v>
      </c>
      <c r="CF23" s="8">
        <v>1.7609439076067299</v>
      </c>
      <c r="CG23" s="7">
        <v>35.166746556789299</v>
      </c>
      <c r="CH23" s="8">
        <v>4.3638000008080704</v>
      </c>
      <c r="CI23" s="7">
        <v>25.482810345758999</v>
      </c>
      <c r="CJ23" s="8">
        <v>2.3683981966234202</v>
      </c>
      <c r="CK23" s="7">
        <v>-9.6839362110302307</v>
      </c>
      <c r="CL23" s="8">
        <v>4.6016756908528302</v>
      </c>
      <c r="CM23" s="7">
        <v>23.382460428662299</v>
      </c>
      <c r="CN23" s="8">
        <v>1.6473387164548901</v>
      </c>
      <c r="CO23" s="7">
        <v>28.1470625036239</v>
      </c>
      <c r="CP23" s="8">
        <v>3.3172008528522499</v>
      </c>
      <c r="CQ23" s="7">
        <v>20.671678698710402</v>
      </c>
      <c r="CR23" s="8">
        <v>2.51749151336558</v>
      </c>
      <c r="CS23" s="7">
        <v>-7.47538380491351</v>
      </c>
      <c r="CT23" s="8">
        <v>4.0167085782894096</v>
      </c>
      <c r="CU23" s="7">
        <v>19.737583605321099</v>
      </c>
      <c r="CV23" s="8">
        <v>1.8992609432560701</v>
      </c>
      <c r="CW23" s="7">
        <v>22.6411566108541</v>
      </c>
      <c r="CX23" s="8">
        <v>3.1900258186063302</v>
      </c>
      <c r="CY23" s="7">
        <v>15.821877356995699</v>
      </c>
      <c r="CZ23" s="8">
        <v>2.2680557213178498</v>
      </c>
      <c r="DA23" s="7">
        <v>-6.8192792538584497</v>
      </c>
      <c r="DB23" s="9">
        <v>3.75047204181744</v>
      </c>
    </row>
    <row r="24" spans="1:106" ht="15" customHeight="1" x14ac:dyDescent="0.25">
      <c r="A24" s="6" t="s">
        <v>26</v>
      </c>
      <c r="B24" s="46">
        <v>2</v>
      </c>
      <c r="C24" s="7">
        <v>55.268354866563001</v>
      </c>
      <c r="D24" s="8">
        <v>1.66750377087141</v>
      </c>
      <c r="E24" s="7">
        <v>56.3702181891232</v>
      </c>
      <c r="F24" s="8">
        <v>2.79652992986632</v>
      </c>
      <c r="G24" s="7">
        <v>58.567937598428202</v>
      </c>
      <c r="H24" s="8">
        <v>3.19551978311633</v>
      </c>
      <c r="I24" s="7">
        <v>2.1977194093049901</v>
      </c>
      <c r="J24" s="8">
        <v>4.2455455625080196</v>
      </c>
      <c r="K24" s="7">
        <v>30.981946066441601</v>
      </c>
      <c r="L24" s="8">
        <v>1.35470810600905</v>
      </c>
      <c r="M24" s="7">
        <v>29.943951756218901</v>
      </c>
      <c r="N24" s="8">
        <v>2.67488804397922</v>
      </c>
      <c r="O24" s="7">
        <v>34.9243949988469</v>
      </c>
      <c r="P24" s="8">
        <v>2.5941327874103299</v>
      </c>
      <c r="Q24" s="7">
        <v>4.9804432426280396</v>
      </c>
      <c r="R24" s="8">
        <v>3.7268142589742999</v>
      </c>
      <c r="S24" s="7">
        <v>53.0279419934229</v>
      </c>
      <c r="T24" s="8">
        <v>1.5415130241229</v>
      </c>
      <c r="U24" s="7">
        <v>52.931815455770902</v>
      </c>
      <c r="V24" s="8">
        <v>3.1841808303164401</v>
      </c>
      <c r="W24" s="7">
        <v>55.496209347649099</v>
      </c>
      <c r="X24" s="8">
        <v>3.0958097319485698</v>
      </c>
      <c r="Y24" s="7">
        <v>2.5643938918782201</v>
      </c>
      <c r="Z24" s="8">
        <v>4.4221212843397399</v>
      </c>
      <c r="AA24" s="7">
        <v>65.171930380185501</v>
      </c>
      <c r="AB24" s="8">
        <v>1.7908606784487999</v>
      </c>
      <c r="AC24" s="7">
        <v>67.691935086215196</v>
      </c>
      <c r="AD24" s="8">
        <v>3.1261068298695101</v>
      </c>
      <c r="AE24" s="7">
        <v>64.926495564562302</v>
      </c>
      <c r="AF24" s="8">
        <v>3.2758920109606899</v>
      </c>
      <c r="AG24" s="7">
        <v>-2.76543952165289</v>
      </c>
      <c r="AH24" s="8">
        <v>4.5555955817069202</v>
      </c>
      <c r="AI24" s="7">
        <v>45.496807877466303</v>
      </c>
      <c r="AJ24" s="8">
        <v>1.62141832846767</v>
      </c>
      <c r="AK24" s="7">
        <v>45.187642156101603</v>
      </c>
      <c r="AL24" s="8">
        <v>3.1002427165453001</v>
      </c>
      <c r="AM24" s="7">
        <v>44.849188650075199</v>
      </c>
      <c r="AN24" s="8">
        <v>3.1976503657065098</v>
      </c>
      <c r="AO24" s="7">
        <v>-0.33845350602643298</v>
      </c>
      <c r="AP24" s="8">
        <v>4.54919800222702</v>
      </c>
      <c r="AQ24" s="7">
        <v>53.5903838358551</v>
      </c>
      <c r="AR24" s="8">
        <v>1.69130370615005</v>
      </c>
      <c r="AS24" s="7">
        <v>57.023984533108198</v>
      </c>
      <c r="AT24" s="8">
        <v>2.7610611854743699</v>
      </c>
      <c r="AU24" s="7">
        <v>53.224982224483902</v>
      </c>
      <c r="AV24" s="8">
        <v>3.2148543267609502</v>
      </c>
      <c r="AW24" s="7">
        <v>-3.7990023086242601</v>
      </c>
      <c r="AX24" s="8">
        <v>4.0506328563794503</v>
      </c>
      <c r="AY24" s="7">
        <v>23.404563035576299</v>
      </c>
      <c r="AZ24" s="8">
        <v>1.21369239305458</v>
      </c>
      <c r="BA24" s="7">
        <v>23.603893231303999</v>
      </c>
      <c r="BB24" s="8">
        <v>2.2134547176157602</v>
      </c>
      <c r="BC24" s="7">
        <v>25.0189979106019</v>
      </c>
      <c r="BD24" s="8">
        <v>2.2578141123828899</v>
      </c>
      <c r="BE24" s="7">
        <v>1.4151046792978501</v>
      </c>
      <c r="BF24" s="8">
        <v>3.3123852086303498</v>
      </c>
      <c r="BG24" s="7">
        <v>45.1619306339499</v>
      </c>
      <c r="BH24" s="8">
        <v>1.3077284151450499</v>
      </c>
      <c r="BI24" s="7">
        <v>46.075108771011898</v>
      </c>
      <c r="BJ24" s="8">
        <v>3.09711091919237</v>
      </c>
      <c r="BK24" s="7">
        <v>48.107727862290297</v>
      </c>
      <c r="BL24" s="8">
        <v>2.9570120780777698</v>
      </c>
      <c r="BM24" s="7">
        <v>2.0326190912784301</v>
      </c>
      <c r="BN24" s="8">
        <v>4.1765760215934504</v>
      </c>
      <c r="BO24" s="7">
        <v>39.841952754208101</v>
      </c>
      <c r="BP24" s="8">
        <v>1.55609113177493</v>
      </c>
      <c r="BQ24" s="7">
        <v>38.0839580451103</v>
      </c>
      <c r="BR24" s="8">
        <v>2.8417559228796998</v>
      </c>
      <c r="BS24" s="7">
        <v>39.385231570514499</v>
      </c>
      <c r="BT24" s="8">
        <v>3.0348325147813902</v>
      </c>
      <c r="BU24" s="7">
        <v>1.3012735254041801</v>
      </c>
      <c r="BV24" s="8">
        <v>3.87711431504502</v>
      </c>
      <c r="BW24" s="7">
        <v>43.625258968948103</v>
      </c>
      <c r="BX24" s="8">
        <v>1.57922503077778</v>
      </c>
      <c r="BY24" s="7">
        <v>43.435722170993799</v>
      </c>
      <c r="BZ24" s="8">
        <v>3.1642008752763302</v>
      </c>
      <c r="CA24" s="7">
        <v>45.811603915267497</v>
      </c>
      <c r="CB24" s="8">
        <v>2.9855070067382199</v>
      </c>
      <c r="CC24" s="7">
        <v>2.3758817442737601</v>
      </c>
      <c r="CD24" s="8">
        <v>4.3516277637214698</v>
      </c>
      <c r="CE24" s="7">
        <v>41.641891799266801</v>
      </c>
      <c r="CF24" s="8">
        <v>1.66497829223339</v>
      </c>
      <c r="CG24" s="7">
        <v>39.665698990927602</v>
      </c>
      <c r="CH24" s="8">
        <v>2.8436497203100699</v>
      </c>
      <c r="CI24" s="7">
        <v>43.314930196235899</v>
      </c>
      <c r="CJ24" s="8">
        <v>3.0614828007047099</v>
      </c>
      <c r="CK24" s="7">
        <v>3.6492312053082498</v>
      </c>
      <c r="CL24" s="8">
        <v>4.0166104818485699</v>
      </c>
      <c r="CM24" s="7">
        <v>44.807761796254297</v>
      </c>
      <c r="CN24" s="8">
        <v>1.4366186064444799</v>
      </c>
      <c r="CO24" s="7">
        <v>41.8324752383987</v>
      </c>
      <c r="CP24" s="8">
        <v>3.1432435085454702</v>
      </c>
      <c r="CQ24" s="7">
        <v>46.5762620876055</v>
      </c>
      <c r="CR24" s="8">
        <v>3.21924304763064</v>
      </c>
      <c r="CS24" s="7">
        <v>4.7437868492068196</v>
      </c>
      <c r="CT24" s="8">
        <v>4.5020169087547997</v>
      </c>
      <c r="CU24" s="7">
        <v>37.861715889514898</v>
      </c>
      <c r="CV24" s="8">
        <v>1.4901653583232899</v>
      </c>
      <c r="CW24" s="7">
        <v>38.967366319605198</v>
      </c>
      <c r="CX24" s="8">
        <v>2.7174000705835599</v>
      </c>
      <c r="CY24" s="7">
        <v>40.297369273697299</v>
      </c>
      <c r="CZ24" s="8">
        <v>3.35514973681446</v>
      </c>
      <c r="DA24" s="7">
        <v>1.3300029540921099</v>
      </c>
      <c r="DB24" s="9">
        <v>3.93995166530165</v>
      </c>
    </row>
    <row r="25" spans="1:106" ht="15" customHeight="1" x14ac:dyDescent="0.25">
      <c r="A25" s="10" t="s">
        <v>27</v>
      </c>
      <c r="B25" s="46">
        <v>2</v>
      </c>
      <c r="C25" s="7">
        <v>29.951751129769399</v>
      </c>
      <c r="D25" s="8">
        <v>1.24977785276422</v>
      </c>
      <c r="E25" s="7">
        <v>32.063665200012998</v>
      </c>
      <c r="F25" s="8">
        <v>2.6450967023579501</v>
      </c>
      <c r="G25" s="7">
        <v>29.789997019789599</v>
      </c>
      <c r="H25" s="8">
        <v>2.8007786898260099</v>
      </c>
      <c r="I25" s="7">
        <v>-2.2736681802233898</v>
      </c>
      <c r="J25" s="8">
        <v>4.0457230466081997</v>
      </c>
      <c r="K25" s="7">
        <v>21.653106925588599</v>
      </c>
      <c r="L25" s="8">
        <v>1.02332394666127</v>
      </c>
      <c r="M25" s="7">
        <v>24.167993769916698</v>
      </c>
      <c r="N25" s="8">
        <v>2.41659169217382</v>
      </c>
      <c r="O25" s="7">
        <v>23.448191547054002</v>
      </c>
      <c r="P25" s="8">
        <v>2.55537272192558</v>
      </c>
      <c r="Q25" s="7">
        <v>-0.71980222286264695</v>
      </c>
      <c r="R25" s="8">
        <v>3.5117898415758999</v>
      </c>
      <c r="S25" s="7">
        <v>37.321442628308098</v>
      </c>
      <c r="T25" s="8">
        <v>1.37685742329236</v>
      </c>
      <c r="U25" s="7">
        <v>38.955398362045599</v>
      </c>
      <c r="V25" s="8">
        <v>2.6999406074424201</v>
      </c>
      <c r="W25" s="7">
        <v>39.467409921381197</v>
      </c>
      <c r="X25" s="8">
        <v>2.8746494427079701</v>
      </c>
      <c r="Y25" s="7">
        <v>0.51201155933556897</v>
      </c>
      <c r="Z25" s="8">
        <v>3.5003821674228899</v>
      </c>
      <c r="AA25" s="7">
        <v>56.834593746443502</v>
      </c>
      <c r="AB25" s="8">
        <v>1.5423966650816501</v>
      </c>
      <c r="AC25" s="7">
        <v>55.765601616089199</v>
      </c>
      <c r="AD25" s="8">
        <v>3.11779812098034</v>
      </c>
      <c r="AE25" s="7">
        <v>59.022932689425303</v>
      </c>
      <c r="AF25" s="8">
        <v>2.8009866098256402</v>
      </c>
      <c r="AG25" s="7">
        <v>3.2573310733360499</v>
      </c>
      <c r="AH25" s="8">
        <v>3.7410093531106101</v>
      </c>
      <c r="AI25" s="7">
        <v>59.871962569194899</v>
      </c>
      <c r="AJ25" s="8">
        <v>1.2378850915770601</v>
      </c>
      <c r="AK25" s="7">
        <v>63.238924764509399</v>
      </c>
      <c r="AL25" s="8">
        <v>2.7195363407110502</v>
      </c>
      <c r="AM25" s="7">
        <v>57.221855618705199</v>
      </c>
      <c r="AN25" s="8">
        <v>2.6859327771353798</v>
      </c>
      <c r="AO25" s="7">
        <v>-6.0170691458042498</v>
      </c>
      <c r="AP25" s="8">
        <v>3.73247719476637</v>
      </c>
      <c r="AQ25" s="7">
        <v>43.062353195144802</v>
      </c>
      <c r="AR25" s="8">
        <v>1.4183098747894001</v>
      </c>
      <c r="AS25" s="7">
        <v>69.963350627246299</v>
      </c>
      <c r="AT25" s="8">
        <v>2.3573669876554399</v>
      </c>
      <c r="AU25" s="7">
        <v>24.221347468488101</v>
      </c>
      <c r="AV25" s="8">
        <v>2.09951288737629</v>
      </c>
      <c r="AW25" s="7">
        <v>-45.742003158758202</v>
      </c>
      <c r="AX25" s="8">
        <v>2.7560236480742</v>
      </c>
      <c r="AY25" s="7">
        <v>12.8734878372337</v>
      </c>
      <c r="AZ25" s="8">
        <v>0.96925774903939999</v>
      </c>
      <c r="BA25" s="7">
        <v>22.576530799438199</v>
      </c>
      <c r="BB25" s="8">
        <v>2.1885607172636501</v>
      </c>
      <c r="BC25" s="7">
        <v>8.6997011821111006</v>
      </c>
      <c r="BD25" s="8">
        <v>1.4963914100398199</v>
      </c>
      <c r="BE25" s="7">
        <v>-13.8768296173271</v>
      </c>
      <c r="BF25" s="8">
        <v>2.5080470077148602</v>
      </c>
      <c r="BG25" s="7">
        <v>30.129160503666199</v>
      </c>
      <c r="BH25" s="8">
        <v>1.20314987384549</v>
      </c>
      <c r="BI25" s="7">
        <v>34.509511283454898</v>
      </c>
      <c r="BJ25" s="8">
        <v>2.7400489890530402</v>
      </c>
      <c r="BK25" s="7">
        <v>29.593251332323401</v>
      </c>
      <c r="BL25" s="8">
        <v>2.8081072706314401</v>
      </c>
      <c r="BM25" s="7">
        <v>-4.9162599511315497</v>
      </c>
      <c r="BN25" s="8">
        <v>3.9314402216165298</v>
      </c>
      <c r="BO25" s="7">
        <v>45.106329576389697</v>
      </c>
      <c r="BP25" s="8">
        <v>1.3971302938368499</v>
      </c>
      <c r="BQ25" s="7">
        <v>51.792211137313203</v>
      </c>
      <c r="BR25" s="8">
        <v>2.8239761941735702</v>
      </c>
      <c r="BS25" s="7">
        <v>40.235145450854098</v>
      </c>
      <c r="BT25" s="8">
        <v>2.7244073040204801</v>
      </c>
      <c r="BU25" s="7">
        <v>-11.557065686459</v>
      </c>
      <c r="BV25" s="8">
        <v>3.8048499621562701</v>
      </c>
      <c r="BW25" s="7">
        <v>41.156099507789897</v>
      </c>
      <c r="BX25" s="8">
        <v>1.1382679272507299</v>
      </c>
      <c r="BY25" s="7">
        <v>46.628332665982299</v>
      </c>
      <c r="BZ25" s="8">
        <v>2.8095445575489002</v>
      </c>
      <c r="CA25" s="7">
        <v>38.209372106579202</v>
      </c>
      <c r="CB25" s="8">
        <v>2.87473454675653</v>
      </c>
      <c r="CC25" s="7">
        <v>-8.4189605594031498</v>
      </c>
      <c r="CD25" s="8">
        <v>4.1098922599799899</v>
      </c>
      <c r="CE25" s="7">
        <v>42.7050529820905</v>
      </c>
      <c r="CF25" s="8">
        <v>1.2122400813816701</v>
      </c>
      <c r="CG25" s="7">
        <v>46.3710587374703</v>
      </c>
      <c r="CH25" s="8">
        <v>2.8988883733701001</v>
      </c>
      <c r="CI25" s="7">
        <v>39.987360915399002</v>
      </c>
      <c r="CJ25" s="8">
        <v>2.5471969060114401</v>
      </c>
      <c r="CK25" s="7">
        <v>-6.3836978220713503</v>
      </c>
      <c r="CL25" s="8">
        <v>3.9514068067483099</v>
      </c>
      <c r="CM25" s="7">
        <v>36.435483588962299</v>
      </c>
      <c r="CN25" s="8">
        <v>1.2403071571741</v>
      </c>
      <c r="CO25" s="7">
        <v>40.526552400816101</v>
      </c>
      <c r="CP25" s="8">
        <v>2.88800106045875</v>
      </c>
      <c r="CQ25" s="7">
        <v>36.331578126726399</v>
      </c>
      <c r="CR25" s="8">
        <v>2.5802881607702202</v>
      </c>
      <c r="CS25" s="7">
        <v>-4.1949742740897298</v>
      </c>
      <c r="CT25" s="8">
        <v>3.7884515241168399</v>
      </c>
      <c r="CU25" s="7">
        <v>40.471458074878498</v>
      </c>
      <c r="CV25" s="8">
        <v>1.2953679152533899</v>
      </c>
      <c r="CW25" s="7">
        <v>46.605800510626601</v>
      </c>
      <c r="CX25" s="8">
        <v>2.75470303251375</v>
      </c>
      <c r="CY25" s="7">
        <v>38.154695594085297</v>
      </c>
      <c r="CZ25" s="8">
        <v>2.5953527838764399</v>
      </c>
      <c r="DA25" s="7">
        <v>-8.4511049165412899</v>
      </c>
      <c r="DB25" s="9">
        <v>3.7237849934796801</v>
      </c>
    </row>
    <row r="26" spans="1:106" ht="15" customHeight="1" x14ac:dyDescent="0.25">
      <c r="A26" s="12" t="s">
        <v>29</v>
      </c>
      <c r="B26" s="46">
        <v>2</v>
      </c>
      <c r="C26" s="7">
        <v>32.538108261596797</v>
      </c>
      <c r="D26" s="8">
        <v>1.5897091872167399</v>
      </c>
      <c r="E26" s="7">
        <v>35.618271091266401</v>
      </c>
      <c r="F26" s="8">
        <v>3.2825107095338399</v>
      </c>
      <c r="G26" s="7">
        <v>32.182548153240802</v>
      </c>
      <c r="H26" s="8">
        <v>3.0793471607508698</v>
      </c>
      <c r="I26" s="7">
        <v>-3.4357229380256902</v>
      </c>
      <c r="J26" s="8">
        <v>4.7416369773796596</v>
      </c>
      <c r="K26" s="7">
        <v>35.959754152821297</v>
      </c>
      <c r="L26" s="8">
        <v>1.51812818447321</v>
      </c>
      <c r="M26" s="7">
        <v>38.963898383877101</v>
      </c>
      <c r="N26" s="8">
        <v>3.30455097105679</v>
      </c>
      <c r="O26" s="7">
        <v>34.203917671106197</v>
      </c>
      <c r="P26" s="8">
        <v>3.0915014392520699</v>
      </c>
      <c r="Q26" s="7">
        <v>-4.7599807127708997</v>
      </c>
      <c r="R26" s="8">
        <v>4.6263232040102098</v>
      </c>
      <c r="S26" s="7">
        <v>40.145570535088403</v>
      </c>
      <c r="T26" s="8">
        <v>1.5888343915395799</v>
      </c>
      <c r="U26" s="7">
        <v>40.140698512057099</v>
      </c>
      <c r="V26" s="8">
        <v>3.6265457997491599</v>
      </c>
      <c r="W26" s="7">
        <v>40.7263180040271</v>
      </c>
      <c r="X26" s="8">
        <v>3.4746941776585798</v>
      </c>
      <c r="Y26" s="7">
        <v>0.58561949197002106</v>
      </c>
      <c r="Z26" s="8">
        <v>5.4979594833857401</v>
      </c>
      <c r="AA26" s="7">
        <v>29.791237689356599</v>
      </c>
      <c r="AB26" s="8">
        <v>1.40577229084091</v>
      </c>
      <c r="AC26" s="7">
        <v>28.070395748972</v>
      </c>
      <c r="AD26" s="8">
        <v>2.9216025294097201</v>
      </c>
      <c r="AE26" s="7">
        <v>33.2090013121651</v>
      </c>
      <c r="AF26" s="8">
        <v>3.2899448700559799</v>
      </c>
      <c r="AG26" s="7">
        <v>5.13860556319307</v>
      </c>
      <c r="AH26" s="8">
        <v>4.6500702149268403</v>
      </c>
      <c r="AI26" s="7">
        <v>48.3355781132977</v>
      </c>
      <c r="AJ26" s="8">
        <v>1.6789707054215699</v>
      </c>
      <c r="AK26" s="7">
        <v>53.048718688598001</v>
      </c>
      <c r="AL26" s="8">
        <v>3.3276104257484298</v>
      </c>
      <c r="AM26" s="7">
        <v>41.218745162077397</v>
      </c>
      <c r="AN26" s="8">
        <v>3.5014899630410001</v>
      </c>
      <c r="AO26" s="7">
        <v>-11.8299735265206</v>
      </c>
      <c r="AP26" s="8">
        <v>4.9037877133707397</v>
      </c>
      <c r="AQ26" s="7">
        <v>43.8830721563235</v>
      </c>
      <c r="AR26" s="8">
        <v>1.5695327701259101</v>
      </c>
      <c r="AS26" s="7">
        <v>61.796285840486902</v>
      </c>
      <c r="AT26" s="8">
        <v>3.5177151101622202</v>
      </c>
      <c r="AU26" s="7">
        <v>24.911260925369501</v>
      </c>
      <c r="AV26" s="8">
        <v>2.71962417279269</v>
      </c>
      <c r="AW26" s="7">
        <v>-36.885024915117299</v>
      </c>
      <c r="AX26" s="8">
        <v>4.5307806906457397</v>
      </c>
      <c r="AY26" s="7">
        <v>25.650203331937998</v>
      </c>
      <c r="AZ26" s="8">
        <v>1.4726258125807601</v>
      </c>
      <c r="BA26" s="7">
        <v>32.525755475516902</v>
      </c>
      <c r="BB26" s="8">
        <v>3.33173025275237</v>
      </c>
      <c r="BC26" s="7">
        <v>17.8209692553156</v>
      </c>
      <c r="BD26" s="8">
        <v>2.6630103288075899</v>
      </c>
      <c r="BE26" s="7">
        <v>-14.704786220201299</v>
      </c>
      <c r="BF26" s="8">
        <v>4.1216280078316601</v>
      </c>
      <c r="BG26" s="7">
        <v>19.991079667577502</v>
      </c>
      <c r="BH26" s="8">
        <v>1.2361754155789999</v>
      </c>
      <c r="BI26" s="7">
        <v>24.583644429848999</v>
      </c>
      <c r="BJ26" s="8">
        <v>2.87114831679308</v>
      </c>
      <c r="BK26" s="7">
        <v>14.766745647626401</v>
      </c>
      <c r="BL26" s="8">
        <v>2.19626463568604</v>
      </c>
      <c r="BM26" s="7">
        <v>-9.8168987822226104</v>
      </c>
      <c r="BN26" s="8">
        <v>3.5644158577524401</v>
      </c>
      <c r="BO26" s="7">
        <v>32.567190312922698</v>
      </c>
      <c r="BP26" s="8">
        <v>1.47136223549745</v>
      </c>
      <c r="BQ26" s="7">
        <v>39.463480761064901</v>
      </c>
      <c r="BR26" s="8">
        <v>3.0897768629937601</v>
      </c>
      <c r="BS26" s="7">
        <v>23.917676113338999</v>
      </c>
      <c r="BT26" s="8">
        <v>3.21867641160522</v>
      </c>
      <c r="BU26" s="7">
        <v>-15.5458046477259</v>
      </c>
      <c r="BV26" s="8">
        <v>4.38431027800058</v>
      </c>
      <c r="BW26" s="7">
        <v>28.000571679772101</v>
      </c>
      <c r="BX26" s="8">
        <v>1.6815187661528801</v>
      </c>
      <c r="BY26" s="7">
        <v>31.270440182753202</v>
      </c>
      <c r="BZ26" s="8">
        <v>3.28876427061472</v>
      </c>
      <c r="CA26" s="7">
        <v>25.849293549851001</v>
      </c>
      <c r="CB26" s="8">
        <v>3.51967521362109</v>
      </c>
      <c r="CC26" s="7">
        <v>-5.4211466329022002</v>
      </c>
      <c r="CD26" s="8">
        <v>4.3019075211485296</v>
      </c>
      <c r="CE26" s="7">
        <v>41.981418688340803</v>
      </c>
      <c r="CF26" s="8">
        <v>1.64302824113789</v>
      </c>
      <c r="CG26" s="7">
        <v>45.859043827417899</v>
      </c>
      <c r="CH26" s="8">
        <v>3.9190201534070299</v>
      </c>
      <c r="CI26" s="7">
        <v>36.764936032902</v>
      </c>
      <c r="CJ26" s="8">
        <v>3.0650353314738101</v>
      </c>
      <c r="CK26" s="7">
        <v>-9.0941077945159208</v>
      </c>
      <c r="CL26" s="8">
        <v>5.4187299281119898</v>
      </c>
      <c r="CM26" s="7">
        <v>30.416438441089099</v>
      </c>
      <c r="CN26" s="8">
        <v>1.2946994711195501</v>
      </c>
      <c r="CO26" s="7">
        <v>34.5968906504716</v>
      </c>
      <c r="CP26" s="8">
        <v>3.3780578464086601</v>
      </c>
      <c r="CQ26" s="7">
        <v>29.081302306570901</v>
      </c>
      <c r="CR26" s="8">
        <v>2.9493303639946</v>
      </c>
      <c r="CS26" s="7">
        <v>-5.5155883439006397</v>
      </c>
      <c r="CT26" s="8">
        <v>4.9012323303382503</v>
      </c>
      <c r="CU26" s="7">
        <v>22.094539975860201</v>
      </c>
      <c r="CV26" s="8">
        <v>1.48581983503364</v>
      </c>
      <c r="CW26" s="7">
        <v>21.834158689457698</v>
      </c>
      <c r="CX26" s="8">
        <v>2.7830561329854899</v>
      </c>
      <c r="CY26" s="7">
        <v>21.587772380666902</v>
      </c>
      <c r="CZ26" s="8">
        <v>2.7838471285605699</v>
      </c>
      <c r="DA26" s="7">
        <v>-0.24638630879078199</v>
      </c>
      <c r="DB26" s="9">
        <v>4.0770495977972701</v>
      </c>
    </row>
    <row r="27" spans="1:106" ht="15" customHeight="1" x14ac:dyDescent="0.25">
      <c r="A27" s="10" t="s">
        <v>28</v>
      </c>
      <c r="B27" s="46">
        <v>2</v>
      </c>
      <c r="C27" s="7">
        <v>22.326105542407898</v>
      </c>
      <c r="D27" s="8">
        <v>0.76205260947853104</v>
      </c>
      <c r="E27" s="7">
        <v>30.1601365694968</v>
      </c>
      <c r="F27" s="8">
        <v>1.3466501944984199</v>
      </c>
      <c r="G27" s="7">
        <v>16.464383658044099</v>
      </c>
      <c r="H27" s="8">
        <v>1.3384492390115299</v>
      </c>
      <c r="I27" s="7">
        <v>-13.695752911452701</v>
      </c>
      <c r="J27" s="8">
        <v>1.9062150921930401</v>
      </c>
      <c r="K27" s="7">
        <v>16.7361239883978</v>
      </c>
      <c r="L27" s="8">
        <v>0.775053275591298</v>
      </c>
      <c r="M27" s="7">
        <v>16.2438172572739</v>
      </c>
      <c r="N27" s="8">
        <v>1.5407405369813301</v>
      </c>
      <c r="O27" s="7">
        <v>15.9037676694316</v>
      </c>
      <c r="P27" s="8">
        <v>1.37463722897576</v>
      </c>
      <c r="Q27" s="7">
        <v>-0.34004958784231398</v>
      </c>
      <c r="R27" s="8">
        <v>1.9114145522142401</v>
      </c>
      <c r="S27" s="7">
        <v>22.088542127102301</v>
      </c>
      <c r="T27" s="8">
        <v>0.79032149026993104</v>
      </c>
      <c r="U27" s="7">
        <v>26.473155056162099</v>
      </c>
      <c r="V27" s="8">
        <v>1.4436268225808999</v>
      </c>
      <c r="W27" s="7">
        <v>19.268698044422798</v>
      </c>
      <c r="X27" s="8">
        <v>1.50568714670762</v>
      </c>
      <c r="Y27" s="7">
        <v>-7.2044570117393203</v>
      </c>
      <c r="Z27" s="8">
        <v>1.9948531798664999</v>
      </c>
      <c r="AA27" s="7">
        <v>51.061223044818398</v>
      </c>
      <c r="AB27" s="8">
        <v>1.0554696286593499</v>
      </c>
      <c r="AC27" s="7">
        <v>46.459701561678003</v>
      </c>
      <c r="AD27" s="8">
        <v>1.7390187276365101</v>
      </c>
      <c r="AE27" s="7">
        <v>53.766930753902201</v>
      </c>
      <c r="AF27" s="8">
        <v>1.98382212372811</v>
      </c>
      <c r="AG27" s="7">
        <v>7.3072291922242298</v>
      </c>
      <c r="AH27" s="8">
        <v>2.5676375090950101</v>
      </c>
      <c r="AI27" s="7">
        <v>42.083898155222101</v>
      </c>
      <c r="AJ27" s="8">
        <v>0.85683264738680098</v>
      </c>
      <c r="AK27" s="7">
        <v>44.487514677800299</v>
      </c>
      <c r="AL27" s="8">
        <v>1.7035032212668699</v>
      </c>
      <c r="AM27" s="7">
        <v>40.200050594096702</v>
      </c>
      <c r="AN27" s="8">
        <v>1.3739478516279799</v>
      </c>
      <c r="AO27" s="7">
        <v>-4.2874640837036599</v>
      </c>
      <c r="AP27" s="8">
        <v>2.2004548096300698</v>
      </c>
      <c r="AQ27" s="7">
        <v>33.7040118507839</v>
      </c>
      <c r="AR27" s="8">
        <v>0.89580013140213899</v>
      </c>
      <c r="AS27" s="7">
        <v>59.295600681633601</v>
      </c>
      <c r="AT27" s="8">
        <v>2.1241811072467698</v>
      </c>
      <c r="AU27" s="7">
        <v>15.057799783382</v>
      </c>
      <c r="AV27" s="8">
        <v>1.28139608315189</v>
      </c>
      <c r="AW27" s="7">
        <v>-44.237800898251599</v>
      </c>
      <c r="AX27" s="8">
        <v>2.3876095977752798</v>
      </c>
      <c r="AY27" s="7">
        <v>7.4434231321920601</v>
      </c>
      <c r="AZ27" s="8">
        <v>0.473080105413408</v>
      </c>
      <c r="BA27" s="7">
        <v>14.1058701368218</v>
      </c>
      <c r="BB27" s="8">
        <v>1.3778945312308899</v>
      </c>
      <c r="BC27" s="7">
        <v>4.3877329246383399</v>
      </c>
      <c r="BD27" s="8">
        <v>0.79562580276447703</v>
      </c>
      <c r="BE27" s="7">
        <v>-9.7181372121834606</v>
      </c>
      <c r="BF27" s="8">
        <v>1.5318259675068</v>
      </c>
      <c r="BG27" s="7">
        <v>30.6571497774178</v>
      </c>
      <c r="BH27" s="8">
        <v>0.78278493251663805</v>
      </c>
      <c r="BI27" s="7">
        <v>26.411262669718798</v>
      </c>
      <c r="BJ27" s="8">
        <v>1.41689744460894</v>
      </c>
      <c r="BK27" s="7">
        <v>34.229873411505103</v>
      </c>
      <c r="BL27" s="8">
        <v>1.65368378101393</v>
      </c>
      <c r="BM27" s="7">
        <v>7.8186107417862702</v>
      </c>
      <c r="BN27" s="8">
        <v>2.17263560663259</v>
      </c>
      <c r="BO27" s="7">
        <v>29.9554972421748</v>
      </c>
      <c r="BP27" s="8">
        <v>0.85237625553519503</v>
      </c>
      <c r="BQ27" s="7">
        <v>30.620948507341801</v>
      </c>
      <c r="BR27" s="8">
        <v>1.4274970661665101</v>
      </c>
      <c r="BS27" s="7">
        <v>30.090291124288999</v>
      </c>
      <c r="BT27" s="8">
        <v>1.6323884755695</v>
      </c>
      <c r="BU27" s="7">
        <v>-0.53065738305285803</v>
      </c>
      <c r="BV27" s="8">
        <v>2.1561463489896702</v>
      </c>
      <c r="BW27" s="7">
        <v>28.262080771119699</v>
      </c>
      <c r="BX27" s="8">
        <v>0.76932751228260599</v>
      </c>
      <c r="BY27" s="7">
        <v>32.153389878269103</v>
      </c>
      <c r="BZ27" s="8">
        <v>1.5730931092380001</v>
      </c>
      <c r="CA27" s="7">
        <v>26.915611018379501</v>
      </c>
      <c r="CB27" s="8">
        <v>1.6822382397868301</v>
      </c>
      <c r="CC27" s="7">
        <v>-5.2377788598896302</v>
      </c>
      <c r="CD27" s="8">
        <v>2.5323476915013199</v>
      </c>
      <c r="CE27" s="7">
        <v>24.0561402941597</v>
      </c>
      <c r="CF27" s="8">
        <v>0.73746169670607598</v>
      </c>
      <c r="CG27" s="7">
        <v>28.3258723550755</v>
      </c>
      <c r="CH27" s="8">
        <v>1.6665870865007</v>
      </c>
      <c r="CI27" s="7">
        <v>22.208144964228399</v>
      </c>
      <c r="CJ27" s="8">
        <v>1.3721806654615301</v>
      </c>
      <c r="CK27" s="7">
        <v>-6.1177273908470999</v>
      </c>
      <c r="CL27" s="8">
        <v>2.0592466140104499</v>
      </c>
      <c r="CM27" s="7">
        <v>20.760826357779301</v>
      </c>
      <c r="CN27" s="8">
        <v>0.78109841804998403</v>
      </c>
      <c r="CO27" s="7">
        <v>21.518994034198101</v>
      </c>
      <c r="CP27" s="8">
        <v>1.8661262159412999</v>
      </c>
      <c r="CQ27" s="7">
        <v>18.931311152128099</v>
      </c>
      <c r="CR27" s="8">
        <v>1.4892520097440201</v>
      </c>
      <c r="CS27" s="7">
        <v>-2.58768288206991</v>
      </c>
      <c r="CT27" s="8">
        <v>2.4423243958491501</v>
      </c>
      <c r="CU27" s="7">
        <v>31.043869085900901</v>
      </c>
      <c r="CV27" s="8">
        <v>0.89999755695241102</v>
      </c>
      <c r="CW27" s="7">
        <v>32.852524812869703</v>
      </c>
      <c r="CX27" s="8">
        <v>1.63837982044465</v>
      </c>
      <c r="CY27" s="7">
        <v>26.3910048185395</v>
      </c>
      <c r="CZ27" s="8">
        <v>1.7544196546533599</v>
      </c>
      <c r="DA27" s="7">
        <v>-6.4615199943302102</v>
      </c>
      <c r="DB27" s="9">
        <v>2.4642509018766399</v>
      </c>
    </row>
    <row r="28" spans="1:106" ht="15" customHeight="1" x14ac:dyDescent="0.25">
      <c r="A28" s="10" t="s">
        <v>30</v>
      </c>
      <c r="B28" s="46">
        <v>2</v>
      </c>
      <c r="C28" s="7">
        <v>30.653355882029</v>
      </c>
      <c r="D28" s="8">
        <v>1.40685044907169</v>
      </c>
      <c r="E28" s="7">
        <v>32.870104287529202</v>
      </c>
      <c r="F28" s="8">
        <v>3.2602325819293601</v>
      </c>
      <c r="G28" s="7">
        <v>27.361762782234401</v>
      </c>
      <c r="H28" s="8">
        <v>2.1088830085826502</v>
      </c>
      <c r="I28" s="7">
        <v>-5.5083415052947498</v>
      </c>
      <c r="J28" s="8">
        <v>4.0298842432616402</v>
      </c>
      <c r="K28" s="7">
        <v>46.878594535187197</v>
      </c>
      <c r="L28" s="8">
        <v>1.7013896285696299</v>
      </c>
      <c r="M28" s="7">
        <v>52.845787170978603</v>
      </c>
      <c r="N28" s="8">
        <v>3.64982154448334</v>
      </c>
      <c r="O28" s="7">
        <v>40.156994605502703</v>
      </c>
      <c r="P28" s="8">
        <v>2.7601823783310699</v>
      </c>
      <c r="Q28" s="7">
        <v>-12.6887925654759</v>
      </c>
      <c r="R28" s="8">
        <v>4.3736448251955702</v>
      </c>
      <c r="S28" s="7">
        <v>35.947143134604403</v>
      </c>
      <c r="T28" s="8">
        <v>1.31196918296057</v>
      </c>
      <c r="U28" s="7">
        <v>34.811282058106002</v>
      </c>
      <c r="V28" s="8">
        <v>2.8767176522259801</v>
      </c>
      <c r="W28" s="7">
        <v>37.2971342801197</v>
      </c>
      <c r="X28" s="8">
        <v>2.7000384730895202</v>
      </c>
      <c r="Y28" s="7">
        <v>2.48585222201375</v>
      </c>
      <c r="Z28" s="8">
        <v>4.14006894669419</v>
      </c>
      <c r="AA28" s="7">
        <v>42.317321319918896</v>
      </c>
      <c r="AB28" s="8">
        <v>1.58143191529559</v>
      </c>
      <c r="AC28" s="7">
        <v>42.595537136476104</v>
      </c>
      <c r="AD28" s="8">
        <v>3.2358054579127802</v>
      </c>
      <c r="AE28" s="7">
        <v>42.543800785674101</v>
      </c>
      <c r="AF28" s="8">
        <v>2.8110382260417199</v>
      </c>
      <c r="AG28" s="7">
        <v>-5.17363508019884E-2</v>
      </c>
      <c r="AH28" s="8">
        <v>4.2751706207935802</v>
      </c>
      <c r="AI28" s="7">
        <v>33.721742476891002</v>
      </c>
      <c r="AJ28" s="8">
        <v>1.3502791512330901</v>
      </c>
      <c r="AK28" s="7">
        <v>38.825682986655501</v>
      </c>
      <c r="AL28" s="8">
        <v>2.8171087412862801</v>
      </c>
      <c r="AM28" s="7">
        <v>28.870119585064099</v>
      </c>
      <c r="AN28" s="8">
        <v>2.41982062367827</v>
      </c>
      <c r="AO28" s="7">
        <v>-9.9555634015913608</v>
      </c>
      <c r="AP28" s="8">
        <v>3.6496068603101302</v>
      </c>
      <c r="AQ28" s="7">
        <v>38.031953876189498</v>
      </c>
      <c r="AR28" s="8">
        <v>1.7357386893136599</v>
      </c>
      <c r="AS28" s="7">
        <v>60.992616179554403</v>
      </c>
      <c r="AT28" s="8">
        <v>3.0377595766850698</v>
      </c>
      <c r="AU28" s="7">
        <v>20.842578046272699</v>
      </c>
      <c r="AV28" s="8">
        <v>2.4316162139157398</v>
      </c>
      <c r="AW28" s="7">
        <v>-40.150038133281697</v>
      </c>
      <c r="AX28" s="8">
        <v>3.7445891196527001</v>
      </c>
      <c r="AY28" s="7">
        <v>19.4625921455102</v>
      </c>
      <c r="AZ28" s="8">
        <v>1.41835855541303</v>
      </c>
      <c r="BA28" s="7">
        <v>27.859148228454401</v>
      </c>
      <c r="BB28" s="8">
        <v>3.0397393350592998</v>
      </c>
      <c r="BC28" s="7">
        <v>12.1106305525125</v>
      </c>
      <c r="BD28" s="8">
        <v>2.1169942313701098</v>
      </c>
      <c r="BE28" s="7">
        <v>-15.748517675941899</v>
      </c>
      <c r="BF28" s="8">
        <v>3.2815514471585301</v>
      </c>
      <c r="BG28" s="7">
        <v>26.926639041468398</v>
      </c>
      <c r="BH28" s="8">
        <v>1.41546224532512</v>
      </c>
      <c r="BI28" s="7">
        <v>27.894604421667701</v>
      </c>
      <c r="BJ28" s="8">
        <v>3.05536520852672</v>
      </c>
      <c r="BK28" s="7">
        <v>24.683951148710101</v>
      </c>
      <c r="BL28" s="8">
        <v>2.4673210288057299</v>
      </c>
      <c r="BM28" s="7">
        <v>-3.2106532729576198</v>
      </c>
      <c r="BN28" s="8">
        <v>3.9612901692324201</v>
      </c>
      <c r="BO28" s="7">
        <v>48.887692218726002</v>
      </c>
      <c r="BP28" s="8">
        <v>1.3744633637482</v>
      </c>
      <c r="BQ28" s="7">
        <v>53.2440904606378</v>
      </c>
      <c r="BR28" s="8">
        <v>3.2903061191771901</v>
      </c>
      <c r="BS28" s="7">
        <v>46.1294794551793</v>
      </c>
      <c r="BT28" s="8">
        <v>2.5796578896039701</v>
      </c>
      <c r="BU28" s="7">
        <v>-7.1146110054585101</v>
      </c>
      <c r="BV28" s="8">
        <v>4.0102289434421303</v>
      </c>
      <c r="BW28" s="7">
        <v>48.248222165216802</v>
      </c>
      <c r="BX28" s="8">
        <v>1.62375559969077</v>
      </c>
      <c r="BY28" s="7">
        <v>54.060352372646904</v>
      </c>
      <c r="BZ28" s="8">
        <v>2.8092490714783702</v>
      </c>
      <c r="CA28" s="7">
        <v>40.564353631549501</v>
      </c>
      <c r="CB28" s="8">
        <v>2.9116564142339301</v>
      </c>
      <c r="CC28" s="7">
        <v>-13.4959987410974</v>
      </c>
      <c r="CD28" s="8">
        <v>3.5147057799458001</v>
      </c>
      <c r="CE28" s="7">
        <v>50.668919356064499</v>
      </c>
      <c r="CF28" s="8">
        <v>1.4516539129559101</v>
      </c>
      <c r="CG28" s="7">
        <v>59.345631646743698</v>
      </c>
      <c r="CH28" s="8">
        <v>2.96553824056909</v>
      </c>
      <c r="CI28" s="7">
        <v>42.941027824319001</v>
      </c>
      <c r="CJ28" s="8">
        <v>2.6131590455578499</v>
      </c>
      <c r="CK28" s="7">
        <v>-16.4046038224248</v>
      </c>
      <c r="CL28" s="8">
        <v>3.6654065482460498</v>
      </c>
      <c r="CM28" s="7">
        <v>22.9174838889661</v>
      </c>
      <c r="CN28" s="8">
        <v>1.2420200746279799</v>
      </c>
      <c r="CO28" s="7">
        <v>25.613911146131201</v>
      </c>
      <c r="CP28" s="8">
        <v>2.74490450607244</v>
      </c>
      <c r="CQ28" s="7">
        <v>21.962736701028799</v>
      </c>
      <c r="CR28" s="8">
        <v>2.3266102649226599</v>
      </c>
      <c r="CS28" s="7">
        <v>-3.6511744451024701</v>
      </c>
      <c r="CT28" s="8">
        <v>3.55612083194934</v>
      </c>
      <c r="CU28" s="7">
        <v>16.837946593632001</v>
      </c>
      <c r="CV28" s="8">
        <v>1.013386561521</v>
      </c>
      <c r="CW28" s="7">
        <v>19.6891654224323</v>
      </c>
      <c r="CX28" s="8">
        <v>2.4896877074732799</v>
      </c>
      <c r="CY28" s="7">
        <v>16.888212161403601</v>
      </c>
      <c r="CZ28" s="8">
        <v>2.2832321633211201</v>
      </c>
      <c r="DA28" s="7">
        <v>-2.80095326102871</v>
      </c>
      <c r="DB28" s="9">
        <v>3.7466741500449601</v>
      </c>
    </row>
    <row r="29" spans="1:106" ht="15" customHeight="1" x14ac:dyDescent="0.25">
      <c r="A29" s="10" t="s">
        <v>31</v>
      </c>
      <c r="B29" s="46">
        <v>2</v>
      </c>
      <c r="C29" s="7">
        <v>35.624838077077399</v>
      </c>
      <c r="D29" s="8">
        <v>1.43706763906399</v>
      </c>
      <c r="E29" s="7">
        <v>35.476247509252197</v>
      </c>
      <c r="F29" s="8">
        <v>2.1838012799528701</v>
      </c>
      <c r="G29" s="7">
        <v>41.306637266124298</v>
      </c>
      <c r="H29" s="8">
        <v>2.7422761870010901</v>
      </c>
      <c r="I29" s="7">
        <v>5.8303897568721901</v>
      </c>
      <c r="J29" s="8">
        <v>3.2130358687706102</v>
      </c>
      <c r="K29" s="7">
        <v>30.128710330549801</v>
      </c>
      <c r="L29" s="8">
        <v>1.28591504021319</v>
      </c>
      <c r="M29" s="7">
        <v>29.507466200273701</v>
      </c>
      <c r="N29" s="8">
        <v>2.0790736403323802</v>
      </c>
      <c r="O29" s="7">
        <v>33.7901397165232</v>
      </c>
      <c r="P29" s="8">
        <v>2.2658808543557298</v>
      </c>
      <c r="Q29" s="7">
        <v>4.28267351624946</v>
      </c>
      <c r="R29" s="8">
        <v>2.6254201916507101</v>
      </c>
      <c r="S29" s="7">
        <v>35.625498870391503</v>
      </c>
      <c r="T29" s="8">
        <v>1.1198449465254701</v>
      </c>
      <c r="U29" s="7">
        <v>33.730532718627202</v>
      </c>
      <c r="V29" s="8">
        <v>2.0616202160089601</v>
      </c>
      <c r="W29" s="7">
        <v>39.989277961076702</v>
      </c>
      <c r="X29" s="8">
        <v>2.3048416294657899</v>
      </c>
      <c r="Y29" s="7">
        <v>6.2587452424495602</v>
      </c>
      <c r="Z29" s="8">
        <v>3.0817094857375702</v>
      </c>
      <c r="AA29" s="7">
        <v>39.127315821242703</v>
      </c>
      <c r="AB29" s="8">
        <v>1.4257500402502901</v>
      </c>
      <c r="AC29" s="7">
        <v>34.653707450976</v>
      </c>
      <c r="AD29" s="8">
        <v>2.4715301329396899</v>
      </c>
      <c r="AE29" s="7">
        <v>44.172728365722897</v>
      </c>
      <c r="AF29" s="8">
        <v>2.4988615121526001</v>
      </c>
      <c r="AG29" s="7">
        <v>9.5190209147468803</v>
      </c>
      <c r="AH29" s="8">
        <v>3.2862015200163799</v>
      </c>
      <c r="AI29" s="7">
        <v>51.687750161521798</v>
      </c>
      <c r="AJ29" s="8">
        <v>1.2056925640176499</v>
      </c>
      <c r="AK29" s="7">
        <v>50.005001079202501</v>
      </c>
      <c r="AL29" s="8">
        <v>2.6033670740397898</v>
      </c>
      <c r="AM29" s="7">
        <v>55.706545783534501</v>
      </c>
      <c r="AN29" s="8">
        <v>2.2769450394392701</v>
      </c>
      <c r="AO29" s="7">
        <v>5.7015447043320302</v>
      </c>
      <c r="AP29" s="8">
        <v>3.7248344531466402</v>
      </c>
      <c r="AQ29" s="7">
        <v>34.531631388370101</v>
      </c>
      <c r="AR29" s="8">
        <v>1.4723812802632601</v>
      </c>
      <c r="AS29" s="7">
        <v>32.126763779447202</v>
      </c>
      <c r="AT29" s="8">
        <v>2.1408043032523199</v>
      </c>
      <c r="AU29" s="7">
        <v>37.9621708330179</v>
      </c>
      <c r="AV29" s="8">
        <v>2.8186619597828799</v>
      </c>
      <c r="AW29" s="7">
        <v>5.8354070535706901</v>
      </c>
      <c r="AX29" s="8">
        <v>3.6884813730738202</v>
      </c>
      <c r="AY29" s="7">
        <v>12.2790973253825</v>
      </c>
      <c r="AZ29" s="8">
        <v>0.87174452947364101</v>
      </c>
      <c r="BA29" s="7">
        <v>11.3584419162763</v>
      </c>
      <c r="BB29" s="8">
        <v>1.5934161790268</v>
      </c>
      <c r="BC29" s="7">
        <v>14.7819977862851</v>
      </c>
      <c r="BD29" s="8">
        <v>1.9252523389868601</v>
      </c>
      <c r="BE29" s="7">
        <v>3.42355587000876</v>
      </c>
      <c r="BF29" s="8">
        <v>2.5151015758639899</v>
      </c>
      <c r="BG29" s="7">
        <v>33.4333319771346</v>
      </c>
      <c r="BH29" s="8">
        <v>1.26991025993755</v>
      </c>
      <c r="BI29" s="7">
        <v>32.737042159649697</v>
      </c>
      <c r="BJ29" s="8">
        <v>2.3764752232941002</v>
      </c>
      <c r="BK29" s="7">
        <v>31.442670304741402</v>
      </c>
      <c r="BL29" s="8">
        <v>2.7270089338610202</v>
      </c>
      <c r="BM29" s="7">
        <v>-1.2943718549082801</v>
      </c>
      <c r="BN29" s="8">
        <v>3.7331037555808302</v>
      </c>
      <c r="BO29" s="7">
        <v>31.722750828341301</v>
      </c>
      <c r="BP29" s="8">
        <v>1.2296604041511701</v>
      </c>
      <c r="BQ29" s="7">
        <v>25.523206695263099</v>
      </c>
      <c r="BR29" s="8">
        <v>2.0747378769004698</v>
      </c>
      <c r="BS29" s="7">
        <v>38.0050790342301</v>
      </c>
      <c r="BT29" s="8">
        <v>2.4626959399528201</v>
      </c>
      <c r="BU29" s="7">
        <v>12.481872338966999</v>
      </c>
      <c r="BV29" s="8">
        <v>2.9774563567122598</v>
      </c>
      <c r="BW29" s="7">
        <v>44.354393353562699</v>
      </c>
      <c r="BX29" s="8">
        <v>1.42773388467395</v>
      </c>
      <c r="BY29" s="7">
        <v>38.7048994531917</v>
      </c>
      <c r="BZ29" s="8">
        <v>2.68296637590467</v>
      </c>
      <c r="CA29" s="7">
        <v>49.2238758239506</v>
      </c>
      <c r="CB29" s="8">
        <v>2.7546034462544902</v>
      </c>
      <c r="CC29" s="7">
        <v>10.518976370758899</v>
      </c>
      <c r="CD29" s="8">
        <v>3.5914372803601098</v>
      </c>
      <c r="CE29" s="7">
        <v>45.738936740520202</v>
      </c>
      <c r="CF29" s="8">
        <v>1.3524424352742599</v>
      </c>
      <c r="CG29" s="7">
        <v>36.924841274099599</v>
      </c>
      <c r="CH29" s="8">
        <v>2.5743425280489398</v>
      </c>
      <c r="CI29" s="7">
        <v>51.765482082134298</v>
      </c>
      <c r="CJ29" s="8">
        <v>2.2704652517789099</v>
      </c>
      <c r="CK29" s="7">
        <v>14.840640808034699</v>
      </c>
      <c r="CL29" s="8">
        <v>3.1854663624107</v>
      </c>
      <c r="CM29" s="7">
        <v>33.226176591276598</v>
      </c>
      <c r="CN29" s="8">
        <v>1.3921988772951599</v>
      </c>
      <c r="CO29" s="7">
        <v>27.482566674822198</v>
      </c>
      <c r="CP29" s="8">
        <v>2.2084581949544102</v>
      </c>
      <c r="CQ29" s="7">
        <v>36.660836044743299</v>
      </c>
      <c r="CR29" s="8">
        <v>2.1819580721006502</v>
      </c>
      <c r="CS29" s="7">
        <v>9.1782693699211499</v>
      </c>
      <c r="CT29" s="8">
        <v>2.9208725716411701</v>
      </c>
      <c r="CU29" s="7">
        <v>18.749515935457701</v>
      </c>
      <c r="CV29" s="8">
        <v>0.99399738468905896</v>
      </c>
      <c r="CW29" s="7">
        <v>18.427026407594301</v>
      </c>
      <c r="CX29" s="8">
        <v>2.0039548696771199</v>
      </c>
      <c r="CY29" s="7">
        <v>21.7552303663693</v>
      </c>
      <c r="CZ29" s="8">
        <v>2.3298018821142801</v>
      </c>
      <c r="DA29" s="7">
        <v>3.3282039587750298</v>
      </c>
      <c r="DB29" s="9">
        <v>3.1302592547639301</v>
      </c>
    </row>
    <row r="30" spans="1:106" ht="15" customHeight="1" x14ac:dyDescent="0.25">
      <c r="A30" s="10" t="s">
        <v>32</v>
      </c>
      <c r="B30" s="46">
        <v>2</v>
      </c>
      <c r="C30" s="7">
        <v>17.637093752968301</v>
      </c>
      <c r="D30" s="8">
        <v>0.89904698005103401</v>
      </c>
      <c r="E30" s="7">
        <v>19.0222268724795</v>
      </c>
      <c r="F30" s="8">
        <v>1.7463122150450401</v>
      </c>
      <c r="G30" s="7">
        <v>15.9449784323578</v>
      </c>
      <c r="H30" s="8">
        <v>1.54263386161046</v>
      </c>
      <c r="I30" s="7">
        <v>-3.0772484401217199</v>
      </c>
      <c r="J30" s="8">
        <v>2.41489448961826</v>
      </c>
      <c r="K30" s="7">
        <v>14.616967535745999</v>
      </c>
      <c r="L30" s="8">
        <v>0.85637060384802699</v>
      </c>
      <c r="M30" s="7">
        <v>16.827419477595299</v>
      </c>
      <c r="N30" s="8">
        <v>1.4294265153183301</v>
      </c>
      <c r="O30" s="7">
        <v>13.5708079338911</v>
      </c>
      <c r="P30" s="8">
        <v>1.4625236652359299</v>
      </c>
      <c r="Q30" s="7">
        <v>-3.25661154370425</v>
      </c>
      <c r="R30" s="8">
        <v>1.84025585323001</v>
      </c>
      <c r="S30" s="7">
        <v>24.805947222607699</v>
      </c>
      <c r="T30" s="8">
        <v>0.88458148251272495</v>
      </c>
      <c r="U30" s="7">
        <v>24.551525054503902</v>
      </c>
      <c r="V30" s="8">
        <v>1.8039680586714</v>
      </c>
      <c r="W30" s="7">
        <v>25.889321523265</v>
      </c>
      <c r="X30" s="8">
        <v>1.88210210221168</v>
      </c>
      <c r="Y30" s="7">
        <v>1.3377964687611199</v>
      </c>
      <c r="Z30" s="8">
        <v>2.5209246929954898</v>
      </c>
      <c r="AA30" s="7">
        <v>40.175335014304402</v>
      </c>
      <c r="AB30" s="8">
        <v>1.21676413583535</v>
      </c>
      <c r="AC30" s="7">
        <v>36.852067012233697</v>
      </c>
      <c r="AD30" s="8">
        <v>1.7435484610792999</v>
      </c>
      <c r="AE30" s="7">
        <v>45.692389436458399</v>
      </c>
      <c r="AF30" s="8">
        <v>2.293031514745</v>
      </c>
      <c r="AG30" s="7">
        <v>8.8403224242246896</v>
      </c>
      <c r="AH30" s="8">
        <v>2.62745117351457</v>
      </c>
      <c r="AI30" s="7">
        <v>30.879472998783601</v>
      </c>
      <c r="AJ30" s="8">
        <v>1.0474731868642799</v>
      </c>
      <c r="AK30" s="7">
        <v>31.467860247000999</v>
      </c>
      <c r="AL30" s="8">
        <v>2.1161522139037201</v>
      </c>
      <c r="AM30" s="7">
        <v>31.2899588328109</v>
      </c>
      <c r="AN30" s="8">
        <v>2.2503338744310799</v>
      </c>
      <c r="AO30" s="7">
        <v>-0.177901414190099</v>
      </c>
      <c r="AP30" s="8">
        <v>2.81937257790706</v>
      </c>
      <c r="AQ30" s="7">
        <v>43.7402182342449</v>
      </c>
      <c r="AR30" s="8">
        <v>1.11310109422346</v>
      </c>
      <c r="AS30" s="7">
        <v>54.387858566092198</v>
      </c>
      <c r="AT30" s="8">
        <v>2.42736002530531</v>
      </c>
      <c r="AU30" s="7">
        <v>35.051103923436798</v>
      </c>
      <c r="AV30" s="8">
        <v>2.36418892465894</v>
      </c>
      <c r="AW30" s="7">
        <v>-19.336754642655499</v>
      </c>
      <c r="AX30" s="8">
        <v>2.8983669161919199</v>
      </c>
      <c r="AY30" s="7">
        <v>21.536254699205301</v>
      </c>
      <c r="AZ30" s="8">
        <v>1.11668144978053</v>
      </c>
      <c r="BA30" s="7">
        <v>24.673214782983699</v>
      </c>
      <c r="BB30" s="8">
        <v>2.0069731139376499</v>
      </c>
      <c r="BC30" s="7">
        <v>19.7651910882613</v>
      </c>
      <c r="BD30" s="8">
        <v>2.0039028434828601</v>
      </c>
      <c r="BE30" s="7">
        <v>-4.9080236947223996</v>
      </c>
      <c r="BF30" s="8">
        <v>2.44731887802071</v>
      </c>
      <c r="BG30" s="7">
        <v>27.186034636262999</v>
      </c>
      <c r="BH30" s="8">
        <v>1.0488986726765801</v>
      </c>
      <c r="BI30" s="7">
        <v>25.064489810440399</v>
      </c>
      <c r="BJ30" s="8">
        <v>1.9287096754475701</v>
      </c>
      <c r="BK30" s="7">
        <v>28.856928434936901</v>
      </c>
      <c r="BL30" s="8">
        <v>1.7717003638983999</v>
      </c>
      <c r="BM30" s="7">
        <v>3.7924386244964601</v>
      </c>
      <c r="BN30" s="8">
        <v>2.5349348647452699</v>
      </c>
      <c r="BO30" s="7">
        <v>33.2652324709521</v>
      </c>
      <c r="BP30" s="8">
        <v>1.0860573028296401</v>
      </c>
      <c r="BQ30" s="7">
        <v>32.1699036919983</v>
      </c>
      <c r="BR30" s="8">
        <v>2.05584299840854</v>
      </c>
      <c r="BS30" s="7">
        <v>33.995751707741697</v>
      </c>
      <c r="BT30" s="8">
        <v>1.90406121085212</v>
      </c>
      <c r="BU30" s="7">
        <v>1.8258480157433901</v>
      </c>
      <c r="BV30" s="8">
        <v>2.5985834187062302</v>
      </c>
      <c r="BW30" s="7">
        <v>43.521078107986398</v>
      </c>
      <c r="BX30" s="8">
        <v>1.56934357654629</v>
      </c>
      <c r="BY30" s="7">
        <v>40.649678946265603</v>
      </c>
      <c r="BZ30" s="8">
        <v>2.5868223596354598</v>
      </c>
      <c r="CA30" s="7">
        <v>44.940251676748701</v>
      </c>
      <c r="CB30" s="8">
        <v>2.2319643378699601</v>
      </c>
      <c r="CC30" s="7">
        <v>4.29057273048313</v>
      </c>
      <c r="CD30" s="8">
        <v>2.9287128454752098</v>
      </c>
      <c r="CE30" s="7">
        <v>42.763599414961497</v>
      </c>
      <c r="CF30" s="8">
        <v>1.2941663774557299</v>
      </c>
      <c r="CG30" s="7">
        <v>39.092987338240903</v>
      </c>
      <c r="CH30" s="8">
        <v>2.0451156248698199</v>
      </c>
      <c r="CI30" s="7">
        <v>43.997765235958603</v>
      </c>
      <c r="CJ30" s="8">
        <v>2.3607194720349902</v>
      </c>
      <c r="CK30" s="7">
        <v>4.9047778977176399</v>
      </c>
      <c r="CL30" s="8">
        <v>2.4741373161859901</v>
      </c>
      <c r="CM30" s="7">
        <v>19.562420688508499</v>
      </c>
      <c r="CN30" s="8">
        <v>0.810874477836796</v>
      </c>
      <c r="CO30" s="7">
        <v>16.970980355733101</v>
      </c>
      <c r="CP30" s="8">
        <v>1.4439280364917999</v>
      </c>
      <c r="CQ30" s="7">
        <v>21.166647870686798</v>
      </c>
      <c r="CR30" s="8">
        <v>1.8506191444083699</v>
      </c>
      <c r="CS30" s="7">
        <v>4.1956675149537297</v>
      </c>
      <c r="CT30" s="8">
        <v>2.3025240311849302</v>
      </c>
      <c r="CU30" s="7">
        <v>23.492679057064599</v>
      </c>
      <c r="CV30" s="8">
        <v>0.94961709911950998</v>
      </c>
      <c r="CW30" s="7">
        <v>20.658044631714901</v>
      </c>
      <c r="CX30" s="8">
        <v>1.4891240882238801</v>
      </c>
      <c r="CY30" s="7">
        <v>26.110207723317199</v>
      </c>
      <c r="CZ30" s="8">
        <v>2.0115881063256702</v>
      </c>
      <c r="DA30" s="7">
        <v>5.4521630916022996</v>
      </c>
      <c r="DB30" s="9">
        <v>2.5440274307498201</v>
      </c>
    </row>
    <row r="31" spans="1:106" ht="15" customHeight="1" x14ac:dyDescent="0.25">
      <c r="A31" s="10" t="s">
        <v>33</v>
      </c>
      <c r="B31" s="46">
        <v>2</v>
      </c>
      <c r="C31" s="7">
        <v>34.496569877728703</v>
      </c>
      <c r="D31" s="8">
        <v>1.1459740974747401</v>
      </c>
      <c r="E31" s="7">
        <v>39.339966450076702</v>
      </c>
      <c r="F31" s="8">
        <v>2.5636681165886799</v>
      </c>
      <c r="G31" s="7">
        <v>29.052378768759301</v>
      </c>
      <c r="H31" s="8">
        <v>2.2356479907025002</v>
      </c>
      <c r="I31" s="7">
        <v>-10.287587681317399</v>
      </c>
      <c r="J31" s="8">
        <v>3.5708132664754202</v>
      </c>
      <c r="K31" s="7">
        <v>27.140991382037502</v>
      </c>
      <c r="L31" s="8">
        <v>1.23457139812886</v>
      </c>
      <c r="M31" s="7">
        <v>32.9155485730194</v>
      </c>
      <c r="N31" s="8">
        <v>2.7395217099485998</v>
      </c>
      <c r="O31" s="7">
        <v>21.291439013266501</v>
      </c>
      <c r="P31" s="8">
        <v>2.2265662863033402</v>
      </c>
      <c r="Q31" s="7">
        <v>-11.624109559752901</v>
      </c>
      <c r="R31" s="8">
        <v>3.6679763398852501</v>
      </c>
      <c r="S31" s="7">
        <v>48.825628914189998</v>
      </c>
      <c r="T31" s="8">
        <v>1.3322099923942701</v>
      </c>
      <c r="U31" s="7">
        <v>51.1030622158707</v>
      </c>
      <c r="V31" s="8">
        <v>2.6838396932078998</v>
      </c>
      <c r="W31" s="7">
        <v>41.897499327617503</v>
      </c>
      <c r="X31" s="8">
        <v>2.62322405014578</v>
      </c>
      <c r="Y31" s="7">
        <v>-9.2055628882531302</v>
      </c>
      <c r="Z31" s="8">
        <v>3.5334883851327898</v>
      </c>
      <c r="AA31" s="7">
        <v>57.659484195156601</v>
      </c>
      <c r="AB31" s="8">
        <v>1.36708365712385</v>
      </c>
      <c r="AC31" s="7">
        <v>58.170110795984201</v>
      </c>
      <c r="AD31" s="8">
        <v>2.5430633210268998</v>
      </c>
      <c r="AE31" s="7">
        <v>57.087676585279297</v>
      </c>
      <c r="AF31" s="8">
        <v>2.6562222459442801</v>
      </c>
      <c r="AG31" s="7">
        <v>-1.0824342107048299</v>
      </c>
      <c r="AH31" s="8">
        <v>3.53150185956921</v>
      </c>
      <c r="AI31" s="7">
        <v>40.3335528992516</v>
      </c>
      <c r="AJ31" s="8">
        <v>1.5957287550478401</v>
      </c>
      <c r="AK31" s="7">
        <v>45.189618938698501</v>
      </c>
      <c r="AL31" s="8">
        <v>2.7556621289502901</v>
      </c>
      <c r="AM31" s="7">
        <v>38.376848878719102</v>
      </c>
      <c r="AN31" s="8">
        <v>2.5545872463641199</v>
      </c>
      <c r="AO31" s="7">
        <v>-6.8127700599793704</v>
      </c>
      <c r="AP31" s="8">
        <v>3.1899665801468302</v>
      </c>
      <c r="AQ31" s="7">
        <v>48.601595775629796</v>
      </c>
      <c r="AR31" s="8">
        <v>1.46845271172818</v>
      </c>
      <c r="AS31" s="7">
        <v>70.654230500306497</v>
      </c>
      <c r="AT31" s="8">
        <v>2.3580169978289298</v>
      </c>
      <c r="AU31" s="7">
        <v>31.581985946573099</v>
      </c>
      <c r="AV31" s="8">
        <v>2.5634310358093502</v>
      </c>
      <c r="AW31" s="7">
        <v>-39.072244553733398</v>
      </c>
      <c r="AX31" s="8">
        <v>3.4999671982741298</v>
      </c>
      <c r="AY31" s="7">
        <v>19.994454742818402</v>
      </c>
      <c r="AZ31" s="8">
        <v>1.3029961185921399</v>
      </c>
      <c r="BA31" s="7">
        <v>27.7470900191874</v>
      </c>
      <c r="BB31" s="8">
        <v>2.2822235829498201</v>
      </c>
      <c r="BC31" s="7">
        <v>14.4466451629274</v>
      </c>
      <c r="BD31" s="8">
        <v>2.1027998157410401</v>
      </c>
      <c r="BE31" s="7">
        <v>-13.30044485626</v>
      </c>
      <c r="BF31" s="8">
        <v>3.0181118682632699</v>
      </c>
      <c r="BG31" s="7">
        <v>62.011687247024199</v>
      </c>
      <c r="BH31" s="8">
        <v>1.33888963902138</v>
      </c>
      <c r="BI31" s="7">
        <v>65.808114806808803</v>
      </c>
      <c r="BJ31" s="8">
        <v>2.8126692157705699</v>
      </c>
      <c r="BK31" s="7">
        <v>60.072499285505003</v>
      </c>
      <c r="BL31" s="8">
        <v>2.2623716923211998</v>
      </c>
      <c r="BM31" s="7">
        <v>-5.73561552130385</v>
      </c>
      <c r="BN31" s="8">
        <v>3.6646249331683798</v>
      </c>
      <c r="BO31" s="7">
        <v>48.690679500152903</v>
      </c>
      <c r="BP31" s="8">
        <v>1.4963528714094501</v>
      </c>
      <c r="BQ31" s="7">
        <v>53.443538669516698</v>
      </c>
      <c r="BR31" s="8">
        <v>2.3095311875865399</v>
      </c>
      <c r="BS31" s="7">
        <v>48.028055978838303</v>
      </c>
      <c r="BT31" s="8">
        <v>2.5695732774614601</v>
      </c>
      <c r="BU31" s="7">
        <v>-5.4154826906783802</v>
      </c>
      <c r="BV31" s="8">
        <v>3.2301800147322801</v>
      </c>
      <c r="BW31" s="7">
        <v>49.092331447005101</v>
      </c>
      <c r="BX31" s="8">
        <v>1.1485720090637901</v>
      </c>
      <c r="BY31" s="7">
        <v>59.4252278288225</v>
      </c>
      <c r="BZ31" s="8">
        <v>2.1946477838665701</v>
      </c>
      <c r="CA31" s="7">
        <v>43.412199918260903</v>
      </c>
      <c r="CB31" s="8">
        <v>2.1831610491847599</v>
      </c>
      <c r="CC31" s="7">
        <v>-16.0130279105616</v>
      </c>
      <c r="CD31" s="8">
        <v>2.96925197413006</v>
      </c>
      <c r="CE31" s="7">
        <v>41.033014188840603</v>
      </c>
      <c r="CF31" s="8">
        <v>1.31613315505388</v>
      </c>
      <c r="CG31" s="7">
        <v>47.227970341658597</v>
      </c>
      <c r="CH31" s="8">
        <v>2.4068159346959099</v>
      </c>
      <c r="CI31" s="7">
        <v>39.324068591333599</v>
      </c>
      <c r="CJ31" s="8">
        <v>2.2527834818587</v>
      </c>
      <c r="CK31" s="7">
        <v>-7.9039017503249598</v>
      </c>
      <c r="CL31" s="8">
        <v>3.2902703211296802</v>
      </c>
      <c r="CM31" s="7">
        <v>36.912821767038601</v>
      </c>
      <c r="CN31" s="8">
        <v>1.3414309537466</v>
      </c>
      <c r="CO31" s="7">
        <v>42.743602070874303</v>
      </c>
      <c r="CP31" s="8">
        <v>2.55736383784452</v>
      </c>
      <c r="CQ31" s="7">
        <v>34.657027139600501</v>
      </c>
      <c r="CR31" s="8">
        <v>2.58922258992569</v>
      </c>
      <c r="CS31" s="7">
        <v>-8.0865749312737307</v>
      </c>
      <c r="CT31" s="8">
        <v>3.6391445104720801</v>
      </c>
      <c r="CU31" s="7">
        <v>26.936894625542902</v>
      </c>
      <c r="CV31" s="8">
        <v>1.22394685577103</v>
      </c>
      <c r="CW31" s="7">
        <v>32.723850758018699</v>
      </c>
      <c r="CX31" s="8">
        <v>2.70866846196793</v>
      </c>
      <c r="CY31" s="7">
        <v>25.787385629025199</v>
      </c>
      <c r="CZ31" s="8">
        <v>2.4261074600004799</v>
      </c>
      <c r="DA31" s="7">
        <v>-6.9364651289934898</v>
      </c>
      <c r="DB31" s="9">
        <v>3.7702584204749701</v>
      </c>
    </row>
    <row r="32" spans="1:106" ht="15" customHeight="1" x14ac:dyDescent="0.25">
      <c r="A32" s="10" t="s">
        <v>34</v>
      </c>
      <c r="B32" s="46">
        <v>2</v>
      </c>
      <c r="C32" s="7">
        <v>37.034762774279002</v>
      </c>
      <c r="D32" s="8">
        <v>1.1574423465997701</v>
      </c>
      <c r="E32" s="7">
        <v>43.320012473918297</v>
      </c>
      <c r="F32" s="8">
        <v>2.3138697275890401</v>
      </c>
      <c r="G32" s="7">
        <v>33.810862710382203</v>
      </c>
      <c r="H32" s="8">
        <v>2.2889075746800098</v>
      </c>
      <c r="I32" s="7">
        <v>-9.5091497635360493</v>
      </c>
      <c r="J32" s="8">
        <v>3.4433065247940302</v>
      </c>
      <c r="K32" s="7">
        <v>46.112502727827703</v>
      </c>
      <c r="L32" s="8">
        <v>1.2353503734712601</v>
      </c>
      <c r="M32" s="7">
        <v>49.709983670674703</v>
      </c>
      <c r="N32" s="8">
        <v>2.1014511356169798</v>
      </c>
      <c r="O32" s="7">
        <v>44.743306825913102</v>
      </c>
      <c r="P32" s="8">
        <v>2.1316911391906599</v>
      </c>
      <c r="Q32" s="7">
        <v>-4.9666768447615901</v>
      </c>
      <c r="R32" s="8">
        <v>2.5420488548573701</v>
      </c>
      <c r="S32" s="7">
        <v>41.327593506926199</v>
      </c>
      <c r="T32" s="8">
        <v>1.40959035829997</v>
      </c>
      <c r="U32" s="7">
        <v>45.303317307423903</v>
      </c>
      <c r="V32" s="8">
        <v>2.4105562451321001</v>
      </c>
      <c r="W32" s="7">
        <v>41.382438881321903</v>
      </c>
      <c r="X32" s="8">
        <v>2.09138182489948</v>
      </c>
      <c r="Y32" s="7">
        <v>-3.9208784261019201</v>
      </c>
      <c r="Z32" s="8">
        <v>2.6783505892112802</v>
      </c>
      <c r="AA32" s="7">
        <v>55.049249888620899</v>
      </c>
      <c r="AB32" s="8">
        <v>1.19306243597269</v>
      </c>
      <c r="AC32" s="7">
        <v>54.018734463866501</v>
      </c>
      <c r="AD32" s="8">
        <v>2.6298599600070598</v>
      </c>
      <c r="AE32" s="7">
        <v>58.287999615110202</v>
      </c>
      <c r="AF32" s="8">
        <v>1.9843862179563201</v>
      </c>
      <c r="AG32" s="7">
        <v>4.2692651512437596</v>
      </c>
      <c r="AH32" s="8">
        <v>3.1079431330565499</v>
      </c>
      <c r="AI32" s="7">
        <v>24.369827349658401</v>
      </c>
      <c r="AJ32" s="8">
        <v>0.98920696993022605</v>
      </c>
      <c r="AK32" s="7">
        <v>29.722419392749401</v>
      </c>
      <c r="AL32" s="8">
        <v>2.4146342236378899</v>
      </c>
      <c r="AM32" s="7">
        <v>22.900892292734799</v>
      </c>
      <c r="AN32" s="8">
        <v>1.69467821569688</v>
      </c>
      <c r="AO32" s="7">
        <v>-6.82152710001467</v>
      </c>
      <c r="AP32" s="8">
        <v>3.0658587174765799</v>
      </c>
      <c r="AQ32" s="7">
        <v>37.265597828148202</v>
      </c>
      <c r="AR32" s="8">
        <v>1.3225210752737699</v>
      </c>
      <c r="AS32" s="7">
        <v>62.691158062274397</v>
      </c>
      <c r="AT32" s="8">
        <v>2.9214756622190698</v>
      </c>
      <c r="AU32" s="7">
        <v>20.170001050099401</v>
      </c>
      <c r="AV32" s="8">
        <v>1.6802834031331699</v>
      </c>
      <c r="AW32" s="7">
        <v>-42.521157012175003</v>
      </c>
      <c r="AX32" s="8">
        <v>3.10736834745581</v>
      </c>
      <c r="AY32" s="7">
        <v>6.1725771338019104</v>
      </c>
      <c r="AZ32" s="8">
        <v>0.66326153777230801</v>
      </c>
      <c r="BA32" s="7">
        <v>13.267740378690201</v>
      </c>
      <c r="BB32" s="8">
        <v>1.90834648527592</v>
      </c>
      <c r="BC32" s="7">
        <v>3.8959660472823998</v>
      </c>
      <c r="BD32" s="8">
        <v>0.82338475215372597</v>
      </c>
      <c r="BE32" s="7">
        <v>-9.3717743314077708</v>
      </c>
      <c r="BF32" s="8">
        <v>2.0583480336054998</v>
      </c>
      <c r="BG32" s="7">
        <v>47.5373708680427</v>
      </c>
      <c r="BH32" s="8">
        <v>1.1282285367428999</v>
      </c>
      <c r="BI32" s="7">
        <v>50.937960893954497</v>
      </c>
      <c r="BJ32" s="8">
        <v>2.2533089507752</v>
      </c>
      <c r="BK32" s="7">
        <v>45.4048981405614</v>
      </c>
      <c r="BL32" s="8">
        <v>2.1069004707585601</v>
      </c>
      <c r="BM32" s="7">
        <v>-5.5330627533931498</v>
      </c>
      <c r="BN32" s="8">
        <v>2.9096370976714199</v>
      </c>
      <c r="BO32" s="7">
        <v>38.7937601318513</v>
      </c>
      <c r="BP32" s="8">
        <v>1.18819599668465</v>
      </c>
      <c r="BQ32" s="7">
        <v>44.035395786821198</v>
      </c>
      <c r="BR32" s="8">
        <v>2.4378698317768301</v>
      </c>
      <c r="BS32" s="7">
        <v>37.462559992505298</v>
      </c>
      <c r="BT32" s="8">
        <v>2.24837959822122</v>
      </c>
      <c r="BU32" s="7">
        <v>-6.5728357943159104</v>
      </c>
      <c r="BV32" s="8">
        <v>3.1782500937764402</v>
      </c>
      <c r="BW32" s="7">
        <v>31.326144041297699</v>
      </c>
      <c r="BX32" s="8">
        <v>1.2461869745257601</v>
      </c>
      <c r="BY32" s="7">
        <v>41.827276832562802</v>
      </c>
      <c r="BZ32" s="8">
        <v>2.4119315190766502</v>
      </c>
      <c r="CA32" s="7">
        <v>26.4760498805094</v>
      </c>
      <c r="CB32" s="8">
        <v>2.2656304015715101</v>
      </c>
      <c r="CC32" s="7">
        <v>-15.3512269520534</v>
      </c>
      <c r="CD32" s="8">
        <v>2.8863287045924899</v>
      </c>
      <c r="CE32" s="7">
        <v>11.8896198934527</v>
      </c>
      <c r="CF32" s="8">
        <v>0.597509799863161</v>
      </c>
      <c r="CG32" s="7">
        <v>16.735170962124698</v>
      </c>
      <c r="CH32" s="8">
        <v>1.4983660232074201</v>
      </c>
      <c r="CI32" s="7">
        <v>10.543925157702899</v>
      </c>
      <c r="CJ32" s="8">
        <v>1.3161176890731301</v>
      </c>
      <c r="CK32" s="7">
        <v>-6.1912458044217997</v>
      </c>
      <c r="CL32" s="8">
        <v>2.1802001918912</v>
      </c>
      <c r="CM32" s="7">
        <v>36.966799771087203</v>
      </c>
      <c r="CN32" s="8">
        <v>1.04066590390182</v>
      </c>
      <c r="CO32" s="7">
        <v>43.794785057263702</v>
      </c>
      <c r="CP32" s="8">
        <v>1.9101544664788399</v>
      </c>
      <c r="CQ32" s="7">
        <v>35.677990196279801</v>
      </c>
      <c r="CR32" s="8">
        <v>2.2625012450745801</v>
      </c>
      <c r="CS32" s="7">
        <v>-8.1167948609838501</v>
      </c>
      <c r="CT32" s="8">
        <v>2.9405035808331799</v>
      </c>
      <c r="CU32" s="7">
        <v>20.746986739774599</v>
      </c>
      <c r="CV32" s="8">
        <v>0.92606152111964102</v>
      </c>
      <c r="CW32" s="7">
        <v>23.448224501389799</v>
      </c>
      <c r="CX32" s="8">
        <v>1.9026512454145701</v>
      </c>
      <c r="CY32" s="7">
        <v>21.297204366577901</v>
      </c>
      <c r="CZ32" s="8">
        <v>1.86933332737401</v>
      </c>
      <c r="DA32" s="7">
        <v>-2.1510201348118501</v>
      </c>
      <c r="DB32" s="9">
        <v>2.4795778542204898</v>
      </c>
    </row>
    <row r="33" spans="1:106" ht="15" customHeight="1" x14ac:dyDescent="0.25">
      <c r="A33" s="10" t="s">
        <v>35</v>
      </c>
      <c r="B33" s="46">
        <v>2</v>
      </c>
      <c r="C33" s="7">
        <v>25.373004520425599</v>
      </c>
      <c r="D33" s="8">
        <v>1.4819106378687099</v>
      </c>
      <c r="E33" s="7">
        <v>25.3129711315588</v>
      </c>
      <c r="F33" s="8">
        <v>3.2670193517136199</v>
      </c>
      <c r="G33" s="7">
        <v>20.357139953728598</v>
      </c>
      <c r="H33" s="8">
        <v>2.8888826849777698</v>
      </c>
      <c r="I33" s="7">
        <v>-4.9558311778302402</v>
      </c>
      <c r="J33" s="8">
        <v>4.0338067816129204</v>
      </c>
      <c r="K33" s="7">
        <v>26.0119534297252</v>
      </c>
      <c r="L33" s="8">
        <v>1.4838409086576501</v>
      </c>
      <c r="M33" s="7">
        <v>25.1105555894293</v>
      </c>
      <c r="N33" s="8">
        <v>3.1000441363154501</v>
      </c>
      <c r="O33" s="7">
        <v>23.023004050641699</v>
      </c>
      <c r="P33" s="8">
        <v>3.0038821913271301</v>
      </c>
      <c r="Q33" s="7">
        <v>-2.0875515387876402</v>
      </c>
      <c r="R33" s="8">
        <v>4.1350437163018698</v>
      </c>
      <c r="S33" s="7">
        <v>24.9415853806752</v>
      </c>
      <c r="T33" s="8">
        <v>1.5734279941924101</v>
      </c>
      <c r="U33" s="7">
        <v>22.3277178100203</v>
      </c>
      <c r="V33" s="8">
        <v>3.0913645840148498</v>
      </c>
      <c r="W33" s="7">
        <v>24.7747938139151</v>
      </c>
      <c r="X33" s="8">
        <v>3.4063090031210699</v>
      </c>
      <c r="Y33" s="7">
        <v>2.4470760038947801</v>
      </c>
      <c r="Z33" s="8">
        <v>4.4950096237875004</v>
      </c>
      <c r="AA33" s="7">
        <v>31.290332204485999</v>
      </c>
      <c r="AB33" s="8">
        <v>1.5403501520210801</v>
      </c>
      <c r="AC33" s="7">
        <v>31.101172821713501</v>
      </c>
      <c r="AD33" s="8">
        <v>3.2341460940576798</v>
      </c>
      <c r="AE33" s="7">
        <v>31.2401402899037</v>
      </c>
      <c r="AF33" s="8">
        <v>3.0267435251233401</v>
      </c>
      <c r="AG33" s="7">
        <v>0.13896746819019901</v>
      </c>
      <c r="AH33" s="8">
        <v>4.4696113186681297</v>
      </c>
      <c r="AI33" s="7">
        <v>29.1942408067621</v>
      </c>
      <c r="AJ33" s="8">
        <v>1.5765864038947801</v>
      </c>
      <c r="AK33" s="7">
        <v>31.986591732978699</v>
      </c>
      <c r="AL33" s="8">
        <v>3.1462896697499101</v>
      </c>
      <c r="AM33" s="7">
        <v>25.590154923667502</v>
      </c>
      <c r="AN33" s="8">
        <v>3.30793482357576</v>
      </c>
      <c r="AO33" s="7">
        <v>-6.3964368093112602</v>
      </c>
      <c r="AP33" s="8">
        <v>4.5205072395351502</v>
      </c>
      <c r="AQ33" s="7">
        <v>43.592855703472999</v>
      </c>
      <c r="AR33" s="8">
        <v>1.3947470773873001</v>
      </c>
      <c r="AS33" s="7">
        <v>65.7272988796188</v>
      </c>
      <c r="AT33" s="8">
        <v>3.20773396243899</v>
      </c>
      <c r="AU33" s="7">
        <v>28.2567443099074</v>
      </c>
      <c r="AV33" s="8">
        <v>3.4534239757451402</v>
      </c>
      <c r="AW33" s="7">
        <v>-37.470554569711403</v>
      </c>
      <c r="AX33" s="8">
        <v>5.0532285619397301</v>
      </c>
      <c r="AY33" s="7">
        <v>17.429161077115701</v>
      </c>
      <c r="AZ33" s="8">
        <v>1.3898982301812</v>
      </c>
      <c r="BA33" s="7">
        <v>24.834048296176199</v>
      </c>
      <c r="BB33" s="8">
        <v>2.94522609344597</v>
      </c>
      <c r="BC33" s="7">
        <v>12.3589904616822</v>
      </c>
      <c r="BD33" s="8">
        <v>2.3049254056475101</v>
      </c>
      <c r="BE33" s="7">
        <v>-12.4750578344941</v>
      </c>
      <c r="BF33" s="8">
        <v>3.7406486035583502</v>
      </c>
      <c r="BG33" s="7">
        <v>28.1877538572747</v>
      </c>
      <c r="BH33" s="8">
        <v>1.7110724986332499</v>
      </c>
      <c r="BI33" s="7">
        <v>26.368191645544499</v>
      </c>
      <c r="BJ33" s="8">
        <v>3.7095520382723901</v>
      </c>
      <c r="BK33" s="7">
        <v>29.225979033779399</v>
      </c>
      <c r="BL33" s="8">
        <v>3.3649296986956401</v>
      </c>
      <c r="BM33" s="7">
        <v>2.8577873882348799</v>
      </c>
      <c r="BN33" s="8">
        <v>4.9300506815420997</v>
      </c>
      <c r="BO33" s="7">
        <v>35.925829877028796</v>
      </c>
      <c r="BP33" s="8">
        <v>1.73256923002355</v>
      </c>
      <c r="BQ33" s="7">
        <v>39.8048569128552</v>
      </c>
      <c r="BR33" s="8">
        <v>3.4143928058317998</v>
      </c>
      <c r="BS33" s="7">
        <v>32.069811557250297</v>
      </c>
      <c r="BT33" s="8">
        <v>3.2560473338452902</v>
      </c>
      <c r="BU33" s="7">
        <v>-7.7350453556049601</v>
      </c>
      <c r="BV33" s="8">
        <v>4.5279390677233202</v>
      </c>
      <c r="BW33" s="7">
        <v>46.612195885052799</v>
      </c>
      <c r="BX33" s="8">
        <v>1.9699903990930001</v>
      </c>
      <c r="BY33" s="7">
        <v>50.4554110964052</v>
      </c>
      <c r="BZ33" s="8">
        <v>3.72838439193993</v>
      </c>
      <c r="CA33" s="7">
        <v>37.042399137836298</v>
      </c>
      <c r="CB33" s="8">
        <v>3.6444632938242001</v>
      </c>
      <c r="CC33" s="7">
        <v>-13.4130119585688</v>
      </c>
      <c r="CD33" s="8">
        <v>4.7153752108263296</v>
      </c>
      <c r="CE33" s="7">
        <v>41.026851022187003</v>
      </c>
      <c r="CF33" s="8">
        <v>1.71545674584867</v>
      </c>
      <c r="CG33" s="7">
        <v>47.150491222851699</v>
      </c>
      <c r="CH33" s="8">
        <v>3.4520746507381901</v>
      </c>
      <c r="CI33" s="7">
        <v>37.739702631552802</v>
      </c>
      <c r="CJ33" s="8">
        <v>3.9059517212859598</v>
      </c>
      <c r="CK33" s="7">
        <v>-9.4107885912988998</v>
      </c>
      <c r="CL33" s="8">
        <v>4.8746462754061204</v>
      </c>
      <c r="CM33" s="7">
        <v>21.245652839399799</v>
      </c>
      <c r="CN33" s="8">
        <v>1.3890858431772599</v>
      </c>
      <c r="CO33" s="7">
        <v>20.4272152683637</v>
      </c>
      <c r="CP33" s="8">
        <v>2.94558351945772</v>
      </c>
      <c r="CQ33" s="7">
        <v>20.8992645908762</v>
      </c>
      <c r="CR33" s="8">
        <v>2.98135288916649</v>
      </c>
      <c r="CS33" s="7">
        <v>0.47204932251251502</v>
      </c>
      <c r="CT33" s="8">
        <v>4.2700529894693497</v>
      </c>
      <c r="CU33" s="7">
        <v>31.893655701914799</v>
      </c>
      <c r="CV33" s="8">
        <v>1.67348135748778</v>
      </c>
      <c r="CW33" s="7">
        <v>39.662970103091602</v>
      </c>
      <c r="CX33" s="8">
        <v>3.4649557996360398</v>
      </c>
      <c r="CY33" s="7">
        <v>29.302304673836499</v>
      </c>
      <c r="CZ33" s="8">
        <v>3.22494828146871</v>
      </c>
      <c r="DA33" s="7">
        <v>-10.3606654292551</v>
      </c>
      <c r="DB33" s="9">
        <v>4.7010033528252997</v>
      </c>
    </row>
    <row r="34" spans="1:106" ht="15" customHeight="1" x14ac:dyDescent="0.25">
      <c r="A34" s="10" t="s">
        <v>36</v>
      </c>
      <c r="B34" s="46">
        <v>2</v>
      </c>
      <c r="C34" s="7">
        <v>28.5887764923662</v>
      </c>
      <c r="D34" s="8">
        <v>1.35492732959303</v>
      </c>
      <c r="E34" s="7">
        <v>32.935523636233903</v>
      </c>
      <c r="F34" s="8">
        <v>3.64799701168551</v>
      </c>
      <c r="G34" s="7">
        <v>27.604178723930701</v>
      </c>
      <c r="H34" s="8">
        <v>2.4592812607613301</v>
      </c>
      <c r="I34" s="7">
        <v>-5.33134491230311</v>
      </c>
      <c r="J34" s="8">
        <v>4.1210020627820603</v>
      </c>
      <c r="K34" s="7">
        <v>31.597957644394299</v>
      </c>
      <c r="L34" s="8">
        <v>1.54619073336886</v>
      </c>
      <c r="M34" s="7">
        <v>33.286379382167802</v>
      </c>
      <c r="N34" s="8">
        <v>3.1007857237257301</v>
      </c>
      <c r="O34" s="7">
        <v>30.916067644351401</v>
      </c>
      <c r="P34" s="8">
        <v>2.40750667399973</v>
      </c>
      <c r="Q34" s="7">
        <v>-2.3703117378163299</v>
      </c>
      <c r="R34" s="8">
        <v>3.5111658366561902</v>
      </c>
      <c r="S34" s="7">
        <v>40.451400928987198</v>
      </c>
      <c r="T34" s="8">
        <v>1.2400176413225501</v>
      </c>
      <c r="U34" s="7">
        <v>41.985140859711699</v>
      </c>
      <c r="V34" s="8">
        <v>2.6182781660232801</v>
      </c>
      <c r="W34" s="7">
        <v>35.531724374518198</v>
      </c>
      <c r="X34" s="8">
        <v>2.6977269511441402</v>
      </c>
      <c r="Y34" s="7">
        <v>-6.4534164851935403</v>
      </c>
      <c r="Z34" s="8">
        <v>3.8883422015529301</v>
      </c>
      <c r="AA34" s="7">
        <v>28.364115542216101</v>
      </c>
      <c r="AB34" s="8">
        <v>1.1778654831150499</v>
      </c>
      <c r="AC34" s="7">
        <v>28.551218892649999</v>
      </c>
      <c r="AD34" s="8">
        <v>2.4996494876522899</v>
      </c>
      <c r="AE34" s="7">
        <v>30.259298721376599</v>
      </c>
      <c r="AF34" s="8">
        <v>2.0558017482023399</v>
      </c>
      <c r="AG34" s="7">
        <v>1.7080798287265999</v>
      </c>
      <c r="AH34" s="8">
        <v>3.5741533649408801</v>
      </c>
      <c r="AI34" s="7">
        <v>51.969860329670702</v>
      </c>
      <c r="AJ34" s="8">
        <v>1.17620036240323</v>
      </c>
      <c r="AK34" s="7">
        <v>54.336808217109301</v>
      </c>
      <c r="AL34" s="8">
        <v>2.62830855705357</v>
      </c>
      <c r="AM34" s="7">
        <v>49.163598558321503</v>
      </c>
      <c r="AN34" s="8">
        <v>2.70845411084938</v>
      </c>
      <c r="AO34" s="7">
        <v>-5.1732096587877203</v>
      </c>
      <c r="AP34" s="8">
        <v>3.9635765327103401</v>
      </c>
      <c r="AQ34" s="7">
        <v>49.326731767298298</v>
      </c>
      <c r="AR34" s="8">
        <v>1.4800447671008901</v>
      </c>
      <c r="AS34" s="7">
        <v>58.749732008730597</v>
      </c>
      <c r="AT34" s="8">
        <v>3.2680684677544001</v>
      </c>
      <c r="AU34" s="7">
        <v>42.3944564119654</v>
      </c>
      <c r="AV34" s="8">
        <v>2.5544401375764498</v>
      </c>
      <c r="AW34" s="7">
        <v>-16.3552755967652</v>
      </c>
      <c r="AX34" s="8">
        <v>3.8576097691130999</v>
      </c>
      <c r="AY34" s="7">
        <v>9.7267271871312708</v>
      </c>
      <c r="AZ34" s="8">
        <v>0.83205729094181802</v>
      </c>
      <c r="BA34" s="7">
        <v>11.2620295324426</v>
      </c>
      <c r="BB34" s="8">
        <v>1.6180126438043001</v>
      </c>
      <c r="BC34" s="7">
        <v>10.1438578482902</v>
      </c>
      <c r="BD34" s="8">
        <v>1.62585030553891</v>
      </c>
      <c r="BE34" s="7">
        <v>-1.11817168415247</v>
      </c>
      <c r="BF34" s="8">
        <v>2.0852754960797699</v>
      </c>
      <c r="BG34" s="7">
        <v>33.085743230073099</v>
      </c>
      <c r="BH34" s="8">
        <v>1.23506498268769</v>
      </c>
      <c r="BI34" s="7">
        <v>34.935811273709902</v>
      </c>
      <c r="BJ34" s="8">
        <v>2.9439283283853599</v>
      </c>
      <c r="BK34" s="7">
        <v>29.788763380048799</v>
      </c>
      <c r="BL34" s="8">
        <v>2.2878134781911101</v>
      </c>
      <c r="BM34" s="7">
        <v>-5.1470478936611102</v>
      </c>
      <c r="BN34" s="8">
        <v>3.64533204778491</v>
      </c>
      <c r="BO34" s="7">
        <v>32.314781890148303</v>
      </c>
      <c r="BP34" s="8">
        <v>1.2426600728008399</v>
      </c>
      <c r="BQ34" s="7">
        <v>32.581603742451897</v>
      </c>
      <c r="BR34" s="8">
        <v>3.1709362658370499</v>
      </c>
      <c r="BS34" s="7">
        <v>31.709758453527002</v>
      </c>
      <c r="BT34" s="8">
        <v>2.6955351922604001</v>
      </c>
      <c r="BU34" s="7">
        <v>-0.87184528892494795</v>
      </c>
      <c r="BV34" s="8">
        <v>4.7057438987605504</v>
      </c>
      <c r="BW34" s="7">
        <v>22.475315940781002</v>
      </c>
      <c r="BX34" s="8">
        <v>1.2637549158017001</v>
      </c>
      <c r="BY34" s="7">
        <v>22.312397967039701</v>
      </c>
      <c r="BZ34" s="8">
        <v>2.3216996125989202</v>
      </c>
      <c r="CA34" s="7">
        <v>21.7614350566041</v>
      </c>
      <c r="CB34" s="8">
        <v>2.1485909439234798</v>
      </c>
      <c r="CC34" s="7">
        <v>-0.55096291043560097</v>
      </c>
      <c r="CD34" s="8">
        <v>3.03319782918825</v>
      </c>
      <c r="CE34" s="7">
        <v>42.061948800219803</v>
      </c>
      <c r="CF34" s="8">
        <v>1.3170864390292101</v>
      </c>
      <c r="CG34" s="7">
        <v>44.392996194437202</v>
      </c>
      <c r="CH34" s="8">
        <v>2.78161817096845</v>
      </c>
      <c r="CI34" s="7">
        <v>39.597016231353997</v>
      </c>
      <c r="CJ34" s="8">
        <v>2.20680091533539</v>
      </c>
      <c r="CK34" s="7">
        <v>-4.7959799630832096</v>
      </c>
      <c r="CL34" s="8">
        <v>3.74827525554841</v>
      </c>
      <c r="CM34" s="7">
        <v>27.688228414548501</v>
      </c>
      <c r="CN34" s="8">
        <v>1.1586582736181501</v>
      </c>
      <c r="CO34" s="7">
        <v>26.138342772385201</v>
      </c>
      <c r="CP34" s="8">
        <v>2.42013332839328</v>
      </c>
      <c r="CQ34" s="7">
        <v>31.562525480598602</v>
      </c>
      <c r="CR34" s="8">
        <v>2.2155238939306501</v>
      </c>
      <c r="CS34" s="7">
        <v>5.4241827082133902</v>
      </c>
      <c r="CT34" s="8">
        <v>3.00050381419695</v>
      </c>
      <c r="CU34" s="7">
        <v>16.730995662563299</v>
      </c>
      <c r="CV34" s="8">
        <v>0.88456604087870105</v>
      </c>
      <c r="CW34" s="7">
        <v>14.0000215955813</v>
      </c>
      <c r="CX34" s="8">
        <v>1.9746918416678001</v>
      </c>
      <c r="CY34" s="7">
        <v>21.989840373469299</v>
      </c>
      <c r="CZ34" s="8">
        <v>2.3905384750664598</v>
      </c>
      <c r="DA34" s="7">
        <v>7.9898187778879599</v>
      </c>
      <c r="DB34" s="9">
        <v>3.4872884798003398</v>
      </c>
    </row>
    <row r="35" spans="1:106" ht="15" customHeight="1" x14ac:dyDescent="0.25">
      <c r="A35" s="10" t="s">
        <v>37</v>
      </c>
      <c r="B35" s="46">
        <v>2</v>
      </c>
      <c r="C35" s="7">
        <v>32.847372117656903</v>
      </c>
      <c r="D35" s="8">
        <v>1.02814833594377</v>
      </c>
      <c r="E35" s="7">
        <v>39.108444364984798</v>
      </c>
      <c r="F35" s="8">
        <v>2.3334748125305902</v>
      </c>
      <c r="G35" s="7">
        <v>30.769687548219501</v>
      </c>
      <c r="H35" s="8">
        <v>1.9519422748533399</v>
      </c>
      <c r="I35" s="7">
        <v>-8.3387568167652901</v>
      </c>
      <c r="J35" s="8">
        <v>3.0652077992812901</v>
      </c>
      <c r="K35" s="7">
        <v>28.067569644053901</v>
      </c>
      <c r="L35" s="8">
        <v>0.93990493088426397</v>
      </c>
      <c r="M35" s="7">
        <v>31.109329683647498</v>
      </c>
      <c r="N35" s="8">
        <v>2.0312246131168998</v>
      </c>
      <c r="O35" s="7">
        <v>28.278782036160401</v>
      </c>
      <c r="P35" s="8">
        <v>1.90487659003466</v>
      </c>
      <c r="Q35" s="7">
        <v>-2.8305476474870899</v>
      </c>
      <c r="R35" s="8">
        <v>2.7699822788939499</v>
      </c>
      <c r="S35" s="7">
        <v>47.731831155045597</v>
      </c>
      <c r="T35" s="8">
        <v>1.0691335300178</v>
      </c>
      <c r="U35" s="7">
        <v>48.8360461120945</v>
      </c>
      <c r="V35" s="8">
        <v>2.13142139575905</v>
      </c>
      <c r="W35" s="7">
        <v>46.545717261426198</v>
      </c>
      <c r="X35" s="8">
        <v>2.31432237236969</v>
      </c>
      <c r="Y35" s="7">
        <v>-2.2903288506683301</v>
      </c>
      <c r="Z35" s="8">
        <v>3.2403991492683399</v>
      </c>
      <c r="AA35" s="7">
        <v>56.2366120407059</v>
      </c>
      <c r="AB35" s="8">
        <v>1.46002603674417</v>
      </c>
      <c r="AC35" s="7">
        <v>58.276582819582202</v>
      </c>
      <c r="AD35" s="8">
        <v>2.8913743900140698</v>
      </c>
      <c r="AE35" s="7">
        <v>53.8068702965775</v>
      </c>
      <c r="AF35" s="8">
        <v>2.5271501583267901</v>
      </c>
      <c r="AG35" s="7">
        <v>-4.4697125230047003</v>
      </c>
      <c r="AH35" s="8">
        <v>3.4253245334852398</v>
      </c>
      <c r="AI35" s="7">
        <v>38.801079547096698</v>
      </c>
      <c r="AJ35" s="8">
        <v>1.10158983015479</v>
      </c>
      <c r="AK35" s="7">
        <v>44.0049988381733</v>
      </c>
      <c r="AL35" s="8">
        <v>2.0323723322392202</v>
      </c>
      <c r="AM35" s="7">
        <v>36.123920815818302</v>
      </c>
      <c r="AN35" s="8">
        <v>2.25385904948129</v>
      </c>
      <c r="AO35" s="7">
        <v>-7.8810780223550099</v>
      </c>
      <c r="AP35" s="8">
        <v>2.92259110220439</v>
      </c>
      <c r="AQ35" s="7">
        <v>44.177712515924597</v>
      </c>
      <c r="AR35" s="8">
        <v>1.27913621898998</v>
      </c>
      <c r="AS35" s="7">
        <v>63.888131709066599</v>
      </c>
      <c r="AT35" s="8">
        <v>2.7891751547406098</v>
      </c>
      <c r="AU35" s="7">
        <v>26.2207014219812</v>
      </c>
      <c r="AV35" s="8">
        <v>1.9238354300196401</v>
      </c>
      <c r="AW35" s="7">
        <v>-37.667430287085502</v>
      </c>
      <c r="AX35" s="8">
        <v>3.4446871428818802</v>
      </c>
      <c r="AY35" s="7">
        <v>10.937928519404901</v>
      </c>
      <c r="AZ35" s="8">
        <v>0.76192628949187002</v>
      </c>
      <c r="BA35" s="7">
        <v>16.7431933933957</v>
      </c>
      <c r="BB35" s="8">
        <v>2.2297386329591999</v>
      </c>
      <c r="BC35" s="7">
        <v>6.7590869547014503</v>
      </c>
      <c r="BD35" s="8">
        <v>1.1183744507708699</v>
      </c>
      <c r="BE35" s="7">
        <v>-9.9841064386942904</v>
      </c>
      <c r="BF35" s="8">
        <v>2.3763116611342801</v>
      </c>
      <c r="BG35" s="7">
        <v>42.4649826615845</v>
      </c>
      <c r="BH35" s="8">
        <v>1.16796822334822</v>
      </c>
      <c r="BI35" s="7">
        <v>41.445872216071599</v>
      </c>
      <c r="BJ35" s="8">
        <v>2.06619675324366</v>
      </c>
      <c r="BK35" s="7">
        <v>40.987230438076601</v>
      </c>
      <c r="BL35" s="8">
        <v>2.0757277215080299</v>
      </c>
      <c r="BM35" s="7">
        <v>-0.458641777995005</v>
      </c>
      <c r="BN35" s="8">
        <v>2.8591044366554401</v>
      </c>
      <c r="BO35" s="7">
        <v>47.651239772980801</v>
      </c>
      <c r="BP35" s="8">
        <v>1.2513806869084101</v>
      </c>
      <c r="BQ35" s="7">
        <v>54.137867610858798</v>
      </c>
      <c r="BR35" s="8">
        <v>2.5117839658886201</v>
      </c>
      <c r="BS35" s="7">
        <v>41.855448777666197</v>
      </c>
      <c r="BT35" s="8">
        <v>2.3818419386733898</v>
      </c>
      <c r="BU35" s="7">
        <v>-12.2824188331927</v>
      </c>
      <c r="BV35" s="8">
        <v>3.2504972666855498</v>
      </c>
      <c r="BW35" s="7">
        <v>35.524627041220597</v>
      </c>
      <c r="BX35" s="8">
        <v>1.21237322993757</v>
      </c>
      <c r="BY35" s="7">
        <v>40.491763139415298</v>
      </c>
      <c r="BZ35" s="8">
        <v>2.2476644065287501</v>
      </c>
      <c r="CA35" s="7">
        <v>32.401880638624903</v>
      </c>
      <c r="CB35" s="8">
        <v>2.3596015932324499</v>
      </c>
      <c r="CC35" s="7">
        <v>-8.0898825007903703</v>
      </c>
      <c r="CD35" s="8">
        <v>2.8987248970462098</v>
      </c>
      <c r="CE35" s="7">
        <v>43.999070645086803</v>
      </c>
      <c r="CF35" s="8">
        <v>1.06332775489076</v>
      </c>
      <c r="CG35" s="7">
        <v>50.774044661261399</v>
      </c>
      <c r="CH35" s="8">
        <v>2.1033346315606498</v>
      </c>
      <c r="CI35" s="7">
        <v>39.871282677401602</v>
      </c>
      <c r="CJ35" s="8">
        <v>2.3928876344038001</v>
      </c>
      <c r="CK35" s="7">
        <v>-10.902761983859801</v>
      </c>
      <c r="CL35" s="8">
        <v>3.2542625750734402</v>
      </c>
      <c r="CM35" s="7">
        <v>32.752537269036999</v>
      </c>
      <c r="CN35" s="8">
        <v>1.0146822566269</v>
      </c>
      <c r="CO35" s="7">
        <v>35.234420408736497</v>
      </c>
      <c r="CP35" s="8">
        <v>1.7527411249766101</v>
      </c>
      <c r="CQ35" s="7">
        <v>33.000155784956398</v>
      </c>
      <c r="CR35" s="8">
        <v>2.1172904710407798</v>
      </c>
      <c r="CS35" s="7">
        <v>-2.2342646237801</v>
      </c>
      <c r="CT35" s="8">
        <v>2.7345795049800499</v>
      </c>
      <c r="CU35" s="7">
        <v>26.257327519390799</v>
      </c>
      <c r="CV35" s="8">
        <v>1.02812389388326</v>
      </c>
      <c r="CW35" s="7">
        <v>26.587477910311399</v>
      </c>
      <c r="CX35" s="8">
        <v>1.9269718250472001</v>
      </c>
      <c r="CY35" s="7">
        <v>25.118650792110699</v>
      </c>
      <c r="CZ35" s="8">
        <v>2.25554889031836</v>
      </c>
      <c r="DA35" s="7">
        <v>-1.46882711820075</v>
      </c>
      <c r="DB35" s="9">
        <v>2.7684078238785399</v>
      </c>
    </row>
    <row r="36" spans="1:106" ht="15" customHeight="1" x14ac:dyDescent="0.25">
      <c r="A36" s="10" t="s">
        <v>38</v>
      </c>
      <c r="B36" s="46">
        <v>2</v>
      </c>
      <c r="C36" s="7">
        <v>33.062469661985297</v>
      </c>
      <c r="D36" s="8">
        <v>1.03980208543955</v>
      </c>
      <c r="E36" s="7">
        <v>32.6552236247975</v>
      </c>
      <c r="F36" s="8">
        <v>2.04657832169806</v>
      </c>
      <c r="G36" s="7">
        <v>34.431980347617099</v>
      </c>
      <c r="H36" s="8">
        <v>1.83170087648559</v>
      </c>
      <c r="I36" s="7">
        <v>1.77675672281956</v>
      </c>
      <c r="J36" s="8">
        <v>2.8589885235950301</v>
      </c>
      <c r="K36" s="7">
        <v>33.211192613187002</v>
      </c>
      <c r="L36" s="8">
        <v>1.1425190321221901</v>
      </c>
      <c r="M36" s="7">
        <v>31.924846890058301</v>
      </c>
      <c r="N36" s="8">
        <v>2.1233851944057101</v>
      </c>
      <c r="O36" s="7">
        <v>37.138582658506003</v>
      </c>
      <c r="P36" s="8">
        <v>2.3053626743509898</v>
      </c>
      <c r="Q36" s="7">
        <v>5.2137357684477097</v>
      </c>
      <c r="R36" s="8">
        <v>3.1624255335390301</v>
      </c>
      <c r="S36" s="7">
        <v>36.6003213885976</v>
      </c>
      <c r="T36" s="8">
        <v>1.1166900366043799</v>
      </c>
      <c r="U36" s="7">
        <v>36.098081101964098</v>
      </c>
      <c r="V36" s="8">
        <v>2.3208687657356499</v>
      </c>
      <c r="W36" s="7">
        <v>39.518808127811397</v>
      </c>
      <c r="X36" s="8">
        <v>1.9953686839506499</v>
      </c>
      <c r="Y36" s="7">
        <v>3.4207270258472802</v>
      </c>
      <c r="Z36" s="8">
        <v>3.1854413143359301</v>
      </c>
      <c r="AA36" s="7">
        <v>62.822299872414497</v>
      </c>
      <c r="AB36" s="8">
        <v>1.12699134111212</v>
      </c>
      <c r="AC36" s="7">
        <v>56.042049214121803</v>
      </c>
      <c r="AD36" s="8">
        <v>2.3228485316598602</v>
      </c>
      <c r="AE36" s="7">
        <v>69.380395960387702</v>
      </c>
      <c r="AF36" s="8">
        <v>1.98876387490426</v>
      </c>
      <c r="AG36" s="7">
        <v>13.338346746265801</v>
      </c>
      <c r="AH36" s="8">
        <v>3.0969504631342799</v>
      </c>
      <c r="AI36" s="7">
        <v>39.216370855697598</v>
      </c>
      <c r="AJ36" s="8">
        <v>0.96733910767754205</v>
      </c>
      <c r="AK36" s="7">
        <v>37.395823459688103</v>
      </c>
      <c r="AL36" s="8">
        <v>2.53917540494519</v>
      </c>
      <c r="AM36" s="7">
        <v>40.050949721841299</v>
      </c>
      <c r="AN36" s="8">
        <v>1.8132219750460401</v>
      </c>
      <c r="AO36" s="7">
        <v>2.65512626215315</v>
      </c>
      <c r="AP36" s="8">
        <v>3.04079429909092</v>
      </c>
      <c r="AQ36" s="7">
        <v>35.468664197989</v>
      </c>
      <c r="AR36" s="8">
        <v>1.2029901852718501</v>
      </c>
      <c r="AS36" s="7">
        <v>38.5107346527994</v>
      </c>
      <c r="AT36" s="8">
        <v>2.1231789317852399</v>
      </c>
      <c r="AU36" s="7">
        <v>32.4421830091499</v>
      </c>
      <c r="AV36" s="8">
        <v>2.18722265524416</v>
      </c>
      <c r="AW36" s="7">
        <v>-6.0685516436495401</v>
      </c>
      <c r="AX36" s="8">
        <v>2.8843094864832199</v>
      </c>
      <c r="AY36" s="7">
        <v>16.973206143618999</v>
      </c>
      <c r="AZ36" s="8">
        <v>1.0255468349601999</v>
      </c>
      <c r="BA36" s="7">
        <v>22.2328151959276</v>
      </c>
      <c r="BB36" s="8">
        <v>2.1595762321937202</v>
      </c>
      <c r="BC36" s="7">
        <v>14.293696692604801</v>
      </c>
      <c r="BD36" s="8">
        <v>1.74486411465936</v>
      </c>
      <c r="BE36" s="7">
        <v>-7.9391185033227902</v>
      </c>
      <c r="BF36" s="8">
        <v>2.7325820226043902</v>
      </c>
      <c r="BG36" s="7">
        <v>43.459985526230902</v>
      </c>
      <c r="BH36" s="8">
        <v>1.18614538173779</v>
      </c>
      <c r="BI36" s="7">
        <v>40.021153723772798</v>
      </c>
      <c r="BJ36" s="8">
        <v>2.3263712140455</v>
      </c>
      <c r="BK36" s="7">
        <v>49.4034749620089</v>
      </c>
      <c r="BL36" s="8">
        <v>2.1477960238012499</v>
      </c>
      <c r="BM36" s="7">
        <v>9.3823212382361305</v>
      </c>
      <c r="BN36" s="8">
        <v>2.79861917674772</v>
      </c>
      <c r="BO36" s="7">
        <v>56.400553144977899</v>
      </c>
      <c r="BP36" s="8">
        <v>1.2177816180057399</v>
      </c>
      <c r="BQ36" s="7">
        <v>53.752198487243099</v>
      </c>
      <c r="BR36" s="8">
        <v>2.37682238425753</v>
      </c>
      <c r="BS36" s="7">
        <v>56.682110501404303</v>
      </c>
      <c r="BT36" s="8">
        <v>2.3171186114925502</v>
      </c>
      <c r="BU36" s="7">
        <v>2.9299120141611801</v>
      </c>
      <c r="BV36" s="8">
        <v>3.17671456288249</v>
      </c>
      <c r="BW36" s="7">
        <v>35.088927468007697</v>
      </c>
      <c r="BX36" s="8">
        <v>1.1526192829426301</v>
      </c>
      <c r="BY36" s="7">
        <v>36.695905692670202</v>
      </c>
      <c r="BZ36" s="8">
        <v>2.3444166852143802</v>
      </c>
      <c r="CA36" s="7">
        <v>34.688554944214303</v>
      </c>
      <c r="CB36" s="8">
        <v>2.0901560215750501</v>
      </c>
      <c r="CC36" s="7">
        <v>-2.0073507484558601</v>
      </c>
      <c r="CD36" s="8">
        <v>2.88248727595417</v>
      </c>
      <c r="CE36" s="7">
        <v>26.990201536678999</v>
      </c>
      <c r="CF36" s="8">
        <v>1.11590395282761</v>
      </c>
      <c r="CG36" s="7">
        <v>26.7984510026387</v>
      </c>
      <c r="CH36" s="8">
        <v>2.2422947024446702</v>
      </c>
      <c r="CI36" s="7">
        <v>27.5294169863874</v>
      </c>
      <c r="CJ36" s="8">
        <v>2.05819192922164</v>
      </c>
      <c r="CK36" s="7">
        <v>0.73096598374872102</v>
      </c>
      <c r="CL36" s="8">
        <v>2.6220410434278798</v>
      </c>
      <c r="CM36" s="7">
        <v>31.358093986819199</v>
      </c>
      <c r="CN36" s="8">
        <v>1.3773754333755499</v>
      </c>
      <c r="CO36" s="7">
        <v>28.442626872063201</v>
      </c>
      <c r="CP36" s="8">
        <v>2.2233263092681401</v>
      </c>
      <c r="CQ36" s="7">
        <v>32.809276945619501</v>
      </c>
      <c r="CR36" s="8">
        <v>2.3414671394370798</v>
      </c>
      <c r="CS36" s="7">
        <v>4.3666500735563396</v>
      </c>
      <c r="CT36" s="8">
        <v>2.8178294748238999</v>
      </c>
      <c r="CU36" s="7">
        <v>42.113090554949999</v>
      </c>
      <c r="CV36" s="8">
        <v>1.2925319707371501</v>
      </c>
      <c r="CW36" s="7">
        <v>39.787539846271301</v>
      </c>
      <c r="CX36" s="8">
        <v>2.1835959749259102</v>
      </c>
      <c r="CY36" s="7">
        <v>46.780254192625101</v>
      </c>
      <c r="CZ36" s="8">
        <v>2.3503015599410699</v>
      </c>
      <c r="DA36" s="7">
        <v>6.9927143463537904</v>
      </c>
      <c r="DB36" s="9">
        <v>3.2325117058810302</v>
      </c>
    </row>
    <row r="37" spans="1:106" ht="15" customHeight="1" x14ac:dyDescent="0.25">
      <c r="A37" s="10" t="s">
        <v>39</v>
      </c>
      <c r="B37" s="46">
        <v>2</v>
      </c>
      <c r="C37" s="7">
        <v>21.4741574190272</v>
      </c>
      <c r="D37" s="8">
        <v>0.92976296652727097</v>
      </c>
      <c r="E37" s="7">
        <v>18.828777913451901</v>
      </c>
      <c r="F37" s="8">
        <v>1.7011945935867701</v>
      </c>
      <c r="G37" s="7">
        <v>22.586337413719999</v>
      </c>
      <c r="H37" s="8">
        <v>1.82308438466032</v>
      </c>
      <c r="I37" s="7">
        <v>3.7575595002680999</v>
      </c>
      <c r="J37" s="8">
        <v>2.49226415109313</v>
      </c>
      <c r="K37" s="7">
        <v>12.2614607532566</v>
      </c>
      <c r="L37" s="8">
        <v>0.65383534860772097</v>
      </c>
      <c r="M37" s="7">
        <v>12.1999315339104</v>
      </c>
      <c r="N37" s="8">
        <v>1.40511121571815</v>
      </c>
      <c r="O37" s="7">
        <v>13.0804972147012</v>
      </c>
      <c r="P37" s="8">
        <v>1.3825554145683601</v>
      </c>
      <c r="Q37" s="7">
        <v>0.88056568079081499</v>
      </c>
      <c r="R37" s="8">
        <v>2.0208048674961501</v>
      </c>
      <c r="S37" s="7">
        <v>20.011689591330299</v>
      </c>
      <c r="T37" s="8">
        <v>0.74123908096189695</v>
      </c>
      <c r="U37" s="7">
        <v>19.645161465413999</v>
      </c>
      <c r="V37" s="8">
        <v>1.28977036187394</v>
      </c>
      <c r="W37" s="7">
        <v>20.591555149960801</v>
      </c>
      <c r="X37" s="8">
        <v>1.4864593086148501</v>
      </c>
      <c r="Y37" s="7">
        <v>0.94639368454670203</v>
      </c>
      <c r="Z37" s="8">
        <v>1.8698989893867499</v>
      </c>
      <c r="AA37" s="7">
        <v>25.399413938529701</v>
      </c>
      <c r="AB37" s="8">
        <v>1.0166215642860501</v>
      </c>
      <c r="AC37" s="7">
        <v>24.549926886968102</v>
      </c>
      <c r="AD37" s="8">
        <v>1.82766332652934</v>
      </c>
      <c r="AE37" s="7">
        <v>27.0842543818646</v>
      </c>
      <c r="AF37" s="8">
        <v>1.71151125625852</v>
      </c>
      <c r="AG37" s="7">
        <v>2.53432749489656</v>
      </c>
      <c r="AH37" s="8">
        <v>2.3997841031702798</v>
      </c>
      <c r="AI37" s="7">
        <v>28.552809615949599</v>
      </c>
      <c r="AJ37" s="8">
        <v>0.83726848172554502</v>
      </c>
      <c r="AK37" s="7">
        <v>25.900598168903802</v>
      </c>
      <c r="AL37" s="8">
        <v>1.68355806224266</v>
      </c>
      <c r="AM37" s="7">
        <v>28.1070869045701</v>
      </c>
      <c r="AN37" s="8">
        <v>1.78292501741444</v>
      </c>
      <c r="AO37" s="7">
        <v>2.2064887356662699</v>
      </c>
      <c r="AP37" s="8">
        <v>2.29398175921725</v>
      </c>
      <c r="AQ37" s="7">
        <v>28.291009528887901</v>
      </c>
      <c r="AR37" s="8">
        <v>0.83968532376164895</v>
      </c>
      <c r="AS37" s="7">
        <v>26.064897976681898</v>
      </c>
      <c r="AT37" s="8">
        <v>1.6497006320366301</v>
      </c>
      <c r="AU37" s="7">
        <v>30.4566259008323</v>
      </c>
      <c r="AV37" s="8">
        <v>1.85668480241973</v>
      </c>
      <c r="AW37" s="7">
        <v>4.3917279241504801</v>
      </c>
      <c r="AX37" s="8">
        <v>2.47241104728871</v>
      </c>
      <c r="AY37" s="7">
        <v>8.5181318770691199</v>
      </c>
      <c r="AZ37" s="8">
        <v>0.47868799465940498</v>
      </c>
      <c r="BA37" s="7">
        <v>8.9710506335780895</v>
      </c>
      <c r="BB37" s="8">
        <v>1.01500327926989</v>
      </c>
      <c r="BC37" s="7">
        <v>9.77379275197905</v>
      </c>
      <c r="BD37" s="8">
        <v>1.1125708614610501</v>
      </c>
      <c r="BE37" s="7">
        <v>0.80274211840096199</v>
      </c>
      <c r="BF37" s="8">
        <v>1.3885330177401101</v>
      </c>
      <c r="BG37" s="7">
        <v>19.1361374114767</v>
      </c>
      <c r="BH37" s="8">
        <v>0.84849676504322702</v>
      </c>
      <c r="BI37" s="7">
        <v>17.866625748093199</v>
      </c>
      <c r="BJ37" s="8">
        <v>1.66095648266235</v>
      </c>
      <c r="BK37" s="7">
        <v>20.320122861979598</v>
      </c>
      <c r="BL37" s="8">
        <v>1.65698527548956</v>
      </c>
      <c r="BM37" s="7">
        <v>2.4534971138863702</v>
      </c>
      <c r="BN37" s="8">
        <v>2.2614934531164801</v>
      </c>
      <c r="BO37" s="7">
        <v>16.1933378903468</v>
      </c>
      <c r="BP37" s="8">
        <v>0.71033987636370599</v>
      </c>
      <c r="BQ37" s="7">
        <v>14.5607203073493</v>
      </c>
      <c r="BR37" s="8">
        <v>1.5336238645545499</v>
      </c>
      <c r="BS37" s="7">
        <v>16.818012417003999</v>
      </c>
      <c r="BT37" s="8">
        <v>1.3203510405474901</v>
      </c>
      <c r="BU37" s="7">
        <v>2.2572921096546801</v>
      </c>
      <c r="BV37" s="8">
        <v>1.9135038451550299</v>
      </c>
      <c r="BW37" s="7">
        <v>17.5185117187103</v>
      </c>
      <c r="BX37" s="8">
        <v>0.81008027275622096</v>
      </c>
      <c r="BY37" s="7">
        <v>16.149898363065098</v>
      </c>
      <c r="BZ37" s="8">
        <v>1.6543364170438399</v>
      </c>
      <c r="CA37" s="7">
        <v>18.544527019152198</v>
      </c>
      <c r="CB37" s="8">
        <v>1.48543242062451</v>
      </c>
      <c r="CC37" s="7">
        <v>2.3946286560871202</v>
      </c>
      <c r="CD37" s="8">
        <v>2.0630219073400502</v>
      </c>
      <c r="CE37" s="7">
        <v>23.4596474017122</v>
      </c>
      <c r="CF37" s="8">
        <v>0.94543970998079296</v>
      </c>
      <c r="CG37" s="7">
        <v>21.426141693340501</v>
      </c>
      <c r="CH37" s="8">
        <v>1.6019608024696499</v>
      </c>
      <c r="CI37" s="7">
        <v>26.143636396894301</v>
      </c>
      <c r="CJ37" s="8">
        <v>1.8065214011353301</v>
      </c>
      <c r="CK37" s="7">
        <v>4.7174947035538803</v>
      </c>
      <c r="CL37" s="8">
        <v>2.0062539825901502</v>
      </c>
      <c r="CM37" s="7">
        <v>23.5367968088302</v>
      </c>
      <c r="CN37" s="8">
        <v>0.89623251149560301</v>
      </c>
      <c r="CO37" s="7">
        <v>19.961671853873501</v>
      </c>
      <c r="CP37" s="8">
        <v>1.65983705094469</v>
      </c>
      <c r="CQ37" s="7">
        <v>25.770574296547601</v>
      </c>
      <c r="CR37" s="8">
        <v>1.6944736131162399</v>
      </c>
      <c r="CS37" s="7">
        <v>5.8089024426740599</v>
      </c>
      <c r="CT37" s="8">
        <v>2.2044486897825002</v>
      </c>
      <c r="CU37" s="7">
        <v>13.4741128054785</v>
      </c>
      <c r="CV37" s="8">
        <v>0.70681893973973098</v>
      </c>
      <c r="CW37" s="7">
        <v>12.795247991002601</v>
      </c>
      <c r="CX37" s="8">
        <v>1.5162783473411301</v>
      </c>
      <c r="CY37" s="7">
        <v>14.7200600303049</v>
      </c>
      <c r="CZ37" s="8">
        <v>1.4055560306831001</v>
      </c>
      <c r="DA37" s="7">
        <v>1.9248120393022401</v>
      </c>
      <c r="DB37" s="9">
        <v>1.92754122406701</v>
      </c>
    </row>
    <row r="38" spans="1:106" ht="15" customHeight="1" x14ac:dyDescent="0.25">
      <c r="A38" s="10" t="s">
        <v>40</v>
      </c>
      <c r="B38" s="46">
        <v>2</v>
      </c>
      <c r="C38" s="7">
        <v>18.091824864640099</v>
      </c>
      <c r="D38" s="8">
        <v>1.04843727258219</v>
      </c>
      <c r="E38" s="7">
        <v>18.6043961991674</v>
      </c>
      <c r="F38" s="8">
        <v>1.9209078957110901</v>
      </c>
      <c r="G38" s="7">
        <v>18.9679948510949</v>
      </c>
      <c r="H38" s="8">
        <v>2.1397913277433598</v>
      </c>
      <c r="I38" s="7">
        <v>0.36359865192754298</v>
      </c>
      <c r="J38" s="8">
        <v>3.0803917097395401</v>
      </c>
      <c r="K38" s="7">
        <v>29.549615458943901</v>
      </c>
      <c r="L38" s="8">
        <v>1.24263321675613</v>
      </c>
      <c r="M38" s="7">
        <v>29.248552346884999</v>
      </c>
      <c r="N38" s="8">
        <v>2.4501466360732702</v>
      </c>
      <c r="O38" s="7">
        <v>30.328468350722201</v>
      </c>
      <c r="P38" s="8">
        <v>2.3703953890030101</v>
      </c>
      <c r="Q38" s="7">
        <v>1.07991600383722</v>
      </c>
      <c r="R38" s="8">
        <v>3.2963089056573098</v>
      </c>
      <c r="S38" s="7">
        <v>31.191425208905098</v>
      </c>
      <c r="T38" s="8">
        <v>1.2868783268155499</v>
      </c>
      <c r="U38" s="7">
        <v>32.148630801034003</v>
      </c>
      <c r="V38" s="8">
        <v>2.3860583565921099</v>
      </c>
      <c r="W38" s="7">
        <v>30.156114407715201</v>
      </c>
      <c r="X38" s="8">
        <v>2.5070992138621602</v>
      </c>
      <c r="Y38" s="7">
        <v>-1.99251639331874</v>
      </c>
      <c r="Z38" s="8">
        <v>3.77470616677657</v>
      </c>
      <c r="AA38" s="7">
        <v>49.634859719404297</v>
      </c>
      <c r="AB38" s="8">
        <v>1.1708889135570399</v>
      </c>
      <c r="AC38" s="7">
        <v>50.608761113240803</v>
      </c>
      <c r="AD38" s="8">
        <v>2.7305126299133402</v>
      </c>
      <c r="AE38" s="7">
        <v>51.963874776983999</v>
      </c>
      <c r="AF38" s="8">
        <v>2.5495687945674699</v>
      </c>
      <c r="AG38" s="7">
        <v>1.35511366374322</v>
      </c>
      <c r="AH38" s="8">
        <v>3.5297040916777598</v>
      </c>
      <c r="AI38" s="7">
        <v>35.472898020445101</v>
      </c>
      <c r="AJ38" s="8">
        <v>1.15708617954529</v>
      </c>
      <c r="AK38" s="7">
        <v>35.967431170205799</v>
      </c>
      <c r="AL38" s="8">
        <v>2.3639564162917299</v>
      </c>
      <c r="AM38" s="7">
        <v>35.5051852102523</v>
      </c>
      <c r="AN38" s="8">
        <v>2.2505464946257798</v>
      </c>
      <c r="AO38" s="7">
        <v>-0.46224595995351297</v>
      </c>
      <c r="AP38" s="8">
        <v>3.3582549708374199</v>
      </c>
      <c r="AQ38" s="7">
        <v>48.795710343131297</v>
      </c>
      <c r="AR38" s="8">
        <v>1.2144623564161099</v>
      </c>
      <c r="AS38" s="7">
        <v>52.078483790161897</v>
      </c>
      <c r="AT38" s="8">
        <v>2.5682396631041202</v>
      </c>
      <c r="AU38" s="7">
        <v>47.553254756834399</v>
      </c>
      <c r="AV38" s="8">
        <v>2.7112666601465998</v>
      </c>
      <c r="AW38" s="7">
        <v>-4.5252290333275003</v>
      </c>
      <c r="AX38" s="8">
        <v>3.8512809427024299</v>
      </c>
      <c r="AY38" s="7">
        <v>30.656325385386602</v>
      </c>
      <c r="AZ38" s="8">
        <v>1.05012402546659</v>
      </c>
      <c r="BA38" s="7">
        <v>33.639725262033899</v>
      </c>
      <c r="BB38" s="8">
        <v>2.58881942777781</v>
      </c>
      <c r="BC38" s="7">
        <v>31.852520177810799</v>
      </c>
      <c r="BD38" s="8">
        <v>2.3840118655822602</v>
      </c>
      <c r="BE38" s="7">
        <v>-1.78720508422311</v>
      </c>
      <c r="BF38" s="8">
        <v>3.5607957295593899</v>
      </c>
      <c r="BG38" s="7">
        <v>42.678800321566897</v>
      </c>
      <c r="BH38" s="8">
        <v>1.2562800588487399</v>
      </c>
      <c r="BI38" s="7">
        <v>43.847370550558999</v>
      </c>
      <c r="BJ38" s="8">
        <v>2.6088357983314601</v>
      </c>
      <c r="BK38" s="7">
        <v>45.443142661168501</v>
      </c>
      <c r="BL38" s="8">
        <v>2.39460659916005</v>
      </c>
      <c r="BM38" s="7">
        <v>1.5957721106095</v>
      </c>
      <c r="BN38" s="8">
        <v>3.7867964681903499</v>
      </c>
      <c r="BO38" s="7">
        <v>56.904333520181801</v>
      </c>
      <c r="BP38" s="8">
        <v>1.1787977069594699</v>
      </c>
      <c r="BQ38" s="7">
        <v>54.704311542377702</v>
      </c>
      <c r="BR38" s="8">
        <v>2.4565357694436698</v>
      </c>
      <c r="BS38" s="7">
        <v>60.809106496015403</v>
      </c>
      <c r="BT38" s="8">
        <v>2.6795137311786998</v>
      </c>
      <c r="BU38" s="7">
        <v>6.1047949536377599</v>
      </c>
      <c r="BV38" s="8">
        <v>3.7638255261162001</v>
      </c>
      <c r="BW38" s="7">
        <v>13.922903404425099</v>
      </c>
      <c r="BX38" s="8">
        <v>0.85308767145689202</v>
      </c>
      <c r="BY38" s="7">
        <v>11.6231256568764</v>
      </c>
      <c r="BZ38" s="8">
        <v>1.5040523402899899</v>
      </c>
      <c r="CA38" s="7">
        <v>16.933253396964901</v>
      </c>
      <c r="CB38" s="8">
        <v>1.6564426494664899</v>
      </c>
      <c r="CC38" s="7">
        <v>5.3101277400884896</v>
      </c>
      <c r="CD38" s="8">
        <v>1.9474051233009799</v>
      </c>
      <c r="CE38" s="7">
        <v>26.348362289335999</v>
      </c>
      <c r="CF38" s="8">
        <v>0.93422072436866199</v>
      </c>
      <c r="CG38" s="7">
        <v>24.532462984591699</v>
      </c>
      <c r="CH38" s="8">
        <v>2.2274772683756301</v>
      </c>
      <c r="CI38" s="7">
        <v>27.1424358016829</v>
      </c>
      <c r="CJ38" s="8">
        <v>2.36508816384785</v>
      </c>
      <c r="CK38" s="7">
        <v>2.6099728170911201</v>
      </c>
      <c r="CL38" s="8">
        <v>3.504958695334</v>
      </c>
      <c r="CM38" s="7">
        <v>28.16360392835</v>
      </c>
      <c r="CN38" s="8">
        <v>1.2538231523314001</v>
      </c>
      <c r="CO38" s="7">
        <v>28.121819301616199</v>
      </c>
      <c r="CP38" s="8">
        <v>2.7152538494852099</v>
      </c>
      <c r="CQ38" s="7">
        <v>31.133546160734799</v>
      </c>
      <c r="CR38" s="8">
        <v>2.3330698139877102</v>
      </c>
      <c r="CS38" s="7">
        <v>3.0117268591186099</v>
      </c>
      <c r="CT38" s="8">
        <v>3.7531980405201999</v>
      </c>
      <c r="CU38" s="7">
        <v>34.192082140571003</v>
      </c>
      <c r="CV38" s="8">
        <v>1.1630129857296301</v>
      </c>
      <c r="CW38" s="7">
        <v>31.438102816135899</v>
      </c>
      <c r="CX38" s="8">
        <v>2.4984699240591302</v>
      </c>
      <c r="CY38" s="7">
        <v>38.992251493209402</v>
      </c>
      <c r="CZ38" s="8">
        <v>2.4108360305221699</v>
      </c>
      <c r="DA38" s="7">
        <v>7.5541486770735302</v>
      </c>
      <c r="DB38" s="9">
        <v>3.6811751973497699</v>
      </c>
    </row>
    <row r="39" spans="1:106" ht="15" customHeight="1" x14ac:dyDescent="0.25">
      <c r="A39" s="13" t="s">
        <v>41</v>
      </c>
      <c r="B39" s="46">
        <v>2</v>
      </c>
      <c r="C39" s="7">
        <v>43.479440165165499</v>
      </c>
      <c r="D39" s="8">
        <v>1.31119288228894</v>
      </c>
      <c r="E39" s="7">
        <v>43.9342069821096</v>
      </c>
      <c r="F39" s="8">
        <v>2.6291481014903</v>
      </c>
      <c r="G39" s="7">
        <v>42.0573530315813</v>
      </c>
      <c r="H39" s="8">
        <v>2.7766130806636</v>
      </c>
      <c r="I39" s="7">
        <v>-1.8768539505283599</v>
      </c>
      <c r="J39" s="8">
        <v>3.67332334066236</v>
      </c>
      <c r="K39" s="7">
        <v>12.171777046188801</v>
      </c>
      <c r="L39" s="8">
        <v>0.78545977914688203</v>
      </c>
      <c r="M39" s="7">
        <v>12.0158587468928</v>
      </c>
      <c r="N39" s="8">
        <v>1.58832149256888</v>
      </c>
      <c r="O39" s="7">
        <v>11.149481327233399</v>
      </c>
      <c r="P39" s="8">
        <v>1.79057844533216</v>
      </c>
      <c r="Q39" s="7">
        <v>-0.866377419659354</v>
      </c>
      <c r="R39" s="8">
        <v>2.3393605707640499</v>
      </c>
      <c r="S39" s="7">
        <v>23.241664389906301</v>
      </c>
      <c r="T39" s="8">
        <v>1.04362836659131</v>
      </c>
      <c r="U39" s="7">
        <v>24.141318922967201</v>
      </c>
      <c r="V39" s="8">
        <v>1.84960120803691</v>
      </c>
      <c r="W39" s="7">
        <v>23.349807339471401</v>
      </c>
      <c r="X39" s="8">
        <v>2.2885725802167101</v>
      </c>
      <c r="Y39" s="7">
        <v>-0.79151158349575101</v>
      </c>
      <c r="Z39" s="8">
        <v>2.9391505883912998</v>
      </c>
      <c r="AA39" s="7">
        <v>47.155123541053698</v>
      </c>
      <c r="AB39" s="8">
        <v>1.36707838412836</v>
      </c>
      <c r="AC39" s="7">
        <v>45.397685351613902</v>
      </c>
      <c r="AD39" s="8">
        <v>2.5540317816826899</v>
      </c>
      <c r="AE39" s="7">
        <v>45.1218023824716</v>
      </c>
      <c r="AF39" s="8">
        <v>2.8083477096021299</v>
      </c>
      <c r="AG39" s="7">
        <v>-0.27588296914230198</v>
      </c>
      <c r="AH39" s="8">
        <v>3.6742926074090199</v>
      </c>
      <c r="AI39" s="7">
        <v>60.737996734391203</v>
      </c>
      <c r="AJ39" s="8">
        <v>1.39126483332128</v>
      </c>
      <c r="AK39" s="7">
        <v>61.114143121251999</v>
      </c>
      <c r="AL39" s="8">
        <v>2.7525315628167899</v>
      </c>
      <c r="AM39" s="7">
        <v>54.303288320305199</v>
      </c>
      <c r="AN39" s="8">
        <v>2.8384549695828198</v>
      </c>
      <c r="AO39" s="7">
        <v>-6.81085480094678</v>
      </c>
      <c r="AP39" s="8">
        <v>3.7694759390865902</v>
      </c>
      <c r="AQ39" s="7">
        <v>53.5060820802981</v>
      </c>
      <c r="AR39" s="8">
        <v>1.5419037605236301</v>
      </c>
      <c r="AS39" s="7">
        <v>57.525251010663702</v>
      </c>
      <c r="AT39" s="8">
        <v>2.5490827836552401</v>
      </c>
      <c r="AU39" s="7">
        <v>48.892121776513598</v>
      </c>
      <c r="AV39" s="8">
        <v>2.95559831621049</v>
      </c>
      <c r="AW39" s="7">
        <v>-8.6331292341500703</v>
      </c>
      <c r="AX39" s="8">
        <v>3.61700923238195</v>
      </c>
      <c r="AY39" s="7">
        <v>17.414449578227501</v>
      </c>
      <c r="AZ39" s="8">
        <v>1.08885560535444</v>
      </c>
      <c r="BA39" s="7">
        <v>20.495553961339098</v>
      </c>
      <c r="BB39" s="8">
        <v>2.0147635225884999</v>
      </c>
      <c r="BC39" s="7">
        <v>13.7562228767242</v>
      </c>
      <c r="BD39" s="8">
        <v>1.8947093606887699</v>
      </c>
      <c r="BE39" s="7">
        <v>-6.73933108461486</v>
      </c>
      <c r="BF39" s="8">
        <v>2.48571317683193</v>
      </c>
      <c r="BG39" s="7">
        <v>31.212558634323202</v>
      </c>
      <c r="BH39" s="8">
        <v>1.3843368600477499</v>
      </c>
      <c r="BI39" s="7">
        <v>32.272958450784898</v>
      </c>
      <c r="BJ39" s="8">
        <v>2.49666109190176</v>
      </c>
      <c r="BK39" s="7">
        <v>28.742977210755001</v>
      </c>
      <c r="BL39" s="8">
        <v>2.19534455841861</v>
      </c>
      <c r="BM39" s="7">
        <v>-3.52998124002989</v>
      </c>
      <c r="BN39" s="8">
        <v>3.4453633799596002</v>
      </c>
      <c r="BO39" s="7">
        <v>31.928355798206098</v>
      </c>
      <c r="BP39" s="8">
        <v>1.24380803529477</v>
      </c>
      <c r="BQ39" s="7">
        <v>31.757954168025702</v>
      </c>
      <c r="BR39" s="8">
        <v>2.42282338185086</v>
      </c>
      <c r="BS39" s="7">
        <v>27.526677066677401</v>
      </c>
      <c r="BT39" s="8">
        <v>2.5219298973986399</v>
      </c>
      <c r="BU39" s="7">
        <v>-4.2312771013483301</v>
      </c>
      <c r="BV39" s="8">
        <v>3.3629132817527299</v>
      </c>
      <c r="BW39" s="7">
        <v>34.8175916537406</v>
      </c>
      <c r="BX39" s="8">
        <v>1.29626099454012</v>
      </c>
      <c r="BY39" s="7">
        <v>32.141223408755302</v>
      </c>
      <c r="BZ39" s="8">
        <v>2.4415846482187602</v>
      </c>
      <c r="CA39" s="7">
        <v>30.910871869127199</v>
      </c>
      <c r="CB39" s="8">
        <v>2.5682266651934098</v>
      </c>
      <c r="CC39" s="7">
        <v>-1.23035153962808</v>
      </c>
      <c r="CD39" s="8">
        <v>3.3393561959169098</v>
      </c>
      <c r="CE39" s="7">
        <v>49.799751827732202</v>
      </c>
      <c r="CF39" s="8">
        <v>1.29757998874599</v>
      </c>
      <c r="CG39" s="7">
        <v>48.597282842355703</v>
      </c>
      <c r="CH39" s="8">
        <v>2.15642375092412</v>
      </c>
      <c r="CI39" s="7">
        <v>44.443508970900098</v>
      </c>
      <c r="CJ39" s="8">
        <v>2.8166301111040601</v>
      </c>
      <c r="CK39" s="7">
        <v>-4.1537738714556296</v>
      </c>
      <c r="CL39" s="8">
        <v>3.5004475557095698</v>
      </c>
      <c r="CM39" s="7">
        <v>44.760979122459602</v>
      </c>
      <c r="CN39" s="8">
        <v>1.37291908881003</v>
      </c>
      <c r="CO39" s="7">
        <v>46.1322587872166</v>
      </c>
      <c r="CP39" s="8">
        <v>2.3517549278983401</v>
      </c>
      <c r="CQ39" s="7">
        <v>40.995797055254201</v>
      </c>
      <c r="CR39" s="8">
        <v>2.7390631413535802</v>
      </c>
      <c r="CS39" s="7">
        <v>-5.1364617319624504</v>
      </c>
      <c r="CT39" s="8">
        <v>3.3672029339485801</v>
      </c>
      <c r="CU39" s="7">
        <v>26.5763775140422</v>
      </c>
      <c r="CV39" s="8">
        <v>1.23904869049501</v>
      </c>
      <c r="CW39" s="7">
        <v>21.5100665143462</v>
      </c>
      <c r="CX39" s="8">
        <v>2.16610397507498</v>
      </c>
      <c r="CY39" s="7">
        <v>28.514281866588298</v>
      </c>
      <c r="CZ39" s="8">
        <v>2.4685411525255199</v>
      </c>
      <c r="DA39" s="7">
        <v>7.0042153522420998</v>
      </c>
      <c r="DB39" s="9">
        <v>3.4598724518175299</v>
      </c>
    </row>
    <row r="40" spans="1:106" ht="15" customHeight="1" x14ac:dyDescent="0.25">
      <c r="A40" s="10" t="s">
        <v>42</v>
      </c>
      <c r="B40" s="46">
        <v>2</v>
      </c>
      <c r="C40" s="7">
        <v>64.717719962851206</v>
      </c>
      <c r="D40" s="8">
        <v>1.24534309592978</v>
      </c>
      <c r="E40" s="7">
        <v>67.833227784664302</v>
      </c>
      <c r="F40" s="8">
        <v>2.1664791332544699</v>
      </c>
      <c r="G40" s="7">
        <v>58.841906841124697</v>
      </c>
      <c r="H40" s="8">
        <v>2.2888315796668302</v>
      </c>
      <c r="I40" s="7">
        <v>-8.9913209435396499</v>
      </c>
      <c r="J40" s="8">
        <v>3.3299025225365502</v>
      </c>
      <c r="K40" s="7">
        <v>36.813967338558498</v>
      </c>
      <c r="L40" s="8">
        <v>1.39503238335032</v>
      </c>
      <c r="M40" s="7">
        <v>38.326994492271297</v>
      </c>
      <c r="N40" s="8">
        <v>2.8262995924240499</v>
      </c>
      <c r="O40" s="7">
        <v>35.324771610787501</v>
      </c>
      <c r="P40" s="8">
        <v>2.5132981117923299</v>
      </c>
      <c r="Q40" s="7">
        <v>-3.0022228814838199</v>
      </c>
      <c r="R40" s="8">
        <v>3.7444783346696302</v>
      </c>
      <c r="S40" s="7">
        <v>33.605531319635901</v>
      </c>
      <c r="T40" s="8">
        <v>1.32535855650315</v>
      </c>
      <c r="U40" s="7">
        <v>34.6086148911224</v>
      </c>
      <c r="V40" s="8">
        <v>2.7493070421389501</v>
      </c>
      <c r="W40" s="7">
        <v>34.482395845209297</v>
      </c>
      <c r="X40" s="8">
        <v>2.3025129074670398</v>
      </c>
      <c r="Y40" s="7">
        <v>-0.12621904591302499</v>
      </c>
      <c r="Z40" s="8">
        <v>3.7516094142187</v>
      </c>
      <c r="AA40" s="7">
        <v>38.320247060967397</v>
      </c>
      <c r="AB40" s="8">
        <v>1.3350144108208699</v>
      </c>
      <c r="AC40" s="7">
        <v>38.782710693890401</v>
      </c>
      <c r="AD40" s="8">
        <v>2.7885530186294099</v>
      </c>
      <c r="AE40" s="7">
        <v>37.898193782898403</v>
      </c>
      <c r="AF40" s="8">
        <v>2.4586855527978599</v>
      </c>
      <c r="AG40" s="7">
        <v>-0.88451691099197705</v>
      </c>
      <c r="AH40" s="8">
        <v>3.8657511003868201</v>
      </c>
      <c r="AI40" s="7">
        <v>73.189803157878401</v>
      </c>
      <c r="AJ40" s="8">
        <v>1.1006966435947001</v>
      </c>
      <c r="AK40" s="7">
        <v>73.909962444616298</v>
      </c>
      <c r="AL40" s="8">
        <v>1.9586021951544501</v>
      </c>
      <c r="AM40" s="7">
        <v>74.011499305803497</v>
      </c>
      <c r="AN40" s="8">
        <v>2.8087232271014901</v>
      </c>
      <c r="AO40" s="7">
        <v>0.101536861187199</v>
      </c>
      <c r="AP40" s="8">
        <v>3.6861647960739901</v>
      </c>
      <c r="AQ40" s="7">
        <v>57.247020791296599</v>
      </c>
      <c r="AR40" s="8">
        <v>1.36967806517776</v>
      </c>
      <c r="AS40" s="7">
        <v>69.361400457491001</v>
      </c>
      <c r="AT40" s="8">
        <v>2.1638645879770402</v>
      </c>
      <c r="AU40" s="7">
        <v>45.859811113870499</v>
      </c>
      <c r="AV40" s="8">
        <v>2.7751021547980699</v>
      </c>
      <c r="AW40" s="7">
        <v>-23.501589343620498</v>
      </c>
      <c r="AX40" s="8">
        <v>3.7168989623066002</v>
      </c>
      <c r="AY40" s="7">
        <v>14.0375526576737</v>
      </c>
      <c r="AZ40" s="8">
        <v>0.89706088639530601</v>
      </c>
      <c r="BA40" s="7">
        <v>19.798010766255</v>
      </c>
      <c r="BB40" s="8">
        <v>1.8835404731597301</v>
      </c>
      <c r="BC40" s="7">
        <v>10.670628735851301</v>
      </c>
      <c r="BD40" s="8">
        <v>1.8582756750515299</v>
      </c>
      <c r="BE40" s="7">
        <v>-9.1273820304037194</v>
      </c>
      <c r="BF40" s="8">
        <v>2.7159667595571499</v>
      </c>
      <c r="BG40" s="7">
        <v>67.913435939792905</v>
      </c>
      <c r="BH40" s="8">
        <v>1.1130907789523901</v>
      </c>
      <c r="BI40" s="7">
        <v>70.075435543532393</v>
      </c>
      <c r="BJ40" s="8">
        <v>2.11528204696249</v>
      </c>
      <c r="BK40" s="7">
        <v>65.925983422664899</v>
      </c>
      <c r="BL40" s="8">
        <v>2.7111939190489398</v>
      </c>
      <c r="BM40" s="7">
        <v>-4.1494521208675899</v>
      </c>
      <c r="BN40" s="8">
        <v>3.8876872346348201</v>
      </c>
      <c r="BO40" s="7">
        <v>34.955033533695399</v>
      </c>
      <c r="BP40" s="8">
        <v>1.2060012053948299</v>
      </c>
      <c r="BQ40" s="7">
        <v>36.400438468182699</v>
      </c>
      <c r="BR40" s="8">
        <v>2.2463362341638602</v>
      </c>
      <c r="BS40" s="7">
        <v>34.8452931840649</v>
      </c>
      <c r="BT40" s="8">
        <v>2.32977715067332</v>
      </c>
      <c r="BU40" s="7">
        <v>-1.5551452841178299</v>
      </c>
      <c r="BV40" s="8">
        <v>3.4381496135288199</v>
      </c>
      <c r="BW40" s="7">
        <v>33.4515199646697</v>
      </c>
      <c r="BX40" s="8">
        <v>1.4386106977613</v>
      </c>
      <c r="BY40" s="7">
        <v>39.497762889597297</v>
      </c>
      <c r="BZ40" s="8">
        <v>2.3351803661627799</v>
      </c>
      <c r="CA40" s="7">
        <v>28.215508566247401</v>
      </c>
      <c r="CB40" s="8">
        <v>2.2593951407817299</v>
      </c>
      <c r="CC40" s="7">
        <v>-11.2822543233499</v>
      </c>
      <c r="CD40" s="8">
        <v>3.4776608409049401</v>
      </c>
      <c r="CE40" s="7">
        <v>51.831938668257401</v>
      </c>
      <c r="CF40" s="8">
        <v>1.33473928859638</v>
      </c>
      <c r="CG40" s="7">
        <v>55.888534222553602</v>
      </c>
      <c r="CH40" s="8">
        <v>2.5989831445058398</v>
      </c>
      <c r="CI40" s="7">
        <v>50.407131805852103</v>
      </c>
      <c r="CJ40" s="8">
        <v>2.6366950477905302</v>
      </c>
      <c r="CK40" s="7">
        <v>-5.4814024167014797</v>
      </c>
      <c r="CL40" s="8">
        <v>3.9271466096394398</v>
      </c>
      <c r="CM40" s="7">
        <v>38.2308496485673</v>
      </c>
      <c r="CN40" s="8">
        <v>1.2464774838471</v>
      </c>
      <c r="CO40" s="7">
        <v>42.766799532169699</v>
      </c>
      <c r="CP40" s="8">
        <v>2.0221483599273098</v>
      </c>
      <c r="CQ40" s="7">
        <v>36.209455190741998</v>
      </c>
      <c r="CR40" s="8">
        <v>2.3502730590134102</v>
      </c>
      <c r="CS40" s="7">
        <v>-6.5573443414276902</v>
      </c>
      <c r="CT40" s="8">
        <v>2.8906377684311</v>
      </c>
      <c r="CU40" s="7">
        <v>30.235428658488601</v>
      </c>
      <c r="CV40" s="8">
        <v>1.2212895983934</v>
      </c>
      <c r="CW40" s="7">
        <v>34.609816254350797</v>
      </c>
      <c r="CX40" s="8">
        <v>2.3173564734305399</v>
      </c>
      <c r="CY40" s="7">
        <v>31.213729958568798</v>
      </c>
      <c r="CZ40" s="8">
        <v>2.3894034614133699</v>
      </c>
      <c r="DA40" s="7">
        <v>-3.3960862957819899</v>
      </c>
      <c r="DB40" s="9">
        <v>2.9877979492332498</v>
      </c>
    </row>
    <row r="41" spans="1:106" ht="15" customHeight="1" x14ac:dyDescent="0.25">
      <c r="A41" s="10" t="s">
        <v>43</v>
      </c>
      <c r="B41" s="46">
        <v>2</v>
      </c>
      <c r="C41" s="7">
        <v>58.364849688526597</v>
      </c>
      <c r="D41" s="8">
        <v>1.6851196679360001</v>
      </c>
      <c r="E41" s="7">
        <v>61.136184570515098</v>
      </c>
      <c r="F41" s="8">
        <v>2.3815000205414698</v>
      </c>
      <c r="G41" s="7">
        <v>55.2902619174221</v>
      </c>
      <c r="H41" s="8">
        <v>4.3038396517180599</v>
      </c>
      <c r="I41" s="7">
        <v>-5.8459226530930302</v>
      </c>
      <c r="J41" s="8">
        <v>4.7721518897163397</v>
      </c>
      <c r="K41" s="7">
        <v>42.588388390076098</v>
      </c>
      <c r="L41" s="8">
        <v>1.5474723266938499</v>
      </c>
      <c r="M41" s="7">
        <v>42.991813947147698</v>
      </c>
      <c r="N41" s="8">
        <v>2.4741082653873501</v>
      </c>
      <c r="O41" s="7">
        <v>42.400305190514999</v>
      </c>
      <c r="P41" s="8">
        <v>4.2641697188974499</v>
      </c>
      <c r="Q41" s="7">
        <v>-0.59150875663271996</v>
      </c>
      <c r="R41" s="8">
        <v>4.5011895142490097</v>
      </c>
      <c r="S41" s="7">
        <v>49.993109579448998</v>
      </c>
      <c r="T41" s="8">
        <v>1.78461232363254</v>
      </c>
      <c r="U41" s="7">
        <v>49.311446068639199</v>
      </c>
      <c r="V41" s="8">
        <v>2.1023969806739999</v>
      </c>
      <c r="W41" s="7">
        <v>52.002190570002298</v>
      </c>
      <c r="X41" s="8">
        <v>3.5271713748207199</v>
      </c>
      <c r="Y41" s="7">
        <v>2.6907445013630098</v>
      </c>
      <c r="Z41" s="8">
        <v>3.7875747063528999</v>
      </c>
      <c r="AA41" s="7">
        <v>51.1680578151744</v>
      </c>
      <c r="AB41" s="8">
        <v>1.2790029987904299</v>
      </c>
      <c r="AC41" s="7">
        <v>53.628028535345599</v>
      </c>
      <c r="AD41" s="8">
        <v>2.4286460407150599</v>
      </c>
      <c r="AE41" s="7">
        <v>50.642609843836297</v>
      </c>
      <c r="AF41" s="8">
        <v>2.9312344813356601</v>
      </c>
      <c r="AG41" s="7">
        <v>-2.9854186915093401</v>
      </c>
      <c r="AH41" s="8">
        <v>3.93267248551098</v>
      </c>
      <c r="AI41" s="7">
        <v>72.594941952038099</v>
      </c>
      <c r="AJ41" s="8">
        <v>1.18634357753383</v>
      </c>
      <c r="AK41" s="7">
        <v>73.661511488396997</v>
      </c>
      <c r="AL41" s="8">
        <v>2.1619695738121401</v>
      </c>
      <c r="AM41" s="7">
        <v>72.574284798058002</v>
      </c>
      <c r="AN41" s="8">
        <v>2.0564796897712698</v>
      </c>
      <c r="AO41" s="7">
        <v>-1.08722669033899</v>
      </c>
      <c r="AP41" s="8">
        <v>2.6959983999864798</v>
      </c>
      <c r="AQ41" s="7">
        <v>52.941057051700497</v>
      </c>
      <c r="AR41" s="8">
        <v>1.65971563478821</v>
      </c>
      <c r="AS41" s="7">
        <v>69.260032783634202</v>
      </c>
      <c r="AT41" s="8">
        <v>2.2630546848825799</v>
      </c>
      <c r="AU41" s="7">
        <v>37.874162776915902</v>
      </c>
      <c r="AV41" s="8">
        <v>3.4614919701880602</v>
      </c>
      <c r="AW41" s="7">
        <v>-31.385870006718299</v>
      </c>
      <c r="AX41" s="8">
        <v>4.2821762976716196</v>
      </c>
      <c r="AY41" s="7">
        <v>30.822031482807699</v>
      </c>
      <c r="AZ41" s="8">
        <v>1.4013320964774401</v>
      </c>
      <c r="BA41" s="7">
        <v>41.981465375096199</v>
      </c>
      <c r="BB41" s="8">
        <v>2.90835534356924</v>
      </c>
      <c r="BC41" s="7">
        <v>22.637148583326201</v>
      </c>
      <c r="BD41" s="8">
        <v>2.3314834247654002</v>
      </c>
      <c r="BE41" s="7">
        <v>-19.344316791770002</v>
      </c>
      <c r="BF41" s="8">
        <v>3.43596711199572</v>
      </c>
      <c r="BG41" s="7">
        <v>71.736868004828295</v>
      </c>
      <c r="BH41" s="8">
        <v>1.3638354286724801</v>
      </c>
      <c r="BI41" s="7">
        <v>72.960267914232702</v>
      </c>
      <c r="BJ41" s="8">
        <v>2.1255206252481198</v>
      </c>
      <c r="BK41" s="7">
        <v>71.654848082266298</v>
      </c>
      <c r="BL41" s="8">
        <v>3.2389600338899802</v>
      </c>
      <c r="BM41" s="7">
        <v>-1.3054198319664201</v>
      </c>
      <c r="BN41" s="8">
        <v>3.6853716669262901</v>
      </c>
      <c r="BO41" s="7">
        <v>54.993715666947097</v>
      </c>
      <c r="BP41" s="8">
        <v>1.4108477629342899</v>
      </c>
      <c r="BQ41" s="7">
        <v>57.284578592115899</v>
      </c>
      <c r="BR41" s="8">
        <v>2.91857034631956</v>
      </c>
      <c r="BS41" s="7">
        <v>52.141278335950801</v>
      </c>
      <c r="BT41" s="8">
        <v>3.0399030420917299</v>
      </c>
      <c r="BU41" s="7">
        <v>-5.1433002561650598</v>
      </c>
      <c r="BV41" s="8">
        <v>3.9779286424522402</v>
      </c>
      <c r="BW41" s="7">
        <v>52.637638956869203</v>
      </c>
      <c r="BX41" s="8">
        <v>1.4513507206704199</v>
      </c>
      <c r="BY41" s="7">
        <v>59.026618569339497</v>
      </c>
      <c r="BZ41" s="8">
        <v>2.5416788846641301</v>
      </c>
      <c r="CA41" s="7">
        <v>50.314103138278902</v>
      </c>
      <c r="CB41" s="8">
        <v>2.7201480233386501</v>
      </c>
      <c r="CC41" s="7">
        <v>-8.7125154310606003</v>
      </c>
      <c r="CD41" s="8">
        <v>3.0523023254098698</v>
      </c>
      <c r="CE41" s="7">
        <v>58.163647058132099</v>
      </c>
      <c r="CF41" s="8">
        <v>1.5683511209406999</v>
      </c>
      <c r="CG41" s="7">
        <v>63.4694026112495</v>
      </c>
      <c r="CH41" s="8">
        <v>2.5461110466574199</v>
      </c>
      <c r="CI41" s="7">
        <v>55.994098082496002</v>
      </c>
      <c r="CJ41" s="8">
        <v>3.15539554517553</v>
      </c>
      <c r="CK41" s="7">
        <v>-7.4753045287534698</v>
      </c>
      <c r="CL41" s="8">
        <v>3.19485744727309</v>
      </c>
      <c r="CM41" s="7">
        <v>63.335224415642301</v>
      </c>
      <c r="CN41" s="8">
        <v>1.7602653156232899</v>
      </c>
      <c r="CO41" s="7">
        <v>65.742588773838506</v>
      </c>
      <c r="CP41" s="8">
        <v>2.8279545580381402</v>
      </c>
      <c r="CQ41" s="7">
        <v>61.624639509837998</v>
      </c>
      <c r="CR41" s="8">
        <v>3.56427279274331</v>
      </c>
      <c r="CS41" s="7">
        <v>-4.1179492640005497</v>
      </c>
      <c r="CT41" s="8">
        <v>4.5712590812927996</v>
      </c>
      <c r="CU41" s="7">
        <v>32.398792172855998</v>
      </c>
      <c r="CV41" s="8">
        <v>1.48830360256587</v>
      </c>
      <c r="CW41" s="7">
        <v>34.363288542937802</v>
      </c>
      <c r="CX41" s="8">
        <v>2.4019921395226702</v>
      </c>
      <c r="CY41" s="7">
        <v>31.193793950812399</v>
      </c>
      <c r="CZ41" s="8">
        <v>2.8171509722306798</v>
      </c>
      <c r="DA41" s="7">
        <v>-3.16949459212546</v>
      </c>
      <c r="DB41" s="9">
        <v>3.8750527536858699</v>
      </c>
    </row>
    <row r="42" spans="1:106" ht="15" customHeight="1" x14ac:dyDescent="0.25">
      <c r="A42" s="10" t="s">
        <v>44</v>
      </c>
      <c r="B42" s="46">
        <v>2</v>
      </c>
      <c r="C42" s="7">
        <v>55.528764804140302</v>
      </c>
      <c r="D42" s="8">
        <v>1.2263706201882201</v>
      </c>
      <c r="E42" s="7">
        <v>58.8904054071225</v>
      </c>
      <c r="F42" s="8">
        <v>2.68074973031087</v>
      </c>
      <c r="G42" s="7">
        <v>55.769340719842198</v>
      </c>
      <c r="H42" s="8">
        <v>2.7117112574525799</v>
      </c>
      <c r="I42" s="7">
        <v>-3.1210646872802599</v>
      </c>
      <c r="J42" s="8">
        <v>3.91345760300268</v>
      </c>
      <c r="K42" s="7">
        <v>48.561387720822196</v>
      </c>
      <c r="L42" s="8">
        <v>1.46677143025459</v>
      </c>
      <c r="M42" s="7">
        <v>47.197718253946903</v>
      </c>
      <c r="N42" s="8">
        <v>2.6493250680171299</v>
      </c>
      <c r="O42" s="7">
        <v>48.644466848986802</v>
      </c>
      <c r="P42" s="8">
        <v>2.7110141418898501</v>
      </c>
      <c r="Q42" s="7">
        <v>1.44674859503987</v>
      </c>
      <c r="R42" s="8">
        <v>3.46290910809285</v>
      </c>
      <c r="S42" s="7">
        <v>60.953780322926796</v>
      </c>
      <c r="T42" s="8">
        <v>1.35241333123862</v>
      </c>
      <c r="U42" s="7">
        <v>59.8867600765617</v>
      </c>
      <c r="V42" s="8">
        <v>2.70027255093901</v>
      </c>
      <c r="W42" s="7">
        <v>63.402570084498699</v>
      </c>
      <c r="X42" s="8">
        <v>2.69939422227695</v>
      </c>
      <c r="Y42" s="7">
        <v>3.51581000793708</v>
      </c>
      <c r="Z42" s="8">
        <v>3.86203030718803</v>
      </c>
      <c r="AA42" s="7">
        <v>53.4672807793321</v>
      </c>
      <c r="AB42" s="8">
        <v>1.3859794148366</v>
      </c>
      <c r="AC42" s="7">
        <v>53.644109967074698</v>
      </c>
      <c r="AD42" s="8">
        <v>2.8181650313090398</v>
      </c>
      <c r="AE42" s="7">
        <v>53.252444676020701</v>
      </c>
      <c r="AF42" s="8">
        <v>3.2283303196090101</v>
      </c>
      <c r="AG42" s="7">
        <v>-0.39166529105401798</v>
      </c>
      <c r="AH42" s="8">
        <v>4.5544858741811698</v>
      </c>
      <c r="AI42" s="7">
        <v>46.300360536420698</v>
      </c>
      <c r="AJ42" s="8">
        <v>1.37198181819674</v>
      </c>
      <c r="AK42" s="7">
        <v>45.770894969954</v>
      </c>
      <c r="AL42" s="8">
        <v>2.5987362367347102</v>
      </c>
      <c r="AM42" s="7">
        <v>49.768192054718597</v>
      </c>
      <c r="AN42" s="8">
        <v>2.5999998886718099</v>
      </c>
      <c r="AO42" s="7">
        <v>3.9972970847646501</v>
      </c>
      <c r="AP42" s="8">
        <v>3.7324858241313001</v>
      </c>
      <c r="AQ42" s="7">
        <v>49.016726540169799</v>
      </c>
      <c r="AR42" s="8">
        <v>1.2726869852956999</v>
      </c>
      <c r="AS42" s="7">
        <v>62.235983696715202</v>
      </c>
      <c r="AT42" s="8">
        <v>2.6710572468270399</v>
      </c>
      <c r="AU42" s="7">
        <v>44.2708048205834</v>
      </c>
      <c r="AV42" s="8">
        <v>2.7915119407114402</v>
      </c>
      <c r="AW42" s="7">
        <v>-17.965178876131802</v>
      </c>
      <c r="AX42" s="8">
        <v>4.0080457751935104</v>
      </c>
      <c r="AY42" s="7">
        <v>25.685397203970201</v>
      </c>
      <c r="AZ42" s="8">
        <v>1.30912012432769</v>
      </c>
      <c r="BA42" s="7">
        <v>34.740605463149699</v>
      </c>
      <c r="BB42" s="8">
        <v>2.9137208473256</v>
      </c>
      <c r="BC42" s="7">
        <v>24.2711514669056</v>
      </c>
      <c r="BD42" s="8">
        <v>2.4572430694714398</v>
      </c>
      <c r="BE42" s="7">
        <v>-10.4694539962441</v>
      </c>
      <c r="BF42" s="8">
        <v>3.7096501034831202</v>
      </c>
      <c r="BG42" s="7">
        <v>70.115181299637101</v>
      </c>
      <c r="BH42" s="8">
        <v>1.1351554365890399</v>
      </c>
      <c r="BI42" s="7">
        <v>72.735408329769101</v>
      </c>
      <c r="BJ42" s="8">
        <v>2.3971789505766798</v>
      </c>
      <c r="BK42" s="7">
        <v>64.702563570893005</v>
      </c>
      <c r="BL42" s="8">
        <v>2.3475856824031101</v>
      </c>
      <c r="BM42" s="7">
        <v>-8.0328447588760792</v>
      </c>
      <c r="BN42" s="8">
        <v>3.5547386102900802</v>
      </c>
      <c r="BO42" s="7">
        <v>30.380311243906998</v>
      </c>
      <c r="BP42" s="8">
        <v>1.3354989374853099</v>
      </c>
      <c r="BQ42" s="7">
        <v>31.968581375066599</v>
      </c>
      <c r="BR42" s="8">
        <v>2.7181142213596701</v>
      </c>
      <c r="BS42" s="7">
        <v>33.351354551828699</v>
      </c>
      <c r="BT42" s="8">
        <v>2.3146339012997199</v>
      </c>
      <c r="BU42" s="7">
        <v>1.3827731767621001</v>
      </c>
      <c r="BV42" s="8">
        <v>3.2765632029397098</v>
      </c>
      <c r="BW42" s="7">
        <v>34.802492895021302</v>
      </c>
      <c r="BX42" s="8">
        <v>1.23361825119171</v>
      </c>
      <c r="BY42" s="7">
        <v>36.724310115181702</v>
      </c>
      <c r="BZ42" s="8">
        <v>2.81662027666213</v>
      </c>
      <c r="CA42" s="7">
        <v>39.692333783590499</v>
      </c>
      <c r="CB42" s="8">
        <v>2.6508547934483002</v>
      </c>
      <c r="CC42" s="7">
        <v>2.9680236684088399</v>
      </c>
      <c r="CD42" s="8">
        <v>3.8122687163496001</v>
      </c>
      <c r="CE42" s="7">
        <v>34.181763717861898</v>
      </c>
      <c r="CF42" s="8">
        <v>1.4423441884503301</v>
      </c>
      <c r="CG42" s="7">
        <v>35.585361693527801</v>
      </c>
      <c r="CH42" s="8">
        <v>2.6985637222096499</v>
      </c>
      <c r="CI42" s="7">
        <v>37.075597269592102</v>
      </c>
      <c r="CJ42" s="8">
        <v>2.6279001431186502</v>
      </c>
      <c r="CK42" s="7">
        <v>1.49023557606429</v>
      </c>
      <c r="CL42" s="8">
        <v>3.7901472955542399</v>
      </c>
      <c r="CM42" s="7">
        <v>68.555463151478094</v>
      </c>
      <c r="CN42" s="8">
        <v>1.3050325896900301</v>
      </c>
      <c r="CO42" s="7">
        <v>70.836190742906297</v>
      </c>
      <c r="CP42" s="8">
        <v>2.8684360608603101</v>
      </c>
      <c r="CQ42" s="7">
        <v>68.045898601640701</v>
      </c>
      <c r="CR42" s="8">
        <v>2.25383483856857</v>
      </c>
      <c r="CS42" s="7">
        <v>-2.79029214126568</v>
      </c>
      <c r="CT42" s="8">
        <v>3.5559397375456401</v>
      </c>
      <c r="CU42" s="7">
        <v>34.902100536095901</v>
      </c>
      <c r="CV42" s="8">
        <v>1.43813460915814</v>
      </c>
      <c r="CW42" s="7">
        <v>35.856050959274398</v>
      </c>
      <c r="CX42" s="8">
        <v>3.0851662855530302</v>
      </c>
      <c r="CY42" s="7">
        <v>37.6740833632186</v>
      </c>
      <c r="CZ42" s="8">
        <v>2.6412789465917399</v>
      </c>
      <c r="DA42" s="7">
        <v>1.8180324039442399</v>
      </c>
      <c r="DB42" s="9">
        <v>4.0301274541833898</v>
      </c>
    </row>
    <row r="43" spans="1:106" ht="15" customHeight="1" x14ac:dyDescent="0.25">
      <c r="A43" s="6" t="s">
        <v>45</v>
      </c>
      <c r="B43" s="46">
        <v>2</v>
      </c>
      <c r="C43" s="7">
        <v>32.212770056798199</v>
      </c>
      <c r="D43" s="8">
        <v>1.7290048184246301</v>
      </c>
      <c r="E43" s="7">
        <v>31.746968973759198</v>
      </c>
      <c r="F43" s="8">
        <v>3.4539491770536999</v>
      </c>
      <c r="G43" s="7">
        <v>33.270618411299097</v>
      </c>
      <c r="H43" s="8">
        <v>3.5465117704305</v>
      </c>
      <c r="I43" s="7">
        <v>1.5236494375398899</v>
      </c>
      <c r="J43" s="8">
        <v>4.5009856435408899</v>
      </c>
      <c r="K43" s="7">
        <v>19.771907237257199</v>
      </c>
      <c r="L43" s="8">
        <v>1.4838166383211699</v>
      </c>
      <c r="M43" s="7">
        <v>22.2481119718712</v>
      </c>
      <c r="N43" s="8">
        <v>3.0204782797415399</v>
      </c>
      <c r="O43" s="7">
        <v>20.411356037897502</v>
      </c>
      <c r="P43" s="8">
        <v>3.1346404418185099</v>
      </c>
      <c r="Q43" s="7">
        <v>-1.83675593397378</v>
      </c>
      <c r="R43" s="8">
        <v>4.1119318263673703</v>
      </c>
      <c r="S43" s="7">
        <v>36.553123309819497</v>
      </c>
      <c r="T43" s="8">
        <v>1.6718062870297801</v>
      </c>
      <c r="U43" s="7">
        <v>39.642800541424698</v>
      </c>
      <c r="V43" s="8">
        <v>3.9708637058759702</v>
      </c>
      <c r="W43" s="7">
        <v>35.928073095287097</v>
      </c>
      <c r="X43" s="8">
        <v>3.73520346920747</v>
      </c>
      <c r="Y43" s="7">
        <v>-3.7147274461375401</v>
      </c>
      <c r="Z43" s="8">
        <v>5.3166309446338396</v>
      </c>
      <c r="AA43" s="7">
        <v>66.258290419770105</v>
      </c>
      <c r="AB43" s="8">
        <v>1.48910530099941</v>
      </c>
      <c r="AC43" s="7">
        <v>67.707377259283206</v>
      </c>
      <c r="AD43" s="8">
        <v>3.5819034757881099</v>
      </c>
      <c r="AE43" s="7">
        <v>66.805049696293494</v>
      </c>
      <c r="AF43" s="8">
        <v>3.1469955705300698</v>
      </c>
      <c r="AG43" s="7">
        <v>-0.90232756298972605</v>
      </c>
      <c r="AH43" s="8">
        <v>4.9414467703929903</v>
      </c>
      <c r="AI43" s="7">
        <v>53.304285196601398</v>
      </c>
      <c r="AJ43" s="8">
        <v>1.7778318207208099</v>
      </c>
      <c r="AK43" s="7">
        <v>55.2034434817487</v>
      </c>
      <c r="AL43" s="8">
        <v>4.1057612336049001</v>
      </c>
      <c r="AM43" s="7">
        <v>52.1532856691436</v>
      </c>
      <c r="AN43" s="8">
        <v>3.5452498615335402</v>
      </c>
      <c r="AO43" s="7">
        <v>-3.0501578126051099</v>
      </c>
      <c r="AP43" s="8">
        <v>5.5966733770414896</v>
      </c>
      <c r="AQ43" s="7">
        <v>44.740068103380899</v>
      </c>
      <c r="AR43" s="8">
        <v>1.77311379254835</v>
      </c>
      <c r="AS43" s="7">
        <v>53.277456564552402</v>
      </c>
      <c r="AT43" s="8">
        <v>3.7723001659145599</v>
      </c>
      <c r="AU43" s="7">
        <v>38.086225934985201</v>
      </c>
      <c r="AV43" s="8">
        <v>3.48305919009981</v>
      </c>
      <c r="AW43" s="7">
        <v>-15.191230629567199</v>
      </c>
      <c r="AX43" s="8">
        <v>5.25302703029665</v>
      </c>
      <c r="AY43" s="7">
        <v>13.2503652199859</v>
      </c>
      <c r="AZ43" s="8">
        <v>1.32868926759412</v>
      </c>
      <c r="BA43" s="7">
        <v>19.801302280994602</v>
      </c>
      <c r="BB43" s="8">
        <v>2.84050111116253</v>
      </c>
      <c r="BC43" s="7">
        <v>12.0290671048792</v>
      </c>
      <c r="BD43" s="8">
        <v>2.4415402649814602</v>
      </c>
      <c r="BE43" s="7">
        <v>-7.7722351761153901</v>
      </c>
      <c r="BF43" s="8">
        <v>3.6413298876896301</v>
      </c>
      <c r="BG43" s="7">
        <v>22.062838072814699</v>
      </c>
      <c r="BH43" s="8">
        <v>1.4908620114121101</v>
      </c>
      <c r="BI43" s="7">
        <v>26.568921148616699</v>
      </c>
      <c r="BJ43" s="8">
        <v>3.2197649497250702</v>
      </c>
      <c r="BK43" s="7">
        <v>22.957668903337101</v>
      </c>
      <c r="BL43" s="8">
        <v>2.9323038044616299</v>
      </c>
      <c r="BM43" s="7">
        <v>-3.6112522452796201</v>
      </c>
      <c r="BN43" s="8">
        <v>4.4324399161804999</v>
      </c>
      <c r="BO43" s="7">
        <v>32.305378829207001</v>
      </c>
      <c r="BP43" s="8">
        <v>1.7479109012002101</v>
      </c>
      <c r="BQ43" s="7">
        <v>38.657073809673001</v>
      </c>
      <c r="BR43" s="8">
        <v>3.73472412312021</v>
      </c>
      <c r="BS43" s="7">
        <v>34.799047777701603</v>
      </c>
      <c r="BT43" s="8">
        <v>3.1714436557194898</v>
      </c>
      <c r="BU43" s="7">
        <v>-3.8580260319714399</v>
      </c>
      <c r="BV43" s="8">
        <v>5.1383812271259002</v>
      </c>
      <c r="BW43" s="7">
        <v>30.833547011020201</v>
      </c>
      <c r="BX43" s="8">
        <v>1.63807710099021</v>
      </c>
      <c r="BY43" s="7">
        <v>36.006219359910801</v>
      </c>
      <c r="BZ43" s="8">
        <v>3.5319389311101599</v>
      </c>
      <c r="CA43" s="7">
        <v>28.544628780018101</v>
      </c>
      <c r="CB43" s="8">
        <v>3.3770946672197102</v>
      </c>
      <c r="CC43" s="7">
        <v>-7.4615905798927704</v>
      </c>
      <c r="CD43" s="8">
        <v>4.9308186906032896</v>
      </c>
      <c r="CE43" s="7">
        <v>39.894537066218703</v>
      </c>
      <c r="CF43" s="8">
        <v>1.61801140215782</v>
      </c>
      <c r="CG43" s="7">
        <v>39.851438238233399</v>
      </c>
      <c r="CH43" s="8">
        <v>3.4393111602025002</v>
      </c>
      <c r="CI43" s="7">
        <v>42.168970303066899</v>
      </c>
      <c r="CJ43" s="8">
        <v>3.5974770804868799</v>
      </c>
      <c r="CK43" s="7">
        <v>2.3175320648334798</v>
      </c>
      <c r="CL43" s="8">
        <v>5.4055609789110601</v>
      </c>
      <c r="CM43" s="7">
        <v>28.0683349547765</v>
      </c>
      <c r="CN43" s="8">
        <v>1.6324272503184101</v>
      </c>
      <c r="CO43" s="7">
        <v>30.002751929573101</v>
      </c>
      <c r="CP43" s="8">
        <v>3.1505224410879298</v>
      </c>
      <c r="CQ43" s="7">
        <v>28.1467582182683</v>
      </c>
      <c r="CR43" s="8">
        <v>2.96584022258642</v>
      </c>
      <c r="CS43" s="7">
        <v>-1.85599371130478</v>
      </c>
      <c r="CT43" s="8">
        <v>4.3369368281366896</v>
      </c>
      <c r="CU43" s="7">
        <v>30.410353608633901</v>
      </c>
      <c r="CV43" s="8">
        <v>1.7579279329908499</v>
      </c>
      <c r="CW43" s="7">
        <v>37.149946821484299</v>
      </c>
      <c r="CX43" s="8">
        <v>3.8263319423244702</v>
      </c>
      <c r="CY43" s="7">
        <v>29.169318228790001</v>
      </c>
      <c r="CZ43" s="8">
        <v>2.8926719116158401</v>
      </c>
      <c r="DA43" s="7">
        <v>-7.9806285926943401</v>
      </c>
      <c r="DB43" s="9">
        <v>4.72956208480442</v>
      </c>
    </row>
    <row r="44" spans="1:106" ht="15" customHeight="1" x14ac:dyDescent="0.25">
      <c r="A44" s="6" t="s">
        <v>46</v>
      </c>
      <c r="B44" s="46">
        <v>2</v>
      </c>
      <c r="C44" s="7">
        <v>62.9725420926613</v>
      </c>
      <c r="D44" s="8">
        <v>1.1317628131220701</v>
      </c>
      <c r="E44" s="7">
        <v>61.593799174173299</v>
      </c>
      <c r="F44" s="8">
        <v>2.16647781709784</v>
      </c>
      <c r="G44" s="7">
        <v>63.495645670022</v>
      </c>
      <c r="H44" s="8">
        <v>2.8373818282629699</v>
      </c>
      <c r="I44" s="7">
        <v>1.9018464958486401</v>
      </c>
      <c r="J44" s="8">
        <v>3.6670347552299001</v>
      </c>
      <c r="K44" s="7">
        <v>67.555721025168694</v>
      </c>
      <c r="L44" s="8">
        <v>1.27348946784798</v>
      </c>
      <c r="M44" s="7">
        <v>66.092949871443196</v>
      </c>
      <c r="N44" s="8">
        <v>2.31498123944173</v>
      </c>
      <c r="O44" s="7">
        <v>65.701399491401702</v>
      </c>
      <c r="P44" s="8">
        <v>3.2069250622893399</v>
      </c>
      <c r="Q44" s="7">
        <v>-0.39155038004148002</v>
      </c>
      <c r="R44" s="8">
        <v>4.4410122902796303</v>
      </c>
      <c r="S44" s="7">
        <v>70.440576818158306</v>
      </c>
      <c r="T44" s="8">
        <v>1.2288547084429999</v>
      </c>
      <c r="U44" s="7">
        <v>72.412528988508996</v>
      </c>
      <c r="V44" s="8">
        <v>2.5103053985247699</v>
      </c>
      <c r="W44" s="7">
        <v>68.226674458111304</v>
      </c>
      <c r="X44" s="8">
        <v>2.8341882013244302</v>
      </c>
      <c r="Y44" s="7">
        <v>-4.1858545303977204</v>
      </c>
      <c r="Z44" s="8">
        <v>4.1766938276731302</v>
      </c>
      <c r="AA44" s="7">
        <v>24.638682154119302</v>
      </c>
      <c r="AB44" s="8">
        <v>1.2404102401627799</v>
      </c>
      <c r="AC44" s="7">
        <v>23.471261046430602</v>
      </c>
      <c r="AD44" s="8">
        <v>2.2685357616286899</v>
      </c>
      <c r="AE44" s="7">
        <v>29.089607532595601</v>
      </c>
      <c r="AF44" s="8">
        <v>2.9254156090414498</v>
      </c>
      <c r="AG44" s="7">
        <v>5.6183464861650396</v>
      </c>
      <c r="AH44" s="8">
        <v>3.3233584011491399</v>
      </c>
      <c r="AI44" s="7">
        <v>60.719025734777503</v>
      </c>
      <c r="AJ44" s="8">
        <v>1.1359243025504999</v>
      </c>
      <c r="AK44" s="7">
        <v>60.5264582537583</v>
      </c>
      <c r="AL44" s="8">
        <v>2.4936969154507</v>
      </c>
      <c r="AM44" s="7">
        <v>60.9338354942523</v>
      </c>
      <c r="AN44" s="8">
        <v>2.7108864667026902</v>
      </c>
      <c r="AO44" s="7">
        <v>0.40737724049405699</v>
      </c>
      <c r="AP44" s="8">
        <v>4.0826766263895697</v>
      </c>
      <c r="AQ44" s="7">
        <v>66.728321438385507</v>
      </c>
      <c r="AR44" s="8">
        <v>1.1749181328140901</v>
      </c>
      <c r="AS44" s="7">
        <v>75.730430795280697</v>
      </c>
      <c r="AT44" s="8">
        <v>1.8553010793956199</v>
      </c>
      <c r="AU44" s="7">
        <v>59.834139504739397</v>
      </c>
      <c r="AV44" s="8">
        <v>3.05887308134833</v>
      </c>
      <c r="AW44" s="7">
        <v>-15.8962912905414</v>
      </c>
      <c r="AX44" s="8">
        <v>3.5889039631297299</v>
      </c>
      <c r="AY44" s="7">
        <v>15.172094682462401</v>
      </c>
      <c r="AZ44" s="8">
        <v>0.89897799561924496</v>
      </c>
      <c r="BA44" s="7">
        <v>20.617742884723501</v>
      </c>
      <c r="BB44" s="8">
        <v>1.63073727855899</v>
      </c>
      <c r="BC44" s="7">
        <v>13.748414873711599</v>
      </c>
      <c r="BD44" s="8">
        <v>1.86984130557089</v>
      </c>
      <c r="BE44" s="7">
        <v>-6.8693280110119002</v>
      </c>
      <c r="BF44" s="8">
        <v>2.41924193173561</v>
      </c>
      <c r="BG44" s="7">
        <v>16.819165109071299</v>
      </c>
      <c r="BH44" s="8">
        <v>0.87512834118907801</v>
      </c>
      <c r="BI44" s="7">
        <v>16.732009702959601</v>
      </c>
      <c r="BJ44" s="8">
        <v>1.26940643927909</v>
      </c>
      <c r="BK44" s="7">
        <v>17.706234620190799</v>
      </c>
      <c r="BL44" s="8">
        <v>1.7231451245114799</v>
      </c>
      <c r="BM44" s="7">
        <v>0.97422491723113702</v>
      </c>
      <c r="BN44" s="8">
        <v>2.2832508437698</v>
      </c>
      <c r="BO44" s="7">
        <v>19.266251530871699</v>
      </c>
      <c r="BP44" s="8">
        <v>1.26663541713806</v>
      </c>
      <c r="BQ44" s="7">
        <v>18.5203150146308</v>
      </c>
      <c r="BR44" s="8">
        <v>2.001115684957</v>
      </c>
      <c r="BS44" s="7">
        <v>21.845173744620801</v>
      </c>
      <c r="BT44" s="8">
        <v>2.2444751993323999</v>
      </c>
      <c r="BU44" s="7">
        <v>3.32485872999007</v>
      </c>
      <c r="BV44" s="8">
        <v>2.7812688886574399</v>
      </c>
      <c r="BW44" s="7">
        <v>43.797343382159497</v>
      </c>
      <c r="BX44" s="8">
        <v>1.47138669465975</v>
      </c>
      <c r="BY44" s="7">
        <v>40.335766573482303</v>
      </c>
      <c r="BZ44" s="8">
        <v>2.68858911232339</v>
      </c>
      <c r="CA44" s="7">
        <v>45.497665448247297</v>
      </c>
      <c r="CB44" s="8">
        <v>2.4160617954963102</v>
      </c>
      <c r="CC44" s="7">
        <v>5.1618988747649803</v>
      </c>
      <c r="CD44" s="8">
        <v>3.2670747375868601</v>
      </c>
      <c r="CE44" s="7">
        <v>30.2267196833923</v>
      </c>
      <c r="CF44" s="8">
        <v>1.0750865809958701</v>
      </c>
      <c r="CG44" s="7">
        <v>28.396321761078202</v>
      </c>
      <c r="CH44" s="8">
        <v>2.4718065799648401</v>
      </c>
      <c r="CI44" s="7">
        <v>34.706094904260603</v>
      </c>
      <c r="CJ44" s="8">
        <v>2.3348008892519299</v>
      </c>
      <c r="CK44" s="7">
        <v>6.3097731431824</v>
      </c>
      <c r="CL44" s="8">
        <v>3.3194275081700502</v>
      </c>
      <c r="CM44" s="7">
        <v>42.244064074084697</v>
      </c>
      <c r="CN44" s="8">
        <v>1.1168278371309699</v>
      </c>
      <c r="CO44" s="7">
        <v>39.5077467804402</v>
      </c>
      <c r="CP44" s="8">
        <v>2.4919115198665098</v>
      </c>
      <c r="CQ44" s="7">
        <v>44.169988759708303</v>
      </c>
      <c r="CR44" s="8">
        <v>2.4818149941329701</v>
      </c>
      <c r="CS44" s="7">
        <v>4.66224197926815</v>
      </c>
      <c r="CT44" s="8">
        <v>4.0228640397593303</v>
      </c>
      <c r="CU44" s="7">
        <v>22.113935160586099</v>
      </c>
      <c r="CV44" s="8">
        <v>1.2454090606419601</v>
      </c>
      <c r="CW44" s="7">
        <v>22.0500165251926</v>
      </c>
      <c r="CX44" s="8">
        <v>2.5240851973387302</v>
      </c>
      <c r="CY44" s="7">
        <v>22.2646325507028</v>
      </c>
      <c r="CZ44" s="8">
        <v>1.95081667823646</v>
      </c>
      <c r="DA44" s="7">
        <v>0.21461602551018499</v>
      </c>
      <c r="DB44" s="9">
        <v>3.53375681425252</v>
      </c>
    </row>
    <row r="45" spans="1:106" ht="15" customHeight="1" x14ac:dyDescent="0.25">
      <c r="A45" s="6" t="s">
        <v>113</v>
      </c>
      <c r="B45" s="46">
        <v>2</v>
      </c>
      <c r="C45" s="7">
        <v>25.914180699696001</v>
      </c>
      <c r="D45" s="8">
        <v>1.1278575817493901</v>
      </c>
      <c r="E45" s="7">
        <v>23.9612952253588</v>
      </c>
      <c r="F45" s="8">
        <v>2.0240801199247</v>
      </c>
      <c r="G45" s="7">
        <v>27.6100907285314</v>
      </c>
      <c r="H45" s="8">
        <v>2.1518193431033898</v>
      </c>
      <c r="I45" s="7">
        <v>3.6487955031726398</v>
      </c>
      <c r="J45" s="8">
        <v>2.7686562451229202</v>
      </c>
      <c r="K45" s="7">
        <v>17.983667071618299</v>
      </c>
      <c r="L45" s="8">
        <v>0.92682083939522697</v>
      </c>
      <c r="M45" s="7">
        <v>14.706060817427</v>
      </c>
      <c r="N45" s="8">
        <v>1.5808218176478499</v>
      </c>
      <c r="O45" s="7">
        <v>20.258179299077899</v>
      </c>
      <c r="P45" s="8">
        <v>2.2975338430703101</v>
      </c>
      <c r="Q45" s="7">
        <v>5.5521184816508997</v>
      </c>
      <c r="R45" s="8">
        <v>2.7777930454283402</v>
      </c>
      <c r="S45" s="7">
        <v>32.476316498818797</v>
      </c>
      <c r="T45" s="8">
        <v>1.13440327472539</v>
      </c>
      <c r="U45" s="7">
        <v>35.366653540650702</v>
      </c>
      <c r="V45" s="8">
        <v>2.2888327231485901</v>
      </c>
      <c r="W45" s="7">
        <v>30.467364321419701</v>
      </c>
      <c r="X45" s="8">
        <v>2.37223692591364</v>
      </c>
      <c r="Y45" s="7">
        <v>-4.8992892192310702</v>
      </c>
      <c r="Z45" s="8">
        <v>3.11907617995214</v>
      </c>
      <c r="AA45" s="7">
        <v>53.009904422190999</v>
      </c>
      <c r="AB45" s="8">
        <v>1.3216729870625801</v>
      </c>
      <c r="AC45" s="7">
        <v>51.244538075830697</v>
      </c>
      <c r="AD45" s="8">
        <v>2.29812228166971</v>
      </c>
      <c r="AE45" s="7">
        <v>53.861847730738603</v>
      </c>
      <c r="AF45" s="8">
        <v>2.32718587182619</v>
      </c>
      <c r="AG45" s="7">
        <v>2.61730965490792</v>
      </c>
      <c r="AH45" s="8">
        <v>3.0951916049508199</v>
      </c>
      <c r="AI45" s="7">
        <v>41.495548135675897</v>
      </c>
      <c r="AJ45" s="8">
        <v>1.2088259653256399</v>
      </c>
      <c r="AK45" s="7">
        <v>39.753874941991398</v>
      </c>
      <c r="AL45" s="8">
        <v>2.0551631026355799</v>
      </c>
      <c r="AM45" s="7">
        <v>41.732048213012703</v>
      </c>
      <c r="AN45" s="8">
        <v>2.9526749700704999</v>
      </c>
      <c r="AO45" s="7">
        <v>1.9781732710213</v>
      </c>
      <c r="AP45" s="8">
        <v>2.97970159522567</v>
      </c>
      <c r="AQ45" s="7">
        <v>36.710178075100899</v>
      </c>
      <c r="AR45" s="8">
        <v>1.1592426265635101</v>
      </c>
      <c r="AS45" s="7">
        <v>42.3571979205053</v>
      </c>
      <c r="AT45" s="8">
        <v>2.2769653602714599</v>
      </c>
      <c r="AU45" s="7">
        <v>33.801146177292097</v>
      </c>
      <c r="AV45" s="8">
        <v>2.3229204085394599</v>
      </c>
      <c r="AW45" s="7">
        <v>-8.5560517432132901</v>
      </c>
      <c r="AX45" s="8">
        <v>3.0200310223228599</v>
      </c>
      <c r="AY45" s="7">
        <v>15.575983325312</v>
      </c>
      <c r="AZ45" s="8">
        <v>0.74825280265246397</v>
      </c>
      <c r="BA45" s="7">
        <v>16.893972552615299</v>
      </c>
      <c r="BB45" s="8">
        <v>1.6963754429141</v>
      </c>
      <c r="BC45" s="7">
        <v>19.680919820518</v>
      </c>
      <c r="BD45" s="8">
        <v>1.74335338767506</v>
      </c>
      <c r="BE45" s="7">
        <v>2.7869472679026899</v>
      </c>
      <c r="BF45" s="8">
        <v>2.5336085010802698</v>
      </c>
      <c r="BG45" s="7">
        <v>34.3490507227609</v>
      </c>
      <c r="BH45" s="8">
        <v>1.1667642574293899</v>
      </c>
      <c r="BI45" s="7">
        <v>34.987973269075198</v>
      </c>
      <c r="BJ45" s="8">
        <v>2.22422186610827</v>
      </c>
      <c r="BK45" s="7">
        <v>34.467680139407399</v>
      </c>
      <c r="BL45" s="8">
        <v>2.33616427723778</v>
      </c>
      <c r="BM45" s="7">
        <v>-0.52029312966787</v>
      </c>
      <c r="BN45" s="8">
        <v>3.3946466118903298</v>
      </c>
      <c r="BO45" s="7">
        <v>29.517517596880001</v>
      </c>
      <c r="BP45" s="8">
        <v>1.0940541389026199</v>
      </c>
      <c r="BQ45" s="7">
        <v>30.217943102750201</v>
      </c>
      <c r="BR45" s="8">
        <v>1.98720760825619</v>
      </c>
      <c r="BS45" s="7">
        <v>30.9152154233376</v>
      </c>
      <c r="BT45" s="8">
        <v>2.2613789505802</v>
      </c>
      <c r="BU45" s="7">
        <v>0.69727232058746202</v>
      </c>
      <c r="BV45" s="8">
        <v>2.8798921089789902</v>
      </c>
      <c r="BW45" s="7">
        <v>29.4576050112871</v>
      </c>
      <c r="BX45" s="8">
        <v>1.1219618291776501</v>
      </c>
      <c r="BY45" s="7">
        <v>29.677078770860302</v>
      </c>
      <c r="BZ45" s="8">
        <v>2.2614321953561398</v>
      </c>
      <c r="CA45" s="7">
        <v>30.656149420570198</v>
      </c>
      <c r="CB45" s="8">
        <v>2.3000811457136101</v>
      </c>
      <c r="CC45" s="7">
        <v>0.979070649709882</v>
      </c>
      <c r="CD45" s="8">
        <v>3.0157805250809999</v>
      </c>
      <c r="CE45" s="7">
        <v>34.994314550852103</v>
      </c>
      <c r="CF45" s="8">
        <v>1.07673493839304</v>
      </c>
      <c r="CG45" s="7">
        <v>34.441924817751499</v>
      </c>
      <c r="CH45" s="8">
        <v>2.2770463996078001</v>
      </c>
      <c r="CI45" s="7">
        <v>35.269714234104597</v>
      </c>
      <c r="CJ45" s="8">
        <v>2.4394113534001001</v>
      </c>
      <c r="CK45" s="7">
        <v>0.82778941635314895</v>
      </c>
      <c r="CL45" s="8">
        <v>3.1925115479481398</v>
      </c>
      <c r="CM45" s="7">
        <v>31.7850819020594</v>
      </c>
      <c r="CN45" s="8">
        <v>1.0374902735573499</v>
      </c>
      <c r="CO45" s="7">
        <v>32.176366218939101</v>
      </c>
      <c r="CP45" s="8">
        <v>2.0004527622675199</v>
      </c>
      <c r="CQ45" s="7">
        <v>31.9655134648077</v>
      </c>
      <c r="CR45" s="8">
        <v>2.4153299522470699</v>
      </c>
      <c r="CS45" s="7">
        <v>-0.210852754131405</v>
      </c>
      <c r="CT45" s="8">
        <v>2.8987953914919302</v>
      </c>
      <c r="CU45" s="7">
        <v>25.438369535694498</v>
      </c>
      <c r="CV45" s="8">
        <v>0.943448442100565</v>
      </c>
      <c r="CW45" s="7">
        <v>26.2100534554753</v>
      </c>
      <c r="CX45" s="8">
        <v>1.9742449736298699</v>
      </c>
      <c r="CY45" s="7">
        <v>24.179202256858201</v>
      </c>
      <c r="CZ45" s="8">
        <v>2.0211886060612598</v>
      </c>
      <c r="DA45" s="7">
        <v>-2.0308511986170599</v>
      </c>
      <c r="DB45" s="9">
        <v>2.8816048103852099</v>
      </c>
    </row>
    <row r="46" spans="1:106" ht="15" customHeight="1" x14ac:dyDescent="0.25">
      <c r="A46" s="6" t="s">
        <v>47</v>
      </c>
      <c r="B46" s="46">
        <v>2</v>
      </c>
      <c r="C46" s="7">
        <v>24.6394392708421</v>
      </c>
      <c r="D46" s="8">
        <v>1.2769883871973899</v>
      </c>
      <c r="E46" s="7">
        <v>28.6565477063392</v>
      </c>
      <c r="F46" s="8">
        <v>2.14469984968897</v>
      </c>
      <c r="G46" s="7">
        <v>19.261300374853001</v>
      </c>
      <c r="H46" s="8">
        <v>1.82499538195196</v>
      </c>
      <c r="I46" s="7">
        <v>-9.3952473314861695</v>
      </c>
      <c r="J46" s="8">
        <v>3.0368249418567901</v>
      </c>
      <c r="K46" s="7">
        <v>15.964845033529301</v>
      </c>
      <c r="L46" s="8">
        <v>1.14486716037172</v>
      </c>
      <c r="M46" s="7">
        <v>19.081146116574001</v>
      </c>
      <c r="N46" s="8">
        <v>2.1197844575842901</v>
      </c>
      <c r="O46" s="7">
        <v>16.5942147189112</v>
      </c>
      <c r="P46" s="8">
        <v>2.38582091200949</v>
      </c>
      <c r="Q46" s="7">
        <v>-2.48693139766283</v>
      </c>
      <c r="R46" s="8">
        <v>3.23809965145279</v>
      </c>
      <c r="S46" s="7">
        <v>30.5292930060671</v>
      </c>
      <c r="T46" s="8">
        <v>1.4005371443894501</v>
      </c>
      <c r="U46" s="7">
        <v>33.414613962070298</v>
      </c>
      <c r="V46" s="8">
        <v>2.8342643483669501</v>
      </c>
      <c r="W46" s="7">
        <v>30.344096848265501</v>
      </c>
      <c r="X46" s="8">
        <v>2.4242411595910598</v>
      </c>
      <c r="Y46" s="7">
        <v>-3.0705171138047902</v>
      </c>
      <c r="Z46" s="8">
        <v>3.7524510995643401</v>
      </c>
      <c r="AA46" s="7">
        <v>43.813178732361301</v>
      </c>
      <c r="AB46" s="8">
        <v>1.6091276686126399</v>
      </c>
      <c r="AC46" s="7">
        <v>42.5189172344664</v>
      </c>
      <c r="AD46" s="8">
        <v>2.84853345707424</v>
      </c>
      <c r="AE46" s="7">
        <v>43.411386042318703</v>
      </c>
      <c r="AF46" s="8">
        <v>3.3553393817213601</v>
      </c>
      <c r="AG46" s="7">
        <v>0.89246880785226801</v>
      </c>
      <c r="AH46" s="8">
        <v>4.9280541305463004</v>
      </c>
      <c r="AI46" s="7">
        <v>45.784924477497498</v>
      </c>
      <c r="AJ46" s="8">
        <v>1.71295447994505</v>
      </c>
      <c r="AK46" s="7">
        <v>48.721805973815997</v>
      </c>
      <c r="AL46" s="8">
        <v>3.07042436998529</v>
      </c>
      <c r="AM46" s="7">
        <v>47.250237680144501</v>
      </c>
      <c r="AN46" s="8">
        <v>2.9248353124939901</v>
      </c>
      <c r="AO46" s="7">
        <v>-1.47156829367152</v>
      </c>
      <c r="AP46" s="8">
        <v>4.4387189005996097</v>
      </c>
      <c r="AQ46" s="7">
        <v>37.1197590947002</v>
      </c>
      <c r="AR46" s="8">
        <v>1.33856167226056</v>
      </c>
      <c r="AS46" s="7">
        <v>54.873530412843799</v>
      </c>
      <c r="AT46" s="8">
        <v>3.16650121001926</v>
      </c>
      <c r="AU46" s="7">
        <v>25.473788435180001</v>
      </c>
      <c r="AV46" s="8">
        <v>2.8871023951891099</v>
      </c>
      <c r="AW46" s="7">
        <v>-29.399741977663801</v>
      </c>
      <c r="AX46" s="8">
        <v>3.9863857302802699</v>
      </c>
      <c r="AY46" s="7">
        <v>7.1339024256856103</v>
      </c>
      <c r="AZ46" s="8">
        <v>0.64230723635604103</v>
      </c>
      <c r="BA46" s="7">
        <v>9.4110754148521991</v>
      </c>
      <c r="BB46" s="8">
        <v>1.6629025477514701</v>
      </c>
      <c r="BC46" s="7">
        <v>3.1339499460039599</v>
      </c>
      <c r="BD46" s="8">
        <v>0.74689207911525302</v>
      </c>
      <c r="BE46" s="7">
        <v>-6.2771254688482303</v>
      </c>
      <c r="BF46" s="8">
        <v>1.81773010186782</v>
      </c>
      <c r="BG46" s="7">
        <v>32.069709717158503</v>
      </c>
      <c r="BH46" s="8">
        <v>1.6987054635756</v>
      </c>
      <c r="BI46" s="7">
        <v>35.626449250338702</v>
      </c>
      <c r="BJ46" s="8">
        <v>2.9336314654725899</v>
      </c>
      <c r="BK46" s="7">
        <v>26.4407826298978</v>
      </c>
      <c r="BL46" s="8">
        <v>2.8221419585239298</v>
      </c>
      <c r="BM46" s="7">
        <v>-9.1856666204409692</v>
      </c>
      <c r="BN46" s="8">
        <v>4.0482962758336702</v>
      </c>
      <c r="BO46" s="7">
        <v>44.365760453351797</v>
      </c>
      <c r="BP46" s="8">
        <v>1.47378196371613</v>
      </c>
      <c r="BQ46" s="7">
        <v>50.146450909298899</v>
      </c>
      <c r="BR46" s="8">
        <v>2.9175296143088501</v>
      </c>
      <c r="BS46" s="7">
        <v>38.931644936893697</v>
      </c>
      <c r="BT46" s="8">
        <v>3.21825633313918</v>
      </c>
      <c r="BU46" s="7">
        <v>-11.2148059724053</v>
      </c>
      <c r="BV46" s="8">
        <v>4.3575751683473296</v>
      </c>
      <c r="BW46" s="7">
        <v>32.792775773554297</v>
      </c>
      <c r="BX46" s="8">
        <v>1.2563469923013599</v>
      </c>
      <c r="BY46" s="7">
        <v>41.041336751552699</v>
      </c>
      <c r="BZ46" s="8">
        <v>2.7943854348418302</v>
      </c>
      <c r="CA46" s="7">
        <v>23.081449094253301</v>
      </c>
      <c r="CB46" s="8">
        <v>2.3047604588887798</v>
      </c>
      <c r="CC46" s="7">
        <v>-17.959887657299401</v>
      </c>
      <c r="CD46" s="8">
        <v>3.7265416997015901</v>
      </c>
      <c r="CE46" s="7">
        <v>42.070190505441502</v>
      </c>
      <c r="CF46" s="8">
        <v>1.47516560198877</v>
      </c>
      <c r="CG46" s="7">
        <v>48.178861815676399</v>
      </c>
      <c r="CH46" s="8">
        <v>3.3054736461547698</v>
      </c>
      <c r="CI46" s="7">
        <v>36.446977395177797</v>
      </c>
      <c r="CJ46" s="8">
        <v>2.9383840792123599</v>
      </c>
      <c r="CK46" s="7">
        <v>-11.7318844204986</v>
      </c>
      <c r="CL46" s="8">
        <v>4.5233198580696703</v>
      </c>
      <c r="CM46" s="7">
        <v>19.058821929361201</v>
      </c>
      <c r="CN46" s="8">
        <v>1.2008692495283899</v>
      </c>
      <c r="CO46" s="7">
        <v>23.387956851843999</v>
      </c>
      <c r="CP46" s="8">
        <v>2.7518887851621701</v>
      </c>
      <c r="CQ46" s="7">
        <v>18.216213912425101</v>
      </c>
      <c r="CR46" s="8">
        <v>2.1655963865911501</v>
      </c>
      <c r="CS46" s="7">
        <v>-5.1717429394188903</v>
      </c>
      <c r="CT46" s="8">
        <v>3.7578033629116798</v>
      </c>
      <c r="CU46" s="7">
        <v>15.635457832385599</v>
      </c>
      <c r="CV46" s="8">
        <v>0.98223694103122905</v>
      </c>
      <c r="CW46" s="7">
        <v>17.634383137189499</v>
      </c>
      <c r="CX46" s="8">
        <v>2.1611519702725599</v>
      </c>
      <c r="CY46" s="7">
        <v>12.705747026780999</v>
      </c>
      <c r="CZ46" s="8">
        <v>1.6054178512085</v>
      </c>
      <c r="DA46" s="7">
        <v>-4.9286361104084602</v>
      </c>
      <c r="DB46" s="9">
        <v>2.5122218199009501</v>
      </c>
    </row>
    <row r="47" spans="1:106" ht="15" customHeight="1" x14ac:dyDescent="0.25">
      <c r="A47" s="10" t="s">
        <v>48</v>
      </c>
      <c r="B47" s="46">
        <v>2</v>
      </c>
      <c r="C47" s="7">
        <v>62.784435015951203</v>
      </c>
      <c r="D47" s="8">
        <v>1.0403102774896</v>
      </c>
      <c r="E47" s="7">
        <v>65.920191868060797</v>
      </c>
      <c r="F47" s="8">
        <v>2.0408189016721598</v>
      </c>
      <c r="G47" s="7">
        <v>62.211465131010598</v>
      </c>
      <c r="H47" s="8">
        <v>2.3430856529792901</v>
      </c>
      <c r="I47" s="7">
        <v>-3.70872673705018</v>
      </c>
      <c r="J47" s="8">
        <v>3.1623356496261099</v>
      </c>
      <c r="K47" s="7">
        <v>56.656115201688301</v>
      </c>
      <c r="L47" s="8">
        <v>1.2005958442301501</v>
      </c>
      <c r="M47" s="7">
        <v>61.621908495654601</v>
      </c>
      <c r="N47" s="8">
        <v>2.5960129384644</v>
      </c>
      <c r="O47" s="7">
        <v>55.610391694748699</v>
      </c>
      <c r="P47" s="8">
        <v>2.24033434411791</v>
      </c>
      <c r="Q47" s="7">
        <v>-6.0115168009058797</v>
      </c>
      <c r="R47" s="8">
        <v>3.0717331887883899</v>
      </c>
      <c r="S47" s="7">
        <v>77.437594989169199</v>
      </c>
      <c r="T47" s="8">
        <v>1.05035098709738</v>
      </c>
      <c r="U47" s="7">
        <v>80.542505653917104</v>
      </c>
      <c r="V47" s="8">
        <v>1.86843902188995</v>
      </c>
      <c r="W47" s="7">
        <v>76.235959147783205</v>
      </c>
      <c r="X47" s="8">
        <v>2.0900964473755299</v>
      </c>
      <c r="Y47" s="7">
        <v>-4.3065465061338797</v>
      </c>
      <c r="Z47" s="8">
        <v>2.7981537671040102</v>
      </c>
      <c r="AA47" s="7">
        <v>79.268678411569894</v>
      </c>
      <c r="AB47" s="8">
        <v>0.97988364043308496</v>
      </c>
      <c r="AC47" s="7">
        <v>78.5455260087478</v>
      </c>
      <c r="AD47" s="8">
        <v>2.0264686034043802</v>
      </c>
      <c r="AE47" s="7">
        <v>84.101575928878503</v>
      </c>
      <c r="AF47" s="8">
        <v>1.3059006890904901</v>
      </c>
      <c r="AG47" s="7">
        <v>5.5560499201307598</v>
      </c>
      <c r="AH47" s="8">
        <v>2.1043605295574301</v>
      </c>
      <c r="AI47" s="7">
        <v>78.573225964804806</v>
      </c>
      <c r="AJ47" s="8">
        <v>1.00207255367743</v>
      </c>
      <c r="AK47" s="7">
        <v>80.293590858893097</v>
      </c>
      <c r="AL47" s="8">
        <v>1.81916811165306</v>
      </c>
      <c r="AM47" s="7">
        <v>75.373029455049505</v>
      </c>
      <c r="AN47" s="8">
        <v>2.1591682714128302</v>
      </c>
      <c r="AO47" s="7">
        <v>-4.9205614038436103</v>
      </c>
      <c r="AP47" s="8">
        <v>2.82930144017757</v>
      </c>
      <c r="AQ47" s="7">
        <v>62.117180206075702</v>
      </c>
      <c r="AR47" s="8">
        <v>1.3014390014252899</v>
      </c>
      <c r="AS47" s="7">
        <v>74.608198296043398</v>
      </c>
      <c r="AT47" s="8">
        <v>2.06811517455436</v>
      </c>
      <c r="AU47" s="7">
        <v>51.450011302855103</v>
      </c>
      <c r="AV47" s="8">
        <v>2.2064713018734499</v>
      </c>
      <c r="AW47" s="7">
        <v>-23.158186993188298</v>
      </c>
      <c r="AX47" s="8">
        <v>2.92251533468714</v>
      </c>
      <c r="AY47" s="7">
        <v>26.768890115257001</v>
      </c>
      <c r="AZ47" s="8">
        <v>1.2024438983566801</v>
      </c>
      <c r="BA47" s="7">
        <v>34.525155378746099</v>
      </c>
      <c r="BB47" s="8">
        <v>2.3043270498499502</v>
      </c>
      <c r="BC47" s="7">
        <v>22.645940796024099</v>
      </c>
      <c r="BD47" s="8">
        <v>2.10477994299058</v>
      </c>
      <c r="BE47" s="7">
        <v>-11.879214582722</v>
      </c>
      <c r="BF47" s="8">
        <v>3.01589849330185</v>
      </c>
      <c r="BG47" s="7">
        <v>52.040557384331301</v>
      </c>
      <c r="BH47" s="8">
        <v>1.1146890882182701</v>
      </c>
      <c r="BI47" s="7">
        <v>53.038861213050303</v>
      </c>
      <c r="BJ47" s="8">
        <v>2.0051553663575299</v>
      </c>
      <c r="BK47" s="7">
        <v>53.5798701823324</v>
      </c>
      <c r="BL47" s="8">
        <v>2.2143197290874901</v>
      </c>
      <c r="BM47" s="7">
        <v>0.54100896928217401</v>
      </c>
      <c r="BN47" s="8">
        <v>2.93228617194027</v>
      </c>
      <c r="BO47" s="7">
        <v>60.5560700079646</v>
      </c>
      <c r="BP47" s="8">
        <v>1.3014181561695199</v>
      </c>
      <c r="BQ47" s="7">
        <v>60.898935744280202</v>
      </c>
      <c r="BR47" s="8">
        <v>2.4559896955419598</v>
      </c>
      <c r="BS47" s="7">
        <v>60.797841661466002</v>
      </c>
      <c r="BT47" s="8">
        <v>2.5187041681859301</v>
      </c>
      <c r="BU47" s="7">
        <v>-0.101094082814207</v>
      </c>
      <c r="BV47" s="8">
        <v>3.45621338526146</v>
      </c>
      <c r="BW47" s="7">
        <v>63.825218584791003</v>
      </c>
      <c r="BX47" s="8">
        <v>1.19854899297327</v>
      </c>
      <c r="BY47" s="7">
        <v>67.629922585853393</v>
      </c>
      <c r="BZ47" s="8">
        <v>2.1448414307764101</v>
      </c>
      <c r="CA47" s="7">
        <v>61.062930606790999</v>
      </c>
      <c r="CB47" s="8">
        <v>2.3552091506782999</v>
      </c>
      <c r="CC47" s="7">
        <v>-6.5669919790624398</v>
      </c>
      <c r="CD47" s="8">
        <v>3.2484477553263398</v>
      </c>
      <c r="CE47" s="7">
        <v>56.969681465733601</v>
      </c>
      <c r="CF47" s="8">
        <v>1.3413333516302099</v>
      </c>
      <c r="CG47" s="7">
        <v>57.580374577382301</v>
      </c>
      <c r="CH47" s="8">
        <v>2.32131652389528</v>
      </c>
      <c r="CI47" s="7">
        <v>59.935120437942203</v>
      </c>
      <c r="CJ47" s="8">
        <v>2.1509760472738</v>
      </c>
      <c r="CK47" s="7">
        <v>2.3547458605598801</v>
      </c>
      <c r="CL47" s="8">
        <v>3.10358475796497</v>
      </c>
      <c r="CM47" s="7">
        <v>49.184089535812802</v>
      </c>
      <c r="CN47" s="8">
        <v>1.12482498154421</v>
      </c>
      <c r="CO47" s="7">
        <v>49.447217582355101</v>
      </c>
      <c r="CP47" s="8">
        <v>2.4265313207897798</v>
      </c>
      <c r="CQ47" s="7">
        <v>49.7506519124872</v>
      </c>
      <c r="CR47" s="8">
        <v>1.8489214491514501</v>
      </c>
      <c r="CS47" s="7">
        <v>0.30343433013212001</v>
      </c>
      <c r="CT47" s="8">
        <v>3.0535192978755901</v>
      </c>
      <c r="CU47" s="7">
        <v>44.982868912298798</v>
      </c>
      <c r="CV47" s="8">
        <v>1.04531169543877</v>
      </c>
      <c r="CW47" s="7">
        <v>43.3138268727648</v>
      </c>
      <c r="CX47" s="8">
        <v>2.1625720503400299</v>
      </c>
      <c r="CY47" s="7">
        <v>47.009399981223503</v>
      </c>
      <c r="CZ47" s="8">
        <v>2.0690074453244498</v>
      </c>
      <c r="DA47" s="7">
        <v>3.6955731084586998</v>
      </c>
      <c r="DB47" s="9">
        <v>2.9190386284211698</v>
      </c>
    </row>
    <row r="48" spans="1:106" ht="15" customHeight="1" x14ac:dyDescent="0.25">
      <c r="A48" s="10" t="s">
        <v>49</v>
      </c>
      <c r="B48" s="46">
        <v>2</v>
      </c>
      <c r="C48" s="7">
        <v>20.722582695723901</v>
      </c>
      <c r="D48" s="8">
        <v>1.1134392798894199</v>
      </c>
      <c r="E48" s="7">
        <v>26.5537778084956</v>
      </c>
      <c r="F48" s="8">
        <v>2.2600911156902601</v>
      </c>
      <c r="G48" s="7">
        <v>17.5519801399622</v>
      </c>
      <c r="H48" s="8">
        <v>2.0071523521117398</v>
      </c>
      <c r="I48" s="7">
        <v>-9.0017976685333299</v>
      </c>
      <c r="J48" s="8">
        <v>2.77355848746127</v>
      </c>
      <c r="K48" s="7">
        <v>20.5896248444371</v>
      </c>
      <c r="L48" s="8">
        <v>1.1873096861339001</v>
      </c>
      <c r="M48" s="7">
        <v>28.359989667416801</v>
      </c>
      <c r="N48" s="8">
        <v>2.3670234102290402</v>
      </c>
      <c r="O48" s="7">
        <v>16.424564268768499</v>
      </c>
      <c r="P48" s="8">
        <v>1.92879794141391</v>
      </c>
      <c r="Q48" s="7">
        <v>-11.935425398648301</v>
      </c>
      <c r="R48" s="8">
        <v>2.9132840600570802</v>
      </c>
      <c r="S48" s="7">
        <v>27.207218592142201</v>
      </c>
      <c r="T48" s="8">
        <v>1.25802648033285</v>
      </c>
      <c r="U48" s="7">
        <v>29.608160333095299</v>
      </c>
      <c r="V48" s="8">
        <v>2.2732741313482601</v>
      </c>
      <c r="W48" s="7">
        <v>23.3700819741196</v>
      </c>
      <c r="X48" s="8">
        <v>2.32258466020388</v>
      </c>
      <c r="Y48" s="7">
        <v>-6.2380783589756597</v>
      </c>
      <c r="Z48" s="8">
        <v>3.2327128776208198</v>
      </c>
      <c r="AA48" s="7">
        <v>36.957521359435901</v>
      </c>
      <c r="AB48" s="8">
        <v>1.4639686007610599</v>
      </c>
      <c r="AC48" s="7">
        <v>41.039761716266398</v>
      </c>
      <c r="AD48" s="8">
        <v>2.8787478794245098</v>
      </c>
      <c r="AE48" s="7">
        <v>31.970023933970001</v>
      </c>
      <c r="AF48" s="8">
        <v>2.38700130039076</v>
      </c>
      <c r="AG48" s="7">
        <v>-9.0697377822964</v>
      </c>
      <c r="AH48" s="8">
        <v>3.1608174552485799</v>
      </c>
      <c r="AI48" s="7">
        <v>42.814032318308499</v>
      </c>
      <c r="AJ48" s="8">
        <v>1.4177142098425899</v>
      </c>
      <c r="AK48" s="7">
        <v>43.782677811543699</v>
      </c>
      <c r="AL48" s="8">
        <v>2.6891812504523598</v>
      </c>
      <c r="AM48" s="7">
        <v>37.875035224339598</v>
      </c>
      <c r="AN48" s="8">
        <v>2.7097619069116199</v>
      </c>
      <c r="AO48" s="7">
        <v>-5.9076425872040899</v>
      </c>
      <c r="AP48" s="8">
        <v>3.2130084620954098</v>
      </c>
      <c r="AQ48" s="7">
        <v>37.104954434659597</v>
      </c>
      <c r="AR48" s="8">
        <v>1.2949699257344101</v>
      </c>
      <c r="AS48" s="7">
        <v>51.178006169696701</v>
      </c>
      <c r="AT48" s="8">
        <v>2.7963543300953702</v>
      </c>
      <c r="AU48" s="7">
        <v>26.432996270735199</v>
      </c>
      <c r="AV48" s="8">
        <v>1.8348673988799999</v>
      </c>
      <c r="AW48" s="7">
        <v>-24.745009898961499</v>
      </c>
      <c r="AX48" s="8">
        <v>2.8963762893530101</v>
      </c>
      <c r="AY48" s="7">
        <v>13.6528652373781</v>
      </c>
      <c r="AZ48" s="8">
        <v>1.0048586850277399</v>
      </c>
      <c r="BA48" s="7">
        <v>24.0383919774807</v>
      </c>
      <c r="BB48" s="8">
        <v>2.2517772505478302</v>
      </c>
      <c r="BC48" s="7">
        <v>8.6406280437862595</v>
      </c>
      <c r="BD48" s="8">
        <v>1.2730824012295201</v>
      </c>
      <c r="BE48" s="7">
        <v>-15.397763933694501</v>
      </c>
      <c r="BF48" s="8">
        <v>2.3478745334422899</v>
      </c>
      <c r="BG48" s="7">
        <v>34.101962760507497</v>
      </c>
      <c r="BH48" s="8">
        <v>1.2008364114307599</v>
      </c>
      <c r="BI48" s="7">
        <v>40.815168060652901</v>
      </c>
      <c r="BJ48" s="8">
        <v>2.1724564051510802</v>
      </c>
      <c r="BK48" s="7">
        <v>27.001957477534699</v>
      </c>
      <c r="BL48" s="8">
        <v>2.1544676128331499</v>
      </c>
      <c r="BM48" s="7">
        <v>-13.813210583118201</v>
      </c>
      <c r="BN48" s="8">
        <v>3.2502441749887399</v>
      </c>
      <c r="BO48" s="7">
        <v>28.626046804707801</v>
      </c>
      <c r="BP48" s="8">
        <v>1.2211290291277901</v>
      </c>
      <c r="BQ48" s="7">
        <v>33.192704795927597</v>
      </c>
      <c r="BR48" s="8">
        <v>2.34614736334728</v>
      </c>
      <c r="BS48" s="7">
        <v>22.647310048681199</v>
      </c>
      <c r="BT48" s="8">
        <v>2.2669471274112301</v>
      </c>
      <c r="BU48" s="7">
        <v>-10.5453947472464</v>
      </c>
      <c r="BV48" s="8">
        <v>3.0364161863393599</v>
      </c>
      <c r="BW48" s="7">
        <v>26.664047668174401</v>
      </c>
      <c r="BX48" s="8">
        <v>1.1157857981419801</v>
      </c>
      <c r="BY48" s="7">
        <v>33.097066391573698</v>
      </c>
      <c r="BZ48" s="8">
        <v>2.3043280152182901</v>
      </c>
      <c r="CA48" s="7">
        <v>21.479733966922598</v>
      </c>
      <c r="CB48" s="8">
        <v>1.8326989764992101</v>
      </c>
      <c r="CC48" s="7">
        <v>-11.617332424651099</v>
      </c>
      <c r="CD48" s="8">
        <v>2.4848062452520598</v>
      </c>
      <c r="CE48" s="7">
        <v>28.236405132300298</v>
      </c>
      <c r="CF48" s="8">
        <v>1.08167822789268</v>
      </c>
      <c r="CG48" s="7">
        <v>35.538101195580197</v>
      </c>
      <c r="CH48" s="8">
        <v>2.48520961610549</v>
      </c>
      <c r="CI48" s="7">
        <v>24.1272792299334</v>
      </c>
      <c r="CJ48" s="8">
        <v>1.94187894302516</v>
      </c>
      <c r="CK48" s="7">
        <v>-11.4108219656468</v>
      </c>
      <c r="CL48" s="8">
        <v>2.9249989626309598</v>
      </c>
      <c r="CM48" s="7">
        <v>25.170335396761999</v>
      </c>
      <c r="CN48" s="8">
        <v>1.1119851957687901</v>
      </c>
      <c r="CO48" s="7">
        <v>30.472933580601499</v>
      </c>
      <c r="CP48" s="8">
        <v>1.89503722112211</v>
      </c>
      <c r="CQ48" s="7">
        <v>19.576201622439299</v>
      </c>
      <c r="CR48" s="8">
        <v>1.7426128334142601</v>
      </c>
      <c r="CS48" s="7">
        <v>-10.896731958162199</v>
      </c>
      <c r="CT48" s="8">
        <v>2.2586370490674001</v>
      </c>
      <c r="CU48" s="7">
        <v>20.195956028144298</v>
      </c>
      <c r="CV48" s="8">
        <v>0.92669570023952097</v>
      </c>
      <c r="CW48" s="7">
        <v>23.905183151871601</v>
      </c>
      <c r="CX48" s="8">
        <v>2.1193028594244399</v>
      </c>
      <c r="CY48" s="7">
        <v>16.775790261118299</v>
      </c>
      <c r="CZ48" s="8">
        <v>1.94357180347228</v>
      </c>
      <c r="DA48" s="7">
        <v>-7.1293928907533797</v>
      </c>
      <c r="DB48" s="9">
        <v>2.6787780316335299</v>
      </c>
    </row>
    <row r="49" spans="1:106" ht="15" customHeight="1" x14ac:dyDescent="0.25">
      <c r="A49" s="10" t="s">
        <v>50</v>
      </c>
      <c r="B49" s="46">
        <v>2</v>
      </c>
      <c r="C49" s="7">
        <v>56.130102635794699</v>
      </c>
      <c r="D49" s="8">
        <v>1.2653688424466301</v>
      </c>
      <c r="E49" s="7">
        <v>55.295396188181797</v>
      </c>
      <c r="F49" s="8">
        <v>2.1867993500879899</v>
      </c>
      <c r="G49" s="7">
        <v>57.888166641339303</v>
      </c>
      <c r="H49" s="8">
        <v>2.9393215424430501</v>
      </c>
      <c r="I49" s="7">
        <v>2.5927704531575801</v>
      </c>
      <c r="J49" s="8">
        <v>3.7731402291893099</v>
      </c>
      <c r="K49" s="7">
        <v>63.132636269724301</v>
      </c>
      <c r="L49" s="8">
        <v>1.27373136536918</v>
      </c>
      <c r="M49" s="7">
        <v>62.699178404001898</v>
      </c>
      <c r="N49" s="8">
        <v>2.3330055629821</v>
      </c>
      <c r="O49" s="7">
        <v>61.774936596304101</v>
      </c>
      <c r="P49" s="8">
        <v>2.9917291050052501</v>
      </c>
      <c r="Q49" s="7">
        <v>-0.92424180769779696</v>
      </c>
      <c r="R49" s="8">
        <v>3.98143257209354</v>
      </c>
      <c r="S49" s="7">
        <v>62.083469537034503</v>
      </c>
      <c r="T49" s="8">
        <v>1.2843677810213301</v>
      </c>
      <c r="U49" s="7">
        <v>61.123009943474699</v>
      </c>
      <c r="V49" s="8">
        <v>2.5041153484152101</v>
      </c>
      <c r="W49" s="7">
        <v>62.2454235835216</v>
      </c>
      <c r="X49" s="8">
        <v>2.8737196197435302</v>
      </c>
      <c r="Y49" s="7">
        <v>1.1224136400468501</v>
      </c>
      <c r="Z49" s="8">
        <v>3.9172557305298898</v>
      </c>
      <c r="AA49" s="7">
        <v>50.6271347613432</v>
      </c>
      <c r="AB49" s="8">
        <v>1.43334696350858</v>
      </c>
      <c r="AC49" s="7">
        <v>54.196762569656698</v>
      </c>
      <c r="AD49" s="8">
        <v>2.7333187372719401</v>
      </c>
      <c r="AE49" s="7">
        <v>46.981688830750599</v>
      </c>
      <c r="AF49" s="8">
        <v>2.4930767761789099</v>
      </c>
      <c r="AG49" s="7">
        <v>-7.2150737389061197</v>
      </c>
      <c r="AH49" s="8">
        <v>3.4601088735137</v>
      </c>
      <c r="AI49" s="7">
        <v>62.276816184777303</v>
      </c>
      <c r="AJ49" s="8">
        <v>1.5008738535621999</v>
      </c>
      <c r="AK49" s="7">
        <v>64.126993312745299</v>
      </c>
      <c r="AL49" s="8">
        <v>2.33480942724134</v>
      </c>
      <c r="AM49" s="7">
        <v>62.562446004360702</v>
      </c>
      <c r="AN49" s="8">
        <v>2.8331106995340498</v>
      </c>
      <c r="AO49" s="7">
        <v>-1.56454730838458</v>
      </c>
      <c r="AP49" s="8">
        <v>3.7788171692593102</v>
      </c>
      <c r="AQ49" s="7">
        <v>55.273376954678298</v>
      </c>
      <c r="AR49" s="8">
        <v>1.2507962516192801</v>
      </c>
      <c r="AS49" s="7">
        <v>61.190080392523399</v>
      </c>
      <c r="AT49" s="8">
        <v>2.38535547309796</v>
      </c>
      <c r="AU49" s="7">
        <v>55.103689832034902</v>
      </c>
      <c r="AV49" s="8">
        <v>2.7692563003932902</v>
      </c>
      <c r="AW49" s="7">
        <v>-6.0863905604884501</v>
      </c>
      <c r="AX49" s="8">
        <v>3.8288066508513898</v>
      </c>
      <c r="AY49" s="7">
        <v>16.8537442581096</v>
      </c>
      <c r="AZ49" s="8">
        <v>0.91255955852050297</v>
      </c>
      <c r="BA49" s="7">
        <v>26.911786463585901</v>
      </c>
      <c r="BB49" s="8">
        <v>1.79831945833163</v>
      </c>
      <c r="BC49" s="7">
        <v>14.720610408901701</v>
      </c>
      <c r="BD49" s="8">
        <v>1.85101304725329</v>
      </c>
      <c r="BE49" s="7">
        <v>-12.191176054684201</v>
      </c>
      <c r="BF49" s="8">
        <v>2.5919062202948502</v>
      </c>
      <c r="BG49" s="7">
        <v>41.411102112204503</v>
      </c>
      <c r="BH49" s="8">
        <v>1.2604451862755</v>
      </c>
      <c r="BI49" s="7">
        <v>48.5907582993689</v>
      </c>
      <c r="BJ49" s="8">
        <v>2.40277329249483</v>
      </c>
      <c r="BK49" s="7">
        <v>40.610015065289801</v>
      </c>
      <c r="BL49" s="8">
        <v>2.9677089108005599</v>
      </c>
      <c r="BM49" s="7">
        <v>-7.9807432340791102</v>
      </c>
      <c r="BN49" s="8">
        <v>3.5852392045066201</v>
      </c>
      <c r="BO49" s="7">
        <v>41.878237749678703</v>
      </c>
      <c r="BP49" s="8">
        <v>1.2351099983696101</v>
      </c>
      <c r="BQ49" s="7">
        <v>45.769062290325003</v>
      </c>
      <c r="BR49" s="8">
        <v>2.4173610892963602</v>
      </c>
      <c r="BS49" s="7">
        <v>42.517742753608402</v>
      </c>
      <c r="BT49" s="8">
        <v>3.1296519186388299</v>
      </c>
      <c r="BU49" s="7">
        <v>-3.2513195367165402</v>
      </c>
      <c r="BV49" s="8">
        <v>3.9043875171281601</v>
      </c>
      <c r="BW49" s="7">
        <v>38.614255975451798</v>
      </c>
      <c r="BX49" s="8">
        <v>1.05006546506958</v>
      </c>
      <c r="BY49" s="7">
        <v>39.560681986686397</v>
      </c>
      <c r="BZ49" s="8">
        <v>2.1773306694122199</v>
      </c>
      <c r="CA49" s="7">
        <v>42.128266831001604</v>
      </c>
      <c r="CB49" s="8">
        <v>2.9138995786600002</v>
      </c>
      <c r="CC49" s="7">
        <v>2.5675848443152098</v>
      </c>
      <c r="CD49" s="8">
        <v>3.7655661196309498</v>
      </c>
      <c r="CE49" s="7">
        <v>58.297180008302902</v>
      </c>
      <c r="CF49" s="8">
        <v>1.41247960525163</v>
      </c>
      <c r="CG49" s="7">
        <v>60.071668432890299</v>
      </c>
      <c r="CH49" s="8">
        <v>2.6124587922870202</v>
      </c>
      <c r="CI49" s="7">
        <v>57.883370229855899</v>
      </c>
      <c r="CJ49" s="8">
        <v>2.8491801421009399</v>
      </c>
      <c r="CK49" s="7">
        <v>-2.1882982030343801</v>
      </c>
      <c r="CL49" s="8">
        <v>3.7158255942001799</v>
      </c>
      <c r="CM49" s="7">
        <v>54.400441439768201</v>
      </c>
      <c r="CN49" s="8">
        <v>1.37919305540313</v>
      </c>
      <c r="CO49" s="7">
        <v>55.481060357884402</v>
      </c>
      <c r="CP49" s="8">
        <v>2.4711579487568298</v>
      </c>
      <c r="CQ49" s="7">
        <v>56.132312854081498</v>
      </c>
      <c r="CR49" s="8">
        <v>2.7336945374543902</v>
      </c>
      <c r="CS49" s="7">
        <v>0.65125249619708803</v>
      </c>
      <c r="CT49" s="8">
        <v>3.55339755338463</v>
      </c>
      <c r="CU49" s="7">
        <v>39.713397185708601</v>
      </c>
      <c r="CV49" s="8">
        <v>1.18430555721266</v>
      </c>
      <c r="CW49" s="7">
        <v>45.065422105644302</v>
      </c>
      <c r="CX49" s="8">
        <v>2.6546102338522499</v>
      </c>
      <c r="CY49" s="7">
        <v>40.933213062118597</v>
      </c>
      <c r="CZ49" s="8">
        <v>2.4726334358295898</v>
      </c>
      <c r="DA49" s="7">
        <v>-4.1322090435257701</v>
      </c>
      <c r="DB49" s="9">
        <v>3.4547355206705399</v>
      </c>
    </row>
    <row r="50" spans="1:106" ht="15" customHeight="1" x14ac:dyDescent="0.25">
      <c r="A50" s="6" t="s">
        <v>51</v>
      </c>
      <c r="B50" s="46">
        <v>2</v>
      </c>
      <c r="C50" s="7">
        <v>32.246721554827701</v>
      </c>
      <c r="D50" s="8">
        <v>1.14467416000041</v>
      </c>
      <c r="E50" s="7">
        <v>33.913850177677098</v>
      </c>
      <c r="F50" s="8">
        <v>1.9880928269020399</v>
      </c>
      <c r="G50" s="7">
        <v>34.219863771593502</v>
      </c>
      <c r="H50" s="8">
        <v>2.24280258322728</v>
      </c>
      <c r="I50" s="7">
        <v>0.306013593916376</v>
      </c>
      <c r="J50" s="8">
        <v>2.88165490143937</v>
      </c>
      <c r="K50" s="7">
        <v>24.437695690693602</v>
      </c>
      <c r="L50" s="8">
        <v>0.95623997740647604</v>
      </c>
      <c r="M50" s="7">
        <v>26.3786514792913</v>
      </c>
      <c r="N50" s="8">
        <v>1.7771064010577899</v>
      </c>
      <c r="O50" s="7">
        <v>23.798203821899801</v>
      </c>
      <c r="P50" s="8">
        <v>1.9012549786817901</v>
      </c>
      <c r="Q50" s="7">
        <v>-2.5804476573914399</v>
      </c>
      <c r="R50" s="8">
        <v>2.5915074763219601</v>
      </c>
      <c r="S50" s="7">
        <v>31.5887253762833</v>
      </c>
      <c r="T50" s="8">
        <v>1.1808174430103</v>
      </c>
      <c r="U50" s="7">
        <v>32.477337764802698</v>
      </c>
      <c r="V50" s="8">
        <v>1.76630141657441</v>
      </c>
      <c r="W50" s="7">
        <v>29.799360252116699</v>
      </c>
      <c r="X50" s="8">
        <v>2.0573923687288498</v>
      </c>
      <c r="Y50" s="7">
        <v>-2.6779775126859602</v>
      </c>
      <c r="Z50" s="8">
        <v>2.59935313481206</v>
      </c>
      <c r="AA50" s="7">
        <v>64.1682516419976</v>
      </c>
      <c r="AB50" s="8">
        <v>1.22597061765721</v>
      </c>
      <c r="AC50" s="7">
        <v>64.074345448218693</v>
      </c>
      <c r="AD50" s="8">
        <v>2.07535998385285</v>
      </c>
      <c r="AE50" s="7">
        <v>63.886569640771803</v>
      </c>
      <c r="AF50" s="8">
        <v>2.2108344261899</v>
      </c>
      <c r="AG50" s="7">
        <v>-0.18777580744686201</v>
      </c>
      <c r="AH50" s="8">
        <v>3.0919858819583799</v>
      </c>
      <c r="AI50" s="7">
        <v>65.107936496342006</v>
      </c>
      <c r="AJ50" s="8">
        <v>0.99514804365838505</v>
      </c>
      <c r="AK50" s="7">
        <v>62.493378394593499</v>
      </c>
      <c r="AL50" s="8">
        <v>1.8407685731516401</v>
      </c>
      <c r="AM50" s="7">
        <v>66.581733678571098</v>
      </c>
      <c r="AN50" s="8">
        <v>2.0019185262725601</v>
      </c>
      <c r="AO50" s="7">
        <v>4.0883552839776103</v>
      </c>
      <c r="AP50" s="8">
        <v>2.7188926669070699</v>
      </c>
      <c r="AQ50" s="7">
        <v>65.409973269830999</v>
      </c>
      <c r="AR50" s="8">
        <v>0.99376634417535503</v>
      </c>
      <c r="AS50" s="7">
        <v>64.864241884237799</v>
      </c>
      <c r="AT50" s="8">
        <v>2.0714864818096999</v>
      </c>
      <c r="AU50" s="7">
        <v>59.723056649492698</v>
      </c>
      <c r="AV50" s="8">
        <v>2.09581207544529</v>
      </c>
      <c r="AW50" s="7">
        <v>-5.1411852347451603</v>
      </c>
      <c r="AX50" s="8">
        <v>2.91674235909989</v>
      </c>
      <c r="AY50" s="7">
        <v>5.2719759132578901</v>
      </c>
      <c r="AZ50" s="8">
        <v>0.52771055925852495</v>
      </c>
      <c r="BA50" s="7">
        <v>8.08134027315268</v>
      </c>
      <c r="BB50" s="8">
        <v>1.16363390589925</v>
      </c>
      <c r="BC50" s="7">
        <v>3.4402649006340198</v>
      </c>
      <c r="BD50" s="8">
        <v>0.84075206805025404</v>
      </c>
      <c r="BE50" s="7">
        <v>-4.6410753725186602</v>
      </c>
      <c r="BF50" s="8">
        <v>1.46230360724387</v>
      </c>
      <c r="BG50" s="7">
        <v>40.1413629836103</v>
      </c>
      <c r="BH50" s="8">
        <v>1.2014839362810901</v>
      </c>
      <c r="BI50" s="7">
        <v>44.105987892713998</v>
      </c>
      <c r="BJ50" s="8">
        <v>2.27107457820714</v>
      </c>
      <c r="BK50" s="7">
        <v>36.482958033099401</v>
      </c>
      <c r="BL50" s="8">
        <v>2.2826791365497598</v>
      </c>
      <c r="BM50" s="7">
        <v>-7.6230298596145598</v>
      </c>
      <c r="BN50" s="8">
        <v>3.2348251866581799</v>
      </c>
      <c r="BO50" s="7">
        <v>33.080917412644297</v>
      </c>
      <c r="BP50" s="8">
        <v>1.03056181990545</v>
      </c>
      <c r="BQ50" s="7">
        <v>32.900285562034902</v>
      </c>
      <c r="BR50" s="8">
        <v>2.16611806139385</v>
      </c>
      <c r="BS50" s="7">
        <v>33.473257105320101</v>
      </c>
      <c r="BT50" s="8">
        <v>1.8562837202376601</v>
      </c>
      <c r="BU50" s="7">
        <v>0.57297154328517796</v>
      </c>
      <c r="BV50" s="8">
        <v>2.4577271081506198</v>
      </c>
      <c r="BW50" s="7">
        <v>46.658467587260297</v>
      </c>
      <c r="BX50" s="8">
        <v>1.4004668829324101</v>
      </c>
      <c r="BY50" s="7">
        <v>42.827290740769499</v>
      </c>
      <c r="BZ50" s="8">
        <v>2.4363203772606798</v>
      </c>
      <c r="CA50" s="7">
        <v>48.245087154422301</v>
      </c>
      <c r="CB50" s="8">
        <v>2.6695892213955701</v>
      </c>
      <c r="CC50" s="7">
        <v>5.4177964136528001</v>
      </c>
      <c r="CD50" s="8">
        <v>3.3506570495274399</v>
      </c>
      <c r="CE50" s="7">
        <v>34.989415733469102</v>
      </c>
      <c r="CF50" s="8">
        <v>1.0127800947065799</v>
      </c>
      <c r="CG50" s="7">
        <v>31.743768209361299</v>
      </c>
      <c r="CH50" s="8">
        <v>1.97922304152946</v>
      </c>
      <c r="CI50" s="7">
        <v>40.660021742611299</v>
      </c>
      <c r="CJ50" s="8">
        <v>2.33562166365137</v>
      </c>
      <c r="CK50" s="7">
        <v>8.9162535332500603</v>
      </c>
      <c r="CL50" s="8">
        <v>3.0890989929099502</v>
      </c>
      <c r="CM50" s="7">
        <v>59.362988194966299</v>
      </c>
      <c r="CN50" s="8">
        <v>1.1617545777471601</v>
      </c>
      <c r="CO50" s="7">
        <v>54.531749091951603</v>
      </c>
      <c r="CP50" s="8">
        <v>2.51641709662124</v>
      </c>
      <c r="CQ50" s="7">
        <v>62.945186695855597</v>
      </c>
      <c r="CR50" s="8">
        <v>2.0398031154696201</v>
      </c>
      <c r="CS50" s="7">
        <v>8.41343760390399</v>
      </c>
      <c r="CT50" s="8">
        <v>3.3435004138176301</v>
      </c>
      <c r="CU50" s="7">
        <v>27.385154293670801</v>
      </c>
      <c r="CV50" s="8">
        <v>1.03277422375461</v>
      </c>
      <c r="CW50" s="7">
        <v>29.370142184125999</v>
      </c>
      <c r="CX50" s="8">
        <v>2.1584214678551201</v>
      </c>
      <c r="CY50" s="7">
        <v>25.071704086871598</v>
      </c>
      <c r="CZ50" s="8">
        <v>1.8567896326736</v>
      </c>
      <c r="DA50" s="7">
        <v>-4.29843809725448</v>
      </c>
      <c r="DB50" s="9">
        <v>2.7213229718749901</v>
      </c>
    </row>
    <row r="51" spans="1:106" ht="15" customHeight="1" x14ac:dyDescent="0.25">
      <c r="A51" s="12" t="s">
        <v>52</v>
      </c>
      <c r="B51" s="46">
        <v>2</v>
      </c>
      <c r="C51" s="7">
        <v>26.988407474903099</v>
      </c>
      <c r="D51" s="8">
        <v>0.97387415055762505</v>
      </c>
      <c r="E51" s="7">
        <v>27.0113238518177</v>
      </c>
      <c r="F51" s="8">
        <v>1.98161459529857</v>
      </c>
      <c r="G51" s="7">
        <v>28.4083517360225</v>
      </c>
      <c r="H51" s="8">
        <v>2.1439246927033802</v>
      </c>
      <c r="I51" s="7">
        <v>1.3970278842047801</v>
      </c>
      <c r="J51" s="8">
        <v>2.76515182898184</v>
      </c>
      <c r="K51" s="7">
        <v>30.8808903284297</v>
      </c>
      <c r="L51" s="8">
        <v>1.00321862886753</v>
      </c>
      <c r="M51" s="7">
        <v>32.830448344337498</v>
      </c>
      <c r="N51" s="8">
        <v>1.92508985555915</v>
      </c>
      <c r="O51" s="7">
        <v>29.820243282842799</v>
      </c>
      <c r="P51" s="8">
        <v>2.2256456275321899</v>
      </c>
      <c r="Q51" s="7">
        <v>-3.0102050614946401</v>
      </c>
      <c r="R51" s="8">
        <v>2.9798441666675499</v>
      </c>
      <c r="S51" s="7">
        <v>34.599199721376301</v>
      </c>
      <c r="T51" s="8">
        <v>0.983894951124757</v>
      </c>
      <c r="U51" s="7">
        <v>35.4554797199728</v>
      </c>
      <c r="V51" s="8">
        <v>1.9725699761403299</v>
      </c>
      <c r="W51" s="7">
        <v>33.595712595313501</v>
      </c>
      <c r="X51" s="8">
        <v>1.9291685348268299</v>
      </c>
      <c r="Y51" s="7">
        <v>-1.8597671246592899</v>
      </c>
      <c r="Z51" s="8">
        <v>2.8232510609819501</v>
      </c>
      <c r="AA51" s="7">
        <v>29.227563536366699</v>
      </c>
      <c r="AB51" s="8">
        <v>1.05115866183633</v>
      </c>
      <c r="AC51" s="7">
        <v>29.799904632511598</v>
      </c>
      <c r="AD51" s="8">
        <v>2.01151639194395</v>
      </c>
      <c r="AE51" s="7">
        <v>26.985274104873799</v>
      </c>
      <c r="AF51" s="8">
        <v>1.8132007028366299</v>
      </c>
      <c r="AG51" s="7">
        <v>-2.8146305276377999</v>
      </c>
      <c r="AH51" s="8">
        <v>2.6042163513832999</v>
      </c>
      <c r="AI51" s="7">
        <v>48.397484595573601</v>
      </c>
      <c r="AJ51" s="8">
        <v>1.10619366004522</v>
      </c>
      <c r="AK51" s="7">
        <v>47.346699421587999</v>
      </c>
      <c r="AL51" s="8">
        <v>1.92969331361312</v>
      </c>
      <c r="AM51" s="7">
        <v>52.471882454703398</v>
      </c>
      <c r="AN51" s="8">
        <v>2.2281628163874898</v>
      </c>
      <c r="AO51" s="7">
        <v>5.1251830331153698</v>
      </c>
      <c r="AP51" s="8">
        <v>2.9962187920964101</v>
      </c>
      <c r="AQ51" s="7">
        <v>29.2367619373507</v>
      </c>
      <c r="AR51" s="8">
        <v>0.88907279350639001</v>
      </c>
      <c r="AS51" s="7">
        <v>28.723630948995901</v>
      </c>
      <c r="AT51" s="8">
        <v>1.94593299001892</v>
      </c>
      <c r="AU51" s="7">
        <v>28.414629434042901</v>
      </c>
      <c r="AV51" s="8">
        <v>1.73121889649383</v>
      </c>
      <c r="AW51" s="7">
        <v>-0.30900151495303202</v>
      </c>
      <c r="AX51" s="8">
        <v>2.5445021247572801</v>
      </c>
      <c r="AY51" s="7">
        <v>6.6912144377007001</v>
      </c>
      <c r="AZ51" s="8">
        <v>0.51235245074730595</v>
      </c>
      <c r="BA51" s="7">
        <v>7.3073675353491199</v>
      </c>
      <c r="BB51" s="8">
        <v>0.99531545256510001</v>
      </c>
      <c r="BC51" s="7">
        <v>7.8212118126234103</v>
      </c>
      <c r="BD51" s="8">
        <v>0.99593843802541404</v>
      </c>
      <c r="BE51" s="7">
        <v>0.51384427727429705</v>
      </c>
      <c r="BF51" s="8">
        <v>1.30911588093005</v>
      </c>
      <c r="BG51" s="7">
        <v>37.544132203315399</v>
      </c>
      <c r="BH51" s="8">
        <v>1.13429330871195</v>
      </c>
      <c r="BI51" s="7">
        <v>37.251849155259599</v>
      </c>
      <c r="BJ51" s="8">
        <v>1.9882379815481499</v>
      </c>
      <c r="BK51" s="7">
        <v>40.676420258130499</v>
      </c>
      <c r="BL51" s="8">
        <v>2.2442315236322101</v>
      </c>
      <c r="BM51" s="7">
        <v>3.4245711028709001</v>
      </c>
      <c r="BN51" s="8">
        <v>2.7644589241813402</v>
      </c>
      <c r="BO51" s="7">
        <v>32.613079685000301</v>
      </c>
      <c r="BP51" s="8">
        <v>1.01383481188142</v>
      </c>
      <c r="BQ51" s="7">
        <v>32.212111752069198</v>
      </c>
      <c r="BR51" s="8">
        <v>2.0142876052755101</v>
      </c>
      <c r="BS51" s="7">
        <v>34.275467468052703</v>
      </c>
      <c r="BT51" s="8">
        <v>1.95691628935142</v>
      </c>
      <c r="BU51" s="7">
        <v>2.0633557159835099</v>
      </c>
      <c r="BV51" s="8">
        <v>2.6880642159554</v>
      </c>
      <c r="BW51" s="7">
        <v>14.222659761808201</v>
      </c>
      <c r="BX51" s="8">
        <v>0.69654942254236196</v>
      </c>
      <c r="BY51" s="7">
        <v>14.3807712053428</v>
      </c>
      <c r="BZ51" s="8">
        <v>1.37200349527254</v>
      </c>
      <c r="CA51" s="7">
        <v>16.3702006147109</v>
      </c>
      <c r="CB51" s="8">
        <v>1.6040674199378899</v>
      </c>
      <c r="CC51" s="7">
        <v>1.98942940936811</v>
      </c>
      <c r="CD51" s="8">
        <v>2.0012580943714098</v>
      </c>
      <c r="CE51" s="7">
        <v>36.630027166746899</v>
      </c>
      <c r="CF51" s="8">
        <v>1.0036265579472401</v>
      </c>
      <c r="CG51" s="7">
        <v>34.628895819589502</v>
      </c>
      <c r="CH51" s="8">
        <v>1.8361987839418299</v>
      </c>
      <c r="CI51" s="7">
        <v>38.379508836860303</v>
      </c>
      <c r="CJ51" s="8">
        <v>2.0579264827060602</v>
      </c>
      <c r="CK51" s="7">
        <v>3.7506130172707599</v>
      </c>
      <c r="CL51" s="8">
        <v>2.8753682586093698</v>
      </c>
      <c r="CM51" s="7">
        <v>32.6337222407507</v>
      </c>
      <c r="CN51" s="8">
        <v>1.08514853621572</v>
      </c>
      <c r="CO51" s="7">
        <v>30.5393900251741</v>
      </c>
      <c r="CP51" s="8">
        <v>2.2501557234481999</v>
      </c>
      <c r="CQ51" s="7">
        <v>33.533128367724501</v>
      </c>
      <c r="CR51" s="8">
        <v>1.7887587960674101</v>
      </c>
      <c r="CS51" s="7">
        <v>2.9937383425503699</v>
      </c>
      <c r="CT51" s="8">
        <v>2.7030129191209502</v>
      </c>
      <c r="CU51" s="7">
        <v>24.983955968261899</v>
      </c>
      <c r="CV51" s="8">
        <v>1.0097263031297901</v>
      </c>
      <c r="CW51" s="7">
        <v>24.692718110732699</v>
      </c>
      <c r="CX51" s="8">
        <v>1.7878702617087301</v>
      </c>
      <c r="CY51" s="7">
        <v>25.737814960333001</v>
      </c>
      <c r="CZ51" s="8">
        <v>1.99244692781649</v>
      </c>
      <c r="DA51" s="7">
        <v>1.0450968496003299</v>
      </c>
      <c r="DB51" s="9">
        <v>2.5513912283842699</v>
      </c>
    </row>
    <row r="52" spans="1:106" ht="15" customHeight="1" x14ac:dyDescent="0.25">
      <c r="A52" s="10" t="s">
        <v>53</v>
      </c>
      <c r="B52" s="46">
        <v>2</v>
      </c>
      <c r="C52" s="7">
        <v>37.948793865503198</v>
      </c>
      <c r="D52" s="8">
        <v>1.1755586113240599</v>
      </c>
      <c r="E52" s="7">
        <v>39.529719382741902</v>
      </c>
      <c r="F52" s="8">
        <v>2.4616405360786802</v>
      </c>
      <c r="G52" s="7">
        <v>35.4936248858384</v>
      </c>
      <c r="H52" s="8">
        <v>2.1120694481675</v>
      </c>
      <c r="I52" s="7">
        <v>-4.0360944969035</v>
      </c>
      <c r="J52" s="8">
        <v>2.9672742403958399</v>
      </c>
      <c r="K52" s="7">
        <v>36.8060760231538</v>
      </c>
      <c r="L52" s="8">
        <v>1.0026948282660599</v>
      </c>
      <c r="M52" s="7">
        <v>36.078941018339798</v>
      </c>
      <c r="N52" s="8">
        <v>3.3531692022307902</v>
      </c>
      <c r="O52" s="7">
        <v>38.187388866217702</v>
      </c>
      <c r="P52" s="8">
        <v>2.0866742056214198</v>
      </c>
      <c r="Q52" s="7">
        <v>2.1084478478779198</v>
      </c>
      <c r="R52" s="8">
        <v>4.0199667782750499</v>
      </c>
      <c r="S52" s="7">
        <v>49.0196306050426</v>
      </c>
      <c r="T52" s="8">
        <v>1.2736404492892901</v>
      </c>
      <c r="U52" s="7">
        <v>52.567495263879898</v>
      </c>
      <c r="V52" s="8">
        <v>2.5490245499857398</v>
      </c>
      <c r="W52" s="7">
        <v>44.110533831740398</v>
      </c>
      <c r="X52" s="8">
        <v>3.08282261915341</v>
      </c>
      <c r="Y52" s="7">
        <v>-8.4569614321394599</v>
      </c>
      <c r="Z52" s="8">
        <v>4.5458223884541997</v>
      </c>
      <c r="AA52" s="7">
        <v>52.819965599594703</v>
      </c>
      <c r="AB52" s="8">
        <v>1.22416705672897</v>
      </c>
      <c r="AC52" s="7">
        <v>49.642789353112597</v>
      </c>
      <c r="AD52" s="8">
        <v>1.89465249623777</v>
      </c>
      <c r="AE52" s="7">
        <v>51.841938667901502</v>
      </c>
      <c r="AF52" s="8">
        <v>2.0381966826957201</v>
      </c>
      <c r="AG52" s="7">
        <v>2.1991493147889498</v>
      </c>
      <c r="AH52" s="8">
        <v>2.6718565769073401</v>
      </c>
      <c r="AI52" s="7">
        <v>44.555788355786397</v>
      </c>
      <c r="AJ52" s="8">
        <v>0.94283304806412604</v>
      </c>
      <c r="AK52" s="7">
        <v>44.159101388891003</v>
      </c>
      <c r="AL52" s="8">
        <v>2.1213747759235901</v>
      </c>
      <c r="AM52" s="7">
        <v>45.3236135941968</v>
      </c>
      <c r="AN52" s="8">
        <v>2.6917980696214001</v>
      </c>
      <c r="AO52" s="7">
        <v>1.1645122053058601</v>
      </c>
      <c r="AP52" s="8">
        <v>3.4110298855312098</v>
      </c>
      <c r="AQ52" s="7">
        <v>38.0068029849959</v>
      </c>
      <c r="AR52" s="8">
        <v>1.2041613205275701</v>
      </c>
      <c r="AS52" s="7">
        <v>46.847761130746797</v>
      </c>
      <c r="AT52" s="8">
        <v>2.5262387142388198</v>
      </c>
      <c r="AU52" s="7">
        <v>33.896133235068397</v>
      </c>
      <c r="AV52" s="8">
        <v>3.1405059282601799</v>
      </c>
      <c r="AW52" s="7">
        <v>-12.951627895678399</v>
      </c>
      <c r="AX52" s="8">
        <v>4.8796165725426599</v>
      </c>
      <c r="AY52" s="7">
        <v>11.636523430003299</v>
      </c>
      <c r="AZ52" s="8">
        <v>0.802154446310689</v>
      </c>
      <c r="BA52" s="7">
        <v>17.302874697873101</v>
      </c>
      <c r="BB52" s="8">
        <v>1.7181632365989801</v>
      </c>
      <c r="BC52" s="7">
        <v>10.768766054131101</v>
      </c>
      <c r="BD52" s="8">
        <v>1.7487086987584</v>
      </c>
      <c r="BE52" s="7">
        <v>-6.5341086437419804</v>
      </c>
      <c r="BF52" s="8">
        <v>2.6726729426902498</v>
      </c>
      <c r="BG52" s="7">
        <v>41.552148968215697</v>
      </c>
      <c r="BH52" s="8">
        <v>1.2656711282747</v>
      </c>
      <c r="BI52" s="7">
        <v>41.927914966879797</v>
      </c>
      <c r="BJ52" s="8">
        <v>2.66009120962587</v>
      </c>
      <c r="BK52" s="7">
        <v>38.752784578778403</v>
      </c>
      <c r="BL52" s="8">
        <v>1.90755758450732</v>
      </c>
      <c r="BM52" s="7">
        <v>-3.1751303881013899</v>
      </c>
      <c r="BN52" s="8">
        <v>2.9928519543228602</v>
      </c>
      <c r="BO52" s="7">
        <v>35.869212922355402</v>
      </c>
      <c r="BP52" s="8">
        <v>1.1089106789986201</v>
      </c>
      <c r="BQ52" s="7">
        <v>34.801594685704899</v>
      </c>
      <c r="BR52" s="8">
        <v>2.76829903126418</v>
      </c>
      <c r="BS52" s="7">
        <v>35.068893458353998</v>
      </c>
      <c r="BT52" s="8">
        <v>2.1337057442384402</v>
      </c>
      <c r="BU52" s="7">
        <v>0.26729877264901297</v>
      </c>
      <c r="BV52" s="8">
        <v>3.6287637913926098</v>
      </c>
      <c r="BW52" s="7">
        <v>18.618036013855999</v>
      </c>
      <c r="BX52" s="8">
        <v>0.95116085776942305</v>
      </c>
      <c r="BY52" s="7">
        <v>17.726703700805601</v>
      </c>
      <c r="BZ52" s="8">
        <v>1.6996078881282799</v>
      </c>
      <c r="CA52" s="7">
        <v>22.8219542418876</v>
      </c>
      <c r="CB52" s="8">
        <v>2.41105601921937</v>
      </c>
      <c r="CC52" s="7">
        <v>5.0952505410819802</v>
      </c>
      <c r="CD52" s="8">
        <v>2.63936392877548</v>
      </c>
      <c r="CE52" s="7">
        <v>40.336823076610798</v>
      </c>
      <c r="CF52" s="8">
        <v>0.92417028810929203</v>
      </c>
      <c r="CG52" s="7">
        <v>38.246370318733099</v>
      </c>
      <c r="CH52" s="8">
        <v>2.1142419941756199</v>
      </c>
      <c r="CI52" s="7">
        <v>40.9127449586707</v>
      </c>
      <c r="CJ52" s="8">
        <v>2.6412394215769899</v>
      </c>
      <c r="CK52" s="7">
        <v>2.6663746399375299</v>
      </c>
      <c r="CL52" s="8">
        <v>3.7314779451901199</v>
      </c>
      <c r="CM52" s="7">
        <v>44.322957668562402</v>
      </c>
      <c r="CN52" s="8">
        <v>0.94863803076541897</v>
      </c>
      <c r="CO52" s="7">
        <v>43.116852367241201</v>
      </c>
      <c r="CP52" s="8">
        <v>2.38440400507689</v>
      </c>
      <c r="CQ52" s="7">
        <v>44.597145221703499</v>
      </c>
      <c r="CR52" s="8">
        <v>2.4415411486904199</v>
      </c>
      <c r="CS52" s="7">
        <v>1.48029285446228</v>
      </c>
      <c r="CT52" s="8">
        <v>3.73353440102002</v>
      </c>
      <c r="CU52" s="7">
        <v>23.398616058960901</v>
      </c>
      <c r="CV52" s="8">
        <v>0.900043046679742</v>
      </c>
      <c r="CW52" s="7">
        <v>21.696338226327899</v>
      </c>
      <c r="CX52" s="8">
        <v>2.0067216838641202</v>
      </c>
      <c r="CY52" s="7">
        <v>23.216641127241701</v>
      </c>
      <c r="CZ52" s="8">
        <v>1.6766794636078799</v>
      </c>
      <c r="DA52" s="7">
        <v>1.52030290091385</v>
      </c>
      <c r="DB52" s="9">
        <v>2.9019354782061102</v>
      </c>
    </row>
    <row r="53" spans="1:106" ht="15" customHeight="1" x14ac:dyDescent="0.25">
      <c r="A53" s="10" t="s">
        <v>54</v>
      </c>
      <c r="B53" s="46">
        <v>2</v>
      </c>
      <c r="C53" s="7">
        <v>29.169198962035299</v>
      </c>
      <c r="D53" s="8">
        <v>1.0915077767597401</v>
      </c>
      <c r="E53" s="7">
        <v>32.229031468889303</v>
      </c>
      <c r="F53" s="8">
        <v>2.0966000797219499</v>
      </c>
      <c r="G53" s="7">
        <v>29.888981675562</v>
      </c>
      <c r="H53" s="8">
        <v>1.91558566534625</v>
      </c>
      <c r="I53" s="7">
        <v>-2.3400497933272901</v>
      </c>
      <c r="J53" s="8">
        <v>2.62985506651727</v>
      </c>
      <c r="K53" s="7">
        <v>26.785820462853199</v>
      </c>
      <c r="L53" s="8">
        <v>1.08724058468498</v>
      </c>
      <c r="M53" s="7">
        <v>29.366833827310899</v>
      </c>
      <c r="N53" s="8">
        <v>2.3250705084647598</v>
      </c>
      <c r="O53" s="7">
        <v>27.284163747539498</v>
      </c>
      <c r="P53" s="8">
        <v>1.9871718379718899</v>
      </c>
      <c r="Q53" s="7">
        <v>-2.0826700797714102</v>
      </c>
      <c r="R53" s="8">
        <v>3.0391271064904801</v>
      </c>
      <c r="S53" s="7">
        <v>24.358333511805899</v>
      </c>
      <c r="T53" s="8">
        <v>1.0725402746813499</v>
      </c>
      <c r="U53" s="7">
        <v>25.2417026352765</v>
      </c>
      <c r="V53" s="8">
        <v>2.0645022485369302</v>
      </c>
      <c r="W53" s="7">
        <v>23.811549093342901</v>
      </c>
      <c r="X53" s="8">
        <v>1.99026192627957</v>
      </c>
      <c r="Y53" s="7">
        <v>-1.43015354193359</v>
      </c>
      <c r="Z53" s="8">
        <v>2.8553789792962299</v>
      </c>
      <c r="AA53" s="7">
        <v>53.037468878543201</v>
      </c>
      <c r="AB53" s="8">
        <v>1.35043316923107</v>
      </c>
      <c r="AC53" s="7">
        <v>52.892550752836399</v>
      </c>
      <c r="AD53" s="8">
        <v>2.3893039519673902</v>
      </c>
      <c r="AE53" s="7">
        <v>53.2911002298234</v>
      </c>
      <c r="AF53" s="8">
        <v>2.5917555600412201</v>
      </c>
      <c r="AG53" s="7">
        <v>0.39854947698698601</v>
      </c>
      <c r="AH53" s="8">
        <v>3.3665483984219802</v>
      </c>
      <c r="AI53" s="7">
        <v>45.655791884466502</v>
      </c>
      <c r="AJ53" s="8">
        <v>1.0059082789056899</v>
      </c>
      <c r="AK53" s="7">
        <v>46.695526742182203</v>
      </c>
      <c r="AL53" s="8">
        <v>1.8886401532461601</v>
      </c>
      <c r="AM53" s="7">
        <v>45.270591245578103</v>
      </c>
      <c r="AN53" s="8">
        <v>2.2466529919688498</v>
      </c>
      <c r="AO53" s="7">
        <v>-1.4249354966040599</v>
      </c>
      <c r="AP53" s="8">
        <v>2.9252307643852999</v>
      </c>
      <c r="AQ53" s="7">
        <v>44.497055204587198</v>
      </c>
      <c r="AR53" s="8">
        <v>1.27062131148502</v>
      </c>
      <c r="AS53" s="7">
        <v>61.789249179574398</v>
      </c>
      <c r="AT53" s="8">
        <v>2.5668817503099302</v>
      </c>
      <c r="AU53" s="7">
        <v>36.978198718749702</v>
      </c>
      <c r="AV53" s="8">
        <v>2.2882742255543902</v>
      </c>
      <c r="AW53" s="7">
        <v>-24.811050460824699</v>
      </c>
      <c r="AX53" s="8">
        <v>3.3408281602229</v>
      </c>
      <c r="AY53" s="7">
        <v>12.421140958108699</v>
      </c>
      <c r="AZ53" s="8">
        <v>0.82318355061550597</v>
      </c>
      <c r="BA53" s="7">
        <v>16.416499940827201</v>
      </c>
      <c r="BB53" s="8">
        <v>1.6676528943203499</v>
      </c>
      <c r="BC53" s="7">
        <v>12.4620422556696</v>
      </c>
      <c r="BD53" s="8">
        <v>1.60409902649162</v>
      </c>
      <c r="BE53" s="7">
        <v>-3.9544576851575499</v>
      </c>
      <c r="BF53" s="8">
        <v>2.13253981612251</v>
      </c>
      <c r="BG53" s="7">
        <v>30.269410164124</v>
      </c>
      <c r="BH53" s="8">
        <v>1.0881694944145499</v>
      </c>
      <c r="BI53" s="7">
        <v>32.468904732155004</v>
      </c>
      <c r="BJ53" s="8">
        <v>2.3029147759363902</v>
      </c>
      <c r="BK53" s="7">
        <v>29.382171858889102</v>
      </c>
      <c r="BL53" s="8">
        <v>1.8851464178078601</v>
      </c>
      <c r="BM53" s="7">
        <v>-3.0867328732659001</v>
      </c>
      <c r="BN53" s="8">
        <v>2.8995038947254601</v>
      </c>
      <c r="BO53" s="7">
        <v>35.018006273714199</v>
      </c>
      <c r="BP53" s="8">
        <v>1.03265860585554</v>
      </c>
      <c r="BQ53" s="7">
        <v>37.557336827879297</v>
      </c>
      <c r="BR53" s="8">
        <v>2.0265386248672201</v>
      </c>
      <c r="BS53" s="7">
        <v>34.7021189479348</v>
      </c>
      <c r="BT53" s="8">
        <v>1.95000302860624</v>
      </c>
      <c r="BU53" s="7">
        <v>-2.8552178799444801</v>
      </c>
      <c r="BV53" s="8">
        <v>2.7813015783439199</v>
      </c>
      <c r="BW53" s="7">
        <v>38.706249281513301</v>
      </c>
      <c r="BX53" s="8">
        <v>1.22092669605612</v>
      </c>
      <c r="BY53" s="7">
        <v>44.235773130306399</v>
      </c>
      <c r="BZ53" s="8">
        <v>2.2160611948447202</v>
      </c>
      <c r="CA53" s="7">
        <v>39.3865804548293</v>
      </c>
      <c r="CB53" s="8">
        <v>2.18957877886543</v>
      </c>
      <c r="CC53" s="7">
        <v>-4.8491926754771102</v>
      </c>
      <c r="CD53" s="8">
        <v>2.89221845721675</v>
      </c>
      <c r="CE53" s="7">
        <v>31.014890274716901</v>
      </c>
      <c r="CF53" s="8">
        <v>1.0019276417444101</v>
      </c>
      <c r="CG53" s="7">
        <v>36.668391052927603</v>
      </c>
      <c r="CH53" s="8">
        <v>2.3457610353411198</v>
      </c>
      <c r="CI53" s="7">
        <v>33.192599019985302</v>
      </c>
      <c r="CJ53" s="8">
        <v>2.1200288223239498</v>
      </c>
      <c r="CK53" s="7">
        <v>-3.4757920329423402</v>
      </c>
      <c r="CL53" s="8">
        <v>3.40697813044713</v>
      </c>
      <c r="CM53" s="7">
        <v>41.137526044246997</v>
      </c>
      <c r="CN53" s="8">
        <v>1.2016547972576599</v>
      </c>
      <c r="CO53" s="7">
        <v>41.241027354331798</v>
      </c>
      <c r="CP53" s="8">
        <v>2.3853193315605199</v>
      </c>
      <c r="CQ53" s="7">
        <v>40.961737274994597</v>
      </c>
      <c r="CR53" s="8">
        <v>2.4431982621404398</v>
      </c>
      <c r="CS53" s="7">
        <v>-0.279290079337287</v>
      </c>
      <c r="CT53" s="8">
        <v>3.3467934953345901</v>
      </c>
      <c r="CU53" s="7">
        <v>30.2016926108939</v>
      </c>
      <c r="CV53" s="8">
        <v>1.0465702894581701</v>
      </c>
      <c r="CW53" s="7">
        <v>33.067023395051798</v>
      </c>
      <c r="CX53" s="8">
        <v>1.98216559000736</v>
      </c>
      <c r="CY53" s="7">
        <v>31.599459647151701</v>
      </c>
      <c r="CZ53" s="8">
        <v>2.1035953515222698</v>
      </c>
      <c r="DA53" s="7">
        <v>-1.4675637479000501</v>
      </c>
      <c r="DB53" s="9">
        <v>2.9524817474451401</v>
      </c>
    </row>
    <row r="54" spans="1:106" ht="15" customHeight="1" x14ac:dyDescent="0.25">
      <c r="A54" s="10" t="s">
        <v>55</v>
      </c>
      <c r="B54" s="46">
        <v>2</v>
      </c>
      <c r="C54" s="7">
        <v>33.3505747009511</v>
      </c>
      <c r="D54" s="8">
        <v>1.23693123650173</v>
      </c>
      <c r="E54" s="7">
        <v>40.2197667378178</v>
      </c>
      <c r="F54" s="8">
        <v>2.6979831437700401</v>
      </c>
      <c r="G54" s="7">
        <v>29.633325623149101</v>
      </c>
      <c r="H54" s="8">
        <v>2.3150478105816501</v>
      </c>
      <c r="I54" s="7">
        <v>-10.586441114668601</v>
      </c>
      <c r="J54" s="8">
        <v>3.56208816886399</v>
      </c>
      <c r="K54" s="7">
        <v>26.282641818731399</v>
      </c>
      <c r="L54" s="8">
        <v>1.3332947945340801</v>
      </c>
      <c r="M54" s="7">
        <v>30.653817862026401</v>
      </c>
      <c r="N54" s="8">
        <v>2.6607227556511699</v>
      </c>
      <c r="O54" s="7">
        <v>23.3672984519925</v>
      </c>
      <c r="P54" s="8">
        <v>2.6421787722948702</v>
      </c>
      <c r="Q54" s="7">
        <v>-7.2865194100339004</v>
      </c>
      <c r="R54" s="8">
        <v>3.8387546748246599</v>
      </c>
      <c r="S54" s="7">
        <v>35.812617019994001</v>
      </c>
      <c r="T54" s="8">
        <v>1.4403340346461699</v>
      </c>
      <c r="U54" s="7">
        <v>33.248928676678702</v>
      </c>
      <c r="V54" s="8">
        <v>2.6751711908854099</v>
      </c>
      <c r="W54" s="7">
        <v>38.1109457399454</v>
      </c>
      <c r="X54" s="8">
        <v>3.0178252518430302</v>
      </c>
      <c r="Y54" s="7">
        <v>4.8620170632666904</v>
      </c>
      <c r="Z54" s="8">
        <v>3.5039127875456999</v>
      </c>
      <c r="AA54" s="7">
        <v>63.0481140702272</v>
      </c>
      <c r="AB54" s="8">
        <v>1.0967497484576201</v>
      </c>
      <c r="AC54" s="7">
        <v>61.205390916594503</v>
      </c>
      <c r="AD54" s="8">
        <v>2.7722991483465602</v>
      </c>
      <c r="AE54" s="7">
        <v>63.349425077942897</v>
      </c>
      <c r="AF54" s="8">
        <v>2.6059798744532299</v>
      </c>
      <c r="AG54" s="7">
        <v>2.1440341613484599</v>
      </c>
      <c r="AH54" s="8">
        <v>4.2577203447448504</v>
      </c>
      <c r="AI54" s="7">
        <v>46.597961044814703</v>
      </c>
      <c r="AJ54" s="8">
        <v>1.2068638328405199</v>
      </c>
      <c r="AK54" s="7">
        <v>47.983565372193098</v>
      </c>
      <c r="AL54" s="8">
        <v>2.7999551758050401</v>
      </c>
      <c r="AM54" s="7">
        <v>44.874345481422999</v>
      </c>
      <c r="AN54" s="8">
        <v>2.6515635748897699</v>
      </c>
      <c r="AO54" s="7">
        <v>-3.1092198907701198</v>
      </c>
      <c r="AP54" s="8">
        <v>4.0664827317175902</v>
      </c>
      <c r="AQ54" s="7">
        <v>48.225390692856799</v>
      </c>
      <c r="AR54" s="8">
        <v>1.30958293049297</v>
      </c>
      <c r="AS54" s="7">
        <v>66.960441093303402</v>
      </c>
      <c r="AT54" s="8">
        <v>2.9528991837791598</v>
      </c>
      <c r="AU54" s="7">
        <v>35.302185923225203</v>
      </c>
      <c r="AV54" s="8">
        <v>2.76735022092481</v>
      </c>
      <c r="AW54" s="7">
        <v>-31.658255170078199</v>
      </c>
      <c r="AX54" s="8">
        <v>4.3548362647074796</v>
      </c>
      <c r="AY54" s="7">
        <v>14.099141439685001</v>
      </c>
      <c r="AZ54" s="8">
        <v>0.89241753426856996</v>
      </c>
      <c r="BA54" s="7">
        <v>23.615865185015299</v>
      </c>
      <c r="BB54" s="8">
        <v>2.4594299142636502</v>
      </c>
      <c r="BC54" s="7">
        <v>7.8053773872975798</v>
      </c>
      <c r="BD54" s="8">
        <v>1.30337394483125</v>
      </c>
      <c r="BE54" s="7">
        <v>-15.8104877977177</v>
      </c>
      <c r="BF54" s="8">
        <v>2.8348337547615299</v>
      </c>
      <c r="BG54" s="7">
        <v>23.8969662442823</v>
      </c>
      <c r="BH54" s="8">
        <v>1.4638343776257099</v>
      </c>
      <c r="BI54" s="7">
        <v>23.8040620525199</v>
      </c>
      <c r="BJ54" s="8">
        <v>2.53294249956092</v>
      </c>
      <c r="BK54" s="7">
        <v>20.635163497172901</v>
      </c>
      <c r="BL54" s="8">
        <v>2.3753506586195399</v>
      </c>
      <c r="BM54" s="7">
        <v>-3.1688985553469502</v>
      </c>
      <c r="BN54" s="8">
        <v>3.4221005379392602</v>
      </c>
      <c r="BO54" s="7">
        <v>50.526157251158899</v>
      </c>
      <c r="BP54" s="8">
        <v>1.3909755978438501</v>
      </c>
      <c r="BQ54" s="7">
        <v>55.152938748227797</v>
      </c>
      <c r="BR54" s="8">
        <v>3.0598148491516</v>
      </c>
      <c r="BS54" s="7">
        <v>44.876796748433698</v>
      </c>
      <c r="BT54" s="8">
        <v>2.7559465252880102</v>
      </c>
      <c r="BU54" s="7">
        <v>-10.276141999794101</v>
      </c>
      <c r="BV54" s="8">
        <v>4.1160497367755102</v>
      </c>
      <c r="BW54" s="7">
        <v>38.818579994438103</v>
      </c>
      <c r="BX54" s="8">
        <v>1.3825413611191999</v>
      </c>
      <c r="BY54" s="7">
        <v>36.018945854786701</v>
      </c>
      <c r="BZ54" s="8">
        <v>2.9437408012564701</v>
      </c>
      <c r="CA54" s="7">
        <v>40.3699252540736</v>
      </c>
      <c r="CB54" s="8">
        <v>3.00444602488386</v>
      </c>
      <c r="CC54" s="7">
        <v>4.3509793992869703</v>
      </c>
      <c r="CD54" s="8">
        <v>4.3484251373681699</v>
      </c>
      <c r="CE54" s="7">
        <v>43.108825771530803</v>
      </c>
      <c r="CF54" s="8">
        <v>1.4006081711810801</v>
      </c>
      <c r="CG54" s="7">
        <v>44.668470864064801</v>
      </c>
      <c r="CH54" s="8">
        <v>2.7207863181641398</v>
      </c>
      <c r="CI54" s="7">
        <v>45.8883728975607</v>
      </c>
      <c r="CJ54" s="8">
        <v>3.1490647999102501</v>
      </c>
      <c r="CK54" s="7">
        <v>1.21990203349599</v>
      </c>
      <c r="CL54" s="8">
        <v>3.9628740691745699</v>
      </c>
      <c r="CM54" s="7">
        <v>31.1646036193108</v>
      </c>
      <c r="CN54" s="8">
        <v>1.4052583609857801</v>
      </c>
      <c r="CO54" s="7">
        <v>28.112923380661499</v>
      </c>
      <c r="CP54" s="8">
        <v>2.53192252345971</v>
      </c>
      <c r="CQ54" s="7">
        <v>29.573308219370102</v>
      </c>
      <c r="CR54" s="8">
        <v>2.5932837846293002</v>
      </c>
      <c r="CS54" s="7">
        <v>1.46038483870868</v>
      </c>
      <c r="CT54" s="8">
        <v>3.5683336150234002</v>
      </c>
      <c r="CU54" s="7">
        <v>21.386706430897501</v>
      </c>
      <c r="CV54" s="8">
        <v>1.25059332639192</v>
      </c>
      <c r="CW54" s="7">
        <v>22.507204126843</v>
      </c>
      <c r="CX54" s="8">
        <v>2.35089050901205</v>
      </c>
      <c r="CY54" s="7">
        <v>22.351588527771199</v>
      </c>
      <c r="CZ54" s="8">
        <v>2.6724960958132198</v>
      </c>
      <c r="DA54" s="7">
        <v>-0.15561559907179401</v>
      </c>
      <c r="DB54" s="9">
        <v>3.5514804020836901</v>
      </c>
    </row>
    <row r="55" spans="1:106" ht="15" customHeight="1" x14ac:dyDescent="0.25">
      <c r="A55" s="10" t="s">
        <v>56</v>
      </c>
      <c r="B55" s="46">
        <v>2</v>
      </c>
      <c r="C55" s="7">
        <v>56.374516586784203</v>
      </c>
      <c r="D55" s="8">
        <v>1.6232030279038501</v>
      </c>
      <c r="E55" s="7">
        <v>51.863672967321101</v>
      </c>
      <c r="F55" s="8">
        <v>3.2217062763028701</v>
      </c>
      <c r="G55" s="7">
        <v>60.935913150261797</v>
      </c>
      <c r="H55" s="8">
        <v>3.0220008337048401</v>
      </c>
      <c r="I55" s="7">
        <v>9.0722401829407193</v>
      </c>
      <c r="J55" s="8">
        <v>3.8072272074388498</v>
      </c>
      <c r="K55" s="7">
        <v>57.354437759079701</v>
      </c>
      <c r="L55" s="8">
        <v>1.57969267524561</v>
      </c>
      <c r="M55" s="7">
        <v>50.799660364060301</v>
      </c>
      <c r="N55" s="8">
        <v>3.3934103703784202</v>
      </c>
      <c r="O55" s="7">
        <v>66.969408860303901</v>
      </c>
      <c r="P55" s="8">
        <v>2.7871046651186901</v>
      </c>
      <c r="Q55" s="7">
        <v>16.169748496243599</v>
      </c>
      <c r="R55" s="8">
        <v>4.0450675111194601</v>
      </c>
      <c r="S55" s="7">
        <v>72.173759556285404</v>
      </c>
      <c r="T55" s="8">
        <v>1.39009909828961</v>
      </c>
      <c r="U55" s="7">
        <v>65.420373958480596</v>
      </c>
      <c r="V55" s="8">
        <v>2.7489747306827201</v>
      </c>
      <c r="W55" s="7">
        <v>75.950872217808097</v>
      </c>
      <c r="X55" s="8">
        <v>2.8574610279901198</v>
      </c>
      <c r="Y55" s="7">
        <v>10.5304982593275</v>
      </c>
      <c r="Z55" s="8">
        <v>3.79470311816881</v>
      </c>
      <c r="AA55" s="7">
        <v>66.121960448807201</v>
      </c>
      <c r="AB55" s="8">
        <v>1.56787797437827</v>
      </c>
      <c r="AC55" s="7">
        <v>65.471344116933096</v>
      </c>
      <c r="AD55" s="8">
        <v>3.4128073836132899</v>
      </c>
      <c r="AE55" s="7">
        <v>69.549655294943506</v>
      </c>
      <c r="AF55" s="8">
        <v>2.7494145369432799</v>
      </c>
      <c r="AG55" s="7">
        <v>4.07831117801042</v>
      </c>
      <c r="AH55" s="8">
        <v>4.2026291203288499</v>
      </c>
      <c r="AI55" s="7">
        <v>70.390482223315203</v>
      </c>
      <c r="AJ55" s="8">
        <v>1.5195768290623499</v>
      </c>
      <c r="AK55" s="7">
        <v>70.176479058943798</v>
      </c>
      <c r="AL55" s="8">
        <v>2.9178965916502202</v>
      </c>
      <c r="AM55" s="7">
        <v>70.3838972365253</v>
      </c>
      <c r="AN55" s="8">
        <v>2.73904866078332</v>
      </c>
      <c r="AO55" s="7">
        <v>0.20741817758150199</v>
      </c>
      <c r="AP55" s="8">
        <v>3.61366020527884</v>
      </c>
      <c r="AQ55" s="7">
        <v>56.777000337441201</v>
      </c>
      <c r="AR55" s="8">
        <v>1.5139439157400501</v>
      </c>
      <c r="AS55" s="7">
        <v>56.232739614316401</v>
      </c>
      <c r="AT55" s="8">
        <v>2.2061893687880798</v>
      </c>
      <c r="AU55" s="7">
        <v>58.011676850243802</v>
      </c>
      <c r="AV55" s="8">
        <v>3.0789698239673799</v>
      </c>
      <c r="AW55" s="7">
        <v>1.77893723592749</v>
      </c>
      <c r="AX55" s="8">
        <v>3.8291895250158898</v>
      </c>
      <c r="AY55" s="7">
        <v>31.726543630048301</v>
      </c>
      <c r="AZ55" s="8">
        <v>1.5879673933344101</v>
      </c>
      <c r="BA55" s="7">
        <v>36.241005562636801</v>
      </c>
      <c r="BB55" s="8">
        <v>3.07127212187403</v>
      </c>
      <c r="BC55" s="7">
        <v>33.297815510351398</v>
      </c>
      <c r="BD55" s="8">
        <v>3.3886776361895601</v>
      </c>
      <c r="BE55" s="7">
        <v>-2.9431900522854</v>
      </c>
      <c r="BF55" s="8">
        <v>4.0666789250838598</v>
      </c>
      <c r="BG55" s="7">
        <v>54.720444930675697</v>
      </c>
      <c r="BH55" s="8">
        <v>1.2295824436812901</v>
      </c>
      <c r="BI55" s="7">
        <v>52.731848121153902</v>
      </c>
      <c r="BJ55" s="8">
        <v>2.9344666087285001</v>
      </c>
      <c r="BK55" s="7">
        <v>56.970100134527797</v>
      </c>
      <c r="BL55" s="8">
        <v>2.5819222369149202</v>
      </c>
      <c r="BM55" s="7">
        <v>4.2382520133739696</v>
      </c>
      <c r="BN55" s="8">
        <v>3.7039624677437102</v>
      </c>
      <c r="BO55" s="7">
        <v>44.3021898355288</v>
      </c>
      <c r="BP55" s="8">
        <v>1.4322819747323301</v>
      </c>
      <c r="BQ55" s="7">
        <v>38.921028712272403</v>
      </c>
      <c r="BR55" s="8">
        <v>2.8466632490436399</v>
      </c>
      <c r="BS55" s="7">
        <v>46.6079922693119</v>
      </c>
      <c r="BT55" s="8">
        <v>2.8254937748940798</v>
      </c>
      <c r="BU55" s="7">
        <v>7.6869635570395003</v>
      </c>
      <c r="BV55" s="8">
        <v>3.8393131204705302</v>
      </c>
      <c r="BW55" s="7">
        <v>38.655440791111602</v>
      </c>
      <c r="BX55" s="8">
        <v>1.57522505084066</v>
      </c>
      <c r="BY55" s="7">
        <v>28.9495635353612</v>
      </c>
      <c r="BZ55" s="8">
        <v>2.4745264431955398</v>
      </c>
      <c r="CA55" s="7">
        <v>43.519393414796802</v>
      </c>
      <c r="CB55" s="8">
        <v>3.1499222377170901</v>
      </c>
      <c r="CC55" s="7">
        <v>14.5698298794356</v>
      </c>
      <c r="CD55" s="8">
        <v>3.40797607366531</v>
      </c>
      <c r="CE55" s="7">
        <v>48.169157709311499</v>
      </c>
      <c r="CF55" s="8">
        <v>1.34418525152266</v>
      </c>
      <c r="CG55" s="7">
        <v>42.827319629120602</v>
      </c>
      <c r="CH55" s="8">
        <v>2.9303617217622899</v>
      </c>
      <c r="CI55" s="7">
        <v>51.434536755285798</v>
      </c>
      <c r="CJ55" s="8">
        <v>3.0317269516977401</v>
      </c>
      <c r="CK55" s="7">
        <v>8.6072171261651995</v>
      </c>
      <c r="CL55" s="8">
        <v>3.9881903018885598</v>
      </c>
      <c r="CM55" s="7">
        <v>54.1274494090828</v>
      </c>
      <c r="CN55" s="8">
        <v>1.6239733535749701</v>
      </c>
      <c r="CO55" s="7">
        <v>48.201785352692497</v>
      </c>
      <c r="CP55" s="8">
        <v>2.9193772839197298</v>
      </c>
      <c r="CQ55" s="7">
        <v>59.809965954869803</v>
      </c>
      <c r="CR55" s="8">
        <v>2.5769995182047301</v>
      </c>
      <c r="CS55" s="7">
        <v>11.6081806021772</v>
      </c>
      <c r="CT55" s="8">
        <v>3.6656701552184798</v>
      </c>
      <c r="CU55" s="7">
        <v>45.818140800180103</v>
      </c>
      <c r="CV55" s="8">
        <v>1.8541293367056</v>
      </c>
      <c r="CW55" s="7">
        <v>39.371484811183699</v>
      </c>
      <c r="CX55" s="8">
        <v>2.7136683431342399</v>
      </c>
      <c r="CY55" s="7">
        <v>51.076156890841702</v>
      </c>
      <c r="CZ55" s="8">
        <v>3.15601573694827</v>
      </c>
      <c r="DA55" s="7">
        <v>11.704672079658</v>
      </c>
      <c r="DB55" s="9">
        <v>3.61128641415864</v>
      </c>
    </row>
    <row r="56" spans="1:106" ht="15" customHeight="1" x14ac:dyDescent="0.25">
      <c r="A56" s="10" t="s">
        <v>57</v>
      </c>
      <c r="B56" s="46">
        <v>2</v>
      </c>
      <c r="C56" s="7">
        <v>39.0660467658182</v>
      </c>
      <c r="D56" s="8">
        <v>1.02911988693773</v>
      </c>
      <c r="E56" s="7">
        <v>45.9314260459183</v>
      </c>
      <c r="F56" s="8">
        <v>2.0938093445250501</v>
      </c>
      <c r="G56" s="7">
        <v>35.019680976486598</v>
      </c>
      <c r="H56" s="8">
        <v>2.0406400074012101</v>
      </c>
      <c r="I56" s="7">
        <v>-10.9117450694316</v>
      </c>
      <c r="J56" s="8">
        <v>2.7857356163619</v>
      </c>
      <c r="K56" s="7">
        <v>33.053155426401098</v>
      </c>
      <c r="L56" s="8">
        <v>1.10720625382889</v>
      </c>
      <c r="M56" s="7">
        <v>37.647039543540103</v>
      </c>
      <c r="N56" s="8">
        <v>2.0897937259486499</v>
      </c>
      <c r="O56" s="7">
        <v>30.0970085286189</v>
      </c>
      <c r="P56" s="8">
        <v>1.85533224312907</v>
      </c>
      <c r="Q56" s="7">
        <v>-7.5500310149212497</v>
      </c>
      <c r="R56" s="8">
        <v>2.6331552225395001</v>
      </c>
      <c r="S56" s="7">
        <v>53.522875401690101</v>
      </c>
      <c r="T56" s="8">
        <v>1.06862431964172</v>
      </c>
      <c r="U56" s="7">
        <v>55.411419905875398</v>
      </c>
      <c r="V56" s="8">
        <v>1.8177506496511899</v>
      </c>
      <c r="W56" s="7">
        <v>51.826372076251097</v>
      </c>
      <c r="X56" s="8">
        <v>1.88521453174166</v>
      </c>
      <c r="Y56" s="7">
        <v>-3.5850478296242501</v>
      </c>
      <c r="Z56" s="8">
        <v>2.55986628820428</v>
      </c>
      <c r="AA56" s="7">
        <v>64.258748809549303</v>
      </c>
      <c r="AB56" s="8">
        <v>1.1190147064981599</v>
      </c>
      <c r="AC56" s="7">
        <v>65.502356488739096</v>
      </c>
      <c r="AD56" s="8">
        <v>1.5496434736059199</v>
      </c>
      <c r="AE56" s="7">
        <v>64.019718580987401</v>
      </c>
      <c r="AF56" s="8">
        <v>2.0839092590751398</v>
      </c>
      <c r="AG56" s="7">
        <v>-1.48263790775169</v>
      </c>
      <c r="AH56" s="8">
        <v>2.41796789002409</v>
      </c>
      <c r="AI56" s="7">
        <v>41.459748517090603</v>
      </c>
      <c r="AJ56" s="8">
        <v>1.0081247266737801</v>
      </c>
      <c r="AK56" s="7">
        <v>47.007246326223203</v>
      </c>
      <c r="AL56" s="8">
        <v>2.1626111586994599</v>
      </c>
      <c r="AM56" s="7">
        <v>37.994022437464203</v>
      </c>
      <c r="AN56" s="8">
        <v>2.1213270183492199</v>
      </c>
      <c r="AO56" s="7">
        <v>-9.0132238887589704</v>
      </c>
      <c r="AP56" s="8">
        <v>3.1581802953688198</v>
      </c>
      <c r="AQ56" s="7">
        <v>50.056438678999001</v>
      </c>
      <c r="AR56" s="8">
        <v>1.0232524245613399</v>
      </c>
      <c r="AS56" s="7">
        <v>70.081213621526004</v>
      </c>
      <c r="AT56" s="8">
        <v>1.7321534100821501</v>
      </c>
      <c r="AU56" s="7">
        <v>34.893523135650803</v>
      </c>
      <c r="AV56" s="8">
        <v>1.8824257991962801</v>
      </c>
      <c r="AW56" s="7">
        <v>-35.187690485875201</v>
      </c>
      <c r="AX56" s="8">
        <v>1.99627462414223</v>
      </c>
      <c r="AY56" s="7">
        <v>20.042106661645398</v>
      </c>
      <c r="AZ56" s="8">
        <v>0.78110325407717496</v>
      </c>
      <c r="BA56" s="7">
        <v>32.905636109479502</v>
      </c>
      <c r="BB56" s="8">
        <v>1.9238251059148701</v>
      </c>
      <c r="BC56" s="7">
        <v>15.2862807989484</v>
      </c>
      <c r="BD56" s="8">
        <v>1.2902689584598399</v>
      </c>
      <c r="BE56" s="7">
        <v>-17.619355310531098</v>
      </c>
      <c r="BF56" s="8">
        <v>2.6113877494463602</v>
      </c>
      <c r="BG56" s="7">
        <v>56.634086667800602</v>
      </c>
      <c r="BH56" s="8">
        <v>1.1067731728635699</v>
      </c>
      <c r="BI56" s="7">
        <v>59.756246021916901</v>
      </c>
      <c r="BJ56" s="8">
        <v>1.6165002061209801</v>
      </c>
      <c r="BK56" s="7">
        <v>52.585160503332098</v>
      </c>
      <c r="BL56" s="8">
        <v>2.1194774177728601</v>
      </c>
      <c r="BM56" s="7">
        <v>-7.1710855185847704</v>
      </c>
      <c r="BN56" s="8">
        <v>2.4659993349590299</v>
      </c>
      <c r="BO56" s="7">
        <v>45.428866507613797</v>
      </c>
      <c r="BP56" s="8">
        <v>1.03039494701363</v>
      </c>
      <c r="BQ56" s="7">
        <v>48.820836485251398</v>
      </c>
      <c r="BR56" s="8">
        <v>1.7675103261357099</v>
      </c>
      <c r="BS56" s="7">
        <v>43.8926121535386</v>
      </c>
      <c r="BT56" s="8">
        <v>1.82601198734535</v>
      </c>
      <c r="BU56" s="7">
        <v>-4.9282243317127996</v>
      </c>
      <c r="BV56" s="8">
        <v>2.45760301906728</v>
      </c>
      <c r="BW56" s="7">
        <v>39.5502814521818</v>
      </c>
      <c r="BX56" s="8">
        <v>1.05069702456315</v>
      </c>
      <c r="BY56" s="7">
        <v>45.411817201306903</v>
      </c>
      <c r="BZ56" s="8">
        <v>2.0143370681538202</v>
      </c>
      <c r="CA56" s="7">
        <v>33.724448041510797</v>
      </c>
      <c r="CB56" s="8">
        <v>1.72774204411918</v>
      </c>
      <c r="CC56" s="7">
        <v>-11.6873691597961</v>
      </c>
      <c r="CD56" s="8">
        <v>2.71260357940504</v>
      </c>
      <c r="CE56" s="7">
        <v>43.832555596457603</v>
      </c>
      <c r="CF56" s="8">
        <v>1.05107502408805</v>
      </c>
      <c r="CG56" s="7">
        <v>49.366683937524201</v>
      </c>
      <c r="CH56" s="8">
        <v>1.6787562669848901</v>
      </c>
      <c r="CI56" s="7">
        <v>40.486594789931097</v>
      </c>
      <c r="CJ56" s="8">
        <v>2.0441047824999901</v>
      </c>
      <c r="CK56" s="7">
        <v>-8.8800891475930896</v>
      </c>
      <c r="CL56" s="8">
        <v>2.50253427006963</v>
      </c>
      <c r="CM56" s="7">
        <v>57.535864174853799</v>
      </c>
      <c r="CN56" s="8">
        <v>1.1115997674515601</v>
      </c>
      <c r="CO56" s="7">
        <v>58.6995214395413</v>
      </c>
      <c r="CP56" s="8">
        <v>1.76524689476578</v>
      </c>
      <c r="CQ56" s="7">
        <v>57.4761125508387</v>
      </c>
      <c r="CR56" s="8">
        <v>2.1628424017416399</v>
      </c>
      <c r="CS56" s="7">
        <v>-1.22340888870258</v>
      </c>
      <c r="CT56" s="8">
        <v>2.4691852163175598</v>
      </c>
      <c r="CU56" s="7">
        <v>33.516198556273899</v>
      </c>
      <c r="CV56" s="8">
        <v>1.13597238600022</v>
      </c>
      <c r="CW56" s="7">
        <v>38.645142760445097</v>
      </c>
      <c r="CX56" s="8">
        <v>1.91706531312608</v>
      </c>
      <c r="CY56" s="7">
        <v>30.506376150701399</v>
      </c>
      <c r="CZ56" s="8">
        <v>1.83903175733466</v>
      </c>
      <c r="DA56" s="7">
        <v>-8.1387666097437208</v>
      </c>
      <c r="DB56" s="9">
        <v>2.3544561099256098</v>
      </c>
    </row>
    <row r="57" spans="1:106" ht="15" customHeight="1" x14ac:dyDescent="0.25">
      <c r="A57" s="10" t="s">
        <v>58</v>
      </c>
      <c r="B57" s="46">
        <v>2</v>
      </c>
      <c r="C57" s="7">
        <v>31.137527121496699</v>
      </c>
      <c r="D57" s="8">
        <v>1.43710637807439</v>
      </c>
      <c r="E57" s="7">
        <v>34.012474950161497</v>
      </c>
      <c r="F57" s="8">
        <v>2.4568100208513499</v>
      </c>
      <c r="G57" s="7">
        <v>24.6349763315147</v>
      </c>
      <c r="H57" s="8">
        <v>2.7603545456500802</v>
      </c>
      <c r="I57" s="7">
        <v>-9.3774986186468396</v>
      </c>
      <c r="J57" s="8">
        <v>3.9415014488914002</v>
      </c>
      <c r="K57" s="7">
        <v>47.7964133164066</v>
      </c>
      <c r="L57" s="8">
        <v>1.51844496445746</v>
      </c>
      <c r="M57" s="7">
        <v>51.580181179201603</v>
      </c>
      <c r="N57" s="8">
        <v>3.2006588338905999</v>
      </c>
      <c r="O57" s="7">
        <v>40.023087597712099</v>
      </c>
      <c r="P57" s="8">
        <v>3.64410535462306</v>
      </c>
      <c r="Q57" s="7">
        <v>-11.5570935814895</v>
      </c>
      <c r="R57" s="8">
        <v>4.9321681428727402</v>
      </c>
      <c r="S57" s="7">
        <v>50.891454868805702</v>
      </c>
      <c r="T57" s="8">
        <v>1.2974705406745699</v>
      </c>
      <c r="U57" s="7">
        <v>54.340751861606101</v>
      </c>
      <c r="V57" s="8">
        <v>2.8425446806678201</v>
      </c>
      <c r="W57" s="7">
        <v>44.521575829824201</v>
      </c>
      <c r="X57" s="8">
        <v>3.17360776696222</v>
      </c>
      <c r="Y57" s="7">
        <v>-9.8191760317819394</v>
      </c>
      <c r="Z57" s="8">
        <v>4.5364245143754198</v>
      </c>
      <c r="AA57" s="7">
        <v>64.791506371471201</v>
      </c>
      <c r="AB57" s="8">
        <v>1.67909183957181</v>
      </c>
      <c r="AC57" s="7">
        <v>68.116057186883907</v>
      </c>
      <c r="AD57" s="8">
        <v>2.8076182466106201</v>
      </c>
      <c r="AE57" s="7">
        <v>63.568036717034502</v>
      </c>
      <c r="AF57" s="8">
        <v>3.8402411496933899</v>
      </c>
      <c r="AG57" s="7">
        <v>-4.5480204698493703</v>
      </c>
      <c r="AH57" s="8">
        <v>4.4275079559699302</v>
      </c>
      <c r="AI57" s="7">
        <v>40.245744786907999</v>
      </c>
      <c r="AJ57" s="8">
        <v>1.61912211041636</v>
      </c>
      <c r="AK57" s="7">
        <v>53.147938009557201</v>
      </c>
      <c r="AL57" s="8">
        <v>3.1821151477596601</v>
      </c>
      <c r="AM57" s="7">
        <v>32.335184857250098</v>
      </c>
      <c r="AN57" s="8">
        <v>3.0658583250763001</v>
      </c>
      <c r="AO57" s="7">
        <v>-20.812753152307099</v>
      </c>
      <c r="AP57" s="8">
        <v>4.0944931256757098</v>
      </c>
      <c r="AQ57" s="7">
        <v>40.077816917162501</v>
      </c>
      <c r="AR57" s="8">
        <v>1.7885249619558901</v>
      </c>
      <c r="AS57" s="7">
        <v>64.4123212718888</v>
      </c>
      <c r="AT57" s="8">
        <v>3.2100666743964501</v>
      </c>
      <c r="AU57" s="7">
        <v>23.856669818377799</v>
      </c>
      <c r="AV57" s="8">
        <v>2.7226012126073198</v>
      </c>
      <c r="AW57" s="7">
        <v>-40.555651453510997</v>
      </c>
      <c r="AX57" s="8">
        <v>3.7959352908151098</v>
      </c>
      <c r="AY57" s="7">
        <v>21.4864014130982</v>
      </c>
      <c r="AZ57" s="8">
        <v>1.1208520225927301</v>
      </c>
      <c r="BA57" s="7">
        <v>35.836596769095799</v>
      </c>
      <c r="BB57" s="8">
        <v>2.5831961530815102</v>
      </c>
      <c r="BC57" s="7">
        <v>16.437174215684099</v>
      </c>
      <c r="BD57" s="8">
        <v>2.3521140015376001</v>
      </c>
      <c r="BE57" s="7">
        <v>-19.3994225534117</v>
      </c>
      <c r="BF57" s="8">
        <v>3.6897267359917598</v>
      </c>
      <c r="BG57" s="7">
        <v>19.774441543543301</v>
      </c>
      <c r="BH57" s="8">
        <v>1.12298414216503</v>
      </c>
      <c r="BI57" s="7">
        <v>25.026073041242899</v>
      </c>
      <c r="BJ57" s="8">
        <v>2.4810711993691599</v>
      </c>
      <c r="BK57" s="7">
        <v>16.151499645868</v>
      </c>
      <c r="BL57" s="8">
        <v>2.4263066878243502</v>
      </c>
      <c r="BM57" s="7">
        <v>-8.8745733953749006</v>
      </c>
      <c r="BN57" s="8">
        <v>3.5551263491961702</v>
      </c>
      <c r="BO57" s="7">
        <v>39.090249772301298</v>
      </c>
      <c r="BP57" s="8">
        <v>1.6689564258538001</v>
      </c>
      <c r="BQ57" s="7">
        <v>50.178329757166097</v>
      </c>
      <c r="BR57" s="8">
        <v>2.82019773180496</v>
      </c>
      <c r="BS57" s="7">
        <v>31.294663242195799</v>
      </c>
      <c r="BT57" s="8">
        <v>2.8130617224266601</v>
      </c>
      <c r="BU57" s="7">
        <v>-18.883666514970301</v>
      </c>
      <c r="BV57" s="8">
        <v>3.7604850292679601</v>
      </c>
      <c r="BW57" s="7">
        <v>51.311124909062997</v>
      </c>
      <c r="BX57" s="8">
        <v>1.6167979369107901</v>
      </c>
      <c r="BY57" s="7">
        <v>57.105407916810798</v>
      </c>
      <c r="BZ57" s="8">
        <v>2.9232976939187898</v>
      </c>
      <c r="CA57" s="7">
        <v>42.711614794536203</v>
      </c>
      <c r="CB57" s="8">
        <v>3.3588800070046498</v>
      </c>
      <c r="CC57" s="7">
        <v>-14.3937931222746</v>
      </c>
      <c r="CD57" s="8">
        <v>4.5881816707829204</v>
      </c>
      <c r="CE57" s="7">
        <v>43.051686690200199</v>
      </c>
      <c r="CF57" s="8">
        <v>1.5864736138350299</v>
      </c>
      <c r="CG57" s="7">
        <v>51.354561101307603</v>
      </c>
      <c r="CH57" s="8">
        <v>3.1238825568432098</v>
      </c>
      <c r="CI57" s="7">
        <v>35.713182847704402</v>
      </c>
      <c r="CJ57" s="8">
        <v>3.3017291347938902</v>
      </c>
      <c r="CK57" s="7">
        <v>-15.6413782536032</v>
      </c>
      <c r="CL57" s="8">
        <v>4.1141323905828298</v>
      </c>
      <c r="CM57" s="7">
        <v>16.2137346833664</v>
      </c>
      <c r="CN57" s="8">
        <v>1.06342013244292</v>
      </c>
      <c r="CO57" s="7">
        <v>18.021227389062801</v>
      </c>
      <c r="CP57" s="8">
        <v>2.3939561182831999</v>
      </c>
      <c r="CQ57" s="7">
        <v>13.155130143580299</v>
      </c>
      <c r="CR57" s="8">
        <v>2.2201748654906299</v>
      </c>
      <c r="CS57" s="7">
        <v>-4.8660972454825204</v>
      </c>
      <c r="CT57" s="8">
        <v>3.71364475555536</v>
      </c>
      <c r="CU57" s="7">
        <v>25.669441628943002</v>
      </c>
      <c r="CV57" s="8">
        <v>1.29517837183371</v>
      </c>
      <c r="CW57" s="7">
        <v>30.467504183383198</v>
      </c>
      <c r="CX57" s="8">
        <v>2.5960083469200002</v>
      </c>
      <c r="CY57" s="7">
        <v>19.612668344167499</v>
      </c>
      <c r="CZ57" s="8">
        <v>2.1804233329882301</v>
      </c>
      <c r="DA57" s="7">
        <v>-10.854835839215699</v>
      </c>
      <c r="DB57" s="9">
        <v>3.4190712063072199</v>
      </c>
    </row>
    <row r="58" spans="1:106" ht="15" customHeight="1" x14ac:dyDescent="0.25">
      <c r="A58" s="10" t="s">
        <v>59</v>
      </c>
      <c r="B58" s="46">
        <v>2</v>
      </c>
      <c r="C58" s="7">
        <v>19.444726442054598</v>
      </c>
      <c r="D58" s="8">
        <v>0.93112251518051203</v>
      </c>
      <c r="E58" s="7">
        <v>21.503812575852098</v>
      </c>
      <c r="F58" s="8">
        <v>1.70748261125982</v>
      </c>
      <c r="G58" s="7">
        <v>20.944121075286201</v>
      </c>
      <c r="H58" s="8">
        <v>1.6885558378996799</v>
      </c>
      <c r="I58" s="7">
        <v>-0.55969150056595396</v>
      </c>
      <c r="J58" s="8">
        <v>2.4883101915551</v>
      </c>
      <c r="K58" s="7">
        <v>26.1307142975703</v>
      </c>
      <c r="L58" s="8">
        <v>1.05710548662675</v>
      </c>
      <c r="M58" s="7">
        <v>29.2225801485909</v>
      </c>
      <c r="N58" s="8">
        <v>1.6486291687179699</v>
      </c>
      <c r="O58" s="7">
        <v>25.537360283981801</v>
      </c>
      <c r="P58" s="8">
        <v>2.3105329455480201</v>
      </c>
      <c r="Q58" s="7">
        <v>-3.6852198646091399</v>
      </c>
      <c r="R58" s="8">
        <v>2.7163078141745198</v>
      </c>
      <c r="S58" s="7">
        <v>44.363527681083902</v>
      </c>
      <c r="T58" s="8">
        <v>1.1353898678787899</v>
      </c>
      <c r="U58" s="7">
        <v>48.917518230444898</v>
      </c>
      <c r="V58" s="8">
        <v>1.97110055490476</v>
      </c>
      <c r="W58" s="7">
        <v>44.750690029215903</v>
      </c>
      <c r="X58" s="8">
        <v>2.2713036583198898</v>
      </c>
      <c r="Y58" s="7">
        <v>-4.1668282012290199</v>
      </c>
      <c r="Z58" s="8">
        <v>2.9807795867348301</v>
      </c>
      <c r="AA58" s="7">
        <v>47.938362226611098</v>
      </c>
      <c r="AB58" s="8">
        <v>1.20856170690876</v>
      </c>
      <c r="AC58" s="7">
        <v>51.362507709371698</v>
      </c>
      <c r="AD58" s="8">
        <v>2.4246889831087302</v>
      </c>
      <c r="AE58" s="7">
        <v>46.988707142753299</v>
      </c>
      <c r="AF58" s="8">
        <v>2.2098253545060502</v>
      </c>
      <c r="AG58" s="7">
        <v>-4.3738005666184101</v>
      </c>
      <c r="AH58" s="8">
        <v>3.3121195766382399</v>
      </c>
      <c r="AI58" s="7">
        <v>50.404997324428699</v>
      </c>
      <c r="AJ58" s="8">
        <v>1.0949694419588401</v>
      </c>
      <c r="AK58" s="7">
        <v>56.048661394873697</v>
      </c>
      <c r="AL58" s="8">
        <v>2.07370589267844</v>
      </c>
      <c r="AM58" s="7">
        <v>50.762001785569403</v>
      </c>
      <c r="AN58" s="8">
        <v>1.8089339009293699</v>
      </c>
      <c r="AO58" s="7">
        <v>-5.2866596093042899</v>
      </c>
      <c r="AP58" s="8">
        <v>2.8320557350575699</v>
      </c>
      <c r="AQ58" s="7">
        <v>41.216751226004902</v>
      </c>
      <c r="AR58" s="8">
        <v>1.08513667866513</v>
      </c>
      <c r="AS58" s="7">
        <v>55.911080776697801</v>
      </c>
      <c r="AT58" s="8">
        <v>2.3113802803382502</v>
      </c>
      <c r="AU58" s="7">
        <v>32.698017290056598</v>
      </c>
      <c r="AV58" s="8">
        <v>1.9286885310378299</v>
      </c>
      <c r="AW58" s="7">
        <v>-23.213063486641101</v>
      </c>
      <c r="AX58" s="8">
        <v>2.7837108339949301</v>
      </c>
      <c r="AY58" s="7">
        <v>12.365512057441601</v>
      </c>
      <c r="AZ58" s="8">
        <v>0.71052946009880902</v>
      </c>
      <c r="BA58" s="7">
        <v>17.1229403768439</v>
      </c>
      <c r="BB58" s="8">
        <v>1.6264651996033599</v>
      </c>
      <c r="BC58" s="7">
        <v>10.144013398404899</v>
      </c>
      <c r="BD58" s="8">
        <v>1.3502863568387999</v>
      </c>
      <c r="BE58" s="7">
        <v>-6.9789269784390102</v>
      </c>
      <c r="BF58" s="8">
        <v>2.0574832355839301</v>
      </c>
      <c r="BG58" s="7">
        <v>36.486604553839797</v>
      </c>
      <c r="BH58" s="8">
        <v>1.08562195766244</v>
      </c>
      <c r="BI58" s="7">
        <v>43.320904629541701</v>
      </c>
      <c r="BJ58" s="8">
        <v>2.1709888778602102</v>
      </c>
      <c r="BK58" s="7">
        <v>35.389589808239599</v>
      </c>
      <c r="BL58" s="8">
        <v>2.0682092020519902</v>
      </c>
      <c r="BM58" s="7">
        <v>-7.9313148213020597</v>
      </c>
      <c r="BN58" s="8">
        <v>2.80650197119909</v>
      </c>
      <c r="BO58" s="7">
        <v>42.169075918566897</v>
      </c>
      <c r="BP58" s="8">
        <v>1.1101165728126501</v>
      </c>
      <c r="BQ58" s="7">
        <v>44.205907185243198</v>
      </c>
      <c r="BR58" s="8">
        <v>2.11057870566782</v>
      </c>
      <c r="BS58" s="7">
        <v>43.535192244533398</v>
      </c>
      <c r="BT58" s="8">
        <v>1.9670372566151799</v>
      </c>
      <c r="BU58" s="7">
        <v>-0.67071494070979298</v>
      </c>
      <c r="BV58" s="8">
        <v>2.9903616302451401</v>
      </c>
      <c r="BW58" s="7">
        <v>21.7072867825011</v>
      </c>
      <c r="BX58" s="8">
        <v>0.83152005381083904</v>
      </c>
      <c r="BY58" s="7">
        <v>27.968745636548999</v>
      </c>
      <c r="BZ58" s="8">
        <v>1.84630245920384</v>
      </c>
      <c r="CA58" s="7">
        <v>19.1420506858131</v>
      </c>
      <c r="CB58" s="8">
        <v>1.6912516717306501</v>
      </c>
      <c r="CC58" s="7">
        <v>-8.8266949507358099</v>
      </c>
      <c r="CD58" s="8">
        <v>2.5615009937629898</v>
      </c>
      <c r="CE58" s="7">
        <v>38.321993337741603</v>
      </c>
      <c r="CF58" s="8">
        <v>1.0035727569442701</v>
      </c>
      <c r="CG58" s="7">
        <v>44.395717536262701</v>
      </c>
      <c r="CH58" s="8">
        <v>2.3263157510490702</v>
      </c>
      <c r="CI58" s="7">
        <v>37.025801478986899</v>
      </c>
      <c r="CJ58" s="8">
        <v>2.0565618623625901</v>
      </c>
      <c r="CK58" s="7">
        <v>-7.3699160572757698</v>
      </c>
      <c r="CL58" s="8">
        <v>3.0580700727627002</v>
      </c>
      <c r="CM58" s="7">
        <v>29.086130199546201</v>
      </c>
      <c r="CN58" s="8">
        <v>1.07463087300649</v>
      </c>
      <c r="CO58" s="7">
        <v>33.145107451632001</v>
      </c>
      <c r="CP58" s="8">
        <v>1.94046016999857</v>
      </c>
      <c r="CQ58" s="7">
        <v>30.1624938090726</v>
      </c>
      <c r="CR58" s="8">
        <v>2.0153750041875802</v>
      </c>
      <c r="CS58" s="7">
        <v>-2.9826136425594698</v>
      </c>
      <c r="CT58" s="8">
        <v>2.8466036031853701</v>
      </c>
      <c r="CU58" s="7">
        <v>31.717392062944398</v>
      </c>
      <c r="CV58" s="8">
        <v>1.0276663870370999</v>
      </c>
      <c r="CW58" s="7">
        <v>37.102032052696302</v>
      </c>
      <c r="CX58" s="8">
        <v>2.15824156632172</v>
      </c>
      <c r="CY58" s="7">
        <v>31.253494289452899</v>
      </c>
      <c r="CZ58" s="8">
        <v>1.9184257033584999</v>
      </c>
      <c r="DA58" s="7">
        <v>-5.8485377632433897</v>
      </c>
      <c r="DB58" s="9">
        <v>2.8594648400708902</v>
      </c>
    </row>
    <row r="59" spans="1:106" ht="15" customHeight="1" x14ac:dyDescent="0.25">
      <c r="A59" s="10" t="s">
        <v>60</v>
      </c>
      <c r="B59" s="46">
        <v>2</v>
      </c>
      <c r="C59" s="7">
        <v>42.821509334519</v>
      </c>
      <c r="D59" s="8">
        <v>2.04941633978174</v>
      </c>
      <c r="E59" s="7">
        <v>48.313187051337501</v>
      </c>
      <c r="F59" s="8">
        <v>4.0820539861418297</v>
      </c>
      <c r="G59" s="7">
        <v>44.476309413392698</v>
      </c>
      <c r="H59" s="8">
        <v>3.10247188996546</v>
      </c>
      <c r="I59" s="7">
        <v>-3.83687763794474</v>
      </c>
      <c r="J59" s="8">
        <v>3.1329824699592299</v>
      </c>
      <c r="K59" s="7">
        <v>43.552039732123603</v>
      </c>
      <c r="L59" s="8">
        <v>1.8896450414353201</v>
      </c>
      <c r="M59" s="7">
        <v>47.937837996468602</v>
      </c>
      <c r="N59" s="8">
        <v>4.1942982848093902</v>
      </c>
      <c r="O59" s="7">
        <v>45.371288276051303</v>
      </c>
      <c r="P59" s="8">
        <v>3.23389809567978</v>
      </c>
      <c r="Q59" s="7">
        <v>-2.5665497204172798</v>
      </c>
      <c r="R59" s="8">
        <v>2.95861316307575</v>
      </c>
      <c r="S59" s="7">
        <v>43.213019725086802</v>
      </c>
      <c r="T59" s="8">
        <v>1.7863250693079999</v>
      </c>
      <c r="U59" s="7">
        <v>46.727174218950502</v>
      </c>
      <c r="V59" s="8">
        <v>4.4119518468303802</v>
      </c>
      <c r="W59" s="7">
        <v>47.484782825730001</v>
      </c>
      <c r="X59" s="8">
        <v>2.6105519706277298</v>
      </c>
      <c r="Y59" s="7">
        <v>0.75760860677947095</v>
      </c>
      <c r="Z59" s="8">
        <v>3.8922733829768998</v>
      </c>
      <c r="AA59" s="7">
        <v>40.954083552980102</v>
      </c>
      <c r="AB59" s="8">
        <v>1.6559140966194701</v>
      </c>
      <c r="AC59" s="7">
        <v>44.501973424909899</v>
      </c>
      <c r="AD59" s="8">
        <v>3.3977933861086198</v>
      </c>
      <c r="AE59" s="7">
        <v>41.609669238459198</v>
      </c>
      <c r="AF59" s="8">
        <v>3.0344307092208398</v>
      </c>
      <c r="AG59" s="7">
        <v>-2.8923041864507701</v>
      </c>
      <c r="AH59" s="8">
        <v>4.7220023894012098</v>
      </c>
      <c r="AI59" s="7">
        <v>40.657020230220802</v>
      </c>
      <c r="AJ59" s="8">
        <v>1.71083840123579</v>
      </c>
      <c r="AK59" s="7">
        <v>41.541062082670898</v>
      </c>
      <c r="AL59" s="8">
        <v>3.2823203274171999</v>
      </c>
      <c r="AM59" s="7">
        <v>43.799794907151998</v>
      </c>
      <c r="AN59" s="8">
        <v>3.1741288675168802</v>
      </c>
      <c r="AO59" s="7">
        <v>2.2587328244811098</v>
      </c>
      <c r="AP59" s="8">
        <v>3.4263118835402002</v>
      </c>
      <c r="AQ59" s="7">
        <v>37.864448700383903</v>
      </c>
      <c r="AR59" s="8">
        <v>1.7423599254031099</v>
      </c>
      <c r="AS59" s="7">
        <v>45.9030899145855</v>
      </c>
      <c r="AT59" s="8">
        <v>2.7823024483439398</v>
      </c>
      <c r="AU59" s="7">
        <v>37.583836259797103</v>
      </c>
      <c r="AV59" s="8">
        <v>3.0005978129042399</v>
      </c>
      <c r="AW59" s="7">
        <v>-8.3192536547884597</v>
      </c>
      <c r="AX59" s="8">
        <v>2.82988266541994</v>
      </c>
      <c r="AY59" s="7">
        <v>12.197529535206</v>
      </c>
      <c r="AZ59" s="8">
        <v>1.0326498259291601</v>
      </c>
      <c r="BA59" s="7">
        <v>14.6990455333227</v>
      </c>
      <c r="BB59" s="8">
        <v>2.1759192506891698</v>
      </c>
      <c r="BC59" s="7">
        <v>13.3678932277837</v>
      </c>
      <c r="BD59" s="8">
        <v>1.8051370526578201</v>
      </c>
      <c r="BE59" s="7">
        <v>-1.33115230553897</v>
      </c>
      <c r="BF59" s="8">
        <v>2.2546759413645199</v>
      </c>
      <c r="BG59" s="7">
        <v>35.800583867196302</v>
      </c>
      <c r="BH59" s="8">
        <v>1.69996891462569</v>
      </c>
      <c r="BI59" s="7">
        <v>41.405825947228799</v>
      </c>
      <c r="BJ59" s="8">
        <v>2.3933599434070101</v>
      </c>
      <c r="BK59" s="7">
        <v>36.203022050577403</v>
      </c>
      <c r="BL59" s="8">
        <v>3.5955263793882501</v>
      </c>
      <c r="BM59" s="7">
        <v>-5.2028038966513703</v>
      </c>
      <c r="BN59" s="8">
        <v>3.41325170722302</v>
      </c>
      <c r="BO59" s="7">
        <v>30.2395997169053</v>
      </c>
      <c r="BP59" s="8">
        <v>1.33610072447454</v>
      </c>
      <c r="BQ59" s="7">
        <v>37.595332204570497</v>
      </c>
      <c r="BR59" s="8">
        <v>3.2706563826145798</v>
      </c>
      <c r="BS59" s="7">
        <v>26.4637049857864</v>
      </c>
      <c r="BT59" s="8">
        <v>2.7304053206052799</v>
      </c>
      <c r="BU59" s="7">
        <v>-11.1316272187841</v>
      </c>
      <c r="BV59" s="8">
        <v>5.1266577835509501</v>
      </c>
      <c r="BW59" s="7">
        <v>25.951623535138101</v>
      </c>
      <c r="BX59" s="8">
        <v>1.6562221866412801</v>
      </c>
      <c r="BY59" s="7">
        <v>24.725026526675101</v>
      </c>
      <c r="BZ59" s="8">
        <v>2.9667478622083898</v>
      </c>
      <c r="CA59" s="7">
        <v>26.372792484183702</v>
      </c>
      <c r="CB59" s="8">
        <v>3.1435754264390798</v>
      </c>
      <c r="CC59" s="7">
        <v>1.6477659575085899</v>
      </c>
      <c r="CD59" s="8">
        <v>4.4796391038710999</v>
      </c>
      <c r="CE59" s="7">
        <v>26.190779326425901</v>
      </c>
      <c r="CF59" s="8">
        <v>1.6853423259329501</v>
      </c>
      <c r="CG59" s="7">
        <v>28.966695668079101</v>
      </c>
      <c r="CH59" s="8">
        <v>3.2899343329937198</v>
      </c>
      <c r="CI59" s="7">
        <v>27.4732656570418</v>
      </c>
      <c r="CJ59" s="8">
        <v>2.5882130075841401</v>
      </c>
      <c r="CK59" s="7">
        <v>-1.49343001103732</v>
      </c>
      <c r="CL59" s="8">
        <v>3.7931170775114298</v>
      </c>
      <c r="CM59" s="7">
        <v>32.396744520273202</v>
      </c>
      <c r="CN59" s="8">
        <v>1.6546848532874701</v>
      </c>
      <c r="CO59" s="7">
        <v>32.234482334807701</v>
      </c>
      <c r="CP59" s="8">
        <v>3.1978114822819701</v>
      </c>
      <c r="CQ59" s="7">
        <v>34.670275876633802</v>
      </c>
      <c r="CR59" s="8">
        <v>3.0330665706465099</v>
      </c>
      <c r="CS59" s="7">
        <v>2.4357935418261598</v>
      </c>
      <c r="CT59" s="8">
        <v>4.4347953735274901</v>
      </c>
      <c r="CU59" s="7">
        <v>17.3482796275045</v>
      </c>
      <c r="CV59" s="8">
        <v>1.46034571778927</v>
      </c>
      <c r="CW59" s="7">
        <v>15.6852943715246</v>
      </c>
      <c r="CX59" s="8">
        <v>2.5017752333879701</v>
      </c>
      <c r="CY59" s="7">
        <v>18.571739627915601</v>
      </c>
      <c r="CZ59" s="8">
        <v>1.9184784361309799</v>
      </c>
      <c r="DA59" s="7">
        <v>2.88644525639093</v>
      </c>
      <c r="DB59" s="9">
        <v>2.5188421237921501</v>
      </c>
    </row>
    <row r="60" spans="1:106" ht="15" customHeight="1" x14ac:dyDescent="0.25">
      <c r="A60" s="10" t="s">
        <v>61</v>
      </c>
      <c r="B60" s="46">
        <v>2</v>
      </c>
      <c r="C60" s="7">
        <v>29.277809540961499</v>
      </c>
      <c r="D60" s="8">
        <v>1.58850580237723</v>
      </c>
      <c r="E60" s="7">
        <v>35.226733767800702</v>
      </c>
      <c r="F60" s="8">
        <v>4.6848630096235198</v>
      </c>
      <c r="G60" s="7">
        <v>22.1427845080383</v>
      </c>
      <c r="H60" s="8">
        <v>2.47047295372173</v>
      </c>
      <c r="I60" s="7">
        <v>-13.083949259762401</v>
      </c>
      <c r="J60" s="8">
        <v>5.4444694890724001</v>
      </c>
      <c r="K60" s="7">
        <v>25.137519452087101</v>
      </c>
      <c r="L60" s="8">
        <v>1.59933110071521</v>
      </c>
      <c r="M60" s="7">
        <v>28.479224409482299</v>
      </c>
      <c r="N60" s="8">
        <v>4.1641971567345104</v>
      </c>
      <c r="O60" s="7">
        <v>19.9041862254774</v>
      </c>
      <c r="P60" s="8">
        <v>2.7450742324441699</v>
      </c>
      <c r="Q60" s="7">
        <v>-8.5750381840048995</v>
      </c>
      <c r="R60" s="8">
        <v>4.7961136957362296</v>
      </c>
      <c r="S60" s="7">
        <v>31.6744607568879</v>
      </c>
      <c r="T60" s="8">
        <v>1.73577330289496</v>
      </c>
      <c r="U60" s="7">
        <v>37.626718206783202</v>
      </c>
      <c r="V60" s="8">
        <v>4.4637735290703802</v>
      </c>
      <c r="W60" s="7">
        <v>23.219032079001</v>
      </c>
      <c r="X60" s="8">
        <v>2.6244252056785702</v>
      </c>
      <c r="Y60" s="7">
        <v>-14.407686127782201</v>
      </c>
      <c r="Z60" s="8">
        <v>5.5082533848388904</v>
      </c>
      <c r="AA60" s="7">
        <v>28.911611548662101</v>
      </c>
      <c r="AB60" s="8">
        <v>2.0929949866511102</v>
      </c>
      <c r="AC60" s="7">
        <v>29.077372200292199</v>
      </c>
      <c r="AD60" s="8">
        <v>5.8823441355500297</v>
      </c>
      <c r="AE60" s="7">
        <v>24.455321339779701</v>
      </c>
      <c r="AF60" s="8">
        <v>3.9767921335267902</v>
      </c>
      <c r="AG60" s="7">
        <v>-4.6220508605124797</v>
      </c>
      <c r="AH60" s="8">
        <v>6.6666334545804098</v>
      </c>
      <c r="AI60" s="7">
        <v>38.204052628692402</v>
      </c>
      <c r="AJ60" s="8">
        <v>2.00357148735432</v>
      </c>
      <c r="AK60" s="7">
        <v>35.737311860458099</v>
      </c>
      <c r="AL60" s="8">
        <v>5.6855820077750696</v>
      </c>
      <c r="AM60" s="7">
        <v>35.333256476570497</v>
      </c>
      <c r="AN60" s="8">
        <v>3.0988273721291</v>
      </c>
      <c r="AO60" s="7">
        <v>-0.40405538388760898</v>
      </c>
      <c r="AP60" s="8">
        <v>6.5002507234938598</v>
      </c>
      <c r="AQ60" s="7">
        <v>43.4951739308637</v>
      </c>
      <c r="AR60" s="8">
        <v>2.13278330709863</v>
      </c>
      <c r="AS60" s="7">
        <v>63.807367070517898</v>
      </c>
      <c r="AT60" s="8">
        <v>4.8518313005447604</v>
      </c>
      <c r="AU60" s="7">
        <v>30.214724071009702</v>
      </c>
      <c r="AV60" s="8">
        <v>3.41131827259631</v>
      </c>
      <c r="AW60" s="7">
        <v>-33.5926429995082</v>
      </c>
      <c r="AX60" s="8">
        <v>6.3840643536209898</v>
      </c>
      <c r="AY60" s="7">
        <v>16.372190757140199</v>
      </c>
      <c r="AZ60" s="8">
        <v>1.5584075341175601</v>
      </c>
      <c r="BA60" s="7">
        <v>22.816751088864802</v>
      </c>
      <c r="BB60" s="8">
        <v>4.0322176818294899</v>
      </c>
      <c r="BC60" s="7">
        <v>10.8480972816181</v>
      </c>
      <c r="BD60" s="8">
        <v>2.2012365281872901</v>
      </c>
      <c r="BE60" s="7">
        <v>-11.968653807246699</v>
      </c>
      <c r="BF60" s="8">
        <v>4.1516017491544703</v>
      </c>
      <c r="BG60" s="7">
        <v>30.98301267123</v>
      </c>
      <c r="BH60" s="8">
        <v>1.7604178304100699</v>
      </c>
      <c r="BI60" s="7">
        <v>32.310964866501998</v>
      </c>
      <c r="BJ60" s="8">
        <v>4.5380503734327098</v>
      </c>
      <c r="BK60" s="7">
        <v>29.015007323027799</v>
      </c>
      <c r="BL60" s="8">
        <v>3.5080676505367001</v>
      </c>
      <c r="BM60" s="7">
        <v>-3.2959575434742199</v>
      </c>
      <c r="BN60" s="8">
        <v>5.1923437233553598</v>
      </c>
      <c r="BO60" s="7">
        <v>28.951481424180901</v>
      </c>
      <c r="BP60" s="8">
        <v>1.7182553705832699</v>
      </c>
      <c r="BQ60" s="7">
        <v>30.216916710777099</v>
      </c>
      <c r="BR60" s="8">
        <v>3.65630180064545</v>
      </c>
      <c r="BS60" s="7">
        <v>25.803470890113999</v>
      </c>
      <c r="BT60" s="8">
        <v>4.4098712842331702</v>
      </c>
      <c r="BU60" s="7">
        <v>-4.4134458206631004</v>
      </c>
      <c r="BV60" s="8">
        <v>6.6402511807690301</v>
      </c>
      <c r="BW60" s="7">
        <v>22.869977983489399</v>
      </c>
      <c r="BX60" s="8">
        <v>1.1800534271023499</v>
      </c>
      <c r="BY60" s="7">
        <v>24.173801912824601</v>
      </c>
      <c r="BZ60" s="8">
        <v>3.9605864844643199</v>
      </c>
      <c r="CA60" s="7">
        <v>19.1845020197884</v>
      </c>
      <c r="CB60" s="8">
        <v>2.62944600494242</v>
      </c>
      <c r="CC60" s="7">
        <v>-4.9892998930361898</v>
      </c>
      <c r="CD60" s="8">
        <v>5.0387215650086796</v>
      </c>
      <c r="CE60" s="7">
        <v>35.547291923825703</v>
      </c>
      <c r="CF60" s="8">
        <v>1.81798625932144</v>
      </c>
      <c r="CG60" s="7">
        <v>35.361489532032699</v>
      </c>
      <c r="CH60" s="8">
        <v>5.2214682878341101</v>
      </c>
      <c r="CI60" s="7">
        <v>29.0770811439419</v>
      </c>
      <c r="CJ60" s="8">
        <v>3.9307610222723799</v>
      </c>
      <c r="CK60" s="7">
        <v>-6.2844083880907604</v>
      </c>
      <c r="CL60" s="8">
        <v>6.73454911390355</v>
      </c>
      <c r="CM60" s="7">
        <v>30.107145975499101</v>
      </c>
      <c r="CN60" s="8">
        <v>1.9864851009798099</v>
      </c>
      <c r="CO60" s="7">
        <v>28.801794434297602</v>
      </c>
      <c r="CP60" s="8">
        <v>4.97042882853507</v>
      </c>
      <c r="CQ60" s="7">
        <v>25.8848282377914</v>
      </c>
      <c r="CR60" s="8">
        <v>3.7187786453915099</v>
      </c>
      <c r="CS60" s="7">
        <v>-2.9169661965062099</v>
      </c>
      <c r="CT60" s="8">
        <v>6.2601381461986803</v>
      </c>
      <c r="CU60" s="7">
        <v>14.1972497711582</v>
      </c>
      <c r="CV60" s="8">
        <v>1.34427481504716</v>
      </c>
      <c r="CW60" s="7">
        <v>11.885677863265499</v>
      </c>
      <c r="CX60" s="8">
        <v>2.7769394714220401</v>
      </c>
      <c r="CY60" s="7">
        <v>14.4606013657404</v>
      </c>
      <c r="CZ60" s="8">
        <v>2.0201703213785902</v>
      </c>
      <c r="DA60" s="7">
        <v>2.5749235024749102</v>
      </c>
      <c r="DB60" s="9">
        <v>3.1953882395093101</v>
      </c>
    </row>
    <row r="61" spans="1:106" ht="15" customHeight="1" x14ac:dyDescent="0.25">
      <c r="A61" s="6" t="s">
        <v>62</v>
      </c>
      <c r="B61" s="46">
        <v>2</v>
      </c>
      <c r="C61" s="7">
        <v>47.7868326195766</v>
      </c>
      <c r="D61" s="8">
        <v>1.1231854018404399</v>
      </c>
      <c r="E61" s="7">
        <v>43.888982837820201</v>
      </c>
      <c r="F61" s="8">
        <v>2.1477848196355001</v>
      </c>
      <c r="G61" s="7">
        <v>48.394316430003997</v>
      </c>
      <c r="H61" s="8">
        <v>2.45513290705706</v>
      </c>
      <c r="I61" s="7">
        <v>4.5053335921838</v>
      </c>
      <c r="J61" s="8">
        <v>3.1220361364626399</v>
      </c>
      <c r="K61" s="7">
        <v>34.066026150306001</v>
      </c>
      <c r="L61" s="8">
        <v>1.1833626218787301</v>
      </c>
      <c r="M61" s="7">
        <v>36.517773062236401</v>
      </c>
      <c r="N61" s="8">
        <v>2.32891581140162</v>
      </c>
      <c r="O61" s="7">
        <v>30.050107961757501</v>
      </c>
      <c r="P61" s="8">
        <v>1.99645329691161</v>
      </c>
      <c r="Q61" s="7">
        <v>-6.4676651004788104</v>
      </c>
      <c r="R61" s="8">
        <v>2.8908404361198401</v>
      </c>
      <c r="S61" s="7">
        <v>32.325805723757803</v>
      </c>
      <c r="T61" s="8">
        <v>1.0689708568237499</v>
      </c>
      <c r="U61" s="7">
        <v>33.875547136589198</v>
      </c>
      <c r="V61" s="8">
        <v>1.8406171834729099</v>
      </c>
      <c r="W61" s="7">
        <v>30.022350339272101</v>
      </c>
      <c r="X61" s="8">
        <v>2.0663145884751102</v>
      </c>
      <c r="Y61" s="7">
        <v>-3.8531967973171501</v>
      </c>
      <c r="Z61" s="8">
        <v>2.2017370985037599</v>
      </c>
      <c r="AA61" s="7">
        <v>31.331910125638998</v>
      </c>
      <c r="AB61" s="8">
        <v>1.0978802131757299</v>
      </c>
      <c r="AC61" s="7">
        <v>34.937024262252798</v>
      </c>
      <c r="AD61" s="8">
        <v>2.12283319017298</v>
      </c>
      <c r="AE61" s="7">
        <v>28.506897626057199</v>
      </c>
      <c r="AF61" s="8">
        <v>1.69017203054212</v>
      </c>
      <c r="AG61" s="7">
        <v>-6.4301266361955598</v>
      </c>
      <c r="AH61" s="8">
        <v>2.4047473645791801</v>
      </c>
      <c r="AI61" s="7">
        <v>51.023804703151697</v>
      </c>
      <c r="AJ61" s="8">
        <v>1.11823431110132</v>
      </c>
      <c r="AK61" s="7">
        <v>47.260840911301301</v>
      </c>
      <c r="AL61" s="8">
        <v>2.0458179821044502</v>
      </c>
      <c r="AM61" s="7">
        <v>48.245492886692503</v>
      </c>
      <c r="AN61" s="8">
        <v>2.1392012210310698</v>
      </c>
      <c r="AO61" s="7">
        <v>0.98465197539123706</v>
      </c>
      <c r="AP61" s="8">
        <v>2.72582744679185</v>
      </c>
      <c r="AQ61" s="7">
        <v>55.118712669757102</v>
      </c>
      <c r="AR61" s="8">
        <v>1.1355939813004401</v>
      </c>
      <c r="AS61" s="7">
        <v>51.690306430306002</v>
      </c>
      <c r="AT61" s="8">
        <v>2.2212411577580702</v>
      </c>
      <c r="AU61" s="7">
        <v>54.615847465375097</v>
      </c>
      <c r="AV61" s="8">
        <v>2.0704590821964599</v>
      </c>
      <c r="AW61" s="7">
        <v>2.9255410350691</v>
      </c>
      <c r="AX61" s="8">
        <v>2.9166646379914098</v>
      </c>
      <c r="AY61" s="7">
        <v>19.3764261656044</v>
      </c>
      <c r="AZ61" s="8">
        <v>1.06181733598925</v>
      </c>
      <c r="BA61" s="7">
        <v>24.310673059236802</v>
      </c>
      <c r="BB61" s="8">
        <v>1.8670693571594501</v>
      </c>
      <c r="BC61" s="7">
        <v>15.3458827618258</v>
      </c>
      <c r="BD61" s="8">
        <v>1.60963020782271</v>
      </c>
      <c r="BE61" s="7">
        <v>-8.9647902974110298</v>
      </c>
      <c r="BF61" s="8">
        <v>2.1915932986283999</v>
      </c>
      <c r="BG61" s="7">
        <v>26.994658610526599</v>
      </c>
      <c r="BH61" s="8">
        <v>0.98302212225069896</v>
      </c>
      <c r="BI61" s="7">
        <v>28.853149002083398</v>
      </c>
      <c r="BJ61" s="8">
        <v>1.8786287101788901</v>
      </c>
      <c r="BK61" s="7">
        <v>22.2406146399947</v>
      </c>
      <c r="BL61" s="8">
        <v>1.6148479873612001</v>
      </c>
      <c r="BM61" s="7">
        <v>-6.6125343620886703</v>
      </c>
      <c r="BN61" s="8">
        <v>2.1805121866039099</v>
      </c>
      <c r="BO61" s="7">
        <v>31.7278929239924</v>
      </c>
      <c r="BP61" s="8">
        <v>1.20859086832608</v>
      </c>
      <c r="BQ61" s="7">
        <v>33.154154909924998</v>
      </c>
      <c r="BR61" s="8">
        <v>2.02605990247873</v>
      </c>
      <c r="BS61" s="7">
        <v>29.008246309224202</v>
      </c>
      <c r="BT61" s="8">
        <v>1.8596859803630399</v>
      </c>
      <c r="BU61" s="7">
        <v>-4.1459086007008299</v>
      </c>
      <c r="BV61" s="8">
        <v>2.21472908538823</v>
      </c>
      <c r="BW61" s="7">
        <v>28.713556026203499</v>
      </c>
      <c r="BX61" s="8">
        <v>1.1995259339717199</v>
      </c>
      <c r="BY61" s="7">
        <v>31.7835121660755</v>
      </c>
      <c r="BZ61" s="8">
        <v>1.91590471133954</v>
      </c>
      <c r="CA61" s="7">
        <v>28.692598001235201</v>
      </c>
      <c r="CB61" s="8">
        <v>1.7381787148750001</v>
      </c>
      <c r="CC61" s="7">
        <v>-3.09091416484035</v>
      </c>
      <c r="CD61" s="8">
        <v>2.1104387704861098</v>
      </c>
      <c r="CE61" s="7">
        <v>39.475514321114701</v>
      </c>
      <c r="CF61" s="8">
        <v>1.16839193714609</v>
      </c>
      <c r="CG61" s="7">
        <v>39.2154421867331</v>
      </c>
      <c r="CH61" s="8">
        <v>2.0607549890752801</v>
      </c>
      <c r="CI61" s="7">
        <v>35.843217978153596</v>
      </c>
      <c r="CJ61" s="8">
        <v>1.8278980361064201</v>
      </c>
      <c r="CK61" s="7">
        <v>-3.3722242085794898</v>
      </c>
      <c r="CL61" s="8">
        <v>2.64192429369889</v>
      </c>
      <c r="CM61" s="7">
        <v>37.883236557498499</v>
      </c>
      <c r="CN61" s="8">
        <v>1.2034219201682299</v>
      </c>
      <c r="CO61" s="7">
        <v>36.892059987224599</v>
      </c>
      <c r="CP61" s="8">
        <v>1.9440901376869999</v>
      </c>
      <c r="CQ61" s="7">
        <v>36.891881690171097</v>
      </c>
      <c r="CR61" s="8">
        <v>1.97997051289788</v>
      </c>
      <c r="CS61" s="7">
        <v>-1.78297053494703E-4</v>
      </c>
      <c r="CT61" s="8">
        <v>2.57765726047624</v>
      </c>
      <c r="CU61" s="7">
        <v>27.1837867410676</v>
      </c>
      <c r="CV61" s="8">
        <v>1.18225650282979</v>
      </c>
      <c r="CW61" s="7">
        <v>31.244177891291201</v>
      </c>
      <c r="CX61" s="8">
        <v>2.0961725170974699</v>
      </c>
      <c r="CY61" s="7">
        <v>23.169619351756999</v>
      </c>
      <c r="CZ61" s="8">
        <v>2.0602646704832499</v>
      </c>
      <c r="DA61" s="7">
        <v>-8.0745585395342392</v>
      </c>
      <c r="DB61" s="9">
        <v>2.6051766721179201</v>
      </c>
    </row>
    <row r="62" spans="1:106" ht="15" customHeight="1" x14ac:dyDescent="0.25">
      <c r="A62" s="10" t="s">
        <v>63</v>
      </c>
      <c r="B62" s="46">
        <v>2</v>
      </c>
      <c r="C62" s="7">
        <v>49.3154695640049</v>
      </c>
      <c r="D62" s="8">
        <v>1.1962300605957801</v>
      </c>
      <c r="E62" s="7">
        <v>48.899047257439101</v>
      </c>
      <c r="F62" s="8">
        <v>2.0774128875857301</v>
      </c>
      <c r="G62" s="7">
        <v>48.914111859459297</v>
      </c>
      <c r="H62" s="8">
        <v>2.0688737799121601</v>
      </c>
      <c r="I62" s="7">
        <v>1.50646020202103E-2</v>
      </c>
      <c r="J62" s="8">
        <v>2.89140179186687</v>
      </c>
      <c r="K62" s="7">
        <v>41.015681179143797</v>
      </c>
      <c r="L62" s="8">
        <v>1.2599469029105099</v>
      </c>
      <c r="M62" s="7">
        <v>40.2211680742003</v>
      </c>
      <c r="N62" s="8">
        <v>2.0922940195275301</v>
      </c>
      <c r="O62" s="7">
        <v>41.1817544745372</v>
      </c>
      <c r="P62" s="8">
        <v>1.8608729290130499</v>
      </c>
      <c r="Q62" s="7">
        <v>0.96058640033687204</v>
      </c>
      <c r="R62" s="8">
        <v>2.82185462728535</v>
      </c>
      <c r="S62" s="7">
        <v>39.118408742831399</v>
      </c>
      <c r="T62" s="8">
        <v>1.1853660345056201</v>
      </c>
      <c r="U62" s="7">
        <v>37.293930021200602</v>
      </c>
      <c r="V62" s="8">
        <v>1.97609173024728</v>
      </c>
      <c r="W62" s="7">
        <v>39.590189681923</v>
      </c>
      <c r="X62" s="8">
        <v>1.9988645695956799</v>
      </c>
      <c r="Y62" s="7">
        <v>2.29625966072234</v>
      </c>
      <c r="Z62" s="8">
        <v>2.7973899108361602</v>
      </c>
      <c r="AA62" s="7">
        <v>40.807601336896496</v>
      </c>
      <c r="AB62" s="8">
        <v>1.23310114150545</v>
      </c>
      <c r="AC62" s="7">
        <v>41.2806197518453</v>
      </c>
      <c r="AD62" s="8">
        <v>1.83877101902854</v>
      </c>
      <c r="AE62" s="7">
        <v>40.5016047597125</v>
      </c>
      <c r="AF62" s="8">
        <v>2.0594071698495702</v>
      </c>
      <c r="AG62" s="7">
        <v>-0.77901499213280101</v>
      </c>
      <c r="AH62" s="8">
        <v>2.5888856801257498</v>
      </c>
      <c r="AI62" s="7">
        <v>53.809668127383603</v>
      </c>
      <c r="AJ62" s="8">
        <v>1.32094303873568</v>
      </c>
      <c r="AK62" s="7">
        <v>50.619991756302397</v>
      </c>
      <c r="AL62" s="8">
        <v>2.0028852360090599</v>
      </c>
      <c r="AM62" s="7">
        <v>52.426360070286997</v>
      </c>
      <c r="AN62" s="8">
        <v>2.0736150269201099</v>
      </c>
      <c r="AO62" s="7">
        <v>1.8063683139845499</v>
      </c>
      <c r="AP62" s="8">
        <v>2.8667275212410201</v>
      </c>
      <c r="AQ62" s="7">
        <v>53.5901210018855</v>
      </c>
      <c r="AR62" s="8">
        <v>1.1405125392829101</v>
      </c>
      <c r="AS62" s="7">
        <v>52.908973375785202</v>
      </c>
      <c r="AT62" s="8">
        <v>1.9085493130531499</v>
      </c>
      <c r="AU62" s="7">
        <v>52.756948114887898</v>
      </c>
      <c r="AV62" s="8">
        <v>2.1649651380200701</v>
      </c>
      <c r="AW62" s="7">
        <v>-0.15202526089729701</v>
      </c>
      <c r="AX62" s="8">
        <v>2.8193384412414</v>
      </c>
      <c r="AY62" s="7">
        <v>8.1664143424231508</v>
      </c>
      <c r="AZ62" s="8">
        <v>0.64539135933513503</v>
      </c>
      <c r="BA62" s="7">
        <v>10.287751249729199</v>
      </c>
      <c r="BB62" s="8">
        <v>1.27832799590693</v>
      </c>
      <c r="BC62" s="7">
        <v>8.8377114631162392</v>
      </c>
      <c r="BD62" s="8">
        <v>1.00405753163056</v>
      </c>
      <c r="BE62" s="7">
        <v>-1.45003978661294</v>
      </c>
      <c r="BF62" s="8">
        <v>1.4899926539167401</v>
      </c>
      <c r="BG62" s="7">
        <v>35.289381632450102</v>
      </c>
      <c r="BH62" s="8">
        <v>1.01983389903388</v>
      </c>
      <c r="BI62" s="7">
        <v>32.826385272349199</v>
      </c>
      <c r="BJ62" s="8">
        <v>1.89918606332716</v>
      </c>
      <c r="BK62" s="7">
        <v>39.560889461855602</v>
      </c>
      <c r="BL62" s="8">
        <v>2.1899440688376002</v>
      </c>
      <c r="BM62" s="7">
        <v>6.7345041895064499</v>
      </c>
      <c r="BN62" s="8">
        <v>2.8290228496491201</v>
      </c>
      <c r="BO62" s="7">
        <v>38.985843720680599</v>
      </c>
      <c r="BP62" s="8">
        <v>1.0382131725349899</v>
      </c>
      <c r="BQ62" s="7">
        <v>33.960792854000502</v>
      </c>
      <c r="BR62" s="8">
        <v>1.97254545510738</v>
      </c>
      <c r="BS62" s="7">
        <v>44.126587894874902</v>
      </c>
      <c r="BT62" s="8">
        <v>2.1149673144758498</v>
      </c>
      <c r="BU62" s="7">
        <v>10.1657950408744</v>
      </c>
      <c r="BV62" s="8">
        <v>2.9411785174678302</v>
      </c>
      <c r="BW62" s="7">
        <v>47.127162984956499</v>
      </c>
      <c r="BX62" s="8">
        <v>0.93482149987566798</v>
      </c>
      <c r="BY62" s="7">
        <v>42.897198334028502</v>
      </c>
      <c r="BZ62" s="8">
        <v>1.95329996809984</v>
      </c>
      <c r="CA62" s="7">
        <v>50.450128282812898</v>
      </c>
      <c r="CB62" s="8">
        <v>2.3186359136910801</v>
      </c>
      <c r="CC62" s="7">
        <v>7.5529299487844401</v>
      </c>
      <c r="CD62" s="8">
        <v>3.2509734939851098</v>
      </c>
      <c r="CE62" s="7">
        <v>38.719396441420102</v>
      </c>
      <c r="CF62" s="8">
        <v>0.888511799669227</v>
      </c>
      <c r="CG62" s="7">
        <v>36.109680996578</v>
      </c>
      <c r="CH62" s="8">
        <v>1.70463289823206</v>
      </c>
      <c r="CI62" s="7">
        <v>41.900252834331198</v>
      </c>
      <c r="CJ62" s="8">
        <v>2.17947321166907</v>
      </c>
      <c r="CK62" s="7">
        <v>5.7905718377531601</v>
      </c>
      <c r="CL62" s="8">
        <v>2.90828206871273</v>
      </c>
      <c r="CM62" s="7">
        <v>51.907542347477801</v>
      </c>
      <c r="CN62" s="8">
        <v>0.96308506157274898</v>
      </c>
      <c r="CO62" s="7">
        <v>47.621852168955201</v>
      </c>
      <c r="CP62" s="8">
        <v>1.6947282866531601</v>
      </c>
      <c r="CQ62" s="7">
        <v>54.517659520046998</v>
      </c>
      <c r="CR62" s="8">
        <v>2.18858770889956</v>
      </c>
      <c r="CS62" s="7">
        <v>6.8958073510917197</v>
      </c>
      <c r="CT62" s="8">
        <v>2.8025297094751398</v>
      </c>
      <c r="CU62" s="7">
        <v>28.527547899519099</v>
      </c>
      <c r="CV62" s="8">
        <v>0.91650395079151603</v>
      </c>
      <c r="CW62" s="7">
        <v>28.2641039892398</v>
      </c>
      <c r="CX62" s="8">
        <v>1.6222718405180201</v>
      </c>
      <c r="CY62" s="7">
        <v>28.421058485668301</v>
      </c>
      <c r="CZ62" s="8">
        <v>1.7608895207577</v>
      </c>
      <c r="DA62" s="7">
        <v>0.15695449642848999</v>
      </c>
      <c r="DB62" s="9">
        <v>2.4467220096587701</v>
      </c>
    </row>
    <row r="63" spans="1:106" ht="15" customHeight="1" x14ac:dyDescent="0.25">
      <c r="A63" s="14" t="s">
        <v>114</v>
      </c>
      <c r="B63" s="47">
        <v>2</v>
      </c>
      <c r="C63" s="15">
        <v>34.659382146118801</v>
      </c>
      <c r="D63" s="16">
        <v>0.245438454091676</v>
      </c>
      <c r="E63" s="15">
        <v>38.108423929019402</v>
      </c>
      <c r="F63" s="16">
        <v>0.51773921105290499</v>
      </c>
      <c r="G63" s="15">
        <v>32.274492290575097</v>
      </c>
      <c r="H63" s="16">
        <v>0.47490474782970898</v>
      </c>
      <c r="I63" s="15">
        <v>-5.8339316384442697</v>
      </c>
      <c r="J63" s="16">
        <v>0.71187016786268797</v>
      </c>
      <c r="K63" s="15">
        <v>31.087347310423102</v>
      </c>
      <c r="L63" s="16">
        <v>0.25041486302577298</v>
      </c>
      <c r="M63" s="15">
        <v>33.365042979717103</v>
      </c>
      <c r="N63" s="16">
        <v>0.50840181569575904</v>
      </c>
      <c r="O63" s="15">
        <v>29.504514563122001</v>
      </c>
      <c r="P63" s="16">
        <v>0.48096050647570199</v>
      </c>
      <c r="Q63" s="15">
        <v>-3.8605284165951002</v>
      </c>
      <c r="R63" s="16">
        <v>0.68298228954620599</v>
      </c>
      <c r="S63" s="15">
        <v>40.295977874638297</v>
      </c>
      <c r="T63" s="16">
        <v>0.25608283100949703</v>
      </c>
      <c r="U63" s="15">
        <v>41.515715242041303</v>
      </c>
      <c r="V63" s="16">
        <v>0.51221399580042204</v>
      </c>
      <c r="W63" s="15">
        <v>39.098239495151297</v>
      </c>
      <c r="X63" s="16">
        <v>0.49764056025043801</v>
      </c>
      <c r="Y63" s="15">
        <v>-2.4174757468900099</v>
      </c>
      <c r="Z63" s="16">
        <v>0.71629471401522604</v>
      </c>
      <c r="AA63" s="15">
        <v>51.737121881118497</v>
      </c>
      <c r="AB63" s="16">
        <v>0.26993187147530701</v>
      </c>
      <c r="AC63" s="15">
        <v>51.093562787659003</v>
      </c>
      <c r="AD63" s="16">
        <v>0.56825322211806095</v>
      </c>
      <c r="AE63" s="15">
        <v>52.520106907161697</v>
      </c>
      <c r="AF63" s="16">
        <v>0.512983029298548</v>
      </c>
      <c r="AG63" s="15">
        <v>1.42654411950274</v>
      </c>
      <c r="AH63" s="16">
        <v>0.75761691928937402</v>
      </c>
      <c r="AI63" s="15">
        <v>45.033030905707697</v>
      </c>
      <c r="AJ63" s="16">
        <v>0.25137347268995502</v>
      </c>
      <c r="AK63" s="15">
        <v>47.672498466893899</v>
      </c>
      <c r="AL63" s="16">
        <v>0.54308771444869797</v>
      </c>
      <c r="AM63" s="15">
        <v>43.526081993027198</v>
      </c>
      <c r="AN63" s="16">
        <v>0.48568105437106202</v>
      </c>
      <c r="AO63" s="15">
        <v>-4.1464164738667497</v>
      </c>
      <c r="AP63" s="16">
        <v>0.72987481439191004</v>
      </c>
      <c r="AQ63" s="15">
        <v>44.781726930550299</v>
      </c>
      <c r="AR63" s="16">
        <v>0.27938663291027499</v>
      </c>
      <c r="AS63" s="15">
        <v>60.713421941471701</v>
      </c>
      <c r="AT63" s="16">
        <v>0.55210359456581304</v>
      </c>
      <c r="AU63" s="15">
        <v>33.380230633298403</v>
      </c>
      <c r="AV63" s="16">
        <v>0.49929597400922099</v>
      </c>
      <c r="AW63" s="15">
        <v>-27.333191308173301</v>
      </c>
      <c r="AX63" s="16">
        <v>0.74116563998792595</v>
      </c>
      <c r="AY63" s="15">
        <v>17.585126867507</v>
      </c>
      <c r="AZ63" s="16">
        <v>0.21793776549733701</v>
      </c>
      <c r="BA63" s="15">
        <v>24.1738152793829</v>
      </c>
      <c r="BB63" s="16">
        <v>0.48041023486561601</v>
      </c>
      <c r="BC63" s="15">
        <v>14.1216811995225</v>
      </c>
      <c r="BD63" s="16">
        <v>0.37308566970930002</v>
      </c>
      <c r="BE63" s="15">
        <v>-10.0521340798604</v>
      </c>
      <c r="BF63" s="16">
        <v>0.60481895855563095</v>
      </c>
      <c r="BG63" s="15">
        <v>39.2964729525359</v>
      </c>
      <c r="BH63" s="16">
        <v>0.25430856171292399</v>
      </c>
      <c r="BI63" s="15">
        <v>40.303129994718901</v>
      </c>
      <c r="BJ63" s="16">
        <v>0.50960653563453295</v>
      </c>
      <c r="BK63" s="15">
        <v>38.7586372548489</v>
      </c>
      <c r="BL63" s="16">
        <v>0.48273649809196001</v>
      </c>
      <c r="BM63" s="15">
        <v>-1.5444927398699899</v>
      </c>
      <c r="BN63" s="16">
        <v>0.68989349704798497</v>
      </c>
      <c r="BO63" s="15">
        <v>41.628785476163699</v>
      </c>
      <c r="BP63" s="16">
        <v>0.26341539852013401</v>
      </c>
      <c r="BQ63" s="15">
        <v>43.717201919996697</v>
      </c>
      <c r="BR63" s="16">
        <v>0.53705171784644401</v>
      </c>
      <c r="BS63" s="15">
        <v>40.4012510703879</v>
      </c>
      <c r="BT63" s="16">
        <v>0.509627049169043</v>
      </c>
      <c r="BU63" s="15">
        <v>-3.3159508496088899</v>
      </c>
      <c r="BV63" s="16">
        <v>0.73871800587936698</v>
      </c>
      <c r="BW63" s="15">
        <v>37.178396191900298</v>
      </c>
      <c r="BX63" s="16">
        <v>0.263635106034106</v>
      </c>
      <c r="BY63" s="15">
        <v>40.5794692625892</v>
      </c>
      <c r="BZ63" s="16">
        <v>0.50708152983277999</v>
      </c>
      <c r="CA63" s="15">
        <v>34.711044255201102</v>
      </c>
      <c r="CB63" s="16">
        <v>0.479680361818065</v>
      </c>
      <c r="CC63" s="15">
        <v>-5.8684250073880904</v>
      </c>
      <c r="CD63" s="16">
        <v>0.66604489033054504</v>
      </c>
      <c r="CE63" s="15">
        <v>39.887761115123098</v>
      </c>
      <c r="CF63" s="16">
        <v>0.25567478246875602</v>
      </c>
      <c r="CG63" s="15">
        <v>42.982210479147497</v>
      </c>
      <c r="CH63" s="16">
        <v>0.55321875337844395</v>
      </c>
      <c r="CI63" s="15">
        <v>38.404530065568203</v>
      </c>
      <c r="CJ63" s="16">
        <v>0.51055585739050102</v>
      </c>
      <c r="CK63" s="15">
        <v>-4.5776804135792499</v>
      </c>
      <c r="CL63" s="16">
        <v>0.74315220417664696</v>
      </c>
      <c r="CM63" s="15">
        <v>33.6761324248032</v>
      </c>
      <c r="CN63" s="16">
        <v>0.25068612464009199</v>
      </c>
      <c r="CO63" s="15">
        <v>34.881217770659397</v>
      </c>
      <c r="CP63" s="16">
        <v>0.51162390950129699</v>
      </c>
      <c r="CQ63" s="15">
        <v>33.5471738061756</v>
      </c>
      <c r="CR63" s="16">
        <v>0.47786984664684801</v>
      </c>
      <c r="CS63" s="15">
        <v>-1.33404396448378</v>
      </c>
      <c r="CT63" s="16">
        <v>0.69902795254998096</v>
      </c>
      <c r="CU63" s="15">
        <v>26.756733750534298</v>
      </c>
      <c r="CV63" s="16">
        <v>0.23563086798260299</v>
      </c>
      <c r="CW63" s="15">
        <v>28.500504215681701</v>
      </c>
      <c r="CX63" s="16">
        <v>0.47031122271579801</v>
      </c>
      <c r="CY63" s="15">
        <v>27.0270003363072</v>
      </c>
      <c r="CZ63" s="16">
        <v>0.44467337910208499</v>
      </c>
      <c r="DA63" s="15">
        <v>-1.47350387937442</v>
      </c>
      <c r="DB63" s="17">
        <v>0.636525540430398</v>
      </c>
    </row>
    <row r="64" spans="1:106" ht="15" customHeight="1" x14ac:dyDescent="0.25">
      <c r="A64" s="18" t="s">
        <v>115</v>
      </c>
      <c r="B64" s="48">
        <v>2</v>
      </c>
      <c r="C64" s="19">
        <v>32.955967719638998</v>
      </c>
      <c r="D64" s="20">
        <v>0.364394077305568</v>
      </c>
      <c r="E64" s="19">
        <v>38.129271900073398</v>
      </c>
      <c r="F64" s="20">
        <v>0.74679303316500201</v>
      </c>
      <c r="G64" s="19">
        <v>29.245239138181599</v>
      </c>
      <c r="H64" s="20">
        <v>0.66834926795560901</v>
      </c>
      <c r="I64" s="19">
        <v>-8.8840327618918202</v>
      </c>
      <c r="J64" s="20">
        <v>1.0234624316346801</v>
      </c>
      <c r="K64" s="19">
        <v>27.944404458779001</v>
      </c>
      <c r="L64" s="20">
        <v>0.36695019486354802</v>
      </c>
      <c r="M64" s="19">
        <v>31.953840759680201</v>
      </c>
      <c r="N64" s="20">
        <v>0.75012320062248705</v>
      </c>
      <c r="O64" s="19">
        <v>25.7562131154112</v>
      </c>
      <c r="P64" s="20">
        <v>0.68718283726872298</v>
      </c>
      <c r="Q64" s="19">
        <v>-6.1976276442689597</v>
      </c>
      <c r="R64" s="20">
        <v>1.0170729085944601</v>
      </c>
      <c r="S64" s="19">
        <v>42.800141730459401</v>
      </c>
      <c r="T64" s="20">
        <v>0.39802882483638202</v>
      </c>
      <c r="U64" s="19">
        <v>44.661915011137602</v>
      </c>
      <c r="V64" s="20">
        <v>0.77704358448978395</v>
      </c>
      <c r="W64" s="19">
        <v>40.805073827859403</v>
      </c>
      <c r="X64" s="20">
        <v>0.75651340297801395</v>
      </c>
      <c r="Y64" s="19">
        <v>-3.8568411832782101</v>
      </c>
      <c r="Z64" s="20">
        <v>1.06468528721398</v>
      </c>
      <c r="AA64" s="19">
        <v>54.849095612808902</v>
      </c>
      <c r="AB64" s="20">
        <v>0.44589726513712702</v>
      </c>
      <c r="AC64" s="19">
        <v>54.777050624044101</v>
      </c>
      <c r="AD64" s="20">
        <v>0.80343740893831705</v>
      </c>
      <c r="AE64" s="19">
        <v>54.752455365072599</v>
      </c>
      <c r="AF64" s="20">
        <v>0.85517817128210105</v>
      </c>
      <c r="AG64" s="19">
        <v>-2.45952589715474E-2</v>
      </c>
      <c r="AH64" s="20">
        <v>1.15978808075428</v>
      </c>
      <c r="AI64" s="19">
        <v>43.311926401644698</v>
      </c>
      <c r="AJ64" s="20">
        <v>0.44510080313380901</v>
      </c>
      <c r="AK64" s="19">
        <v>47.264445150360501</v>
      </c>
      <c r="AL64" s="20">
        <v>0.82230701237276305</v>
      </c>
      <c r="AM64" s="19">
        <v>41.276682035628497</v>
      </c>
      <c r="AN64" s="20">
        <v>0.797568414356574</v>
      </c>
      <c r="AO64" s="19">
        <v>-5.9877631147320001</v>
      </c>
      <c r="AP64" s="20">
        <v>1.10882405473269</v>
      </c>
      <c r="AQ64" s="19">
        <v>44.673078669728298</v>
      </c>
      <c r="AR64" s="20">
        <v>0.419904535890331</v>
      </c>
      <c r="AS64" s="19">
        <v>64.304171778740596</v>
      </c>
      <c r="AT64" s="20">
        <v>0.81529669413570105</v>
      </c>
      <c r="AU64" s="19">
        <v>29.768954909164599</v>
      </c>
      <c r="AV64" s="20">
        <v>0.75421541927034597</v>
      </c>
      <c r="AW64" s="19">
        <v>-34.535216869575997</v>
      </c>
      <c r="AX64" s="20">
        <v>1.05471734492202</v>
      </c>
      <c r="AY64" s="19">
        <v>15.360479735126599</v>
      </c>
      <c r="AZ64" s="20">
        <v>0.30835378607630598</v>
      </c>
      <c r="BA64" s="19">
        <v>23.1905527913311</v>
      </c>
      <c r="BB64" s="20">
        <v>0.67501814293450402</v>
      </c>
      <c r="BC64" s="19">
        <v>10.7334236765379</v>
      </c>
      <c r="BD64" s="20">
        <v>0.48133950958497101</v>
      </c>
      <c r="BE64" s="19">
        <v>-12.4571291147931</v>
      </c>
      <c r="BF64" s="20">
        <v>0.83210230402807095</v>
      </c>
      <c r="BG64" s="19">
        <v>45.125710740400997</v>
      </c>
      <c r="BH64" s="20">
        <v>0.42749994741069303</v>
      </c>
      <c r="BI64" s="19">
        <v>47.279582938865602</v>
      </c>
      <c r="BJ64" s="20">
        <v>0.77760905050778495</v>
      </c>
      <c r="BK64" s="19">
        <v>42.788620962368498</v>
      </c>
      <c r="BL64" s="20">
        <v>0.751233121967958</v>
      </c>
      <c r="BM64" s="19">
        <v>-4.4909619764971502</v>
      </c>
      <c r="BN64" s="20">
        <v>1.0684240197380399</v>
      </c>
      <c r="BO64" s="19">
        <v>43.788356873568603</v>
      </c>
      <c r="BP64" s="20">
        <v>0.42707008448817702</v>
      </c>
      <c r="BQ64" s="19">
        <v>47.869070905182298</v>
      </c>
      <c r="BR64" s="20">
        <v>0.77043695206746898</v>
      </c>
      <c r="BS64" s="19">
        <v>41.1569188910671</v>
      </c>
      <c r="BT64" s="20">
        <v>0.80997635942241497</v>
      </c>
      <c r="BU64" s="19">
        <v>-6.71215201411521</v>
      </c>
      <c r="BV64" s="20">
        <v>1.0778490539654999</v>
      </c>
      <c r="BW64" s="19">
        <v>39.174261927099302</v>
      </c>
      <c r="BX64" s="20">
        <v>0.378712394175931</v>
      </c>
      <c r="BY64" s="19">
        <v>45.417991911990697</v>
      </c>
      <c r="BZ64" s="20">
        <v>0.74892112695518598</v>
      </c>
      <c r="CA64" s="19">
        <v>34.407300131632397</v>
      </c>
      <c r="CB64" s="20">
        <v>0.69825248237363802</v>
      </c>
      <c r="CC64" s="19">
        <v>-11.0106917803583</v>
      </c>
      <c r="CD64" s="20">
        <v>0.99833073551236795</v>
      </c>
      <c r="CE64" s="19">
        <v>40.510925423258698</v>
      </c>
      <c r="CF64" s="20">
        <v>0.39801591392998498</v>
      </c>
      <c r="CG64" s="19">
        <v>45.826310438777902</v>
      </c>
      <c r="CH64" s="20">
        <v>0.779164369301376</v>
      </c>
      <c r="CI64" s="19">
        <v>37.662603297245496</v>
      </c>
      <c r="CJ64" s="20">
        <v>0.76959286361362</v>
      </c>
      <c r="CK64" s="19">
        <v>-8.1637071415323295</v>
      </c>
      <c r="CL64" s="20">
        <v>1.09390061186845</v>
      </c>
      <c r="CM64" s="19">
        <v>35.7641610118892</v>
      </c>
      <c r="CN64" s="20">
        <v>0.38239441280053299</v>
      </c>
      <c r="CO64" s="19">
        <v>38.7303294273418</v>
      </c>
      <c r="CP64" s="20">
        <v>0.73146806909681095</v>
      </c>
      <c r="CQ64" s="19">
        <v>34.864364836179</v>
      </c>
      <c r="CR64" s="20">
        <v>0.73776807552965995</v>
      </c>
      <c r="CS64" s="19">
        <v>-3.8659645911627498</v>
      </c>
      <c r="CT64" s="20">
        <v>1.03301861705137</v>
      </c>
      <c r="CU64" s="19">
        <v>26.369741976475702</v>
      </c>
      <c r="CV64" s="20">
        <v>0.35842461592747699</v>
      </c>
      <c r="CW64" s="19">
        <v>29.366059842029198</v>
      </c>
      <c r="CX64" s="20">
        <v>0.72446339288920003</v>
      </c>
      <c r="CY64" s="19">
        <v>24.7254318203717</v>
      </c>
      <c r="CZ64" s="20">
        <v>0.67371610843413798</v>
      </c>
      <c r="DA64" s="19">
        <v>-4.6406280216574496</v>
      </c>
      <c r="DB64" s="21">
        <v>0.96041586640743604</v>
      </c>
    </row>
    <row r="65" spans="1:106" ht="15" customHeight="1" x14ac:dyDescent="0.25">
      <c r="A65" s="22" t="s">
        <v>116</v>
      </c>
      <c r="B65" s="49">
        <v>2</v>
      </c>
      <c r="C65" s="23">
        <v>36.369935980710601</v>
      </c>
      <c r="D65" s="24">
        <v>0.18375848437546299</v>
      </c>
      <c r="E65" s="23">
        <v>38.639123675396</v>
      </c>
      <c r="F65" s="24">
        <v>0.37676777742787998</v>
      </c>
      <c r="G65" s="23">
        <v>35.034076692587398</v>
      </c>
      <c r="H65" s="24">
        <v>0.35835244095899399</v>
      </c>
      <c r="I65" s="23">
        <v>-3.6050469828085401</v>
      </c>
      <c r="J65" s="24">
        <v>0.512028494705285</v>
      </c>
      <c r="K65" s="23">
        <v>32.2709733456823</v>
      </c>
      <c r="L65" s="24">
        <v>0.18087739381435999</v>
      </c>
      <c r="M65" s="23">
        <v>34.029543795615297</v>
      </c>
      <c r="N65" s="24">
        <v>0.36916115353054002</v>
      </c>
      <c r="O65" s="23">
        <v>31.169430803214599</v>
      </c>
      <c r="P65" s="24">
        <v>0.35290870528087398</v>
      </c>
      <c r="Q65" s="23">
        <v>-2.86011299240073</v>
      </c>
      <c r="R65" s="24">
        <v>0.495463643954001</v>
      </c>
      <c r="S65" s="23">
        <v>40.7040285553757</v>
      </c>
      <c r="T65" s="24">
        <v>0.18684388393510501</v>
      </c>
      <c r="U65" s="23">
        <v>41.712925024985097</v>
      </c>
      <c r="V65" s="24">
        <v>0.375038681295496</v>
      </c>
      <c r="W65" s="23">
        <v>39.855192461577502</v>
      </c>
      <c r="X65" s="24">
        <v>0.36904831302859498</v>
      </c>
      <c r="Y65" s="23">
        <v>-1.85773256340766</v>
      </c>
      <c r="Z65" s="24">
        <v>0.52353015600201602</v>
      </c>
      <c r="AA65" s="23">
        <v>48.215610047475202</v>
      </c>
      <c r="AB65" s="24">
        <v>0.19860607342870201</v>
      </c>
      <c r="AC65" s="23">
        <v>48.144734061263598</v>
      </c>
      <c r="AD65" s="24">
        <v>0.40108107005442201</v>
      </c>
      <c r="AE65" s="23">
        <v>48.585369618799199</v>
      </c>
      <c r="AF65" s="24">
        <v>0.37486829892287798</v>
      </c>
      <c r="AG65" s="23">
        <v>0.44063555753560402</v>
      </c>
      <c r="AH65" s="24">
        <v>0.53981320101369501</v>
      </c>
      <c r="AI65" s="23">
        <v>48.215394489403003</v>
      </c>
      <c r="AJ65" s="24">
        <v>0.187347815664481</v>
      </c>
      <c r="AK65" s="23">
        <v>49.809172747571097</v>
      </c>
      <c r="AL65" s="24">
        <v>0.38679765473261102</v>
      </c>
      <c r="AM65" s="23">
        <v>46.9063200934552</v>
      </c>
      <c r="AN65" s="24">
        <v>0.37052091808867699</v>
      </c>
      <c r="AO65" s="23">
        <v>-2.9028526541159501</v>
      </c>
      <c r="AP65" s="24">
        <v>0.53008045507853996</v>
      </c>
      <c r="AQ65" s="23">
        <v>45.921107984781599</v>
      </c>
      <c r="AR65" s="24">
        <v>0.19913069124875701</v>
      </c>
      <c r="AS65" s="23">
        <v>57.854068045325903</v>
      </c>
      <c r="AT65" s="24">
        <v>0.38535409879729698</v>
      </c>
      <c r="AU65" s="23">
        <v>37.293716846142701</v>
      </c>
      <c r="AV65" s="24">
        <v>0.37085919839236497</v>
      </c>
      <c r="AW65" s="23">
        <v>-20.560351199183199</v>
      </c>
      <c r="AX65" s="24">
        <v>0.52948101010624504</v>
      </c>
      <c r="AY65" s="23">
        <v>17.1508419891179</v>
      </c>
      <c r="AZ65" s="24">
        <v>0.15499339388748501</v>
      </c>
      <c r="BA65" s="23">
        <v>23.201644642329502</v>
      </c>
      <c r="BB65" s="24">
        <v>0.33452789285725498</v>
      </c>
      <c r="BC65" s="23">
        <v>14.350820013489001</v>
      </c>
      <c r="BD65" s="24">
        <v>0.27325503678788998</v>
      </c>
      <c r="BE65" s="23">
        <v>-8.8508246288405097</v>
      </c>
      <c r="BF65" s="24">
        <v>0.42236946814945803</v>
      </c>
      <c r="BG65" s="23">
        <v>37.456549544624501</v>
      </c>
      <c r="BH65" s="24">
        <v>0.18165424157881499</v>
      </c>
      <c r="BI65" s="23">
        <v>39.027342851063402</v>
      </c>
      <c r="BJ65" s="24">
        <v>0.35927544530466698</v>
      </c>
      <c r="BK65" s="23">
        <v>36.623054155115099</v>
      </c>
      <c r="BL65" s="24">
        <v>0.35114744455729902</v>
      </c>
      <c r="BM65" s="23">
        <v>-2.4042886959483498</v>
      </c>
      <c r="BN65" s="24">
        <v>0.49217119045475499</v>
      </c>
      <c r="BO65" s="23">
        <v>37.882826466288101</v>
      </c>
      <c r="BP65" s="24">
        <v>0.18823005094297601</v>
      </c>
      <c r="BQ65" s="23">
        <v>39.771088840420603</v>
      </c>
      <c r="BR65" s="24">
        <v>0.38026069415245001</v>
      </c>
      <c r="BS65" s="23">
        <v>36.873055790987998</v>
      </c>
      <c r="BT65" s="24">
        <v>0.36517288944041498</v>
      </c>
      <c r="BU65" s="23">
        <v>-2.8980330494326401</v>
      </c>
      <c r="BV65" s="24">
        <v>0.52445240254840597</v>
      </c>
      <c r="BW65" s="23">
        <v>34.9015065757876</v>
      </c>
      <c r="BX65" s="24">
        <v>0.18830487702157001</v>
      </c>
      <c r="BY65" s="23">
        <v>36.947784008366803</v>
      </c>
      <c r="BZ65" s="24">
        <v>0.364287646035998</v>
      </c>
      <c r="CA65" s="23">
        <v>33.606711466131003</v>
      </c>
      <c r="CB65" s="24">
        <v>0.35825410883604403</v>
      </c>
      <c r="CC65" s="23">
        <v>-3.3410725422357599</v>
      </c>
      <c r="CD65" s="24">
        <v>0.48890620749888197</v>
      </c>
      <c r="CE65" s="23">
        <v>39.698840790289204</v>
      </c>
      <c r="CF65" s="24">
        <v>0.18533896166413699</v>
      </c>
      <c r="CG65" s="23">
        <v>41.6420670586635</v>
      </c>
      <c r="CH65" s="24">
        <v>0.39026035064294201</v>
      </c>
      <c r="CI65" s="23">
        <v>38.891763246959599</v>
      </c>
      <c r="CJ65" s="24">
        <v>0.37221163261561102</v>
      </c>
      <c r="CK65" s="23">
        <v>-2.75030381170393</v>
      </c>
      <c r="CL65" s="24">
        <v>0.53665971018825698</v>
      </c>
      <c r="CM65" s="23">
        <v>37.108102865059998</v>
      </c>
      <c r="CN65" s="24">
        <v>0.183371595018129</v>
      </c>
      <c r="CO65" s="23">
        <v>37.898570982106897</v>
      </c>
      <c r="CP65" s="24">
        <v>0.37048673845675101</v>
      </c>
      <c r="CQ65" s="23">
        <v>37.1378231004187</v>
      </c>
      <c r="CR65" s="24">
        <v>0.349993046545169</v>
      </c>
      <c r="CS65" s="23">
        <v>-0.760747881688143</v>
      </c>
      <c r="CT65" s="24">
        <v>0.50918584320598104</v>
      </c>
      <c r="CU65" s="23">
        <v>27.6820748891016</v>
      </c>
      <c r="CV65" s="24">
        <v>0.17703282369419701</v>
      </c>
      <c r="CW65" s="23">
        <v>29.184093960018899</v>
      </c>
      <c r="CX65" s="24">
        <v>0.348977606637565</v>
      </c>
      <c r="CY65" s="23">
        <v>27.5276704872145</v>
      </c>
      <c r="CZ65" s="24">
        <v>0.32713222725032298</v>
      </c>
      <c r="DA65" s="23">
        <v>-1.6564234728044001</v>
      </c>
      <c r="DB65" s="25">
        <v>0.46996926835641301</v>
      </c>
    </row>
    <row r="66" spans="1:106" ht="15" customHeight="1" x14ac:dyDescent="0.25">
      <c r="A66" s="26" t="s">
        <v>117</v>
      </c>
      <c r="B66" s="46">
        <v>2</v>
      </c>
      <c r="C66" s="7">
        <v>39.548262867114602</v>
      </c>
      <c r="D66" s="8">
        <v>2.0822985782229599</v>
      </c>
      <c r="E66" s="7">
        <v>41.543760141917602</v>
      </c>
      <c r="F66" s="8">
        <v>4.9385557846949197</v>
      </c>
      <c r="G66" s="7">
        <v>34.335451159823897</v>
      </c>
      <c r="H66" s="8">
        <v>4.0252344809508998</v>
      </c>
      <c r="I66" s="7">
        <v>-7.2083089820936799</v>
      </c>
      <c r="J66" s="8">
        <v>7.2117597611927096</v>
      </c>
      <c r="K66" s="7">
        <v>33.033080048825603</v>
      </c>
      <c r="L66" s="8">
        <v>1.88241647602414</v>
      </c>
      <c r="M66" s="7">
        <v>36.791815441913698</v>
      </c>
      <c r="N66" s="8">
        <v>4.8267875438300702</v>
      </c>
      <c r="O66" s="7">
        <v>34.695717991128397</v>
      </c>
      <c r="P66" s="8">
        <v>3.6872377959052298</v>
      </c>
      <c r="Q66" s="7">
        <v>-2.0960974507852899</v>
      </c>
      <c r="R66" s="8">
        <v>7.1222088237660399</v>
      </c>
      <c r="S66" s="7">
        <v>51.838993791811703</v>
      </c>
      <c r="T66" s="8">
        <v>2.4328104411724198</v>
      </c>
      <c r="U66" s="7">
        <v>54.525244198313601</v>
      </c>
      <c r="V66" s="8">
        <v>5.1299056625129502</v>
      </c>
      <c r="W66" s="7">
        <v>49.163849560795398</v>
      </c>
      <c r="X66" s="8">
        <v>3.6927006409155601</v>
      </c>
      <c r="Y66" s="7">
        <v>-5.36139463751815</v>
      </c>
      <c r="Z66" s="8">
        <v>6.6604806062574502</v>
      </c>
      <c r="AA66" s="7">
        <v>38.868077440702997</v>
      </c>
      <c r="AB66" s="8">
        <v>2.6923988747090402</v>
      </c>
      <c r="AC66" s="7">
        <v>35.703151530486501</v>
      </c>
      <c r="AD66" s="8">
        <v>5.1295040746102796</v>
      </c>
      <c r="AE66" s="7">
        <v>38.003978015510199</v>
      </c>
      <c r="AF66" s="8">
        <v>4.7185342768368299</v>
      </c>
      <c r="AG66" s="7">
        <v>2.3008264850237299</v>
      </c>
      <c r="AH66" s="8">
        <v>6.67623376046381</v>
      </c>
      <c r="AI66" s="7">
        <v>38.3304344293391</v>
      </c>
      <c r="AJ66" s="8">
        <v>2.3371506742361001</v>
      </c>
      <c r="AK66" s="7">
        <v>40.475882512101499</v>
      </c>
      <c r="AL66" s="8">
        <v>5.0727734318741096</v>
      </c>
      <c r="AM66" s="7">
        <v>39.447592520903797</v>
      </c>
      <c r="AN66" s="8">
        <v>4.3171791469324097</v>
      </c>
      <c r="AO66" s="7">
        <v>-1.0282899911977199</v>
      </c>
      <c r="AP66" s="8">
        <v>6.6736955483841101</v>
      </c>
      <c r="AQ66" s="7">
        <v>47.542170172942903</v>
      </c>
      <c r="AR66" s="8">
        <v>2.6276449586766701</v>
      </c>
      <c r="AS66" s="7">
        <v>60.313830489571302</v>
      </c>
      <c r="AT66" s="8">
        <v>5.6075825437885101</v>
      </c>
      <c r="AU66" s="7">
        <v>36.522195208586503</v>
      </c>
      <c r="AV66" s="8">
        <v>4.93642545539005</v>
      </c>
      <c r="AW66" s="7">
        <v>-23.791635280984799</v>
      </c>
      <c r="AX66" s="8">
        <v>7.1839187904392503</v>
      </c>
      <c r="AY66" s="7">
        <v>15.0177147730091</v>
      </c>
      <c r="AZ66" s="8">
        <v>1.92738130688372</v>
      </c>
      <c r="BA66" s="7">
        <v>18.5641210034644</v>
      </c>
      <c r="BB66" s="8">
        <v>3.1197366597107798</v>
      </c>
      <c r="BC66" s="7">
        <v>12.930794920449999</v>
      </c>
      <c r="BD66" s="8">
        <v>2.63140669430959</v>
      </c>
      <c r="BE66" s="7">
        <v>-5.6333260830144196</v>
      </c>
      <c r="BF66" s="8">
        <v>3.8141052618960298</v>
      </c>
      <c r="BG66" s="7">
        <v>41.376004978920697</v>
      </c>
      <c r="BH66" s="8">
        <v>2.3221174597905998</v>
      </c>
      <c r="BI66" s="7">
        <v>41.272082311995398</v>
      </c>
      <c r="BJ66" s="8">
        <v>5.5655595724129503</v>
      </c>
      <c r="BK66" s="7">
        <v>45.007149491924402</v>
      </c>
      <c r="BL66" s="8">
        <v>4.3210795497415004</v>
      </c>
      <c r="BM66" s="7">
        <v>3.7350671799289499</v>
      </c>
      <c r="BN66" s="8">
        <v>7.8707701132843697</v>
      </c>
      <c r="BO66" s="7">
        <v>35.279953020916899</v>
      </c>
      <c r="BP66" s="8">
        <v>2.3210112897600501</v>
      </c>
      <c r="BQ66" s="7">
        <v>44.958086660509203</v>
      </c>
      <c r="BR66" s="8">
        <v>4.5850815236086904</v>
      </c>
      <c r="BS66" s="7">
        <v>28.860210746822801</v>
      </c>
      <c r="BT66" s="8">
        <v>2.99199974104073</v>
      </c>
      <c r="BU66" s="7">
        <v>-16.097875913686501</v>
      </c>
      <c r="BV66" s="8">
        <v>5.2351982714352303</v>
      </c>
      <c r="BW66" s="7">
        <v>47.248161873681902</v>
      </c>
      <c r="BX66" s="8">
        <v>2.3953895283633102</v>
      </c>
      <c r="BY66" s="7">
        <v>50.025521396197597</v>
      </c>
      <c r="BZ66" s="8">
        <v>5.2027172916617497</v>
      </c>
      <c r="CA66" s="7">
        <v>45.131231124590798</v>
      </c>
      <c r="CB66" s="8">
        <v>4.8661758828572097</v>
      </c>
      <c r="CC66" s="7">
        <v>-4.8942902716068604</v>
      </c>
      <c r="CD66" s="8">
        <v>6.4732516500450901</v>
      </c>
      <c r="CE66" s="7">
        <v>51.260506176617099</v>
      </c>
      <c r="CF66" s="8">
        <v>2.62655796573199</v>
      </c>
      <c r="CG66" s="7">
        <v>52.777521034831103</v>
      </c>
      <c r="CH66" s="8">
        <v>5.3251925633526902</v>
      </c>
      <c r="CI66" s="7">
        <v>43.540923229465797</v>
      </c>
      <c r="CJ66" s="8">
        <v>4.4285642356751902</v>
      </c>
      <c r="CK66" s="7">
        <v>-9.2365978053652995</v>
      </c>
      <c r="CL66" s="8">
        <v>5.6665891150002103</v>
      </c>
      <c r="CM66" s="7">
        <v>35.604451292817103</v>
      </c>
      <c r="CN66" s="8">
        <v>2.1683091702874502</v>
      </c>
      <c r="CO66" s="7">
        <v>34.5338535464156</v>
      </c>
      <c r="CP66" s="8">
        <v>4.9679894849686201</v>
      </c>
      <c r="CQ66" s="7">
        <v>32.473572131936102</v>
      </c>
      <c r="CR66" s="8">
        <v>3.9455508606519798</v>
      </c>
      <c r="CS66" s="7">
        <v>-2.0602814144794399</v>
      </c>
      <c r="CT66" s="8">
        <v>6.6582015103565997</v>
      </c>
      <c r="CU66" s="7">
        <v>24.022600254017402</v>
      </c>
      <c r="CV66" s="8">
        <v>1.99234058697629</v>
      </c>
      <c r="CW66" s="7">
        <v>23.236218405060299</v>
      </c>
      <c r="CX66" s="8">
        <v>4.2820851282447601</v>
      </c>
      <c r="CY66" s="7">
        <v>22.967485820895501</v>
      </c>
      <c r="CZ66" s="8">
        <v>3.6779910420020001</v>
      </c>
      <c r="DA66" s="7">
        <v>-0.26873258416483398</v>
      </c>
      <c r="DB66" s="9">
        <v>5.3171003919948703</v>
      </c>
    </row>
    <row r="67" spans="1:106" ht="15" customHeight="1" x14ac:dyDescent="0.25">
      <c r="A67" s="26" t="s">
        <v>118</v>
      </c>
      <c r="B67" s="46">
        <v>2</v>
      </c>
      <c r="C67" s="7">
        <v>22.438944872483901</v>
      </c>
      <c r="D67" s="8">
        <v>2.1990322132887399</v>
      </c>
      <c r="E67" s="7">
        <v>32.447766416288403</v>
      </c>
      <c r="F67" s="8">
        <v>5.6723264966471998</v>
      </c>
      <c r="G67" s="7">
        <v>20.5212015242797</v>
      </c>
      <c r="H67" s="8">
        <v>4.4311791695013296</v>
      </c>
      <c r="I67" s="7">
        <v>-11.926564892008701</v>
      </c>
      <c r="J67" s="8">
        <v>7.3009508002004502</v>
      </c>
      <c r="K67" s="7">
        <v>23.850638120135098</v>
      </c>
      <c r="L67" s="8">
        <v>1.81829281637625</v>
      </c>
      <c r="M67" s="7">
        <v>29.0902761283415</v>
      </c>
      <c r="N67" s="8">
        <v>4.9082449073645904</v>
      </c>
      <c r="O67" s="7">
        <v>26.051951970064799</v>
      </c>
      <c r="P67" s="8">
        <v>3.4669945469494499</v>
      </c>
      <c r="Q67" s="7">
        <v>-3.03832415827664</v>
      </c>
      <c r="R67" s="8">
        <v>6.1376578558813897</v>
      </c>
      <c r="S67" s="7">
        <v>34.441164140716197</v>
      </c>
      <c r="T67" s="8">
        <v>1.82542196300772</v>
      </c>
      <c r="U67" s="7">
        <v>40.0065360295484</v>
      </c>
      <c r="V67" s="8">
        <v>4.4942121855068899</v>
      </c>
      <c r="W67" s="7">
        <v>36.666100907368303</v>
      </c>
      <c r="X67" s="8">
        <v>3.3296087840909099</v>
      </c>
      <c r="Y67" s="7">
        <v>-3.3404351221801099</v>
      </c>
      <c r="Z67" s="8">
        <v>5.91273545399741</v>
      </c>
      <c r="AA67" s="7">
        <v>49.957814655542997</v>
      </c>
      <c r="AB67" s="8">
        <v>2.1415663828340201</v>
      </c>
      <c r="AC67" s="7">
        <v>48.046951139490098</v>
      </c>
      <c r="AD67" s="8">
        <v>3.4408013459457298</v>
      </c>
      <c r="AE67" s="7">
        <v>56.341889111201098</v>
      </c>
      <c r="AF67" s="8">
        <v>4.40190918281876</v>
      </c>
      <c r="AG67" s="7">
        <v>8.2949379717110396</v>
      </c>
      <c r="AH67" s="8">
        <v>5.4455204822606698</v>
      </c>
      <c r="AI67" s="7">
        <v>36.160445580687899</v>
      </c>
      <c r="AJ67" s="8">
        <v>2.4602725444548001</v>
      </c>
      <c r="AK67" s="7">
        <v>41.967081653741303</v>
      </c>
      <c r="AL67" s="8">
        <v>4.2637580490301499</v>
      </c>
      <c r="AM67" s="7">
        <v>34.914329216090501</v>
      </c>
      <c r="AN67" s="8">
        <v>3.2575271318681298</v>
      </c>
      <c r="AO67" s="7">
        <v>-7.0527524376507502</v>
      </c>
      <c r="AP67" s="8">
        <v>5.4653923116482304</v>
      </c>
      <c r="AQ67" s="7">
        <v>35.924161400085097</v>
      </c>
      <c r="AR67" s="8">
        <v>2.25171514080591</v>
      </c>
      <c r="AS67" s="7">
        <v>66.517956853972294</v>
      </c>
      <c r="AT67" s="8">
        <v>3.9541973991364201</v>
      </c>
      <c r="AU67" s="7">
        <v>21.275839090584501</v>
      </c>
      <c r="AV67" s="8">
        <v>3.60851537207316</v>
      </c>
      <c r="AW67" s="7">
        <v>-45.242117763387803</v>
      </c>
      <c r="AX67" s="8">
        <v>4.6905861598755401</v>
      </c>
      <c r="AY67" s="7">
        <v>15.5111725068771</v>
      </c>
      <c r="AZ67" s="8">
        <v>1.72956627633684</v>
      </c>
      <c r="BA67" s="7">
        <v>20.520275450910798</v>
      </c>
      <c r="BB67" s="8">
        <v>4.9351616255574404</v>
      </c>
      <c r="BC67" s="7">
        <v>8.8231417781174493</v>
      </c>
      <c r="BD67" s="8">
        <v>2.6243876679241498</v>
      </c>
      <c r="BE67" s="7">
        <v>-11.697133672793401</v>
      </c>
      <c r="BF67" s="8">
        <v>6.0314566533904799</v>
      </c>
      <c r="BG67" s="7">
        <v>16.8348966861397</v>
      </c>
      <c r="BH67" s="8">
        <v>1.5328410983866501</v>
      </c>
      <c r="BI67" s="7">
        <v>17.476142272912</v>
      </c>
      <c r="BJ67" s="8">
        <v>3.4007211033262599</v>
      </c>
      <c r="BK67" s="7">
        <v>17.132492297230598</v>
      </c>
      <c r="BL67" s="8">
        <v>3.1261547887563101</v>
      </c>
      <c r="BM67" s="7">
        <v>-0.34364997568138</v>
      </c>
      <c r="BN67" s="8">
        <v>4.8534563666500299</v>
      </c>
      <c r="BO67" s="7">
        <v>30.169939877847199</v>
      </c>
      <c r="BP67" s="8">
        <v>1.86398595898237</v>
      </c>
      <c r="BQ67" s="7">
        <v>31.6231755396762</v>
      </c>
      <c r="BR67" s="8">
        <v>4.7650658475641396</v>
      </c>
      <c r="BS67" s="7">
        <v>30.065173189062602</v>
      </c>
      <c r="BT67" s="8">
        <v>3.7581610585537102</v>
      </c>
      <c r="BU67" s="7">
        <v>-1.5580023506135701</v>
      </c>
      <c r="BV67" s="8">
        <v>5.2203983875614703</v>
      </c>
      <c r="BW67" s="7">
        <v>29.4064775654195</v>
      </c>
      <c r="BX67" s="8">
        <v>2.1741497274518</v>
      </c>
      <c r="BY67" s="7">
        <v>34.620220683913203</v>
      </c>
      <c r="BZ67" s="8">
        <v>4.5119303908323003</v>
      </c>
      <c r="CA67" s="7">
        <v>28.531374917812698</v>
      </c>
      <c r="CB67" s="8">
        <v>3.5815890265869599</v>
      </c>
      <c r="CC67" s="7">
        <v>-6.08884576610044</v>
      </c>
      <c r="CD67" s="8">
        <v>5.6249470476641301</v>
      </c>
      <c r="CE67" s="7">
        <v>30.437541792752</v>
      </c>
      <c r="CF67" s="8">
        <v>2.0942567884644299</v>
      </c>
      <c r="CG67" s="7">
        <v>36.360076811726699</v>
      </c>
      <c r="CH67" s="8">
        <v>4.5216657759986703</v>
      </c>
      <c r="CI67" s="7">
        <v>29.264399032032699</v>
      </c>
      <c r="CJ67" s="8">
        <v>3.2163949575519601</v>
      </c>
      <c r="CK67" s="7">
        <v>-7.0956777796939097</v>
      </c>
      <c r="CL67" s="8">
        <v>5.4747384708483198</v>
      </c>
      <c r="CM67" s="7">
        <v>17.796935654430399</v>
      </c>
      <c r="CN67" s="8">
        <v>1.48487000062884</v>
      </c>
      <c r="CO67" s="7">
        <v>23.030565322469599</v>
      </c>
      <c r="CP67" s="8">
        <v>4.8267898129682099</v>
      </c>
      <c r="CQ67" s="7">
        <v>18.412345897824601</v>
      </c>
      <c r="CR67" s="8">
        <v>3.16098566537551</v>
      </c>
      <c r="CS67" s="7">
        <v>-4.6182194246449804</v>
      </c>
      <c r="CT67" s="8">
        <v>6.87898427342685</v>
      </c>
      <c r="CU67" s="7">
        <v>20.299219993991301</v>
      </c>
      <c r="CV67" s="8">
        <v>1.6783867168216</v>
      </c>
      <c r="CW67" s="7">
        <v>22.3017210083366</v>
      </c>
      <c r="CX67" s="8">
        <v>3.3800785906447501</v>
      </c>
      <c r="CY67" s="7">
        <v>20.270508362238601</v>
      </c>
      <c r="CZ67" s="8">
        <v>3.7224455598598398</v>
      </c>
      <c r="DA67" s="7">
        <v>-2.0312126460980102</v>
      </c>
      <c r="DB67" s="9">
        <v>5.2977927823300597</v>
      </c>
    </row>
    <row r="68" spans="1:106" ht="15" customHeight="1" x14ac:dyDescent="0.25">
      <c r="A68" s="26" t="s">
        <v>119</v>
      </c>
      <c r="B68" s="46">
        <v>2</v>
      </c>
      <c r="C68" s="7">
        <v>38.568417492795099</v>
      </c>
      <c r="D68" s="8">
        <v>2.09639357958832</v>
      </c>
      <c r="E68" s="7">
        <v>39.0524714134961</v>
      </c>
      <c r="F68" s="8">
        <v>4.4734622585519102</v>
      </c>
      <c r="G68" s="7">
        <v>33.825968898678902</v>
      </c>
      <c r="H68" s="8">
        <v>4.9408024800026196</v>
      </c>
      <c r="I68" s="7">
        <v>-5.2265025148171302</v>
      </c>
      <c r="J68" s="8">
        <v>6.6349570960609601</v>
      </c>
      <c r="K68" s="7">
        <v>30.8817871103433</v>
      </c>
      <c r="L68" s="8">
        <v>2.1313829107918898</v>
      </c>
      <c r="M68" s="7">
        <v>30.6452852843504</v>
      </c>
      <c r="N68" s="8">
        <v>4.2520048071493504</v>
      </c>
      <c r="O68" s="7">
        <v>30.112762912184898</v>
      </c>
      <c r="P68" s="8">
        <v>4.8934444864656497</v>
      </c>
      <c r="Q68" s="7">
        <v>-0.53252237216545195</v>
      </c>
      <c r="R68" s="8">
        <v>6.3978707543104596</v>
      </c>
      <c r="S68" s="7">
        <v>41.755210228695297</v>
      </c>
      <c r="T68" s="8">
        <v>2.2162617641788298</v>
      </c>
      <c r="U68" s="7">
        <v>44.986579709750004</v>
      </c>
      <c r="V68" s="8">
        <v>4.25315685874462</v>
      </c>
      <c r="W68" s="7">
        <v>37.967257339813898</v>
      </c>
      <c r="X68" s="8">
        <v>5.3021043258435796</v>
      </c>
      <c r="Y68" s="7">
        <v>-7.0193223699360301</v>
      </c>
      <c r="Z68" s="8">
        <v>6.5981006294448301</v>
      </c>
      <c r="AA68" s="7">
        <v>55.8168855858287</v>
      </c>
      <c r="AB68" s="8">
        <v>2.1699628624877301</v>
      </c>
      <c r="AC68" s="7">
        <v>55.7178534260078</v>
      </c>
      <c r="AD68" s="8">
        <v>3.9660585062270002</v>
      </c>
      <c r="AE68" s="7">
        <v>50.907990439381201</v>
      </c>
      <c r="AF68" s="8">
        <v>4.6370635308532497</v>
      </c>
      <c r="AG68" s="7">
        <v>-4.8098629866265998</v>
      </c>
      <c r="AH68" s="8">
        <v>6.5645068666138604</v>
      </c>
      <c r="AI68" s="7">
        <v>41.068748049812797</v>
      </c>
      <c r="AJ68" s="8">
        <v>1.8690128990572601</v>
      </c>
      <c r="AK68" s="7">
        <v>48.5489865115429</v>
      </c>
      <c r="AL68" s="8">
        <v>5.1247036856708297</v>
      </c>
      <c r="AM68" s="7">
        <v>32.5028253659288</v>
      </c>
      <c r="AN68" s="8">
        <v>4.8011617768335304</v>
      </c>
      <c r="AO68" s="7">
        <v>-16.0461611456141</v>
      </c>
      <c r="AP68" s="8">
        <v>7.8783381210348002</v>
      </c>
      <c r="AQ68" s="7">
        <v>43.5571929217461</v>
      </c>
      <c r="AR68" s="8">
        <v>2.9577909266160698</v>
      </c>
      <c r="AS68" s="7">
        <v>61.0209685932575</v>
      </c>
      <c r="AT68" s="8">
        <v>4.3307605769348099</v>
      </c>
      <c r="AU68" s="7">
        <v>28.8574411118739</v>
      </c>
      <c r="AV68" s="8">
        <v>5.1289647416744</v>
      </c>
      <c r="AW68" s="7">
        <v>-32.163527481383603</v>
      </c>
      <c r="AX68" s="8">
        <v>6.4556657571305198</v>
      </c>
      <c r="AY68" s="7">
        <v>18.9721822723203</v>
      </c>
      <c r="AZ68" s="8">
        <v>2.36738737522374</v>
      </c>
      <c r="BA68" s="7">
        <v>28.051362476083501</v>
      </c>
      <c r="BB68" s="8">
        <v>3.6369178893701002</v>
      </c>
      <c r="BC68" s="7">
        <v>13.077084527324599</v>
      </c>
      <c r="BD68" s="8">
        <v>3.0432928087203499</v>
      </c>
      <c r="BE68" s="7">
        <v>-14.9742779487588</v>
      </c>
      <c r="BF68" s="8">
        <v>4.4654110993218401</v>
      </c>
      <c r="BG68" s="7">
        <v>65.408740582338098</v>
      </c>
      <c r="BH68" s="8">
        <v>3.1992520591381801</v>
      </c>
      <c r="BI68" s="7">
        <v>70.580228360953598</v>
      </c>
      <c r="BJ68" s="8">
        <v>4.3545355860023598</v>
      </c>
      <c r="BK68" s="7">
        <v>61.560483232200603</v>
      </c>
      <c r="BL68" s="8">
        <v>5.6446705254342797</v>
      </c>
      <c r="BM68" s="7">
        <v>-9.0197451287529304</v>
      </c>
      <c r="BN68" s="8">
        <v>5.9701444386982701</v>
      </c>
      <c r="BO68" s="7">
        <v>34.168540467944098</v>
      </c>
      <c r="BP68" s="8">
        <v>2.1492139449278298</v>
      </c>
      <c r="BQ68" s="7">
        <v>41.404466209906097</v>
      </c>
      <c r="BR68" s="8">
        <v>4.8278696685136699</v>
      </c>
      <c r="BS68" s="7">
        <v>25.508223697832101</v>
      </c>
      <c r="BT68" s="8">
        <v>3.4295236032529801</v>
      </c>
      <c r="BU68" s="7">
        <v>-15.896242512074</v>
      </c>
      <c r="BV68" s="8">
        <v>6.1482570461370596</v>
      </c>
      <c r="BW68" s="7">
        <v>35.712467330134899</v>
      </c>
      <c r="BX68" s="8">
        <v>1.97681551395347</v>
      </c>
      <c r="BY68" s="7">
        <v>42.434095124421702</v>
      </c>
      <c r="BZ68" s="8">
        <v>5.0898738125452301</v>
      </c>
      <c r="CA68" s="7">
        <v>28.154708554817301</v>
      </c>
      <c r="CB68" s="8">
        <v>4.3265464205287296</v>
      </c>
      <c r="CC68" s="7">
        <v>-14.2793865696044</v>
      </c>
      <c r="CD68" s="8">
        <v>6.7234385678489801</v>
      </c>
      <c r="CE68" s="7">
        <v>39.850746571885097</v>
      </c>
      <c r="CF68" s="8">
        <v>2.1374267190130198</v>
      </c>
      <c r="CG68" s="7">
        <v>46.999986430202803</v>
      </c>
      <c r="CH68" s="8">
        <v>4.1745609447608496</v>
      </c>
      <c r="CI68" s="7">
        <v>35.699111167286397</v>
      </c>
      <c r="CJ68" s="8">
        <v>4.9648737762438699</v>
      </c>
      <c r="CK68" s="7">
        <v>-11.300875262916399</v>
      </c>
      <c r="CL68" s="8">
        <v>7.0343141987687101</v>
      </c>
      <c r="CM68" s="7">
        <v>55.040466268274699</v>
      </c>
      <c r="CN68" s="8">
        <v>2.75296947857011</v>
      </c>
      <c r="CO68" s="7">
        <v>60.1271149862499</v>
      </c>
      <c r="CP68" s="8">
        <v>4.4820960353226198</v>
      </c>
      <c r="CQ68" s="7">
        <v>45.258901935405603</v>
      </c>
      <c r="CR68" s="8">
        <v>5.3291129615291002</v>
      </c>
      <c r="CS68" s="7">
        <v>-14.8682130508444</v>
      </c>
      <c r="CT68" s="8">
        <v>5.7019829264165303</v>
      </c>
      <c r="CU68" s="7">
        <v>22.038424498428999</v>
      </c>
      <c r="CV68" s="8">
        <v>1.4634638028613201</v>
      </c>
      <c r="CW68" s="7">
        <v>19.8486803398924</v>
      </c>
      <c r="CX68" s="8">
        <v>4.04059986685641</v>
      </c>
      <c r="CY68" s="7">
        <v>23.840791999344301</v>
      </c>
      <c r="CZ68" s="8">
        <v>3.4095699614671102</v>
      </c>
      <c r="DA68" s="7">
        <v>3.9921116594519099</v>
      </c>
      <c r="DB68" s="9">
        <v>5.3421992616088501</v>
      </c>
    </row>
    <row r="69" spans="1:106" ht="15.75" customHeight="1" x14ac:dyDescent="0.25">
      <c r="A69" s="27" t="s">
        <v>120</v>
      </c>
      <c r="B69" s="50">
        <v>2</v>
      </c>
      <c r="C69" s="28">
        <v>23.605141477628901</v>
      </c>
      <c r="D69" s="29">
        <v>1.9165934516649501</v>
      </c>
      <c r="E69" s="28">
        <v>30.156175886297898</v>
      </c>
      <c r="F69" s="29">
        <v>4.7308236737620097</v>
      </c>
      <c r="G69" s="28">
        <v>18.015159559831599</v>
      </c>
      <c r="H69" s="29">
        <v>2.6035461791413201</v>
      </c>
      <c r="I69" s="28">
        <v>-12.1410163264663</v>
      </c>
      <c r="J69" s="29">
        <v>5.5280124323092199</v>
      </c>
      <c r="K69" s="28">
        <v>33.3610684769302</v>
      </c>
      <c r="L69" s="29">
        <v>1.98982549280295</v>
      </c>
      <c r="M69" s="28">
        <v>33.298066894948903</v>
      </c>
      <c r="N69" s="29">
        <v>5.9845098574587396</v>
      </c>
      <c r="O69" s="28">
        <v>31.2345778654546</v>
      </c>
      <c r="P69" s="29">
        <v>3.0266074240224201</v>
      </c>
      <c r="Q69" s="28">
        <v>-2.06348902949432</v>
      </c>
      <c r="R69" s="29">
        <v>6.8604759183192003</v>
      </c>
      <c r="S69" s="28">
        <v>51.975239827148997</v>
      </c>
      <c r="T69" s="29">
        <v>2.3180829089269999</v>
      </c>
      <c r="U69" s="28">
        <v>48.289332175607001</v>
      </c>
      <c r="V69" s="29">
        <v>5.7034288281005301</v>
      </c>
      <c r="W69" s="28">
        <v>53.3593441066092</v>
      </c>
      <c r="X69" s="29">
        <v>3.8202003222077101</v>
      </c>
      <c r="Y69" s="28">
        <v>5.0700119310022602</v>
      </c>
      <c r="Z69" s="29">
        <v>6.9838290489475199</v>
      </c>
      <c r="AA69" s="28">
        <v>52.622890788889897</v>
      </c>
      <c r="AB69" s="29">
        <v>2.1865357315923601</v>
      </c>
      <c r="AC69" s="28">
        <v>48.698178932732901</v>
      </c>
      <c r="AD69" s="29">
        <v>4.2341260176285997</v>
      </c>
      <c r="AE69" s="28">
        <v>53.269607087005198</v>
      </c>
      <c r="AF69" s="29">
        <v>4.2699671108671202</v>
      </c>
      <c r="AG69" s="28">
        <v>4.5714281542723203</v>
      </c>
      <c r="AH69" s="29">
        <v>5.42861409354395</v>
      </c>
      <c r="AI69" s="28">
        <v>36.030076482794499</v>
      </c>
      <c r="AJ69" s="29">
        <v>2.1273178548201499</v>
      </c>
      <c r="AK69" s="28">
        <v>44.829698131228199</v>
      </c>
      <c r="AL69" s="29">
        <v>6.0283675777177104</v>
      </c>
      <c r="AM69" s="28">
        <v>32.3316899514992</v>
      </c>
      <c r="AN69" s="29">
        <v>3.70600091974603</v>
      </c>
      <c r="AO69" s="28">
        <v>-12.498008179729</v>
      </c>
      <c r="AP69" s="29">
        <v>7.1095651379364098</v>
      </c>
      <c r="AQ69" s="28">
        <v>37.940412010799399</v>
      </c>
      <c r="AR69" s="29">
        <v>2.3136406309160602</v>
      </c>
      <c r="AS69" s="28">
        <v>61.257075478947499</v>
      </c>
      <c r="AT69" s="29">
        <v>5.7478915185418398</v>
      </c>
      <c r="AU69" s="28">
        <v>22.731810758776302</v>
      </c>
      <c r="AV69" s="29">
        <v>3.32100122533619</v>
      </c>
      <c r="AW69" s="28">
        <v>-38.525264720171201</v>
      </c>
      <c r="AX69" s="29">
        <v>6.8230203562832701</v>
      </c>
      <c r="AY69" s="28">
        <v>24.3660678029152</v>
      </c>
      <c r="AZ69" s="29">
        <v>2.2460621743114202</v>
      </c>
      <c r="BA69" s="28">
        <v>33.106970588003797</v>
      </c>
      <c r="BB69" s="29">
        <v>4.7409411768801801</v>
      </c>
      <c r="BC69" s="28">
        <v>19.762356016136401</v>
      </c>
      <c r="BD69" s="29">
        <v>3.0631098676942599</v>
      </c>
      <c r="BE69" s="28">
        <v>-13.3446145718673</v>
      </c>
      <c r="BF69" s="29">
        <v>5.8168676654818796</v>
      </c>
      <c r="BG69" s="28">
        <v>32.066362468480897</v>
      </c>
      <c r="BH69" s="29">
        <v>2.0574116533587401</v>
      </c>
      <c r="BI69" s="28">
        <v>34.732034909066499</v>
      </c>
      <c r="BJ69" s="29">
        <v>4.8723209542948398</v>
      </c>
      <c r="BK69" s="28">
        <v>33.983593511271003</v>
      </c>
      <c r="BL69" s="29">
        <v>3.24593746254491</v>
      </c>
      <c r="BM69" s="28">
        <v>-0.74844139779552399</v>
      </c>
      <c r="BN69" s="29">
        <v>6.0031023088451496</v>
      </c>
      <c r="BO69" s="28">
        <v>47.566916309811504</v>
      </c>
      <c r="BP69" s="29">
        <v>1.9735995472419601</v>
      </c>
      <c r="BQ69" s="28">
        <v>49.7954090138224</v>
      </c>
      <c r="BR69" s="29">
        <v>4.6435012214061899</v>
      </c>
      <c r="BS69" s="28">
        <v>50.006983532300602</v>
      </c>
      <c r="BT69" s="29">
        <v>4.4411494640591602</v>
      </c>
      <c r="BU69" s="28">
        <v>0.21157451847820899</v>
      </c>
      <c r="BV69" s="29">
        <v>5.4121428371332501</v>
      </c>
      <c r="BW69" s="28">
        <v>50.176097430704502</v>
      </c>
      <c r="BX69" s="29">
        <v>2.2333438428613301</v>
      </c>
      <c r="BY69" s="28">
        <v>52.489672199249398</v>
      </c>
      <c r="BZ69" s="29">
        <v>4.4361168775147704</v>
      </c>
      <c r="CA69" s="28">
        <v>48.720425657999598</v>
      </c>
      <c r="CB69" s="29">
        <v>4.0514950123516398</v>
      </c>
      <c r="CC69" s="28">
        <v>-3.7692465412498599</v>
      </c>
      <c r="CD69" s="29">
        <v>4.4872780847438101</v>
      </c>
      <c r="CE69" s="28">
        <v>51.405147830526197</v>
      </c>
      <c r="CF69" s="29">
        <v>2.07401535734583</v>
      </c>
      <c r="CG69" s="28">
        <v>54.4860546943546</v>
      </c>
      <c r="CH69" s="29">
        <v>4.9724556553503696</v>
      </c>
      <c r="CI69" s="28">
        <v>53.111527797491298</v>
      </c>
      <c r="CJ69" s="29">
        <v>4.2873814717818499</v>
      </c>
      <c r="CK69" s="28">
        <v>-1.37452689686324</v>
      </c>
      <c r="CL69" s="29">
        <v>4.8017585482858296</v>
      </c>
      <c r="CM69" s="28">
        <v>23.908116776017199</v>
      </c>
      <c r="CN69" s="29">
        <v>2.1402847923983002</v>
      </c>
      <c r="CO69" s="28">
        <v>28.292626964423999</v>
      </c>
      <c r="CP69" s="29">
        <v>5.2606812420044102</v>
      </c>
      <c r="CQ69" s="28">
        <v>25.449177078212902</v>
      </c>
      <c r="CR69" s="29">
        <v>3.43978919957281</v>
      </c>
      <c r="CS69" s="28">
        <v>-2.8434498862111002</v>
      </c>
      <c r="CT69" s="29">
        <v>5.5544078256612703</v>
      </c>
      <c r="CU69" s="28">
        <v>36.078999844905802</v>
      </c>
      <c r="CV69" s="29">
        <v>2.2742088379468002</v>
      </c>
      <c r="CW69" s="28">
        <v>37.252519825796803</v>
      </c>
      <c r="CX69" s="29">
        <v>5.5159907295931303</v>
      </c>
      <c r="CY69" s="28">
        <v>38.712489801492197</v>
      </c>
      <c r="CZ69" s="29">
        <v>4.3395764937949002</v>
      </c>
      <c r="DA69" s="28">
        <v>1.4599699756954201</v>
      </c>
      <c r="DB69" s="30">
        <v>7.11567647563552</v>
      </c>
    </row>
    <row r="70" spans="1:106" ht="15" customHeight="1" x14ac:dyDescent="0.25">
      <c r="A70" s="31"/>
      <c r="B70" s="51"/>
      <c r="C70" s="3" t="s">
        <v>736</v>
      </c>
      <c r="D70" s="4" t="s">
        <v>737</v>
      </c>
      <c r="E70" s="3" t="s">
        <v>840</v>
      </c>
      <c r="F70" s="4" t="s">
        <v>841</v>
      </c>
      <c r="G70" s="3" t="s">
        <v>842</v>
      </c>
      <c r="H70" s="4" t="s">
        <v>843</v>
      </c>
      <c r="I70" s="3" t="s">
        <v>844</v>
      </c>
      <c r="J70" s="4" t="s">
        <v>845</v>
      </c>
      <c r="K70" s="3" t="s">
        <v>744</v>
      </c>
      <c r="L70" s="4" t="s">
        <v>745</v>
      </c>
      <c r="M70" s="3" t="s">
        <v>846</v>
      </c>
      <c r="N70" s="4" t="s">
        <v>847</v>
      </c>
      <c r="O70" s="3" t="s">
        <v>848</v>
      </c>
      <c r="P70" s="4" t="s">
        <v>849</v>
      </c>
      <c r="Q70" s="3" t="s">
        <v>850</v>
      </c>
      <c r="R70" s="4" t="s">
        <v>851</v>
      </c>
      <c r="S70" s="3" t="s">
        <v>752</v>
      </c>
      <c r="T70" s="4" t="s">
        <v>753</v>
      </c>
      <c r="U70" s="3" t="s">
        <v>852</v>
      </c>
      <c r="V70" s="4" t="s">
        <v>853</v>
      </c>
      <c r="W70" s="3" t="s">
        <v>854</v>
      </c>
      <c r="X70" s="4" t="s">
        <v>855</v>
      </c>
      <c r="Y70" s="3" t="s">
        <v>856</v>
      </c>
      <c r="Z70" s="4" t="s">
        <v>857</v>
      </c>
      <c r="AA70" s="3" t="s">
        <v>760</v>
      </c>
      <c r="AB70" s="4" t="s">
        <v>761</v>
      </c>
      <c r="AC70" s="3" t="s">
        <v>858</v>
      </c>
      <c r="AD70" s="4" t="s">
        <v>859</v>
      </c>
      <c r="AE70" s="3" t="s">
        <v>860</v>
      </c>
      <c r="AF70" s="4" t="s">
        <v>861</v>
      </c>
      <c r="AG70" s="3" t="s">
        <v>862</v>
      </c>
      <c r="AH70" s="4" t="s">
        <v>863</v>
      </c>
      <c r="AI70" s="3" t="s">
        <v>768</v>
      </c>
      <c r="AJ70" s="4" t="s">
        <v>769</v>
      </c>
      <c r="AK70" s="3" t="s">
        <v>864</v>
      </c>
      <c r="AL70" s="4" t="s">
        <v>865</v>
      </c>
      <c r="AM70" s="3" t="s">
        <v>866</v>
      </c>
      <c r="AN70" s="4" t="s">
        <v>867</v>
      </c>
      <c r="AO70" s="3" t="s">
        <v>868</v>
      </c>
      <c r="AP70" s="4" t="s">
        <v>869</v>
      </c>
      <c r="AQ70" s="3" t="s">
        <v>776</v>
      </c>
      <c r="AR70" s="4" t="s">
        <v>777</v>
      </c>
      <c r="AS70" s="3" t="s">
        <v>870</v>
      </c>
      <c r="AT70" s="4" t="s">
        <v>871</v>
      </c>
      <c r="AU70" s="3" t="s">
        <v>872</v>
      </c>
      <c r="AV70" s="4" t="s">
        <v>873</v>
      </c>
      <c r="AW70" s="3" t="s">
        <v>874</v>
      </c>
      <c r="AX70" s="4" t="s">
        <v>875</v>
      </c>
      <c r="AY70" s="3" t="s">
        <v>784</v>
      </c>
      <c r="AZ70" s="4" t="s">
        <v>785</v>
      </c>
      <c r="BA70" s="3" t="s">
        <v>876</v>
      </c>
      <c r="BB70" s="4" t="s">
        <v>877</v>
      </c>
      <c r="BC70" s="3" t="s">
        <v>878</v>
      </c>
      <c r="BD70" s="4" t="s">
        <v>879</v>
      </c>
      <c r="BE70" s="3" t="s">
        <v>880</v>
      </c>
      <c r="BF70" s="4" t="s">
        <v>881</v>
      </c>
      <c r="BG70" s="3" t="s">
        <v>792</v>
      </c>
      <c r="BH70" s="4" t="s">
        <v>793</v>
      </c>
      <c r="BI70" s="3" t="s">
        <v>882</v>
      </c>
      <c r="BJ70" s="4" t="s">
        <v>883</v>
      </c>
      <c r="BK70" s="3" t="s">
        <v>884</v>
      </c>
      <c r="BL70" s="4" t="s">
        <v>885</v>
      </c>
      <c r="BM70" s="3" t="s">
        <v>886</v>
      </c>
      <c r="BN70" s="4" t="s">
        <v>887</v>
      </c>
      <c r="BO70" s="3" t="s">
        <v>800</v>
      </c>
      <c r="BP70" s="4" t="s">
        <v>801</v>
      </c>
      <c r="BQ70" s="3" t="s">
        <v>888</v>
      </c>
      <c r="BR70" s="4" t="s">
        <v>889</v>
      </c>
      <c r="BS70" s="3" t="s">
        <v>890</v>
      </c>
      <c r="BT70" s="4" t="s">
        <v>891</v>
      </c>
      <c r="BU70" s="3" t="s">
        <v>892</v>
      </c>
      <c r="BV70" s="4" t="s">
        <v>893</v>
      </c>
      <c r="BW70" s="3" t="s">
        <v>808</v>
      </c>
      <c r="BX70" s="4" t="s">
        <v>809</v>
      </c>
      <c r="BY70" s="3" t="s">
        <v>894</v>
      </c>
      <c r="BZ70" s="4" t="s">
        <v>895</v>
      </c>
      <c r="CA70" s="3" t="s">
        <v>896</v>
      </c>
      <c r="CB70" s="4" t="s">
        <v>897</v>
      </c>
      <c r="CC70" s="3" t="s">
        <v>898</v>
      </c>
      <c r="CD70" s="4" t="s">
        <v>899</v>
      </c>
      <c r="CE70" s="3" t="s">
        <v>816</v>
      </c>
      <c r="CF70" s="4" t="s">
        <v>817</v>
      </c>
      <c r="CG70" s="3" t="s">
        <v>900</v>
      </c>
      <c r="CH70" s="4" t="s">
        <v>901</v>
      </c>
      <c r="CI70" s="3" t="s">
        <v>902</v>
      </c>
      <c r="CJ70" s="4" t="s">
        <v>903</v>
      </c>
      <c r="CK70" s="3" t="s">
        <v>904</v>
      </c>
      <c r="CL70" s="4" t="s">
        <v>905</v>
      </c>
      <c r="CM70" s="3" t="s">
        <v>824</v>
      </c>
      <c r="CN70" s="4" t="s">
        <v>825</v>
      </c>
      <c r="CO70" s="3" t="s">
        <v>906</v>
      </c>
      <c r="CP70" s="4" t="s">
        <v>907</v>
      </c>
      <c r="CQ70" s="3" t="s">
        <v>908</v>
      </c>
      <c r="CR70" s="4" t="s">
        <v>909</v>
      </c>
      <c r="CS70" s="3" t="s">
        <v>910</v>
      </c>
      <c r="CT70" s="4" t="s">
        <v>911</v>
      </c>
      <c r="CU70" s="3" t="s">
        <v>832</v>
      </c>
      <c r="CV70" s="4" t="s">
        <v>833</v>
      </c>
      <c r="CW70" s="3" t="s">
        <v>912</v>
      </c>
      <c r="CX70" s="4" t="s">
        <v>913</v>
      </c>
      <c r="CY70" s="3" t="s">
        <v>914</v>
      </c>
      <c r="CZ70" s="4" t="s">
        <v>915</v>
      </c>
      <c r="DA70" s="3" t="s">
        <v>916</v>
      </c>
      <c r="DB70" s="5" t="s">
        <v>917</v>
      </c>
    </row>
    <row r="71" spans="1:106" ht="15" customHeight="1" x14ac:dyDescent="0.25">
      <c r="A71" s="10" t="s">
        <v>15</v>
      </c>
      <c r="B71" s="52">
        <v>1</v>
      </c>
      <c r="C71" s="7">
        <v>51.405961313000702</v>
      </c>
      <c r="D71" s="8">
        <v>1.7784114134311499</v>
      </c>
      <c r="E71" s="7">
        <v>47.2815385313436</v>
      </c>
      <c r="F71" s="8">
        <v>2.4564711858661501</v>
      </c>
      <c r="G71" s="7">
        <v>53.718903043080502</v>
      </c>
      <c r="H71" s="8">
        <v>3.0822931372931199</v>
      </c>
      <c r="I71" s="7">
        <v>6.43736451173692</v>
      </c>
      <c r="J71" s="8">
        <v>3.5602493731399898</v>
      </c>
      <c r="K71" s="7">
        <v>40.908300226098802</v>
      </c>
      <c r="L71" s="8">
        <v>1.7388114709196301</v>
      </c>
      <c r="M71" s="7">
        <v>38.363082264858299</v>
      </c>
      <c r="N71" s="8">
        <v>2.89234453449339</v>
      </c>
      <c r="O71" s="7">
        <v>42.964265116759897</v>
      </c>
      <c r="P71" s="8">
        <v>2.8283607185030699</v>
      </c>
      <c r="Q71" s="7">
        <v>4.6011828519015499</v>
      </c>
      <c r="R71" s="8">
        <v>3.3974344708881201</v>
      </c>
      <c r="S71" s="7">
        <v>37.7266942494972</v>
      </c>
      <c r="T71" s="8">
        <v>1.59765950108098</v>
      </c>
      <c r="U71" s="7">
        <v>36.155799348712399</v>
      </c>
      <c r="V71" s="8">
        <v>3.1666783433258701</v>
      </c>
      <c r="W71" s="7">
        <v>39.186163112441399</v>
      </c>
      <c r="X71" s="8">
        <v>2.77127493565379</v>
      </c>
      <c r="Y71" s="7">
        <v>3.0303637637289502</v>
      </c>
      <c r="Z71" s="8">
        <v>4.22629256307928</v>
      </c>
      <c r="AA71" s="7">
        <v>64.1917559342792</v>
      </c>
      <c r="AB71" s="8">
        <v>1.35080529790782</v>
      </c>
      <c r="AC71" s="7">
        <v>62.190222268103298</v>
      </c>
      <c r="AD71" s="8">
        <v>2.9540687709964999</v>
      </c>
      <c r="AE71" s="7">
        <v>63.8914572866383</v>
      </c>
      <c r="AF71" s="8">
        <v>2.7344740910250702</v>
      </c>
      <c r="AG71" s="7">
        <v>1.70123501853498</v>
      </c>
      <c r="AH71" s="8">
        <v>3.4959239021143498</v>
      </c>
      <c r="AI71" s="7">
        <v>44.814264120917699</v>
      </c>
      <c r="AJ71" s="8">
        <v>1.4770743258207399</v>
      </c>
      <c r="AK71" s="7">
        <v>45.753690528474699</v>
      </c>
      <c r="AL71" s="8">
        <v>3.15761986714468</v>
      </c>
      <c r="AM71" s="7">
        <v>42.902093717472098</v>
      </c>
      <c r="AN71" s="8">
        <v>3.21425589294001</v>
      </c>
      <c r="AO71" s="7">
        <v>-2.85159681100252</v>
      </c>
      <c r="AP71" s="8">
        <v>4.5521375631272099</v>
      </c>
      <c r="AQ71" s="7">
        <v>51.417933431963597</v>
      </c>
      <c r="AR71" s="8">
        <v>1.6130985025034801</v>
      </c>
      <c r="AS71" s="7">
        <v>64.776852235387494</v>
      </c>
      <c r="AT71" s="8">
        <v>2.8917013646524499</v>
      </c>
      <c r="AU71" s="7">
        <v>41.707575824973503</v>
      </c>
      <c r="AV71" s="8">
        <v>2.7477311172841898</v>
      </c>
      <c r="AW71" s="7">
        <v>-23.069276410413998</v>
      </c>
      <c r="AX71" s="8">
        <v>3.4988677573674298</v>
      </c>
      <c r="AY71" s="7">
        <v>20.956357650339601</v>
      </c>
      <c r="AZ71" s="8">
        <v>1.5471741667522101</v>
      </c>
      <c r="BA71" s="7">
        <v>27.712926947591701</v>
      </c>
      <c r="BB71" s="8">
        <v>3.1138072557846699</v>
      </c>
      <c r="BC71" s="7">
        <v>22.006412500584901</v>
      </c>
      <c r="BD71" s="8">
        <v>2.8566128934704</v>
      </c>
      <c r="BE71" s="7">
        <v>-5.7065144470067803</v>
      </c>
      <c r="BF71" s="8">
        <v>4.0804444581196604</v>
      </c>
      <c r="BG71" s="7">
        <v>44.524194157420098</v>
      </c>
      <c r="BH71" s="8">
        <v>1.6171821348864901</v>
      </c>
      <c r="BI71" s="7">
        <v>42.757829620704896</v>
      </c>
      <c r="BJ71" s="8">
        <v>3.2897938598407199</v>
      </c>
      <c r="BK71" s="7">
        <v>41.721994301774899</v>
      </c>
      <c r="BL71" s="8">
        <v>3.08426005213598</v>
      </c>
      <c r="BM71" s="7">
        <v>-1.03583531893</v>
      </c>
      <c r="BN71" s="8">
        <v>3.6109510653770398</v>
      </c>
      <c r="BO71" s="7">
        <v>47.7362950164203</v>
      </c>
      <c r="BP71" s="8">
        <v>1.6745343650695199</v>
      </c>
      <c r="BQ71" s="7">
        <v>50.148904648926603</v>
      </c>
      <c r="BR71" s="8">
        <v>3.0264534059063299</v>
      </c>
      <c r="BS71" s="7">
        <v>46.2183955950129</v>
      </c>
      <c r="BT71" s="8">
        <v>3.1359750378817601</v>
      </c>
      <c r="BU71" s="7">
        <v>-3.9305090539137502</v>
      </c>
      <c r="BV71" s="8">
        <v>4.1842585131856502</v>
      </c>
      <c r="BW71" s="7">
        <v>45.746800737028202</v>
      </c>
      <c r="BX71" s="8">
        <v>1.5488853833781899</v>
      </c>
      <c r="BY71" s="7">
        <v>49.101174967652398</v>
      </c>
      <c r="BZ71" s="8">
        <v>2.7555178990468101</v>
      </c>
      <c r="CA71" s="7">
        <v>46.073454101864897</v>
      </c>
      <c r="CB71" s="8">
        <v>2.8825785308738898</v>
      </c>
      <c r="CC71" s="7">
        <v>-3.0277208657874999</v>
      </c>
      <c r="CD71" s="8">
        <v>4.2797726396051798</v>
      </c>
      <c r="CE71" s="7">
        <v>52.150745892286203</v>
      </c>
      <c r="CF71" s="8">
        <v>1.5517280827973801</v>
      </c>
      <c r="CG71" s="7">
        <v>55.668929248849899</v>
      </c>
      <c r="CH71" s="8">
        <v>3.1951572417220899</v>
      </c>
      <c r="CI71" s="7">
        <v>50.078398566921301</v>
      </c>
      <c r="CJ71" s="8">
        <v>2.77162073422183</v>
      </c>
      <c r="CK71" s="7">
        <v>-5.5905306819286498</v>
      </c>
      <c r="CL71" s="8">
        <v>3.8968813863000702</v>
      </c>
      <c r="CM71" s="7">
        <v>54.908152754627203</v>
      </c>
      <c r="CN71" s="8">
        <v>1.57390997983947</v>
      </c>
      <c r="CO71" s="7">
        <v>54.874492356360797</v>
      </c>
      <c r="CP71" s="8">
        <v>2.95142589270452</v>
      </c>
      <c r="CQ71" s="7">
        <v>56.469710591629102</v>
      </c>
      <c r="CR71" s="8">
        <v>2.98795254257025</v>
      </c>
      <c r="CS71" s="7">
        <v>1.5952182352683599</v>
      </c>
      <c r="CT71" s="8">
        <v>3.9201249195455898</v>
      </c>
      <c r="CU71" s="7">
        <v>25.480060436717899</v>
      </c>
      <c r="CV71" s="8">
        <v>1.3234193374318</v>
      </c>
      <c r="CW71" s="7">
        <v>24.500000808709501</v>
      </c>
      <c r="CX71" s="8">
        <v>2.6768605277684401</v>
      </c>
      <c r="CY71" s="7">
        <v>27.709175836744301</v>
      </c>
      <c r="CZ71" s="8">
        <v>2.3677586992489199</v>
      </c>
      <c r="DA71" s="7">
        <v>3.2091750280347799</v>
      </c>
      <c r="DB71" s="9">
        <v>3.5219215322814201</v>
      </c>
    </row>
    <row r="72" spans="1:106" ht="15" customHeight="1" x14ac:dyDescent="0.25">
      <c r="A72" s="10" t="s">
        <v>19</v>
      </c>
      <c r="B72" s="52">
        <v>1</v>
      </c>
      <c r="C72" s="7">
        <v>42.951845808435998</v>
      </c>
      <c r="D72" s="8">
        <v>1.2450066584366799</v>
      </c>
      <c r="E72" s="7">
        <v>49.012018941010901</v>
      </c>
      <c r="F72" s="8">
        <v>2.2672455177436901</v>
      </c>
      <c r="G72" s="7">
        <v>41.846197977393601</v>
      </c>
      <c r="H72" s="8">
        <v>2.0981612783569399</v>
      </c>
      <c r="I72" s="7">
        <v>-7.16582096361729</v>
      </c>
      <c r="J72" s="8">
        <v>2.9834014832205802</v>
      </c>
      <c r="K72" s="7">
        <v>20.0328866271572</v>
      </c>
      <c r="L72" s="8">
        <v>0.87549974198317504</v>
      </c>
      <c r="M72" s="7">
        <v>23.388678619581299</v>
      </c>
      <c r="N72" s="8">
        <v>1.56437453545063</v>
      </c>
      <c r="O72" s="7">
        <v>19.019350802557799</v>
      </c>
      <c r="P72" s="8">
        <v>1.6541973043774101</v>
      </c>
      <c r="Q72" s="7">
        <v>-4.3693278170235104</v>
      </c>
      <c r="R72" s="8">
        <v>2.1625167984449001</v>
      </c>
      <c r="S72" s="7">
        <v>42.061736282156197</v>
      </c>
      <c r="T72" s="8">
        <v>1.0383777553259099</v>
      </c>
      <c r="U72" s="7">
        <v>43.767591036446298</v>
      </c>
      <c r="V72" s="8">
        <v>1.9016079840461599</v>
      </c>
      <c r="W72" s="7">
        <v>44.071515106396902</v>
      </c>
      <c r="X72" s="8">
        <v>2.2237339519633701</v>
      </c>
      <c r="Y72" s="7">
        <v>0.30392406995056098</v>
      </c>
      <c r="Z72" s="8">
        <v>2.7434369470151099</v>
      </c>
      <c r="AA72" s="7">
        <v>70.040345836886303</v>
      </c>
      <c r="AB72" s="8">
        <v>1.08379948944256</v>
      </c>
      <c r="AC72" s="7">
        <v>66.611650251025793</v>
      </c>
      <c r="AD72" s="8">
        <v>1.98790443040305</v>
      </c>
      <c r="AE72" s="7">
        <v>73.436181136774906</v>
      </c>
      <c r="AF72" s="8">
        <v>1.83625776620188</v>
      </c>
      <c r="AG72" s="7">
        <v>6.82453088574914</v>
      </c>
      <c r="AH72" s="8">
        <v>2.67665813994557</v>
      </c>
      <c r="AI72" s="7">
        <v>53.564471107243101</v>
      </c>
      <c r="AJ72" s="8">
        <v>1.10414200615361</v>
      </c>
      <c r="AK72" s="7">
        <v>56.771441402274597</v>
      </c>
      <c r="AL72" s="8">
        <v>1.6939939352889399</v>
      </c>
      <c r="AM72" s="7">
        <v>53.547985462782897</v>
      </c>
      <c r="AN72" s="8">
        <v>2.1809543359288299</v>
      </c>
      <c r="AO72" s="7">
        <v>-3.2234559394917199</v>
      </c>
      <c r="AP72" s="8">
        <v>2.4090452784709901</v>
      </c>
      <c r="AQ72" s="7">
        <v>47.259629291738001</v>
      </c>
      <c r="AR72" s="8">
        <v>1.0829674924695201</v>
      </c>
      <c r="AS72" s="7">
        <v>61.779971640908798</v>
      </c>
      <c r="AT72" s="8">
        <v>1.9186957602810699</v>
      </c>
      <c r="AU72" s="7">
        <v>37.325257763154802</v>
      </c>
      <c r="AV72" s="8">
        <v>2.15292728434888</v>
      </c>
      <c r="AW72" s="7">
        <v>-24.454713877753999</v>
      </c>
      <c r="AX72" s="8">
        <v>2.5622411337525199</v>
      </c>
      <c r="AY72" s="7">
        <v>16.613922003556201</v>
      </c>
      <c r="AZ72" s="8">
        <v>0.90785505419787504</v>
      </c>
      <c r="BA72" s="7">
        <v>24.318219922340401</v>
      </c>
      <c r="BB72" s="8">
        <v>1.6888723154574801</v>
      </c>
      <c r="BC72" s="7">
        <v>10.2326420140522</v>
      </c>
      <c r="BD72" s="8">
        <v>1.2092744444917201</v>
      </c>
      <c r="BE72" s="7">
        <v>-14.085577908288201</v>
      </c>
      <c r="BF72" s="8">
        <v>1.96285995513907</v>
      </c>
      <c r="BG72" s="7">
        <v>53.467167159927101</v>
      </c>
      <c r="BH72" s="8">
        <v>1.2059192332722299</v>
      </c>
      <c r="BI72" s="7">
        <v>53.042192886851602</v>
      </c>
      <c r="BJ72" s="8">
        <v>2.1215996007893998</v>
      </c>
      <c r="BK72" s="7">
        <v>51.393084017867501</v>
      </c>
      <c r="BL72" s="8">
        <v>1.99779518157911</v>
      </c>
      <c r="BM72" s="7">
        <v>-1.64910886898411</v>
      </c>
      <c r="BN72" s="8">
        <v>2.7481469750757301</v>
      </c>
      <c r="BO72" s="7">
        <v>55.551646301705503</v>
      </c>
      <c r="BP72" s="8">
        <v>1.02330586358286</v>
      </c>
      <c r="BQ72" s="7">
        <v>59.032715724501998</v>
      </c>
      <c r="BR72" s="8">
        <v>2.10500783488233</v>
      </c>
      <c r="BS72" s="7">
        <v>53.443646882610899</v>
      </c>
      <c r="BT72" s="8">
        <v>2.0676496861953</v>
      </c>
      <c r="BU72" s="7">
        <v>-5.5890688418911099</v>
      </c>
      <c r="BV72" s="8">
        <v>3.1581307826488598</v>
      </c>
      <c r="BW72" s="7">
        <v>58.340033703770601</v>
      </c>
      <c r="BX72" s="8">
        <v>1.0677038804649299</v>
      </c>
      <c r="BY72" s="7">
        <v>59.373788377100297</v>
      </c>
      <c r="BZ72" s="8">
        <v>1.8893303772458301</v>
      </c>
      <c r="CA72" s="7">
        <v>57.966938567143501</v>
      </c>
      <c r="CB72" s="8">
        <v>2.26235463314296</v>
      </c>
      <c r="CC72" s="7">
        <v>-1.4068498099567699</v>
      </c>
      <c r="CD72" s="8">
        <v>2.8470330718770298</v>
      </c>
      <c r="CE72" s="7">
        <v>49.019916245256603</v>
      </c>
      <c r="CF72" s="8">
        <v>1.1619338555024199</v>
      </c>
      <c r="CG72" s="7">
        <v>52.159588460393202</v>
      </c>
      <c r="CH72" s="8">
        <v>2.0892093996834902</v>
      </c>
      <c r="CI72" s="7">
        <v>49.752127348439402</v>
      </c>
      <c r="CJ72" s="8">
        <v>2.2379506557603399</v>
      </c>
      <c r="CK72" s="7">
        <v>-2.4074611119538001</v>
      </c>
      <c r="CL72" s="8">
        <v>2.9668720225564398</v>
      </c>
      <c r="CM72" s="7">
        <v>55.484836647907301</v>
      </c>
      <c r="CN72" s="8">
        <v>1.1370767781692299</v>
      </c>
      <c r="CO72" s="7">
        <v>58.556200208329699</v>
      </c>
      <c r="CP72" s="8">
        <v>1.7882082442682301</v>
      </c>
      <c r="CQ72" s="7">
        <v>54.740101124568902</v>
      </c>
      <c r="CR72" s="8">
        <v>2.2734537979593301</v>
      </c>
      <c r="CS72" s="7">
        <v>-3.8160990837607902</v>
      </c>
      <c r="CT72" s="8">
        <v>2.9803627342422301</v>
      </c>
      <c r="CU72" s="7">
        <v>42.9473782749888</v>
      </c>
      <c r="CV72" s="8">
        <v>1.03865286599562</v>
      </c>
      <c r="CW72" s="7">
        <v>48.6689395808813</v>
      </c>
      <c r="CX72" s="8">
        <v>2.0509612625231899</v>
      </c>
      <c r="CY72" s="7">
        <v>43.983136107059003</v>
      </c>
      <c r="CZ72" s="8">
        <v>2.3448187201265802</v>
      </c>
      <c r="DA72" s="7">
        <v>-4.6858034738222996</v>
      </c>
      <c r="DB72" s="9">
        <v>3.1243170877655002</v>
      </c>
    </row>
    <row r="73" spans="1:106" ht="15" customHeight="1" x14ac:dyDescent="0.25">
      <c r="A73" s="11" t="s">
        <v>21</v>
      </c>
      <c r="B73" s="52">
        <v>1</v>
      </c>
      <c r="C73" s="7">
        <v>49.334548396462203</v>
      </c>
      <c r="D73" s="8">
        <v>1.6327077139966499</v>
      </c>
      <c r="E73" s="7">
        <v>56.874623990265903</v>
      </c>
      <c r="F73" s="8">
        <v>2.7622358982260402</v>
      </c>
      <c r="G73" s="7">
        <v>48.325041397912003</v>
      </c>
      <c r="H73" s="8">
        <v>2.7851638890668902</v>
      </c>
      <c r="I73" s="7">
        <v>-8.5495825923538895</v>
      </c>
      <c r="J73" s="8">
        <v>3.6010334146996801</v>
      </c>
      <c r="K73" s="7">
        <v>27.831092160772901</v>
      </c>
      <c r="L73" s="8">
        <v>1.54831466321049</v>
      </c>
      <c r="M73" s="7">
        <v>30.373911505398102</v>
      </c>
      <c r="N73" s="8">
        <v>2.9550368186376401</v>
      </c>
      <c r="O73" s="7">
        <v>29.748664906231099</v>
      </c>
      <c r="P73" s="8">
        <v>2.6410830336328401</v>
      </c>
      <c r="Q73" s="7">
        <v>-0.62524659916699199</v>
      </c>
      <c r="R73" s="8">
        <v>3.7726003891166999</v>
      </c>
      <c r="S73" s="7">
        <v>40.837569500113197</v>
      </c>
      <c r="T73" s="8">
        <v>1.40165542230409</v>
      </c>
      <c r="U73" s="7">
        <v>43.210975406714901</v>
      </c>
      <c r="V73" s="8">
        <v>3.1037605663278001</v>
      </c>
      <c r="W73" s="7">
        <v>41.188494221502097</v>
      </c>
      <c r="X73" s="8">
        <v>2.6717079378506199</v>
      </c>
      <c r="Y73" s="7">
        <v>-2.0224811852128002</v>
      </c>
      <c r="Z73" s="8">
        <v>3.9317077377457901</v>
      </c>
      <c r="AA73" s="7">
        <v>67.021848585445696</v>
      </c>
      <c r="AB73" s="8">
        <v>1.5373556292517301</v>
      </c>
      <c r="AC73" s="7">
        <v>63.209423170904998</v>
      </c>
      <c r="AD73" s="8">
        <v>2.8034869163306402</v>
      </c>
      <c r="AE73" s="7">
        <v>68.238558085225094</v>
      </c>
      <c r="AF73" s="8">
        <v>2.6060056105321801</v>
      </c>
      <c r="AG73" s="7">
        <v>5.0291349143201201</v>
      </c>
      <c r="AH73" s="8">
        <v>3.4080479049595298</v>
      </c>
      <c r="AI73" s="7">
        <v>57.202605077650901</v>
      </c>
      <c r="AJ73" s="8">
        <v>1.46644817306894</v>
      </c>
      <c r="AK73" s="7">
        <v>59.886684403686303</v>
      </c>
      <c r="AL73" s="8">
        <v>2.7586712621305201</v>
      </c>
      <c r="AM73" s="7">
        <v>59.169584629728497</v>
      </c>
      <c r="AN73" s="8">
        <v>2.8850023939543199</v>
      </c>
      <c r="AO73" s="7">
        <v>-0.717099773957806</v>
      </c>
      <c r="AP73" s="8">
        <v>3.9226226503924901</v>
      </c>
      <c r="AQ73" s="7">
        <v>47.610083660092201</v>
      </c>
      <c r="AR73" s="8">
        <v>1.57374222814827</v>
      </c>
      <c r="AS73" s="7">
        <v>64.867690923398897</v>
      </c>
      <c r="AT73" s="8">
        <v>2.9384865885543499</v>
      </c>
      <c r="AU73" s="7">
        <v>42.276515833314797</v>
      </c>
      <c r="AV73" s="8">
        <v>2.88619576310623</v>
      </c>
      <c r="AW73" s="7">
        <v>-22.5911750900841</v>
      </c>
      <c r="AX73" s="8">
        <v>4.1478467348006998</v>
      </c>
      <c r="AY73" s="7">
        <v>13.4705407645842</v>
      </c>
      <c r="AZ73" s="8">
        <v>0.93569363207189404</v>
      </c>
      <c r="BA73" s="7">
        <v>21.0456359583102</v>
      </c>
      <c r="BB73" s="8">
        <v>2.26387624915519</v>
      </c>
      <c r="BC73" s="7">
        <v>11.5317440527743</v>
      </c>
      <c r="BD73" s="8">
        <v>1.52414602164802</v>
      </c>
      <c r="BE73" s="7">
        <v>-9.5138919055359192</v>
      </c>
      <c r="BF73" s="8">
        <v>2.9108977258022999</v>
      </c>
      <c r="BG73" s="7">
        <v>60.598293044325899</v>
      </c>
      <c r="BH73" s="8">
        <v>1.4417884676986701</v>
      </c>
      <c r="BI73" s="7">
        <v>57.657374631933301</v>
      </c>
      <c r="BJ73" s="8">
        <v>3.0454347006297899</v>
      </c>
      <c r="BK73" s="7">
        <v>62.950462975127998</v>
      </c>
      <c r="BL73" s="8">
        <v>2.66263084136741</v>
      </c>
      <c r="BM73" s="7">
        <v>5.29308834319475</v>
      </c>
      <c r="BN73" s="8">
        <v>3.6135504238138898</v>
      </c>
      <c r="BO73" s="7">
        <v>49.868834774036699</v>
      </c>
      <c r="BP73" s="8">
        <v>1.5254791902154801</v>
      </c>
      <c r="BQ73" s="7">
        <v>54.547518685476497</v>
      </c>
      <c r="BR73" s="8">
        <v>3.08096668172122</v>
      </c>
      <c r="BS73" s="7">
        <v>48.303120987436699</v>
      </c>
      <c r="BT73" s="8">
        <v>2.7940391085332399</v>
      </c>
      <c r="BU73" s="7">
        <v>-6.2443976980398501</v>
      </c>
      <c r="BV73" s="8">
        <v>4.1531133783734404</v>
      </c>
      <c r="BW73" s="7">
        <v>53.084452584988</v>
      </c>
      <c r="BX73" s="8">
        <v>1.70753687623781</v>
      </c>
      <c r="BY73" s="7">
        <v>53.823245983613099</v>
      </c>
      <c r="BZ73" s="8">
        <v>3.3625953783379199</v>
      </c>
      <c r="CA73" s="7">
        <v>52.496154051308501</v>
      </c>
      <c r="CB73" s="8">
        <v>2.8816644579568398</v>
      </c>
      <c r="CC73" s="7">
        <v>-1.32709193230462</v>
      </c>
      <c r="CD73" s="8">
        <v>3.8158169924668099</v>
      </c>
      <c r="CE73" s="7">
        <v>44.2737973880417</v>
      </c>
      <c r="CF73" s="8">
        <v>1.4224241314752</v>
      </c>
      <c r="CG73" s="7">
        <v>46.510328435771299</v>
      </c>
      <c r="CH73" s="8">
        <v>3.0133013353287699</v>
      </c>
      <c r="CI73" s="7">
        <v>48.388969311234597</v>
      </c>
      <c r="CJ73" s="8">
        <v>2.7990718810336501</v>
      </c>
      <c r="CK73" s="7">
        <v>1.87864087546327</v>
      </c>
      <c r="CL73" s="8">
        <v>4.27170773192507</v>
      </c>
      <c r="CM73" s="7">
        <v>71.486610573890204</v>
      </c>
      <c r="CN73" s="8">
        <v>1.51590143704379</v>
      </c>
      <c r="CO73" s="7">
        <v>69.017099683366794</v>
      </c>
      <c r="CP73" s="8">
        <v>3.0940302537511499</v>
      </c>
      <c r="CQ73" s="7">
        <v>72.182484901057904</v>
      </c>
      <c r="CR73" s="8">
        <v>2.3626473385903499</v>
      </c>
      <c r="CS73" s="7">
        <v>3.1653852176910799</v>
      </c>
      <c r="CT73" s="8">
        <v>3.58355830595535</v>
      </c>
      <c r="CU73" s="7">
        <v>42.066239663790597</v>
      </c>
      <c r="CV73" s="8">
        <v>1.4533252118851701</v>
      </c>
      <c r="CW73" s="7">
        <v>48.086152904421901</v>
      </c>
      <c r="CX73" s="8">
        <v>2.7942814059420802</v>
      </c>
      <c r="CY73" s="7">
        <v>42.370510421721399</v>
      </c>
      <c r="CZ73" s="8">
        <v>3.3120614291305199</v>
      </c>
      <c r="DA73" s="7">
        <v>-5.7156424827005203</v>
      </c>
      <c r="DB73" s="9">
        <v>4.0812513941627699</v>
      </c>
    </row>
    <row r="74" spans="1:106" ht="15" customHeight="1" x14ac:dyDescent="0.25">
      <c r="A74" s="10" t="s">
        <v>22</v>
      </c>
      <c r="B74" s="52">
        <v>1</v>
      </c>
      <c r="C74" s="7">
        <v>46.271484870794801</v>
      </c>
      <c r="D74" s="8">
        <v>1.68033500150918</v>
      </c>
      <c r="E74" s="7">
        <v>50.797960979431899</v>
      </c>
      <c r="F74" s="8">
        <v>3.1415610364504301</v>
      </c>
      <c r="G74" s="7">
        <v>43.352604366812599</v>
      </c>
      <c r="H74" s="8">
        <v>3.1384402602318699</v>
      </c>
      <c r="I74" s="7">
        <v>-7.4453566126193396</v>
      </c>
      <c r="J74" s="8">
        <v>4.0087267126491497</v>
      </c>
      <c r="K74" s="7">
        <v>38.808658453000703</v>
      </c>
      <c r="L74" s="8">
        <v>1.5271884955731501</v>
      </c>
      <c r="M74" s="7">
        <v>45.345739266086198</v>
      </c>
      <c r="N74" s="8">
        <v>2.7115677545679602</v>
      </c>
      <c r="O74" s="7">
        <v>35.391100613271099</v>
      </c>
      <c r="P74" s="8">
        <v>2.6386218035160098</v>
      </c>
      <c r="Q74" s="7">
        <v>-9.9546386528151096</v>
      </c>
      <c r="R74" s="8">
        <v>3.5215639190290799</v>
      </c>
      <c r="S74" s="7">
        <v>45.338676176702101</v>
      </c>
      <c r="T74" s="8">
        <v>1.80777690798933</v>
      </c>
      <c r="U74" s="7">
        <v>51.767224755743598</v>
      </c>
      <c r="V74" s="8">
        <v>2.9020813156459</v>
      </c>
      <c r="W74" s="7">
        <v>38.203029450398098</v>
      </c>
      <c r="X74" s="8">
        <v>2.8140096842892</v>
      </c>
      <c r="Y74" s="7">
        <v>-13.5641953053455</v>
      </c>
      <c r="Z74" s="8">
        <v>3.65612191915837</v>
      </c>
      <c r="AA74" s="7">
        <v>49.189399290184497</v>
      </c>
      <c r="AB74" s="8">
        <v>1.7475317098410901</v>
      </c>
      <c r="AC74" s="7">
        <v>60.204754537195797</v>
      </c>
      <c r="AD74" s="8">
        <v>3.16698562193708</v>
      </c>
      <c r="AE74" s="7">
        <v>42.073702161961997</v>
      </c>
      <c r="AF74" s="8">
        <v>2.8322136726674199</v>
      </c>
      <c r="AG74" s="7">
        <v>-18.1310523752338</v>
      </c>
      <c r="AH74" s="8">
        <v>4.09261609196869</v>
      </c>
      <c r="AI74" s="7">
        <v>59.808593812342203</v>
      </c>
      <c r="AJ74" s="8">
        <v>1.63273958969349</v>
      </c>
      <c r="AK74" s="7">
        <v>65.434431862505306</v>
      </c>
      <c r="AL74" s="8">
        <v>3.3143976007433702</v>
      </c>
      <c r="AM74" s="7">
        <v>53.052183937364703</v>
      </c>
      <c r="AN74" s="8">
        <v>3.04256074656973</v>
      </c>
      <c r="AO74" s="7">
        <v>-12.3822479251406</v>
      </c>
      <c r="AP74" s="8">
        <v>4.1751587977942597</v>
      </c>
      <c r="AQ74" s="7">
        <v>56.928101930860997</v>
      </c>
      <c r="AR74" s="8">
        <v>1.81099457716364</v>
      </c>
      <c r="AS74" s="7">
        <v>71.702046610257298</v>
      </c>
      <c r="AT74" s="8">
        <v>2.8595623453062302</v>
      </c>
      <c r="AU74" s="7">
        <v>45.430952607279004</v>
      </c>
      <c r="AV74" s="8">
        <v>3.1585775186857399</v>
      </c>
      <c r="AW74" s="7">
        <v>-26.271094002978302</v>
      </c>
      <c r="AX74" s="8">
        <v>4.1637184524762896</v>
      </c>
      <c r="AY74" s="7">
        <v>34.376797051828298</v>
      </c>
      <c r="AZ74" s="8">
        <v>1.6906701687946599</v>
      </c>
      <c r="BA74" s="7">
        <v>45.142167063494</v>
      </c>
      <c r="BB74" s="8">
        <v>3.4506072399823302</v>
      </c>
      <c r="BC74" s="7">
        <v>27.8652723749857</v>
      </c>
      <c r="BD74" s="8">
        <v>2.9366588110482401</v>
      </c>
      <c r="BE74" s="7">
        <v>-17.2768946885083</v>
      </c>
      <c r="BF74" s="8">
        <v>4.2526224631212202</v>
      </c>
      <c r="BG74" s="7">
        <v>43.400349589439998</v>
      </c>
      <c r="BH74" s="8">
        <v>1.7112208542666401</v>
      </c>
      <c r="BI74" s="7">
        <v>46.414116680948702</v>
      </c>
      <c r="BJ74" s="8">
        <v>2.8315315308512901</v>
      </c>
      <c r="BK74" s="7">
        <v>39.821173638754203</v>
      </c>
      <c r="BL74" s="8">
        <v>2.7402423558026201</v>
      </c>
      <c r="BM74" s="7">
        <v>-6.5929430421944302</v>
      </c>
      <c r="BN74" s="8">
        <v>3.5441916350026501</v>
      </c>
      <c r="BO74" s="7">
        <v>50.210518317823599</v>
      </c>
      <c r="BP74" s="8">
        <v>1.7151426913316099</v>
      </c>
      <c r="BQ74" s="7">
        <v>58.243827018488801</v>
      </c>
      <c r="BR74" s="8">
        <v>2.7933230981555499</v>
      </c>
      <c r="BS74" s="7">
        <v>42.546127565317498</v>
      </c>
      <c r="BT74" s="8">
        <v>3.0075135062373501</v>
      </c>
      <c r="BU74" s="7">
        <v>-15.697699453171399</v>
      </c>
      <c r="BV74" s="8">
        <v>4.33052386302833</v>
      </c>
      <c r="BW74" s="7">
        <v>43.198653803144701</v>
      </c>
      <c r="BX74" s="8">
        <v>1.7880290274300099</v>
      </c>
      <c r="BY74" s="7">
        <v>44.890816585824702</v>
      </c>
      <c r="BZ74" s="8">
        <v>3.2697284920480101</v>
      </c>
      <c r="CA74" s="7">
        <v>40.172348235541101</v>
      </c>
      <c r="CB74" s="8">
        <v>2.8234301830914701</v>
      </c>
      <c r="CC74" s="7">
        <v>-4.7184683502835796</v>
      </c>
      <c r="CD74" s="8">
        <v>3.6981439655703698</v>
      </c>
      <c r="CE74" s="7">
        <v>54.0900442344415</v>
      </c>
      <c r="CF74" s="8">
        <v>1.64642395530327</v>
      </c>
      <c r="CG74" s="7">
        <v>56.676166842148398</v>
      </c>
      <c r="CH74" s="8">
        <v>2.7928814581049402</v>
      </c>
      <c r="CI74" s="7">
        <v>49.551790054255399</v>
      </c>
      <c r="CJ74" s="8">
        <v>3.55296910814429</v>
      </c>
      <c r="CK74" s="7">
        <v>-7.1243767878929596</v>
      </c>
      <c r="CL74" s="8">
        <v>4.3185857946566797</v>
      </c>
      <c r="CM74" s="7">
        <v>46.495690478086999</v>
      </c>
      <c r="CN74" s="8">
        <v>1.68449856173794</v>
      </c>
      <c r="CO74" s="7">
        <v>48.696260061710902</v>
      </c>
      <c r="CP74" s="8">
        <v>3.03346726753986</v>
      </c>
      <c r="CQ74" s="7">
        <v>42.640458910123002</v>
      </c>
      <c r="CR74" s="8">
        <v>2.6049360665601902</v>
      </c>
      <c r="CS74" s="7">
        <v>-6.05580115158791</v>
      </c>
      <c r="CT74" s="8">
        <v>3.4397845950890402</v>
      </c>
      <c r="CU74" s="7">
        <v>45.911790560683201</v>
      </c>
      <c r="CV74" s="8">
        <v>1.7496566587329001</v>
      </c>
      <c r="CW74" s="7">
        <v>50.674521025299697</v>
      </c>
      <c r="CX74" s="8">
        <v>2.9932468697760899</v>
      </c>
      <c r="CY74" s="7">
        <v>38.933841227242397</v>
      </c>
      <c r="CZ74" s="8">
        <v>3.0311110771416101</v>
      </c>
      <c r="DA74" s="7">
        <v>-11.7406797980573</v>
      </c>
      <c r="DB74" s="9">
        <v>3.8221813426794999</v>
      </c>
    </row>
    <row r="75" spans="1:106" ht="15" customHeight="1" x14ac:dyDescent="0.25">
      <c r="A75" s="10" t="s">
        <v>33</v>
      </c>
      <c r="B75" s="52">
        <v>1</v>
      </c>
      <c r="C75" s="7">
        <v>49.751492703648999</v>
      </c>
      <c r="D75" s="8">
        <v>1.86816578760918</v>
      </c>
      <c r="E75" s="7">
        <v>54.143923028923503</v>
      </c>
      <c r="F75" s="8">
        <v>3.8434520612197201</v>
      </c>
      <c r="G75" s="7">
        <v>40.980380665628097</v>
      </c>
      <c r="H75" s="8">
        <v>3.0957100259903299</v>
      </c>
      <c r="I75" s="7">
        <v>-13.163542363295401</v>
      </c>
      <c r="J75" s="8">
        <v>4.3657234430740202</v>
      </c>
      <c r="K75" s="7">
        <v>23.118734726524799</v>
      </c>
      <c r="L75" s="8">
        <v>1.5738221824612599</v>
      </c>
      <c r="M75" s="7">
        <v>28.039197854103499</v>
      </c>
      <c r="N75" s="8">
        <v>3.4858262166345</v>
      </c>
      <c r="O75" s="7">
        <v>20.520136756919701</v>
      </c>
      <c r="P75" s="8">
        <v>2.3901263629323699</v>
      </c>
      <c r="Q75" s="7">
        <v>-7.5190610971838101</v>
      </c>
      <c r="R75" s="8">
        <v>4.0038936904444702</v>
      </c>
      <c r="S75" s="7">
        <v>43.276805545244898</v>
      </c>
      <c r="T75" s="8">
        <v>1.78429170409691</v>
      </c>
      <c r="U75" s="7">
        <v>44.374403585681598</v>
      </c>
      <c r="V75" s="8">
        <v>3.8798249339814901</v>
      </c>
      <c r="W75" s="7">
        <v>40.047502804464997</v>
      </c>
      <c r="X75" s="8">
        <v>3.3806887635688101</v>
      </c>
      <c r="Y75" s="7">
        <v>-4.3269007812166</v>
      </c>
      <c r="Z75" s="8">
        <v>5.1208673275496199</v>
      </c>
      <c r="AA75" s="7">
        <v>61.172877297761097</v>
      </c>
      <c r="AB75" s="8">
        <v>1.7639842931157701</v>
      </c>
      <c r="AC75" s="7">
        <v>65.277166907702494</v>
      </c>
      <c r="AD75" s="8">
        <v>3.1489121263034101</v>
      </c>
      <c r="AE75" s="7">
        <v>57.837755211476001</v>
      </c>
      <c r="AF75" s="8">
        <v>3.1026772861928902</v>
      </c>
      <c r="AG75" s="7">
        <v>-7.4394116962265198</v>
      </c>
      <c r="AH75" s="8">
        <v>4.2930696247026203</v>
      </c>
      <c r="AI75" s="7">
        <v>57.179404690772799</v>
      </c>
      <c r="AJ75" s="8">
        <v>1.74569680057305</v>
      </c>
      <c r="AK75" s="7">
        <v>63.857715585147702</v>
      </c>
      <c r="AL75" s="8">
        <v>3.42069992834793</v>
      </c>
      <c r="AM75" s="7">
        <v>51.539884648709602</v>
      </c>
      <c r="AN75" s="8">
        <v>3.7088056904181599</v>
      </c>
      <c r="AO75" s="7">
        <v>-12.317830936438099</v>
      </c>
      <c r="AP75" s="8">
        <v>4.6722980479430403</v>
      </c>
      <c r="AQ75" s="7">
        <v>48.571544185933298</v>
      </c>
      <c r="AR75" s="8">
        <v>1.77274473577712</v>
      </c>
      <c r="AS75" s="7">
        <v>67.611897206010298</v>
      </c>
      <c r="AT75" s="8">
        <v>3.47053469710049</v>
      </c>
      <c r="AU75" s="7">
        <v>36.447036985063399</v>
      </c>
      <c r="AV75" s="8">
        <v>3.2946074957517602</v>
      </c>
      <c r="AW75" s="7">
        <v>-31.164860220946899</v>
      </c>
      <c r="AX75" s="8">
        <v>4.8004009691787299</v>
      </c>
      <c r="AY75" s="7">
        <v>16.3410294951574</v>
      </c>
      <c r="AZ75" s="8">
        <v>1.2302193271005799</v>
      </c>
      <c r="BA75" s="7">
        <v>20.464489372696399</v>
      </c>
      <c r="BB75" s="8">
        <v>2.6910692358414101</v>
      </c>
      <c r="BC75" s="7">
        <v>11.308075559479001</v>
      </c>
      <c r="BD75" s="8">
        <v>2.2195271548145299</v>
      </c>
      <c r="BE75" s="7">
        <v>-9.1564138132173998</v>
      </c>
      <c r="BF75" s="8">
        <v>3.0888104279805599</v>
      </c>
      <c r="BG75" s="7">
        <v>62.069360907516298</v>
      </c>
      <c r="BH75" s="8">
        <v>1.46632777156001</v>
      </c>
      <c r="BI75" s="7">
        <v>66.003690828774296</v>
      </c>
      <c r="BJ75" s="8">
        <v>3.0962746981692302</v>
      </c>
      <c r="BK75" s="7">
        <v>58.543266584464199</v>
      </c>
      <c r="BL75" s="8">
        <v>3.4233009273839001</v>
      </c>
      <c r="BM75" s="7">
        <v>-7.4604242443100803</v>
      </c>
      <c r="BN75" s="8">
        <v>4.8674078418928399</v>
      </c>
      <c r="BO75" s="7">
        <v>54.503837812528403</v>
      </c>
      <c r="BP75" s="8">
        <v>1.51131531172394</v>
      </c>
      <c r="BQ75" s="7">
        <v>62.0871994753834</v>
      </c>
      <c r="BR75" s="8">
        <v>3.0270981312046499</v>
      </c>
      <c r="BS75" s="7">
        <v>47.834932361302499</v>
      </c>
      <c r="BT75" s="8">
        <v>3.4770133619084</v>
      </c>
      <c r="BU75" s="7">
        <v>-14.252267114080899</v>
      </c>
      <c r="BV75" s="8">
        <v>4.7982433956848203</v>
      </c>
      <c r="BW75" s="7">
        <v>61.9800720570396</v>
      </c>
      <c r="BX75" s="8">
        <v>1.8783200625080201</v>
      </c>
      <c r="BY75" s="7">
        <v>72.0306518016545</v>
      </c>
      <c r="BZ75" s="8">
        <v>3.4126890440305302</v>
      </c>
      <c r="CA75" s="7">
        <v>52.360568479966602</v>
      </c>
      <c r="CB75" s="8">
        <v>3.54284535621994</v>
      </c>
      <c r="CC75" s="7">
        <v>-19.670083321687802</v>
      </c>
      <c r="CD75" s="8">
        <v>4.2922097722589196</v>
      </c>
      <c r="CE75" s="7">
        <v>55.095782709841998</v>
      </c>
      <c r="CF75" s="8">
        <v>1.77786215265312</v>
      </c>
      <c r="CG75" s="7">
        <v>63.675976650326199</v>
      </c>
      <c r="CH75" s="8">
        <v>2.7021275342701299</v>
      </c>
      <c r="CI75" s="7">
        <v>48.241171009834602</v>
      </c>
      <c r="CJ75" s="8">
        <v>3.2135138025691301</v>
      </c>
      <c r="CK75" s="7">
        <v>-15.4348056404916</v>
      </c>
      <c r="CL75" s="8">
        <v>4.2652239821724498</v>
      </c>
      <c r="CM75" s="7">
        <v>44.129843556767703</v>
      </c>
      <c r="CN75" s="8">
        <v>1.7909569070679401</v>
      </c>
      <c r="CO75" s="7">
        <v>50.676072973881404</v>
      </c>
      <c r="CP75" s="8">
        <v>3.4916587895464102</v>
      </c>
      <c r="CQ75" s="7">
        <v>40.458376013606703</v>
      </c>
      <c r="CR75" s="8">
        <v>3.8184860318998002</v>
      </c>
      <c r="CS75" s="7">
        <v>-10.2176969602748</v>
      </c>
      <c r="CT75" s="8">
        <v>5.5469067987625698</v>
      </c>
      <c r="CU75" s="7">
        <v>29.7380523756005</v>
      </c>
      <c r="CV75" s="8">
        <v>1.3155288375049301</v>
      </c>
      <c r="CW75" s="7">
        <v>35.151018423856897</v>
      </c>
      <c r="CX75" s="8">
        <v>3.4049621369389498</v>
      </c>
      <c r="CY75" s="7">
        <v>23.543457837222299</v>
      </c>
      <c r="CZ75" s="8">
        <v>2.3282192720794801</v>
      </c>
      <c r="DA75" s="7">
        <v>-11.607560586634699</v>
      </c>
      <c r="DB75" s="9">
        <v>4.2316370543252901</v>
      </c>
    </row>
    <row r="76" spans="1:106" ht="15" customHeight="1" x14ac:dyDescent="0.25">
      <c r="A76" s="10" t="s">
        <v>38</v>
      </c>
      <c r="B76" s="52">
        <v>1</v>
      </c>
      <c r="C76" s="7">
        <v>43.295009924019404</v>
      </c>
      <c r="D76" s="8">
        <v>1.29067201351979</v>
      </c>
      <c r="E76" s="7">
        <v>44.906769294569202</v>
      </c>
      <c r="F76" s="8">
        <v>2.48394148907615</v>
      </c>
      <c r="G76" s="7">
        <v>43.808326486993103</v>
      </c>
      <c r="H76" s="8">
        <v>2.3569375114770299</v>
      </c>
      <c r="I76" s="7">
        <v>-1.0984428075761099</v>
      </c>
      <c r="J76" s="8">
        <v>3.49004007325563</v>
      </c>
      <c r="K76" s="7">
        <v>42.243165104217198</v>
      </c>
      <c r="L76" s="8">
        <v>1.30012835670236</v>
      </c>
      <c r="M76" s="7">
        <v>42.659454778517699</v>
      </c>
      <c r="N76" s="8">
        <v>2.5991408730692802</v>
      </c>
      <c r="O76" s="7">
        <v>41.949711029014097</v>
      </c>
      <c r="P76" s="8">
        <v>2.4055185876368599</v>
      </c>
      <c r="Q76" s="7">
        <v>-0.70974374950359498</v>
      </c>
      <c r="R76" s="8">
        <v>3.4062447448899502</v>
      </c>
      <c r="S76" s="7">
        <v>37.960533710361098</v>
      </c>
      <c r="T76" s="8">
        <v>1.2329692963579699</v>
      </c>
      <c r="U76" s="7">
        <v>38.6722978797726</v>
      </c>
      <c r="V76" s="8">
        <v>2.4615271246491899</v>
      </c>
      <c r="W76" s="7">
        <v>39.979993051294301</v>
      </c>
      <c r="X76" s="8">
        <v>2.1907063633765</v>
      </c>
      <c r="Y76" s="7">
        <v>1.30769517152176</v>
      </c>
      <c r="Z76" s="8">
        <v>3.0546519562380499</v>
      </c>
      <c r="AA76" s="7">
        <v>65.993475564745395</v>
      </c>
      <c r="AB76" s="8">
        <v>1.17960274927984</v>
      </c>
      <c r="AC76" s="7">
        <v>61.479375143323303</v>
      </c>
      <c r="AD76" s="8">
        <v>2.5331251064664899</v>
      </c>
      <c r="AE76" s="7">
        <v>72.711167586956194</v>
      </c>
      <c r="AF76" s="8">
        <v>2.2227136493153701</v>
      </c>
      <c r="AG76" s="7">
        <v>11.2317924436329</v>
      </c>
      <c r="AH76" s="8">
        <v>3.6108863226958898</v>
      </c>
      <c r="AI76" s="7">
        <v>49.497104799590701</v>
      </c>
      <c r="AJ76" s="8">
        <v>1.19038076341398</v>
      </c>
      <c r="AK76" s="7">
        <v>51.745263665000998</v>
      </c>
      <c r="AL76" s="8">
        <v>2.1783057303138902</v>
      </c>
      <c r="AM76" s="7">
        <v>45.698554823835302</v>
      </c>
      <c r="AN76" s="8">
        <v>2.4317110875997798</v>
      </c>
      <c r="AO76" s="7">
        <v>-6.0467088411657199</v>
      </c>
      <c r="AP76" s="8">
        <v>3.35723846431415</v>
      </c>
      <c r="AQ76" s="7">
        <v>45.902287183644901</v>
      </c>
      <c r="AR76" s="8">
        <v>1.3445275702797099</v>
      </c>
      <c r="AS76" s="7">
        <v>54.980408321052302</v>
      </c>
      <c r="AT76" s="8">
        <v>2.3649470636105501</v>
      </c>
      <c r="AU76" s="7">
        <v>37.586385284052803</v>
      </c>
      <c r="AV76" s="8">
        <v>2.5905068456296698</v>
      </c>
      <c r="AW76" s="7">
        <v>-17.394023036999499</v>
      </c>
      <c r="AX76" s="8">
        <v>3.4025873777640498</v>
      </c>
      <c r="AY76" s="7">
        <v>21.758176087317299</v>
      </c>
      <c r="AZ76" s="8">
        <v>1.09250777506868</v>
      </c>
      <c r="BA76" s="7">
        <v>30.2236221391661</v>
      </c>
      <c r="BB76" s="8">
        <v>1.9372160225719299</v>
      </c>
      <c r="BC76" s="7">
        <v>17.178637656311199</v>
      </c>
      <c r="BD76" s="8">
        <v>1.7273093961085899</v>
      </c>
      <c r="BE76" s="7">
        <v>-13.0449844828549</v>
      </c>
      <c r="BF76" s="8">
        <v>2.4137353861250701</v>
      </c>
      <c r="BG76" s="7">
        <v>45.944810162559897</v>
      </c>
      <c r="BH76" s="8">
        <v>1.21532693495663</v>
      </c>
      <c r="BI76" s="7">
        <v>43.650359399100097</v>
      </c>
      <c r="BJ76" s="8">
        <v>2.4811641458482301</v>
      </c>
      <c r="BK76" s="7">
        <v>51.006266700777701</v>
      </c>
      <c r="BL76" s="8">
        <v>2.4164270554523202</v>
      </c>
      <c r="BM76" s="7">
        <v>7.3559073016776297</v>
      </c>
      <c r="BN76" s="8">
        <v>3.6481879985968302</v>
      </c>
      <c r="BO76" s="7">
        <v>58.667535725419803</v>
      </c>
      <c r="BP76" s="8">
        <v>1.1925422880435299</v>
      </c>
      <c r="BQ76" s="7">
        <v>58.211139683841701</v>
      </c>
      <c r="BR76" s="8">
        <v>2.38828444230731</v>
      </c>
      <c r="BS76" s="7">
        <v>60.8631403785731</v>
      </c>
      <c r="BT76" s="8">
        <v>2.5762001445868901</v>
      </c>
      <c r="BU76" s="7">
        <v>2.6520006947314099</v>
      </c>
      <c r="BV76" s="8">
        <v>3.3565635814728401</v>
      </c>
      <c r="BW76" s="7">
        <v>43.732773660240902</v>
      </c>
      <c r="BX76" s="8">
        <v>1.2508836403713499</v>
      </c>
      <c r="BY76" s="7">
        <v>46.484015255014697</v>
      </c>
      <c r="BZ76" s="8">
        <v>2.5313143207881299</v>
      </c>
      <c r="CA76" s="7">
        <v>41.117291029443798</v>
      </c>
      <c r="CB76" s="8">
        <v>2.4383440335718398</v>
      </c>
      <c r="CC76" s="7">
        <v>-5.3667242255709198</v>
      </c>
      <c r="CD76" s="8">
        <v>3.5015230276840201</v>
      </c>
      <c r="CE76" s="7">
        <v>32.365605744830802</v>
      </c>
      <c r="CF76" s="8">
        <v>1.21268962526133</v>
      </c>
      <c r="CG76" s="7">
        <v>37.085844644924201</v>
      </c>
      <c r="CH76" s="8">
        <v>2.41329623869234</v>
      </c>
      <c r="CI76" s="7">
        <v>30.5617616721274</v>
      </c>
      <c r="CJ76" s="8">
        <v>2.2893291667492899</v>
      </c>
      <c r="CK76" s="7">
        <v>-6.5240829727968004</v>
      </c>
      <c r="CL76" s="8">
        <v>2.89188512549079</v>
      </c>
      <c r="CM76" s="7">
        <v>37.007066996954102</v>
      </c>
      <c r="CN76" s="8">
        <v>1.2652661896394699</v>
      </c>
      <c r="CO76" s="7">
        <v>39.178935985962902</v>
      </c>
      <c r="CP76" s="8">
        <v>2.2939711604856798</v>
      </c>
      <c r="CQ76" s="7">
        <v>37.952952996439301</v>
      </c>
      <c r="CR76" s="8">
        <v>2.2188983612575801</v>
      </c>
      <c r="CS76" s="7">
        <v>-1.2259829895235701</v>
      </c>
      <c r="CT76" s="8">
        <v>2.9491111530247198</v>
      </c>
      <c r="CU76" s="7">
        <v>45.4047085545755</v>
      </c>
      <c r="CV76" s="8">
        <v>1.2989935047185299</v>
      </c>
      <c r="CW76" s="7">
        <v>47.580449163341903</v>
      </c>
      <c r="CX76" s="8">
        <v>2.5838711463014201</v>
      </c>
      <c r="CY76" s="7">
        <v>48.131029433994598</v>
      </c>
      <c r="CZ76" s="8">
        <v>2.5726751426821099</v>
      </c>
      <c r="DA76" s="7">
        <v>0.55058027065266701</v>
      </c>
      <c r="DB76" s="9">
        <v>3.3754424881324199</v>
      </c>
    </row>
    <row r="77" spans="1:106" ht="15" customHeight="1" x14ac:dyDescent="0.25">
      <c r="A77" s="10" t="s">
        <v>40</v>
      </c>
      <c r="B77" s="52">
        <v>1</v>
      </c>
      <c r="C77" s="7">
        <v>14.005676481645599</v>
      </c>
      <c r="D77" s="8">
        <v>0.92376462703892104</v>
      </c>
      <c r="E77" s="7">
        <v>12.3750734213965</v>
      </c>
      <c r="F77" s="8">
        <v>1.6929482954310699</v>
      </c>
      <c r="G77" s="7">
        <v>15.0471162062342</v>
      </c>
      <c r="H77" s="8">
        <v>1.7457844081418801</v>
      </c>
      <c r="I77" s="7">
        <v>2.6720427848377102</v>
      </c>
      <c r="J77" s="8">
        <v>2.4710586696369599</v>
      </c>
      <c r="K77" s="7">
        <v>24.697596272656799</v>
      </c>
      <c r="L77" s="8">
        <v>1.1845956188762801</v>
      </c>
      <c r="M77" s="7">
        <v>26.280297573444098</v>
      </c>
      <c r="N77" s="8">
        <v>2.9057768967261901</v>
      </c>
      <c r="O77" s="7">
        <v>24.9457501670006</v>
      </c>
      <c r="P77" s="8">
        <v>2.1486136129793598</v>
      </c>
      <c r="Q77" s="7">
        <v>-1.3345474064434999</v>
      </c>
      <c r="R77" s="8">
        <v>3.6780545688413699</v>
      </c>
      <c r="S77" s="7">
        <v>14.756831768564799</v>
      </c>
      <c r="T77" s="8">
        <v>0.95252469715814903</v>
      </c>
      <c r="U77" s="7">
        <v>13.4926633930103</v>
      </c>
      <c r="V77" s="8">
        <v>1.7630019614544601</v>
      </c>
      <c r="W77" s="7">
        <v>15.9094530192687</v>
      </c>
      <c r="X77" s="8">
        <v>1.8093694441764001</v>
      </c>
      <c r="Y77" s="7">
        <v>2.4167896262583999</v>
      </c>
      <c r="Z77" s="8">
        <v>2.6237406015007099</v>
      </c>
      <c r="AA77" s="7">
        <v>46.869877850619197</v>
      </c>
      <c r="AB77" s="8">
        <v>1.58921048880232</v>
      </c>
      <c r="AC77" s="7">
        <v>46.380749215035202</v>
      </c>
      <c r="AD77" s="8">
        <v>2.9896120682411</v>
      </c>
      <c r="AE77" s="7">
        <v>46.955427581009197</v>
      </c>
      <c r="AF77" s="8">
        <v>2.8523862476807</v>
      </c>
      <c r="AG77" s="7">
        <v>0.574678365974016</v>
      </c>
      <c r="AH77" s="8">
        <v>3.88245560481122</v>
      </c>
      <c r="AI77" s="7">
        <v>32.255563925818798</v>
      </c>
      <c r="AJ77" s="8">
        <v>1.41833932003371</v>
      </c>
      <c r="AK77" s="7">
        <v>31.453609880403398</v>
      </c>
      <c r="AL77" s="8">
        <v>2.3159969644862302</v>
      </c>
      <c r="AM77" s="7">
        <v>34.705490331272799</v>
      </c>
      <c r="AN77" s="8">
        <v>3.09400900749438</v>
      </c>
      <c r="AO77" s="7">
        <v>3.2518804508693901</v>
      </c>
      <c r="AP77" s="8">
        <v>3.67490730705723</v>
      </c>
      <c r="AQ77" s="7">
        <v>60.401831549082502</v>
      </c>
      <c r="AR77" s="8">
        <v>1.16407224887492</v>
      </c>
      <c r="AS77" s="7">
        <v>70.687231081526093</v>
      </c>
      <c r="AT77" s="8">
        <v>2.6644744829143301</v>
      </c>
      <c r="AU77" s="7">
        <v>52.288830802484298</v>
      </c>
      <c r="AV77" s="8">
        <v>2.9157236148893801</v>
      </c>
      <c r="AW77" s="7">
        <v>-18.398400279041802</v>
      </c>
      <c r="AX77" s="8">
        <v>4.0311555264049703</v>
      </c>
      <c r="AY77" s="7">
        <v>34.575191545172402</v>
      </c>
      <c r="AZ77" s="8">
        <v>1.39370741444932</v>
      </c>
      <c r="BA77" s="7">
        <v>43.955719399516802</v>
      </c>
      <c r="BB77" s="8">
        <v>2.8317421017642701</v>
      </c>
      <c r="BC77" s="7">
        <v>30.4152083362596</v>
      </c>
      <c r="BD77" s="8">
        <v>2.4082899219603502</v>
      </c>
      <c r="BE77" s="7">
        <v>-13.5405110632571</v>
      </c>
      <c r="BF77" s="8">
        <v>3.7018074981137499</v>
      </c>
      <c r="BG77" s="7">
        <v>48.6114223551591</v>
      </c>
      <c r="BH77" s="8">
        <v>1.4616613899150499</v>
      </c>
      <c r="BI77" s="7">
        <v>50.359967127732602</v>
      </c>
      <c r="BJ77" s="8">
        <v>2.66049937033045</v>
      </c>
      <c r="BK77" s="7">
        <v>49.860289704172502</v>
      </c>
      <c r="BL77" s="8">
        <v>2.81770855184415</v>
      </c>
      <c r="BM77" s="7">
        <v>-0.499677423560065</v>
      </c>
      <c r="BN77" s="8">
        <v>3.52635131185678</v>
      </c>
      <c r="BO77" s="7">
        <v>69.076143480527307</v>
      </c>
      <c r="BP77" s="8">
        <v>1.19177015757275</v>
      </c>
      <c r="BQ77" s="7">
        <v>76.915183102307495</v>
      </c>
      <c r="BR77" s="8">
        <v>2.3942981734547102</v>
      </c>
      <c r="BS77" s="7">
        <v>66.669148044157495</v>
      </c>
      <c r="BT77" s="8">
        <v>2.25223090165996</v>
      </c>
      <c r="BU77" s="7">
        <v>-10.246035058149999</v>
      </c>
      <c r="BV77" s="8">
        <v>3.20479912141078</v>
      </c>
      <c r="BW77" s="7">
        <v>27.7972328786235</v>
      </c>
      <c r="BX77" s="8">
        <v>1.2184997073681201</v>
      </c>
      <c r="BY77" s="7">
        <v>30.428049560735101</v>
      </c>
      <c r="BZ77" s="8">
        <v>2.66354885783772</v>
      </c>
      <c r="CA77" s="7">
        <v>28.564145637815301</v>
      </c>
      <c r="CB77" s="8">
        <v>2.18574953852709</v>
      </c>
      <c r="CC77" s="7">
        <v>-1.86390392291975</v>
      </c>
      <c r="CD77" s="8">
        <v>3.5059421884137398</v>
      </c>
      <c r="CE77" s="7">
        <v>33.2625796092508</v>
      </c>
      <c r="CF77" s="8">
        <v>1.3027939563476101</v>
      </c>
      <c r="CG77" s="7">
        <v>35.493649179987102</v>
      </c>
      <c r="CH77" s="8">
        <v>2.7973003373854302</v>
      </c>
      <c r="CI77" s="7">
        <v>35.3686043913521</v>
      </c>
      <c r="CJ77" s="8">
        <v>2.4925506806999702</v>
      </c>
      <c r="CK77" s="7">
        <v>-0.12504478863499499</v>
      </c>
      <c r="CL77" s="8">
        <v>3.7180590979401198</v>
      </c>
      <c r="CM77" s="7">
        <v>29.085799349755899</v>
      </c>
      <c r="CN77" s="8">
        <v>1.2754205163116299</v>
      </c>
      <c r="CO77" s="7">
        <v>29.286444246160301</v>
      </c>
      <c r="CP77" s="8">
        <v>2.4633815324464501</v>
      </c>
      <c r="CQ77" s="7">
        <v>30.149164976486698</v>
      </c>
      <c r="CR77" s="8">
        <v>2.4811507904135599</v>
      </c>
      <c r="CS77" s="7">
        <v>0.86272073032645802</v>
      </c>
      <c r="CT77" s="8">
        <v>3.3307120592675199</v>
      </c>
      <c r="CU77" s="7">
        <v>36.3363036756772</v>
      </c>
      <c r="CV77" s="8">
        <v>1.1879087035963301</v>
      </c>
      <c r="CW77" s="7">
        <v>36.768509865660597</v>
      </c>
      <c r="CX77" s="8">
        <v>2.5470894093765799</v>
      </c>
      <c r="CY77" s="7">
        <v>37.192656775773301</v>
      </c>
      <c r="CZ77" s="8">
        <v>2.3490717968057302</v>
      </c>
      <c r="DA77" s="7">
        <v>0.42414691011268202</v>
      </c>
      <c r="DB77" s="9">
        <v>3.2743546450661301</v>
      </c>
    </row>
    <row r="78" spans="1:106" ht="15" customHeight="1" x14ac:dyDescent="0.25">
      <c r="A78" s="6" t="s">
        <v>46</v>
      </c>
      <c r="B78" s="52">
        <v>1</v>
      </c>
      <c r="C78" s="7">
        <v>75.978089365583003</v>
      </c>
      <c r="D78" s="8">
        <v>0.91503332996949205</v>
      </c>
      <c r="E78" s="7">
        <v>75.633666566147497</v>
      </c>
      <c r="F78" s="8">
        <v>1.9434484478829099</v>
      </c>
      <c r="G78" s="7">
        <v>76.157459279707396</v>
      </c>
      <c r="H78" s="8">
        <v>1.9464518737116101</v>
      </c>
      <c r="I78" s="7">
        <v>0.52379271355989898</v>
      </c>
      <c r="J78" s="8">
        <v>2.9128643585316998</v>
      </c>
      <c r="K78" s="7">
        <v>79.434297160455799</v>
      </c>
      <c r="L78" s="8">
        <v>0.81221607431951504</v>
      </c>
      <c r="M78" s="7">
        <v>77.9686303621246</v>
      </c>
      <c r="N78" s="8">
        <v>2.3932386023596099</v>
      </c>
      <c r="O78" s="7">
        <v>78.895585079970203</v>
      </c>
      <c r="P78" s="8">
        <v>1.5795819473331301</v>
      </c>
      <c r="Q78" s="7">
        <v>0.92695471784560401</v>
      </c>
      <c r="R78" s="8">
        <v>2.7655991958826398</v>
      </c>
      <c r="S78" s="7">
        <v>81.490750151810005</v>
      </c>
      <c r="T78" s="8">
        <v>0.92685578030060201</v>
      </c>
      <c r="U78" s="7">
        <v>81.3611641992714</v>
      </c>
      <c r="V78" s="8">
        <v>2.5011097295507501</v>
      </c>
      <c r="W78" s="7">
        <v>81.638620419674595</v>
      </c>
      <c r="X78" s="8">
        <v>1.54162906881421</v>
      </c>
      <c r="Y78" s="7">
        <v>0.27745622040322399</v>
      </c>
      <c r="Z78" s="8">
        <v>3.0067243378929698</v>
      </c>
      <c r="AA78" s="7">
        <v>35.090435788057498</v>
      </c>
      <c r="AB78" s="8">
        <v>1.3671350483906901</v>
      </c>
      <c r="AC78" s="7">
        <v>33.224737555089398</v>
      </c>
      <c r="AD78" s="8">
        <v>2.3330185926790099</v>
      </c>
      <c r="AE78" s="7">
        <v>39.901182749959702</v>
      </c>
      <c r="AF78" s="8">
        <v>2.85245480131552</v>
      </c>
      <c r="AG78" s="7">
        <v>6.6764451948702801</v>
      </c>
      <c r="AH78" s="8">
        <v>3.4297755465352999</v>
      </c>
      <c r="AI78" s="7">
        <v>67.039431842120806</v>
      </c>
      <c r="AJ78" s="8">
        <v>1.1924403993278501</v>
      </c>
      <c r="AK78" s="7">
        <v>64.977459767464893</v>
      </c>
      <c r="AL78" s="8">
        <v>2.3406095626216601</v>
      </c>
      <c r="AM78" s="7">
        <v>67.742091954456399</v>
      </c>
      <c r="AN78" s="8">
        <v>2.3509898753054101</v>
      </c>
      <c r="AO78" s="7">
        <v>2.7646321869914798</v>
      </c>
      <c r="AP78" s="8">
        <v>3.39831857048567</v>
      </c>
      <c r="AQ78" s="7">
        <v>68.6355292695374</v>
      </c>
      <c r="AR78" s="8">
        <v>1.25262723889603</v>
      </c>
      <c r="AS78" s="7">
        <v>71.8277164292615</v>
      </c>
      <c r="AT78" s="8">
        <v>2.1536621888537</v>
      </c>
      <c r="AU78" s="7">
        <v>66.3904777424668</v>
      </c>
      <c r="AV78" s="8">
        <v>2.5731428228747002</v>
      </c>
      <c r="AW78" s="7">
        <v>-5.4372386867946902</v>
      </c>
      <c r="AX78" s="8">
        <v>3.2765584151206402</v>
      </c>
      <c r="AY78" s="7">
        <v>8.0571807454954598</v>
      </c>
      <c r="AZ78" s="8">
        <v>0.64874382626316296</v>
      </c>
      <c r="BA78" s="7">
        <v>10.578131562907201</v>
      </c>
      <c r="BB78" s="8">
        <v>1.4260935039785401</v>
      </c>
      <c r="BC78" s="7">
        <v>7.4959931243442997</v>
      </c>
      <c r="BD78" s="8">
        <v>1.2314319993885801</v>
      </c>
      <c r="BE78" s="7">
        <v>-3.08213843856293</v>
      </c>
      <c r="BF78" s="8">
        <v>1.98558359847481</v>
      </c>
      <c r="BG78" s="7">
        <v>16.262574156201701</v>
      </c>
      <c r="BH78" s="8">
        <v>1.0045536934564701</v>
      </c>
      <c r="BI78" s="7">
        <v>15.2705753428808</v>
      </c>
      <c r="BJ78" s="8">
        <v>1.4803612295527999</v>
      </c>
      <c r="BK78" s="7">
        <v>18.733558559712399</v>
      </c>
      <c r="BL78" s="8">
        <v>2.5705338103334499</v>
      </c>
      <c r="BM78" s="7">
        <v>3.4629832168316499</v>
      </c>
      <c r="BN78" s="8">
        <v>2.9467505090413102</v>
      </c>
      <c r="BO78" s="7">
        <v>24.661362070582602</v>
      </c>
      <c r="BP78" s="8">
        <v>1.1523347329074201</v>
      </c>
      <c r="BQ78" s="7">
        <v>21.317885728674501</v>
      </c>
      <c r="BR78" s="8">
        <v>2.0638550450151301</v>
      </c>
      <c r="BS78" s="7">
        <v>31.9331416881457</v>
      </c>
      <c r="BT78" s="8">
        <v>2.6356588680291799</v>
      </c>
      <c r="BU78" s="7">
        <v>10.615255959471201</v>
      </c>
      <c r="BV78" s="8">
        <v>3.3361772334131201</v>
      </c>
      <c r="BW78" s="7">
        <v>49.929930036704903</v>
      </c>
      <c r="BX78" s="8">
        <v>1.3047901968304301</v>
      </c>
      <c r="BY78" s="7">
        <v>45.849802029344097</v>
      </c>
      <c r="BZ78" s="8">
        <v>2.6354573995736299</v>
      </c>
      <c r="CA78" s="7">
        <v>56.188955038485702</v>
      </c>
      <c r="CB78" s="8">
        <v>2.4359048507018102</v>
      </c>
      <c r="CC78" s="7">
        <v>10.339153009141601</v>
      </c>
      <c r="CD78" s="8">
        <v>3.3449012909551801</v>
      </c>
      <c r="CE78" s="7">
        <v>34.196871708516099</v>
      </c>
      <c r="CF78" s="8">
        <v>1.2838941339586001</v>
      </c>
      <c r="CG78" s="7">
        <v>28.954423429837</v>
      </c>
      <c r="CH78" s="8">
        <v>2.1695753928627401</v>
      </c>
      <c r="CI78" s="7">
        <v>42.193950857499303</v>
      </c>
      <c r="CJ78" s="8">
        <v>2.5447481884860701</v>
      </c>
      <c r="CK78" s="7">
        <v>13.2395274276622</v>
      </c>
      <c r="CL78" s="8">
        <v>3.4113558994981399</v>
      </c>
      <c r="CM78" s="7">
        <v>53.684683472499799</v>
      </c>
      <c r="CN78" s="8">
        <v>1.25240361144126</v>
      </c>
      <c r="CO78" s="7">
        <v>45.980056609178099</v>
      </c>
      <c r="CP78" s="8">
        <v>2.5384157789602702</v>
      </c>
      <c r="CQ78" s="7">
        <v>59.623841500748</v>
      </c>
      <c r="CR78" s="8">
        <v>2.47182772021339</v>
      </c>
      <c r="CS78" s="7">
        <v>13.64378489157</v>
      </c>
      <c r="CT78" s="8">
        <v>3.3704017024986799</v>
      </c>
      <c r="CU78" s="7">
        <v>24.1804322763893</v>
      </c>
      <c r="CV78" s="8">
        <v>1.16856532837878</v>
      </c>
      <c r="CW78" s="7">
        <v>21.6067640055246</v>
      </c>
      <c r="CX78" s="8">
        <v>1.89767700293282</v>
      </c>
      <c r="CY78" s="7">
        <v>30.388292126940499</v>
      </c>
      <c r="CZ78" s="8">
        <v>2.24464664128049</v>
      </c>
      <c r="DA78" s="7">
        <v>8.7815281214158105</v>
      </c>
      <c r="DB78" s="9">
        <v>2.62431968015026</v>
      </c>
    </row>
    <row r="79" spans="1:106" ht="15" customHeight="1" x14ac:dyDescent="0.25">
      <c r="A79" s="10" t="s">
        <v>50</v>
      </c>
      <c r="B79" s="52">
        <v>1</v>
      </c>
      <c r="C79" s="7">
        <v>54.573274029169902</v>
      </c>
      <c r="D79" s="8">
        <v>1.37724995889809</v>
      </c>
      <c r="E79" s="7">
        <v>62.1153080898453</v>
      </c>
      <c r="F79" s="8">
        <v>2.2806773988212199</v>
      </c>
      <c r="G79" s="7">
        <v>48.279497974574603</v>
      </c>
      <c r="H79" s="8">
        <v>2.4960196294223702</v>
      </c>
      <c r="I79" s="7">
        <v>-13.8358101152707</v>
      </c>
      <c r="J79" s="8">
        <v>3.2792419992835198</v>
      </c>
      <c r="K79" s="7">
        <v>62.062800393140002</v>
      </c>
      <c r="L79" s="8">
        <v>1.3557299526742901</v>
      </c>
      <c r="M79" s="7">
        <v>70.040107817555096</v>
      </c>
      <c r="N79" s="8">
        <v>2.3706478077710198</v>
      </c>
      <c r="O79" s="7">
        <v>54.002265503365798</v>
      </c>
      <c r="P79" s="8">
        <v>2.5109694594704699</v>
      </c>
      <c r="Q79" s="7">
        <v>-16.037842314189302</v>
      </c>
      <c r="R79" s="8">
        <v>3.3307743813484301</v>
      </c>
      <c r="S79" s="7">
        <v>61.171357913565203</v>
      </c>
      <c r="T79" s="8">
        <v>1.2690803194342399</v>
      </c>
      <c r="U79" s="7">
        <v>66.052117876063207</v>
      </c>
      <c r="V79" s="8">
        <v>2.1274258227407898</v>
      </c>
      <c r="W79" s="7">
        <v>56.745016333645502</v>
      </c>
      <c r="X79" s="8">
        <v>2.6755257678247499</v>
      </c>
      <c r="Y79" s="7">
        <v>-9.3071015424177492</v>
      </c>
      <c r="Z79" s="8">
        <v>3.47000575096492</v>
      </c>
      <c r="AA79" s="7">
        <v>47.944975518708802</v>
      </c>
      <c r="AB79" s="8">
        <v>1.29291288787083</v>
      </c>
      <c r="AC79" s="7">
        <v>56.321018044806102</v>
      </c>
      <c r="AD79" s="8">
        <v>2.3251217014360299</v>
      </c>
      <c r="AE79" s="7">
        <v>42.839007895517703</v>
      </c>
      <c r="AF79" s="8">
        <v>2.6031079014587299</v>
      </c>
      <c r="AG79" s="7">
        <v>-13.482010149288399</v>
      </c>
      <c r="AH79" s="8">
        <v>3.5908288660855199</v>
      </c>
      <c r="AI79" s="7">
        <v>60.8125474725854</v>
      </c>
      <c r="AJ79" s="8">
        <v>1.21589495322787</v>
      </c>
      <c r="AK79" s="7">
        <v>67.640540820793106</v>
      </c>
      <c r="AL79" s="8">
        <v>2.1367492527728502</v>
      </c>
      <c r="AM79" s="7">
        <v>54.830890516608001</v>
      </c>
      <c r="AN79" s="8">
        <v>2.6515312727932798</v>
      </c>
      <c r="AO79" s="7">
        <v>-12.8096503041851</v>
      </c>
      <c r="AP79" s="8">
        <v>3.5631301050833599</v>
      </c>
      <c r="AQ79" s="7">
        <v>54.605650457473402</v>
      </c>
      <c r="AR79" s="8">
        <v>1.2853452311518601</v>
      </c>
      <c r="AS79" s="7">
        <v>63.860702236800599</v>
      </c>
      <c r="AT79" s="8">
        <v>2.3747672621797902</v>
      </c>
      <c r="AU79" s="7">
        <v>49.379278301858498</v>
      </c>
      <c r="AV79" s="8">
        <v>2.9194030711217098</v>
      </c>
      <c r="AW79" s="7">
        <v>-14.4814239349421</v>
      </c>
      <c r="AX79" s="8">
        <v>3.6087137321531801</v>
      </c>
      <c r="AY79" s="7">
        <v>13.748821889483001</v>
      </c>
      <c r="AZ79" s="8">
        <v>0.82963801758941602</v>
      </c>
      <c r="BA79" s="7">
        <v>20.0899354823589</v>
      </c>
      <c r="BB79" s="8">
        <v>1.9848435349485101</v>
      </c>
      <c r="BC79" s="7">
        <v>13.1039867804145</v>
      </c>
      <c r="BD79" s="8">
        <v>1.48227743230867</v>
      </c>
      <c r="BE79" s="7">
        <v>-6.98594870194432</v>
      </c>
      <c r="BF79" s="8">
        <v>2.2534319112335002</v>
      </c>
      <c r="BG79" s="7">
        <v>36.561809790328198</v>
      </c>
      <c r="BH79" s="8">
        <v>1.25874805012743</v>
      </c>
      <c r="BI79" s="7">
        <v>42.562937008003701</v>
      </c>
      <c r="BJ79" s="8">
        <v>2.3912253775055499</v>
      </c>
      <c r="BK79" s="7">
        <v>35.028335079105098</v>
      </c>
      <c r="BL79" s="8">
        <v>2.3532087149535599</v>
      </c>
      <c r="BM79" s="7">
        <v>-7.5346019288986303</v>
      </c>
      <c r="BN79" s="8">
        <v>3.4804245646272798</v>
      </c>
      <c r="BO79" s="7">
        <v>40.5042997455867</v>
      </c>
      <c r="BP79" s="8">
        <v>1.4078175511114699</v>
      </c>
      <c r="BQ79" s="7">
        <v>43.837692147659503</v>
      </c>
      <c r="BR79" s="8">
        <v>2.5577530168383502</v>
      </c>
      <c r="BS79" s="7">
        <v>37.979769386968101</v>
      </c>
      <c r="BT79" s="8">
        <v>2.3668781095079501</v>
      </c>
      <c r="BU79" s="7">
        <v>-5.8579227606914701</v>
      </c>
      <c r="BV79" s="8">
        <v>3.3230486487051398</v>
      </c>
      <c r="BW79" s="7">
        <v>37.525492957634299</v>
      </c>
      <c r="BX79" s="8">
        <v>1.3122494608355899</v>
      </c>
      <c r="BY79" s="7">
        <v>39.979015819078299</v>
      </c>
      <c r="BZ79" s="8">
        <v>2.2801907019835399</v>
      </c>
      <c r="CA79" s="7">
        <v>35.8019892182744</v>
      </c>
      <c r="CB79" s="8">
        <v>2.63360047885977</v>
      </c>
      <c r="CC79" s="7">
        <v>-4.1770266008038801</v>
      </c>
      <c r="CD79" s="8">
        <v>3.1835194422160802</v>
      </c>
      <c r="CE79" s="7">
        <v>56.998295355406199</v>
      </c>
      <c r="CF79" s="8">
        <v>1.4099090862155099</v>
      </c>
      <c r="CG79" s="7">
        <v>63.004041646362097</v>
      </c>
      <c r="CH79" s="8">
        <v>2.3737716188017699</v>
      </c>
      <c r="CI79" s="7">
        <v>50.612191771765602</v>
      </c>
      <c r="CJ79" s="8">
        <v>2.3663115779659001</v>
      </c>
      <c r="CK79" s="7">
        <v>-12.391849874596501</v>
      </c>
      <c r="CL79" s="8">
        <v>3.34977564022337</v>
      </c>
      <c r="CM79" s="7">
        <v>52.904167385787296</v>
      </c>
      <c r="CN79" s="8">
        <v>1.3375902613569</v>
      </c>
      <c r="CO79" s="7">
        <v>56.991640695939502</v>
      </c>
      <c r="CP79" s="8">
        <v>2.4089200808825599</v>
      </c>
      <c r="CQ79" s="7">
        <v>47.706726489087202</v>
      </c>
      <c r="CR79" s="8">
        <v>2.7242213209186801</v>
      </c>
      <c r="CS79" s="7">
        <v>-9.2849142068522497</v>
      </c>
      <c r="CT79" s="8">
        <v>3.7444143908530299</v>
      </c>
      <c r="CU79" s="7">
        <v>37.362828766108102</v>
      </c>
      <c r="CV79" s="8">
        <v>1.48288048032745</v>
      </c>
      <c r="CW79" s="7">
        <v>43.431111471467297</v>
      </c>
      <c r="CX79" s="8">
        <v>2.5653513841024398</v>
      </c>
      <c r="CY79" s="7">
        <v>31.469131061178299</v>
      </c>
      <c r="CZ79" s="8">
        <v>2.5033403892007602</v>
      </c>
      <c r="DA79" s="7">
        <v>-11.961980410289</v>
      </c>
      <c r="DB79" s="9">
        <v>3.53983920540837</v>
      </c>
    </row>
    <row r="80" spans="1:106" ht="15" customHeight="1" x14ac:dyDescent="0.25">
      <c r="A80" s="10" t="s">
        <v>55</v>
      </c>
      <c r="B80" s="52">
        <v>1</v>
      </c>
      <c r="C80" s="7">
        <v>31.930730881282599</v>
      </c>
      <c r="D80" s="8">
        <v>1.2023069242806499</v>
      </c>
      <c r="E80" s="7">
        <v>29.8851348427532</v>
      </c>
      <c r="F80" s="8">
        <v>2.4005628588627501</v>
      </c>
      <c r="G80" s="7">
        <v>32.765889673004303</v>
      </c>
      <c r="H80" s="8">
        <v>2.4013368186986801</v>
      </c>
      <c r="I80" s="7">
        <v>2.8807548302510999</v>
      </c>
      <c r="J80" s="8">
        <v>3.1694804572574302</v>
      </c>
      <c r="K80" s="7">
        <v>18.931394390382401</v>
      </c>
      <c r="L80" s="8">
        <v>0.86357147358064701</v>
      </c>
      <c r="M80" s="7">
        <v>20.541146238448299</v>
      </c>
      <c r="N80" s="8">
        <v>1.8347838506979399</v>
      </c>
      <c r="O80" s="7">
        <v>17.686885693136599</v>
      </c>
      <c r="P80" s="8">
        <v>1.75954664441978</v>
      </c>
      <c r="Q80" s="7">
        <v>-2.8542605453116501</v>
      </c>
      <c r="R80" s="8">
        <v>2.56520184259811</v>
      </c>
      <c r="S80" s="7">
        <v>31.975515978924101</v>
      </c>
      <c r="T80" s="8">
        <v>0.97981529504554599</v>
      </c>
      <c r="U80" s="7">
        <v>32.744890361386602</v>
      </c>
      <c r="V80" s="8">
        <v>2.03251665768807</v>
      </c>
      <c r="W80" s="7">
        <v>31.2903047060781</v>
      </c>
      <c r="X80" s="8">
        <v>2.1013879324370501</v>
      </c>
      <c r="Y80" s="7">
        <v>-1.45458565530844</v>
      </c>
      <c r="Z80" s="8">
        <v>2.9448782614381401</v>
      </c>
      <c r="AA80" s="7">
        <v>59.565777937559602</v>
      </c>
      <c r="AB80" s="8">
        <v>1.2225679246505701</v>
      </c>
      <c r="AC80" s="7">
        <v>57.814819538811399</v>
      </c>
      <c r="AD80" s="8">
        <v>2.5956590951555798</v>
      </c>
      <c r="AE80" s="7">
        <v>57.186715110281902</v>
      </c>
      <c r="AF80" s="8">
        <v>2.5973713014623598</v>
      </c>
      <c r="AG80" s="7">
        <v>-0.62810442852951798</v>
      </c>
      <c r="AH80" s="8">
        <v>3.91885771429736</v>
      </c>
      <c r="AI80" s="7">
        <v>49.399766797203803</v>
      </c>
      <c r="AJ80" s="8">
        <v>1.0511074418558</v>
      </c>
      <c r="AK80" s="7">
        <v>48.0462024001042</v>
      </c>
      <c r="AL80" s="8">
        <v>2.2453125887029701</v>
      </c>
      <c r="AM80" s="7">
        <v>48.272910929926802</v>
      </c>
      <c r="AN80" s="8">
        <v>2.3919522703361098</v>
      </c>
      <c r="AO80" s="7">
        <v>0.22670852982259501</v>
      </c>
      <c r="AP80" s="8">
        <v>3.4288494764055502</v>
      </c>
      <c r="AQ80" s="7">
        <v>53.3813963639072</v>
      </c>
      <c r="AR80" s="8">
        <v>1.1727535768739601</v>
      </c>
      <c r="AS80" s="7">
        <v>68.619327232257206</v>
      </c>
      <c r="AT80" s="8">
        <v>2.3319089449999102</v>
      </c>
      <c r="AU80" s="7">
        <v>43.341423816655798</v>
      </c>
      <c r="AV80" s="8">
        <v>2.2030990231443499</v>
      </c>
      <c r="AW80" s="7">
        <v>-25.277903415601401</v>
      </c>
      <c r="AX80" s="8">
        <v>3.2476068616478999</v>
      </c>
      <c r="AY80" s="7">
        <v>12.3079932009323</v>
      </c>
      <c r="AZ80" s="8">
        <v>0.83359198992260397</v>
      </c>
      <c r="BA80" s="7">
        <v>19.453765013709599</v>
      </c>
      <c r="BB80" s="8">
        <v>1.9630731550893299</v>
      </c>
      <c r="BC80" s="7">
        <v>9.0453779571883697</v>
      </c>
      <c r="BD80" s="8">
        <v>1.43575923803221</v>
      </c>
      <c r="BE80" s="7">
        <v>-10.4083870565212</v>
      </c>
      <c r="BF80" s="8">
        <v>2.2077164544633301</v>
      </c>
      <c r="BG80" s="7">
        <v>26.138554359411099</v>
      </c>
      <c r="BH80" s="8">
        <v>0.96392071901964704</v>
      </c>
      <c r="BI80" s="7">
        <v>26.1631799324954</v>
      </c>
      <c r="BJ80" s="8">
        <v>2.22199586967443</v>
      </c>
      <c r="BK80" s="7">
        <v>25.397151261165501</v>
      </c>
      <c r="BL80" s="8">
        <v>1.9110443544334801</v>
      </c>
      <c r="BM80" s="7">
        <v>-0.76602867132988794</v>
      </c>
      <c r="BN80" s="8">
        <v>3.02780562268256</v>
      </c>
      <c r="BO80" s="7">
        <v>54.427631159599599</v>
      </c>
      <c r="BP80" s="8">
        <v>1.20221664010615</v>
      </c>
      <c r="BQ80" s="7">
        <v>55.303255041405102</v>
      </c>
      <c r="BR80" s="8">
        <v>2.1179881593788199</v>
      </c>
      <c r="BS80" s="7">
        <v>52.932678377488003</v>
      </c>
      <c r="BT80" s="8">
        <v>2.6199189964624998</v>
      </c>
      <c r="BU80" s="7">
        <v>-2.37057666391713</v>
      </c>
      <c r="BV80" s="8">
        <v>3.3186223847692902</v>
      </c>
      <c r="BW80" s="7">
        <v>40.6245969538545</v>
      </c>
      <c r="BX80" s="8">
        <v>1.0097887595310899</v>
      </c>
      <c r="BY80" s="7">
        <v>37.4318634216134</v>
      </c>
      <c r="BZ80" s="8">
        <v>1.83369749436519</v>
      </c>
      <c r="CA80" s="7">
        <v>44.0270780127492</v>
      </c>
      <c r="CB80" s="8">
        <v>2.31803098477581</v>
      </c>
      <c r="CC80" s="7">
        <v>6.5952145911357896</v>
      </c>
      <c r="CD80" s="8">
        <v>3.15714130078611</v>
      </c>
      <c r="CE80" s="7">
        <v>51.687866908372797</v>
      </c>
      <c r="CF80" s="8">
        <v>0.97941061602371904</v>
      </c>
      <c r="CG80" s="7">
        <v>52.211466407794497</v>
      </c>
      <c r="CH80" s="8">
        <v>2.1513627066985599</v>
      </c>
      <c r="CI80" s="7">
        <v>51.337083485379303</v>
      </c>
      <c r="CJ80" s="8">
        <v>2.33561559675067</v>
      </c>
      <c r="CK80" s="7">
        <v>-0.87438292241521498</v>
      </c>
      <c r="CL80" s="8">
        <v>3.3490271680266099</v>
      </c>
      <c r="CM80" s="7">
        <v>36.482057268668903</v>
      </c>
      <c r="CN80" s="8">
        <v>1.1514946075450401</v>
      </c>
      <c r="CO80" s="7">
        <v>34.356562544675</v>
      </c>
      <c r="CP80" s="8">
        <v>2.17044330530317</v>
      </c>
      <c r="CQ80" s="7">
        <v>37.419993967475598</v>
      </c>
      <c r="CR80" s="8">
        <v>2.3002425872741799</v>
      </c>
      <c r="CS80" s="7">
        <v>3.0634314228006398</v>
      </c>
      <c r="CT80" s="8">
        <v>3.5937708237840398</v>
      </c>
      <c r="CU80" s="7">
        <v>21.901811291592001</v>
      </c>
      <c r="CV80" s="8">
        <v>0.94951851630641704</v>
      </c>
      <c r="CW80" s="7">
        <v>22.976156271295999</v>
      </c>
      <c r="CX80" s="8">
        <v>1.9458392441249801</v>
      </c>
      <c r="CY80" s="7">
        <v>21.674566395832802</v>
      </c>
      <c r="CZ80" s="8">
        <v>2.0648886244886699</v>
      </c>
      <c r="DA80" s="7">
        <v>-1.3015898754631099</v>
      </c>
      <c r="DB80" s="9">
        <v>2.95121438435197</v>
      </c>
    </row>
    <row r="81" spans="1:106" ht="15" customHeight="1" x14ac:dyDescent="0.25">
      <c r="A81" s="10" t="s">
        <v>57</v>
      </c>
      <c r="B81" s="52">
        <v>1</v>
      </c>
      <c r="C81" s="7">
        <v>41.567970689752499</v>
      </c>
      <c r="D81" s="8">
        <v>1.1163012106278101</v>
      </c>
      <c r="E81" s="7">
        <v>44.967561610492503</v>
      </c>
      <c r="F81" s="8">
        <v>2.3034969686559701</v>
      </c>
      <c r="G81" s="7">
        <v>39.690067111584</v>
      </c>
      <c r="H81" s="8">
        <v>2.1782456807446402</v>
      </c>
      <c r="I81" s="7">
        <v>-5.2774944989084904</v>
      </c>
      <c r="J81" s="8">
        <v>3.3428408262503</v>
      </c>
      <c r="K81" s="7">
        <v>32.595002314270701</v>
      </c>
      <c r="L81" s="8">
        <v>1.1826253405918301</v>
      </c>
      <c r="M81" s="7">
        <v>37.445937087981001</v>
      </c>
      <c r="N81" s="8">
        <v>2.2503445981617101</v>
      </c>
      <c r="O81" s="7">
        <v>31.501631351750198</v>
      </c>
      <c r="P81" s="8">
        <v>2.0944267091437401</v>
      </c>
      <c r="Q81" s="7">
        <v>-5.9443057362307599</v>
      </c>
      <c r="R81" s="8">
        <v>2.9168521758683501</v>
      </c>
      <c r="S81" s="7">
        <v>32.695880099559801</v>
      </c>
      <c r="T81" s="8">
        <v>1.10051500343276</v>
      </c>
      <c r="U81" s="7">
        <v>32.288601532409501</v>
      </c>
      <c r="V81" s="8">
        <v>2.5034845612465699</v>
      </c>
      <c r="W81" s="7">
        <v>33.471932708294801</v>
      </c>
      <c r="X81" s="8">
        <v>1.87976862305404</v>
      </c>
      <c r="Y81" s="7">
        <v>1.18333117588526</v>
      </c>
      <c r="Z81" s="8">
        <v>3.1730774928266698</v>
      </c>
      <c r="AA81" s="7">
        <v>60.250910154074198</v>
      </c>
      <c r="AB81" s="8">
        <v>1.17534054000594</v>
      </c>
      <c r="AC81" s="7">
        <v>62.514721728520499</v>
      </c>
      <c r="AD81" s="8">
        <v>1.9495603166958499</v>
      </c>
      <c r="AE81" s="7">
        <v>59.157479417311798</v>
      </c>
      <c r="AF81" s="8">
        <v>2.28673915707826</v>
      </c>
      <c r="AG81" s="7">
        <v>-3.35724231120866</v>
      </c>
      <c r="AH81" s="8">
        <v>2.8909734733649399</v>
      </c>
      <c r="AI81" s="7">
        <v>41.759505549297103</v>
      </c>
      <c r="AJ81" s="8">
        <v>0.85752823567314096</v>
      </c>
      <c r="AK81" s="7">
        <v>45.882862705170901</v>
      </c>
      <c r="AL81" s="8">
        <v>2.1852189028756799</v>
      </c>
      <c r="AM81" s="7">
        <v>38.391868025044502</v>
      </c>
      <c r="AN81" s="8">
        <v>2.1598285661943799</v>
      </c>
      <c r="AO81" s="7">
        <v>-7.4909946801264304</v>
      </c>
      <c r="AP81" s="8">
        <v>2.98517786202255</v>
      </c>
      <c r="AQ81" s="7">
        <v>42.397041897856703</v>
      </c>
      <c r="AR81" s="8">
        <v>0.82381619120331095</v>
      </c>
      <c r="AS81" s="7">
        <v>58.298825853790802</v>
      </c>
      <c r="AT81" s="8">
        <v>2.1429318988006001</v>
      </c>
      <c r="AU81" s="7">
        <v>34.213376984108301</v>
      </c>
      <c r="AV81" s="8">
        <v>1.8829417667210999</v>
      </c>
      <c r="AW81" s="7">
        <v>-24.085448869682502</v>
      </c>
      <c r="AX81" s="8">
        <v>2.8186055620108599</v>
      </c>
      <c r="AY81" s="7">
        <v>11.068322870813001</v>
      </c>
      <c r="AZ81" s="8">
        <v>0.66794908558855803</v>
      </c>
      <c r="BA81" s="7">
        <v>16.903442177089399</v>
      </c>
      <c r="BB81" s="8">
        <v>1.5834473191365199</v>
      </c>
      <c r="BC81" s="7">
        <v>7.6357739404063896</v>
      </c>
      <c r="BD81" s="8">
        <v>0.96092513309626204</v>
      </c>
      <c r="BE81" s="7">
        <v>-9.2676682366830292</v>
      </c>
      <c r="BF81" s="8">
        <v>1.8303056063030501</v>
      </c>
      <c r="BG81" s="7">
        <v>52.408316861312798</v>
      </c>
      <c r="BH81" s="8">
        <v>1.2120897254851</v>
      </c>
      <c r="BI81" s="7">
        <v>54.369092017944098</v>
      </c>
      <c r="BJ81" s="8">
        <v>2.6804683531545601</v>
      </c>
      <c r="BK81" s="7">
        <v>49.576707046791199</v>
      </c>
      <c r="BL81" s="8">
        <v>2.0098599685334699</v>
      </c>
      <c r="BM81" s="7">
        <v>-4.7923849711528899</v>
      </c>
      <c r="BN81" s="8">
        <v>3.2645929436151602</v>
      </c>
      <c r="BO81" s="7">
        <v>48.302352848159899</v>
      </c>
      <c r="BP81" s="8">
        <v>0.83748829141724201</v>
      </c>
      <c r="BQ81" s="7">
        <v>54.473457151348299</v>
      </c>
      <c r="BR81" s="8">
        <v>1.9496199959792799</v>
      </c>
      <c r="BS81" s="7">
        <v>43.975924563942499</v>
      </c>
      <c r="BT81" s="8">
        <v>2.0959370022858401</v>
      </c>
      <c r="BU81" s="7">
        <v>-10.4975325874059</v>
      </c>
      <c r="BV81" s="8">
        <v>3.1301158318334901</v>
      </c>
      <c r="BW81" s="7">
        <v>41.562681243032202</v>
      </c>
      <c r="BX81" s="8">
        <v>1.08592825654985</v>
      </c>
      <c r="BY81" s="7">
        <v>48.309471600632897</v>
      </c>
      <c r="BZ81" s="8">
        <v>2.3974396514102199</v>
      </c>
      <c r="CA81" s="7">
        <v>37.583500994969803</v>
      </c>
      <c r="CB81" s="8">
        <v>1.97689292961247</v>
      </c>
      <c r="CC81" s="7">
        <v>-10.7259706056631</v>
      </c>
      <c r="CD81" s="8">
        <v>2.7947054708364698</v>
      </c>
      <c r="CE81" s="7">
        <v>45.760911539111</v>
      </c>
      <c r="CF81" s="8">
        <v>0.90799956933158599</v>
      </c>
      <c r="CG81" s="7">
        <v>51.773992041648903</v>
      </c>
      <c r="CH81" s="8">
        <v>2.1999558230376302</v>
      </c>
      <c r="CI81" s="7">
        <v>42.657204741191102</v>
      </c>
      <c r="CJ81" s="8">
        <v>2.0115383595381799</v>
      </c>
      <c r="CK81" s="7">
        <v>-9.1167873004577604</v>
      </c>
      <c r="CL81" s="8">
        <v>2.7828896018994902</v>
      </c>
      <c r="CM81" s="7">
        <v>63.144945603437797</v>
      </c>
      <c r="CN81" s="8">
        <v>1.0832207560455001</v>
      </c>
      <c r="CO81" s="7">
        <v>65.559731502344803</v>
      </c>
      <c r="CP81" s="8">
        <v>1.95018027341365</v>
      </c>
      <c r="CQ81" s="7">
        <v>59.7142373746996</v>
      </c>
      <c r="CR81" s="8">
        <v>2.2163438439112499</v>
      </c>
      <c r="CS81" s="7">
        <v>-5.8454941276451802</v>
      </c>
      <c r="CT81" s="8">
        <v>3.0325926880947298</v>
      </c>
      <c r="CU81" s="7">
        <v>34.882621412111099</v>
      </c>
      <c r="CV81" s="8">
        <v>0.96836178061857903</v>
      </c>
      <c r="CW81" s="7">
        <v>41.333189840970697</v>
      </c>
      <c r="CX81" s="8">
        <v>2.5514682566915399</v>
      </c>
      <c r="CY81" s="7">
        <v>31.901707218143098</v>
      </c>
      <c r="CZ81" s="8">
        <v>2.0577055160031699</v>
      </c>
      <c r="DA81" s="7">
        <v>-9.4314826228275699</v>
      </c>
      <c r="DB81" s="9">
        <v>3.2645926491017598</v>
      </c>
    </row>
    <row r="82" spans="1:106" ht="15" customHeight="1" x14ac:dyDescent="0.25">
      <c r="A82" s="10" t="s">
        <v>59</v>
      </c>
      <c r="B82" s="52">
        <v>1</v>
      </c>
      <c r="C82" s="7">
        <v>21.335160916724298</v>
      </c>
      <c r="D82" s="8">
        <v>0.99716201638361002</v>
      </c>
      <c r="E82" s="7">
        <v>21.7154776454278</v>
      </c>
      <c r="F82" s="8">
        <v>2.0659974943963202</v>
      </c>
      <c r="G82" s="7">
        <v>21.866611882610702</v>
      </c>
      <c r="H82" s="8">
        <v>1.5855080579057901</v>
      </c>
      <c r="I82" s="7">
        <v>0.15113423718285501</v>
      </c>
      <c r="J82" s="8">
        <v>2.6047194741054498</v>
      </c>
      <c r="K82" s="7">
        <v>29.8669855188128</v>
      </c>
      <c r="L82" s="8">
        <v>1.1990892480921</v>
      </c>
      <c r="M82" s="7">
        <v>30.379829315060899</v>
      </c>
      <c r="N82" s="8">
        <v>2.0664106018875699</v>
      </c>
      <c r="O82" s="7">
        <v>28.108967560119201</v>
      </c>
      <c r="P82" s="8">
        <v>1.7739164871272</v>
      </c>
      <c r="Q82" s="7">
        <v>-2.2708617549416998</v>
      </c>
      <c r="R82" s="8">
        <v>2.6683491166267901</v>
      </c>
      <c r="S82" s="7">
        <v>16.1816039465165</v>
      </c>
      <c r="T82" s="8">
        <v>1.0559520602489101</v>
      </c>
      <c r="U82" s="7">
        <v>15.6662588995843</v>
      </c>
      <c r="V82" s="8">
        <v>1.7873012466790701</v>
      </c>
      <c r="W82" s="7">
        <v>13.6178215865278</v>
      </c>
      <c r="X82" s="8">
        <v>1.76841565586877</v>
      </c>
      <c r="Y82" s="7">
        <v>-2.0484373130564602</v>
      </c>
      <c r="Z82" s="8">
        <v>2.3485571999324901</v>
      </c>
      <c r="AA82" s="7">
        <v>38.330933635624802</v>
      </c>
      <c r="AB82" s="8">
        <v>1.2415738838458601</v>
      </c>
      <c r="AC82" s="7">
        <v>37.005548421054201</v>
      </c>
      <c r="AD82" s="8">
        <v>2.6371226257589901</v>
      </c>
      <c r="AE82" s="7">
        <v>37.285487525634302</v>
      </c>
      <c r="AF82" s="8">
        <v>2.1974546940778801</v>
      </c>
      <c r="AG82" s="7">
        <v>0.279939104580052</v>
      </c>
      <c r="AH82" s="8">
        <v>3.09250640116238</v>
      </c>
      <c r="AI82" s="7">
        <v>48.141423052003503</v>
      </c>
      <c r="AJ82" s="8">
        <v>1.3397992191986701</v>
      </c>
      <c r="AK82" s="7">
        <v>49.252289921907199</v>
      </c>
      <c r="AL82" s="8">
        <v>2.5353241537911302</v>
      </c>
      <c r="AM82" s="7">
        <v>45.039253594396598</v>
      </c>
      <c r="AN82" s="8">
        <v>2.1598320978227101</v>
      </c>
      <c r="AO82" s="7">
        <v>-4.2130363275106797</v>
      </c>
      <c r="AP82" s="8">
        <v>3.3516524900851001</v>
      </c>
      <c r="AQ82" s="7">
        <v>41.037642498395101</v>
      </c>
      <c r="AR82" s="8">
        <v>1.0251682790807899</v>
      </c>
      <c r="AS82" s="7">
        <v>49.776088924295003</v>
      </c>
      <c r="AT82" s="8">
        <v>2.3245287410110298</v>
      </c>
      <c r="AU82" s="7">
        <v>34.715230600412099</v>
      </c>
      <c r="AV82" s="8">
        <v>2.2994314805356999</v>
      </c>
      <c r="AW82" s="7">
        <v>-15.060858323882901</v>
      </c>
      <c r="AX82" s="8">
        <v>3.2396898049192</v>
      </c>
      <c r="AY82" s="7">
        <v>6.9219580237552396</v>
      </c>
      <c r="AZ82" s="8">
        <v>0.66767090846063903</v>
      </c>
      <c r="BA82" s="7">
        <v>7.3420254443735002</v>
      </c>
      <c r="BB82" s="8">
        <v>1.2386536179954499</v>
      </c>
      <c r="BC82" s="7">
        <v>7.16536270040727</v>
      </c>
      <c r="BD82" s="8">
        <v>1.0488467540206301</v>
      </c>
      <c r="BE82" s="7">
        <v>-0.176662743966231</v>
      </c>
      <c r="BF82" s="8">
        <v>1.48267949005084</v>
      </c>
      <c r="BG82" s="7">
        <v>30.794810671919802</v>
      </c>
      <c r="BH82" s="8">
        <v>1.2116925810916901</v>
      </c>
      <c r="BI82" s="7">
        <v>29.829692851870899</v>
      </c>
      <c r="BJ82" s="8">
        <v>2.2307031215942601</v>
      </c>
      <c r="BK82" s="7">
        <v>28.6528541336918</v>
      </c>
      <c r="BL82" s="8">
        <v>2.0669397268286498</v>
      </c>
      <c r="BM82" s="7">
        <v>-1.1768387181790101</v>
      </c>
      <c r="BN82" s="8">
        <v>2.9010751688674001</v>
      </c>
      <c r="BO82" s="7">
        <v>48.478136351980197</v>
      </c>
      <c r="BP82" s="8">
        <v>1.39860413569592</v>
      </c>
      <c r="BQ82" s="7">
        <v>50.879543965299099</v>
      </c>
      <c r="BR82" s="8">
        <v>2.4114081982262001</v>
      </c>
      <c r="BS82" s="7">
        <v>47.164173635071698</v>
      </c>
      <c r="BT82" s="8">
        <v>2.4020197019402598</v>
      </c>
      <c r="BU82" s="7">
        <v>-3.71537033022737</v>
      </c>
      <c r="BV82" s="8">
        <v>3.1227506948319101</v>
      </c>
      <c r="BW82" s="7">
        <v>32.361549924422299</v>
      </c>
      <c r="BX82" s="8">
        <v>1.1943708741094901</v>
      </c>
      <c r="BY82" s="7">
        <v>30.8382860881147</v>
      </c>
      <c r="BZ82" s="8">
        <v>2.1097272183972602</v>
      </c>
      <c r="CA82" s="7">
        <v>32.735768431595602</v>
      </c>
      <c r="CB82" s="8">
        <v>2.2203671011317598</v>
      </c>
      <c r="CC82" s="7">
        <v>1.8974823434808299</v>
      </c>
      <c r="CD82" s="8">
        <v>3.1007178012362102</v>
      </c>
      <c r="CE82" s="7">
        <v>45.195163871911298</v>
      </c>
      <c r="CF82" s="8">
        <v>1.4167742891795001</v>
      </c>
      <c r="CG82" s="7">
        <v>46.5195332371635</v>
      </c>
      <c r="CH82" s="8">
        <v>2.5645658977916299</v>
      </c>
      <c r="CI82" s="7">
        <v>42.775123359241803</v>
      </c>
      <c r="CJ82" s="8">
        <v>2.4534435633071001</v>
      </c>
      <c r="CK82" s="7">
        <v>-3.7444098779217199</v>
      </c>
      <c r="CL82" s="8">
        <v>3.4284369239414798</v>
      </c>
      <c r="CM82" s="7">
        <v>26.969807302493301</v>
      </c>
      <c r="CN82" s="8">
        <v>1.14450375275299</v>
      </c>
      <c r="CO82" s="7">
        <v>26.460151370250401</v>
      </c>
      <c r="CP82" s="8">
        <v>2.06999904010822</v>
      </c>
      <c r="CQ82" s="7">
        <v>28.522927939208799</v>
      </c>
      <c r="CR82" s="8">
        <v>2.2254265523881198</v>
      </c>
      <c r="CS82" s="7">
        <v>2.0627765689584399</v>
      </c>
      <c r="CT82" s="8">
        <v>2.99256722465964</v>
      </c>
      <c r="CU82" s="7">
        <v>31.355119305596599</v>
      </c>
      <c r="CV82" s="8">
        <v>1.3637805272741901</v>
      </c>
      <c r="CW82" s="7">
        <v>32.345749206211003</v>
      </c>
      <c r="CX82" s="8">
        <v>2.4575987886775001</v>
      </c>
      <c r="CY82" s="7">
        <v>31.883726898268399</v>
      </c>
      <c r="CZ82" s="8">
        <v>2.2265145464077101</v>
      </c>
      <c r="DA82" s="7">
        <v>-0.46202230794261501</v>
      </c>
      <c r="DB82" s="9">
        <v>2.92063565989177</v>
      </c>
    </row>
    <row r="83" spans="1:106" ht="15" customHeight="1" x14ac:dyDescent="0.25">
      <c r="A83" s="10" t="s">
        <v>60</v>
      </c>
      <c r="B83" s="52">
        <v>1</v>
      </c>
      <c r="C83" s="7">
        <v>43.036894975408202</v>
      </c>
      <c r="D83" s="8">
        <v>1.7991639530647101</v>
      </c>
      <c r="E83" s="7">
        <v>43.540509519258997</v>
      </c>
      <c r="F83" s="8">
        <v>2.9305794643237699</v>
      </c>
      <c r="G83" s="7">
        <v>40.0818807749027</v>
      </c>
      <c r="H83" s="8">
        <v>2.6513873335023002</v>
      </c>
      <c r="I83" s="7">
        <v>-3.4586287443562802</v>
      </c>
      <c r="J83" s="8">
        <v>3.7817467000590801</v>
      </c>
      <c r="K83" s="7">
        <v>42.065945303503703</v>
      </c>
      <c r="L83" s="8">
        <v>1.7460397125395299</v>
      </c>
      <c r="M83" s="7">
        <v>37.2338134883001</v>
      </c>
      <c r="N83" s="8">
        <v>2.5306149195040799</v>
      </c>
      <c r="O83" s="7">
        <v>42.322287354406598</v>
      </c>
      <c r="P83" s="8">
        <v>2.4412093620512501</v>
      </c>
      <c r="Q83" s="7">
        <v>5.0884738661064599</v>
      </c>
      <c r="R83" s="8">
        <v>3.2415242057697902</v>
      </c>
      <c r="S83" s="7">
        <v>43.837557809933102</v>
      </c>
      <c r="T83" s="8">
        <v>1.7879155911940201</v>
      </c>
      <c r="U83" s="7">
        <v>42.736203139907602</v>
      </c>
      <c r="V83" s="8">
        <v>3.3751240083066598</v>
      </c>
      <c r="W83" s="7">
        <v>45.9777351338494</v>
      </c>
      <c r="X83" s="8">
        <v>2.79766161790053</v>
      </c>
      <c r="Y83" s="7">
        <v>3.2415319939418499</v>
      </c>
      <c r="Z83" s="8">
        <v>4.7225766272512502</v>
      </c>
      <c r="AA83" s="7">
        <v>41.573396725119103</v>
      </c>
      <c r="AB83" s="8">
        <v>1.7728273576736</v>
      </c>
      <c r="AC83" s="7">
        <v>47.950409349644097</v>
      </c>
      <c r="AD83" s="8">
        <v>3.22767025629219</v>
      </c>
      <c r="AE83" s="7">
        <v>39.171547187713998</v>
      </c>
      <c r="AF83" s="8">
        <v>2.2316850055152702</v>
      </c>
      <c r="AG83" s="7">
        <v>-8.7788621619301406</v>
      </c>
      <c r="AH83" s="8">
        <v>3.4981042725698499</v>
      </c>
      <c r="AI83" s="7">
        <v>41.857773504220901</v>
      </c>
      <c r="AJ83" s="8">
        <v>1.5102449792796</v>
      </c>
      <c r="AK83" s="7">
        <v>42.981338044988298</v>
      </c>
      <c r="AL83" s="8">
        <v>3.0393817105335801</v>
      </c>
      <c r="AM83" s="7">
        <v>39.003332143676097</v>
      </c>
      <c r="AN83" s="8">
        <v>2.32175153012223</v>
      </c>
      <c r="AO83" s="7">
        <v>-3.9780059013121898</v>
      </c>
      <c r="AP83" s="8">
        <v>3.6049537596277101</v>
      </c>
      <c r="AQ83" s="7">
        <v>41.872467653934599</v>
      </c>
      <c r="AR83" s="8">
        <v>1.50519895528562</v>
      </c>
      <c r="AS83" s="7">
        <v>52.480687520597002</v>
      </c>
      <c r="AT83" s="8">
        <v>3.4829611894474</v>
      </c>
      <c r="AU83" s="7">
        <v>37.311498124318803</v>
      </c>
      <c r="AV83" s="8">
        <v>2.5671438935180499</v>
      </c>
      <c r="AW83" s="7">
        <v>-15.169189396278099</v>
      </c>
      <c r="AX83" s="8">
        <v>4.36746427697872</v>
      </c>
      <c r="AY83" s="7">
        <v>11.3426157334971</v>
      </c>
      <c r="AZ83" s="8">
        <v>0.90121749754848701</v>
      </c>
      <c r="BA83" s="7">
        <v>12.101799471111001</v>
      </c>
      <c r="BB83" s="8">
        <v>1.92666549670506</v>
      </c>
      <c r="BC83" s="7">
        <v>8.5893244471872894</v>
      </c>
      <c r="BD83" s="8">
        <v>1.3930603677521101</v>
      </c>
      <c r="BE83" s="7">
        <v>-3.5124750239237401</v>
      </c>
      <c r="BF83" s="8">
        <v>2.3144320097945901</v>
      </c>
      <c r="BG83" s="7">
        <v>32.825158213370102</v>
      </c>
      <c r="BH83" s="8">
        <v>1.2737487972354899</v>
      </c>
      <c r="BI83" s="7">
        <v>32.983655544290102</v>
      </c>
      <c r="BJ83" s="8">
        <v>2.1407869544801601</v>
      </c>
      <c r="BK83" s="7">
        <v>33.517307484889798</v>
      </c>
      <c r="BL83" s="8">
        <v>2.1808532390370501</v>
      </c>
      <c r="BM83" s="7">
        <v>0.53365194059964005</v>
      </c>
      <c r="BN83" s="8">
        <v>3.1531984932324302</v>
      </c>
      <c r="BO83" s="7">
        <v>31.425385207164801</v>
      </c>
      <c r="BP83" s="8">
        <v>1.1985434841135101</v>
      </c>
      <c r="BQ83" s="7">
        <v>30.306523188248999</v>
      </c>
      <c r="BR83" s="8">
        <v>2.8440952803634398</v>
      </c>
      <c r="BS83" s="7">
        <v>28.838787274228501</v>
      </c>
      <c r="BT83" s="8">
        <v>2.1141055160466302</v>
      </c>
      <c r="BU83" s="7">
        <v>-1.46773591402048</v>
      </c>
      <c r="BV83" s="8">
        <v>3.67996757674802</v>
      </c>
      <c r="BW83" s="7">
        <v>28.251106564107399</v>
      </c>
      <c r="BX83" s="8">
        <v>1.4326142616895401</v>
      </c>
      <c r="BY83" s="7">
        <v>26.2807728887914</v>
      </c>
      <c r="BZ83" s="8">
        <v>2.3093245435289398</v>
      </c>
      <c r="CA83" s="7">
        <v>25.4340400457023</v>
      </c>
      <c r="CB83" s="8">
        <v>2.0966529668032399</v>
      </c>
      <c r="CC83" s="7">
        <v>-0.84673284308910401</v>
      </c>
      <c r="CD83" s="8">
        <v>2.9864718363714</v>
      </c>
      <c r="CE83" s="7">
        <v>28.9951722997574</v>
      </c>
      <c r="CF83" s="8">
        <v>1.2691355279873799</v>
      </c>
      <c r="CG83" s="7">
        <v>31.6458952631804</v>
      </c>
      <c r="CH83" s="8">
        <v>2.5022504281575402</v>
      </c>
      <c r="CI83" s="7">
        <v>25.887763346135799</v>
      </c>
      <c r="CJ83" s="8">
        <v>2.2470565288265698</v>
      </c>
      <c r="CK83" s="7">
        <v>-5.7581319170446896</v>
      </c>
      <c r="CL83" s="8">
        <v>3.5678614989318298</v>
      </c>
      <c r="CM83" s="7">
        <v>35.493762777552398</v>
      </c>
      <c r="CN83" s="8">
        <v>1.2497051532993</v>
      </c>
      <c r="CO83" s="7">
        <v>38.997544380603202</v>
      </c>
      <c r="CP83" s="8">
        <v>2.5299267897852702</v>
      </c>
      <c r="CQ83" s="7">
        <v>30.1327642202018</v>
      </c>
      <c r="CR83" s="8">
        <v>2.1838385935775202</v>
      </c>
      <c r="CS83" s="7">
        <v>-8.8647801604013807</v>
      </c>
      <c r="CT83" s="8">
        <v>3.1465583330892102</v>
      </c>
      <c r="CU83" s="7">
        <v>18.702920542444598</v>
      </c>
      <c r="CV83" s="8">
        <v>1.0385113636407199</v>
      </c>
      <c r="CW83" s="7">
        <v>18.119257868626502</v>
      </c>
      <c r="CX83" s="8">
        <v>2.20333226473976</v>
      </c>
      <c r="CY83" s="7">
        <v>18.2802553407227</v>
      </c>
      <c r="CZ83" s="8">
        <v>1.46940206349861</v>
      </c>
      <c r="DA83" s="7">
        <v>0.16099747209628701</v>
      </c>
      <c r="DB83" s="9">
        <v>2.6712629389517901</v>
      </c>
    </row>
    <row r="84" spans="1:106" ht="15" customHeight="1" x14ac:dyDescent="0.25">
      <c r="A84" s="62" t="s">
        <v>219</v>
      </c>
      <c r="B84" s="53">
        <v>1</v>
      </c>
      <c r="C84" s="32">
        <v>43.0086326632888</v>
      </c>
      <c r="D84" s="33">
        <v>0.40140923622200098</v>
      </c>
      <c r="E84" s="32">
        <v>44.697911872550101</v>
      </c>
      <c r="F84" s="33">
        <v>0.73482870691119895</v>
      </c>
      <c r="G84" s="32">
        <v>41.466244620210503</v>
      </c>
      <c r="H84" s="33">
        <v>0.70716869668662996</v>
      </c>
      <c r="I84" s="32">
        <v>-3.23166725233959</v>
      </c>
      <c r="J84" s="33">
        <v>0.97374053757598</v>
      </c>
      <c r="K84" s="32">
        <v>37.897147207518401</v>
      </c>
      <c r="L84" s="33">
        <v>0.38025314449722097</v>
      </c>
      <c r="M84" s="32">
        <v>39.807159555505102</v>
      </c>
      <c r="N84" s="33">
        <v>0.72632871832497103</v>
      </c>
      <c r="O84" s="32">
        <v>36.442328085689297</v>
      </c>
      <c r="P84" s="33">
        <v>0.64119592853666796</v>
      </c>
      <c r="Q84" s="32">
        <v>-3.36483146981577</v>
      </c>
      <c r="R84" s="33">
        <v>0.91757778911394405</v>
      </c>
      <c r="S84" s="32">
        <v>40.706161969402899</v>
      </c>
      <c r="T84" s="33">
        <v>0.38606355404396703</v>
      </c>
      <c r="U84" s="32">
        <v>41.5899346673324</v>
      </c>
      <c r="V84" s="33">
        <v>0.75485618147342604</v>
      </c>
      <c r="W84" s="32">
        <v>40.011590619361201</v>
      </c>
      <c r="X84" s="33">
        <v>0.68962701640422897</v>
      </c>
      <c r="Y84" s="32">
        <v>-1.5783440479712301</v>
      </c>
      <c r="Z84" s="33">
        <v>1.0166459319279399</v>
      </c>
      <c r="AA84" s="32">
        <v>53.351180127801598</v>
      </c>
      <c r="AB84" s="33">
        <v>0.40980227967912097</v>
      </c>
      <c r="AC84" s="32">
        <v>54.747931080026</v>
      </c>
      <c r="AD84" s="33">
        <v>0.77610988731072195</v>
      </c>
      <c r="AE84" s="32">
        <v>52.703925904269703</v>
      </c>
      <c r="AF84" s="33">
        <v>0.73725844880366298</v>
      </c>
      <c r="AG84" s="32">
        <v>-2.0440051757563098</v>
      </c>
      <c r="AH84" s="33">
        <v>1.0302737384421501</v>
      </c>
      <c r="AI84" s="32">
        <v>50.510820889509702</v>
      </c>
      <c r="AJ84" s="33">
        <v>0.385134038963448</v>
      </c>
      <c r="AK84" s="32">
        <v>52.8164038820196</v>
      </c>
      <c r="AL84" s="33">
        <v>0.75074928517504202</v>
      </c>
      <c r="AM84" s="32">
        <v>47.893878340462201</v>
      </c>
      <c r="AN84" s="33">
        <v>0.77542998958766995</v>
      </c>
      <c r="AO84" s="32">
        <v>-4.9225255415574596</v>
      </c>
      <c r="AP84" s="33">
        <v>1.05312298888718</v>
      </c>
      <c r="AQ84" s="32">
        <v>51.034254642860603</v>
      </c>
      <c r="AR84" s="33">
        <v>0.390440052131034</v>
      </c>
      <c r="AS84" s="32">
        <v>63.0334796076787</v>
      </c>
      <c r="AT84" s="33">
        <v>0.75828583329247401</v>
      </c>
      <c r="AU84" s="32">
        <v>43.011443736402299</v>
      </c>
      <c r="AV84" s="33">
        <v>0.76216544927470598</v>
      </c>
      <c r="AW84" s="32">
        <v>-20.022035871276401</v>
      </c>
      <c r="AX84" s="33">
        <v>1.0502507752845001</v>
      </c>
      <c r="AY84" s="32">
        <v>17.339030524778899</v>
      </c>
      <c r="AZ84" s="33">
        <v>0.314398944953311</v>
      </c>
      <c r="BA84" s="32">
        <v>23.1905203330296</v>
      </c>
      <c r="BB84" s="33">
        <v>0.651114479482513</v>
      </c>
      <c r="BC84" s="32">
        <v>14.336838949301701</v>
      </c>
      <c r="BD84" s="33">
        <v>0.53809950626726799</v>
      </c>
      <c r="BE84" s="32">
        <v>-8.8536813837278494</v>
      </c>
      <c r="BF84" s="33">
        <v>0.80128955648373401</v>
      </c>
      <c r="BG84" s="32">
        <v>41.084044032047203</v>
      </c>
      <c r="BH84" s="33">
        <v>0.38045934517211699</v>
      </c>
      <c r="BI84" s="32">
        <v>41.9506074367998</v>
      </c>
      <c r="BJ84" s="33">
        <v>0.725303855652355</v>
      </c>
      <c r="BK84" s="32">
        <v>40.270999042763897</v>
      </c>
      <c r="BL84" s="33">
        <v>0.72349262786427504</v>
      </c>
      <c r="BM84" s="32">
        <v>-1.6796083940358499</v>
      </c>
      <c r="BN84" s="33">
        <v>0.99152459643329005</v>
      </c>
      <c r="BO84" s="32">
        <v>48.628762003124898</v>
      </c>
      <c r="BP84" s="33">
        <v>0.37977166901239701</v>
      </c>
      <c r="BQ84" s="32">
        <v>51.729777239673801</v>
      </c>
      <c r="BR84" s="33">
        <v>0.72161700717649002</v>
      </c>
      <c r="BS84" s="32">
        <v>46.699988812734901</v>
      </c>
      <c r="BT84" s="33">
        <v>0.74999307030337903</v>
      </c>
      <c r="BU84" s="32">
        <v>-5.0297884269389099</v>
      </c>
      <c r="BV84" s="33">
        <v>1.04440635124437</v>
      </c>
      <c r="BW84" s="32">
        <v>42.5875770433002</v>
      </c>
      <c r="BX84" s="33">
        <v>0.39454543126776098</v>
      </c>
      <c r="BY84" s="32">
        <v>44.249809032963</v>
      </c>
      <c r="BZ84" s="33">
        <v>0.73617376660030698</v>
      </c>
      <c r="CA84" s="32">
        <v>41.502173149462699</v>
      </c>
      <c r="CB84" s="33">
        <v>0.72720394087232698</v>
      </c>
      <c r="CC84" s="32">
        <v>-2.74763588350035</v>
      </c>
      <c r="CD84" s="33">
        <v>0.98850414586163304</v>
      </c>
      <c r="CE84" s="32">
        <v>44.901579676581903</v>
      </c>
      <c r="CF84" s="33">
        <v>0.38940155962585099</v>
      </c>
      <c r="CG84" s="32">
        <v>47.9057922543846</v>
      </c>
      <c r="CH84" s="33">
        <v>0.72635249960720105</v>
      </c>
      <c r="CI84" s="32">
        <v>43.251430883678601</v>
      </c>
      <c r="CJ84" s="33">
        <v>0.74414198811671906</v>
      </c>
      <c r="CK84" s="32">
        <v>-4.6543613707060398</v>
      </c>
      <c r="CL84" s="33">
        <v>1.0183044011651701</v>
      </c>
      <c r="CM84" s="32">
        <v>44.649234466211603</v>
      </c>
      <c r="CN84" s="33">
        <v>0.38883208008660503</v>
      </c>
      <c r="CO84" s="32">
        <v>45.8011744112831</v>
      </c>
      <c r="CP84" s="33">
        <v>0.72685903417742703</v>
      </c>
      <c r="CQ84" s="32">
        <v>43.794271342022903</v>
      </c>
      <c r="CR84" s="33">
        <v>0.74535079203304799</v>
      </c>
      <c r="CS84" s="32">
        <v>-2.0069030692601699</v>
      </c>
      <c r="CT84" s="33">
        <v>1.0307409544027299</v>
      </c>
      <c r="CU84" s="32">
        <v>32.8503356227071</v>
      </c>
      <c r="CV84" s="33">
        <v>0.36384193047414098</v>
      </c>
      <c r="CW84" s="32">
        <v>35.262972294320498</v>
      </c>
      <c r="CX84" s="33">
        <v>0.72868948270815603</v>
      </c>
      <c r="CY84" s="32">
        <v>32.090914688260099</v>
      </c>
      <c r="CZ84" s="33">
        <v>0.67066027397874695</v>
      </c>
      <c r="DA84" s="32">
        <v>-3.1720576060603598</v>
      </c>
      <c r="DB84" s="34">
        <v>0.954691000367349</v>
      </c>
    </row>
    <row r="85" spans="1:106" ht="15" customHeight="1" x14ac:dyDescent="0.25">
      <c r="A85" s="26" t="s">
        <v>121</v>
      </c>
      <c r="B85" s="52">
        <v>1</v>
      </c>
      <c r="C85" s="7">
        <v>38.602324699268202</v>
      </c>
      <c r="D85" s="8">
        <v>1.5600285821411199</v>
      </c>
      <c r="E85" s="7">
        <v>47.275378406965999</v>
      </c>
      <c r="F85" s="8">
        <v>3.0015680732485901</v>
      </c>
      <c r="G85" s="7">
        <v>36.992972199994298</v>
      </c>
      <c r="H85" s="8">
        <v>2.9283800872488701</v>
      </c>
      <c r="I85" s="7">
        <v>-10.2824062069717</v>
      </c>
      <c r="J85" s="8">
        <v>4.3834120749767003</v>
      </c>
      <c r="K85" s="7">
        <v>14.741998426576201</v>
      </c>
      <c r="L85" s="8">
        <v>1.0623676032207301</v>
      </c>
      <c r="M85" s="7">
        <v>17.361431303802199</v>
      </c>
      <c r="N85" s="8">
        <v>1.8586606048337</v>
      </c>
      <c r="O85" s="7">
        <v>14.9904203931439</v>
      </c>
      <c r="P85" s="8">
        <v>2.3634337820992402</v>
      </c>
      <c r="Q85" s="7">
        <v>-2.3710109106583199</v>
      </c>
      <c r="R85" s="8">
        <v>2.6054630406752102</v>
      </c>
      <c r="S85" s="7">
        <v>42.894820154491399</v>
      </c>
      <c r="T85" s="8">
        <v>1.40096729588296</v>
      </c>
      <c r="U85" s="7">
        <v>46.94752498906</v>
      </c>
      <c r="V85" s="8">
        <v>2.8297160791753</v>
      </c>
      <c r="W85" s="7">
        <v>45.007996891914502</v>
      </c>
      <c r="X85" s="8">
        <v>3.02326931853989</v>
      </c>
      <c r="Y85" s="7">
        <v>-1.93952809714553</v>
      </c>
      <c r="Z85" s="8">
        <v>4.0918256636010799</v>
      </c>
      <c r="AA85" s="7">
        <v>72.085873508684799</v>
      </c>
      <c r="AB85" s="8">
        <v>1.40830802931344</v>
      </c>
      <c r="AC85" s="7">
        <v>70.341407376042099</v>
      </c>
      <c r="AD85" s="8">
        <v>2.38770305656635</v>
      </c>
      <c r="AE85" s="7">
        <v>73.758809403732698</v>
      </c>
      <c r="AF85" s="8">
        <v>2.4981921030917702</v>
      </c>
      <c r="AG85" s="7">
        <v>3.4174020276905801</v>
      </c>
      <c r="AH85" s="8">
        <v>3.33286043897064</v>
      </c>
      <c r="AI85" s="7">
        <v>51.091160077630903</v>
      </c>
      <c r="AJ85" s="8">
        <v>1.50162323134047</v>
      </c>
      <c r="AK85" s="7">
        <v>55.2599305438954</v>
      </c>
      <c r="AL85" s="8">
        <v>2.81566825886103</v>
      </c>
      <c r="AM85" s="7">
        <v>49.942706434094603</v>
      </c>
      <c r="AN85" s="8">
        <v>2.6439257592072001</v>
      </c>
      <c r="AO85" s="7">
        <v>-5.3172241098008</v>
      </c>
      <c r="AP85" s="8">
        <v>3.3292644259733</v>
      </c>
      <c r="AQ85" s="7">
        <v>47.022300509040797</v>
      </c>
      <c r="AR85" s="8">
        <v>1.6285978154389</v>
      </c>
      <c r="AS85" s="7">
        <v>63.046434610357302</v>
      </c>
      <c r="AT85" s="8">
        <v>2.89086190546137</v>
      </c>
      <c r="AU85" s="7">
        <v>35.466653481696298</v>
      </c>
      <c r="AV85" s="8">
        <v>2.8119527481283799</v>
      </c>
      <c r="AW85" s="7">
        <v>-27.579781128661001</v>
      </c>
      <c r="AX85" s="8">
        <v>3.5784318368055601</v>
      </c>
      <c r="AY85" s="7">
        <v>18.747172888278801</v>
      </c>
      <c r="AZ85" s="8">
        <v>1.45911887094087</v>
      </c>
      <c r="BA85" s="7">
        <v>27.226634669320401</v>
      </c>
      <c r="BB85" s="8">
        <v>2.58953406813455</v>
      </c>
      <c r="BC85" s="7">
        <v>8.5562023242275895</v>
      </c>
      <c r="BD85" s="8">
        <v>1.6484032293208899</v>
      </c>
      <c r="BE85" s="7">
        <v>-18.670432345092799</v>
      </c>
      <c r="BF85" s="8">
        <v>2.7955330904800402</v>
      </c>
      <c r="BG85" s="7">
        <v>48.629632731956001</v>
      </c>
      <c r="BH85" s="8">
        <v>1.7650994226805801</v>
      </c>
      <c r="BI85" s="7">
        <v>48.310076603307202</v>
      </c>
      <c r="BJ85" s="8">
        <v>3.06860025053559</v>
      </c>
      <c r="BK85" s="7">
        <v>46.077475265478903</v>
      </c>
      <c r="BL85" s="8">
        <v>2.9266883108087498</v>
      </c>
      <c r="BM85" s="7">
        <v>-2.2326013378283198</v>
      </c>
      <c r="BN85" s="8">
        <v>3.97288586962829</v>
      </c>
      <c r="BO85" s="7">
        <v>59.405695761150298</v>
      </c>
      <c r="BP85" s="8">
        <v>1.38736633788393</v>
      </c>
      <c r="BQ85" s="7">
        <v>65.517573215493101</v>
      </c>
      <c r="BR85" s="8">
        <v>3.1981845262268598</v>
      </c>
      <c r="BS85" s="7">
        <v>55.3165367447195</v>
      </c>
      <c r="BT85" s="8">
        <v>2.4929804168931802</v>
      </c>
      <c r="BU85" s="7">
        <v>-10.2010364707735</v>
      </c>
      <c r="BV85" s="8">
        <v>4.0458926920796197</v>
      </c>
      <c r="BW85" s="7">
        <v>61.9178775022636</v>
      </c>
      <c r="BX85" s="8">
        <v>1.42614272192747</v>
      </c>
      <c r="BY85" s="7">
        <v>63.603890262178801</v>
      </c>
      <c r="BZ85" s="8">
        <v>2.6800029868062598</v>
      </c>
      <c r="CA85" s="7">
        <v>61.451888388890097</v>
      </c>
      <c r="CB85" s="8">
        <v>2.5970342030334601</v>
      </c>
      <c r="CC85" s="7">
        <v>-2.1520018732886199</v>
      </c>
      <c r="CD85" s="8">
        <v>3.48626076780802</v>
      </c>
      <c r="CE85" s="7">
        <v>52.231335436174597</v>
      </c>
      <c r="CF85" s="8">
        <v>1.56620573181395</v>
      </c>
      <c r="CG85" s="7">
        <v>58.893243904856703</v>
      </c>
      <c r="CH85" s="8">
        <v>3.0548184424952498</v>
      </c>
      <c r="CI85" s="7">
        <v>48.335525355566901</v>
      </c>
      <c r="CJ85" s="8">
        <v>2.7264043868110601</v>
      </c>
      <c r="CK85" s="7">
        <v>-10.557718549289699</v>
      </c>
      <c r="CL85" s="8">
        <v>3.8994115479976101</v>
      </c>
      <c r="CM85" s="7">
        <v>44.5807006599765</v>
      </c>
      <c r="CN85" s="8">
        <v>1.6067051185928301</v>
      </c>
      <c r="CO85" s="7">
        <v>46.675868579836703</v>
      </c>
      <c r="CP85" s="8">
        <v>2.84212580138467</v>
      </c>
      <c r="CQ85" s="7">
        <v>44.936120519537397</v>
      </c>
      <c r="CR85" s="8">
        <v>3.22210003453413</v>
      </c>
      <c r="CS85" s="7">
        <v>-1.7397480602993201</v>
      </c>
      <c r="CT85" s="8">
        <v>4.3284353316006499</v>
      </c>
      <c r="CU85" s="7">
        <v>43.544992863805</v>
      </c>
      <c r="CV85" s="8">
        <v>1.6744975822035999</v>
      </c>
      <c r="CW85" s="7">
        <v>51.242163001793699</v>
      </c>
      <c r="CX85" s="8">
        <v>2.7774042532297298</v>
      </c>
      <c r="CY85" s="7">
        <v>43.3182840091904</v>
      </c>
      <c r="CZ85" s="8">
        <v>2.85397479593385</v>
      </c>
      <c r="DA85" s="7">
        <v>-7.92387899260331</v>
      </c>
      <c r="DB85" s="9">
        <v>3.7159344721421501</v>
      </c>
    </row>
    <row r="86" spans="1:106" ht="15" customHeight="1" x14ac:dyDescent="0.25">
      <c r="A86" s="26" t="s">
        <v>118</v>
      </c>
      <c r="B86" s="52">
        <v>1</v>
      </c>
      <c r="C86" s="7">
        <v>20.525708398943099</v>
      </c>
      <c r="D86" s="8">
        <v>1.5200798050625399</v>
      </c>
      <c r="E86" s="7">
        <v>19.447454595767699</v>
      </c>
      <c r="F86" s="8">
        <v>3.5412015722435402</v>
      </c>
      <c r="G86" s="7">
        <v>18.613288703429099</v>
      </c>
      <c r="H86" s="8">
        <v>2.8843010215656499</v>
      </c>
      <c r="I86" s="7">
        <v>-0.83416589233854699</v>
      </c>
      <c r="J86" s="8">
        <v>4.1824928564611303</v>
      </c>
      <c r="K86" s="7">
        <v>24.3492831787289</v>
      </c>
      <c r="L86" s="8">
        <v>1.3857447760009001</v>
      </c>
      <c r="M86" s="7">
        <v>21.188137256114501</v>
      </c>
      <c r="N86" s="8">
        <v>3.7375233965346402</v>
      </c>
      <c r="O86" s="7">
        <v>26.029910633011198</v>
      </c>
      <c r="P86" s="8">
        <v>2.7135435141928599</v>
      </c>
      <c r="Q86" s="7">
        <v>4.8417733768966</v>
      </c>
      <c r="R86" s="8">
        <v>4.5973152430750703</v>
      </c>
      <c r="S86" s="7">
        <v>19.278680286487401</v>
      </c>
      <c r="T86" s="8">
        <v>1.72308819098113</v>
      </c>
      <c r="U86" s="7">
        <v>23.2195895270935</v>
      </c>
      <c r="V86" s="8">
        <v>3.8406266264607698</v>
      </c>
      <c r="W86" s="7">
        <v>20.729496969509501</v>
      </c>
      <c r="X86" s="8">
        <v>3.2585230514569301</v>
      </c>
      <c r="Y86" s="7">
        <v>-2.4900925575839898</v>
      </c>
      <c r="Z86" s="8">
        <v>4.8437157306190501</v>
      </c>
      <c r="AA86" s="7">
        <v>66.283212602156894</v>
      </c>
      <c r="AB86" s="8">
        <v>2.0318597790644799</v>
      </c>
      <c r="AC86" s="7">
        <v>64.377111142959293</v>
      </c>
      <c r="AD86" s="8">
        <v>4.2610195098560704</v>
      </c>
      <c r="AE86" s="7">
        <v>64.349358700672099</v>
      </c>
      <c r="AF86" s="8">
        <v>3.1413780328818</v>
      </c>
      <c r="AG86" s="7">
        <v>-2.7752442287265901E-2</v>
      </c>
      <c r="AH86" s="8">
        <v>5.50381387848436</v>
      </c>
      <c r="AI86" s="7">
        <v>46.422681726842598</v>
      </c>
      <c r="AJ86" s="8">
        <v>2.2679501292162398</v>
      </c>
      <c r="AK86" s="7">
        <v>49.116177855206402</v>
      </c>
      <c r="AL86" s="8">
        <v>4.4953565298135398</v>
      </c>
      <c r="AM86" s="7">
        <v>40.061685728310401</v>
      </c>
      <c r="AN86" s="8">
        <v>3.56223417219379</v>
      </c>
      <c r="AO86" s="7">
        <v>-9.0544921268960596</v>
      </c>
      <c r="AP86" s="8">
        <v>6.0134548599559903</v>
      </c>
      <c r="AQ86" s="7">
        <v>25.9313208361039</v>
      </c>
      <c r="AR86" s="8">
        <v>1.7201946140365301</v>
      </c>
      <c r="AS86" s="7">
        <v>45.474123152296897</v>
      </c>
      <c r="AT86" s="8">
        <v>4.7502312042509702</v>
      </c>
      <c r="AU86" s="7">
        <v>13.5816856757162</v>
      </c>
      <c r="AV86" s="8">
        <v>2.8095569877523601</v>
      </c>
      <c r="AW86" s="7">
        <v>-31.892437476580699</v>
      </c>
      <c r="AX86" s="8">
        <v>5.9442096255091599</v>
      </c>
      <c r="AY86" s="7">
        <v>11.618587717084001</v>
      </c>
      <c r="AZ86" s="8">
        <v>1.5794782843072901</v>
      </c>
      <c r="BA86" s="7">
        <v>19.054306686575899</v>
      </c>
      <c r="BB86" s="8">
        <v>3.7036080940504799</v>
      </c>
      <c r="BC86" s="7">
        <v>6.4838780126416999</v>
      </c>
      <c r="BD86" s="8">
        <v>1.63548272880111</v>
      </c>
      <c r="BE86" s="7">
        <v>-12.570428673934201</v>
      </c>
      <c r="BF86" s="8">
        <v>3.7679842425195802</v>
      </c>
      <c r="BG86" s="7">
        <v>25.6915006326122</v>
      </c>
      <c r="BH86" s="8">
        <v>1.82299654380609</v>
      </c>
      <c r="BI86" s="7">
        <v>25.664673024466101</v>
      </c>
      <c r="BJ86" s="8">
        <v>3.39572279527416</v>
      </c>
      <c r="BK86" s="7">
        <v>25.606410051188199</v>
      </c>
      <c r="BL86" s="8">
        <v>2.9517865254561602</v>
      </c>
      <c r="BM86" s="7">
        <v>-5.8262973277905403E-2</v>
      </c>
      <c r="BN86" s="8">
        <v>4.0132045623882497</v>
      </c>
      <c r="BO86" s="7">
        <v>33.686387169617397</v>
      </c>
      <c r="BP86" s="8">
        <v>1.6922779177590199</v>
      </c>
      <c r="BQ86" s="7">
        <v>34.774237899694597</v>
      </c>
      <c r="BR86" s="8">
        <v>3.9748563214673198</v>
      </c>
      <c r="BS86" s="7">
        <v>28.648025400974898</v>
      </c>
      <c r="BT86" s="8">
        <v>3.1604502943856501</v>
      </c>
      <c r="BU86" s="7">
        <v>-6.1262124987197302</v>
      </c>
      <c r="BV86" s="8">
        <v>4.8589777862985697</v>
      </c>
      <c r="BW86" s="7">
        <v>36.417305948184001</v>
      </c>
      <c r="BX86" s="8">
        <v>1.86335029285758</v>
      </c>
      <c r="BY86" s="7">
        <v>39.568321316440603</v>
      </c>
      <c r="BZ86" s="8">
        <v>4.1634871013633497</v>
      </c>
      <c r="CA86" s="7">
        <v>33.309781096158403</v>
      </c>
      <c r="CB86" s="8">
        <v>3.3832131956757698</v>
      </c>
      <c r="CC86" s="7">
        <v>-6.2585402202821898</v>
      </c>
      <c r="CD86" s="8">
        <v>4.7930307927231199</v>
      </c>
      <c r="CE86" s="7">
        <v>36.112309515568299</v>
      </c>
      <c r="CF86" s="8">
        <v>1.8740453919853</v>
      </c>
      <c r="CG86" s="7">
        <v>45.930795253111697</v>
      </c>
      <c r="CH86" s="8">
        <v>4.4218813949151796</v>
      </c>
      <c r="CI86" s="7">
        <v>29.0468375664951</v>
      </c>
      <c r="CJ86" s="8">
        <v>3.3645981864157402</v>
      </c>
      <c r="CK86" s="7">
        <v>-16.883957686616601</v>
      </c>
      <c r="CL86" s="8">
        <v>5.4968697123778902</v>
      </c>
      <c r="CM86" s="7">
        <v>23.275573616291599</v>
      </c>
      <c r="CN86" s="8">
        <v>1.3533121862539801</v>
      </c>
      <c r="CO86" s="7">
        <v>26.061502429734698</v>
      </c>
      <c r="CP86" s="8">
        <v>3.2064493114682402</v>
      </c>
      <c r="CQ86" s="7">
        <v>21.842469979066301</v>
      </c>
      <c r="CR86" s="8">
        <v>2.7982802960368698</v>
      </c>
      <c r="CS86" s="7">
        <v>-4.2190324506683501</v>
      </c>
      <c r="CT86" s="8">
        <v>4.1959008040742498</v>
      </c>
      <c r="CU86" s="7">
        <v>22.2101335465304</v>
      </c>
      <c r="CV86" s="8">
        <v>1.4937097604173999</v>
      </c>
      <c r="CW86" s="7">
        <v>29.265102461308199</v>
      </c>
      <c r="CX86" s="8">
        <v>3.8724540213293599</v>
      </c>
      <c r="CY86" s="7">
        <v>15.0529686025333</v>
      </c>
      <c r="CZ86" s="8">
        <v>2.5304101260380598</v>
      </c>
      <c r="DA86" s="7">
        <v>-14.2121338587749</v>
      </c>
      <c r="DB86" s="9">
        <v>4.6351580148958096</v>
      </c>
    </row>
    <row r="87" spans="1:106" ht="15.75" customHeight="1" x14ac:dyDescent="0.25">
      <c r="A87" s="27" t="s">
        <v>119</v>
      </c>
      <c r="B87" s="54">
        <v>1</v>
      </c>
      <c r="C87" s="28">
        <v>39.8749179863526</v>
      </c>
      <c r="D87" s="29">
        <v>2.44343181690975</v>
      </c>
      <c r="E87" s="28">
        <v>41.380489734443501</v>
      </c>
      <c r="F87" s="29">
        <v>3.8154467770200502</v>
      </c>
      <c r="G87" s="28">
        <v>39.448295022241098</v>
      </c>
      <c r="H87" s="29">
        <v>3.6214172718058899</v>
      </c>
      <c r="I87" s="28">
        <v>-1.9321947122023999</v>
      </c>
      <c r="J87" s="29">
        <v>4.1559678598833703</v>
      </c>
      <c r="K87" s="28">
        <v>35.535498462020797</v>
      </c>
      <c r="L87" s="29">
        <v>2.0712504174688098</v>
      </c>
      <c r="M87" s="28">
        <v>35.114598517798903</v>
      </c>
      <c r="N87" s="29">
        <v>4.4202196881548801</v>
      </c>
      <c r="O87" s="28">
        <v>41.245154328196499</v>
      </c>
      <c r="P87" s="29">
        <v>3.71143268314019</v>
      </c>
      <c r="Q87" s="28">
        <v>6.1305558103975297</v>
      </c>
      <c r="R87" s="29">
        <v>5.3768455220022702</v>
      </c>
      <c r="S87" s="28">
        <v>22.643117855862101</v>
      </c>
      <c r="T87" s="29">
        <v>1.81786970474478</v>
      </c>
      <c r="U87" s="28">
        <v>18.974588479641501</v>
      </c>
      <c r="V87" s="29">
        <v>3.0019357610427702</v>
      </c>
      <c r="W87" s="28">
        <v>25.0894718169721</v>
      </c>
      <c r="X87" s="29">
        <v>3.51449613531274</v>
      </c>
      <c r="Y87" s="28">
        <v>6.1148833373306797</v>
      </c>
      <c r="Z87" s="29">
        <v>4.6595052007781899</v>
      </c>
      <c r="AA87" s="28">
        <v>41.765747993773601</v>
      </c>
      <c r="AB87" s="29">
        <v>2.0888684750141602</v>
      </c>
      <c r="AC87" s="28">
        <v>39.226239588398101</v>
      </c>
      <c r="AD87" s="29">
        <v>4.0724735614054897</v>
      </c>
      <c r="AE87" s="28">
        <v>43.728902862987901</v>
      </c>
      <c r="AF87" s="29">
        <v>3.84839914779878</v>
      </c>
      <c r="AG87" s="28">
        <v>4.5026632745898096</v>
      </c>
      <c r="AH87" s="29">
        <v>5.1654243337482599</v>
      </c>
      <c r="AI87" s="28">
        <v>44.760060429487297</v>
      </c>
      <c r="AJ87" s="29">
        <v>2.1734784229242798</v>
      </c>
      <c r="AK87" s="28">
        <v>43.1731689015865</v>
      </c>
      <c r="AL87" s="29">
        <v>3.88021377115634</v>
      </c>
      <c r="AM87" s="28">
        <v>43.652371916331099</v>
      </c>
      <c r="AN87" s="29">
        <v>3.71494386316028</v>
      </c>
      <c r="AO87" s="28">
        <v>0.47920301474459098</v>
      </c>
      <c r="AP87" s="29">
        <v>5.3489647085946403</v>
      </c>
      <c r="AQ87" s="28">
        <v>45.912022695934098</v>
      </c>
      <c r="AR87" s="29">
        <v>2.1701391328040001</v>
      </c>
      <c r="AS87" s="28">
        <v>55.987623020522797</v>
      </c>
      <c r="AT87" s="29">
        <v>4.5352102514180297</v>
      </c>
      <c r="AU87" s="28">
        <v>38.397657694341099</v>
      </c>
      <c r="AV87" s="29">
        <v>4.2204901211667396</v>
      </c>
      <c r="AW87" s="28">
        <v>-17.589965326181701</v>
      </c>
      <c r="AX87" s="29">
        <v>6.06524068537197</v>
      </c>
      <c r="AY87" s="28">
        <v>13.046701536673799</v>
      </c>
      <c r="AZ87" s="29">
        <v>1.6802928744589101</v>
      </c>
      <c r="BA87" s="28">
        <v>17.816878974189201</v>
      </c>
      <c r="BB87" s="29">
        <v>3.34129272355533</v>
      </c>
      <c r="BC87" s="28">
        <v>9.6978440431501092</v>
      </c>
      <c r="BD87" s="29">
        <v>2.6289462190904</v>
      </c>
      <c r="BE87" s="28">
        <v>-8.1190349310391206</v>
      </c>
      <c r="BF87" s="29">
        <v>3.5213283766168</v>
      </c>
      <c r="BG87" s="28">
        <v>59.905148270103801</v>
      </c>
      <c r="BH87" s="29">
        <v>1.65391042682612</v>
      </c>
      <c r="BI87" s="28">
        <v>53.766113978548198</v>
      </c>
      <c r="BJ87" s="29">
        <v>3.6623975224021001</v>
      </c>
      <c r="BK87" s="28">
        <v>59.817310429363097</v>
      </c>
      <c r="BL87" s="29">
        <v>3.9002165264920499</v>
      </c>
      <c r="BM87" s="28">
        <v>6.0511964508149001</v>
      </c>
      <c r="BN87" s="29">
        <v>5.5285793502927101</v>
      </c>
      <c r="BO87" s="28">
        <v>36.572889628758297</v>
      </c>
      <c r="BP87" s="29">
        <v>1.94213631446849</v>
      </c>
      <c r="BQ87" s="28">
        <v>32.255043791139201</v>
      </c>
      <c r="BR87" s="29">
        <v>3.7971069720988102</v>
      </c>
      <c r="BS87" s="28">
        <v>37.303255691303598</v>
      </c>
      <c r="BT87" s="29">
        <v>3.3798825268369401</v>
      </c>
      <c r="BU87" s="28">
        <v>5.0482119001644303</v>
      </c>
      <c r="BV87" s="29">
        <v>5.0718665711655504</v>
      </c>
      <c r="BW87" s="28">
        <v>43.956093399612399</v>
      </c>
      <c r="BX87" s="29">
        <v>2.0636479766058602</v>
      </c>
      <c r="BY87" s="28">
        <v>42.835950418223902</v>
      </c>
      <c r="BZ87" s="29">
        <v>3.71457317817503</v>
      </c>
      <c r="CA87" s="28">
        <v>50.1728515355166</v>
      </c>
      <c r="CB87" s="29">
        <v>3.9565064165491801</v>
      </c>
      <c r="CC87" s="28">
        <v>7.3369011172927197</v>
      </c>
      <c r="CD87" s="29">
        <v>5.27161699008093</v>
      </c>
      <c r="CE87" s="28">
        <v>45.337467799231199</v>
      </c>
      <c r="CF87" s="29">
        <v>2.05656421062355</v>
      </c>
      <c r="CG87" s="28">
        <v>47.043620231745898</v>
      </c>
      <c r="CH87" s="29">
        <v>4.8624533839427402</v>
      </c>
      <c r="CI87" s="28">
        <v>46.228127981930598</v>
      </c>
      <c r="CJ87" s="29">
        <v>3.63907929854307</v>
      </c>
      <c r="CK87" s="28">
        <v>-0.81549224981527901</v>
      </c>
      <c r="CL87" s="29">
        <v>5.8196640152613801</v>
      </c>
      <c r="CM87" s="28">
        <v>52.277994964190299</v>
      </c>
      <c r="CN87" s="29">
        <v>2.14142962090959</v>
      </c>
      <c r="CO87" s="28">
        <v>46.105396220875797</v>
      </c>
      <c r="CP87" s="29">
        <v>3.4767923002926699</v>
      </c>
      <c r="CQ87" s="28">
        <v>50.958735642522001</v>
      </c>
      <c r="CR87" s="29">
        <v>4.2675536616877903</v>
      </c>
      <c r="CS87" s="28">
        <v>4.8533394216461803</v>
      </c>
      <c r="CT87" s="29">
        <v>5.1234262751155804</v>
      </c>
      <c r="CU87" s="28">
        <v>22.558318532237099</v>
      </c>
      <c r="CV87" s="29">
        <v>1.5808416653744599</v>
      </c>
      <c r="CW87" s="28">
        <v>19.978827457786998</v>
      </c>
      <c r="CX87" s="29">
        <v>2.8783058239033101</v>
      </c>
      <c r="CY87" s="28">
        <v>26.142472946915099</v>
      </c>
      <c r="CZ87" s="29">
        <v>3.6676090643811698</v>
      </c>
      <c r="DA87" s="28">
        <v>6.1636454891281396</v>
      </c>
      <c r="DB87" s="30">
        <v>4.89131853587054</v>
      </c>
    </row>
    <row r="88" spans="1:106" ht="15" customHeight="1" x14ac:dyDescent="0.25">
      <c r="A88" s="26"/>
      <c r="B88" s="55"/>
      <c r="C88" s="35" t="s">
        <v>736</v>
      </c>
      <c r="D88" s="36" t="s">
        <v>737</v>
      </c>
      <c r="E88" s="35" t="s">
        <v>840</v>
      </c>
      <c r="F88" s="36" t="s">
        <v>841</v>
      </c>
      <c r="G88" s="35" t="s">
        <v>842</v>
      </c>
      <c r="H88" s="36" t="s">
        <v>843</v>
      </c>
      <c r="I88" s="35" t="s">
        <v>844</v>
      </c>
      <c r="J88" s="36" t="s">
        <v>845</v>
      </c>
      <c r="K88" s="35" t="s">
        <v>744</v>
      </c>
      <c r="L88" s="36" t="s">
        <v>745</v>
      </c>
      <c r="M88" s="35" t="s">
        <v>846</v>
      </c>
      <c r="N88" s="36" t="s">
        <v>847</v>
      </c>
      <c r="O88" s="35" t="s">
        <v>848</v>
      </c>
      <c r="P88" s="36" t="s">
        <v>849</v>
      </c>
      <c r="Q88" s="35" t="s">
        <v>850</v>
      </c>
      <c r="R88" s="36" t="s">
        <v>851</v>
      </c>
      <c r="S88" s="35" t="s">
        <v>752</v>
      </c>
      <c r="T88" s="36" t="s">
        <v>753</v>
      </c>
      <c r="U88" s="35" t="s">
        <v>852</v>
      </c>
      <c r="V88" s="36" t="s">
        <v>853</v>
      </c>
      <c r="W88" s="35" t="s">
        <v>854</v>
      </c>
      <c r="X88" s="36" t="s">
        <v>855</v>
      </c>
      <c r="Y88" s="35" t="s">
        <v>856</v>
      </c>
      <c r="Z88" s="36" t="s">
        <v>857</v>
      </c>
      <c r="AA88" s="35" t="s">
        <v>760</v>
      </c>
      <c r="AB88" s="36" t="s">
        <v>761</v>
      </c>
      <c r="AC88" s="35" t="s">
        <v>858</v>
      </c>
      <c r="AD88" s="36" t="s">
        <v>859</v>
      </c>
      <c r="AE88" s="35" t="s">
        <v>860</v>
      </c>
      <c r="AF88" s="36" t="s">
        <v>861</v>
      </c>
      <c r="AG88" s="35" t="s">
        <v>862</v>
      </c>
      <c r="AH88" s="36" t="s">
        <v>863</v>
      </c>
      <c r="AI88" s="35" t="s">
        <v>768</v>
      </c>
      <c r="AJ88" s="36" t="s">
        <v>769</v>
      </c>
      <c r="AK88" s="35" t="s">
        <v>864</v>
      </c>
      <c r="AL88" s="36" t="s">
        <v>865</v>
      </c>
      <c r="AM88" s="35" t="s">
        <v>866</v>
      </c>
      <c r="AN88" s="36" t="s">
        <v>867</v>
      </c>
      <c r="AO88" s="35" t="s">
        <v>868</v>
      </c>
      <c r="AP88" s="36" t="s">
        <v>869</v>
      </c>
      <c r="AQ88" s="35" t="s">
        <v>776</v>
      </c>
      <c r="AR88" s="36" t="s">
        <v>777</v>
      </c>
      <c r="AS88" s="35" t="s">
        <v>870</v>
      </c>
      <c r="AT88" s="36" t="s">
        <v>871</v>
      </c>
      <c r="AU88" s="35" t="s">
        <v>872</v>
      </c>
      <c r="AV88" s="36" t="s">
        <v>873</v>
      </c>
      <c r="AW88" s="35" t="s">
        <v>874</v>
      </c>
      <c r="AX88" s="36" t="s">
        <v>875</v>
      </c>
      <c r="AY88" s="35" t="s">
        <v>784</v>
      </c>
      <c r="AZ88" s="36" t="s">
        <v>785</v>
      </c>
      <c r="BA88" s="35" t="s">
        <v>876</v>
      </c>
      <c r="BB88" s="36" t="s">
        <v>877</v>
      </c>
      <c r="BC88" s="35" t="s">
        <v>878</v>
      </c>
      <c r="BD88" s="36" t="s">
        <v>879</v>
      </c>
      <c r="BE88" s="35" t="s">
        <v>880</v>
      </c>
      <c r="BF88" s="36" t="s">
        <v>881</v>
      </c>
      <c r="BG88" s="35" t="s">
        <v>792</v>
      </c>
      <c r="BH88" s="36" t="s">
        <v>793</v>
      </c>
      <c r="BI88" s="35" t="s">
        <v>882</v>
      </c>
      <c r="BJ88" s="36" t="s">
        <v>883</v>
      </c>
      <c r="BK88" s="35" t="s">
        <v>884</v>
      </c>
      <c r="BL88" s="36" t="s">
        <v>885</v>
      </c>
      <c r="BM88" s="35" t="s">
        <v>886</v>
      </c>
      <c r="BN88" s="36" t="s">
        <v>887</v>
      </c>
      <c r="BO88" s="35" t="s">
        <v>800</v>
      </c>
      <c r="BP88" s="36" t="s">
        <v>801</v>
      </c>
      <c r="BQ88" s="35" t="s">
        <v>888</v>
      </c>
      <c r="BR88" s="36" t="s">
        <v>889</v>
      </c>
      <c r="BS88" s="35" t="s">
        <v>890</v>
      </c>
      <c r="BT88" s="36" t="s">
        <v>891</v>
      </c>
      <c r="BU88" s="35" t="s">
        <v>892</v>
      </c>
      <c r="BV88" s="36" t="s">
        <v>893</v>
      </c>
      <c r="BW88" s="35" t="s">
        <v>808</v>
      </c>
      <c r="BX88" s="36" t="s">
        <v>809</v>
      </c>
      <c r="BY88" s="35" t="s">
        <v>894</v>
      </c>
      <c r="BZ88" s="36" t="s">
        <v>895</v>
      </c>
      <c r="CA88" s="35" t="s">
        <v>896</v>
      </c>
      <c r="CB88" s="36" t="s">
        <v>897</v>
      </c>
      <c r="CC88" s="35" t="s">
        <v>898</v>
      </c>
      <c r="CD88" s="36" t="s">
        <v>899</v>
      </c>
      <c r="CE88" s="35" t="s">
        <v>816</v>
      </c>
      <c r="CF88" s="36" t="s">
        <v>817</v>
      </c>
      <c r="CG88" s="35" t="s">
        <v>900</v>
      </c>
      <c r="CH88" s="36" t="s">
        <v>901</v>
      </c>
      <c r="CI88" s="35" t="s">
        <v>902</v>
      </c>
      <c r="CJ88" s="36" t="s">
        <v>903</v>
      </c>
      <c r="CK88" s="35" t="s">
        <v>904</v>
      </c>
      <c r="CL88" s="36" t="s">
        <v>905</v>
      </c>
      <c r="CM88" s="35" t="s">
        <v>824</v>
      </c>
      <c r="CN88" s="36" t="s">
        <v>825</v>
      </c>
      <c r="CO88" s="35" t="s">
        <v>906</v>
      </c>
      <c r="CP88" s="36" t="s">
        <v>907</v>
      </c>
      <c r="CQ88" s="35" t="s">
        <v>908</v>
      </c>
      <c r="CR88" s="36" t="s">
        <v>909</v>
      </c>
      <c r="CS88" s="35" t="s">
        <v>910</v>
      </c>
      <c r="CT88" s="36" t="s">
        <v>911</v>
      </c>
      <c r="CU88" s="35" t="s">
        <v>832</v>
      </c>
      <c r="CV88" s="36" t="s">
        <v>833</v>
      </c>
      <c r="CW88" s="35" t="s">
        <v>912</v>
      </c>
      <c r="CX88" s="36" t="s">
        <v>913</v>
      </c>
      <c r="CY88" s="35" t="s">
        <v>914</v>
      </c>
      <c r="CZ88" s="36" t="s">
        <v>915</v>
      </c>
      <c r="DA88" s="35" t="s">
        <v>916</v>
      </c>
      <c r="DB88" s="37" t="s">
        <v>917</v>
      </c>
    </row>
    <row r="89" spans="1:106" ht="15" customHeight="1" x14ac:dyDescent="0.25">
      <c r="A89" s="26" t="s">
        <v>27</v>
      </c>
      <c r="B89" s="56">
        <v>3</v>
      </c>
      <c r="C89" s="7">
        <v>28.436292937055899</v>
      </c>
      <c r="D89" s="8">
        <v>1.0664512539944699</v>
      </c>
      <c r="E89" s="7">
        <v>29.478609116900898</v>
      </c>
      <c r="F89" s="8">
        <v>1.86223304862086</v>
      </c>
      <c r="G89" s="7">
        <v>27.7008911914339</v>
      </c>
      <c r="H89" s="8">
        <v>2.0775158136597498</v>
      </c>
      <c r="I89" s="7">
        <v>-1.7777179254669899</v>
      </c>
      <c r="J89" s="8">
        <v>2.8748584558619901</v>
      </c>
      <c r="K89" s="7">
        <v>18.640411884224999</v>
      </c>
      <c r="L89" s="8">
        <v>0.95576672766219495</v>
      </c>
      <c r="M89" s="7">
        <v>21.472189431794199</v>
      </c>
      <c r="N89" s="8">
        <v>1.8052854643259599</v>
      </c>
      <c r="O89" s="7">
        <v>17.788633778455999</v>
      </c>
      <c r="P89" s="8">
        <v>2.1567167591066299</v>
      </c>
      <c r="Q89" s="7">
        <v>-3.6835556533381801</v>
      </c>
      <c r="R89" s="8">
        <v>2.92719633056074</v>
      </c>
      <c r="S89" s="7">
        <v>37.1114270418256</v>
      </c>
      <c r="T89" s="8">
        <v>1.1946190566803101</v>
      </c>
      <c r="U89" s="7">
        <v>41.719777117050697</v>
      </c>
      <c r="V89" s="8">
        <v>1.77614502771208</v>
      </c>
      <c r="W89" s="7">
        <v>35.850533259914002</v>
      </c>
      <c r="X89" s="8">
        <v>2.5482101676364302</v>
      </c>
      <c r="Y89" s="7">
        <v>-5.8692438571367402</v>
      </c>
      <c r="Z89" s="8">
        <v>2.9565845730997302</v>
      </c>
      <c r="AA89" s="7">
        <v>47.115478112708502</v>
      </c>
      <c r="AB89" s="8">
        <v>1.37807344397222</v>
      </c>
      <c r="AC89" s="7">
        <v>45.666181042661698</v>
      </c>
      <c r="AD89" s="8">
        <v>2.4573737477946702</v>
      </c>
      <c r="AE89" s="7">
        <v>45.983326433583798</v>
      </c>
      <c r="AF89" s="8">
        <v>2.5904449323946399</v>
      </c>
      <c r="AG89" s="7">
        <v>0.31714539092205002</v>
      </c>
      <c r="AH89" s="8">
        <v>3.78568253987673</v>
      </c>
      <c r="AI89" s="7">
        <v>53.488934513822997</v>
      </c>
      <c r="AJ89" s="8">
        <v>1.0642934876810899</v>
      </c>
      <c r="AK89" s="7">
        <v>51.966823549795798</v>
      </c>
      <c r="AL89" s="8">
        <v>2.3204282324848502</v>
      </c>
      <c r="AM89" s="7">
        <v>53.135504883385799</v>
      </c>
      <c r="AN89" s="8">
        <v>2.19363692272147</v>
      </c>
      <c r="AO89" s="7">
        <v>1.16868133358992</v>
      </c>
      <c r="AP89" s="8">
        <v>3.41591023549572</v>
      </c>
      <c r="AQ89" s="7">
        <v>29.132475487397599</v>
      </c>
      <c r="AR89" s="8">
        <v>1.08301745314288</v>
      </c>
      <c r="AS89" s="7">
        <v>49.397058538839801</v>
      </c>
      <c r="AT89" s="8">
        <v>2.35637410237385</v>
      </c>
      <c r="AU89" s="7">
        <v>15.350858632540699</v>
      </c>
      <c r="AV89" s="8">
        <v>1.6838452046703101</v>
      </c>
      <c r="AW89" s="7">
        <v>-34.046199906299101</v>
      </c>
      <c r="AX89" s="8">
        <v>2.7538672256558501</v>
      </c>
      <c r="AY89" s="7">
        <v>8.6681701684859096</v>
      </c>
      <c r="AZ89" s="8">
        <v>0.61933294379648196</v>
      </c>
      <c r="BA89" s="7">
        <v>16.805214067199199</v>
      </c>
      <c r="BB89" s="8">
        <v>1.5466969915906701</v>
      </c>
      <c r="BC89" s="7">
        <v>5.52451982966332</v>
      </c>
      <c r="BD89" s="8">
        <v>1.02458804838066</v>
      </c>
      <c r="BE89" s="7">
        <v>-11.280694237535901</v>
      </c>
      <c r="BF89" s="8">
        <v>1.807421883045</v>
      </c>
      <c r="BG89" s="7">
        <v>23.310479883197999</v>
      </c>
      <c r="BH89" s="8">
        <v>1.0832206218776901</v>
      </c>
      <c r="BI89" s="7">
        <v>24.7653961940843</v>
      </c>
      <c r="BJ89" s="8">
        <v>2.1807125931736202</v>
      </c>
      <c r="BK89" s="7">
        <v>21.570569974630398</v>
      </c>
      <c r="BL89" s="8">
        <v>1.8131295287878599</v>
      </c>
      <c r="BM89" s="7">
        <v>-3.1948262194539399</v>
      </c>
      <c r="BN89" s="8">
        <v>2.8845941976604101</v>
      </c>
      <c r="BO89" s="7">
        <v>29.226787547160701</v>
      </c>
      <c r="BP89" s="8">
        <v>1.1118353562960499</v>
      </c>
      <c r="BQ89" s="7">
        <v>30.0342035680588</v>
      </c>
      <c r="BR89" s="8">
        <v>2.1871547832828799</v>
      </c>
      <c r="BS89" s="7">
        <v>29.469190862273301</v>
      </c>
      <c r="BT89" s="8">
        <v>2.1564391222322401</v>
      </c>
      <c r="BU89" s="7">
        <v>-0.56501270578558804</v>
      </c>
      <c r="BV89" s="8">
        <v>3.1796834902381699</v>
      </c>
      <c r="BW89" s="7">
        <v>29.403365011304501</v>
      </c>
      <c r="BX89" s="8">
        <v>1.31799069456328</v>
      </c>
      <c r="BY89" s="7">
        <v>33.754124836376597</v>
      </c>
      <c r="BZ89" s="8">
        <v>1.9166999608406601</v>
      </c>
      <c r="CA89" s="7">
        <v>30.8497447620244</v>
      </c>
      <c r="CB89" s="8">
        <v>2.2022060860170498</v>
      </c>
      <c r="CC89" s="7">
        <v>-2.9043800743521899</v>
      </c>
      <c r="CD89" s="8">
        <v>2.7253882066800399</v>
      </c>
      <c r="CE89" s="7">
        <v>35.147112712074403</v>
      </c>
      <c r="CF89" s="8">
        <v>1.1951763382893901</v>
      </c>
      <c r="CG89" s="7">
        <v>37.6919417971176</v>
      </c>
      <c r="CH89" s="8">
        <v>2.1252032356414601</v>
      </c>
      <c r="CI89" s="7">
        <v>36.638372375129897</v>
      </c>
      <c r="CJ89" s="8">
        <v>2.4458568964501302</v>
      </c>
      <c r="CK89" s="7">
        <v>-1.0535694219877101</v>
      </c>
      <c r="CL89" s="8">
        <v>3.0428844701259301</v>
      </c>
      <c r="CM89" s="7">
        <v>36.293816868298798</v>
      </c>
      <c r="CN89" s="8">
        <v>1.2055675868798199</v>
      </c>
      <c r="CO89" s="7">
        <v>38.368755076008298</v>
      </c>
      <c r="CP89" s="8">
        <v>2.4444458943099701</v>
      </c>
      <c r="CQ89" s="7">
        <v>32.526568875450003</v>
      </c>
      <c r="CR89" s="8">
        <v>2.3347359708707098</v>
      </c>
      <c r="CS89" s="7">
        <v>-5.8421862005582801</v>
      </c>
      <c r="CT89" s="8">
        <v>3.2373285132739502</v>
      </c>
      <c r="CU89" s="7">
        <v>27.459130310679701</v>
      </c>
      <c r="CV89" s="8">
        <v>0.985018856668743</v>
      </c>
      <c r="CW89" s="7">
        <v>31.4799476165249</v>
      </c>
      <c r="CX89" s="8">
        <v>2.3045428328742399</v>
      </c>
      <c r="CY89" s="7">
        <v>25.766964230994699</v>
      </c>
      <c r="CZ89" s="8">
        <v>2.0981047421799701</v>
      </c>
      <c r="DA89" s="7">
        <v>-5.7129833855301504</v>
      </c>
      <c r="DB89" s="9">
        <v>3.3314362669867901</v>
      </c>
    </row>
    <row r="90" spans="1:106" ht="15" customHeight="1" x14ac:dyDescent="0.25">
      <c r="A90" s="26" t="s">
        <v>30</v>
      </c>
      <c r="B90" s="56">
        <v>3</v>
      </c>
      <c r="C90" s="7">
        <v>33.8803285925785</v>
      </c>
      <c r="D90" s="8">
        <v>1.80328808211909</v>
      </c>
      <c r="E90" s="7">
        <v>36.981431490198098</v>
      </c>
      <c r="F90" s="8">
        <v>3.6974407737141499</v>
      </c>
      <c r="G90" s="7">
        <v>29.696823570919602</v>
      </c>
      <c r="H90" s="8">
        <v>2.7916650191971901</v>
      </c>
      <c r="I90" s="7">
        <v>-7.2846079192785096</v>
      </c>
      <c r="J90" s="8">
        <v>3.8547146494732099</v>
      </c>
      <c r="K90" s="7">
        <v>55.9467814029029</v>
      </c>
      <c r="L90" s="8">
        <v>1.9212336128816101</v>
      </c>
      <c r="M90" s="7">
        <v>57.204556183718097</v>
      </c>
      <c r="N90" s="8">
        <v>2.9916618923807201</v>
      </c>
      <c r="O90" s="7">
        <v>51.759033896966898</v>
      </c>
      <c r="P90" s="8">
        <v>3.0748296670734301</v>
      </c>
      <c r="Q90" s="7">
        <v>-5.4455222867511797</v>
      </c>
      <c r="R90" s="8">
        <v>4.1944532949739699</v>
      </c>
      <c r="S90" s="7">
        <v>55.039541578641199</v>
      </c>
      <c r="T90" s="8">
        <v>1.97874632889144</v>
      </c>
      <c r="U90" s="7">
        <v>52.9191801223296</v>
      </c>
      <c r="V90" s="8">
        <v>4.2320035145953199</v>
      </c>
      <c r="W90" s="7">
        <v>54.962096398800298</v>
      </c>
      <c r="X90" s="8">
        <v>3.59986343434191</v>
      </c>
      <c r="Y90" s="7">
        <v>2.0429162764706401</v>
      </c>
      <c r="Z90" s="8">
        <v>5.4960744704886899</v>
      </c>
      <c r="AA90" s="7">
        <v>36.423192735750099</v>
      </c>
      <c r="AB90" s="8">
        <v>1.8174173183831199</v>
      </c>
      <c r="AC90" s="7">
        <v>37.353012763610202</v>
      </c>
      <c r="AD90" s="8">
        <v>4.7527262130097796</v>
      </c>
      <c r="AE90" s="7">
        <v>33.8480684688639</v>
      </c>
      <c r="AF90" s="8">
        <v>3.0807313005577401</v>
      </c>
      <c r="AG90" s="7">
        <v>-3.5049442947462501</v>
      </c>
      <c r="AH90" s="8">
        <v>5.13737410323641</v>
      </c>
      <c r="AI90" s="7">
        <v>25.212904563418199</v>
      </c>
      <c r="AJ90" s="8">
        <v>1.4811020963332</v>
      </c>
      <c r="AK90" s="7">
        <v>28.547963079559398</v>
      </c>
      <c r="AL90" s="8">
        <v>2.7148445931051599</v>
      </c>
      <c r="AM90" s="7">
        <v>18.656113558319898</v>
      </c>
      <c r="AN90" s="8">
        <v>2.6651069990245002</v>
      </c>
      <c r="AO90" s="7">
        <v>-9.8918495212395499</v>
      </c>
      <c r="AP90" s="8">
        <v>3.1603498882516101</v>
      </c>
      <c r="AQ90" s="7">
        <v>28.860643749797401</v>
      </c>
      <c r="AR90" s="8">
        <v>1.65092376166957</v>
      </c>
      <c r="AS90" s="7">
        <v>44.708230198050202</v>
      </c>
      <c r="AT90" s="8">
        <v>4.6599892377297198</v>
      </c>
      <c r="AU90" s="7">
        <v>18.611424569544901</v>
      </c>
      <c r="AV90" s="8">
        <v>2.35978627406769</v>
      </c>
      <c r="AW90" s="7">
        <v>-26.096805628505301</v>
      </c>
      <c r="AX90" s="8">
        <v>5.4597058306738599</v>
      </c>
      <c r="AY90" s="7">
        <v>7.8949832244120701</v>
      </c>
      <c r="AZ90" s="8">
        <v>0.81906665631628806</v>
      </c>
      <c r="BA90" s="7">
        <v>12.134940364645299</v>
      </c>
      <c r="BB90" s="8">
        <v>2.4028935929304698</v>
      </c>
      <c r="BC90" s="7">
        <v>7.3779444221230799</v>
      </c>
      <c r="BD90" s="8">
        <v>1.75283942306991</v>
      </c>
      <c r="BE90" s="7">
        <v>-4.7569959425221802</v>
      </c>
      <c r="BF90" s="8">
        <v>3.1497244239076498</v>
      </c>
      <c r="BG90" s="7">
        <v>15.801016589519399</v>
      </c>
      <c r="BH90" s="8">
        <v>1.22353114601971</v>
      </c>
      <c r="BI90" s="7">
        <v>13.926042243027601</v>
      </c>
      <c r="BJ90" s="8">
        <v>2.3808288323092301</v>
      </c>
      <c r="BK90" s="7">
        <v>14.5654449331946</v>
      </c>
      <c r="BL90" s="8">
        <v>1.8803576139126299</v>
      </c>
      <c r="BM90" s="7">
        <v>0.63940269016700702</v>
      </c>
      <c r="BN90" s="8">
        <v>2.6846530853626902</v>
      </c>
      <c r="BO90" s="7">
        <v>4.4059877509316303</v>
      </c>
      <c r="BP90" s="8">
        <v>0.667206419042775</v>
      </c>
      <c r="BQ90" s="7">
        <v>4.7783129976524501</v>
      </c>
      <c r="BR90" s="8">
        <v>1.58394026774818</v>
      </c>
      <c r="BS90" s="7">
        <v>4.3064902146441302</v>
      </c>
      <c r="BT90" s="8">
        <v>1.23147003512318</v>
      </c>
      <c r="BU90" s="7">
        <v>-0.47182278300832597</v>
      </c>
      <c r="BV90" s="8">
        <v>2.08343187385361</v>
      </c>
      <c r="BW90" s="7">
        <v>23.4535466549756</v>
      </c>
      <c r="BX90" s="8">
        <v>1.44195557458149</v>
      </c>
      <c r="BY90" s="7">
        <v>29.862039265300002</v>
      </c>
      <c r="BZ90" s="8">
        <v>3.1551573015313199</v>
      </c>
      <c r="CA90" s="7">
        <v>15.321420399529501</v>
      </c>
      <c r="CB90" s="8">
        <v>1.82482655467326</v>
      </c>
      <c r="CC90" s="7">
        <v>-14.540618865770499</v>
      </c>
      <c r="CD90" s="8">
        <v>3.41159496776269</v>
      </c>
      <c r="CE90" s="7">
        <v>28.1991776096345</v>
      </c>
      <c r="CF90" s="8">
        <v>1.6388288770766299</v>
      </c>
      <c r="CG90" s="7">
        <v>31.698663267324999</v>
      </c>
      <c r="CH90" s="8">
        <v>2.8454357455202599</v>
      </c>
      <c r="CI90" s="7">
        <v>20.040224630843198</v>
      </c>
      <c r="CJ90" s="8">
        <v>1.9424916097441201</v>
      </c>
      <c r="CK90" s="7">
        <v>-11.6584386364819</v>
      </c>
      <c r="CL90" s="8">
        <v>3.1400992687189602</v>
      </c>
      <c r="CM90" s="7">
        <v>24.215084227898998</v>
      </c>
      <c r="CN90" s="8">
        <v>1.2575468301416699</v>
      </c>
      <c r="CO90" s="7">
        <v>24.122951244580801</v>
      </c>
      <c r="CP90" s="8">
        <v>3.20513873347738</v>
      </c>
      <c r="CQ90" s="7">
        <v>22.690268322585599</v>
      </c>
      <c r="CR90" s="8">
        <v>2.4741395019430601</v>
      </c>
      <c r="CS90" s="7">
        <v>-1.4326829219952</v>
      </c>
      <c r="CT90" s="8">
        <v>3.5722616115765802</v>
      </c>
      <c r="CU90" s="7">
        <v>7.6946217417378904</v>
      </c>
      <c r="CV90" s="8">
        <v>0.76170037064841201</v>
      </c>
      <c r="CW90" s="7">
        <v>10.682848146774001</v>
      </c>
      <c r="CX90" s="8">
        <v>1.7383229013232799</v>
      </c>
      <c r="CY90" s="7">
        <v>5.7740164513532797</v>
      </c>
      <c r="CZ90" s="8">
        <v>1.2881614124402201</v>
      </c>
      <c r="DA90" s="7">
        <v>-4.9088316954207603</v>
      </c>
      <c r="DB90" s="9">
        <v>2.0030977135240802</v>
      </c>
    </row>
    <row r="91" spans="1:106" ht="15" customHeight="1" x14ac:dyDescent="0.25">
      <c r="A91" s="26" t="s">
        <v>124</v>
      </c>
      <c r="B91" s="56">
        <v>3</v>
      </c>
      <c r="C91" s="7">
        <v>44.410982857628603</v>
      </c>
      <c r="D91" s="8">
        <v>1.4782352355856201</v>
      </c>
      <c r="E91" s="7">
        <v>51.954202107311303</v>
      </c>
      <c r="F91" s="8">
        <v>2.72748372110031</v>
      </c>
      <c r="G91" s="7">
        <v>38.503729814245297</v>
      </c>
      <c r="H91" s="8">
        <v>3.10628795820505</v>
      </c>
      <c r="I91" s="7">
        <v>-13.450472293066101</v>
      </c>
      <c r="J91" s="8">
        <v>3.7804499263892501</v>
      </c>
      <c r="K91" s="7">
        <v>14.714541610926901</v>
      </c>
      <c r="L91" s="8">
        <v>1.0087160832786</v>
      </c>
      <c r="M91" s="7">
        <v>16.984686671235998</v>
      </c>
      <c r="N91" s="8">
        <v>2.15063213137099</v>
      </c>
      <c r="O91" s="7">
        <v>13.090319036133801</v>
      </c>
      <c r="P91" s="8">
        <v>2.0376844650652401</v>
      </c>
      <c r="Q91" s="7">
        <v>-3.8943676351021699</v>
      </c>
      <c r="R91" s="8">
        <v>2.7564798885732098</v>
      </c>
      <c r="S91" s="7">
        <v>50.831153899213597</v>
      </c>
      <c r="T91" s="8">
        <v>1.5288025443644699</v>
      </c>
      <c r="U91" s="7">
        <v>55.838852763038503</v>
      </c>
      <c r="V91" s="8">
        <v>2.8135015813844002</v>
      </c>
      <c r="W91" s="7">
        <v>47.471350958189902</v>
      </c>
      <c r="X91" s="8">
        <v>3.05191323454657</v>
      </c>
      <c r="Y91" s="7">
        <v>-8.36750180484864</v>
      </c>
      <c r="Z91" s="8">
        <v>4.23166683524415</v>
      </c>
      <c r="AA91" s="7">
        <v>70.857182130232601</v>
      </c>
      <c r="AB91" s="8">
        <v>1.39449252278702</v>
      </c>
      <c r="AC91" s="7">
        <v>68.181001179267597</v>
      </c>
      <c r="AD91" s="8">
        <v>2.7859206157309999</v>
      </c>
      <c r="AE91" s="7">
        <v>70.974200218850697</v>
      </c>
      <c r="AF91" s="8">
        <v>2.5729734281097998</v>
      </c>
      <c r="AG91" s="7">
        <v>2.7931990395831101</v>
      </c>
      <c r="AH91" s="8">
        <v>3.3483673227525599</v>
      </c>
      <c r="AI91" s="7">
        <v>49.561870957782503</v>
      </c>
      <c r="AJ91" s="8">
        <v>1.42459037643671</v>
      </c>
      <c r="AK91" s="7">
        <v>47.1587763235026</v>
      </c>
      <c r="AL91" s="8">
        <v>3.1162071452140099</v>
      </c>
      <c r="AM91" s="7">
        <v>50.2157571899277</v>
      </c>
      <c r="AN91" s="8">
        <v>2.5860625034970099</v>
      </c>
      <c r="AO91" s="7">
        <v>3.0569808664250901</v>
      </c>
      <c r="AP91" s="8">
        <v>4.2039847079605197</v>
      </c>
      <c r="AQ91" s="7">
        <v>44.1501878536913</v>
      </c>
      <c r="AR91" s="8">
        <v>1.77822820348786</v>
      </c>
      <c r="AS91" s="7">
        <v>63.5866292439812</v>
      </c>
      <c r="AT91" s="8">
        <v>2.9627633683838499</v>
      </c>
      <c r="AU91" s="7">
        <v>26.101955345934101</v>
      </c>
      <c r="AV91" s="8">
        <v>2.5528761463106302</v>
      </c>
      <c r="AW91" s="7">
        <v>-37.484673898047198</v>
      </c>
      <c r="AX91" s="8">
        <v>4.1033306766798496</v>
      </c>
      <c r="AY91" s="7">
        <v>20.060911475894802</v>
      </c>
      <c r="AZ91" s="8">
        <v>1.3654184590080001</v>
      </c>
      <c r="BA91" s="7">
        <v>28.654247871822701</v>
      </c>
      <c r="BB91" s="8">
        <v>2.6581451612839802</v>
      </c>
      <c r="BC91" s="7">
        <v>12.3252472944061</v>
      </c>
      <c r="BD91" s="8">
        <v>2.0447235576850402</v>
      </c>
      <c r="BE91" s="7">
        <v>-16.3290005774166</v>
      </c>
      <c r="BF91" s="8">
        <v>3.3002344241986998</v>
      </c>
      <c r="BG91" s="7">
        <v>60.809552755324198</v>
      </c>
      <c r="BH91" s="8">
        <v>1.4367392287994001</v>
      </c>
      <c r="BI91" s="7">
        <v>57.938094838796701</v>
      </c>
      <c r="BJ91" s="8">
        <v>2.8273187462952398</v>
      </c>
      <c r="BK91" s="7">
        <v>62.197393531482497</v>
      </c>
      <c r="BL91" s="8">
        <v>2.4828907862387499</v>
      </c>
      <c r="BM91" s="7">
        <v>4.2592986926858201</v>
      </c>
      <c r="BN91" s="8">
        <v>3.5547903632143099</v>
      </c>
      <c r="BO91" s="7">
        <v>38.039009399657701</v>
      </c>
      <c r="BP91" s="8">
        <v>1.55571774454542</v>
      </c>
      <c r="BQ91" s="7">
        <v>36.852763427972</v>
      </c>
      <c r="BR91" s="8">
        <v>3.30492882646181</v>
      </c>
      <c r="BS91" s="7">
        <v>40.358874764747902</v>
      </c>
      <c r="BT91" s="8">
        <v>2.8282946005537801</v>
      </c>
      <c r="BU91" s="7">
        <v>3.5061113367758199</v>
      </c>
      <c r="BV91" s="8">
        <v>4.3240055100979502</v>
      </c>
      <c r="BW91" s="7">
        <v>43.720327321029302</v>
      </c>
      <c r="BX91" s="8">
        <v>1.5050999753579799</v>
      </c>
      <c r="BY91" s="7">
        <v>47.660638999081399</v>
      </c>
      <c r="BZ91" s="8">
        <v>2.8753103479590099</v>
      </c>
      <c r="CA91" s="7">
        <v>41.737462438938401</v>
      </c>
      <c r="CB91" s="8">
        <v>2.89126231350278</v>
      </c>
      <c r="CC91" s="7">
        <v>-5.9231765601429904</v>
      </c>
      <c r="CD91" s="8">
        <v>4.1548478342007398</v>
      </c>
      <c r="CE91" s="7">
        <v>38.909080281587499</v>
      </c>
      <c r="CF91" s="8">
        <v>1.23529059053829</v>
      </c>
      <c r="CG91" s="7">
        <v>43.195499926399997</v>
      </c>
      <c r="CH91" s="8">
        <v>2.9981143095726099</v>
      </c>
      <c r="CI91" s="7">
        <v>40.261958458541102</v>
      </c>
      <c r="CJ91" s="8">
        <v>2.6364393687554699</v>
      </c>
      <c r="CK91" s="7">
        <v>-2.9335414678589</v>
      </c>
      <c r="CL91" s="8">
        <v>4.54781913316417</v>
      </c>
      <c r="CM91" s="7">
        <v>52.310868840895203</v>
      </c>
      <c r="CN91" s="8">
        <v>1.40660165168972</v>
      </c>
      <c r="CO91" s="7">
        <v>50.020020271092399</v>
      </c>
      <c r="CP91" s="8">
        <v>2.84707115721343</v>
      </c>
      <c r="CQ91" s="7">
        <v>53.039926699808603</v>
      </c>
      <c r="CR91" s="8">
        <v>3.2280634014097802</v>
      </c>
      <c r="CS91" s="7">
        <v>3.0199064287162201</v>
      </c>
      <c r="CT91" s="8">
        <v>4.1751923029023397</v>
      </c>
      <c r="CU91" s="7">
        <v>28.828310816015701</v>
      </c>
      <c r="CV91" s="8">
        <v>1.2966324974229499</v>
      </c>
      <c r="CW91" s="7">
        <v>30.6809264025561</v>
      </c>
      <c r="CX91" s="8">
        <v>2.4232814606916402</v>
      </c>
      <c r="CY91" s="7">
        <v>28.028400855270601</v>
      </c>
      <c r="CZ91" s="8">
        <v>2.5300340918038602</v>
      </c>
      <c r="DA91" s="7">
        <v>-2.6525255472854199</v>
      </c>
      <c r="DB91" s="9">
        <v>3.6564276055379699</v>
      </c>
    </row>
    <row r="92" spans="1:106" ht="15" customHeight="1" x14ac:dyDescent="0.25">
      <c r="A92" s="26" t="s">
        <v>48</v>
      </c>
      <c r="B92" s="56">
        <v>3</v>
      </c>
      <c r="C92" s="7">
        <v>58.385135913125403</v>
      </c>
      <c r="D92" s="8">
        <v>1.08958107634171</v>
      </c>
      <c r="E92" s="7">
        <v>56.931865868419997</v>
      </c>
      <c r="F92" s="8">
        <v>2.1256035276493499</v>
      </c>
      <c r="G92" s="7">
        <v>56.4044823338985</v>
      </c>
      <c r="H92" s="8">
        <v>2.2265142247259502</v>
      </c>
      <c r="I92" s="7">
        <v>-0.52738353452148301</v>
      </c>
      <c r="J92" s="8">
        <v>3.1441012676475202</v>
      </c>
      <c r="K92" s="7">
        <v>50.062507933281601</v>
      </c>
      <c r="L92" s="8">
        <v>1.0695213598147899</v>
      </c>
      <c r="M92" s="7">
        <v>50.012730046883902</v>
      </c>
      <c r="N92" s="8">
        <v>2.5096276421662802</v>
      </c>
      <c r="O92" s="7">
        <v>48.9735414438072</v>
      </c>
      <c r="P92" s="8">
        <v>2.3521521196991402</v>
      </c>
      <c r="Q92" s="7">
        <v>-1.0391886030766999</v>
      </c>
      <c r="R92" s="8">
        <v>3.3267575424830902</v>
      </c>
      <c r="S92" s="7">
        <v>74.088798680561794</v>
      </c>
      <c r="T92" s="8">
        <v>1.0851401623221999</v>
      </c>
      <c r="U92" s="7">
        <v>74.326897518723797</v>
      </c>
      <c r="V92" s="8">
        <v>2.1554830946024599</v>
      </c>
      <c r="W92" s="7">
        <v>73.331503350648404</v>
      </c>
      <c r="X92" s="8">
        <v>2.2403417450122398</v>
      </c>
      <c r="Y92" s="7">
        <v>-0.99539416807533598</v>
      </c>
      <c r="Z92" s="8">
        <v>3.0477242942883498</v>
      </c>
      <c r="AA92" s="7">
        <v>76.276402177071304</v>
      </c>
      <c r="AB92" s="8">
        <v>1.0702248703063599</v>
      </c>
      <c r="AC92" s="7">
        <v>74.921801897463197</v>
      </c>
      <c r="AD92" s="8">
        <v>2.55055410907821</v>
      </c>
      <c r="AE92" s="7">
        <v>75.516735583689893</v>
      </c>
      <c r="AF92" s="8">
        <v>1.8046727335795301</v>
      </c>
      <c r="AG92" s="7">
        <v>0.59493368622669596</v>
      </c>
      <c r="AH92" s="8">
        <v>2.8865041208259599</v>
      </c>
      <c r="AI92" s="7">
        <v>76.524712873951003</v>
      </c>
      <c r="AJ92" s="8">
        <v>0.96960900322625398</v>
      </c>
      <c r="AK92" s="7">
        <v>75.718707842357304</v>
      </c>
      <c r="AL92" s="8">
        <v>2.1670733182474602</v>
      </c>
      <c r="AM92" s="7">
        <v>74.808030769204805</v>
      </c>
      <c r="AN92" s="8">
        <v>1.8399466486584299</v>
      </c>
      <c r="AO92" s="7">
        <v>-0.91067707315247004</v>
      </c>
      <c r="AP92" s="8">
        <v>2.84988945358681</v>
      </c>
      <c r="AQ92" s="7">
        <v>49.085673268972798</v>
      </c>
      <c r="AR92" s="8">
        <v>1.2644939155338499</v>
      </c>
      <c r="AS92" s="7">
        <v>60.407544093944203</v>
      </c>
      <c r="AT92" s="8">
        <v>2.7647886686338601</v>
      </c>
      <c r="AU92" s="7">
        <v>42.098509179660603</v>
      </c>
      <c r="AV92" s="8">
        <v>2.2931787745713899</v>
      </c>
      <c r="AW92" s="7">
        <v>-18.3090349142836</v>
      </c>
      <c r="AX92" s="8">
        <v>3.4558779770774199</v>
      </c>
      <c r="AY92" s="7">
        <v>21.3903909467274</v>
      </c>
      <c r="AZ92" s="8">
        <v>1.0560395821005399</v>
      </c>
      <c r="BA92" s="7">
        <v>28.413284647316001</v>
      </c>
      <c r="BB92" s="8">
        <v>2.2391898617858401</v>
      </c>
      <c r="BC92" s="7">
        <v>18.748824691514901</v>
      </c>
      <c r="BD92" s="8">
        <v>1.68800956684689</v>
      </c>
      <c r="BE92" s="7">
        <v>-9.6644599558011404</v>
      </c>
      <c r="BF92" s="8">
        <v>2.3386805374777899</v>
      </c>
      <c r="BG92" s="7">
        <v>46.844175183855498</v>
      </c>
      <c r="BH92" s="8">
        <v>1.0198088098265901</v>
      </c>
      <c r="BI92" s="7">
        <v>46.85809413882</v>
      </c>
      <c r="BJ92" s="8">
        <v>2.1888462159270499</v>
      </c>
      <c r="BK92" s="7">
        <v>45.031341615043097</v>
      </c>
      <c r="BL92" s="8">
        <v>2.0275901663202598</v>
      </c>
      <c r="BM92" s="7">
        <v>-1.82675252377695</v>
      </c>
      <c r="BN92" s="8">
        <v>3.0335954697727701</v>
      </c>
      <c r="BO92" s="7">
        <v>54.636903716762603</v>
      </c>
      <c r="BP92" s="8">
        <v>1.2110598719186501</v>
      </c>
      <c r="BQ92" s="7">
        <v>56.736379400619697</v>
      </c>
      <c r="BR92" s="8">
        <v>2.7055203046459102</v>
      </c>
      <c r="BS92" s="7">
        <v>53.562997742320903</v>
      </c>
      <c r="BT92" s="8">
        <v>2.10942390605297</v>
      </c>
      <c r="BU92" s="7">
        <v>-3.1733816582988199</v>
      </c>
      <c r="BV92" s="8">
        <v>3.2118423593452299</v>
      </c>
      <c r="BW92" s="7">
        <v>56.989284659648902</v>
      </c>
      <c r="BX92" s="8">
        <v>1.1495766502089499</v>
      </c>
      <c r="BY92" s="7">
        <v>56.865253648097102</v>
      </c>
      <c r="BZ92" s="8">
        <v>2.2848066023108902</v>
      </c>
      <c r="CA92" s="7">
        <v>54.933596443537901</v>
      </c>
      <c r="CB92" s="8">
        <v>2.08550337241117</v>
      </c>
      <c r="CC92" s="7">
        <v>-1.93165720455914</v>
      </c>
      <c r="CD92" s="8">
        <v>2.8272350238314599</v>
      </c>
      <c r="CE92" s="7">
        <v>53.734708480874303</v>
      </c>
      <c r="CF92" s="8">
        <v>1.1904015893788999</v>
      </c>
      <c r="CG92" s="7">
        <v>56.963744345394801</v>
      </c>
      <c r="CH92" s="8">
        <v>2.3311549690150599</v>
      </c>
      <c r="CI92" s="7">
        <v>53.296454009382899</v>
      </c>
      <c r="CJ92" s="8">
        <v>1.9404863743390299</v>
      </c>
      <c r="CK92" s="7">
        <v>-3.6672903360119</v>
      </c>
      <c r="CL92" s="8">
        <v>2.8566264041690199</v>
      </c>
      <c r="CM92" s="7">
        <v>48.326391308425798</v>
      </c>
      <c r="CN92" s="8">
        <v>1.07797258986899</v>
      </c>
      <c r="CO92" s="7">
        <v>48.685136331674201</v>
      </c>
      <c r="CP92" s="8">
        <v>2.2964227861496802</v>
      </c>
      <c r="CQ92" s="7">
        <v>47.223147070364803</v>
      </c>
      <c r="CR92" s="8">
        <v>2.31798808931193</v>
      </c>
      <c r="CS92" s="7">
        <v>-1.46198926130947</v>
      </c>
      <c r="CT92" s="8">
        <v>2.9115582504092399</v>
      </c>
      <c r="CU92" s="7">
        <v>40.103586054403998</v>
      </c>
      <c r="CV92" s="8">
        <v>1.2073792985845999</v>
      </c>
      <c r="CW92" s="7">
        <v>41.046642656867299</v>
      </c>
      <c r="CX92" s="8">
        <v>2.3934482262116399</v>
      </c>
      <c r="CY92" s="7">
        <v>40.327952585940302</v>
      </c>
      <c r="CZ92" s="8">
        <v>2.31970294760016</v>
      </c>
      <c r="DA92" s="7">
        <v>-0.71869007092702497</v>
      </c>
      <c r="DB92" s="9">
        <v>2.9697291495250702</v>
      </c>
    </row>
    <row r="93" spans="1:106" ht="15" customHeight="1" x14ac:dyDescent="0.25">
      <c r="A93" s="26" t="s">
        <v>50</v>
      </c>
      <c r="B93" s="56">
        <v>3</v>
      </c>
      <c r="C93" s="7">
        <v>59.070277126246403</v>
      </c>
      <c r="D93" s="8">
        <v>1.3141687212225199</v>
      </c>
      <c r="E93" s="7">
        <v>64.507067946516898</v>
      </c>
      <c r="F93" s="8">
        <v>2.3468942285793402</v>
      </c>
      <c r="G93" s="7">
        <v>55.475737460716999</v>
      </c>
      <c r="H93" s="8">
        <v>2.44793992397351</v>
      </c>
      <c r="I93" s="7">
        <v>-9.0313304857999199</v>
      </c>
      <c r="J93" s="8">
        <v>3.44610727990794</v>
      </c>
      <c r="K93" s="7">
        <v>65.5175595747518</v>
      </c>
      <c r="L93" s="8">
        <v>1.3121868425998799</v>
      </c>
      <c r="M93" s="7">
        <v>72.424284769691496</v>
      </c>
      <c r="N93" s="8">
        <v>1.81468581037012</v>
      </c>
      <c r="O93" s="7">
        <v>58.4601106723077</v>
      </c>
      <c r="P93" s="8">
        <v>2.4166654966749301</v>
      </c>
      <c r="Q93" s="7">
        <v>-13.964174097383699</v>
      </c>
      <c r="R93" s="8">
        <v>2.95116546489822</v>
      </c>
      <c r="S93" s="7">
        <v>65.631796363200195</v>
      </c>
      <c r="T93" s="8">
        <v>1.2876072418408999</v>
      </c>
      <c r="U93" s="7">
        <v>71.978217399451495</v>
      </c>
      <c r="V93" s="8">
        <v>1.8825823480905299</v>
      </c>
      <c r="W93" s="7">
        <v>61.392392598696603</v>
      </c>
      <c r="X93" s="8">
        <v>2.2380672366868799</v>
      </c>
      <c r="Y93" s="7">
        <v>-10.585824800754899</v>
      </c>
      <c r="Z93" s="8">
        <v>2.8178323872342599</v>
      </c>
      <c r="AA93" s="7">
        <v>53.9301265476794</v>
      </c>
      <c r="AB93" s="8">
        <v>1.38987346958734</v>
      </c>
      <c r="AC93" s="7">
        <v>60.066677532747399</v>
      </c>
      <c r="AD93" s="8">
        <v>2.31576033762334</v>
      </c>
      <c r="AE93" s="7">
        <v>50.709660829026497</v>
      </c>
      <c r="AF93" s="8">
        <v>2.5244272215263401</v>
      </c>
      <c r="AG93" s="7">
        <v>-9.3570167037208396</v>
      </c>
      <c r="AH93" s="8">
        <v>3.3389190712423802</v>
      </c>
      <c r="AI93" s="7">
        <v>63.398851486804702</v>
      </c>
      <c r="AJ93" s="8">
        <v>1.1354926311873601</v>
      </c>
      <c r="AK93" s="7">
        <v>70.326945681480098</v>
      </c>
      <c r="AL93" s="8">
        <v>1.91830834840293</v>
      </c>
      <c r="AM93" s="7">
        <v>54.305502436907801</v>
      </c>
      <c r="AN93" s="8">
        <v>1.95676182042705</v>
      </c>
      <c r="AO93" s="7">
        <v>-16.021443244572399</v>
      </c>
      <c r="AP93" s="8">
        <v>2.8182878440004302</v>
      </c>
      <c r="AQ93" s="7">
        <v>51.830546131119704</v>
      </c>
      <c r="AR93" s="8">
        <v>1.2160935261257599</v>
      </c>
      <c r="AS93" s="7">
        <v>61.3152475277628</v>
      </c>
      <c r="AT93" s="8">
        <v>2.4174424201070499</v>
      </c>
      <c r="AU93" s="7">
        <v>43.586111749199297</v>
      </c>
      <c r="AV93" s="8">
        <v>2.2223520212653498</v>
      </c>
      <c r="AW93" s="7">
        <v>-17.729135778563499</v>
      </c>
      <c r="AX93" s="8">
        <v>3.31770377974324</v>
      </c>
      <c r="AY93" s="7">
        <v>15.9574064346185</v>
      </c>
      <c r="AZ93" s="8">
        <v>0.98236548391387901</v>
      </c>
      <c r="BA93" s="7">
        <v>20.662599518699398</v>
      </c>
      <c r="BB93" s="8">
        <v>1.89156049477521</v>
      </c>
      <c r="BC93" s="7">
        <v>16.449541837223101</v>
      </c>
      <c r="BD93" s="8">
        <v>1.9904286997795799</v>
      </c>
      <c r="BE93" s="7">
        <v>-4.2130576814762497</v>
      </c>
      <c r="BF93" s="8">
        <v>2.6770182129461402</v>
      </c>
      <c r="BG93" s="7">
        <v>40.223362555482801</v>
      </c>
      <c r="BH93" s="8">
        <v>1.07581577038163</v>
      </c>
      <c r="BI93" s="7">
        <v>45.597253907777699</v>
      </c>
      <c r="BJ93" s="8">
        <v>1.8321683193854901</v>
      </c>
      <c r="BK93" s="7">
        <v>38.102329937892897</v>
      </c>
      <c r="BL93" s="8">
        <v>2.2117603082592101</v>
      </c>
      <c r="BM93" s="7">
        <v>-7.4949239698847903</v>
      </c>
      <c r="BN93" s="8">
        <v>2.7758881744028399</v>
      </c>
      <c r="BO93" s="7">
        <v>38.385428237096598</v>
      </c>
      <c r="BP93" s="8">
        <v>1.23802997874549</v>
      </c>
      <c r="BQ93" s="7">
        <v>42.569739665422901</v>
      </c>
      <c r="BR93" s="8">
        <v>2.4966373941806501</v>
      </c>
      <c r="BS93" s="7">
        <v>37.755626193758502</v>
      </c>
      <c r="BT93" s="8">
        <v>2.3896500748366498</v>
      </c>
      <c r="BU93" s="7">
        <v>-4.8141134716643998</v>
      </c>
      <c r="BV93" s="8">
        <v>3.3152999687412299</v>
      </c>
      <c r="BW93" s="7">
        <v>35.758290783181799</v>
      </c>
      <c r="BX93" s="8">
        <v>1.0973284439681801</v>
      </c>
      <c r="BY93" s="7">
        <v>37.887816259391798</v>
      </c>
      <c r="BZ93" s="8">
        <v>2.1275419008061198</v>
      </c>
      <c r="CA93" s="7">
        <v>34.080467421594797</v>
      </c>
      <c r="CB93" s="8">
        <v>2.3548206393935298</v>
      </c>
      <c r="CC93" s="7">
        <v>-3.80734883779698</v>
      </c>
      <c r="CD93" s="8">
        <v>3.3431760462427702</v>
      </c>
      <c r="CE93" s="7">
        <v>55.085706066438398</v>
      </c>
      <c r="CF93" s="8">
        <v>1.12693523497912</v>
      </c>
      <c r="CG93" s="7">
        <v>57.543551864473201</v>
      </c>
      <c r="CH93" s="8">
        <v>2.2349669960734899</v>
      </c>
      <c r="CI93" s="7">
        <v>53.125747372046</v>
      </c>
      <c r="CJ93" s="8">
        <v>2.2515451883809301</v>
      </c>
      <c r="CK93" s="7">
        <v>-4.41780449242719</v>
      </c>
      <c r="CL93" s="8">
        <v>3.25420273985827</v>
      </c>
      <c r="CM93" s="7">
        <v>55.337376871323897</v>
      </c>
      <c r="CN93" s="8">
        <v>1.19472553139114</v>
      </c>
      <c r="CO93" s="7">
        <v>60.878809640217497</v>
      </c>
      <c r="CP93" s="8">
        <v>2.1107118695306202</v>
      </c>
      <c r="CQ93" s="7">
        <v>50.389334961653198</v>
      </c>
      <c r="CR93" s="8">
        <v>2.3938864605484</v>
      </c>
      <c r="CS93" s="7">
        <v>-10.489474678564401</v>
      </c>
      <c r="CT93" s="8">
        <v>3.35106661573107</v>
      </c>
      <c r="CU93" s="7">
        <v>38.250345739988902</v>
      </c>
      <c r="CV93" s="8">
        <v>1.1805432084181799</v>
      </c>
      <c r="CW93" s="7">
        <v>41.861826899854101</v>
      </c>
      <c r="CX93" s="8">
        <v>2.2704911112744899</v>
      </c>
      <c r="CY93" s="7">
        <v>38.0121547227644</v>
      </c>
      <c r="CZ93" s="8">
        <v>2.2256409684223302</v>
      </c>
      <c r="DA93" s="7">
        <v>-3.84967217708967</v>
      </c>
      <c r="DB93" s="9">
        <v>3.07396594476065</v>
      </c>
    </row>
    <row r="94" spans="1:106" ht="15" customHeight="1" x14ac:dyDescent="0.25">
      <c r="A94" s="26" t="s">
        <v>55</v>
      </c>
      <c r="B94" s="56">
        <v>3</v>
      </c>
      <c r="C94" s="7">
        <v>29.128673145467101</v>
      </c>
      <c r="D94" s="8">
        <v>1.15131416265456</v>
      </c>
      <c r="E94" s="7">
        <v>28.021327898106499</v>
      </c>
      <c r="F94" s="8">
        <v>2.4446619724066401</v>
      </c>
      <c r="G94" s="7">
        <v>28.980584271761199</v>
      </c>
      <c r="H94" s="8">
        <v>2.6032556838707501</v>
      </c>
      <c r="I94" s="7">
        <v>0.95925637365461103</v>
      </c>
      <c r="J94" s="8">
        <v>3.8133994567854601</v>
      </c>
      <c r="K94" s="7">
        <v>29.227934627604998</v>
      </c>
      <c r="L94" s="8">
        <v>1.3100049074333699</v>
      </c>
      <c r="M94" s="7">
        <v>29.977103796648599</v>
      </c>
      <c r="N94" s="8">
        <v>2.67734560966234</v>
      </c>
      <c r="O94" s="7">
        <v>30.0649728168301</v>
      </c>
      <c r="P94" s="8">
        <v>2.50267668352619</v>
      </c>
      <c r="Q94" s="7">
        <v>8.7869020181514698E-2</v>
      </c>
      <c r="R94" s="8">
        <v>3.6384440499647499</v>
      </c>
      <c r="S94" s="7">
        <v>41.544005536506702</v>
      </c>
      <c r="T94" s="8">
        <v>1.2972703535547201</v>
      </c>
      <c r="U94" s="7">
        <v>42.645567945264503</v>
      </c>
      <c r="V94" s="8">
        <v>2.6518413681542401</v>
      </c>
      <c r="W94" s="7">
        <v>41.902842944563602</v>
      </c>
      <c r="X94" s="8">
        <v>2.4849829949771101</v>
      </c>
      <c r="Y94" s="7">
        <v>-0.74272500070083702</v>
      </c>
      <c r="Z94" s="8">
        <v>3.8966025678652998</v>
      </c>
      <c r="AA94" s="7">
        <v>47.289696390329503</v>
      </c>
      <c r="AB94" s="8">
        <v>1.3776102664898</v>
      </c>
      <c r="AC94" s="7">
        <v>45.153384988612899</v>
      </c>
      <c r="AD94" s="8">
        <v>2.9966605338878001</v>
      </c>
      <c r="AE94" s="7">
        <v>50.405909038444896</v>
      </c>
      <c r="AF94" s="8">
        <v>2.5584864739095199</v>
      </c>
      <c r="AG94" s="7">
        <v>5.2525240498319903</v>
      </c>
      <c r="AH94" s="8">
        <v>4.1778458853454499</v>
      </c>
      <c r="AI94" s="7">
        <v>48.659552504365898</v>
      </c>
      <c r="AJ94" s="8">
        <v>1.17297089217607</v>
      </c>
      <c r="AK94" s="7">
        <v>46.2417806998277</v>
      </c>
      <c r="AL94" s="8">
        <v>2.4346938090265899</v>
      </c>
      <c r="AM94" s="7">
        <v>48.367250799021598</v>
      </c>
      <c r="AN94" s="8">
        <v>2.3646316488952599</v>
      </c>
      <c r="AO94" s="7">
        <v>2.12547009919381</v>
      </c>
      <c r="AP94" s="8">
        <v>3.2468821293417198</v>
      </c>
      <c r="AQ94" s="7">
        <v>38.371408363919201</v>
      </c>
      <c r="AR94" s="8">
        <v>1.31008524744614</v>
      </c>
      <c r="AS94" s="7">
        <v>55.911855505831198</v>
      </c>
      <c r="AT94" s="8">
        <v>2.96043882934159</v>
      </c>
      <c r="AU94" s="7">
        <v>27.1165463790682</v>
      </c>
      <c r="AV94" s="8">
        <v>2.51948472420731</v>
      </c>
      <c r="AW94" s="7">
        <v>-28.795309126763001</v>
      </c>
      <c r="AX94" s="8">
        <v>3.96216725502024</v>
      </c>
      <c r="AY94" s="7">
        <v>8.5534472091496294</v>
      </c>
      <c r="AZ94" s="8">
        <v>0.71247060261398099</v>
      </c>
      <c r="BA94" s="7">
        <v>15.5445047171449</v>
      </c>
      <c r="BB94" s="8">
        <v>1.9149619561643001</v>
      </c>
      <c r="BC94" s="7">
        <v>7.0162892525790497</v>
      </c>
      <c r="BD94" s="8">
        <v>1.3143386118781599</v>
      </c>
      <c r="BE94" s="7">
        <v>-8.5282154645658306</v>
      </c>
      <c r="BF94" s="8">
        <v>2.3874065976983601</v>
      </c>
      <c r="BG94" s="7">
        <v>15.9987116535528</v>
      </c>
      <c r="BH94" s="8">
        <v>0.98958758006438596</v>
      </c>
      <c r="BI94" s="7">
        <v>18.567620426705499</v>
      </c>
      <c r="BJ94" s="8">
        <v>2.09161142391268</v>
      </c>
      <c r="BK94" s="7">
        <v>14.439405146683301</v>
      </c>
      <c r="BL94" s="8">
        <v>1.70243905541295</v>
      </c>
      <c r="BM94" s="7">
        <v>-4.1282152800222001</v>
      </c>
      <c r="BN94" s="8">
        <v>2.6067267997513999</v>
      </c>
      <c r="BO94" s="7">
        <v>31.784714788361601</v>
      </c>
      <c r="BP94" s="8">
        <v>1.2411199972821401</v>
      </c>
      <c r="BQ94" s="7">
        <v>34.359800968499997</v>
      </c>
      <c r="BR94" s="8">
        <v>2.4342851209776502</v>
      </c>
      <c r="BS94" s="7">
        <v>29.595050504247201</v>
      </c>
      <c r="BT94" s="8">
        <v>2.6279160663641901</v>
      </c>
      <c r="BU94" s="7">
        <v>-4.7647504642527903</v>
      </c>
      <c r="BV94" s="8">
        <v>3.5661735595869199</v>
      </c>
      <c r="BW94" s="7">
        <v>27.907799402344999</v>
      </c>
      <c r="BX94" s="8">
        <v>1.2494385644935</v>
      </c>
      <c r="BY94" s="7">
        <v>29.198810177304001</v>
      </c>
      <c r="BZ94" s="8">
        <v>2.8702211263251001</v>
      </c>
      <c r="CA94" s="7">
        <v>29.686525460365999</v>
      </c>
      <c r="CB94" s="8">
        <v>2.3691028125334901</v>
      </c>
      <c r="CC94" s="7">
        <v>0.48771528306202</v>
      </c>
      <c r="CD94" s="8">
        <v>3.5555967489657201</v>
      </c>
      <c r="CE94" s="7">
        <v>34.432192133200601</v>
      </c>
      <c r="CF94" s="8">
        <v>1.44933302926462</v>
      </c>
      <c r="CG94" s="7">
        <v>38.140850697167501</v>
      </c>
      <c r="CH94" s="8">
        <v>2.6126255474087299</v>
      </c>
      <c r="CI94" s="7">
        <v>34.324477515229098</v>
      </c>
      <c r="CJ94" s="8">
        <v>2.3956748102039702</v>
      </c>
      <c r="CK94" s="7">
        <v>-3.8163731819383502</v>
      </c>
      <c r="CL94" s="8">
        <v>3.0887783160912399</v>
      </c>
      <c r="CM94" s="7">
        <v>25.350550641489001</v>
      </c>
      <c r="CN94" s="8">
        <v>1.0115971975598701</v>
      </c>
      <c r="CO94" s="7">
        <v>26.565701626557299</v>
      </c>
      <c r="CP94" s="8">
        <v>2.3243093288448202</v>
      </c>
      <c r="CQ94" s="7">
        <v>23.801546081818302</v>
      </c>
      <c r="CR94" s="8">
        <v>2.1639085970726901</v>
      </c>
      <c r="CS94" s="7">
        <v>-2.7641555447390398</v>
      </c>
      <c r="CT94" s="8">
        <v>3.2977064686536899</v>
      </c>
      <c r="CU94" s="7">
        <v>16.6106675850553</v>
      </c>
      <c r="CV94" s="8">
        <v>1.0875151273620201</v>
      </c>
      <c r="CW94" s="7">
        <v>21.2157422433074</v>
      </c>
      <c r="CX94" s="8">
        <v>2.3449571807463001</v>
      </c>
      <c r="CY94" s="7">
        <v>14.6950522751855</v>
      </c>
      <c r="CZ94" s="8">
        <v>2.0859660423878501</v>
      </c>
      <c r="DA94" s="7">
        <v>-6.5206899681218902</v>
      </c>
      <c r="DB94" s="9">
        <v>2.8832515289618801</v>
      </c>
    </row>
    <row r="95" spans="1:106" ht="15" customHeight="1" x14ac:dyDescent="0.25">
      <c r="A95" s="26" t="s">
        <v>59</v>
      </c>
      <c r="B95" s="56">
        <v>3</v>
      </c>
      <c r="C95" s="7">
        <v>19.175009545926201</v>
      </c>
      <c r="D95" s="8">
        <v>0.86235307747077095</v>
      </c>
      <c r="E95" s="7">
        <v>19.303580665377002</v>
      </c>
      <c r="F95" s="8">
        <v>1.3215914579632699</v>
      </c>
      <c r="G95" s="7">
        <v>19.252504885569699</v>
      </c>
      <c r="H95" s="8">
        <v>1.73021451668529</v>
      </c>
      <c r="I95" s="7">
        <v>-5.1075779807252503E-2</v>
      </c>
      <c r="J95" s="8">
        <v>2.1525777410824101</v>
      </c>
      <c r="K95" s="7">
        <v>28.500237018121499</v>
      </c>
      <c r="L95" s="8">
        <v>1.1646197361308599</v>
      </c>
      <c r="M95" s="7">
        <v>27.646008318823501</v>
      </c>
      <c r="N95" s="8">
        <v>1.95538558478408</v>
      </c>
      <c r="O95" s="7">
        <v>28.367719252360001</v>
      </c>
      <c r="P95" s="8">
        <v>2.0656054281501</v>
      </c>
      <c r="Q95" s="7">
        <v>0.72171093353647797</v>
      </c>
      <c r="R95" s="8">
        <v>2.35334743368715</v>
      </c>
      <c r="S95" s="7">
        <v>41.331338455430398</v>
      </c>
      <c r="T95" s="8">
        <v>1.2045274384207501</v>
      </c>
      <c r="U95" s="7">
        <v>41.840624882306003</v>
      </c>
      <c r="V95" s="8">
        <v>1.96884119693745</v>
      </c>
      <c r="W95" s="7">
        <v>39.711162635626799</v>
      </c>
      <c r="X95" s="8">
        <v>2.2332621325311699</v>
      </c>
      <c r="Y95" s="7">
        <v>-2.1294622466792101</v>
      </c>
      <c r="Z95" s="8">
        <v>2.86753340982224</v>
      </c>
      <c r="AA95" s="7">
        <v>44.346432962311503</v>
      </c>
      <c r="AB95" s="8">
        <v>1.4188262800385101</v>
      </c>
      <c r="AC95" s="7">
        <v>45.566222848063603</v>
      </c>
      <c r="AD95" s="8">
        <v>2.2123965278111202</v>
      </c>
      <c r="AE95" s="7">
        <v>42.374228824114503</v>
      </c>
      <c r="AF95" s="8">
        <v>2.1524374140459699</v>
      </c>
      <c r="AG95" s="7">
        <v>-3.19199402394911</v>
      </c>
      <c r="AH95" s="8">
        <v>2.78371666476135</v>
      </c>
      <c r="AI95" s="7">
        <v>41.752050911155202</v>
      </c>
      <c r="AJ95" s="8">
        <v>1.1548730808516701</v>
      </c>
      <c r="AK95" s="7">
        <v>44.722186420886899</v>
      </c>
      <c r="AL95" s="8">
        <v>1.8453328538078799</v>
      </c>
      <c r="AM95" s="7">
        <v>40.154805836703702</v>
      </c>
      <c r="AN95" s="8">
        <v>1.9434657913833799</v>
      </c>
      <c r="AO95" s="7">
        <v>-4.5673805841831303</v>
      </c>
      <c r="AP95" s="8">
        <v>2.4617865096415299</v>
      </c>
      <c r="AQ95" s="7">
        <v>31.4214544184223</v>
      </c>
      <c r="AR95" s="8">
        <v>1.06408527196393</v>
      </c>
      <c r="AS95" s="7">
        <v>36.880815964711601</v>
      </c>
      <c r="AT95" s="8">
        <v>1.93884702978918</v>
      </c>
      <c r="AU95" s="7">
        <v>24.605514246729101</v>
      </c>
      <c r="AV95" s="8">
        <v>1.83838003085171</v>
      </c>
      <c r="AW95" s="7">
        <v>-12.2753017179824</v>
      </c>
      <c r="AX95" s="8">
        <v>2.5077872599188802</v>
      </c>
      <c r="AY95" s="7">
        <v>10.290411574561499</v>
      </c>
      <c r="AZ95" s="8">
        <v>0.59978213766198196</v>
      </c>
      <c r="BA95" s="7">
        <v>13.6659900120014</v>
      </c>
      <c r="BB95" s="8">
        <v>1.4164661248833901</v>
      </c>
      <c r="BC95" s="7">
        <v>9.7860867541466998</v>
      </c>
      <c r="BD95" s="8">
        <v>1.2401641576235301</v>
      </c>
      <c r="BE95" s="7">
        <v>-3.8799032578547199</v>
      </c>
      <c r="BF95" s="8">
        <v>1.8182727635042299</v>
      </c>
      <c r="BG95" s="7">
        <v>36.961852036354998</v>
      </c>
      <c r="BH95" s="8">
        <v>1.0353020864570901</v>
      </c>
      <c r="BI95" s="7">
        <v>38.517967492559102</v>
      </c>
      <c r="BJ95" s="8">
        <v>1.9666239138505699</v>
      </c>
      <c r="BK95" s="7">
        <v>32.9345889622995</v>
      </c>
      <c r="BL95" s="8">
        <v>1.9284616961412999</v>
      </c>
      <c r="BM95" s="7">
        <v>-5.5833785302596404</v>
      </c>
      <c r="BN95" s="8">
        <v>2.7989994422970899</v>
      </c>
      <c r="BO95" s="7">
        <v>29.382026827711201</v>
      </c>
      <c r="BP95" s="8">
        <v>1.0216051194773299</v>
      </c>
      <c r="BQ95" s="7">
        <v>28.917815167946198</v>
      </c>
      <c r="BR95" s="8">
        <v>1.7736779169646599</v>
      </c>
      <c r="BS95" s="7">
        <v>28.934549709859301</v>
      </c>
      <c r="BT95" s="8">
        <v>1.9152931108054001</v>
      </c>
      <c r="BU95" s="7">
        <v>1.6734541913088201E-2</v>
      </c>
      <c r="BV95" s="8">
        <v>2.6353018816040201</v>
      </c>
      <c r="BW95" s="7">
        <v>17.381839214941301</v>
      </c>
      <c r="BX95" s="8">
        <v>0.81792541989045897</v>
      </c>
      <c r="BY95" s="7">
        <v>19.950044176525999</v>
      </c>
      <c r="BZ95" s="8">
        <v>1.5228099973179801</v>
      </c>
      <c r="CA95" s="7">
        <v>16.3248052615413</v>
      </c>
      <c r="CB95" s="8">
        <v>1.5657636498606</v>
      </c>
      <c r="CC95" s="7">
        <v>-3.6252389149847</v>
      </c>
      <c r="CD95" s="8">
        <v>2.2843848205709198</v>
      </c>
      <c r="CE95" s="7">
        <v>30.496350524334801</v>
      </c>
      <c r="CF95" s="8">
        <v>1.00335713666918</v>
      </c>
      <c r="CG95" s="7">
        <v>31.997856809057399</v>
      </c>
      <c r="CH95" s="8">
        <v>2.0791237135295599</v>
      </c>
      <c r="CI95" s="7">
        <v>28.618889338273</v>
      </c>
      <c r="CJ95" s="8">
        <v>2.0077392608685898</v>
      </c>
      <c r="CK95" s="7">
        <v>-3.37896747078437</v>
      </c>
      <c r="CL95" s="8">
        <v>2.7576083403715299</v>
      </c>
      <c r="CM95" s="7">
        <v>28.251376718234798</v>
      </c>
      <c r="CN95" s="8">
        <v>0.97940693202987505</v>
      </c>
      <c r="CO95" s="7">
        <v>30.553332861879401</v>
      </c>
      <c r="CP95" s="8">
        <v>1.7994308751911099</v>
      </c>
      <c r="CQ95" s="7">
        <v>25.638819925283698</v>
      </c>
      <c r="CR95" s="8">
        <v>2.0476781553854102</v>
      </c>
      <c r="CS95" s="7">
        <v>-4.9145129365957603</v>
      </c>
      <c r="CT95" s="8">
        <v>2.8297506197976201</v>
      </c>
      <c r="CU95" s="7">
        <v>29.191221209332699</v>
      </c>
      <c r="CV95" s="8">
        <v>1.0209080292263999</v>
      </c>
      <c r="CW95" s="7">
        <v>29.6426885347636</v>
      </c>
      <c r="CX95" s="8">
        <v>1.8176667654663199</v>
      </c>
      <c r="CY95" s="7">
        <v>28.604557658743602</v>
      </c>
      <c r="CZ95" s="8">
        <v>1.9221933116552401</v>
      </c>
      <c r="DA95" s="7">
        <v>-1.0381308760200001</v>
      </c>
      <c r="DB95" s="9">
        <v>2.4714815265204599</v>
      </c>
    </row>
    <row r="96" spans="1:106" ht="15" customHeight="1" x14ac:dyDescent="0.25">
      <c r="A96" s="26" t="s">
        <v>60</v>
      </c>
      <c r="B96" s="56">
        <v>3</v>
      </c>
      <c r="C96" s="7">
        <v>42.832040806604901</v>
      </c>
      <c r="D96" s="8">
        <v>1.47085560980425</v>
      </c>
      <c r="E96" s="7">
        <v>38.682214871989402</v>
      </c>
      <c r="F96" s="8">
        <v>2.8969752976149299</v>
      </c>
      <c r="G96" s="7">
        <v>43.548480940440797</v>
      </c>
      <c r="H96" s="8">
        <v>2.6720889552648699</v>
      </c>
      <c r="I96" s="7">
        <v>4.8662660684513499</v>
      </c>
      <c r="J96" s="8">
        <v>2.9661924483592399</v>
      </c>
      <c r="K96" s="7">
        <v>43.1137271262929</v>
      </c>
      <c r="L96" s="8">
        <v>1.71487655436526</v>
      </c>
      <c r="M96" s="7">
        <v>41.835118236452701</v>
      </c>
      <c r="N96" s="8">
        <v>3.0632473821292701</v>
      </c>
      <c r="O96" s="7">
        <v>41.447002526675099</v>
      </c>
      <c r="P96" s="8">
        <v>2.97937834514866</v>
      </c>
      <c r="Q96" s="7">
        <v>-0.38811570977753701</v>
      </c>
      <c r="R96" s="8">
        <v>3.70600803964718</v>
      </c>
      <c r="S96" s="7">
        <v>44.7549342319899</v>
      </c>
      <c r="T96" s="8">
        <v>1.98702658806584</v>
      </c>
      <c r="U96" s="7">
        <v>47.4545164084794</v>
      </c>
      <c r="V96" s="8">
        <v>4.4134272605870004</v>
      </c>
      <c r="W96" s="7">
        <v>42.252571271866003</v>
      </c>
      <c r="X96" s="8">
        <v>3.5046969448906</v>
      </c>
      <c r="Y96" s="7">
        <v>-5.20194513661336</v>
      </c>
      <c r="Z96" s="8">
        <v>5.7593438469104896</v>
      </c>
      <c r="AA96" s="7">
        <v>42.347645397776901</v>
      </c>
      <c r="AB96" s="8">
        <v>2.0698170571289198</v>
      </c>
      <c r="AC96" s="7">
        <v>42.231738162786002</v>
      </c>
      <c r="AD96" s="8">
        <v>4.0248518122203301</v>
      </c>
      <c r="AE96" s="7">
        <v>42.630635707350301</v>
      </c>
      <c r="AF96" s="8">
        <v>2.8027870877439098</v>
      </c>
      <c r="AG96" s="7">
        <v>0.39889754456425702</v>
      </c>
      <c r="AH96" s="8">
        <v>3.9336374230005502</v>
      </c>
      <c r="AI96" s="7">
        <v>47.184756750155799</v>
      </c>
      <c r="AJ96" s="8">
        <v>2.29473279940771</v>
      </c>
      <c r="AK96" s="7">
        <v>49.662206403879097</v>
      </c>
      <c r="AL96" s="8">
        <v>2.8946615621876899</v>
      </c>
      <c r="AM96" s="7">
        <v>44.759560157290103</v>
      </c>
      <c r="AN96" s="8">
        <v>3.2540772326735099</v>
      </c>
      <c r="AO96" s="7">
        <v>-4.9026462465889802</v>
      </c>
      <c r="AP96" s="8">
        <v>3.8679964616565701</v>
      </c>
      <c r="AQ96" s="7">
        <v>37.221602535951398</v>
      </c>
      <c r="AR96" s="8">
        <v>1.93685343854341</v>
      </c>
      <c r="AS96" s="7">
        <v>45.633748685229698</v>
      </c>
      <c r="AT96" s="8">
        <v>4.01111850771726</v>
      </c>
      <c r="AU96" s="7">
        <v>32.529703469942397</v>
      </c>
      <c r="AV96" s="8">
        <v>2.7510665044626901</v>
      </c>
      <c r="AW96" s="7">
        <v>-13.1040452152873</v>
      </c>
      <c r="AX96" s="8">
        <v>3.92502298373158</v>
      </c>
      <c r="AY96" s="7">
        <v>15.4624025481112</v>
      </c>
      <c r="AZ96" s="8">
        <v>1.2849644001435701</v>
      </c>
      <c r="BA96" s="7">
        <v>20.191042218023799</v>
      </c>
      <c r="BB96" s="8">
        <v>2.14201985771173</v>
      </c>
      <c r="BC96" s="7">
        <v>12.9247161702213</v>
      </c>
      <c r="BD96" s="8">
        <v>1.70936743746118</v>
      </c>
      <c r="BE96" s="7">
        <v>-7.2663260478025498</v>
      </c>
      <c r="BF96" s="8">
        <v>2.2556056840681502</v>
      </c>
      <c r="BG96" s="7">
        <v>35.790013231348297</v>
      </c>
      <c r="BH96" s="8">
        <v>2.0287910405510301</v>
      </c>
      <c r="BI96" s="7">
        <v>38.838114385818002</v>
      </c>
      <c r="BJ96" s="8">
        <v>2.7772239539872898</v>
      </c>
      <c r="BK96" s="7">
        <v>34.468929112880303</v>
      </c>
      <c r="BL96" s="8">
        <v>3.7235991160483799</v>
      </c>
      <c r="BM96" s="7">
        <v>-4.3691852729377798</v>
      </c>
      <c r="BN96" s="8">
        <v>3.8503653074481701</v>
      </c>
      <c r="BO96" s="7">
        <v>28.588523297398901</v>
      </c>
      <c r="BP96" s="8">
        <v>1.27418414000172</v>
      </c>
      <c r="BQ96" s="7">
        <v>26.6017600796133</v>
      </c>
      <c r="BR96" s="8">
        <v>2.24753137234259</v>
      </c>
      <c r="BS96" s="7">
        <v>27.600627953743999</v>
      </c>
      <c r="BT96" s="8">
        <v>3.2686340615739602</v>
      </c>
      <c r="BU96" s="7">
        <v>0.998867874130688</v>
      </c>
      <c r="BV96" s="8">
        <v>3.9246097665211499</v>
      </c>
      <c r="BW96" s="7">
        <v>27.713746140431599</v>
      </c>
      <c r="BX96" s="8">
        <v>1.68344070635878</v>
      </c>
      <c r="BY96" s="7">
        <v>22.927774868836199</v>
      </c>
      <c r="BZ96" s="8">
        <v>2.4953329033629301</v>
      </c>
      <c r="CA96" s="7">
        <v>28.782502623983898</v>
      </c>
      <c r="CB96" s="8">
        <v>2.69394819587726</v>
      </c>
      <c r="CC96" s="7">
        <v>5.8547277551477004</v>
      </c>
      <c r="CD96" s="8">
        <v>3.7206413426527698</v>
      </c>
      <c r="CE96" s="7">
        <v>29.225569174994</v>
      </c>
      <c r="CF96" s="8">
        <v>1.3814394613625001</v>
      </c>
      <c r="CG96" s="7">
        <v>27.396783689509</v>
      </c>
      <c r="CH96" s="8">
        <v>2.6049805497435599</v>
      </c>
      <c r="CI96" s="7">
        <v>30.369363906852399</v>
      </c>
      <c r="CJ96" s="8">
        <v>2.7184039788240102</v>
      </c>
      <c r="CK96" s="7">
        <v>2.97258021734336</v>
      </c>
      <c r="CL96" s="8">
        <v>4.1911480939874899</v>
      </c>
      <c r="CM96" s="7">
        <v>34.342858972129598</v>
      </c>
      <c r="CN96" s="8">
        <v>1.74655186281652</v>
      </c>
      <c r="CO96" s="7">
        <v>34.320484705096703</v>
      </c>
      <c r="CP96" s="8">
        <v>3.6838455928086802</v>
      </c>
      <c r="CQ96" s="7">
        <v>34.117755774487897</v>
      </c>
      <c r="CR96" s="8">
        <v>2.5143640325301799</v>
      </c>
      <c r="CS96" s="7">
        <v>-0.202728930608785</v>
      </c>
      <c r="CT96" s="8">
        <v>4.55518674628631</v>
      </c>
      <c r="CU96" s="7">
        <v>19.9024905025883</v>
      </c>
      <c r="CV96" s="8">
        <v>1.16114408562046</v>
      </c>
      <c r="CW96" s="7">
        <v>18.061096409426799</v>
      </c>
      <c r="CX96" s="8">
        <v>1.8598499518124101</v>
      </c>
      <c r="CY96" s="7">
        <v>20.1787776875567</v>
      </c>
      <c r="CZ96" s="8">
        <v>2.2988827579422901</v>
      </c>
      <c r="DA96" s="7">
        <v>2.1176812781298402</v>
      </c>
      <c r="DB96" s="9">
        <v>2.96292232982502</v>
      </c>
    </row>
    <row r="97" spans="1:106" ht="15.75" customHeight="1" x14ac:dyDescent="0.25">
      <c r="A97" s="63" t="s">
        <v>220</v>
      </c>
      <c r="B97" s="57">
        <v>3</v>
      </c>
      <c r="C97" s="38">
        <v>39.414842615579097</v>
      </c>
      <c r="D97" s="39">
        <v>0.463026141641736</v>
      </c>
      <c r="E97" s="38">
        <v>40.7325374956025</v>
      </c>
      <c r="F97" s="39">
        <v>0.89022199254196699</v>
      </c>
      <c r="G97" s="38">
        <v>37.445404308623203</v>
      </c>
      <c r="H97" s="39">
        <v>0.88050862159675602</v>
      </c>
      <c r="I97" s="38">
        <v>-3.2871331869792799</v>
      </c>
      <c r="J97" s="39">
        <v>1.1669295312044901</v>
      </c>
      <c r="K97" s="38">
        <v>38.2154626472635</v>
      </c>
      <c r="L97" s="39">
        <v>0.47600388329932097</v>
      </c>
      <c r="M97" s="38">
        <v>39.694584681906001</v>
      </c>
      <c r="N97" s="39">
        <v>0.855139127624857</v>
      </c>
      <c r="O97" s="38">
        <v>36.243916677942103</v>
      </c>
      <c r="P97" s="39">
        <v>0.87533802441657005</v>
      </c>
      <c r="Q97" s="38">
        <v>-3.4506680039639401</v>
      </c>
      <c r="R97" s="39">
        <v>1.1595244604702599</v>
      </c>
      <c r="S97" s="38">
        <v>51.291624473421201</v>
      </c>
      <c r="T97" s="39">
        <v>0.52436452473546502</v>
      </c>
      <c r="U97" s="38">
        <v>53.590454269580498</v>
      </c>
      <c r="V97" s="39">
        <v>1.0274171059098101</v>
      </c>
      <c r="W97" s="38">
        <v>49.609306677288203</v>
      </c>
      <c r="X97" s="39">
        <v>0.98615528061779001</v>
      </c>
      <c r="Y97" s="38">
        <v>-3.9811475922923001</v>
      </c>
      <c r="Z97" s="39">
        <v>1.42883439623539</v>
      </c>
      <c r="AA97" s="38">
        <v>52.323269556732498</v>
      </c>
      <c r="AB97" s="39">
        <v>0.53646487195665604</v>
      </c>
      <c r="AC97" s="38">
        <v>52.3925025519016</v>
      </c>
      <c r="AD97" s="39">
        <v>1.10630736387956</v>
      </c>
      <c r="AE97" s="38">
        <v>51.555345637990598</v>
      </c>
      <c r="AF97" s="39">
        <v>0.89691776331553097</v>
      </c>
      <c r="AG97" s="38">
        <v>-0.83715691391101199</v>
      </c>
      <c r="AH97" s="39">
        <v>1.3234237876400501</v>
      </c>
      <c r="AI97" s="38">
        <v>50.722954320181998</v>
      </c>
      <c r="AJ97" s="39">
        <v>0.493088450647786</v>
      </c>
      <c r="AK97" s="38">
        <v>51.793173750161102</v>
      </c>
      <c r="AL97" s="39">
        <v>0.871005900611313</v>
      </c>
      <c r="AM97" s="38">
        <v>48.0503157038452</v>
      </c>
      <c r="AN97" s="39">
        <v>0.84571011935050899</v>
      </c>
      <c r="AO97" s="38">
        <v>-3.74285804631596</v>
      </c>
      <c r="AP97" s="39">
        <v>1.1656435377579999</v>
      </c>
      <c r="AQ97" s="38">
        <v>38.759248976159</v>
      </c>
      <c r="AR97" s="39">
        <v>0.51140740249683903</v>
      </c>
      <c r="AS97" s="38">
        <v>52.230141219793801</v>
      </c>
      <c r="AT97" s="39">
        <v>1.1050059895908</v>
      </c>
      <c r="AU97" s="38">
        <v>28.750077946577399</v>
      </c>
      <c r="AV97" s="39">
        <v>0.81407953460932503</v>
      </c>
      <c r="AW97" s="38">
        <v>-23.480063273216398</v>
      </c>
      <c r="AX97" s="39">
        <v>1.33798658076333</v>
      </c>
      <c r="AY97" s="38">
        <v>13.5347654477451</v>
      </c>
      <c r="AZ97" s="39">
        <v>0.34272709341291202</v>
      </c>
      <c r="BA97" s="38">
        <v>19.508977927106599</v>
      </c>
      <c r="BB97" s="39">
        <v>0.72978573365586497</v>
      </c>
      <c r="BC97" s="38">
        <v>11.2691462814847</v>
      </c>
      <c r="BD97" s="39">
        <v>0.57692251980278497</v>
      </c>
      <c r="BE97" s="38">
        <v>-8.2398316456218907</v>
      </c>
      <c r="BF97" s="39">
        <v>0.89100120423419904</v>
      </c>
      <c r="BG97" s="38">
        <v>34.467395486079504</v>
      </c>
      <c r="BH97" s="39">
        <v>0.45240903173964298</v>
      </c>
      <c r="BI97" s="38">
        <v>35.626072953448599</v>
      </c>
      <c r="BJ97" s="39">
        <v>0.81510058812972497</v>
      </c>
      <c r="BK97" s="38">
        <v>32.913750401763302</v>
      </c>
      <c r="BL97" s="39">
        <v>0.81464514199834503</v>
      </c>
      <c r="BM97" s="38">
        <v>-2.7123225516853098</v>
      </c>
      <c r="BN97" s="39">
        <v>1.0791183649647</v>
      </c>
      <c r="BO97" s="38">
        <v>31.806172695635102</v>
      </c>
      <c r="BP97" s="39">
        <v>0.42035300079753202</v>
      </c>
      <c r="BQ97" s="38">
        <v>32.606346909473203</v>
      </c>
      <c r="BR97" s="39">
        <v>0.84678786854065002</v>
      </c>
      <c r="BS97" s="38">
        <v>31.447925993199402</v>
      </c>
      <c r="BT97" s="39">
        <v>0.84395233091696498</v>
      </c>
      <c r="BU97" s="38">
        <v>-1.15842091627379</v>
      </c>
      <c r="BV97" s="39">
        <v>1.1826890442851501</v>
      </c>
      <c r="BW97" s="38">
        <v>32.791024898482199</v>
      </c>
      <c r="BX97" s="39">
        <v>0.46218551479060099</v>
      </c>
      <c r="BY97" s="38">
        <v>34.763312778864098</v>
      </c>
      <c r="BZ97" s="39">
        <v>0.86986661679178701</v>
      </c>
      <c r="CA97" s="38">
        <v>31.464565601439499</v>
      </c>
      <c r="CB97" s="39">
        <v>0.80772855464330096</v>
      </c>
      <c r="CC97" s="38">
        <v>-3.2987471774245898</v>
      </c>
      <c r="CD97" s="39">
        <v>1.16728464176116</v>
      </c>
      <c r="CE97" s="38">
        <v>38.153737122892302</v>
      </c>
      <c r="CF97" s="39">
        <v>0.45659841384560501</v>
      </c>
      <c r="CG97" s="38">
        <v>40.578611549555603</v>
      </c>
      <c r="CH97" s="39">
        <v>0.88357879426075703</v>
      </c>
      <c r="CI97" s="38">
        <v>37.084435950787203</v>
      </c>
      <c r="CJ97" s="39">
        <v>0.81682732444314499</v>
      </c>
      <c r="CK97" s="38">
        <v>-3.49417559876836</v>
      </c>
      <c r="CL97" s="39">
        <v>1.2071586969744701</v>
      </c>
      <c r="CM97" s="38">
        <v>38.053540556087</v>
      </c>
      <c r="CN97" s="39">
        <v>0.44433499610837901</v>
      </c>
      <c r="CO97" s="38">
        <v>39.189398969638297</v>
      </c>
      <c r="CP97" s="39">
        <v>0.93786484647817003</v>
      </c>
      <c r="CQ97" s="38">
        <v>36.178420963931501</v>
      </c>
      <c r="CR97" s="39">
        <v>0.86867378760196801</v>
      </c>
      <c r="CS97" s="38">
        <v>-3.0109780057068298</v>
      </c>
      <c r="CT97" s="39">
        <v>1.25007800641848</v>
      </c>
      <c r="CU97" s="38">
        <v>26.005046744975299</v>
      </c>
      <c r="CV97" s="39">
        <v>0.38843336014601398</v>
      </c>
      <c r="CW97" s="38">
        <v>28.083964863759299</v>
      </c>
      <c r="CX97" s="39">
        <v>0.76393798838804605</v>
      </c>
      <c r="CY97" s="38">
        <v>25.173484558476101</v>
      </c>
      <c r="CZ97" s="39">
        <v>0.75133130505232504</v>
      </c>
      <c r="DA97" s="38">
        <v>-2.9104803052831301</v>
      </c>
      <c r="DB97" s="40">
        <v>1.0454451637364499</v>
      </c>
    </row>
    <row r="99" spans="1:106" x14ac:dyDescent="0.25">
      <c r="A99" s="41" t="s">
        <v>132</v>
      </c>
    </row>
    <row r="100" spans="1:106" x14ac:dyDescent="0.25">
      <c r="A100" s="1" t="s">
        <v>241</v>
      </c>
    </row>
    <row r="101" spans="1:106" x14ac:dyDescent="0.25">
      <c r="A101" s="64" t="s">
        <v>200</v>
      </c>
    </row>
    <row r="102" spans="1:106" x14ac:dyDescent="0.25">
      <c r="A102" s="41" t="s">
        <v>80</v>
      </c>
    </row>
    <row r="103" spans="1:106" x14ac:dyDescent="0.25">
      <c r="A103" s="41" t="s">
        <v>122</v>
      </c>
    </row>
    <row r="104" spans="1:106" x14ac:dyDescent="0.25">
      <c r="A104" s="41" t="s">
        <v>81</v>
      </c>
    </row>
    <row r="105" spans="1:106" x14ac:dyDescent="0.25">
      <c r="A105" s="41" t="s">
        <v>64</v>
      </c>
    </row>
    <row r="106" spans="1:106" x14ac:dyDescent="0.25">
      <c r="A106" s="44" t="str">
        <f>HYPERLINK("https://oecdcode.org/disclaimers/cyprus.html", "Information on data for Cyprus: https://oecdcode.org/disclaimers/cyprus.html")</f>
        <v>Information on data for Cyprus: https://oecdcode.org/disclaimers/cyprus.html</v>
      </c>
    </row>
    <row r="107" spans="1:106" x14ac:dyDescent="0.25">
      <c r="A107" s="41" t="s">
        <v>66</v>
      </c>
    </row>
  </sheetData>
  <mergeCells count="80">
    <mergeCell ref="AM9:AN9"/>
    <mergeCell ref="AO9:AP9"/>
    <mergeCell ref="AK8:AP8"/>
    <mergeCell ref="E9:F9"/>
    <mergeCell ref="G9:H9"/>
    <mergeCell ref="I9:J9"/>
    <mergeCell ref="M9:N9"/>
    <mergeCell ref="O9:P9"/>
    <mergeCell ref="Q9:R9"/>
    <mergeCell ref="U9:V9"/>
    <mergeCell ref="W9:X9"/>
    <mergeCell ref="Y9:Z9"/>
    <mergeCell ref="M8:R8"/>
    <mergeCell ref="S8:T9"/>
    <mergeCell ref="U8:Z8"/>
    <mergeCell ref="AI8:AJ9"/>
    <mergeCell ref="AC9:AD9"/>
    <mergeCell ref="AE9:AF9"/>
    <mergeCell ref="AG9:AH9"/>
    <mergeCell ref="AK9:AL9"/>
    <mergeCell ref="B6:B10"/>
    <mergeCell ref="C7:J7"/>
    <mergeCell ref="K7:R7"/>
    <mergeCell ref="S7:Z7"/>
    <mergeCell ref="AA7:AH7"/>
    <mergeCell ref="C8:D9"/>
    <mergeCell ref="E8:J8"/>
    <mergeCell ref="K8:L9"/>
    <mergeCell ref="AA8:AB9"/>
    <mergeCell ref="AC8:AH8"/>
    <mergeCell ref="C6:DB6"/>
    <mergeCell ref="AQ7:AX7"/>
    <mergeCell ref="AY7:BF7"/>
    <mergeCell ref="BG7:BN7"/>
    <mergeCell ref="BO7:BV7"/>
    <mergeCell ref="BW7:CD7"/>
    <mergeCell ref="CE7:CL7"/>
    <mergeCell ref="CM7:CT7"/>
    <mergeCell ref="CU7:DB7"/>
    <mergeCell ref="AI7:AP7"/>
    <mergeCell ref="AQ8:AR9"/>
    <mergeCell ref="AS8:AX8"/>
    <mergeCell ref="AY8:AZ9"/>
    <mergeCell ref="BA8:BF8"/>
    <mergeCell ref="BG8:BH9"/>
    <mergeCell ref="BI8:BN8"/>
    <mergeCell ref="BO8:BP9"/>
    <mergeCell ref="BQ8:BV8"/>
    <mergeCell ref="BW8:BX9"/>
    <mergeCell ref="BY8:CD8"/>
    <mergeCell ref="CM8:CN9"/>
    <mergeCell ref="CO8:CT8"/>
    <mergeCell ref="CU8:CV9"/>
    <mergeCell ref="CS9:CT9"/>
    <mergeCell ref="BY9:BZ9"/>
    <mergeCell ref="CA9:CB9"/>
    <mergeCell ref="CC9:CD9"/>
    <mergeCell ref="CE8:CF9"/>
    <mergeCell ref="CG8:CL8"/>
    <mergeCell ref="CG9:CH9"/>
    <mergeCell ref="CI9:CJ9"/>
    <mergeCell ref="CK9:CL9"/>
    <mergeCell ref="CO9:CP9"/>
    <mergeCell ref="CQ9:CR9"/>
    <mergeCell ref="CW9:CX9"/>
    <mergeCell ref="CY9:CZ9"/>
    <mergeCell ref="DA9:DB9"/>
    <mergeCell ref="CW8:DB8"/>
    <mergeCell ref="AS9:AT9"/>
    <mergeCell ref="AU9:AV9"/>
    <mergeCell ref="AW9:AX9"/>
    <mergeCell ref="BA9:BB9"/>
    <mergeCell ref="BC9:BD9"/>
    <mergeCell ref="BE9:BF9"/>
    <mergeCell ref="BI9:BJ9"/>
    <mergeCell ref="BK9:BL9"/>
    <mergeCell ref="BM9:BN9"/>
    <mergeCell ref="BQ9:BR9"/>
    <mergeCell ref="BS9:BT9"/>
    <mergeCell ref="BU9:BV9"/>
  </mergeCells>
  <conditionalFormatting sqref="I1:I201">
    <cfRule type="expression" dxfId="616" priority="13">
      <formula>ABS(I1/J1)&gt;1.95996398454005</formula>
    </cfRule>
  </conditionalFormatting>
  <conditionalFormatting sqref="Q1:Q201">
    <cfRule type="expression" dxfId="615" priority="12">
      <formula>ABS(Q1/R1)&gt;1.95996398454005</formula>
    </cfRule>
  </conditionalFormatting>
  <conditionalFormatting sqref="Y1:Y201">
    <cfRule type="expression" dxfId="614" priority="11">
      <formula>ABS(Y1/Z1)&gt;1.95996398454005</formula>
    </cfRule>
  </conditionalFormatting>
  <conditionalFormatting sqref="AG1:AG201">
    <cfRule type="expression" dxfId="613" priority="10">
      <formula>ABS(AG1/AH1)&gt;1.95996398454005</formula>
    </cfRule>
  </conditionalFormatting>
  <conditionalFormatting sqref="AO1:AO201">
    <cfRule type="expression" dxfId="612" priority="9">
      <formula>ABS(AO1/AP1)&gt;1.95996398454005</formula>
    </cfRule>
  </conditionalFormatting>
  <conditionalFormatting sqref="AW1:AW200">
    <cfRule type="expression" dxfId="611" priority="8">
      <formula>ABS(AW1/AX1)&gt;1.95996398454005</formula>
    </cfRule>
  </conditionalFormatting>
  <conditionalFormatting sqref="BE1:BE200">
    <cfRule type="expression" dxfId="610" priority="7">
      <formula>ABS(BE1/BF1)&gt;1.95996398454005</formula>
    </cfRule>
  </conditionalFormatting>
  <conditionalFormatting sqref="BM1:BM200">
    <cfRule type="expression" dxfId="609" priority="6">
      <formula>ABS(BM1/BN1)&gt;1.95996398454005</formula>
    </cfRule>
  </conditionalFormatting>
  <conditionalFormatting sqref="BU1:BU200">
    <cfRule type="expression" dxfId="608" priority="5">
      <formula>ABS(BU1/BV1)&gt;1.95996398454005</formula>
    </cfRule>
  </conditionalFormatting>
  <conditionalFormatting sqref="CC1:CC200">
    <cfRule type="expression" dxfId="607" priority="4">
      <formula>ABS(CC1/CD1)&gt;1.95996398454005</formula>
    </cfRule>
  </conditionalFormatting>
  <conditionalFormatting sqref="CK1:CK200">
    <cfRule type="expression" dxfId="606" priority="3">
      <formula>ABS(CK1/CL1)&gt;1.95996398454005</formula>
    </cfRule>
  </conditionalFormatting>
  <conditionalFormatting sqref="CS1:CS200">
    <cfRule type="expression" dxfId="605" priority="2">
      <formula>ABS(CS1/CT1)&gt;1.95996398454005</formula>
    </cfRule>
  </conditionalFormatting>
  <conditionalFormatting sqref="DA1:DA200">
    <cfRule type="expression" dxfId="604" priority="1">
      <formula>ABS(DA1/DB1)&gt;1.95996398454005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D105"/>
  <sheetViews>
    <sheetView showGridLines="0" zoomScale="80" workbookViewId="0"/>
  </sheetViews>
  <sheetFormatPr defaultColWidth="10.90625" defaultRowHeight="12.5" x14ac:dyDescent="0.25"/>
  <cols>
    <col min="1" max="1" width="30.7265625" customWidth="1"/>
    <col min="2" max="2" width="8.7265625" customWidth="1"/>
  </cols>
  <sheetData>
    <row r="1" spans="1:30" x14ac:dyDescent="0.25">
      <c r="A1" s="41" t="s">
        <v>299</v>
      </c>
    </row>
    <row r="2" spans="1:30" ht="13" x14ac:dyDescent="0.3">
      <c r="A2" s="42" t="s">
        <v>300</v>
      </c>
    </row>
    <row r="3" spans="1:30" ht="13" x14ac:dyDescent="0.3">
      <c r="A3" s="43" t="s">
        <v>387</v>
      </c>
    </row>
    <row r="4" spans="1:30" x14ac:dyDescent="0.25">
      <c r="A4" s="160" t="str">
        <f>HYPERLINK("#'TOC'!A1", "Back to TOC")</f>
        <v>Back to TOC</v>
      </c>
    </row>
    <row r="7" spans="1:30" ht="16" customHeight="1" x14ac:dyDescent="0.25">
      <c r="B7" s="658" t="s">
        <v>388</v>
      </c>
      <c r="C7" s="662" t="s">
        <v>613</v>
      </c>
      <c r="D7" s="662"/>
      <c r="E7" s="662"/>
      <c r="F7" s="662"/>
      <c r="G7" s="662"/>
      <c r="H7" s="662"/>
      <c r="I7" s="662"/>
      <c r="J7" s="662"/>
      <c r="K7" s="662"/>
      <c r="L7" s="662"/>
      <c r="M7" s="662"/>
      <c r="N7" s="662"/>
      <c r="O7" s="662"/>
      <c r="P7" s="662"/>
      <c r="Q7" s="662"/>
      <c r="R7" s="662"/>
      <c r="S7" s="662"/>
      <c r="T7" s="662"/>
      <c r="U7" s="662"/>
      <c r="V7" s="662"/>
      <c r="W7" s="662"/>
      <c r="X7" s="662"/>
      <c r="Y7" s="662"/>
      <c r="Z7" s="662"/>
      <c r="AA7" s="662"/>
      <c r="AB7" s="662"/>
      <c r="AC7" s="662"/>
      <c r="AD7" s="663"/>
    </row>
    <row r="8" spans="1:30" ht="32" customHeight="1" x14ac:dyDescent="0.25">
      <c r="B8" s="659"/>
      <c r="C8" s="647" t="s">
        <v>510</v>
      </c>
      <c r="D8" s="647"/>
      <c r="E8" s="647" t="s">
        <v>601</v>
      </c>
      <c r="F8" s="647"/>
      <c r="G8" s="647"/>
      <c r="H8" s="647"/>
      <c r="I8" s="647"/>
      <c r="J8" s="647"/>
      <c r="K8" s="647" t="s">
        <v>605</v>
      </c>
      <c r="L8" s="647"/>
      <c r="M8" s="647"/>
      <c r="N8" s="647"/>
      <c r="O8" s="647"/>
      <c r="P8" s="647"/>
      <c r="Q8" s="647"/>
      <c r="R8" s="647"/>
      <c r="S8" s="647" t="s">
        <v>511</v>
      </c>
      <c r="T8" s="647"/>
      <c r="U8" s="647"/>
      <c r="V8" s="647"/>
      <c r="W8" s="647"/>
      <c r="X8" s="647"/>
      <c r="Y8" s="647"/>
      <c r="Z8" s="647"/>
      <c r="AA8" s="667" t="s">
        <v>501</v>
      </c>
      <c r="AB8" s="667"/>
      <c r="AC8" s="667" t="s">
        <v>502</v>
      </c>
      <c r="AD8" s="669"/>
    </row>
    <row r="9" spans="1:30" ht="32" customHeight="1" x14ac:dyDescent="0.25">
      <c r="B9" s="659"/>
      <c r="C9" s="647"/>
      <c r="D9" s="647"/>
      <c r="E9" s="649" t="s">
        <v>602</v>
      </c>
      <c r="F9" s="649"/>
      <c r="G9" s="649" t="s">
        <v>603</v>
      </c>
      <c r="H9" s="649"/>
      <c r="I9" s="649" t="s">
        <v>604</v>
      </c>
      <c r="J9" s="649"/>
      <c r="K9" s="649" t="s">
        <v>606</v>
      </c>
      <c r="L9" s="649"/>
      <c r="M9" s="649" t="s">
        <v>607</v>
      </c>
      <c r="N9" s="649"/>
      <c r="O9" s="649" t="s">
        <v>608</v>
      </c>
      <c r="P9" s="649"/>
      <c r="Q9" s="649" t="s">
        <v>552</v>
      </c>
      <c r="R9" s="649"/>
      <c r="S9" s="649" t="s">
        <v>512</v>
      </c>
      <c r="T9" s="649"/>
      <c r="U9" s="649" t="s">
        <v>513</v>
      </c>
      <c r="V9" s="649"/>
      <c r="W9" s="649" t="s">
        <v>514</v>
      </c>
      <c r="X9" s="649"/>
      <c r="Y9" s="649" t="s">
        <v>515</v>
      </c>
      <c r="Z9" s="649"/>
      <c r="AA9" s="668" t="s">
        <v>510</v>
      </c>
      <c r="AB9" s="668"/>
      <c r="AC9" s="668" t="s">
        <v>510</v>
      </c>
      <c r="AD9" s="670"/>
    </row>
    <row r="10" spans="1:30" ht="16" customHeight="1" x14ac:dyDescent="0.25">
      <c r="B10" s="660"/>
      <c r="C10" s="144" t="s">
        <v>518</v>
      </c>
      <c r="D10" s="144" t="s">
        <v>389</v>
      </c>
      <c r="E10" s="144" t="s">
        <v>518</v>
      </c>
      <c r="F10" s="144" t="s">
        <v>389</v>
      </c>
      <c r="G10" s="144" t="s">
        <v>518</v>
      </c>
      <c r="H10" s="144" t="s">
        <v>389</v>
      </c>
      <c r="I10" s="144" t="s">
        <v>519</v>
      </c>
      <c r="J10" s="144" t="s">
        <v>389</v>
      </c>
      <c r="K10" s="144" t="s">
        <v>518</v>
      </c>
      <c r="L10" s="144" t="s">
        <v>389</v>
      </c>
      <c r="M10" s="144" t="s">
        <v>518</v>
      </c>
      <c r="N10" s="144" t="s">
        <v>389</v>
      </c>
      <c r="O10" s="144" t="s">
        <v>518</v>
      </c>
      <c r="P10" s="144" t="s">
        <v>389</v>
      </c>
      <c r="Q10" s="144" t="s">
        <v>519</v>
      </c>
      <c r="R10" s="144" t="s">
        <v>389</v>
      </c>
      <c r="S10" s="144" t="s">
        <v>518</v>
      </c>
      <c r="T10" s="144" t="s">
        <v>389</v>
      </c>
      <c r="U10" s="144" t="s">
        <v>518</v>
      </c>
      <c r="V10" s="144" t="s">
        <v>389</v>
      </c>
      <c r="W10" s="144" t="s">
        <v>518</v>
      </c>
      <c r="X10" s="144" t="s">
        <v>389</v>
      </c>
      <c r="Y10" s="144" t="s">
        <v>519</v>
      </c>
      <c r="Z10" s="144" t="s">
        <v>389</v>
      </c>
      <c r="AA10" s="144" t="s">
        <v>519</v>
      </c>
      <c r="AB10" s="144" t="s">
        <v>389</v>
      </c>
      <c r="AC10" s="144" t="s">
        <v>519</v>
      </c>
      <c r="AD10" s="183" t="s">
        <v>389</v>
      </c>
    </row>
    <row r="11" spans="1:30" ht="13" customHeight="1" x14ac:dyDescent="0.25">
      <c r="A11" s="214"/>
      <c r="B11" s="204"/>
      <c r="C11" s="235" t="s">
        <v>1678</v>
      </c>
      <c r="D11" s="236" t="s">
        <v>1679</v>
      </c>
      <c r="E11" s="235" t="s">
        <v>1846</v>
      </c>
      <c r="F11" s="236" t="s">
        <v>1847</v>
      </c>
      <c r="G11" s="235" t="s">
        <v>1848</v>
      </c>
      <c r="H11" s="236" t="s">
        <v>1849</v>
      </c>
      <c r="I11" s="235" t="s">
        <v>1850</v>
      </c>
      <c r="J11" s="236" t="s">
        <v>1851</v>
      </c>
      <c r="K11" s="235" t="s">
        <v>1852</v>
      </c>
      <c r="L11" s="236" t="s">
        <v>1853</v>
      </c>
      <c r="M11" s="235" t="s">
        <v>1854</v>
      </c>
      <c r="N11" s="236" t="s">
        <v>1855</v>
      </c>
      <c r="O11" s="235" t="s">
        <v>1856</v>
      </c>
      <c r="P11" s="236" t="s">
        <v>1857</v>
      </c>
      <c r="Q11" s="235" t="s">
        <v>1858</v>
      </c>
      <c r="R11" s="236" t="s">
        <v>1859</v>
      </c>
      <c r="S11" s="235" t="s">
        <v>1860</v>
      </c>
      <c r="T11" s="236" t="s">
        <v>1861</v>
      </c>
      <c r="U11" s="235" t="s">
        <v>1862</v>
      </c>
      <c r="V11" s="236" t="s">
        <v>1863</v>
      </c>
      <c r="W11" s="235" t="s">
        <v>1864</v>
      </c>
      <c r="X11" s="236" t="s">
        <v>1865</v>
      </c>
      <c r="Y11" s="235" t="s">
        <v>1866</v>
      </c>
      <c r="Z11" s="236" t="s">
        <v>1867</v>
      </c>
      <c r="AA11" s="252" t="s">
        <v>1700</v>
      </c>
      <c r="AB11" s="252" t="s">
        <v>1701</v>
      </c>
      <c r="AC11" s="252" t="s">
        <v>1722</v>
      </c>
      <c r="AD11" s="257" t="s">
        <v>1723</v>
      </c>
    </row>
    <row r="12" spans="1:30" ht="13" customHeight="1" x14ac:dyDescent="0.25">
      <c r="A12" s="26" t="s">
        <v>391</v>
      </c>
      <c r="B12" s="184">
        <v>2</v>
      </c>
      <c r="C12" s="223">
        <v>31.113964280105201</v>
      </c>
      <c r="D12" s="225">
        <v>1.4066441182421301</v>
      </c>
      <c r="E12" s="223">
        <v>29.304810745578099</v>
      </c>
      <c r="F12" s="225">
        <v>1.39321566301627</v>
      </c>
      <c r="G12" s="223">
        <v>36.311182824172903</v>
      </c>
      <c r="H12" s="225">
        <v>2.7133539970251599</v>
      </c>
      <c r="I12" s="223">
        <v>7.0063720785947403</v>
      </c>
      <c r="J12" s="225">
        <v>2.6914386648235902</v>
      </c>
      <c r="K12" s="223">
        <v>33.124706186668199</v>
      </c>
      <c r="L12" s="225">
        <v>3.6814719329949601</v>
      </c>
      <c r="M12" s="223">
        <v>32.616772558392199</v>
      </c>
      <c r="N12" s="225">
        <v>1.55498026252886</v>
      </c>
      <c r="O12" s="223">
        <v>27.604069878103299</v>
      </c>
      <c r="P12" s="225">
        <v>2.0710877250710902</v>
      </c>
      <c r="Q12" s="223">
        <v>-5.5206363085648498</v>
      </c>
      <c r="R12" s="225">
        <v>3.8674479911433299</v>
      </c>
      <c r="S12" s="223">
        <v>35.6224933523876</v>
      </c>
      <c r="T12" s="225">
        <v>2.6540360332586799</v>
      </c>
      <c r="U12" s="223">
        <v>36.946211648595401</v>
      </c>
      <c r="V12" s="225">
        <v>3.08385067889549</v>
      </c>
      <c r="W12" s="223">
        <v>28.410429997242399</v>
      </c>
      <c r="X12" s="225">
        <v>1.3939726041108</v>
      </c>
      <c r="Y12" s="223">
        <v>-7.21206335514524</v>
      </c>
      <c r="Z12" s="225">
        <v>2.7555695564674201</v>
      </c>
      <c r="AA12" s="104"/>
      <c r="AB12" s="104"/>
      <c r="AC12" s="104"/>
      <c r="AD12" s="255"/>
    </row>
    <row r="13" spans="1:30" ht="13" customHeight="1" x14ac:dyDescent="0.25">
      <c r="A13" s="26" t="s">
        <v>392</v>
      </c>
      <c r="B13" s="184">
        <v>2</v>
      </c>
      <c r="C13" s="223">
        <v>15.323706562340099</v>
      </c>
      <c r="D13" s="225">
        <v>1.29556410795187</v>
      </c>
      <c r="E13" s="223">
        <v>14.041270121816201</v>
      </c>
      <c r="F13" s="225">
        <v>1.57570790018866</v>
      </c>
      <c r="G13" s="223">
        <v>17.6544808715709</v>
      </c>
      <c r="H13" s="225">
        <v>1.7751885690574101</v>
      </c>
      <c r="I13" s="223">
        <v>3.61321074975463</v>
      </c>
      <c r="J13" s="225">
        <v>2.1279443470783299</v>
      </c>
      <c r="K13" s="223">
        <v>18.463374844146699</v>
      </c>
      <c r="L13" s="225">
        <v>2.9932537064664499</v>
      </c>
      <c r="M13" s="223">
        <v>15.075203847688</v>
      </c>
      <c r="N13" s="225">
        <v>1.46881862535807</v>
      </c>
      <c r="O13" s="223">
        <v>14.687635367904299</v>
      </c>
      <c r="P13" s="225">
        <v>2.07322883963029</v>
      </c>
      <c r="Q13" s="223">
        <v>-3.7757394762423799</v>
      </c>
      <c r="R13" s="225">
        <v>3.5656727712978098</v>
      </c>
      <c r="S13" s="223">
        <v>15.672393054116499</v>
      </c>
      <c r="T13" s="225">
        <v>2.7948866578015101</v>
      </c>
      <c r="U13" s="223">
        <v>14.760800498425301</v>
      </c>
      <c r="V13" s="225">
        <v>2.1684598872550902</v>
      </c>
      <c r="W13" s="223">
        <v>15.6195558015839</v>
      </c>
      <c r="X13" s="225">
        <v>1.60887568519596</v>
      </c>
      <c r="Y13" s="223">
        <v>-5.2837252532578198E-2</v>
      </c>
      <c r="Z13" s="225">
        <v>3.0786232380557998</v>
      </c>
      <c r="AA13" s="104"/>
      <c r="AB13" s="104"/>
      <c r="AC13" s="104"/>
      <c r="AD13" s="255"/>
    </row>
    <row r="14" spans="1:30" ht="13" customHeight="1" x14ac:dyDescent="0.25">
      <c r="A14" s="26" t="s">
        <v>393</v>
      </c>
      <c r="B14" s="184">
        <v>2</v>
      </c>
      <c r="C14" s="223">
        <v>4.3088348074441702</v>
      </c>
      <c r="D14" s="225">
        <v>0.445886339133304</v>
      </c>
      <c r="E14" s="223">
        <v>3.7583361176640699</v>
      </c>
      <c r="F14" s="225">
        <v>0.51202159094718003</v>
      </c>
      <c r="G14" s="223">
        <v>5.5143491872355499</v>
      </c>
      <c r="H14" s="225">
        <v>0.86208275242924004</v>
      </c>
      <c r="I14" s="223">
        <v>1.75601306957148</v>
      </c>
      <c r="J14" s="225">
        <v>1.00221152987901</v>
      </c>
      <c r="K14" s="223">
        <v>2.14207170139127</v>
      </c>
      <c r="L14" s="225">
        <v>0.68076248658027105</v>
      </c>
      <c r="M14" s="223">
        <v>4.3819089782237999</v>
      </c>
      <c r="N14" s="225">
        <v>0.62959138789060298</v>
      </c>
      <c r="O14" s="223">
        <v>5.2204689775237298</v>
      </c>
      <c r="P14" s="225">
        <v>0.82798147874202499</v>
      </c>
      <c r="Q14" s="223">
        <v>3.0783972761324598</v>
      </c>
      <c r="R14" s="225">
        <v>1.01807728202577</v>
      </c>
      <c r="S14" s="223">
        <v>4.3182345997142697</v>
      </c>
      <c r="T14" s="225">
        <v>0.89611329379559901</v>
      </c>
      <c r="U14" s="223">
        <v>3.17862039619262</v>
      </c>
      <c r="V14" s="225">
        <v>0.72761142173558102</v>
      </c>
      <c r="W14" s="223">
        <v>4.7049718341560904</v>
      </c>
      <c r="X14" s="225">
        <v>0.58815402814173501</v>
      </c>
      <c r="Y14" s="223">
        <v>0.38673723444181801</v>
      </c>
      <c r="Z14" s="225">
        <v>1.02757928248203</v>
      </c>
      <c r="AA14" s="104"/>
      <c r="AB14" s="104"/>
      <c r="AC14" s="104"/>
      <c r="AD14" s="255"/>
    </row>
    <row r="15" spans="1:30" ht="13" customHeight="1" x14ac:dyDescent="0.25">
      <c r="A15" s="26" t="s">
        <v>394</v>
      </c>
      <c r="B15" s="184">
        <v>2</v>
      </c>
      <c r="C15" s="223">
        <v>33.014664773568697</v>
      </c>
      <c r="D15" s="225">
        <v>1.30482608609261</v>
      </c>
      <c r="E15" s="223">
        <v>33.188659236862598</v>
      </c>
      <c r="F15" s="225">
        <v>1.4504503491056</v>
      </c>
      <c r="G15" s="223">
        <v>32.4561469716093</v>
      </c>
      <c r="H15" s="225">
        <v>2.2323441651327198</v>
      </c>
      <c r="I15" s="223">
        <v>-0.73251226525332003</v>
      </c>
      <c r="J15" s="225">
        <v>2.41867030177806</v>
      </c>
      <c r="K15" s="223">
        <v>35.959093944065103</v>
      </c>
      <c r="L15" s="225">
        <v>3.0127688379405999</v>
      </c>
      <c r="M15" s="223">
        <v>33.739953829967497</v>
      </c>
      <c r="N15" s="225">
        <v>1.74176098505334</v>
      </c>
      <c r="O15" s="223">
        <v>31.012692853648598</v>
      </c>
      <c r="P15" s="225">
        <v>1.72579686870454</v>
      </c>
      <c r="Q15" s="223">
        <v>-4.9464010904164901</v>
      </c>
      <c r="R15" s="225">
        <v>3.3781270442045099</v>
      </c>
      <c r="S15" s="223">
        <v>34.483493952173802</v>
      </c>
      <c r="T15" s="225">
        <v>2.4064808847441999</v>
      </c>
      <c r="U15" s="223">
        <v>32.586766012900497</v>
      </c>
      <c r="V15" s="225">
        <v>3.2433835899407901</v>
      </c>
      <c r="W15" s="223">
        <v>32.8898566200155</v>
      </c>
      <c r="X15" s="225">
        <v>1.4465101656855099</v>
      </c>
      <c r="Y15" s="223">
        <v>-1.5936373321582999</v>
      </c>
      <c r="Z15" s="225">
        <v>2.4434441290289501</v>
      </c>
      <c r="AA15" s="104"/>
      <c r="AB15" s="104"/>
      <c r="AC15" s="104"/>
      <c r="AD15" s="255"/>
    </row>
    <row r="16" spans="1:30" ht="13" customHeight="1" x14ac:dyDescent="0.25">
      <c r="A16" s="26" t="s">
        <v>395</v>
      </c>
      <c r="B16" s="184">
        <v>2</v>
      </c>
      <c r="C16" s="223">
        <v>41.753600523328402</v>
      </c>
      <c r="D16" s="225">
        <v>1.14312249388468</v>
      </c>
      <c r="E16" s="223">
        <v>45.451317065742103</v>
      </c>
      <c r="F16" s="225">
        <v>1.5781412888801201</v>
      </c>
      <c r="G16" s="223">
        <v>36.758623059187997</v>
      </c>
      <c r="H16" s="225">
        <v>1.80746776424297</v>
      </c>
      <c r="I16" s="223">
        <v>-8.6926940065541505</v>
      </c>
      <c r="J16" s="225">
        <v>2.54137336171227</v>
      </c>
      <c r="K16" s="223">
        <v>53.4699668250136</v>
      </c>
      <c r="L16" s="225">
        <v>2.6470698501200598</v>
      </c>
      <c r="M16" s="223">
        <v>41.384225454427401</v>
      </c>
      <c r="N16" s="225">
        <v>1.4546978795312699</v>
      </c>
      <c r="O16" s="223">
        <v>30.581677446295501</v>
      </c>
      <c r="P16" s="225">
        <v>3.24690387822822</v>
      </c>
      <c r="Q16" s="223">
        <v>-22.888289378718099</v>
      </c>
      <c r="R16" s="225">
        <v>4.2650760406208104</v>
      </c>
      <c r="S16" s="223">
        <v>49.539679858738502</v>
      </c>
      <c r="T16" s="225">
        <v>2.3114143711636999</v>
      </c>
      <c r="U16" s="223">
        <v>47.380044079411299</v>
      </c>
      <c r="V16" s="225">
        <v>2.8123568740186098</v>
      </c>
      <c r="W16" s="223">
        <v>35.950171175919699</v>
      </c>
      <c r="X16" s="225">
        <v>1.65840949084505</v>
      </c>
      <c r="Y16" s="223">
        <v>-13.589508682818799</v>
      </c>
      <c r="Z16" s="225">
        <v>3.0005481541754602</v>
      </c>
      <c r="AA16" s="104"/>
      <c r="AB16" s="104"/>
      <c r="AC16" s="104"/>
      <c r="AD16" s="255"/>
    </row>
    <row r="17" spans="1:30" ht="13" customHeight="1" x14ac:dyDescent="0.25">
      <c r="A17" s="26" t="s">
        <v>396</v>
      </c>
      <c r="B17" s="184">
        <v>2</v>
      </c>
      <c r="C17" s="223">
        <v>2.5471956305856001</v>
      </c>
      <c r="D17" s="225">
        <v>0.27539568708045697</v>
      </c>
      <c r="E17" s="223">
        <v>2.2223147170534001</v>
      </c>
      <c r="F17" s="225">
        <v>0.29751321299225802</v>
      </c>
      <c r="G17" s="223">
        <v>3.2743838625721899</v>
      </c>
      <c r="H17" s="225">
        <v>0.53527092333258997</v>
      </c>
      <c r="I17" s="223">
        <v>1.05206914551879</v>
      </c>
      <c r="J17" s="225">
        <v>0.59284727665785797</v>
      </c>
      <c r="K17" s="223">
        <v>2.7063112334892701</v>
      </c>
      <c r="L17" s="225">
        <v>0.813484896181911</v>
      </c>
      <c r="M17" s="223">
        <v>2.4614347865231898</v>
      </c>
      <c r="N17" s="225">
        <v>0.35229730021886502</v>
      </c>
      <c r="O17" s="223">
        <v>2.69031477346994</v>
      </c>
      <c r="P17" s="225">
        <v>0.62310000922946995</v>
      </c>
      <c r="Q17" s="223">
        <v>-1.5996460019334101E-2</v>
      </c>
      <c r="R17" s="225">
        <v>1.0518644370672099</v>
      </c>
      <c r="S17" s="223">
        <v>2.6547878257719502</v>
      </c>
      <c r="T17" s="225">
        <v>0.65098810463155599</v>
      </c>
      <c r="U17" s="223">
        <v>3.4694800661595901</v>
      </c>
      <c r="V17" s="225">
        <v>0.91988545463337601</v>
      </c>
      <c r="W17" s="223">
        <v>2.2956132086698302</v>
      </c>
      <c r="X17" s="225">
        <v>0.37807038744249299</v>
      </c>
      <c r="Y17" s="223">
        <v>-0.35917461710212101</v>
      </c>
      <c r="Z17" s="225">
        <v>0.80815470609992202</v>
      </c>
      <c r="AA17" s="104"/>
      <c r="AB17" s="104"/>
      <c r="AC17" s="104"/>
      <c r="AD17" s="255"/>
    </row>
    <row r="18" spans="1:30" ht="13" customHeight="1" x14ac:dyDescent="0.25">
      <c r="A18" s="210" t="s">
        <v>397</v>
      </c>
      <c r="B18" s="184">
        <v>2</v>
      </c>
      <c r="C18" s="223">
        <v>2.1904195444879</v>
      </c>
      <c r="D18" s="225">
        <v>0.40093494805339303</v>
      </c>
      <c r="E18" s="223">
        <v>1.99759956205949</v>
      </c>
      <c r="F18" s="225">
        <v>0.42219821096388599</v>
      </c>
      <c r="G18" s="223">
        <v>2.5822290304657498</v>
      </c>
      <c r="H18" s="225">
        <v>0.68049004092297505</v>
      </c>
      <c r="I18" s="223">
        <v>0.58462946840625896</v>
      </c>
      <c r="J18" s="225">
        <v>0.71018661551047002</v>
      </c>
      <c r="K18" s="223">
        <v>2.3249400066692099</v>
      </c>
      <c r="L18" s="225">
        <v>1.12414429456668</v>
      </c>
      <c r="M18" s="223">
        <v>2.0886348318655599</v>
      </c>
      <c r="N18" s="225">
        <v>0.51017866305119197</v>
      </c>
      <c r="O18" s="223">
        <v>2.3863878714014501</v>
      </c>
      <c r="P18" s="225">
        <v>0.85283870635962</v>
      </c>
      <c r="Q18" s="223">
        <v>6.1447864732244298E-2</v>
      </c>
      <c r="R18" s="225">
        <v>1.3945199460402</v>
      </c>
      <c r="S18" s="223">
        <v>1.47616058110565</v>
      </c>
      <c r="T18" s="225">
        <v>0.70306283520908597</v>
      </c>
      <c r="U18" s="223">
        <v>3.15190888211538</v>
      </c>
      <c r="V18" s="225">
        <v>1.4301315781889501</v>
      </c>
      <c r="W18" s="223">
        <v>2.2369627801242999</v>
      </c>
      <c r="X18" s="225">
        <v>0.54568789476344604</v>
      </c>
      <c r="Y18" s="223">
        <v>0.76080219901864599</v>
      </c>
      <c r="Z18" s="225">
        <v>0.92795779938662004</v>
      </c>
      <c r="AA18" s="104"/>
      <c r="AB18" s="104"/>
      <c r="AC18" s="104"/>
      <c r="AD18" s="255"/>
    </row>
    <row r="19" spans="1:30" ht="13" customHeight="1" x14ac:dyDescent="0.25">
      <c r="A19" s="210" t="s">
        <v>398</v>
      </c>
      <c r="B19" s="184">
        <v>2</v>
      </c>
      <c r="C19" s="223">
        <v>3.1115869406035102</v>
      </c>
      <c r="D19" s="225">
        <v>0.44380323066025201</v>
      </c>
      <c r="E19" s="223">
        <v>2.5576684829312</v>
      </c>
      <c r="F19" s="225">
        <v>0.45250560496689601</v>
      </c>
      <c r="G19" s="223">
        <v>4.54267114529413</v>
      </c>
      <c r="H19" s="225">
        <v>1.04843718153806</v>
      </c>
      <c r="I19" s="223">
        <v>1.98500266236293</v>
      </c>
      <c r="J19" s="225">
        <v>1.13457981793999</v>
      </c>
      <c r="K19" s="223">
        <v>3.44938755766213</v>
      </c>
      <c r="L19" s="225">
        <v>1.0830292555385701</v>
      </c>
      <c r="M19" s="223">
        <v>3.0438331986648599</v>
      </c>
      <c r="N19" s="225">
        <v>0.57781393426155603</v>
      </c>
      <c r="O19" s="223">
        <v>3.1187502027971501</v>
      </c>
      <c r="P19" s="225">
        <v>0.91183434312898604</v>
      </c>
      <c r="Q19" s="223">
        <v>-0.33063735486498402</v>
      </c>
      <c r="R19" s="225">
        <v>1.4834109840482701</v>
      </c>
      <c r="S19" s="223">
        <v>5.0882224652353001</v>
      </c>
      <c r="T19" s="225">
        <v>1.26613569745751</v>
      </c>
      <c r="U19" s="223">
        <v>3.8743089393580301</v>
      </c>
      <c r="V19" s="225">
        <v>1.07523037373079</v>
      </c>
      <c r="W19" s="223">
        <v>2.3864946865422501</v>
      </c>
      <c r="X19" s="225">
        <v>0.53386298139668498</v>
      </c>
      <c r="Y19" s="223">
        <v>-2.70172777869305</v>
      </c>
      <c r="Z19" s="225">
        <v>1.3365573454508</v>
      </c>
      <c r="AA19" s="104"/>
      <c r="AB19" s="104"/>
      <c r="AC19" s="104"/>
      <c r="AD19" s="255"/>
    </row>
    <row r="20" spans="1:30" ht="13" customHeight="1" x14ac:dyDescent="0.25">
      <c r="A20" s="26" t="s">
        <v>399</v>
      </c>
      <c r="B20" s="184">
        <v>2</v>
      </c>
      <c r="C20" s="223">
        <v>9.3667216634251993</v>
      </c>
      <c r="D20" s="225">
        <v>0.8693559219882</v>
      </c>
      <c r="E20" s="223">
        <v>8.2555808157697808</v>
      </c>
      <c r="F20" s="225">
        <v>0.89468263157666195</v>
      </c>
      <c r="G20" s="223">
        <v>11.4159517999387</v>
      </c>
      <c r="H20" s="225">
        <v>2.0814775473498699</v>
      </c>
      <c r="I20" s="223">
        <v>3.16037098416896</v>
      </c>
      <c r="J20" s="225">
        <v>2.3834057588894</v>
      </c>
      <c r="K20" s="223">
        <v>10.4198373869725</v>
      </c>
      <c r="L20" s="225">
        <v>2.1120331099913998</v>
      </c>
      <c r="M20" s="223">
        <v>9.4607724930431605</v>
      </c>
      <c r="N20" s="225">
        <v>1.28068277047213</v>
      </c>
      <c r="O20" s="223">
        <v>8.5893066163936904</v>
      </c>
      <c r="P20" s="225">
        <v>1.24642723110771</v>
      </c>
      <c r="Q20" s="223">
        <v>-1.83053077057886</v>
      </c>
      <c r="R20" s="225">
        <v>2.5516582333969402</v>
      </c>
      <c r="S20" s="223">
        <v>12.4992835293271</v>
      </c>
      <c r="T20" s="225">
        <v>1.9817913903143201</v>
      </c>
      <c r="U20" s="223">
        <v>8.4859154532370802</v>
      </c>
      <c r="V20" s="225">
        <v>2.0665010360662501</v>
      </c>
      <c r="W20" s="223">
        <v>8.7585631480854804</v>
      </c>
      <c r="X20" s="225">
        <v>0.97876322883834699</v>
      </c>
      <c r="Y20" s="223">
        <v>-3.7407203812415801</v>
      </c>
      <c r="Z20" s="225">
        <v>2.1164405222927201</v>
      </c>
      <c r="AA20" s="104"/>
      <c r="AB20" s="104"/>
      <c r="AC20" s="104"/>
      <c r="AD20" s="255"/>
    </row>
    <row r="21" spans="1:30" ht="13" customHeight="1" x14ac:dyDescent="0.25">
      <c r="A21" s="26" t="s">
        <v>400</v>
      </c>
      <c r="B21" s="184">
        <v>2</v>
      </c>
      <c r="C21" s="223">
        <v>34.0607916007841</v>
      </c>
      <c r="D21" s="225">
        <v>1.30695079086077</v>
      </c>
      <c r="E21" s="223">
        <v>34.333417141300501</v>
      </c>
      <c r="F21" s="225">
        <v>1.4950846059440199</v>
      </c>
      <c r="G21" s="223">
        <v>32.6810743540114</v>
      </c>
      <c r="H21" s="225">
        <v>2.4528283248581402</v>
      </c>
      <c r="I21" s="223">
        <v>-1.6523427872890899</v>
      </c>
      <c r="J21" s="225">
        <v>2.8448942295955502</v>
      </c>
      <c r="K21" s="223">
        <v>42.484409306130402</v>
      </c>
      <c r="L21" s="225">
        <v>3.9187555757070802</v>
      </c>
      <c r="M21" s="223">
        <v>36.137025720660297</v>
      </c>
      <c r="N21" s="225">
        <v>1.6733937523081699</v>
      </c>
      <c r="O21" s="223">
        <v>31.0020560723428</v>
      </c>
      <c r="P21" s="225">
        <v>2.0055483208249898</v>
      </c>
      <c r="Q21" s="223">
        <v>-11.4823532337877</v>
      </c>
      <c r="R21" s="225">
        <v>4.3648742384745498</v>
      </c>
      <c r="S21" s="223">
        <v>36.881117798881299</v>
      </c>
      <c r="T21" s="225">
        <v>2.32330297207363</v>
      </c>
      <c r="U21" s="223">
        <v>35.776044722617499</v>
      </c>
      <c r="V21" s="225">
        <v>2.7590904825954699</v>
      </c>
      <c r="W21" s="223">
        <v>31.674758296975899</v>
      </c>
      <c r="X21" s="225">
        <v>1.8459486855916201</v>
      </c>
      <c r="Y21" s="223">
        <v>-5.2063595019054096</v>
      </c>
      <c r="Z21" s="225">
        <v>2.9600214997060901</v>
      </c>
      <c r="AA21" s="104"/>
      <c r="AB21" s="104"/>
      <c r="AC21" s="104"/>
      <c r="AD21" s="255"/>
    </row>
    <row r="22" spans="1:30" ht="13" customHeight="1" x14ac:dyDescent="0.25">
      <c r="A22" s="26" t="s">
        <v>401</v>
      </c>
      <c r="B22" s="184">
        <v>2</v>
      </c>
      <c r="C22" s="223">
        <v>47.147342059187103</v>
      </c>
      <c r="D22" s="225">
        <v>1.68561888586201</v>
      </c>
      <c r="E22" s="223">
        <v>49.857828510411601</v>
      </c>
      <c r="F22" s="225">
        <v>2.1941109863421802</v>
      </c>
      <c r="G22" s="223">
        <v>42.195946838916697</v>
      </c>
      <c r="H22" s="225">
        <v>2.8962979585937201</v>
      </c>
      <c r="I22" s="223">
        <v>-7.66188167149497</v>
      </c>
      <c r="J22" s="225">
        <v>3.7178767626541198</v>
      </c>
      <c r="K22" s="223">
        <v>46.198429405230897</v>
      </c>
      <c r="L22" s="225">
        <v>5.8738533771161796</v>
      </c>
      <c r="M22" s="223">
        <v>44.850550443105703</v>
      </c>
      <c r="N22" s="225">
        <v>2.0449530730454799</v>
      </c>
      <c r="O22" s="223">
        <v>53.940261984141202</v>
      </c>
      <c r="P22" s="225">
        <v>5.9837811426849798</v>
      </c>
      <c r="Q22" s="223">
        <v>7.7418325789103699</v>
      </c>
      <c r="R22" s="225">
        <v>8.0871988013974292</v>
      </c>
      <c r="S22" s="223">
        <v>45.303627363729802</v>
      </c>
      <c r="T22" s="225">
        <v>4.5730892368797598</v>
      </c>
      <c r="U22" s="223">
        <v>40.207502806220397</v>
      </c>
      <c r="V22" s="225">
        <v>3.98852895776287</v>
      </c>
      <c r="W22" s="223">
        <v>50.614583211931603</v>
      </c>
      <c r="X22" s="225">
        <v>2.6041642141591801</v>
      </c>
      <c r="Y22" s="223">
        <v>5.3109558482017798</v>
      </c>
      <c r="Z22" s="225">
        <v>5.2177421557612496</v>
      </c>
      <c r="AA22" s="104"/>
      <c r="AB22" s="104"/>
      <c r="AC22" s="104"/>
      <c r="AD22" s="255"/>
    </row>
    <row r="23" spans="1:30" ht="13" customHeight="1" x14ac:dyDescent="0.25">
      <c r="A23" s="26" t="s">
        <v>402</v>
      </c>
      <c r="B23" s="184">
        <v>2</v>
      </c>
      <c r="C23" s="223">
        <v>40.681353039812301</v>
      </c>
      <c r="D23" s="225">
        <v>1.85199884155631</v>
      </c>
      <c r="E23" s="223">
        <v>43.94561258857</v>
      </c>
      <c r="F23" s="225">
        <v>2.54544669780479</v>
      </c>
      <c r="G23" s="223">
        <v>36.674921740269603</v>
      </c>
      <c r="H23" s="225">
        <v>2.34917725566324</v>
      </c>
      <c r="I23" s="223">
        <v>-7.27069084830039</v>
      </c>
      <c r="J23" s="225">
        <v>3.35115014150387</v>
      </c>
      <c r="K23" s="223">
        <v>57.560310254046698</v>
      </c>
      <c r="L23" s="225">
        <v>5.6561934734268204</v>
      </c>
      <c r="M23" s="223">
        <v>40.412063085899497</v>
      </c>
      <c r="N23" s="225">
        <v>2.5177266396246001</v>
      </c>
      <c r="O23" s="223">
        <v>35.052943709599703</v>
      </c>
      <c r="P23" s="225">
        <v>2.32872496472149</v>
      </c>
      <c r="Q23" s="223">
        <v>-22.507366544446999</v>
      </c>
      <c r="R23" s="225">
        <v>6.2445272221074397</v>
      </c>
      <c r="S23" s="223">
        <v>51.801508337620803</v>
      </c>
      <c r="T23" s="225">
        <v>4.09116800604947</v>
      </c>
      <c r="U23" s="223">
        <v>42.380748360359803</v>
      </c>
      <c r="V23" s="225">
        <v>4.2952339864467097</v>
      </c>
      <c r="W23" s="223">
        <v>36.2058045410256</v>
      </c>
      <c r="X23" s="225">
        <v>1.8206504645592101</v>
      </c>
      <c r="Y23" s="223">
        <v>-15.595703796595201</v>
      </c>
      <c r="Z23" s="225">
        <v>4.5162567561677696</v>
      </c>
      <c r="AA23" s="104"/>
      <c r="AB23" s="104"/>
      <c r="AC23" s="104"/>
      <c r="AD23" s="255"/>
    </row>
    <row r="24" spans="1:30" ht="13" customHeight="1" x14ac:dyDescent="0.25">
      <c r="A24" s="26" t="s">
        <v>403</v>
      </c>
      <c r="B24" s="184">
        <v>2</v>
      </c>
      <c r="C24" s="223">
        <v>17.115516971744398</v>
      </c>
      <c r="D24" s="225">
        <v>0.89095734535964</v>
      </c>
      <c r="E24" s="223">
        <v>14.6881053431482</v>
      </c>
      <c r="F24" s="225">
        <v>1.1619340582692901</v>
      </c>
      <c r="G24" s="223">
        <v>20.364743749653599</v>
      </c>
      <c r="H24" s="225">
        <v>1.97265166431838</v>
      </c>
      <c r="I24" s="223">
        <v>5.6766384065053499</v>
      </c>
      <c r="J24" s="225">
        <v>2.55882888688717</v>
      </c>
      <c r="K24" s="223">
        <v>25.764418446496499</v>
      </c>
      <c r="L24" s="225">
        <v>3.74305817594704</v>
      </c>
      <c r="M24" s="223">
        <v>14.0881269795387</v>
      </c>
      <c r="N24" s="225">
        <v>0.93235590125397405</v>
      </c>
      <c r="O24" s="223">
        <v>24.081981728597</v>
      </c>
      <c r="P24" s="225">
        <v>2.8699084674908701</v>
      </c>
      <c r="Q24" s="223">
        <v>-1.6824367178994999</v>
      </c>
      <c r="R24" s="225">
        <v>5.1627965589543399</v>
      </c>
      <c r="S24" s="223">
        <v>24.439651265724201</v>
      </c>
      <c r="T24" s="225">
        <v>2.89265612798417</v>
      </c>
      <c r="U24" s="223">
        <v>13.6303446835906</v>
      </c>
      <c r="V24" s="225">
        <v>1.6603176844893499</v>
      </c>
      <c r="W24" s="223">
        <v>16.722516618660599</v>
      </c>
      <c r="X24" s="225">
        <v>1.3417386067439101</v>
      </c>
      <c r="Y24" s="223">
        <v>-7.7171346470635998</v>
      </c>
      <c r="Z24" s="225">
        <v>3.3288459398741099</v>
      </c>
      <c r="AA24" s="104"/>
      <c r="AB24" s="104"/>
      <c r="AC24" s="104"/>
      <c r="AD24" s="255"/>
    </row>
    <row r="25" spans="1:30" ht="13" customHeight="1" x14ac:dyDescent="0.25">
      <c r="A25" s="26" t="s">
        <v>404</v>
      </c>
      <c r="B25" s="184">
        <v>2</v>
      </c>
      <c r="C25" s="223">
        <v>10.2856265473054</v>
      </c>
      <c r="D25" s="225">
        <v>0.72261427272664402</v>
      </c>
      <c r="E25" s="223">
        <v>9.4321518775699005</v>
      </c>
      <c r="F25" s="225">
        <v>0.86406241601870304</v>
      </c>
      <c r="G25" s="223">
        <v>13.470723133727599</v>
      </c>
      <c r="H25" s="225">
        <v>2.0854897142190598</v>
      </c>
      <c r="I25" s="223">
        <v>4.0385712561576597</v>
      </c>
      <c r="J25" s="225">
        <v>2.4389199079739301</v>
      </c>
      <c r="K25" s="223">
        <v>6.5916859798609897</v>
      </c>
      <c r="L25" s="225">
        <v>1.89777158009265</v>
      </c>
      <c r="M25" s="223">
        <v>10.668277414208299</v>
      </c>
      <c r="N25" s="225">
        <v>0.97301362196471797</v>
      </c>
      <c r="O25" s="223">
        <v>10.3050806790846</v>
      </c>
      <c r="P25" s="225">
        <v>1.3395065486109301</v>
      </c>
      <c r="Q25" s="223">
        <v>3.71339469922358</v>
      </c>
      <c r="R25" s="225">
        <v>2.20117171847882</v>
      </c>
      <c r="S25" s="223">
        <v>7.15982148974593</v>
      </c>
      <c r="T25" s="225">
        <v>1.43900293303365</v>
      </c>
      <c r="U25" s="223">
        <v>14.2608207494174</v>
      </c>
      <c r="V25" s="225">
        <v>2.6139526457252402</v>
      </c>
      <c r="W25" s="223">
        <v>9.9757588503182806</v>
      </c>
      <c r="X25" s="225">
        <v>0.94020765543848095</v>
      </c>
      <c r="Y25" s="223">
        <v>2.8159373605723501</v>
      </c>
      <c r="Z25" s="225">
        <v>1.9005782409860801</v>
      </c>
      <c r="AA25" s="104"/>
      <c r="AB25" s="104"/>
      <c r="AC25" s="104"/>
      <c r="AD25" s="255"/>
    </row>
    <row r="26" spans="1:30" ht="13" customHeight="1" x14ac:dyDescent="0.25">
      <c r="A26" s="26" t="s">
        <v>405</v>
      </c>
      <c r="B26" s="184">
        <v>2</v>
      </c>
      <c r="C26" s="223">
        <v>21.196894743717099</v>
      </c>
      <c r="D26" s="225">
        <v>1.3296603125072399</v>
      </c>
      <c r="E26" s="223">
        <v>21.0191415912204</v>
      </c>
      <c r="F26" s="225">
        <v>1.4386374883737001</v>
      </c>
      <c r="G26" s="223">
        <v>21.661607576367501</v>
      </c>
      <c r="H26" s="225">
        <v>2.5703642225974201</v>
      </c>
      <c r="I26" s="223">
        <v>0.64246598514704101</v>
      </c>
      <c r="J26" s="225">
        <v>2.7434831938745501</v>
      </c>
      <c r="K26" s="223">
        <v>36.788928420418699</v>
      </c>
      <c r="L26" s="225">
        <v>7.2375149141579502</v>
      </c>
      <c r="M26" s="223">
        <v>20.641092424930001</v>
      </c>
      <c r="N26" s="225">
        <v>1.7273893626115899</v>
      </c>
      <c r="O26" s="223">
        <v>20.5234026109704</v>
      </c>
      <c r="P26" s="225">
        <v>2.3139172123677398</v>
      </c>
      <c r="Q26" s="223">
        <v>-16.265525809448199</v>
      </c>
      <c r="R26" s="225">
        <v>7.6387746670199101</v>
      </c>
      <c r="S26" s="223">
        <v>24.499472035597499</v>
      </c>
      <c r="T26" s="225">
        <v>3.2672255726892798</v>
      </c>
      <c r="U26" s="223">
        <v>25.185804572739499</v>
      </c>
      <c r="V26" s="225">
        <v>3.7960245403527799</v>
      </c>
      <c r="W26" s="223">
        <v>19.433880786084799</v>
      </c>
      <c r="X26" s="225">
        <v>1.7093977302294301</v>
      </c>
      <c r="Y26" s="223">
        <v>-5.0655912495126696</v>
      </c>
      <c r="Z26" s="225">
        <v>3.6948258114824801</v>
      </c>
      <c r="AA26" s="104"/>
      <c r="AB26" s="104"/>
      <c r="AC26" s="104"/>
      <c r="AD26" s="255"/>
    </row>
    <row r="27" spans="1:30" ht="13" customHeight="1" x14ac:dyDescent="0.25">
      <c r="A27" s="26" t="s">
        <v>406</v>
      </c>
      <c r="B27" s="184">
        <v>2</v>
      </c>
      <c r="C27" s="223">
        <v>7.3538191377222297</v>
      </c>
      <c r="D27" s="225">
        <v>0.49213140787130999</v>
      </c>
      <c r="E27" s="223">
        <v>6.6828264683877698</v>
      </c>
      <c r="F27" s="225">
        <v>0.57382861485166903</v>
      </c>
      <c r="G27" s="223">
        <v>9.1191775290134096</v>
      </c>
      <c r="H27" s="225">
        <v>0.92006183084342597</v>
      </c>
      <c r="I27" s="223">
        <v>2.4363510606256402</v>
      </c>
      <c r="J27" s="225">
        <v>1.0582336207679399</v>
      </c>
      <c r="K27" s="223">
        <v>12.3397951148002</v>
      </c>
      <c r="L27" s="225">
        <v>1.75166720940843</v>
      </c>
      <c r="M27" s="223">
        <v>6.2852730246036703</v>
      </c>
      <c r="N27" s="225">
        <v>0.63132613263057002</v>
      </c>
      <c r="O27" s="223">
        <v>7.4258526801465496</v>
      </c>
      <c r="P27" s="225">
        <v>0.83446225408389496</v>
      </c>
      <c r="Q27" s="223">
        <v>-4.9139424346536202</v>
      </c>
      <c r="R27" s="225">
        <v>1.9416644852013401</v>
      </c>
      <c r="S27" s="223">
        <v>9.2317083239883697</v>
      </c>
      <c r="T27" s="225">
        <v>1.0184815048489499</v>
      </c>
      <c r="U27" s="223">
        <v>4.8926813460192697</v>
      </c>
      <c r="V27" s="225">
        <v>1.0602018149655801</v>
      </c>
      <c r="W27" s="223">
        <v>7.09190306609828</v>
      </c>
      <c r="X27" s="225">
        <v>0.62522207126070795</v>
      </c>
      <c r="Y27" s="223">
        <v>-2.1398052578900799</v>
      </c>
      <c r="Z27" s="225">
        <v>1.1608963458972801</v>
      </c>
      <c r="AA27" s="104"/>
      <c r="AB27" s="104"/>
      <c r="AC27" s="104"/>
      <c r="AD27" s="255"/>
    </row>
    <row r="28" spans="1:30" ht="13" customHeight="1" x14ac:dyDescent="0.25">
      <c r="A28" s="26" t="s">
        <v>407</v>
      </c>
      <c r="B28" s="184">
        <v>2</v>
      </c>
      <c r="C28" s="223">
        <v>55.510452547904499</v>
      </c>
      <c r="D28" s="225">
        <v>1.57643257806262</v>
      </c>
      <c r="E28" s="223">
        <v>56.104528636526901</v>
      </c>
      <c r="F28" s="225">
        <v>1.9536330663611401</v>
      </c>
      <c r="G28" s="223">
        <v>54.533116310993499</v>
      </c>
      <c r="H28" s="225">
        <v>2.3639822954888801</v>
      </c>
      <c r="I28" s="223">
        <v>-1.5714123255332999</v>
      </c>
      <c r="J28" s="225">
        <v>2.9096617207640398</v>
      </c>
      <c r="K28" s="223">
        <v>52.352983823613698</v>
      </c>
      <c r="L28" s="225">
        <v>5.4908700730503197</v>
      </c>
      <c r="M28" s="223">
        <v>54.256139377192902</v>
      </c>
      <c r="N28" s="225">
        <v>2.03615031386127</v>
      </c>
      <c r="O28" s="223">
        <v>58.561493831504599</v>
      </c>
      <c r="P28" s="225">
        <v>2.3813379557599701</v>
      </c>
      <c r="Q28" s="223">
        <v>6.2085100078909896</v>
      </c>
      <c r="R28" s="225">
        <v>6.0795458383885901</v>
      </c>
      <c r="S28" s="223">
        <v>51.128984663476402</v>
      </c>
      <c r="T28" s="225">
        <v>4.5105673152199302</v>
      </c>
      <c r="U28" s="223">
        <v>55.828424385388999</v>
      </c>
      <c r="V28" s="225">
        <v>4.5173845185666002</v>
      </c>
      <c r="W28" s="223">
        <v>56.294807462016102</v>
      </c>
      <c r="X28" s="225">
        <v>1.84196747645056</v>
      </c>
      <c r="Y28" s="223">
        <v>5.1658227985396801</v>
      </c>
      <c r="Z28" s="225">
        <v>4.7362308822626504</v>
      </c>
      <c r="AA28" s="104"/>
      <c r="AB28" s="104"/>
      <c r="AC28" s="104"/>
      <c r="AD28" s="255"/>
    </row>
    <row r="29" spans="1:30" ht="13" customHeight="1" x14ac:dyDescent="0.25">
      <c r="A29" s="26" t="s">
        <v>408</v>
      </c>
      <c r="B29" s="184">
        <v>2</v>
      </c>
      <c r="C29" s="223">
        <v>23.9680290648068</v>
      </c>
      <c r="D29" s="225">
        <v>1.11807793207645</v>
      </c>
      <c r="E29" s="223">
        <v>23.382551388670901</v>
      </c>
      <c r="F29" s="225">
        <v>1.1158456041792899</v>
      </c>
      <c r="G29" s="223">
        <v>27.259857528565</v>
      </c>
      <c r="H29" s="225">
        <v>2.81982138171076</v>
      </c>
      <c r="I29" s="223">
        <v>3.8773061398940998</v>
      </c>
      <c r="J29" s="225">
        <v>2.8161983346901498</v>
      </c>
      <c r="K29" s="223">
        <v>15.709983205087299</v>
      </c>
      <c r="L29" s="225">
        <v>3.1594678755232302</v>
      </c>
      <c r="M29" s="223">
        <v>21.3879951793968</v>
      </c>
      <c r="N29" s="225">
        <v>1.71973612109379</v>
      </c>
      <c r="O29" s="223">
        <v>27.1496704458906</v>
      </c>
      <c r="P29" s="225">
        <v>1.5226941037952599</v>
      </c>
      <c r="Q29" s="223">
        <v>11.4396872408033</v>
      </c>
      <c r="R29" s="225">
        <v>3.4374140482766302</v>
      </c>
      <c r="S29" s="223">
        <v>16.0601165420161</v>
      </c>
      <c r="T29" s="225">
        <v>2.2897518110897801</v>
      </c>
      <c r="U29" s="223">
        <v>22.953072123057201</v>
      </c>
      <c r="V29" s="225">
        <v>2.5854602640293698</v>
      </c>
      <c r="W29" s="223">
        <v>26.1739658789053</v>
      </c>
      <c r="X29" s="225">
        <v>1.4492354199325901</v>
      </c>
      <c r="Y29" s="223">
        <v>10.113849336889199</v>
      </c>
      <c r="Z29" s="225">
        <v>2.57548782866336</v>
      </c>
      <c r="AA29" s="104"/>
      <c r="AB29" s="104"/>
      <c r="AC29" s="104"/>
      <c r="AD29" s="255"/>
    </row>
    <row r="30" spans="1:30" ht="13" customHeight="1" x14ac:dyDescent="0.25">
      <c r="A30" s="26" t="s">
        <v>409</v>
      </c>
      <c r="B30" s="184">
        <v>2</v>
      </c>
      <c r="C30" s="223">
        <v>31.821417821568801</v>
      </c>
      <c r="D30" s="225">
        <v>1.0353437121704301</v>
      </c>
      <c r="E30" s="223">
        <v>32.484788520841803</v>
      </c>
      <c r="F30" s="225">
        <v>1.2748957025916701</v>
      </c>
      <c r="G30" s="223">
        <v>30.441600232474499</v>
      </c>
      <c r="H30" s="225">
        <v>1.5490983092947199</v>
      </c>
      <c r="I30" s="223">
        <v>-2.0431882883672601</v>
      </c>
      <c r="J30" s="225">
        <v>1.93159901923488</v>
      </c>
      <c r="K30" s="223">
        <v>34.5796679130518</v>
      </c>
      <c r="L30" s="225">
        <v>3.6787621113429498</v>
      </c>
      <c r="M30" s="223">
        <v>33.148615267123098</v>
      </c>
      <c r="N30" s="225">
        <v>1.4122260293906199</v>
      </c>
      <c r="O30" s="223">
        <v>29.420711419424801</v>
      </c>
      <c r="P30" s="225">
        <v>1.6633343717607401</v>
      </c>
      <c r="Q30" s="223">
        <v>-5.1589564936269996</v>
      </c>
      <c r="R30" s="225">
        <v>3.97457808466035</v>
      </c>
      <c r="S30" s="223">
        <v>34.261293689956403</v>
      </c>
      <c r="T30" s="225">
        <v>2.39030939088354</v>
      </c>
      <c r="U30" s="223">
        <v>30.137426929488299</v>
      </c>
      <c r="V30" s="225">
        <v>2.4234336528531601</v>
      </c>
      <c r="W30" s="223">
        <v>31.716189902110798</v>
      </c>
      <c r="X30" s="225">
        <v>1.37044629349072</v>
      </c>
      <c r="Y30" s="223">
        <v>-2.5451037878456702</v>
      </c>
      <c r="Z30" s="225">
        <v>2.8282971818282601</v>
      </c>
      <c r="AA30" s="104"/>
      <c r="AB30" s="104"/>
      <c r="AC30" s="104"/>
      <c r="AD30" s="255"/>
    </row>
    <row r="31" spans="1:30" ht="13" customHeight="1" x14ac:dyDescent="0.25">
      <c r="A31" s="26" t="s">
        <v>410</v>
      </c>
      <c r="B31" s="184">
        <v>2</v>
      </c>
      <c r="C31" s="223">
        <v>1.8324579094442901</v>
      </c>
      <c r="D31" s="225">
        <v>0.31856365196575298</v>
      </c>
      <c r="E31" s="223">
        <v>1.89682952606786</v>
      </c>
      <c r="F31" s="225">
        <v>0.39557019440358099</v>
      </c>
      <c r="G31" s="223">
        <v>1.7342711975171401</v>
      </c>
      <c r="H31" s="225">
        <v>0.525761184448024</v>
      </c>
      <c r="I31" s="223">
        <v>-0.162558328550725</v>
      </c>
      <c r="J31" s="225">
        <v>0.65048592363384905</v>
      </c>
      <c r="K31" s="223">
        <v>1.14661461460786</v>
      </c>
      <c r="L31" s="225">
        <v>0.609412031005508</v>
      </c>
      <c r="M31" s="223">
        <v>1.7913445064568401</v>
      </c>
      <c r="N31" s="225">
        <v>0.44736820951640699</v>
      </c>
      <c r="O31" s="223">
        <v>1.94755993826464</v>
      </c>
      <c r="P31" s="225">
        <v>0.57002354870533101</v>
      </c>
      <c r="Q31" s="223">
        <v>0.80094532365678395</v>
      </c>
      <c r="R31" s="225">
        <v>0.85638728398749198</v>
      </c>
      <c r="S31" s="223">
        <v>0.91439403302707201</v>
      </c>
      <c r="T31" s="225">
        <v>0.47372011171948902</v>
      </c>
      <c r="U31" s="223">
        <v>2.1069074123843601</v>
      </c>
      <c r="V31" s="225">
        <v>0.71312077330456103</v>
      </c>
      <c r="W31" s="223">
        <v>1.8750951511112699</v>
      </c>
      <c r="X31" s="225">
        <v>0.39336816125617002</v>
      </c>
      <c r="Y31" s="223">
        <v>0.960701118084201</v>
      </c>
      <c r="Z31" s="225">
        <v>0.65922545871439198</v>
      </c>
      <c r="AA31" s="104"/>
      <c r="AB31" s="104"/>
      <c r="AC31" s="104"/>
      <c r="AD31" s="255"/>
    </row>
    <row r="32" spans="1:30" ht="13" customHeight="1" x14ac:dyDescent="0.25">
      <c r="A32" s="26" t="s">
        <v>411</v>
      </c>
      <c r="B32" s="184">
        <v>2</v>
      </c>
      <c r="C32" s="223">
        <v>41.357917897648299</v>
      </c>
      <c r="D32" s="225">
        <v>1.5693048835730301</v>
      </c>
      <c r="E32" s="223">
        <v>40.875668181729402</v>
      </c>
      <c r="F32" s="225">
        <v>1.7247648504122699</v>
      </c>
      <c r="G32" s="223">
        <v>42.983114407382097</v>
      </c>
      <c r="H32" s="225">
        <v>2.62207042875424</v>
      </c>
      <c r="I32" s="223">
        <v>2.1074462256526201</v>
      </c>
      <c r="J32" s="225">
        <v>2.8285193830125701</v>
      </c>
      <c r="K32" s="223">
        <v>48.9277971689895</v>
      </c>
      <c r="L32" s="225">
        <v>5.0739484744330099</v>
      </c>
      <c r="M32" s="223">
        <v>42.154080060776302</v>
      </c>
      <c r="N32" s="225">
        <v>2.0010596459155798</v>
      </c>
      <c r="O32" s="223">
        <v>40.061935026150799</v>
      </c>
      <c r="P32" s="225">
        <v>1.9343539498001301</v>
      </c>
      <c r="Q32" s="223">
        <v>-8.8658621428386901</v>
      </c>
      <c r="R32" s="225">
        <v>5.2850821244413497</v>
      </c>
      <c r="S32" s="223">
        <v>48.344495342581098</v>
      </c>
      <c r="T32" s="225">
        <v>3.5163556688320301</v>
      </c>
      <c r="U32" s="223">
        <v>43.329560055995401</v>
      </c>
      <c r="V32" s="225">
        <v>3.3545800369592902</v>
      </c>
      <c r="W32" s="223">
        <v>39.916549341268102</v>
      </c>
      <c r="X32" s="225">
        <v>1.75239078840811</v>
      </c>
      <c r="Y32" s="223">
        <v>-8.4279460013129999</v>
      </c>
      <c r="Z32" s="225">
        <v>3.680917565588</v>
      </c>
      <c r="AA32" s="104"/>
      <c r="AB32" s="104"/>
      <c r="AC32" s="104"/>
      <c r="AD32" s="255"/>
    </row>
    <row r="33" spans="1:30" ht="13" customHeight="1" x14ac:dyDescent="0.25">
      <c r="A33" s="26" t="s">
        <v>412</v>
      </c>
      <c r="B33" s="184">
        <v>2</v>
      </c>
      <c r="C33" s="223">
        <v>51.157144832016598</v>
      </c>
      <c r="D33" s="225">
        <v>1.71613750263764</v>
      </c>
      <c r="E33" s="223">
        <v>51.499334998667599</v>
      </c>
      <c r="F33" s="225">
        <v>2.0632171415224398</v>
      </c>
      <c r="G33" s="223">
        <v>49.743371691346802</v>
      </c>
      <c r="H33" s="225">
        <v>3.6756877137927999</v>
      </c>
      <c r="I33" s="223">
        <v>-1.7559633073208301</v>
      </c>
      <c r="J33" s="225">
        <v>4.3682533024015502</v>
      </c>
      <c r="K33" s="223">
        <v>49.392011448810202</v>
      </c>
      <c r="L33" s="225">
        <v>7.1679532871517297</v>
      </c>
      <c r="M33" s="223">
        <v>52.983906048766599</v>
      </c>
      <c r="N33" s="225">
        <v>2.2686613350581499</v>
      </c>
      <c r="O33" s="223">
        <v>48.818763680064102</v>
      </c>
      <c r="P33" s="225">
        <v>2.89562263045435</v>
      </c>
      <c r="Q33" s="223">
        <v>-0.57324776874608596</v>
      </c>
      <c r="R33" s="225">
        <v>7.9015735903801003</v>
      </c>
      <c r="S33" s="223">
        <v>52.657133294074001</v>
      </c>
      <c r="T33" s="225">
        <v>3.18641536931547</v>
      </c>
      <c r="U33" s="223">
        <v>55.045552097912697</v>
      </c>
      <c r="V33" s="225">
        <v>4.1188425817996004</v>
      </c>
      <c r="W33" s="223">
        <v>49.259621333135499</v>
      </c>
      <c r="X33" s="225">
        <v>2.3140819139342899</v>
      </c>
      <c r="Y33" s="223">
        <v>-3.3975119609384801</v>
      </c>
      <c r="Z33" s="225">
        <v>3.9488411955489999</v>
      </c>
      <c r="AA33" s="104"/>
      <c r="AB33" s="104"/>
      <c r="AC33" s="104"/>
      <c r="AD33" s="255"/>
    </row>
    <row r="34" spans="1:30" ht="13" customHeight="1" x14ac:dyDescent="0.25">
      <c r="A34" s="26" t="s">
        <v>413</v>
      </c>
      <c r="B34" s="184">
        <v>2</v>
      </c>
      <c r="C34" s="223">
        <v>15.1353069148701</v>
      </c>
      <c r="D34" s="225">
        <v>0.93610945624712705</v>
      </c>
      <c r="E34" s="223">
        <v>14.5395330007693</v>
      </c>
      <c r="F34" s="225">
        <v>1.0416734084560799</v>
      </c>
      <c r="G34" s="223">
        <v>16.988659864552702</v>
      </c>
      <c r="H34" s="225">
        <v>2.29266599981865</v>
      </c>
      <c r="I34" s="223">
        <v>2.4491268637834098</v>
      </c>
      <c r="J34" s="225">
        <v>2.52645514940256</v>
      </c>
      <c r="K34" s="223">
        <v>19.643036427411801</v>
      </c>
      <c r="L34" s="225">
        <v>2.81418945322923</v>
      </c>
      <c r="M34" s="223">
        <v>15.2570975204732</v>
      </c>
      <c r="N34" s="225">
        <v>1.20574658472966</v>
      </c>
      <c r="O34" s="223">
        <v>11.167748668376399</v>
      </c>
      <c r="P34" s="225">
        <v>1.5866745412663299</v>
      </c>
      <c r="Q34" s="223">
        <v>-8.4752877590353197</v>
      </c>
      <c r="R34" s="225">
        <v>3.18961002777962</v>
      </c>
      <c r="S34" s="223">
        <v>15.271519305700799</v>
      </c>
      <c r="T34" s="225">
        <v>2.17798671993872</v>
      </c>
      <c r="U34" s="223">
        <v>12.562703474057701</v>
      </c>
      <c r="V34" s="225">
        <v>2.12188683749886</v>
      </c>
      <c r="W34" s="223">
        <v>14.177589515511</v>
      </c>
      <c r="X34" s="225">
        <v>1.31753383605492</v>
      </c>
      <c r="Y34" s="223">
        <v>-1.0939297901898599</v>
      </c>
      <c r="Z34" s="225">
        <v>2.58217751993566</v>
      </c>
      <c r="AA34" s="104"/>
      <c r="AB34" s="104"/>
      <c r="AC34" s="104"/>
      <c r="AD34" s="255"/>
    </row>
    <row r="35" spans="1:30" ht="13" customHeight="1" x14ac:dyDescent="0.25">
      <c r="A35" s="26" t="s">
        <v>414</v>
      </c>
      <c r="B35" s="184">
        <v>2</v>
      </c>
      <c r="C35" s="223">
        <v>18.837749534931501</v>
      </c>
      <c r="D35" s="225">
        <v>0.82787307980231295</v>
      </c>
      <c r="E35" s="223">
        <v>17.6347301983464</v>
      </c>
      <c r="F35" s="225">
        <v>0.93285536277054903</v>
      </c>
      <c r="G35" s="223">
        <v>23.330828819932702</v>
      </c>
      <c r="H35" s="225">
        <v>1.88678384295098</v>
      </c>
      <c r="I35" s="223">
        <v>5.6960986215862803</v>
      </c>
      <c r="J35" s="225">
        <v>2.1141263390721599</v>
      </c>
      <c r="K35" s="223">
        <v>22.2965694007097</v>
      </c>
      <c r="L35" s="225">
        <v>4.6490993639733</v>
      </c>
      <c r="M35" s="223">
        <v>18.727615330361498</v>
      </c>
      <c r="N35" s="225">
        <v>1.2608117509385299</v>
      </c>
      <c r="O35" s="223">
        <v>18.6777104014019</v>
      </c>
      <c r="P35" s="225">
        <v>1.2778788688242499</v>
      </c>
      <c r="Q35" s="223">
        <v>-3.6188589993077902</v>
      </c>
      <c r="R35" s="225">
        <v>4.9579643840039003</v>
      </c>
      <c r="S35" s="223">
        <v>18.0913221951953</v>
      </c>
      <c r="T35" s="225">
        <v>2.0832861016389801</v>
      </c>
      <c r="U35" s="223">
        <v>16.041678988924001</v>
      </c>
      <c r="V35" s="225">
        <v>1.6178619122325799</v>
      </c>
      <c r="W35" s="223">
        <v>20.090169611358998</v>
      </c>
      <c r="X35" s="225">
        <v>1.0260138341032099</v>
      </c>
      <c r="Y35" s="223">
        <v>1.9988474161637599</v>
      </c>
      <c r="Z35" s="225">
        <v>2.1817032262009399</v>
      </c>
      <c r="AA35" s="104"/>
      <c r="AB35" s="104"/>
      <c r="AC35" s="104"/>
      <c r="AD35" s="255"/>
    </row>
    <row r="36" spans="1:30" ht="13" customHeight="1" x14ac:dyDescent="0.25">
      <c r="A36" s="26" t="s">
        <v>415</v>
      </c>
      <c r="B36" s="184">
        <v>2</v>
      </c>
      <c r="C36" s="223">
        <v>4.80866257084016</v>
      </c>
      <c r="D36" s="225">
        <v>0.464718863170966</v>
      </c>
      <c r="E36" s="223">
        <v>4.9183814952970701</v>
      </c>
      <c r="F36" s="225">
        <v>0.72764071590464297</v>
      </c>
      <c r="G36" s="223">
        <v>4.7217423016120401</v>
      </c>
      <c r="H36" s="225">
        <v>0.63638278096149403</v>
      </c>
      <c r="I36" s="223">
        <v>-0.196639193685026</v>
      </c>
      <c r="J36" s="225">
        <v>0.99321535373984304</v>
      </c>
      <c r="K36" s="223">
        <v>5.6919042225257899</v>
      </c>
      <c r="L36" s="225">
        <v>1.01825600615823</v>
      </c>
      <c r="M36" s="223">
        <v>3.8989192335499401</v>
      </c>
      <c r="N36" s="225">
        <v>0.61349410196791099</v>
      </c>
      <c r="O36" s="223">
        <v>5.7105249950242802</v>
      </c>
      <c r="P36" s="225">
        <v>0.99366524487338304</v>
      </c>
      <c r="Q36" s="223">
        <v>1.8620772498491301E-2</v>
      </c>
      <c r="R36" s="225">
        <v>1.3871779450625199</v>
      </c>
      <c r="S36" s="223">
        <v>6.1978867214749096</v>
      </c>
      <c r="T36" s="225">
        <v>1.1201454327657101</v>
      </c>
      <c r="U36" s="223">
        <v>4.7780624118706303</v>
      </c>
      <c r="V36" s="225">
        <v>1.0059416469856901</v>
      </c>
      <c r="W36" s="223">
        <v>4.4049774775866499</v>
      </c>
      <c r="X36" s="225">
        <v>0.58594892446701297</v>
      </c>
      <c r="Y36" s="223">
        <v>-1.7929092438882599</v>
      </c>
      <c r="Z36" s="225">
        <v>1.25063750787394</v>
      </c>
      <c r="AA36" s="104"/>
      <c r="AB36" s="104"/>
      <c r="AC36" s="104"/>
      <c r="AD36" s="255"/>
    </row>
    <row r="37" spans="1:30" ht="13" customHeight="1" x14ac:dyDescent="0.25">
      <c r="A37" s="26" t="s">
        <v>416</v>
      </c>
      <c r="B37" s="184">
        <v>2</v>
      </c>
      <c r="C37" s="223">
        <v>47.052265358980399</v>
      </c>
      <c r="D37" s="225">
        <v>1.1502401244130001</v>
      </c>
      <c r="E37" s="223">
        <v>46.615933644322801</v>
      </c>
      <c r="F37" s="225">
        <v>1.28318870564943</v>
      </c>
      <c r="G37" s="223">
        <v>48.590324603560902</v>
      </c>
      <c r="H37" s="225">
        <v>2.0033780407514898</v>
      </c>
      <c r="I37" s="223">
        <v>1.97439095923805</v>
      </c>
      <c r="J37" s="225">
        <v>2.21144759951977</v>
      </c>
      <c r="K37" s="223">
        <v>49.070531010829903</v>
      </c>
      <c r="L37" s="225">
        <v>1.9411795106663801</v>
      </c>
      <c r="M37" s="223">
        <v>48.256664469828998</v>
      </c>
      <c r="N37" s="225">
        <v>1.3525972273254201</v>
      </c>
      <c r="O37" s="223">
        <v>42.9693836499222</v>
      </c>
      <c r="P37" s="225">
        <v>2.1459149817742702</v>
      </c>
      <c r="Q37" s="223">
        <v>-6.1011473609077802</v>
      </c>
      <c r="R37" s="225">
        <v>2.5748918484790901</v>
      </c>
      <c r="S37" s="223">
        <v>48.937839868106799</v>
      </c>
      <c r="T37" s="225">
        <v>1.81041624963593</v>
      </c>
      <c r="U37" s="223">
        <v>47.886313408400497</v>
      </c>
      <c r="V37" s="225">
        <v>2.5164197653660301</v>
      </c>
      <c r="W37" s="223">
        <v>45.928283784423698</v>
      </c>
      <c r="X37" s="225">
        <v>1.44145267596161</v>
      </c>
      <c r="Y37" s="223">
        <v>-3.0095560836830999</v>
      </c>
      <c r="Z37" s="225">
        <v>1.8710179063439201</v>
      </c>
      <c r="AA37" s="104"/>
      <c r="AB37" s="104"/>
      <c r="AC37" s="104"/>
      <c r="AD37" s="255"/>
    </row>
    <row r="38" spans="1:30" ht="13" customHeight="1" x14ac:dyDescent="0.25">
      <c r="A38" s="26" t="s">
        <v>417</v>
      </c>
      <c r="B38" s="184">
        <v>2</v>
      </c>
      <c r="C38" s="223">
        <v>14.843147793633699</v>
      </c>
      <c r="D38" s="225">
        <v>0.80957216449283897</v>
      </c>
      <c r="E38" s="223">
        <v>14.0065921652099</v>
      </c>
      <c r="F38" s="225">
        <v>0.94573678878383105</v>
      </c>
      <c r="G38" s="223">
        <v>16.9191497511842</v>
      </c>
      <c r="H38" s="225">
        <v>1.5108875576881999</v>
      </c>
      <c r="I38" s="223">
        <v>2.9125575859742399</v>
      </c>
      <c r="J38" s="225">
        <v>1.7744081648571599</v>
      </c>
      <c r="K38" s="223">
        <v>19.844063520841601</v>
      </c>
      <c r="L38" s="225">
        <v>2.4270910329684701</v>
      </c>
      <c r="M38" s="223">
        <v>14.5535123534554</v>
      </c>
      <c r="N38" s="225">
        <v>1.0811213498838199</v>
      </c>
      <c r="O38" s="223">
        <v>12.8045143720701</v>
      </c>
      <c r="P38" s="225">
        <v>1.5315061605877101</v>
      </c>
      <c r="Q38" s="223">
        <v>-7.0395491487715498</v>
      </c>
      <c r="R38" s="225">
        <v>2.6265760499932602</v>
      </c>
      <c r="S38" s="223">
        <v>17.9470423167467</v>
      </c>
      <c r="T38" s="225">
        <v>1.60301820144564</v>
      </c>
      <c r="U38" s="223">
        <v>16.947987892781299</v>
      </c>
      <c r="V38" s="225">
        <v>2.4679208364718299</v>
      </c>
      <c r="W38" s="223">
        <v>12.670250511586101</v>
      </c>
      <c r="X38" s="225">
        <v>1.05328181620545</v>
      </c>
      <c r="Y38" s="223">
        <v>-5.2767918051605998</v>
      </c>
      <c r="Z38" s="225">
        <v>1.9464053324308099</v>
      </c>
      <c r="AA38" s="104"/>
      <c r="AB38" s="104"/>
      <c r="AC38" s="104"/>
      <c r="AD38" s="255"/>
    </row>
    <row r="39" spans="1:30" ht="13" customHeight="1" x14ac:dyDescent="0.25">
      <c r="A39" s="26" t="s">
        <v>418</v>
      </c>
      <c r="B39" s="184">
        <v>2</v>
      </c>
      <c r="C39" s="223">
        <v>40.022509368597603</v>
      </c>
      <c r="D39" s="225">
        <v>1.3490534761685999</v>
      </c>
      <c r="E39" s="223">
        <v>38.530015838425498</v>
      </c>
      <c r="F39" s="225">
        <v>1.7483625170753401</v>
      </c>
      <c r="G39" s="223">
        <v>42.555739050626002</v>
      </c>
      <c r="H39" s="225">
        <v>2.1203263303497701</v>
      </c>
      <c r="I39" s="223">
        <v>4.0257232122005</v>
      </c>
      <c r="J39" s="225">
        <v>2.7310595056115501</v>
      </c>
      <c r="K39" s="223">
        <v>42.589726997331297</v>
      </c>
      <c r="L39" s="225">
        <v>4.3688555530214996</v>
      </c>
      <c r="M39" s="223">
        <v>41.906115408047</v>
      </c>
      <c r="N39" s="225">
        <v>1.8591946483900901</v>
      </c>
      <c r="O39" s="223">
        <v>36.150357049290797</v>
      </c>
      <c r="P39" s="225">
        <v>2.2049328431181898</v>
      </c>
      <c r="Q39" s="223">
        <v>-6.4393699480405804</v>
      </c>
      <c r="R39" s="225">
        <v>4.7504378001529002</v>
      </c>
      <c r="S39" s="223">
        <v>43.165483506606698</v>
      </c>
      <c r="T39" s="225">
        <v>3.08987132770344</v>
      </c>
      <c r="U39" s="223">
        <v>40.163778422778201</v>
      </c>
      <c r="V39" s="225">
        <v>3.31639309546114</v>
      </c>
      <c r="W39" s="223">
        <v>39.308250647799703</v>
      </c>
      <c r="X39" s="225">
        <v>1.8136764572867401</v>
      </c>
      <c r="Y39" s="223">
        <v>-3.8572328588070102</v>
      </c>
      <c r="Z39" s="225">
        <v>3.53373335859541</v>
      </c>
      <c r="AA39" s="104"/>
      <c r="AB39" s="104"/>
      <c r="AC39" s="104"/>
      <c r="AD39" s="255"/>
    </row>
    <row r="40" spans="1:30" ht="13" customHeight="1" x14ac:dyDescent="0.25">
      <c r="A40" s="26" t="s">
        <v>419</v>
      </c>
      <c r="B40" s="184">
        <v>2</v>
      </c>
      <c r="C40" s="223">
        <v>21.575375020943898</v>
      </c>
      <c r="D40" s="225">
        <v>1.13673942301514</v>
      </c>
      <c r="E40" s="223">
        <v>21.9759285657065</v>
      </c>
      <c r="F40" s="225">
        <v>1.2170917849401</v>
      </c>
      <c r="G40" s="223">
        <v>19.004212581689099</v>
      </c>
      <c r="H40" s="225">
        <v>2.6766775559582201</v>
      </c>
      <c r="I40" s="223">
        <v>-2.9717159840173299</v>
      </c>
      <c r="J40" s="225">
        <v>2.8522915706473499</v>
      </c>
      <c r="K40" s="223">
        <v>23.379697453837998</v>
      </c>
      <c r="L40" s="225">
        <v>3.8146050862238599</v>
      </c>
      <c r="M40" s="223">
        <v>19.496600209637201</v>
      </c>
      <c r="N40" s="225">
        <v>1.61418443395525</v>
      </c>
      <c r="O40" s="223">
        <v>22.509056958360901</v>
      </c>
      <c r="P40" s="225">
        <v>1.6933578419740101</v>
      </c>
      <c r="Q40" s="223">
        <v>-0.87064049547714695</v>
      </c>
      <c r="R40" s="225">
        <v>4.5663588573870504</v>
      </c>
      <c r="S40" s="223">
        <v>20.795297902623101</v>
      </c>
      <c r="T40" s="225">
        <v>2.68524365195529</v>
      </c>
      <c r="U40" s="223">
        <v>28.809395572434099</v>
      </c>
      <c r="V40" s="225">
        <v>3.3289839627142901</v>
      </c>
      <c r="W40" s="223">
        <v>20.9969082677469</v>
      </c>
      <c r="X40" s="225">
        <v>1.32340190493257</v>
      </c>
      <c r="Y40" s="223">
        <v>0.201610365123749</v>
      </c>
      <c r="Z40" s="225">
        <v>2.9350106838657002</v>
      </c>
      <c r="AA40" s="104"/>
      <c r="AB40" s="104"/>
      <c r="AC40" s="104"/>
      <c r="AD40" s="255"/>
    </row>
    <row r="41" spans="1:30" ht="13" customHeight="1" x14ac:dyDescent="0.25">
      <c r="A41" s="26" t="s">
        <v>420</v>
      </c>
      <c r="B41" s="184">
        <v>2</v>
      </c>
      <c r="C41" s="223">
        <v>45.4247595609272</v>
      </c>
      <c r="D41" s="225">
        <v>1.3146494806968301</v>
      </c>
      <c r="E41" s="223">
        <v>44.049454205480401</v>
      </c>
      <c r="F41" s="225">
        <v>1.3548748603220999</v>
      </c>
      <c r="G41" s="223">
        <v>53.562870645731898</v>
      </c>
      <c r="H41" s="225">
        <v>3.1541962529018699</v>
      </c>
      <c r="I41" s="223">
        <v>9.51341644025152</v>
      </c>
      <c r="J41" s="225">
        <v>3.2686703886784998</v>
      </c>
      <c r="K41" s="223">
        <v>53.930186111067101</v>
      </c>
      <c r="L41" s="225">
        <v>5.9956627500014399</v>
      </c>
      <c r="M41" s="223">
        <v>47.691533456850401</v>
      </c>
      <c r="N41" s="225">
        <v>1.7423458101615401</v>
      </c>
      <c r="O41" s="223">
        <v>43.567348804026899</v>
      </c>
      <c r="P41" s="225">
        <v>1.70366394545633</v>
      </c>
      <c r="Q41" s="223">
        <v>-10.3628373070402</v>
      </c>
      <c r="R41" s="225">
        <v>6.1678202782898799</v>
      </c>
      <c r="S41" s="223">
        <v>49.394557268349999</v>
      </c>
      <c r="T41" s="225">
        <v>3.3938726015196399</v>
      </c>
      <c r="U41" s="223">
        <v>46.250733205907302</v>
      </c>
      <c r="V41" s="225">
        <v>4.6589707160570502</v>
      </c>
      <c r="W41" s="223">
        <v>44.247584097885301</v>
      </c>
      <c r="X41" s="225">
        <v>1.4321545596273</v>
      </c>
      <c r="Y41" s="223">
        <v>-5.1469731704647197</v>
      </c>
      <c r="Z41" s="225">
        <v>3.4337184830301402</v>
      </c>
      <c r="AA41" s="104"/>
      <c r="AB41" s="104"/>
      <c r="AC41" s="104"/>
      <c r="AD41" s="255"/>
    </row>
    <row r="42" spans="1:30" ht="13" customHeight="1" x14ac:dyDescent="0.25">
      <c r="A42" s="26" t="s">
        <v>421</v>
      </c>
      <c r="B42" s="184">
        <v>2</v>
      </c>
      <c r="C42" s="223">
        <v>22.611083831575101</v>
      </c>
      <c r="D42" s="225">
        <v>1.05761938306647</v>
      </c>
      <c r="E42" s="223">
        <v>19.5104467250098</v>
      </c>
      <c r="F42" s="225">
        <v>1.2605162933263701</v>
      </c>
      <c r="G42" s="223">
        <v>30.683122674428699</v>
      </c>
      <c r="H42" s="225">
        <v>2.131319357357</v>
      </c>
      <c r="I42" s="223">
        <v>11.172675949418799</v>
      </c>
      <c r="J42" s="225">
        <v>2.5408550886263601</v>
      </c>
      <c r="K42" s="223">
        <v>27.466754796233701</v>
      </c>
      <c r="L42" s="225">
        <v>2.9198764714746401</v>
      </c>
      <c r="M42" s="223">
        <v>21.1420671988602</v>
      </c>
      <c r="N42" s="225">
        <v>1.4560882196277101</v>
      </c>
      <c r="O42" s="223">
        <v>22.756158384815301</v>
      </c>
      <c r="P42" s="225">
        <v>2.6203010002854201</v>
      </c>
      <c r="Q42" s="223">
        <v>-4.7105964114183596</v>
      </c>
      <c r="R42" s="225">
        <v>4.1805084648236299</v>
      </c>
      <c r="S42" s="223">
        <v>28.866419880198801</v>
      </c>
      <c r="T42" s="225">
        <v>2.98371578240757</v>
      </c>
      <c r="U42" s="223">
        <v>16.2006153512053</v>
      </c>
      <c r="V42" s="225">
        <v>2.2963614160348</v>
      </c>
      <c r="W42" s="223">
        <v>22.4652083173115</v>
      </c>
      <c r="X42" s="225">
        <v>1.3893989208661699</v>
      </c>
      <c r="Y42" s="223">
        <v>-6.40121156288735</v>
      </c>
      <c r="Z42" s="225">
        <v>3.3307184093578299</v>
      </c>
      <c r="AA42" s="104"/>
      <c r="AB42" s="104"/>
      <c r="AC42" s="104"/>
      <c r="AD42" s="255"/>
    </row>
    <row r="43" spans="1:30" ht="13" customHeight="1" x14ac:dyDescent="0.25">
      <c r="A43" s="26" t="s">
        <v>422</v>
      </c>
      <c r="B43" s="184">
        <v>2</v>
      </c>
      <c r="C43" s="223">
        <v>20.319210593127501</v>
      </c>
      <c r="D43" s="225">
        <v>1.4308935857868801</v>
      </c>
      <c r="E43" s="223">
        <v>19.197681618560601</v>
      </c>
      <c r="F43" s="225">
        <v>1.60348589351393</v>
      </c>
      <c r="G43" s="223">
        <v>22.357314643791</v>
      </c>
      <c r="H43" s="225">
        <v>2.9242918854875901</v>
      </c>
      <c r="I43" s="223">
        <v>3.1596330252304501</v>
      </c>
      <c r="J43" s="225">
        <v>3.38349765539053</v>
      </c>
      <c r="K43" s="223">
        <v>29.940294669204199</v>
      </c>
      <c r="L43" s="225">
        <v>7.3221542927301799</v>
      </c>
      <c r="M43" s="223">
        <v>18.6325045336886</v>
      </c>
      <c r="N43" s="225">
        <v>1.88398415117331</v>
      </c>
      <c r="O43" s="223">
        <v>20.680079098944798</v>
      </c>
      <c r="P43" s="225">
        <v>2.3333196881282801</v>
      </c>
      <c r="Q43" s="223">
        <v>-9.2602155702593993</v>
      </c>
      <c r="R43" s="225">
        <v>7.7664886168813796</v>
      </c>
      <c r="S43" s="223">
        <v>26.293382492202898</v>
      </c>
      <c r="T43" s="225">
        <v>4.2329801902305499</v>
      </c>
      <c r="U43" s="223">
        <v>22.646382412468999</v>
      </c>
      <c r="V43" s="225">
        <v>4.0234151385718704</v>
      </c>
      <c r="W43" s="223">
        <v>17.217278853665199</v>
      </c>
      <c r="X43" s="225">
        <v>1.62218535130081</v>
      </c>
      <c r="Y43" s="223">
        <v>-9.0761036385377292</v>
      </c>
      <c r="Z43" s="225">
        <v>4.56253416234519</v>
      </c>
      <c r="AA43" s="104"/>
      <c r="AB43" s="104"/>
      <c r="AC43" s="104"/>
      <c r="AD43" s="255"/>
    </row>
    <row r="44" spans="1:30" ht="13" customHeight="1" x14ac:dyDescent="0.25">
      <c r="A44" s="26" t="s">
        <v>423</v>
      </c>
      <c r="B44" s="184">
        <v>2</v>
      </c>
      <c r="C44" s="223">
        <v>17.593842547646702</v>
      </c>
      <c r="D44" s="225">
        <v>1.3328686831983301</v>
      </c>
      <c r="E44" s="223">
        <v>18.422151537233098</v>
      </c>
      <c r="F44" s="225">
        <v>2.0149179832421802</v>
      </c>
      <c r="G44" s="223">
        <v>16.974773297682599</v>
      </c>
      <c r="H44" s="225">
        <v>1.6983791097696399</v>
      </c>
      <c r="I44" s="223">
        <v>-1.44737823955048</v>
      </c>
      <c r="J44" s="225">
        <v>2.5736253979327199</v>
      </c>
      <c r="K44" s="223">
        <v>16.660500455690599</v>
      </c>
      <c r="L44" s="225">
        <v>2.5255666423585099</v>
      </c>
      <c r="M44" s="223">
        <v>17.5925273928937</v>
      </c>
      <c r="N44" s="225">
        <v>1.97446142800992</v>
      </c>
      <c r="O44" s="223">
        <v>18.8027382802738</v>
      </c>
      <c r="P44" s="225">
        <v>3.2525734028483502</v>
      </c>
      <c r="Q44" s="223">
        <v>2.1422378245832099</v>
      </c>
      <c r="R44" s="225">
        <v>4.3666309120742399</v>
      </c>
      <c r="S44" s="223">
        <v>16.295001015894101</v>
      </c>
      <c r="T44" s="225">
        <v>2.04834180844975</v>
      </c>
      <c r="U44" s="223">
        <v>18.4250456047452</v>
      </c>
      <c r="V44" s="225">
        <v>2.8908095555848399</v>
      </c>
      <c r="W44" s="223">
        <v>17.9665209301304</v>
      </c>
      <c r="X44" s="225">
        <v>1.4708872448869901</v>
      </c>
      <c r="Y44" s="223">
        <v>1.67151991423622</v>
      </c>
      <c r="Z44" s="225">
        <v>2.5197975170214701</v>
      </c>
      <c r="AA44" s="104"/>
      <c r="AB44" s="104"/>
      <c r="AC44" s="104"/>
      <c r="AD44" s="255"/>
    </row>
    <row r="45" spans="1:30" ht="13" customHeight="1" x14ac:dyDescent="0.25">
      <c r="A45" s="26" t="s">
        <v>424</v>
      </c>
      <c r="B45" s="184">
        <v>2</v>
      </c>
      <c r="C45" s="223">
        <v>38.075088594887198</v>
      </c>
      <c r="D45" s="225">
        <v>1.1155338104477399</v>
      </c>
      <c r="E45" s="223">
        <v>34.783761069588699</v>
      </c>
      <c r="F45" s="225">
        <v>1.2365024446977999</v>
      </c>
      <c r="G45" s="223">
        <v>44.414034635554103</v>
      </c>
      <c r="H45" s="225">
        <v>2.0622310666519299</v>
      </c>
      <c r="I45" s="223">
        <v>9.63027356596535</v>
      </c>
      <c r="J45" s="225">
        <v>2.2874361111939798</v>
      </c>
      <c r="K45" s="223">
        <v>49.643674624054803</v>
      </c>
      <c r="L45" s="225">
        <v>3.4123145041390601</v>
      </c>
      <c r="M45" s="223">
        <v>39.679803789466199</v>
      </c>
      <c r="N45" s="225">
        <v>1.3502934611033801</v>
      </c>
      <c r="O45" s="223">
        <v>30.336553272461</v>
      </c>
      <c r="P45" s="225">
        <v>2.0804884080065902</v>
      </c>
      <c r="Q45" s="223">
        <v>-19.3071213515938</v>
      </c>
      <c r="R45" s="225">
        <v>4.1010247118849099</v>
      </c>
      <c r="S45" s="223">
        <v>44.512464895176599</v>
      </c>
      <c r="T45" s="225">
        <v>2.6965343012207401</v>
      </c>
      <c r="U45" s="223">
        <v>42.506979845440902</v>
      </c>
      <c r="V45" s="225">
        <v>2.6485430006888402</v>
      </c>
      <c r="W45" s="223">
        <v>33.505957391045499</v>
      </c>
      <c r="X45" s="225">
        <v>1.55841890294049</v>
      </c>
      <c r="Y45" s="223">
        <v>-11.0065075041311</v>
      </c>
      <c r="Z45" s="225">
        <v>3.3089418332542699</v>
      </c>
      <c r="AA45" s="104"/>
      <c r="AB45" s="104"/>
      <c r="AC45" s="104"/>
      <c r="AD45" s="255"/>
    </row>
    <row r="46" spans="1:30" ht="13" customHeight="1" x14ac:dyDescent="0.25">
      <c r="A46" s="26" t="s">
        <v>425</v>
      </c>
      <c r="B46" s="184">
        <v>2</v>
      </c>
      <c r="C46" s="223">
        <v>38.616162515031</v>
      </c>
      <c r="D46" s="225">
        <v>1.6908991140155101</v>
      </c>
      <c r="E46" s="223">
        <v>37.069598418247502</v>
      </c>
      <c r="F46" s="225">
        <v>1.7757619567321301</v>
      </c>
      <c r="G46" s="223">
        <v>44.575854037558997</v>
      </c>
      <c r="H46" s="225">
        <v>3.41780404112711</v>
      </c>
      <c r="I46" s="223">
        <v>7.5062556193115002</v>
      </c>
      <c r="J46" s="225">
        <v>3.5992040472964701</v>
      </c>
      <c r="K46" s="223">
        <v>57.450984940559998</v>
      </c>
      <c r="L46" s="225">
        <v>8.2101383854427006</v>
      </c>
      <c r="M46" s="223">
        <v>40.363273382249098</v>
      </c>
      <c r="N46" s="225">
        <v>2.2273805379103799</v>
      </c>
      <c r="O46" s="223">
        <v>35.350561099121897</v>
      </c>
      <c r="P46" s="225">
        <v>2.05467797259305</v>
      </c>
      <c r="Q46" s="223">
        <v>-22.100423841438001</v>
      </c>
      <c r="R46" s="225">
        <v>7.8459371879450197</v>
      </c>
      <c r="S46" s="223">
        <v>48.084775831111301</v>
      </c>
      <c r="T46" s="225">
        <v>4.8845975278424296</v>
      </c>
      <c r="U46" s="223">
        <v>36.231713204801203</v>
      </c>
      <c r="V46" s="225">
        <v>4.7423026193074502</v>
      </c>
      <c r="W46" s="223">
        <v>37.754543828721701</v>
      </c>
      <c r="X46" s="225">
        <v>1.61689850676577</v>
      </c>
      <c r="Y46" s="223">
        <v>-10.3302320023896</v>
      </c>
      <c r="Z46" s="225">
        <v>4.89612862768168</v>
      </c>
      <c r="AA46" s="104"/>
      <c r="AB46" s="104"/>
      <c r="AC46" s="104"/>
      <c r="AD46" s="255"/>
    </row>
    <row r="47" spans="1:30" ht="13" customHeight="1" x14ac:dyDescent="0.25">
      <c r="A47" s="26" t="s">
        <v>426</v>
      </c>
      <c r="B47" s="184">
        <v>2</v>
      </c>
      <c r="C47" s="223">
        <v>1.1951122352171499</v>
      </c>
      <c r="D47" s="225">
        <v>0.270975959239242</v>
      </c>
      <c r="E47" s="223">
        <v>0.98203495510687</v>
      </c>
      <c r="F47" s="225">
        <v>0.302498155276057</v>
      </c>
      <c r="G47" s="223">
        <v>1.8335076204715599</v>
      </c>
      <c r="H47" s="225">
        <v>0.58794361240728199</v>
      </c>
      <c r="I47" s="223">
        <v>0.85147266536469002</v>
      </c>
      <c r="J47" s="225">
        <v>0.65684653239763302</v>
      </c>
      <c r="K47" s="223">
        <v>1.5193454200012899</v>
      </c>
      <c r="L47" s="225">
        <v>1.09527133079432</v>
      </c>
      <c r="M47" s="223">
        <v>0.93753617824917101</v>
      </c>
      <c r="N47" s="225">
        <v>0.39704194852644697</v>
      </c>
      <c r="O47" s="223">
        <v>1.3450385565973</v>
      </c>
      <c r="P47" s="225">
        <v>0.37758161734245999</v>
      </c>
      <c r="Q47" s="223">
        <v>-0.17430686340398599</v>
      </c>
      <c r="R47" s="225">
        <v>1.15892476901862</v>
      </c>
      <c r="S47" s="223">
        <v>2.0914171558103898</v>
      </c>
      <c r="T47" s="225">
        <v>1.65018816690391</v>
      </c>
      <c r="U47" s="223">
        <v>0</v>
      </c>
      <c r="V47" s="225">
        <v>0</v>
      </c>
      <c r="W47" s="223">
        <v>1.2127139744948501</v>
      </c>
      <c r="X47" s="225">
        <v>0.28208886877011802</v>
      </c>
      <c r="Y47" s="223">
        <v>-0.87870318131554503</v>
      </c>
      <c r="Z47" s="225">
        <v>1.67980187186542</v>
      </c>
      <c r="AA47" s="104"/>
      <c r="AB47" s="104"/>
      <c r="AC47" s="104"/>
      <c r="AD47" s="255"/>
    </row>
    <row r="48" spans="1:30" ht="13" customHeight="1" x14ac:dyDescent="0.25">
      <c r="A48" s="26" t="s">
        <v>427</v>
      </c>
      <c r="B48" s="184">
        <v>2</v>
      </c>
      <c r="C48" s="223">
        <v>9.42069441157218</v>
      </c>
      <c r="D48" s="225">
        <v>0.669068762759503</v>
      </c>
      <c r="E48" s="223">
        <v>8.5134000696217207</v>
      </c>
      <c r="F48" s="225">
        <v>0.72820283767680705</v>
      </c>
      <c r="G48" s="223">
        <v>11.814333261216801</v>
      </c>
      <c r="H48" s="225">
        <v>1.45434863464653</v>
      </c>
      <c r="I48" s="223">
        <v>3.3009331915950502</v>
      </c>
      <c r="J48" s="225">
        <v>1.60890553025441</v>
      </c>
      <c r="K48" s="223">
        <v>19.025815501985001</v>
      </c>
      <c r="L48" s="225">
        <v>2.3718505923363198</v>
      </c>
      <c r="M48" s="223">
        <v>8.3721954932366405</v>
      </c>
      <c r="N48" s="225">
        <v>0.76223154801854098</v>
      </c>
      <c r="O48" s="223">
        <v>7.9015908212137003</v>
      </c>
      <c r="P48" s="225">
        <v>1.26093106285129</v>
      </c>
      <c r="Q48" s="223">
        <v>-11.124224680771301</v>
      </c>
      <c r="R48" s="225">
        <v>2.8116883616092299</v>
      </c>
      <c r="S48" s="223">
        <v>15.888818363237499</v>
      </c>
      <c r="T48" s="225">
        <v>2.15549655676078</v>
      </c>
      <c r="U48" s="223">
        <v>10.294239956366299</v>
      </c>
      <c r="V48" s="225">
        <v>2.1845185293131202</v>
      </c>
      <c r="W48" s="223">
        <v>7.9248347968102504</v>
      </c>
      <c r="X48" s="225">
        <v>0.800590092423898</v>
      </c>
      <c r="Y48" s="223">
        <v>-7.9639835664272196</v>
      </c>
      <c r="Z48" s="225">
        <v>2.3812123043000399</v>
      </c>
      <c r="AA48" s="104"/>
      <c r="AB48" s="104"/>
      <c r="AC48" s="104"/>
      <c r="AD48" s="255"/>
    </row>
    <row r="49" spans="1:30" ht="13" customHeight="1" x14ac:dyDescent="0.25">
      <c r="A49" s="26" t="s">
        <v>428</v>
      </c>
      <c r="B49" s="184">
        <v>2</v>
      </c>
      <c r="C49" s="223">
        <v>68.117888268088393</v>
      </c>
      <c r="D49" s="225">
        <v>1.1820358227762899</v>
      </c>
      <c r="E49" s="223">
        <v>76.056393775548599</v>
      </c>
      <c r="F49" s="225">
        <v>1.55692969998413</v>
      </c>
      <c r="G49" s="223">
        <v>60.673433669575601</v>
      </c>
      <c r="H49" s="225">
        <v>1.7448234663358599</v>
      </c>
      <c r="I49" s="223">
        <v>-15.382960105973</v>
      </c>
      <c r="J49" s="225">
        <v>2.3266750272692698</v>
      </c>
      <c r="K49" s="223">
        <v>77.574417340042501</v>
      </c>
      <c r="L49" s="225">
        <v>5.24911056290631</v>
      </c>
      <c r="M49" s="223">
        <v>67.931886129239203</v>
      </c>
      <c r="N49" s="225">
        <v>1.40350192949329</v>
      </c>
      <c r="O49" s="223">
        <v>69.122677377463404</v>
      </c>
      <c r="P49" s="225">
        <v>2.7794780951737001</v>
      </c>
      <c r="Q49" s="223">
        <v>-8.4517399625791008</v>
      </c>
      <c r="R49" s="225">
        <v>5.9518216245537996</v>
      </c>
      <c r="S49" s="223">
        <v>65.607824959541304</v>
      </c>
      <c r="T49" s="225">
        <v>3.4793732242962299</v>
      </c>
      <c r="U49" s="223">
        <v>67.387146321786602</v>
      </c>
      <c r="V49" s="225">
        <v>3.1196770680418702</v>
      </c>
      <c r="W49" s="223">
        <v>69.157148429158099</v>
      </c>
      <c r="X49" s="225">
        <v>1.4223538121365999</v>
      </c>
      <c r="Y49" s="223">
        <v>3.5493234696168101</v>
      </c>
      <c r="Z49" s="225">
        <v>3.7857871923873101</v>
      </c>
      <c r="AA49" s="104"/>
      <c r="AB49" s="104"/>
      <c r="AC49" s="104"/>
      <c r="AD49" s="255"/>
    </row>
    <row r="50" spans="1:30" ht="13" customHeight="1" x14ac:dyDescent="0.25">
      <c r="A50" s="26" t="s">
        <v>429</v>
      </c>
      <c r="B50" s="184">
        <v>2</v>
      </c>
      <c r="C50" s="223">
        <v>35.7149512942812</v>
      </c>
      <c r="D50" s="225">
        <v>1.4394236001090299</v>
      </c>
      <c r="E50" s="223">
        <v>34.977786448631399</v>
      </c>
      <c r="F50" s="225">
        <v>1.54114132726263</v>
      </c>
      <c r="G50" s="223">
        <v>37.601849017970999</v>
      </c>
      <c r="H50" s="225">
        <v>2.2439603542181201</v>
      </c>
      <c r="I50" s="223">
        <v>2.6240625693395998</v>
      </c>
      <c r="J50" s="225">
        <v>2.3017875541020199</v>
      </c>
      <c r="K50" s="223">
        <v>42.921144110705796</v>
      </c>
      <c r="L50" s="225">
        <v>5.05802140063187</v>
      </c>
      <c r="M50" s="223">
        <v>32.817601281757199</v>
      </c>
      <c r="N50" s="225">
        <v>1.5959594563442301</v>
      </c>
      <c r="O50" s="223">
        <v>39.433307969210198</v>
      </c>
      <c r="P50" s="225">
        <v>2.1533116494621698</v>
      </c>
      <c r="Q50" s="223">
        <v>-3.4878361414956598</v>
      </c>
      <c r="R50" s="225">
        <v>5.1862873836131902</v>
      </c>
      <c r="S50" s="223">
        <v>40.598253999768403</v>
      </c>
      <c r="T50" s="225">
        <v>2.8278493508040699</v>
      </c>
      <c r="U50" s="223">
        <v>35.960335863103303</v>
      </c>
      <c r="V50" s="225">
        <v>3.1165424507150798</v>
      </c>
      <c r="W50" s="223">
        <v>34.562127018566102</v>
      </c>
      <c r="X50" s="225">
        <v>1.5639108084698099</v>
      </c>
      <c r="Y50" s="223">
        <v>-6.0361269812023002</v>
      </c>
      <c r="Z50" s="225">
        <v>2.8834496720984601</v>
      </c>
      <c r="AA50" s="104"/>
      <c r="AB50" s="104"/>
      <c r="AC50" s="104"/>
      <c r="AD50" s="255"/>
    </row>
    <row r="51" spans="1:30" ht="13" customHeight="1" x14ac:dyDescent="0.25">
      <c r="A51" s="26" t="s">
        <v>430</v>
      </c>
      <c r="B51" s="184">
        <v>2</v>
      </c>
      <c r="C51" s="223">
        <v>13.6626579103891</v>
      </c>
      <c r="D51" s="225">
        <v>0.73098280553278805</v>
      </c>
      <c r="E51" s="223">
        <v>12.2066898197741</v>
      </c>
      <c r="F51" s="225">
        <v>0.79426144120128095</v>
      </c>
      <c r="G51" s="223">
        <v>17.990547179444601</v>
      </c>
      <c r="H51" s="225">
        <v>1.65399860505602</v>
      </c>
      <c r="I51" s="223">
        <v>5.7838573596705096</v>
      </c>
      <c r="J51" s="225">
        <v>1.77673500156097</v>
      </c>
      <c r="K51" s="223">
        <v>16.219742198564301</v>
      </c>
      <c r="L51" s="225">
        <v>1.6297952344366899</v>
      </c>
      <c r="M51" s="223">
        <v>13.673570687349599</v>
      </c>
      <c r="N51" s="225">
        <v>0.86744602420800498</v>
      </c>
      <c r="O51" s="223">
        <v>10.8883957094229</v>
      </c>
      <c r="P51" s="225">
        <v>1.2893081941697799</v>
      </c>
      <c r="Q51" s="223">
        <v>-5.3313464891414304</v>
      </c>
      <c r="R51" s="225">
        <v>2.0619398158997702</v>
      </c>
      <c r="S51" s="223">
        <v>16.821210420150699</v>
      </c>
      <c r="T51" s="225">
        <v>1.4495805967051001</v>
      </c>
      <c r="U51" s="223">
        <v>17.7897818858393</v>
      </c>
      <c r="V51" s="225">
        <v>1.7734240572097799</v>
      </c>
      <c r="W51" s="223">
        <v>11.3973946669594</v>
      </c>
      <c r="X51" s="225">
        <v>0.88605660672311704</v>
      </c>
      <c r="Y51" s="223">
        <v>-5.4238157531913398</v>
      </c>
      <c r="Z51" s="225">
        <v>1.57340045195111</v>
      </c>
      <c r="AA51" s="104"/>
      <c r="AB51" s="104"/>
      <c r="AC51" s="104"/>
      <c r="AD51" s="255"/>
    </row>
    <row r="52" spans="1:30" ht="13" customHeight="1" x14ac:dyDescent="0.25">
      <c r="A52" s="26" t="s">
        <v>431</v>
      </c>
      <c r="B52" s="184">
        <v>2</v>
      </c>
      <c r="C52" s="223">
        <v>11.9633396328919</v>
      </c>
      <c r="D52" s="225">
        <v>1.19752124582046</v>
      </c>
      <c r="E52" s="223">
        <v>11.3963917358319</v>
      </c>
      <c r="F52" s="225">
        <v>1.72774446780914</v>
      </c>
      <c r="G52" s="223">
        <v>12.9642683063372</v>
      </c>
      <c r="H52" s="225">
        <v>1.26362152922163</v>
      </c>
      <c r="I52" s="223">
        <v>1.5678765705053199</v>
      </c>
      <c r="J52" s="225">
        <v>2.1114655517987502</v>
      </c>
      <c r="K52" s="223">
        <v>8.4227755264044593</v>
      </c>
      <c r="L52" s="225">
        <v>1.87296648854821</v>
      </c>
      <c r="M52" s="223">
        <v>11.819404343460899</v>
      </c>
      <c r="N52" s="225">
        <v>1.1190661199260901</v>
      </c>
      <c r="O52" s="223">
        <v>15.335588229992601</v>
      </c>
      <c r="P52" s="225">
        <v>2.9811646379407</v>
      </c>
      <c r="Q52" s="223">
        <v>6.9128127035881297</v>
      </c>
      <c r="R52" s="225">
        <v>3.6295956220915802</v>
      </c>
      <c r="S52" s="223">
        <v>10.4466946655707</v>
      </c>
      <c r="T52" s="225">
        <v>1.7965827773791601</v>
      </c>
      <c r="U52" s="223">
        <v>14.042989441149899</v>
      </c>
      <c r="V52" s="225">
        <v>2.59757413639502</v>
      </c>
      <c r="W52" s="223">
        <v>12.3484947275505</v>
      </c>
      <c r="X52" s="225">
        <v>2.0536758926776399</v>
      </c>
      <c r="Y52" s="223">
        <v>1.9018000619798101</v>
      </c>
      <c r="Z52" s="225">
        <v>2.6392785216871602</v>
      </c>
      <c r="AA52" s="104"/>
      <c r="AB52" s="104"/>
      <c r="AC52" s="104"/>
      <c r="AD52" s="255"/>
    </row>
    <row r="53" spans="1:30" ht="13" customHeight="1" x14ac:dyDescent="0.25">
      <c r="A53" s="26" t="s">
        <v>432</v>
      </c>
      <c r="B53" s="184">
        <v>2</v>
      </c>
      <c r="C53" s="223">
        <v>20.095233999488499</v>
      </c>
      <c r="D53" s="225">
        <v>0.97543072025419097</v>
      </c>
      <c r="E53" s="223">
        <v>18.686089098029498</v>
      </c>
      <c r="F53" s="225">
        <v>1.04279677309257</v>
      </c>
      <c r="G53" s="223">
        <v>25.7983129438479</v>
      </c>
      <c r="H53" s="225">
        <v>1.99019720046745</v>
      </c>
      <c r="I53" s="223">
        <v>7.1122238458184102</v>
      </c>
      <c r="J53" s="225">
        <v>2.1115188325546002</v>
      </c>
      <c r="K53" s="223">
        <v>22.880355628528498</v>
      </c>
      <c r="L53" s="225">
        <v>3.72640771514433</v>
      </c>
      <c r="M53" s="223">
        <v>19.371307944289299</v>
      </c>
      <c r="N53" s="225">
        <v>1.0869994405878201</v>
      </c>
      <c r="O53" s="223">
        <v>20.736480533609299</v>
      </c>
      <c r="P53" s="225">
        <v>1.6043662780707799</v>
      </c>
      <c r="Q53" s="223">
        <v>-2.1438750949192298</v>
      </c>
      <c r="R53" s="225">
        <v>3.93531019839598</v>
      </c>
      <c r="S53" s="223">
        <v>19.778347700730301</v>
      </c>
      <c r="T53" s="225">
        <v>2.0068162369064102</v>
      </c>
      <c r="U53" s="223">
        <v>18.4865106650822</v>
      </c>
      <c r="V53" s="225">
        <v>1.8995635165320299</v>
      </c>
      <c r="W53" s="223">
        <v>20.563195561981999</v>
      </c>
      <c r="X53" s="225">
        <v>1.13822517096083</v>
      </c>
      <c r="Y53" s="223">
        <v>0.78484786125164496</v>
      </c>
      <c r="Z53" s="225">
        <v>2.1266159733550598</v>
      </c>
      <c r="AA53" s="104"/>
      <c r="AB53" s="104"/>
      <c r="AC53" s="104"/>
      <c r="AD53" s="255"/>
    </row>
    <row r="54" spans="1:30" ht="13" customHeight="1" x14ac:dyDescent="0.25">
      <c r="A54" s="26" t="s">
        <v>433</v>
      </c>
      <c r="B54" s="184">
        <v>2</v>
      </c>
      <c r="C54" s="223">
        <v>13.263257838615999</v>
      </c>
      <c r="D54" s="225">
        <v>1.0401708870689499</v>
      </c>
      <c r="E54" s="223">
        <v>13.3982270835269</v>
      </c>
      <c r="F54" s="225">
        <v>1.27636006743582</v>
      </c>
      <c r="G54" s="223">
        <v>12.825519789754599</v>
      </c>
      <c r="H54" s="225">
        <v>1.7020752837844599</v>
      </c>
      <c r="I54" s="223">
        <v>-0.57270729377223595</v>
      </c>
      <c r="J54" s="225">
        <v>2.2036452292361299</v>
      </c>
      <c r="K54" s="223">
        <v>11.096051487997199</v>
      </c>
      <c r="L54" s="225">
        <v>3.07978586396607</v>
      </c>
      <c r="M54" s="223">
        <v>13.7771667223092</v>
      </c>
      <c r="N54" s="225">
        <v>1.4061079502956699</v>
      </c>
      <c r="O54" s="223">
        <v>12.7311455035828</v>
      </c>
      <c r="P54" s="225">
        <v>1.5171378126120301</v>
      </c>
      <c r="Q54" s="223">
        <v>1.63509401558556</v>
      </c>
      <c r="R54" s="225">
        <v>3.5204038905221902</v>
      </c>
      <c r="S54" s="223">
        <v>14.4370833824043</v>
      </c>
      <c r="T54" s="225">
        <v>2.2444924655194698</v>
      </c>
      <c r="U54" s="223">
        <v>11.524148294165499</v>
      </c>
      <c r="V54" s="225">
        <v>2.12008815134012</v>
      </c>
      <c r="W54" s="223">
        <v>13.3898072488944</v>
      </c>
      <c r="X54" s="225">
        <v>1.2848681041479799</v>
      </c>
      <c r="Y54" s="223">
        <v>-1.0472761335098899</v>
      </c>
      <c r="Z54" s="225">
        <v>2.4219430664883701</v>
      </c>
      <c r="AA54" s="104"/>
      <c r="AB54" s="104"/>
      <c r="AC54" s="104"/>
      <c r="AD54" s="255"/>
    </row>
    <row r="55" spans="1:30" ht="13" customHeight="1" x14ac:dyDescent="0.25">
      <c r="A55" s="26" t="s">
        <v>434</v>
      </c>
      <c r="B55" s="184">
        <v>2</v>
      </c>
      <c r="C55" s="223">
        <v>40.9065968495633</v>
      </c>
      <c r="D55" s="225">
        <v>1.59426124808387</v>
      </c>
      <c r="E55" s="223">
        <v>42.189942850191002</v>
      </c>
      <c r="F55" s="225">
        <v>2.0262014688674999</v>
      </c>
      <c r="G55" s="223">
        <v>38.5488064419689</v>
      </c>
      <c r="H55" s="225">
        <v>2.25703735016199</v>
      </c>
      <c r="I55" s="223">
        <v>-3.6411364082220699</v>
      </c>
      <c r="J55" s="225">
        <v>2.8013909382606101</v>
      </c>
      <c r="K55" s="223">
        <v>40.0356558616499</v>
      </c>
      <c r="L55" s="225">
        <v>2.9517483617727298</v>
      </c>
      <c r="M55" s="223">
        <v>38.3676373358756</v>
      </c>
      <c r="N55" s="225">
        <v>2.0444112287976601</v>
      </c>
      <c r="O55" s="223">
        <v>44.420643246579097</v>
      </c>
      <c r="P55" s="225">
        <v>2.6925392539172699</v>
      </c>
      <c r="Q55" s="223">
        <v>4.3849873849292003</v>
      </c>
      <c r="R55" s="225">
        <v>3.5613934662617299</v>
      </c>
      <c r="S55" s="223">
        <v>41.418710455664403</v>
      </c>
      <c r="T55" s="225">
        <v>2.9258083626739602</v>
      </c>
      <c r="U55" s="223">
        <v>38.1503371768394</v>
      </c>
      <c r="V55" s="225">
        <v>3.3706345510586302</v>
      </c>
      <c r="W55" s="223">
        <v>41.183469775848501</v>
      </c>
      <c r="X55" s="225">
        <v>2.1998361002070599</v>
      </c>
      <c r="Y55" s="223">
        <v>-0.23524067981595201</v>
      </c>
      <c r="Z55" s="225">
        <v>3.0997030529534699</v>
      </c>
      <c r="AA55" s="104"/>
      <c r="AB55" s="104"/>
      <c r="AC55" s="104"/>
      <c r="AD55" s="255"/>
    </row>
    <row r="56" spans="1:30" ht="13" customHeight="1" x14ac:dyDescent="0.25">
      <c r="A56" s="26" t="s">
        <v>435</v>
      </c>
      <c r="B56" s="184">
        <v>2</v>
      </c>
      <c r="C56" s="223">
        <v>2.9671696945692401</v>
      </c>
      <c r="D56" s="225">
        <v>0.34769336922250499</v>
      </c>
      <c r="E56" s="223">
        <v>2.2114569775090298</v>
      </c>
      <c r="F56" s="225">
        <v>0.39755869902720797</v>
      </c>
      <c r="G56" s="223">
        <v>4.2996628965344801</v>
      </c>
      <c r="H56" s="225">
        <v>0.72093505512126299</v>
      </c>
      <c r="I56" s="223">
        <v>2.0882059190254498</v>
      </c>
      <c r="J56" s="225">
        <v>0.85229052657721105</v>
      </c>
      <c r="K56" s="223">
        <v>2.0912962714080501</v>
      </c>
      <c r="L56" s="225">
        <v>0.87151124893009602</v>
      </c>
      <c r="M56" s="223">
        <v>2.7048858573353098</v>
      </c>
      <c r="N56" s="225">
        <v>0.43719552743897699</v>
      </c>
      <c r="O56" s="223">
        <v>3.6473160893287999</v>
      </c>
      <c r="P56" s="225">
        <v>0.65151145626920803</v>
      </c>
      <c r="Q56" s="223">
        <v>1.5560198179207501</v>
      </c>
      <c r="R56" s="225">
        <v>1.17615114434961</v>
      </c>
      <c r="S56" s="223">
        <v>2.9113399339536299</v>
      </c>
      <c r="T56" s="225">
        <v>0.78890827776724504</v>
      </c>
      <c r="U56" s="223">
        <v>1.9819360598084099</v>
      </c>
      <c r="V56" s="225">
        <v>0.62431287675380198</v>
      </c>
      <c r="W56" s="223">
        <v>3.3134200348323</v>
      </c>
      <c r="X56" s="225">
        <v>0.50910861886665404</v>
      </c>
      <c r="Y56" s="223">
        <v>0.40208010087866403</v>
      </c>
      <c r="Z56" s="225">
        <v>0.95902761367772105</v>
      </c>
      <c r="AA56" s="104"/>
      <c r="AB56" s="104"/>
      <c r="AC56" s="104"/>
      <c r="AD56" s="255"/>
    </row>
    <row r="57" spans="1:30" ht="13" customHeight="1" x14ac:dyDescent="0.25">
      <c r="A57" s="26" t="s">
        <v>436</v>
      </c>
      <c r="B57" s="184">
        <v>2</v>
      </c>
      <c r="C57" s="223">
        <v>47.660315610359397</v>
      </c>
      <c r="D57" s="225">
        <v>2.0432967855734199</v>
      </c>
      <c r="E57" s="223">
        <v>48.541596738306097</v>
      </c>
      <c r="F57" s="225">
        <v>2.5057669035700099</v>
      </c>
      <c r="G57" s="223">
        <v>45.820871329989799</v>
      </c>
      <c r="H57" s="225">
        <v>2.3252159404080501</v>
      </c>
      <c r="I57" s="223">
        <v>-2.7207254083163401</v>
      </c>
      <c r="J57" s="225">
        <v>2.8155039432325601</v>
      </c>
      <c r="K57" s="223">
        <v>38.036908950903303</v>
      </c>
      <c r="L57" s="225">
        <v>5.4758276498112304</v>
      </c>
      <c r="M57" s="223">
        <v>44.9144795708619</v>
      </c>
      <c r="N57" s="225">
        <v>2.8043570990036</v>
      </c>
      <c r="O57" s="223">
        <v>52.034058178002198</v>
      </c>
      <c r="P57" s="225">
        <v>2.4686298233720101</v>
      </c>
      <c r="Q57" s="223">
        <v>13.997149227098999</v>
      </c>
      <c r="R57" s="225">
        <v>5.0648828776101302</v>
      </c>
      <c r="S57" s="223">
        <v>39.665167243321903</v>
      </c>
      <c r="T57" s="225">
        <v>4.3096774010682397</v>
      </c>
      <c r="U57" s="223">
        <v>46.704649569708103</v>
      </c>
      <c r="V57" s="225">
        <v>3.29532733748764</v>
      </c>
      <c r="W57" s="223">
        <v>49.986046714800402</v>
      </c>
      <c r="X57" s="225">
        <v>2.2062947167975002</v>
      </c>
      <c r="Y57" s="223">
        <v>10.3208794714785</v>
      </c>
      <c r="Z57" s="225">
        <v>3.5820529645678798</v>
      </c>
      <c r="AA57" s="104"/>
      <c r="AB57" s="104"/>
      <c r="AC57" s="104"/>
      <c r="AD57" s="255"/>
    </row>
    <row r="58" spans="1:30" ht="13" customHeight="1" x14ac:dyDescent="0.25">
      <c r="A58" s="26" t="s">
        <v>437</v>
      </c>
      <c r="B58" s="184">
        <v>2</v>
      </c>
      <c r="C58" s="223">
        <v>6.6729280665428998</v>
      </c>
      <c r="D58" s="225">
        <v>0.585562095427412</v>
      </c>
      <c r="E58" s="223">
        <v>6.4623948720978603</v>
      </c>
      <c r="F58" s="225">
        <v>0.69740072876937897</v>
      </c>
      <c r="G58" s="223">
        <v>6.6912103521783797</v>
      </c>
      <c r="H58" s="225">
        <v>0.85195428792379502</v>
      </c>
      <c r="I58" s="223">
        <v>0.228815480080514</v>
      </c>
      <c r="J58" s="225">
        <v>0.99468518396947803</v>
      </c>
      <c r="K58" s="223">
        <v>7.8336262103691103</v>
      </c>
      <c r="L58" s="225">
        <v>1.7475931823315001</v>
      </c>
      <c r="M58" s="223">
        <v>6.45565205975669</v>
      </c>
      <c r="N58" s="225">
        <v>0.63608455535796005</v>
      </c>
      <c r="O58" s="223">
        <v>6.2823754617974696</v>
      </c>
      <c r="P58" s="225">
        <v>1.81588363354297</v>
      </c>
      <c r="Q58" s="223">
        <v>-1.55125074857164</v>
      </c>
      <c r="R58" s="225">
        <v>2.5333725129072699</v>
      </c>
      <c r="S58" s="223">
        <v>7.4116757085679597</v>
      </c>
      <c r="T58" s="225">
        <v>1.4937954849425501</v>
      </c>
      <c r="U58" s="223">
        <v>8.2442501231914793</v>
      </c>
      <c r="V58" s="225">
        <v>1.1920980838949899</v>
      </c>
      <c r="W58" s="223">
        <v>5.5364611253065297</v>
      </c>
      <c r="X58" s="225">
        <v>0.605405216296798</v>
      </c>
      <c r="Y58" s="223">
        <v>-1.87521458326143</v>
      </c>
      <c r="Z58" s="225">
        <v>1.56994428171612</v>
      </c>
      <c r="AA58" s="104"/>
      <c r="AB58" s="104"/>
      <c r="AC58" s="104"/>
      <c r="AD58" s="255"/>
    </row>
    <row r="59" spans="1:30" ht="13" customHeight="1" x14ac:dyDescent="0.25">
      <c r="A59" s="26" t="s">
        <v>438</v>
      </c>
      <c r="B59" s="184">
        <v>2</v>
      </c>
      <c r="C59" s="223">
        <v>28.8815456424338</v>
      </c>
      <c r="D59" s="225">
        <v>1.5423212862354401</v>
      </c>
      <c r="E59" s="223">
        <v>27.825255590611398</v>
      </c>
      <c r="F59" s="225">
        <v>1.8591288747435499</v>
      </c>
      <c r="G59" s="223">
        <v>31.563701076078502</v>
      </c>
      <c r="H59" s="225">
        <v>2.0943051511497099</v>
      </c>
      <c r="I59" s="223">
        <v>3.7384454854670399</v>
      </c>
      <c r="J59" s="225">
        <v>2.6542525819342599</v>
      </c>
      <c r="K59" s="223">
        <v>28.225191742324402</v>
      </c>
      <c r="L59" s="225">
        <v>4.2576875475943403</v>
      </c>
      <c r="M59" s="223">
        <v>29.707505950539499</v>
      </c>
      <c r="N59" s="225">
        <v>1.56566463597103</v>
      </c>
      <c r="O59" s="223">
        <v>26.383269170449399</v>
      </c>
      <c r="P59" s="225">
        <v>3.4265389190986002</v>
      </c>
      <c r="Q59" s="223">
        <v>-1.8419225718749701</v>
      </c>
      <c r="R59" s="225">
        <v>5.4997078830473303</v>
      </c>
      <c r="S59" s="223">
        <v>31.5317028194339</v>
      </c>
      <c r="T59" s="225">
        <v>4.1066203863462496</v>
      </c>
      <c r="U59" s="223">
        <v>27.219799729434399</v>
      </c>
      <c r="V59" s="225">
        <v>3.5054522429951298</v>
      </c>
      <c r="W59" s="223">
        <v>29.283526075819999</v>
      </c>
      <c r="X59" s="225">
        <v>1.54057809085521</v>
      </c>
      <c r="Y59" s="223">
        <v>-2.2481767436139299</v>
      </c>
      <c r="Z59" s="225">
        <v>4.7845106017640804</v>
      </c>
      <c r="AA59" s="104"/>
      <c r="AB59" s="104"/>
      <c r="AC59" s="104"/>
      <c r="AD59" s="255"/>
    </row>
    <row r="60" spans="1:30" ht="13" customHeight="1" x14ac:dyDescent="0.25">
      <c r="A60" s="26" t="s">
        <v>439</v>
      </c>
      <c r="B60" s="184">
        <v>2</v>
      </c>
      <c r="C60" s="223">
        <v>20.1446914453755</v>
      </c>
      <c r="D60" s="225">
        <v>1.79829247475966</v>
      </c>
      <c r="E60" s="223">
        <v>16.891170926469702</v>
      </c>
      <c r="F60" s="225">
        <v>2.52525004377899</v>
      </c>
      <c r="G60" s="223">
        <v>26.4112203236573</v>
      </c>
      <c r="H60" s="225">
        <v>3.06284859352371</v>
      </c>
      <c r="I60" s="223">
        <v>9.5200493971876092</v>
      </c>
      <c r="J60" s="225">
        <v>4.2621824600993596</v>
      </c>
      <c r="K60" s="223">
        <v>11.9031094709381</v>
      </c>
      <c r="L60" s="225">
        <v>2.95143491740538</v>
      </c>
      <c r="M60" s="223">
        <v>19.5126231678687</v>
      </c>
      <c r="N60" s="225">
        <v>2.3051228453007702</v>
      </c>
      <c r="O60" s="223">
        <v>23.511850751388302</v>
      </c>
      <c r="P60" s="225">
        <v>2.2777650508665399</v>
      </c>
      <c r="Q60" s="223">
        <v>11.608741280450101</v>
      </c>
      <c r="R60" s="225">
        <v>3.3241776260253002</v>
      </c>
      <c r="S60" s="223">
        <v>13.4504171295234</v>
      </c>
      <c r="T60" s="225">
        <v>2.7179020100525402</v>
      </c>
      <c r="U60" s="223">
        <v>17.5257884872915</v>
      </c>
      <c r="V60" s="225">
        <v>5.0407284720280296</v>
      </c>
      <c r="W60" s="223">
        <v>23.6992247711988</v>
      </c>
      <c r="X60" s="225">
        <v>3.4572611992547899</v>
      </c>
      <c r="Y60" s="223">
        <v>10.248807641675301</v>
      </c>
      <c r="Z60" s="225">
        <v>4.2325062401590801</v>
      </c>
      <c r="AA60" s="104"/>
      <c r="AB60" s="104"/>
      <c r="AC60" s="104"/>
      <c r="AD60" s="255"/>
    </row>
    <row r="61" spans="1:30" ht="13" customHeight="1" x14ac:dyDescent="0.25">
      <c r="A61" s="26" t="s">
        <v>440</v>
      </c>
      <c r="B61" s="184">
        <v>2</v>
      </c>
      <c r="C61" s="223">
        <v>65.2794035486979</v>
      </c>
      <c r="D61" s="225">
        <v>1.36862710718864</v>
      </c>
      <c r="E61" s="223">
        <v>66.485685532088496</v>
      </c>
      <c r="F61" s="225">
        <v>1.4544447953172901</v>
      </c>
      <c r="G61" s="223">
        <v>63.191875745781203</v>
      </c>
      <c r="H61" s="225">
        <v>2.1157496177068098</v>
      </c>
      <c r="I61" s="223">
        <v>-3.2938097863072899</v>
      </c>
      <c r="J61" s="225">
        <v>2.1578225011907199</v>
      </c>
      <c r="K61" s="223">
        <v>67.126688248606897</v>
      </c>
      <c r="L61" s="225">
        <v>1.95110444241518</v>
      </c>
      <c r="M61" s="223">
        <v>67.929477179453698</v>
      </c>
      <c r="N61" s="225">
        <v>1.70167742753377</v>
      </c>
      <c r="O61" s="223">
        <v>57.172775820750999</v>
      </c>
      <c r="P61" s="225">
        <v>2.3031183604584</v>
      </c>
      <c r="Q61" s="223">
        <v>-9.9539124278558901</v>
      </c>
      <c r="R61" s="225">
        <v>2.5215124711540202</v>
      </c>
      <c r="S61" s="223">
        <v>67.245551661166402</v>
      </c>
      <c r="T61" s="225">
        <v>1.9583573457237899</v>
      </c>
      <c r="U61" s="223">
        <v>68.235800668104801</v>
      </c>
      <c r="V61" s="225">
        <v>2.3283299257496299</v>
      </c>
      <c r="W61" s="223">
        <v>63.464343505920901</v>
      </c>
      <c r="X61" s="225">
        <v>1.7305356576622</v>
      </c>
      <c r="Y61" s="223">
        <v>-3.7812081552455101</v>
      </c>
      <c r="Z61" s="225">
        <v>2.0510508204936402</v>
      </c>
      <c r="AA61" s="104"/>
      <c r="AB61" s="104"/>
      <c r="AC61" s="104"/>
      <c r="AD61" s="255"/>
    </row>
    <row r="62" spans="1:30" ht="13" customHeight="1" x14ac:dyDescent="0.25">
      <c r="A62" s="26" t="s">
        <v>441</v>
      </c>
      <c r="B62" s="184">
        <v>2</v>
      </c>
      <c r="C62" s="223">
        <v>45.9830869294587</v>
      </c>
      <c r="D62" s="225">
        <v>1.05824372212951</v>
      </c>
      <c r="E62" s="223">
        <v>45.886722706235098</v>
      </c>
      <c r="F62" s="225">
        <v>1.2461654395309301</v>
      </c>
      <c r="G62" s="223">
        <v>46.194636530464798</v>
      </c>
      <c r="H62" s="225">
        <v>1.8278261288453299</v>
      </c>
      <c r="I62" s="223">
        <v>0.30791382422974301</v>
      </c>
      <c r="J62" s="225">
        <v>2.1486187230620901</v>
      </c>
      <c r="K62" s="223">
        <v>51.443747082595401</v>
      </c>
      <c r="L62" s="225">
        <v>3.6191124519881801</v>
      </c>
      <c r="M62" s="223">
        <v>45.944691185636799</v>
      </c>
      <c r="N62" s="225">
        <v>1.1394014156360299</v>
      </c>
      <c r="O62" s="223">
        <v>43.6733708382693</v>
      </c>
      <c r="P62" s="225">
        <v>2.7854152137830601</v>
      </c>
      <c r="Q62" s="223">
        <v>-7.7703762443260898</v>
      </c>
      <c r="R62" s="225">
        <v>4.6409832689365</v>
      </c>
      <c r="S62" s="223">
        <v>46.499654508573897</v>
      </c>
      <c r="T62" s="225">
        <v>3.6294612370772401</v>
      </c>
      <c r="U62" s="223">
        <v>44.169190008803902</v>
      </c>
      <c r="V62" s="225">
        <v>2.86177706011481</v>
      </c>
      <c r="W62" s="223">
        <v>46.0555993121447</v>
      </c>
      <c r="X62" s="225">
        <v>1.1794849132035099</v>
      </c>
      <c r="Y62" s="223">
        <v>-0.444055196429197</v>
      </c>
      <c r="Z62" s="225">
        <v>3.85219504837921</v>
      </c>
      <c r="AA62" s="104"/>
      <c r="AB62" s="104"/>
      <c r="AC62" s="104"/>
      <c r="AD62" s="255"/>
    </row>
    <row r="63" spans="1:30" ht="13" customHeight="1" x14ac:dyDescent="0.25">
      <c r="A63" s="211" t="s">
        <v>442</v>
      </c>
      <c r="B63" s="185">
        <v>2</v>
      </c>
      <c r="C63" s="224">
        <v>22.643150410502599</v>
      </c>
      <c r="D63" s="226">
        <v>0.227917935539137</v>
      </c>
      <c r="E63" s="224">
        <v>22.326191993320698</v>
      </c>
      <c r="F63" s="226">
        <v>0.27676196179405399</v>
      </c>
      <c r="G63" s="224">
        <v>23.8621095706002</v>
      </c>
      <c r="H63" s="226">
        <v>0.41070008152094301</v>
      </c>
      <c r="I63" s="224">
        <v>1.5359175772795499</v>
      </c>
      <c r="J63" s="226">
        <v>0.483690675908587</v>
      </c>
      <c r="K63" s="224">
        <v>24.625218692254101</v>
      </c>
      <c r="L63" s="226">
        <v>0.78240806980974897</v>
      </c>
      <c r="M63" s="224">
        <v>22.256994243427499</v>
      </c>
      <c r="N63" s="226">
        <v>0.29905408649703402</v>
      </c>
      <c r="O63" s="224">
        <v>22.930937923532198</v>
      </c>
      <c r="P63" s="226">
        <v>0.399310540653947</v>
      </c>
      <c r="Q63" s="224">
        <v>-1.6942807687218699</v>
      </c>
      <c r="R63" s="226">
        <v>0.86313839852667895</v>
      </c>
      <c r="S63" s="224">
        <v>23.4191177085671</v>
      </c>
      <c r="T63" s="226">
        <v>0.53188656676459301</v>
      </c>
      <c r="U63" s="224">
        <v>22.148543670785799</v>
      </c>
      <c r="V63" s="226">
        <v>0.55145279214736598</v>
      </c>
      <c r="W63" s="224">
        <v>22.612372966391799</v>
      </c>
      <c r="X63" s="226">
        <v>0.29267945079183899</v>
      </c>
      <c r="Y63" s="224">
        <v>-0.80674474217526804</v>
      </c>
      <c r="Z63" s="226">
        <v>0.58134602786950595</v>
      </c>
      <c r="AA63" s="104"/>
      <c r="AB63" s="104"/>
      <c r="AC63" s="104"/>
      <c r="AD63" s="255"/>
    </row>
    <row r="64" spans="1:30" ht="13" customHeight="1" x14ac:dyDescent="0.25">
      <c r="A64" s="212" t="s">
        <v>443</v>
      </c>
      <c r="B64" s="186">
        <v>2</v>
      </c>
      <c r="C64" s="245">
        <v>16.662906239318101</v>
      </c>
      <c r="D64" s="248">
        <v>0.29624563974246998</v>
      </c>
      <c r="E64" s="245">
        <v>16.044996300225101</v>
      </c>
      <c r="F64" s="248">
        <v>0.32206394650831299</v>
      </c>
      <c r="G64" s="245">
        <v>18.869559500380799</v>
      </c>
      <c r="H64" s="248">
        <v>0.59702620074889901</v>
      </c>
      <c r="I64" s="245">
        <v>2.8245632001556999</v>
      </c>
      <c r="J64" s="248">
        <v>0.64631509345198901</v>
      </c>
      <c r="K64" s="245">
        <v>20.475011848512501</v>
      </c>
      <c r="L64" s="248">
        <v>1.38030934898363</v>
      </c>
      <c r="M64" s="245">
        <v>16.7195861360712</v>
      </c>
      <c r="N64" s="248">
        <v>0.3991709259499</v>
      </c>
      <c r="O64" s="245">
        <v>16.3319946712191</v>
      </c>
      <c r="P64" s="248">
        <v>0.399189652171758</v>
      </c>
      <c r="Q64" s="245">
        <v>-4.1430171772933599</v>
      </c>
      <c r="R64" s="248">
        <v>1.3739025769412101</v>
      </c>
      <c r="S64" s="245">
        <v>18.1522992671261</v>
      </c>
      <c r="T64" s="248">
        <v>0.805083218545255</v>
      </c>
      <c r="U64" s="245">
        <v>15.7814057947074</v>
      </c>
      <c r="V64" s="248">
        <v>0.78910168497387201</v>
      </c>
      <c r="W64" s="245">
        <v>16.6280114274585</v>
      </c>
      <c r="X64" s="248">
        <v>0.31466892539061397</v>
      </c>
      <c r="Y64" s="245">
        <v>-1.5242878396675801</v>
      </c>
      <c r="Z64" s="248">
        <v>0.82278294181557898</v>
      </c>
      <c r="AA64" s="104"/>
      <c r="AB64" s="104"/>
      <c r="AC64" s="104"/>
      <c r="AD64" s="255"/>
    </row>
    <row r="65" spans="1:30" ht="13" customHeight="1" x14ac:dyDescent="0.25">
      <c r="A65" s="213" t="s">
        <v>444</v>
      </c>
      <c r="B65" s="187">
        <v>2</v>
      </c>
      <c r="C65" s="246">
        <v>26.4849283673061</v>
      </c>
      <c r="D65" s="249">
        <v>0.17164670622797101</v>
      </c>
      <c r="E65" s="246">
        <v>26.252867780721999</v>
      </c>
      <c r="F65" s="249">
        <v>0.20697395757334</v>
      </c>
      <c r="G65" s="246">
        <v>27.656143433871499</v>
      </c>
      <c r="H65" s="249">
        <v>0.30300928750821798</v>
      </c>
      <c r="I65" s="246">
        <v>1.4032756531495401</v>
      </c>
      <c r="J65" s="249">
        <v>0.35614781310959098</v>
      </c>
      <c r="K65" s="246">
        <v>29.593595773596199</v>
      </c>
      <c r="L65" s="249">
        <v>0.56386875904848299</v>
      </c>
      <c r="M65" s="246">
        <v>26.3134819764797</v>
      </c>
      <c r="N65" s="249">
        <v>0.21955695051222801</v>
      </c>
      <c r="O65" s="246">
        <v>25.811846918597301</v>
      </c>
      <c r="P65" s="249">
        <v>0.316170534813069</v>
      </c>
      <c r="Q65" s="246">
        <v>-3.78174885499888</v>
      </c>
      <c r="R65" s="249">
        <v>0.63815488229124195</v>
      </c>
      <c r="S65" s="246">
        <v>28.104705176723598</v>
      </c>
      <c r="T65" s="249">
        <v>0.39261630657228802</v>
      </c>
      <c r="U65" s="246">
        <v>26.7287963764613</v>
      </c>
      <c r="V65" s="249">
        <v>0.41236974185811398</v>
      </c>
      <c r="W65" s="246">
        <v>25.906039330619901</v>
      </c>
      <c r="X65" s="249">
        <v>0.21755226482978099</v>
      </c>
      <c r="Y65" s="246">
        <v>-2.1986658461036899</v>
      </c>
      <c r="Z65" s="249">
        <v>0.43481737483106497</v>
      </c>
      <c r="AA65" s="104"/>
      <c r="AB65" s="104"/>
      <c r="AC65" s="104"/>
      <c r="AD65" s="255"/>
    </row>
    <row r="66" spans="1:30" ht="13" customHeight="1" x14ac:dyDescent="0.25">
      <c r="A66" s="26" t="s">
        <v>445</v>
      </c>
      <c r="B66" s="184">
        <v>2</v>
      </c>
      <c r="C66" s="223">
        <v>8.9038810697282003</v>
      </c>
      <c r="D66" s="225">
        <v>1.2214153607439699</v>
      </c>
      <c r="E66" s="223">
        <v>8.7732526346725397</v>
      </c>
      <c r="F66" s="225">
        <v>1.6536082564360099</v>
      </c>
      <c r="G66" s="223">
        <v>9.2428086089279393</v>
      </c>
      <c r="H66" s="225">
        <v>2.2297589692653101</v>
      </c>
      <c r="I66" s="223">
        <v>0.46955597425540302</v>
      </c>
      <c r="J66" s="225">
        <v>2.9420941474956002</v>
      </c>
      <c r="K66" s="223">
        <v>7.7077001400907097</v>
      </c>
      <c r="L66" s="225">
        <v>2.7905787356535798</v>
      </c>
      <c r="M66" s="223">
        <v>6.8839279725479301</v>
      </c>
      <c r="N66" s="225">
        <v>1.8060957965123099</v>
      </c>
      <c r="O66" s="223">
        <v>11.1890182387257</v>
      </c>
      <c r="P66" s="225">
        <v>3.2082951655760601</v>
      </c>
      <c r="Q66" s="223">
        <v>3.4813180986350298</v>
      </c>
      <c r="R66" s="225">
        <v>3.5377346587026799</v>
      </c>
      <c r="S66" s="223">
        <v>9.5296744284167598</v>
      </c>
      <c r="T66" s="225">
        <v>2.2845371878840099</v>
      </c>
      <c r="U66" s="223">
        <v>10.2315029292813</v>
      </c>
      <c r="V66" s="225">
        <v>2.7493835643586899</v>
      </c>
      <c r="W66" s="223">
        <v>6.5863795076463401</v>
      </c>
      <c r="X66" s="225">
        <v>1.58213117947463</v>
      </c>
      <c r="Y66" s="223">
        <v>-2.9432949207704202</v>
      </c>
      <c r="Z66" s="225">
        <v>3.10509192294592</v>
      </c>
      <c r="AA66" s="104"/>
      <c r="AB66" s="104"/>
      <c r="AC66" s="104"/>
      <c r="AD66" s="255"/>
    </row>
    <row r="67" spans="1:30" ht="13" customHeight="1" x14ac:dyDescent="0.25">
      <c r="A67" s="26" t="s">
        <v>446</v>
      </c>
      <c r="B67" s="184">
        <v>2</v>
      </c>
      <c r="C67" s="223">
        <v>5.9120776976203304</v>
      </c>
      <c r="D67" s="225">
        <v>1.1612055478515799</v>
      </c>
      <c r="E67" s="223">
        <v>6.0869319326225897</v>
      </c>
      <c r="F67" s="225">
        <v>1.7998050334962601</v>
      </c>
      <c r="G67" s="223">
        <v>5.7309502965512404</v>
      </c>
      <c r="H67" s="225">
        <v>1.75329458277631</v>
      </c>
      <c r="I67" s="223">
        <v>-0.35598163607135203</v>
      </c>
      <c r="J67" s="225">
        <v>2.7457578428482901</v>
      </c>
      <c r="K67" s="223">
        <v>3.2524467882822901</v>
      </c>
      <c r="L67" s="225">
        <v>1.86778482508694</v>
      </c>
      <c r="M67" s="223">
        <v>5.8953073634483504</v>
      </c>
      <c r="N67" s="225">
        <v>1.7812489827297899</v>
      </c>
      <c r="O67" s="223">
        <v>7.6897372153176899</v>
      </c>
      <c r="P67" s="225">
        <v>1.9523684401939301</v>
      </c>
      <c r="Q67" s="223">
        <v>4.4372904270353999</v>
      </c>
      <c r="R67" s="225">
        <v>2.8003893932135</v>
      </c>
      <c r="S67" s="223">
        <v>3.7026141879190702</v>
      </c>
      <c r="T67" s="225">
        <v>1.6013861378021399</v>
      </c>
      <c r="U67" s="223">
        <v>5.5506169868879196</v>
      </c>
      <c r="V67" s="225">
        <v>3.28412972375334</v>
      </c>
      <c r="W67" s="223">
        <v>7.0853358729494698</v>
      </c>
      <c r="X67" s="225">
        <v>1.5180887037391</v>
      </c>
      <c r="Y67" s="223">
        <v>3.3827216850304</v>
      </c>
      <c r="Z67" s="225">
        <v>2.1626087325877399</v>
      </c>
      <c r="AA67" s="104"/>
      <c r="AB67" s="104"/>
      <c r="AC67" s="104"/>
      <c r="AD67" s="255"/>
    </row>
    <row r="68" spans="1:30" ht="13" customHeight="1" x14ac:dyDescent="0.25">
      <c r="A68" s="26" t="s">
        <v>447</v>
      </c>
      <c r="B68" s="184">
        <v>2</v>
      </c>
      <c r="C68" s="223">
        <v>10.174729847320499</v>
      </c>
      <c r="D68" s="225">
        <v>1.55428119500184</v>
      </c>
      <c r="E68" s="223">
        <v>8.7855823511239599</v>
      </c>
      <c r="F68" s="225">
        <v>1.61513038654862</v>
      </c>
      <c r="G68" s="223">
        <v>12.6028055008024</v>
      </c>
      <c r="H68" s="225">
        <v>2.8909034535494</v>
      </c>
      <c r="I68" s="223">
        <v>3.8172231496784401</v>
      </c>
      <c r="J68" s="225">
        <v>3.1618988868970801</v>
      </c>
      <c r="K68" s="223">
        <v>11.3822094724966</v>
      </c>
      <c r="L68" s="225">
        <v>3.8569864262484899</v>
      </c>
      <c r="M68" s="223">
        <v>10.414771219578601</v>
      </c>
      <c r="N68" s="225">
        <v>2.28576770126717</v>
      </c>
      <c r="O68" s="223">
        <v>9.3413136462767099</v>
      </c>
      <c r="P68" s="225">
        <v>1.8350099546474801</v>
      </c>
      <c r="Q68" s="223">
        <v>-2.0408958262198502</v>
      </c>
      <c r="R68" s="225">
        <v>4.4759588364562504</v>
      </c>
      <c r="S68" s="223">
        <v>8.2674294286130294</v>
      </c>
      <c r="T68" s="225">
        <v>2.6963345769067399</v>
      </c>
      <c r="U68" s="223">
        <v>7.6975159469557299</v>
      </c>
      <c r="V68" s="225">
        <v>2.39113446631587</v>
      </c>
      <c r="W68" s="223">
        <v>11.3596938657734</v>
      </c>
      <c r="X68" s="225">
        <v>2.0777314683847399</v>
      </c>
      <c r="Y68" s="223">
        <v>3.0922644371604102</v>
      </c>
      <c r="Z68" s="225">
        <v>3.4178730545326799</v>
      </c>
      <c r="AA68" s="104"/>
      <c r="AB68" s="104"/>
      <c r="AC68" s="104"/>
      <c r="AD68" s="255"/>
    </row>
    <row r="69" spans="1:30" ht="13" customHeight="1" x14ac:dyDescent="0.25">
      <c r="A69" s="27" t="s">
        <v>448</v>
      </c>
      <c r="B69" s="200">
        <v>2</v>
      </c>
      <c r="C69" s="233">
        <v>17.337838138570799</v>
      </c>
      <c r="D69" s="234">
        <v>1.3076890692902301</v>
      </c>
      <c r="E69" s="233">
        <v>16.101286582357801</v>
      </c>
      <c r="F69" s="234">
        <v>1.5147766376062399</v>
      </c>
      <c r="G69" s="233">
        <v>19.05140397065</v>
      </c>
      <c r="H69" s="234">
        <v>2.8913019634896702</v>
      </c>
      <c r="I69" s="233">
        <v>2.9501173882921399</v>
      </c>
      <c r="J69" s="234">
        <v>3.5321397080489798</v>
      </c>
      <c r="K69" s="233">
        <v>18.630373216221599</v>
      </c>
      <c r="L69" s="234">
        <v>3.0912256225577099</v>
      </c>
      <c r="M69" s="233">
        <v>14.3441876917486</v>
      </c>
      <c r="N69" s="234">
        <v>1.8350175467502601</v>
      </c>
      <c r="O69" s="233">
        <v>22.030409786094399</v>
      </c>
      <c r="P69" s="234">
        <v>2.7183742623747298</v>
      </c>
      <c r="Q69" s="233">
        <v>3.4000365698727801</v>
      </c>
      <c r="R69" s="234">
        <v>3.49377797186327</v>
      </c>
      <c r="S69" s="233">
        <v>17.392517531525101</v>
      </c>
      <c r="T69" s="234">
        <v>2.7368595454997502</v>
      </c>
      <c r="U69" s="233">
        <v>11.1097809849496</v>
      </c>
      <c r="V69" s="234">
        <v>2.36305436128039</v>
      </c>
      <c r="W69" s="233">
        <v>19.457233684037199</v>
      </c>
      <c r="X69" s="234">
        <v>1.7319242687345999</v>
      </c>
      <c r="Y69" s="233">
        <v>2.0647161525121098</v>
      </c>
      <c r="Z69" s="234">
        <v>3.1729623961208402</v>
      </c>
      <c r="AA69" s="251"/>
      <c r="AB69" s="251"/>
      <c r="AC69" s="251"/>
      <c r="AD69" s="256"/>
    </row>
    <row r="70" spans="1:30" ht="13" customHeight="1" x14ac:dyDescent="0.25">
      <c r="A70" s="26"/>
      <c r="B70" s="188"/>
      <c r="C70" s="223" t="s">
        <v>1678</v>
      </c>
      <c r="D70" s="225" t="s">
        <v>1679</v>
      </c>
      <c r="E70" s="223" t="s">
        <v>1846</v>
      </c>
      <c r="F70" s="225" t="s">
        <v>1847</v>
      </c>
      <c r="G70" s="223" t="s">
        <v>1848</v>
      </c>
      <c r="H70" s="225" t="s">
        <v>1849</v>
      </c>
      <c r="I70" s="223" t="s">
        <v>1850</v>
      </c>
      <c r="J70" s="225" t="s">
        <v>1851</v>
      </c>
      <c r="K70" s="223" t="s">
        <v>1852</v>
      </c>
      <c r="L70" s="225" t="s">
        <v>1853</v>
      </c>
      <c r="M70" s="223" t="s">
        <v>1854</v>
      </c>
      <c r="N70" s="225" t="s">
        <v>1855</v>
      </c>
      <c r="O70" s="223" t="s">
        <v>1856</v>
      </c>
      <c r="P70" s="225" t="s">
        <v>1857</v>
      </c>
      <c r="Q70" s="223" t="s">
        <v>1858</v>
      </c>
      <c r="R70" s="225" t="s">
        <v>1859</v>
      </c>
      <c r="S70" s="223" t="s">
        <v>1860</v>
      </c>
      <c r="T70" s="225" t="s">
        <v>1861</v>
      </c>
      <c r="U70" s="223" t="s">
        <v>1862</v>
      </c>
      <c r="V70" s="225" t="s">
        <v>1863</v>
      </c>
      <c r="W70" s="223" t="s">
        <v>1864</v>
      </c>
      <c r="X70" s="225" t="s">
        <v>1865</v>
      </c>
      <c r="Y70" s="223" t="s">
        <v>1866</v>
      </c>
      <c r="Z70" s="225" t="s">
        <v>1867</v>
      </c>
      <c r="AA70" s="223" t="s">
        <v>1700</v>
      </c>
      <c r="AB70" s="225" t="s">
        <v>1701</v>
      </c>
      <c r="AC70" s="104" t="s">
        <v>1722</v>
      </c>
      <c r="AD70" s="255" t="s">
        <v>1723</v>
      </c>
    </row>
    <row r="71" spans="1:30" ht="13" customHeight="1" x14ac:dyDescent="0.25">
      <c r="A71" s="26" t="s">
        <v>392</v>
      </c>
      <c r="B71" s="188">
        <v>1</v>
      </c>
      <c r="C71" s="223">
        <v>6.3728453373981697</v>
      </c>
      <c r="D71" s="225">
        <v>0.68770365470566897</v>
      </c>
      <c r="E71" s="223">
        <v>5.9118765785644101</v>
      </c>
      <c r="F71" s="225">
        <v>0.70682246016092298</v>
      </c>
      <c r="G71" s="223">
        <v>8.9540228467128493</v>
      </c>
      <c r="H71" s="225">
        <v>2.25315826693982</v>
      </c>
      <c r="I71" s="223">
        <v>3.0421462681484401</v>
      </c>
      <c r="J71" s="225">
        <v>2.35075454840183</v>
      </c>
      <c r="K71" s="223">
        <v>7.8939681770893202</v>
      </c>
      <c r="L71" s="225">
        <v>1.7663456513290301</v>
      </c>
      <c r="M71" s="223">
        <v>5.8720412587482098</v>
      </c>
      <c r="N71" s="225">
        <v>0.80636656936843099</v>
      </c>
      <c r="O71" s="223">
        <v>6.72526516948456</v>
      </c>
      <c r="P71" s="225">
        <v>1.31183186526152</v>
      </c>
      <c r="Q71" s="223">
        <v>-1.16870300760476</v>
      </c>
      <c r="R71" s="225">
        <v>2.2165915077293898</v>
      </c>
      <c r="S71" s="223">
        <v>6.4203397073787398</v>
      </c>
      <c r="T71" s="225">
        <v>1.5434794093096</v>
      </c>
      <c r="U71" s="223">
        <v>7.1126380459868397</v>
      </c>
      <c r="V71" s="225">
        <v>1.5550498552583401</v>
      </c>
      <c r="W71" s="223">
        <v>6.4512135614373696</v>
      </c>
      <c r="X71" s="225">
        <v>0.93613914645389595</v>
      </c>
      <c r="Y71" s="223">
        <v>3.0873854058631502E-2</v>
      </c>
      <c r="Z71" s="225">
        <v>1.7932083425879699</v>
      </c>
      <c r="AA71" s="223">
        <v>-8.9508612249419208</v>
      </c>
      <c r="AB71" s="225">
        <v>1.46677287761557</v>
      </c>
      <c r="AC71" s="104"/>
      <c r="AD71" s="255"/>
    </row>
    <row r="72" spans="1:30" ht="13" customHeight="1" x14ac:dyDescent="0.25">
      <c r="A72" s="26" t="s">
        <v>396</v>
      </c>
      <c r="B72" s="188">
        <v>1</v>
      </c>
      <c r="C72" s="223">
        <v>2.6118336162557498</v>
      </c>
      <c r="D72" s="225">
        <v>0.33042143189996098</v>
      </c>
      <c r="E72" s="223">
        <v>2.6850740265850699</v>
      </c>
      <c r="F72" s="225">
        <v>0.37668613862643102</v>
      </c>
      <c r="G72" s="223">
        <v>2.19540334415731</v>
      </c>
      <c r="H72" s="225">
        <v>0.67267946679692403</v>
      </c>
      <c r="I72" s="223">
        <v>-0.48967068242776102</v>
      </c>
      <c r="J72" s="225">
        <v>0.79106443678040905</v>
      </c>
      <c r="K72" s="223">
        <v>2.2637377184276302</v>
      </c>
      <c r="L72" s="225">
        <v>0.66984543500176696</v>
      </c>
      <c r="M72" s="223">
        <v>2.8008639442860699</v>
      </c>
      <c r="N72" s="225">
        <v>0.45141313459050703</v>
      </c>
      <c r="O72" s="223">
        <v>2.4048431265281098</v>
      </c>
      <c r="P72" s="225">
        <v>0.67805400266129201</v>
      </c>
      <c r="Q72" s="223">
        <v>0.141105408100481</v>
      </c>
      <c r="R72" s="225">
        <v>0.92502006526932301</v>
      </c>
      <c r="S72" s="223">
        <v>2.7292965377346898</v>
      </c>
      <c r="T72" s="225">
        <v>0.70164140039665701</v>
      </c>
      <c r="U72" s="223">
        <v>2.38843555832129</v>
      </c>
      <c r="V72" s="225">
        <v>0.76282717174249803</v>
      </c>
      <c r="W72" s="223">
        <v>2.6832045529151798</v>
      </c>
      <c r="X72" s="225">
        <v>0.437548639629465</v>
      </c>
      <c r="Y72" s="223">
        <v>-4.6091984819503801E-2</v>
      </c>
      <c r="Z72" s="225">
        <v>0.75220177754512196</v>
      </c>
      <c r="AA72" s="223">
        <v>6.4637985670152401E-2</v>
      </c>
      <c r="AB72" s="225">
        <v>0.430140799182474</v>
      </c>
      <c r="AC72" s="104"/>
      <c r="AD72" s="255"/>
    </row>
    <row r="73" spans="1:30" ht="13" customHeight="1" x14ac:dyDescent="0.25">
      <c r="A73" s="210" t="s">
        <v>398</v>
      </c>
      <c r="B73" s="188">
        <v>1</v>
      </c>
      <c r="C73" s="223">
        <v>3.3161393990950301</v>
      </c>
      <c r="D73" s="225">
        <v>0.488574560206047</v>
      </c>
      <c r="E73" s="223">
        <v>3.1135024604925601</v>
      </c>
      <c r="F73" s="225">
        <v>0.52680122808696295</v>
      </c>
      <c r="G73" s="223">
        <v>4.6207193654110403</v>
      </c>
      <c r="H73" s="225">
        <v>1.5532713731022001</v>
      </c>
      <c r="I73" s="223">
        <v>1.50721690491848</v>
      </c>
      <c r="J73" s="225">
        <v>1.67691937261473</v>
      </c>
      <c r="K73" s="223">
        <v>5.6239024614081403</v>
      </c>
      <c r="L73" s="225">
        <v>1.6751823134230901</v>
      </c>
      <c r="M73" s="223">
        <v>2.6456918140321801</v>
      </c>
      <c r="N73" s="225">
        <v>0.57756312837676804</v>
      </c>
      <c r="O73" s="223">
        <v>3.4332796990130698</v>
      </c>
      <c r="P73" s="225">
        <v>1.23427684230205</v>
      </c>
      <c r="Q73" s="223">
        <v>-2.19062276239507</v>
      </c>
      <c r="R73" s="225">
        <v>2.07990952890776</v>
      </c>
      <c r="S73" s="223">
        <v>5.2735748651766503</v>
      </c>
      <c r="T73" s="225">
        <v>1.2555371130099999</v>
      </c>
      <c r="U73" s="223">
        <v>4.7672641615696802</v>
      </c>
      <c r="V73" s="225">
        <v>1.7549497271493</v>
      </c>
      <c r="W73" s="223">
        <v>2.6108539566779001</v>
      </c>
      <c r="X73" s="225">
        <v>0.52825839048867596</v>
      </c>
      <c r="Y73" s="223">
        <v>-2.6627209084987502</v>
      </c>
      <c r="Z73" s="225">
        <v>1.29988334735026</v>
      </c>
      <c r="AA73" s="223">
        <v>0.20455245849151901</v>
      </c>
      <c r="AB73" s="225">
        <v>0.66005030749557903</v>
      </c>
      <c r="AC73" s="104"/>
      <c r="AD73" s="255"/>
    </row>
    <row r="74" spans="1:30" ht="13" customHeight="1" x14ac:dyDescent="0.25">
      <c r="A74" s="26" t="s">
        <v>399</v>
      </c>
      <c r="B74" s="188">
        <v>1</v>
      </c>
      <c r="C74" s="223">
        <v>7.6309318567664004</v>
      </c>
      <c r="D74" s="225">
        <v>0.79207834832884405</v>
      </c>
      <c r="E74" s="223">
        <v>6.7398705201323397</v>
      </c>
      <c r="F74" s="225">
        <v>0.82164577882103995</v>
      </c>
      <c r="G74" s="223">
        <v>14.2926741937495</v>
      </c>
      <c r="H74" s="225">
        <v>3.1449515842489602</v>
      </c>
      <c r="I74" s="223">
        <v>7.5528036736171602</v>
      </c>
      <c r="J74" s="225">
        <v>3.3100285812610202</v>
      </c>
      <c r="K74" s="223">
        <v>9.1802040968984606</v>
      </c>
      <c r="L74" s="225">
        <v>2.5041230932330998</v>
      </c>
      <c r="M74" s="223">
        <v>7.3269591112755004</v>
      </c>
      <c r="N74" s="225">
        <v>1.0726810532969</v>
      </c>
      <c r="O74" s="223">
        <v>7.4204230108721196</v>
      </c>
      <c r="P74" s="225">
        <v>1.37413288536925</v>
      </c>
      <c r="Q74" s="223">
        <v>-1.7597810860263401</v>
      </c>
      <c r="R74" s="225">
        <v>3.06425892002181</v>
      </c>
      <c r="S74" s="223">
        <v>9.0577728017743802</v>
      </c>
      <c r="T74" s="225">
        <v>1.8502741990499401</v>
      </c>
      <c r="U74" s="223">
        <v>8.4729390025294702</v>
      </c>
      <c r="V74" s="225">
        <v>2.1982763454250498</v>
      </c>
      <c r="W74" s="223">
        <v>6.8594623329261397</v>
      </c>
      <c r="X74" s="225">
        <v>0.91655835757562698</v>
      </c>
      <c r="Y74" s="223">
        <v>-2.1983104688482502</v>
      </c>
      <c r="Z74" s="225">
        <v>2.0094608317718801</v>
      </c>
      <c r="AA74" s="223">
        <v>-1.7357898066588</v>
      </c>
      <c r="AB74" s="225">
        <v>1.1760815571155401</v>
      </c>
      <c r="AC74" s="104"/>
      <c r="AD74" s="255"/>
    </row>
    <row r="75" spans="1:30" ht="13" customHeight="1" x14ac:dyDescent="0.25">
      <c r="A75" s="26" t="s">
        <v>410</v>
      </c>
      <c r="B75" s="188">
        <v>1</v>
      </c>
      <c r="C75" s="223">
        <v>0.62690812814939201</v>
      </c>
      <c r="D75" s="225">
        <v>0.26951073347051002</v>
      </c>
      <c r="E75" s="223">
        <v>0.55263548677573304</v>
      </c>
      <c r="F75" s="225">
        <v>0.25353858528862</v>
      </c>
      <c r="G75" s="223">
        <v>1.21204358217585</v>
      </c>
      <c r="H75" s="225">
        <v>0.86167409851613297</v>
      </c>
      <c r="I75" s="223">
        <v>0.65940809540012102</v>
      </c>
      <c r="J75" s="225">
        <v>0.82579473195397901</v>
      </c>
      <c r="K75" s="223">
        <v>0.33874702140434299</v>
      </c>
      <c r="L75" s="225">
        <v>0.33930875943141803</v>
      </c>
      <c r="M75" s="223">
        <v>0.74239458110061196</v>
      </c>
      <c r="N75" s="225">
        <v>0.36738778151364199</v>
      </c>
      <c r="O75" s="223">
        <v>0.50730604743288599</v>
      </c>
      <c r="P75" s="225">
        <v>0.50677295906297504</v>
      </c>
      <c r="Q75" s="223">
        <v>0.168559026028543</v>
      </c>
      <c r="R75" s="225">
        <v>0.60755285849729002</v>
      </c>
      <c r="S75" s="223">
        <v>0.23921318951277001</v>
      </c>
      <c r="T75" s="225">
        <v>0.23817163823225501</v>
      </c>
      <c r="U75" s="223">
        <v>1.1531722568203699</v>
      </c>
      <c r="V75" s="225">
        <v>0.82476386064955898</v>
      </c>
      <c r="W75" s="223">
        <v>0.60441412399910099</v>
      </c>
      <c r="X75" s="225">
        <v>0.33868961038518602</v>
      </c>
      <c r="Y75" s="223">
        <v>0.36520093448633201</v>
      </c>
      <c r="Z75" s="225">
        <v>0.41064677108484898</v>
      </c>
      <c r="AA75" s="223">
        <v>-1.2055497812949001</v>
      </c>
      <c r="AB75" s="225">
        <v>0.41727549150359899</v>
      </c>
      <c r="AC75" s="104"/>
      <c r="AD75" s="255"/>
    </row>
    <row r="76" spans="1:30" ht="13" customHeight="1" x14ac:dyDescent="0.25">
      <c r="A76" s="26" t="s">
        <v>415</v>
      </c>
      <c r="B76" s="188">
        <v>1</v>
      </c>
      <c r="C76" s="223">
        <v>4.43702541234601</v>
      </c>
      <c r="D76" s="225">
        <v>0.47614442921181099</v>
      </c>
      <c r="E76" s="223">
        <v>4.0512930738858302</v>
      </c>
      <c r="F76" s="225">
        <v>0.60359978362745004</v>
      </c>
      <c r="G76" s="223">
        <v>4.9050265566101503</v>
      </c>
      <c r="H76" s="225">
        <v>0.76057109227335296</v>
      </c>
      <c r="I76" s="223">
        <v>0.85373348272432603</v>
      </c>
      <c r="J76" s="225">
        <v>0.96798192378905201</v>
      </c>
      <c r="K76" s="223">
        <v>5.0553712077085704</v>
      </c>
      <c r="L76" s="225">
        <v>1.2365379574150199</v>
      </c>
      <c r="M76" s="223">
        <v>4.5707610693623399</v>
      </c>
      <c r="N76" s="225">
        <v>0.66543955656292697</v>
      </c>
      <c r="O76" s="223">
        <v>3.6489228510757998</v>
      </c>
      <c r="P76" s="225">
        <v>0.81412720418419005</v>
      </c>
      <c r="Q76" s="223">
        <v>-1.4064483566327699</v>
      </c>
      <c r="R76" s="225">
        <v>1.55293116416823</v>
      </c>
      <c r="S76" s="223">
        <v>4.8826065928642102</v>
      </c>
      <c r="T76" s="225">
        <v>1.2037235229062599</v>
      </c>
      <c r="U76" s="223">
        <v>5.81463073592138</v>
      </c>
      <c r="V76" s="225">
        <v>1.3828054020373699</v>
      </c>
      <c r="W76" s="223">
        <v>3.8131422819057401</v>
      </c>
      <c r="X76" s="225">
        <v>0.58403050087387498</v>
      </c>
      <c r="Y76" s="223">
        <v>-1.0694643109584601</v>
      </c>
      <c r="Z76" s="225">
        <v>1.3792815347146601</v>
      </c>
      <c r="AA76" s="223">
        <v>-0.37163715849414503</v>
      </c>
      <c r="AB76" s="225">
        <v>0.66533986747853702</v>
      </c>
      <c r="AC76" s="104"/>
      <c r="AD76" s="255"/>
    </row>
    <row r="77" spans="1:30" ht="13" customHeight="1" x14ac:dyDescent="0.25">
      <c r="A77" s="26" t="s">
        <v>417</v>
      </c>
      <c r="B77" s="188">
        <v>1</v>
      </c>
      <c r="C77" s="223">
        <v>24.485426330767599</v>
      </c>
      <c r="D77" s="225">
        <v>1.4069521074299001</v>
      </c>
      <c r="E77" s="223">
        <v>23.9132457241972</v>
      </c>
      <c r="F77" s="225">
        <v>1.6207364565462501</v>
      </c>
      <c r="G77" s="223">
        <v>26.629963158555199</v>
      </c>
      <c r="H77" s="225">
        <v>2.5850168612251601</v>
      </c>
      <c r="I77" s="223">
        <v>2.71671743435807</v>
      </c>
      <c r="J77" s="225">
        <v>2.9867821465463602</v>
      </c>
      <c r="K77" s="223">
        <v>26.309446639506302</v>
      </c>
      <c r="L77" s="225">
        <v>3.0426182000481599</v>
      </c>
      <c r="M77" s="223">
        <v>22.8922068609013</v>
      </c>
      <c r="N77" s="225">
        <v>1.6751457976973201</v>
      </c>
      <c r="O77" s="223">
        <v>27.129954564321</v>
      </c>
      <c r="P77" s="225">
        <v>2.50469308245671</v>
      </c>
      <c r="Q77" s="223">
        <v>0.82050792481469903</v>
      </c>
      <c r="R77" s="225">
        <v>3.5997426163095398</v>
      </c>
      <c r="S77" s="223">
        <v>26.1886565266479</v>
      </c>
      <c r="T77" s="225">
        <v>3.0141404869766601</v>
      </c>
      <c r="U77" s="223">
        <v>26.273253919694</v>
      </c>
      <c r="V77" s="225">
        <v>3.9775741211713602</v>
      </c>
      <c r="W77" s="223">
        <v>23.543251210638001</v>
      </c>
      <c r="X77" s="225">
        <v>1.4598771265569499</v>
      </c>
      <c r="Y77" s="223">
        <v>-2.64540531600991</v>
      </c>
      <c r="Z77" s="225">
        <v>3.04747309359312</v>
      </c>
      <c r="AA77" s="223">
        <v>9.6422785371339099</v>
      </c>
      <c r="AB77" s="225">
        <v>1.62324407349082</v>
      </c>
      <c r="AC77" s="104"/>
      <c r="AD77" s="255"/>
    </row>
    <row r="78" spans="1:30" ht="13" customHeight="1" x14ac:dyDescent="0.25">
      <c r="A78" s="26" t="s">
        <v>423</v>
      </c>
      <c r="B78" s="188">
        <v>1</v>
      </c>
      <c r="C78" s="223">
        <v>19.6838664758662</v>
      </c>
      <c r="D78" s="225">
        <v>0.910691832137697</v>
      </c>
      <c r="E78" s="223">
        <v>22.161045134900998</v>
      </c>
      <c r="F78" s="225">
        <v>1.1986944481364501</v>
      </c>
      <c r="G78" s="223">
        <v>15.4454919114385</v>
      </c>
      <c r="H78" s="225">
        <v>1.52442389407437</v>
      </c>
      <c r="I78" s="223">
        <v>-6.7155532234625204</v>
      </c>
      <c r="J78" s="225">
        <v>1.9712993796739799</v>
      </c>
      <c r="K78" s="223">
        <v>19.862359692304299</v>
      </c>
      <c r="L78" s="225">
        <v>2.1010518436334502</v>
      </c>
      <c r="M78" s="223">
        <v>19.620813523766699</v>
      </c>
      <c r="N78" s="225">
        <v>1.2890993872138501</v>
      </c>
      <c r="O78" s="223">
        <v>19.567170644574102</v>
      </c>
      <c r="P78" s="225">
        <v>2.4219979643801599</v>
      </c>
      <c r="Q78" s="223">
        <v>-0.29518904773015098</v>
      </c>
      <c r="R78" s="225">
        <v>3.3803323876581599</v>
      </c>
      <c r="S78" s="223">
        <v>20.8845753476105</v>
      </c>
      <c r="T78" s="225">
        <v>1.8704418420650499</v>
      </c>
      <c r="U78" s="223">
        <v>19.8418101403641</v>
      </c>
      <c r="V78" s="225">
        <v>1.8738475379114601</v>
      </c>
      <c r="W78" s="223">
        <v>18.884571284837701</v>
      </c>
      <c r="X78" s="225">
        <v>1.30154537489205</v>
      </c>
      <c r="Y78" s="223">
        <v>-2.0000040627727498</v>
      </c>
      <c r="Z78" s="225">
        <v>2.4165189642423601</v>
      </c>
      <c r="AA78" s="223">
        <v>2.0900239282195701</v>
      </c>
      <c r="AB78" s="225">
        <v>1.61427957299012</v>
      </c>
      <c r="AC78" s="104"/>
      <c r="AD78" s="255"/>
    </row>
    <row r="79" spans="1:30" ht="13" customHeight="1" x14ac:dyDescent="0.25">
      <c r="A79" s="26" t="s">
        <v>428</v>
      </c>
      <c r="B79" s="188">
        <v>1</v>
      </c>
      <c r="C79" s="223">
        <v>76.438124966110905</v>
      </c>
      <c r="D79" s="225">
        <v>1.0371657439825499</v>
      </c>
      <c r="E79" s="223">
        <v>80.302603897641703</v>
      </c>
      <c r="F79" s="225">
        <v>1.29279332557354</v>
      </c>
      <c r="G79" s="223">
        <v>70.420401179329104</v>
      </c>
      <c r="H79" s="225">
        <v>1.7951983271365599</v>
      </c>
      <c r="I79" s="223">
        <v>-9.8822027183126107</v>
      </c>
      <c r="J79" s="225">
        <v>2.2344852513412201</v>
      </c>
      <c r="K79" s="223">
        <v>82.610634749709305</v>
      </c>
      <c r="L79" s="225">
        <v>3.3679063558272699</v>
      </c>
      <c r="M79" s="223">
        <v>75.333778252204098</v>
      </c>
      <c r="N79" s="225">
        <v>1.29006248600731</v>
      </c>
      <c r="O79" s="223">
        <v>79.7832080758198</v>
      </c>
      <c r="P79" s="225">
        <v>1.9366929106197499</v>
      </c>
      <c r="Q79" s="223">
        <v>-2.82742667388951</v>
      </c>
      <c r="R79" s="225">
        <v>3.87805702038301</v>
      </c>
      <c r="S79" s="223">
        <v>77.835687136655295</v>
      </c>
      <c r="T79" s="225">
        <v>2.83392908462447</v>
      </c>
      <c r="U79" s="223">
        <v>74.031866472654201</v>
      </c>
      <c r="V79" s="225">
        <v>2.7250648751682598</v>
      </c>
      <c r="W79" s="223">
        <v>75.865332544306597</v>
      </c>
      <c r="X79" s="225">
        <v>1.4112685254061399</v>
      </c>
      <c r="Y79" s="223">
        <v>-1.97035459234873</v>
      </c>
      <c r="Z79" s="225">
        <v>3.2747591942993401</v>
      </c>
      <c r="AA79" s="223">
        <v>8.3202366980225104</v>
      </c>
      <c r="AB79" s="225">
        <v>1.5725525322917899</v>
      </c>
      <c r="AC79" s="104"/>
      <c r="AD79" s="255"/>
    </row>
    <row r="80" spans="1:30" ht="13" customHeight="1" x14ac:dyDescent="0.25">
      <c r="A80" s="26" t="s">
        <v>433</v>
      </c>
      <c r="B80" s="188">
        <v>1</v>
      </c>
      <c r="C80" s="223">
        <v>9.7574140953439006</v>
      </c>
      <c r="D80" s="225">
        <v>0.71285573385616996</v>
      </c>
      <c r="E80" s="223">
        <v>9.6007841924040793</v>
      </c>
      <c r="F80" s="225">
        <v>0.74762991319261396</v>
      </c>
      <c r="G80" s="223">
        <v>11.0167456850074</v>
      </c>
      <c r="H80" s="225">
        <v>2.4035691428148902</v>
      </c>
      <c r="I80" s="223">
        <v>1.41596149260329</v>
      </c>
      <c r="J80" s="225">
        <v>2.5137625327230602</v>
      </c>
      <c r="K80" s="223">
        <v>11.4260336800535</v>
      </c>
      <c r="L80" s="225">
        <v>2.3397605143832001</v>
      </c>
      <c r="M80" s="223">
        <v>8.6065401755190098</v>
      </c>
      <c r="N80" s="225">
        <v>0.88574513805397204</v>
      </c>
      <c r="O80" s="223">
        <v>11.258332233323999</v>
      </c>
      <c r="P80" s="225">
        <v>1.2711152583555201</v>
      </c>
      <c r="Q80" s="223">
        <v>-0.167701446729525</v>
      </c>
      <c r="R80" s="225">
        <v>2.6962948225060601</v>
      </c>
      <c r="S80" s="223">
        <v>11.9838441381445</v>
      </c>
      <c r="T80" s="225">
        <v>1.5943645484603499</v>
      </c>
      <c r="U80" s="223">
        <v>9.42613628045779</v>
      </c>
      <c r="V80" s="225">
        <v>1.81614873900302</v>
      </c>
      <c r="W80" s="223">
        <v>8.8395162761375605</v>
      </c>
      <c r="X80" s="225">
        <v>0.85982264338321901</v>
      </c>
      <c r="Y80" s="223">
        <v>-3.1443278620069202</v>
      </c>
      <c r="Z80" s="225">
        <v>1.8266005794020499</v>
      </c>
      <c r="AA80" s="223">
        <v>-3.5058437432721199</v>
      </c>
      <c r="AB80" s="225">
        <v>1.26099911641421</v>
      </c>
      <c r="AC80" s="104"/>
      <c r="AD80" s="255"/>
    </row>
    <row r="81" spans="1:30" ht="13" customHeight="1" x14ac:dyDescent="0.25">
      <c r="A81" s="26" t="s">
        <v>435</v>
      </c>
      <c r="B81" s="188">
        <v>1</v>
      </c>
      <c r="C81" s="223">
        <v>2.07150434897222</v>
      </c>
      <c r="D81" s="225">
        <v>0.28382891103089403</v>
      </c>
      <c r="E81" s="223">
        <v>1.98920995073119</v>
      </c>
      <c r="F81" s="225">
        <v>0.340696027076547</v>
      </c>
      <c r="G81" s="223">
        <v>2.3122564190225399</v>
      </c>
      <c r="H81" s="225">
        <v>0.571845133343026</v>
      </c>
      <c r="I81" s="223">
        <v>0.32304646829135603</v>
      </c>
      <c r="J81" s="225">
        <v>0.68115147862880299</v>
      </c>
      <c r="K81" s="223">
        <v>2.78686610464429</v>
      </c>
      <c r="L81" s="225">
        <v>1.27613334242259</v>
      </c>
      <c r="M81" s="223">
        <v>1.5998418920121</v>
      </c>
      <c r="N81" s="225">
        <v>0.26308985294963499</v>
      </c>
      <c r="O81" s="223">
        <v>2.8859776019597501</v>
      </c>
      <c r="P81" s="225">
        <v>0.68702563101504099</v>
      </c>
      <c r="Q81" s="223">
        <v>9.9111497315452102E-2</v>
      </c>
      <c r="R81" s="225">
        <v>1.4416664080286099</v>
      </c>
      <c r="S81" s="223">
        <v>2.1480276353318599</v>
      </c>
      <c r="T81" s="225">
        <v>0.75209494362787699</v>
      </c>
      <c r="U81" s="223">
        <v>2.3938308713012102</v>
      </c>
      <c r="V81" s="225">
        <v>0.61731216547803103</v>
      </c>
      <c r="W81" s="223">
        <v>1.99843485870112</v>
      </c>
      <c r="X81" s="225">
        <v>0.38742292339050899</v>
      </c>
      <c r="Y81" s="223">
        <v>-0.149592776630737</v>
      </c>
      <c r="Z81" s="225">
        <v>0.84489980995676495</v>
      </c>
      <c r="AA81" s="223">
        <v>-0.89566534559701105</v>
      </c>
      <c r="AB81" s="225">
        <v>0.44883129318072301</v>
      </c>
      <c r="AC81" s="104"/>
      <c r="AD81" s="255"/>
    </row>
    <row r="82" spans="1:30" ht="13" customHeight="1" x14ac:dyDescent="0.25">
      <c r="A82" s="26" t="s">
        <v>437</v>
      </c>
      <c r="B82" s="188">
        <v>1</v>
      </c>
      <c r="C82" s="223">
        <v>6.9032464304128398</v>
      </c>
      <c r="D82" s="225">
        <v>0.56492223876898096</v>
      </c>
      <c r="E82" s="223">
        <v>6.2829130076872604</v>
      </c>
      <c r="F82" s="225">
        <v>0.61511735518160904</v>
      </c>
      <c r="G82" s="223">
        <v>7.6553408140698398</v>
      </c>
      <c r="H82" s="225">
        <v>1.0903075530422299</v>
      </c>
      <c r="I82" s="223">
        <v>1.3724278063825801</v>
      </c>
      <c r="J82" s="225">
        <v>1.1258649562586001</v>
      </c>
      <c r="K82" s="223">
        <v>9.2198245445389393</v>
      </c>
      <c r="L82" s="225">
        <v>1.9049287665161501</v>
      </c>
      <c r="M82" s="223">
        <v>5.7558735142725297</v>
      </c>
      <c r="N82" s="225">
        <v>0.71050851723418296</v>
      </c>
      <c r="O82" s="223">
        <v>7.7161376347889599</v>
      </c>
      <c r="P82" s="225">
        <v>1.31616234329724</v>
      </c>
      <c r="Q82" s="223">
        <v>-1.5036869097499701</v>
      </c>
      <c r="R82" s="225">
        <v>2.1528127773743599</v>
      </c>
      <c r="S82" s="223">
        <v>8.9381440388936593</v>
      </c>
      <c r="T82" s="225">
        <v>2.2036839008921398</v>
      </c>
      <c r="U82" s="223">
        <v>7.6656565939531101</v>
      </c>
      <c r="V82" s="225">
        <v>1.60003456740447</v>
      </c>
      <c r="W82" s="223">
        <v>6.0211730435939801</v>
      </c>
      <c r="X82" s="225">
        <v>0.52787300485200295</v>
      </c>
      <c r="Y82" s="223">
        <v>-2.9169709952996699</v>
      </c>
      <c r="Z82" s="225">
        <v>2.20826731925054</v>
      </c>
      <c r="AA82" s="223">
        <v>0.23031836386993701</v>
      </c>
      <c r="AB82" s="225">
        <v>0.81364617829686803</v>
      </c>
      <c r="AC82" s="104"/>
      <c r="AD82" s="255"/>
    </row>
    <row r="83" spans="1:30" ht="13" customHeight="1" x14ac:dyDescent="0.25">
      <c r="A83" s="26" t="s">
        <v>438</v>
      </c>
      <c r="B83" s="188">
        <v>1</v>
      </c>
      <c r="C83" s="223">
        <v>29.183243629210899</v>
      </c>
      <c r="D83" s="225">
        <v>1.2456025667191499</v>
      </c>
      <c r="E83" s="223">
        <v>29.0811207828873</v>
      </c>
      <c r="F83" s="225">
        <v>1.36759557788521</v>
      </c>
      <c r="G83" s="223">
        <v>28.667990428569102</v>
      </c>
      <c r="H83" s="225">
        <v>3.3941965588440199</v>
      </c>
      <c r="I83" s="223">
        <v>-0.41313035431818401</v>
      </c>
      <c r="J83" s="225">
        <v>3.7597371508523501</v>
      </c>
      <c r="K83" s="223">
        <v>28.582842164793</v>
      </c>
      <c r="L83" s="225">
        <v>2.2248964856720801</v>
      </c>
      <c r="M83" s="223">
        <v>28.753062698540599</v>
      </c>
      <c r="N83" s="225">
        <v>1.5403606810388699</v>
      </c>
      <c r="O83" s="223">
        <v>32.7002106458554</v>
      </c>
      <c r="P83" s="225">
        <v>3.74226164931539</v>
      </c>
      <c r="Q83" s="223">
        <v>4.1173684810623898</v>
      </c>
      <c r="R83" s="225">
        <v>4.1917144311269201</v>
      </c>
      <c r="S83" s="223">
        <v>35.330994668437903</v>
      </c>
      <c r="T83" s="225">
        <v>2.3255667799017501</v>
      </c>
      <c r="U83" s="223">
        <v>23.224742944914802</v>
      </c>
      <c r="V83" s="225">
        <v>1.9598610862122201</v>
      </c>
      <c r="W83" s="223">
        <v>29.728007597111802</v>
      </c>
      <c r="X83" s="225">
        <v>1.6219635107419399</v>
      </c>
      <c r="Y83" s="223">
        <v>-5.6029870713261101</v>
      </c>
      <c r="Z83" s="225">
        <v>2.6703795868045601</v>
      </c>
      <c r="AA83" s="223">
        <v>0.301697986777061</v>
      </c>
      <c r="AB83" s="225">
        <v>1.9824935571628699</v>
      </c>
      <c r="AC83" s="104"/>
      <c r="AD83" s="255"/>
    </row>
    <row r="84" spans="1:30" ht="13" customHeight="1" x14ac:dyDescent="0.25">
      <c r="A84" s="62" t="s">
        <v>449</v>
      </c>
      <c r="B84" s="189">
        <v>1</v>
      </c>
      <c r="C84" s="247">
        <v>15.850197552299999</v>
      </c>
      <c r="D84" s="250">
        <v>0.23352408819492901</v>
      </c>
      <c r="E84" s="247">
        <v>16.105972698032801</v>
      </c>
      <c r="F84" s="250">
        <v>0.26879214986757799</v>
      </c>
      <c r="G84" s="247">
        <v>16.142280009949801</v>
      </c>
      <c r="H84" s="250">
        <v>0.57604555112109002</v>
      </c>
      <c r="I84" s="247">
        <v>3.6307311917021898E-2</v>
      </c>
      <c r="J84" s="250">
        <v>0.63853686359000705</v>
      </c>
      <c r="K84" s="247">
        <v>17.127502983089801</v>
      </c>
      <c r="L84" s="250">
        <v>0.60196501155398696</v>
      </c>
      <c r="M84" s="247">
        <v>15.322928073499099</v>
      </c>
      <c r="N84" s="250">
        <v>0.29398926523235502</v>
      </c>
      <c r="O84" s="247">
        <v>16.812312633836399</v>
      </c>
      <c r="P84" s="250">
        <v>0.51843385940308395</v>
      </c>
      <c r="Q84" s="247">
        <v>-0.31519034925345502</v>
      </c>
      <c r="R84" s="250">
        <v>0.785798157463241</v>
      </c>
      <c r="S84" s="247">
        <v>17.2199298600822</v>
      </c>
      <c r="T84" s="250">
        <v>0.53871437958521395</v>
      </c>
      <c r="U84" s="247">
        <v>15.6499260685765</v>
      </c>
      <c r="V84" s="250">
        <v>0.57290624928391198</v>
      </c>
      <c r="W84" s="247">
        <v>15.4409769723759</v>
      </c>
      <c r="X84" s="250">
        <v>0.28842766149661497</v>
      </c>
      <c r="Y84" s="247">
        <v>-1.7789528877063401</v>
      </c>
      <c r="Z84" s="250">
        <v>0.59976144464148895</v>
      </c>
      <c r="AA84" s="247">
        <v>-7.6208300721252897E-2</v>
      </c>
      <c r="AB84" s="250">
        <v>0.31085703154564998</v>
      </c>
      <c r="AC84" s="104"/>
      <c r="AD84" s="255"/>
    </row>
    <row r="85" spans="1:30" ht="13" customHeight="1" x14ac:dyDescent="0.25">
      <c r="A85" s="26" t="s">
        <v>121</v>
      </c>
      <c r="B85" s="188">
        <v>1</v>
      </c>
      <c r="C85" s="223">
        <v>2.1521619113974699</v>
      </c>
      <c r="D85" s="225">
        <v>0.45472165241617002</v>
      </c>
      <c r="E85" s="223">
        <v>2.4054569233191301</v>
      </c>
      <c r="F85" s="225">
        <v>0.52434633074700798</v>
      </c>
      <c r="G85" s="223">
        <v>0.59046817699468901</v>
      </c>
      <c r="H85" s="225">
        <v>0.47561277572784799</v>
      </c>
      <c r="I85" s="223">
        <v>-1.8149887463244401</v>
      </c>
      <c r="J85" s="225">
        <v>0.69315624062718495</v>
      </c>
      <c r="K85" s="223">
        <v>0.50315427422407599</v>
      </c>
      <c r="L85" s="225">
        <v>0.50790577420613603</v>
      </c>
      <c r="M85" s="223">
        <v>2.90058465841827</v>
      </c>
      <c r="N85" s="225">
        <v>0.65623212964226896</v>
      </c>
      <c r="O85" s="223">
        <v>1.5799479901717901</v>
      </c>
      <c r="P85" s="225">
        <v>0.74356681041290695</v>
      </c>
      <c r="Q85" s="223">
        <v>1.0767937159477201</v>
      </c>
      <c r="R85" s="225">
        <v>0.91606274932193099</v>
      </c>
      <c r="S85" s="223">
        <v>1.3740811951352301</v>
      </c>
      <c r="T85" s="225">
        <v>0.81488240276286095</v>
      </c>
      <c r="U85" s="223">
        <v>1.1614370657694499</v>
      </c>
      <c r="V85" s="225">
        <v>0.67699556019322704</v>
      </c>
      <c r="W85" s="223">
        <v>2.7360172050328302</v>
      </c>
      <c r="X85" s="225">
        <v>0.66658454839005699</v>
      </c>
      <c r="Y85" s="223">
        <v>1.3619360098976001</v>
      </c>
      <c r="Z85" s="225">
        <v>0.99542921135142104</v>
      </c>
      <c r="AA85" s="223">
        <v>-3.8257633090432702E-2</v>
      </c>
      <c r="AB85" s="225">
        <v>0.60623478434239397</v>
      </c>
      <c r="AC85" s="104"/>
      <c r="AD85" s="255"/>
    </row>
    <row r="86" spans="1:30" ht="13" customHeight="1" x14ac:dyDescent="0.25">
      <c r="A86" s="26" t="s">
        <v>446</v>
      </c>
      <c r="B86" s="188">
        <v>1</v>
      </c>
      <c r="C86" s="223">
        <v>4.6089963101461402</v>
      </c>
      <c r="D86" s="225">
        <v>0.78459413371678999</v>
      </c>
      <c r="E86" s="223">
        <v>4.4128608665726796</v>
      </c>
      <c r="F86" s="225">
        <v>0.89212890719971705</v>
      </c>
      <c r="G86" s="223">
        <v>5.6093643737625998</v>
      </c>
      <c r="H86" s="225">
        <v>2.0370325612235498</v>
      </c>
      <c r="I86" s="223">
        <v>1.1965035071899199</v>
      </c>
      <c r="J86" s="225">
        <v>2.2886343802421201</v>
      </c>
      <c r="K86" s="223">
        <v>3.41730632083374</v>
      </c>
      <c r="L86" s="225">
        <v>2.1471785355170798</v>
      </c>
      <c r="M86" s="223">
        <v>4.3596614706175503</v>
      </c>
      <c r="N86" s="225">
        <v>0.95263282318151399</v>
      </c>
      <c r="O86" s="223">
        <v>6.2230078564940303</v>
      </c>
      <c r="P86" s="225">
        <v>1.60738510090605</v>
      </c>
      <c r="Q86" s="223">
        <v>2.8057015356602899</v>
      </c>
      <c r="R86" s="225">
        <v>2.7956743150282999</v>
      </c>
      <c r="S86" s="223">
        <v>1.70741921331577</v>
      </c>
      <c r="T86" s="225">
        <v>1.6557923708320099</v>
      </c>
      <c r="U86" s="223">
        <v>6.9397131930043301</v>
      </c>
      <c r="V86" s="225">
        <v>2.00126421679593</v>
      </c>
      <c r="W86" s="223">
        <v>4.9969145171965197</v>
      </c>
      <c r="X86" s="225">
        <v>0.95883930138700701</v>
      </c>
      <c r="Y86" s="223">
        <v>3.28949530388075</v>
      </c>
      <c r="Z86" s="225">
        <v>1.86752956700894</v>
      </c>
      <c r="AA86" s="223">
        <v>-1.30308138747419</v>
      </c>
      <c r="AB86" s="225">
        <v>1.4014229479440099</v>
      </c>
      <c r="AC86" s="104"/>
      <c r="AD86" s="255"/>
    </row>
    <row r="87" spans="1:30" ht="13" customHeight="1" x14ac:dyDescent="0.25">
      <c r="A87" s="27" t="s">
        <v>447</v>
      </c>
      <c r="B87" s="203">
        <v>1</v>
      </c>
      <c r="C87" s="233">
        <v>6.1083371584193102</v>
      </c>
      <c r="D87" s="234">
        <v>1.05869482004853</v>
      </c>
      <c r="E87" s="233">
        <v>5.8022426425537397</v>
      </c>
      <c r="F87" s="234">
        <v>1.0827792590857499</v>
      </c>
      <c r="G87" s="233">
        <v>8.9738378095197699</v>
      </c>
      <c r="H87" s="234">
        <v>3.5802811943797401</v>
      </c>
      <c r="I87" s="233">
        <v>3.1715951669660298</v>
      </c>
      <c r="J87" s="234">
        <v>3.67321526846152</v>
      </c>
      <c r="K87" s="233">
        <v>4.4167556414281703</v>
      </c>
      <c r="L87" s="234">
        <v>2.1374516782299602</v>
      </c>
      <c r="M87" s="233">
        <v>7.14213996621005</v>
      </c>
      <c r="N87" s="234">
        <v>1.5829634032128499</v>
      </c>
      <c r="O87" s="233">
        <v>4.7177799372122102</v>
      </c>
      <c r="P87" s="234">
        <v>1.4759619568192199</v>
      </c>
      <c r="Q87" s="233">
        <v>0.301024295784042</v>
      </c>
      <c r="R87" s="234">
        <v>2.7549276457948801</v>
      </c>
      <c r="S87" s="233">
        <v>8.2741138439352699</v>
      </c>
      <c r="T87" s="234">
        <v>2.7173093440945801</v>
      </c>
      <c r="U87" s="233">
        <v>3.0511239054861998</v>
      </c>
      <c r="V87" s="234">
        <v>1.35508515587148</v>
      </c>
      <c r="W87" s="233">
        <v>5.76102908899637</v>
      </c>
      <c r="X87" s="234">
        <v>1.2452219971579499</v>
      </c>
      <c r="Y87" s="233">
        <v>-2.5130847549388999</v>
      </c>
      <c r="Z87" s="234">
        <v>2.81197474022464</v>
      </c>
      <c r="AA87" s="233">
        <v>-4.0663926889011996</v>
      </c>
      <c r="AB87" s="234">
        <v>1.8805915971135101</v>
      </c>
      <c r="AC87" s="251"/>
      <c r="AD87" s="256"/>
    </row>
    <row r="88" spans="1:30" ht="13" customHeight="1" x14ac:dyDescent="0.25">
      <c r="A88" s="26"/>
      <c r="B88" s="96"/>
      <c r="C88" s="223" t="s">
        <v>1678</v>
      </c>
      <c r="D88" s="225" t="s">
        <v>1679</v>
      </c>
      <c r="E88" s="223" t="s">
        <v>1846</v>
      </c>
      <c r="F88" s="225" t="s">
        <v>1847</v>
      </c>
      <c r="G88" s="223" t="s">
        <v>1848</v>
      </c>
      <c r="H88" s="225" t="s">
        <v>1849</v>
      </c>
      <c r="I88" s="223" t="s">
        <v>1850</v>
      </c>
      <c r="J88" s="225" t="s">
        <v>1851</v>
      </c>
      <c r="K88" s="223" t="s">
        <v>1852</v>
      </c>
      <c r="L88" s="225" t="s">
        <v>1853</v>
      </c>
      <c r="M88" s="223" t="s">
        <v>1854</v>
      </c>
      <c r="N88" s="225" t="s">
        <v>1855</v>
      </c>
      <c r="O88" s="223" t="s">
        <v>1856</v>
      </c>
      <c r="P88" s="225" t="s">
        <v>1857</v>
      </c>
      <c r="Q88" s="223" t="s">
        <v>1858</v>
      </c>
      <c r="R88" s="225" t="s">
        <v>1859</v>
      </c>
      <c r="S88" s="223" t="s">
        <v>1860</v>
      </c>
      <c r="T88" s="225" t="s">
        <v>1861</v>
      </c>
      <c r="U88" s="223" t="s">
        <v>1862</v>
      </c>
      <c r="V88" s="225" t="s">
        <v>1863</v>
      </c>
      <c r="W88" s="223" t="s">
        <v>1864</v>
      </c>
      <c r="X88" s="225" t="s">
        <v>1865</v>
      </c>
      <c r="Y88" s="223" t="s">
        <v>1866</v>
      </c>
      <c r="Z88" s="225" t="s">
        <v>1867</v>
      </c>
      <c r="AA88" s="104" t="s">
        <v>1700</v>
      </c>
      <c r="AB88" s="104" t="s">
        <v>1701</v>
      </c>
      <c r="AC88" s="223" t="s">
        <v>1722</v>
      </c>
      <c r="AD88" s="239" t="s">
        <v>1723</v>
      </c>
    </row>
    <row r="89" spans="1:30" ht="13" customHeight="1" x14ac:dyDescent="0.25">
      <c r="A89" s="26" t="s">
        <v>404</v>
      </c>
      <c r="B89" s="96">
        <v>3</v>
      </c>
      <c r="C89" s="223">
        <v>13.521237321876299</v>
      </c>
      <c r="D89" s="225">
        <v>0.839301291441514</v>
      </c>
      <c r="E89" s="223">
        <v>12.140974097511601</v>
      </c>
      <c r="F89" s="225">
        <v>0.91644996311638705</v>
      </c>
      <c r="G89" s="223">
        <v>16.512809207980901</v>
      </c>
      <c r="H89" s="225">
        <v>1.7464145388511101</v>
      </c>
      <c r="I89" s="223">
        <v>4.3718351104692301</v>
      </c>
      <c r="J89" s="225">
        <v>1.9757209585381099</v>
      </c>
      <c r="K89" s="223">
        <v>16.8296284337789</v>
      </c>
      <c r="L89" s="225">
        <v>3.6019663060578302</v>
      </c>
      <c r="M89" s="223">
        <v>12.6629761424345</v>
      </c>
      <c r="N89" s="225">
        <v>1.05917612158268</v>
      </c>
      <c r="O89" s="223">
        <v>14.2441393309023</v>
      </c>
      <c r="P89" s="225">
        <v>1.1854512025222399</v>
      </c>
      <c r="Q89" s="223">
        <v>-2.5854891028765499</v>
      </c>
      <c r="R89" s="225">
        <v>3.6773270991211402</v>
      </c>
      <c r="S89" s="223">
        <v>12.4082699814146</v>
      </c>
      <c r="T89" s="225">
        <v>1.9377826357629</v>
      </c>
      <c r="U89" s="223">
        <v>11.338053957987499</v>
      </c>
      <c r="V89" s="225">
        <v>1.4665516065856301</v>
      </c>
      <c r="W89" s="223">
        <v>14.1024506122305</v>
      </c>
      <c r="X89" s="225">
        <v>1.02586816438338</v>
      </c>
      <c r="Y89" s="223">
        <v>1.6941806308159799</v>
      </c>
      <c r="Z89" s="225">
        <v>2.1853819681571101</v>
      </c>
      <c r="AA89" s="104"/>
      <c r="AB89" s="104"/>
      <c r="AC89" s="223">
        <v>3.2356107745709202</v>
      </c>
      <c r="AD89" s="239">
        <v>1.1075188688973401</v>
      </c>
    </row>
    <row r="90" spans="1:30" ht="13" customHeight="1" x14ac:dyDescent="0.25">
      <c r="A90" s="26" t="s">
        <v>407</v>
      </c>
      <c r="B90" s="96">
        <v>3</v>
      </c>
      <c r="C90" s="223">
        <v>54.403498963148301</v>
      </c>
      <c r="D90" s="225">
        <v>1.7295834994636701</v>
      </c>
      <c r="E90" s="223">
        <v>54.186245133439897</v>
      </c>
      <c r="F90" s="225">
        <v>2.4436158026248802</v>
      </c>
      <c r="G90" s="223">
        <v>54.688026412628801</v>
      </c>
      <c r="H90" s="225">
        <v>2.1987200907775799</v>
      </c>
      <c r="I90" s="223">
        <v>0.50178127918895399</v>
      </c>
      <c r="J90" s="225">
        <v>3.1153279550092901</v>
      </c>
      <c r="K90" s="223">
        <v>53.942817389290902</v>
      </c>
      <c r="L90" s="225">
        <v>9.4618855466513097</v>
      </c>
      <c r="M90" s="223">
        <v>56.505522123621901</v>
      </c>
      <c r="N90" s="225">
        <v>2.3378138151369199</v>
      </c>
      <c r="O90" s="223">
        <v>51.602965223797497</v>
      </c>
      <c r="P90" s="225">
        <v>2.4162016285518502</v>
      </c>
      <c r="Q90" s="223">
        <v>-2.3398521654934399</v>
      </c>
      <c r="R90" s="225">
        <v>10.085891809343901</v>
      </c>
      <c r="S90" s="223">
        <v>46.098598766280404</v>
      </c>
      <c r="T90" s="225">
        <v>3.9616855680366201</v>
      </c>
      <c r="U90" s="223">
        <v>48.640108529376</v>
      </c>
      <c r="V90" s="225">
        <v>3.7073802075123701</v>
      </c>
      <c r="W90" s="223">
        <v>57.849210728997598</v>
      </c>
      <c r="X90" s="225">
        <v>2.0382420588471799</v>
      </c>
      <c r="Y90" s="223">
        <v>11.750611962717199</v>
      </c>
      <c r="Z90" s="225">
        <v>4.1133720095674704</v>
      </c>
      <c r="AA90" s="104"/>
      <c r="AB90" s="104"/>
      <c r="AC90" s="223">
        <v>-1.10695358475618</v>
      </c>
      <c r="AD90" s="239">
        <v>2.34021339941342</v>
      </c>
    </row>
    <row r="91" spans="1:30" ht="13" customHeight="1" x14ac:dyDescent="0.25">
      <c r="A91" s="26" t="s">
        <v>124</v>
      </c>
      <c r="B91" s="96">
        <v>3</v>
      </c>
      <c r="C91" s="223">
        <v>1.68589754796086</v>
      </c>
      <c r="D91" s="225">
        <v>0.40714794369574903</v>
      </c>
      <c r="E91" s="223">
        <v>1.5200146390122999</v>
      </c>
      <c r="F91" s="225">
        <v>0.47220941053649801</v>
      </c>
      <c r="G91" s="223">
        <v>2.0106683869945301</v>
      </c>
      <c r="H91" s="225">
        <v>0.70454781371656705</v>
      </c>
      <c r="I91" s="223">
        <v>0.49065374798223499</v>
      </c>
      <c r="J91" s="225">
        <v>0.81797737045251095</v>
      </c>
      <c r="K91" s="223">
        <v>2.09406710758179</v>
      </c>
      <c r="L91" s="225">
        <v>1.11044752870998</v>
      </c>
      <c r="M91" s="223">
        <v>1.63393774438234</v>
      </c>
      <c r="N91" s="225">
        <v>0.48827405694182802</v>
      </c>
      <c r="O91" s="223">
        <v>1.5587381015224899</v>
      </c>
      <c r="P91" s="225">
        <v>0.69054515195050603</v>
      </c>
      <c r="Q91" s="223">
        <v>-0.53532900605929801</v>
      </c>
      <c r="R91" s="225">
        <v>1.2112371880269299</v>
      </c>
      <c r="S91" s="223">
        <v>1.54441991160431</v>
      </c>
      <c r="T91" s="225">
        <v>0.74123094480946405</v>
      </c>
      <c r="U91" s="223">
        <v>2.9680039555017799</v>
      </c>
      <c r="V91" s="225">
        <v>1.3991866740621799</v>
      </c>
      <c r="W91" s="223">
        <v>1.4538028844736799</v>
      </c>
      <c r="X91" s="225">
        <v>0.44465720119748497</v>
      </c>
      <c r="Y91" s="223">
        <v>-9.06170271306284E-2</v>
      </c>
      <c r="Z91" s="225">
        <v>0.863446768085116</v>
      </c>
      <c r="AA91" s="104"/>
      <c r="AB91" s="104"/>
      <c r="AC91" s="223">
        <v>-0.50452199652704499</v>
      </c>
      <c r="AD91" s="239">
        <v>0.571417781160381</v>
      </c>
    </row>
    <row r="92" spans="1:30" ht="13" customHeight="1" x14ac:dyDescent="0.25">
      <c r="A92" s="26" t="s">
        <v>426</v>
      </c>
      <c r="B92" s="96">
        <v>3</v>
      </c>
      <c r="C92" s="223">
        <v>1.0338189212787601</v>
      </c>
      <c r="D92" s="225">
        <v>0.22005208001113599</v>
      </c>
      <c r="E92" s="223">
        <v>1.17129875203365</v>
      </c>
      <c r="F92" s="225">
        <v>0.30080596567654999</v>
      </c>
      <c r="G92" s="223">
        <v>0.61263519337626904</v>
      </c>
      <c r="H92" s="225">
        <v>0.30195479295132599</v>
      </c>
      <c r="I92" s="223">
        <v>-0.55866355865738104</v>
      </c>
      <c r="J92" s="225">
        <v>0.44905446981028402</v>
      </c>
      <c r="K92" s="223">
        <v>7.1841731058090197</v>
      </c>
      <c r="L92" s="225">
        <v>4.1948734450962801</v>
      </c>
      <c r="M92" s="223">
        <v>0.59624236791175</v>
      </c>
      <c r="N92" s="225">
        <v>0.27208134035346399</v>
      </c>
      <c r="O92" s="223">
        <v>1.05844756954132</v>
      </c>
      <c r="P92" s="225">
        <v>0.28681467427826901</v>
      </c>
      <c r="Q92" s="223">
        <v>-6.1257255362676899</v>
      </c>
      <c r="R92" s="225">
        <v>4.1963816613324996</v>
      </c>
      <c r="S92" s="223">
        <v>3.2084941220218002</v>
      </c>
      <c r="T92" s="225">
        <v>1.4898793900888201</v>
      </c>
      <c r="U92" s="223">
        <v>0</v>
      </c>
      <c r="V92" s="225">
        <v>0</v>
      </c>
      <c r="W92" s="223">
        <v>0.92444794097132699</v>
      </c>
      <c r="X92" s="225">
        <v>0.22730570611952</v>
      </c>
      <c r="Y92" s="223">
        <v>-2.28404618105048</v>
      </c>
      <c r="Z92" s="225">
        <v>1.51499469141534</v>
      </c>
      <c r="AA92" s="104"/>
      <c r="AB92" s="104"/>
      <c r="AC92" s="223">
        <v>-0.161293313938391</v>
      </c>
      <c r="AD92" s="239">
        <v>0.34907146603934103</v>
      </c>
    </row>
    <row r="93" spans="1:30" ht="13" customHeight="1" x14ac:dyDescent="0.25">
      <c r="A93" s="26" t="s">
        <v>428</v>
      </c>
      <c r="B93" s="96">
        <v>3</v>
      </c>
      <c r="C93" s="223">
        <v>71.401174532114794</v>
      </c>
      <c r="D93" s="225">
        <v>1.0843931065821599</v>
      </c>
      <c r="E93" s="223">
        <v>79.297248057509606</v>
      </c>
      <c r="F93" s="225">
        <v>1.3687638046399</v>
      </c>
      <c r="G93" s="223">
        <v>61.278544683267299</v>
      </c>
      <c r="H93" s="225">
        <v>1.76781331918534</v>
      </c>
      <c r="I93" s="223">
        <v>-18.0187033742423</v>
      </c>
      <c r="J93" s="225">
        <v>2.2828123317747799</v>
      </c>
      <c r="K93" s="223">
        <v>80.162536263838305</v>
      </c>
      <c r="L93" s="225">
        <v>3.1303114188304302</v>
      </c>
      <c r="M93" s="223">
        <v>70.708381211046202</v>
      </c>
      <c r="N93" s="225">
        <v>1.1798174571567499</v>
      </c>
      <c r="O93" s="223">
        <v>70.896384659253101</v>
      </c>
      <c r="P93" s="225">
        <v>3.0366332095775102</v>
      </c>
      <c r="Q93" s="223">
        <v>-9.2661516045852004</v>
      </c>
      <c r="R93" s="225">
        <v>4.0636334412649804</v>
      </c>
      <c r="S93" s="223">
        <v>74.589598602928902</v>
      </c>
      <c r="T93" s="225">
        <v>2.4470864573797599</v>
      </c>
      <c r="U93" s="223">
        <v>71.302691498725906</v>
      </c>
      <c r="V93" s="225">
        <v>2.3813537909694502</v>
      </c>
      <c r="W93" s="223">
        <v>70.069894560957394</v>
      </c>
      <c r="X93" s="225">
        <v>1.40133131760498</v>
      </c>
      <c r="Y93" s="223">
        <v>-4.5197040419714902</v>
      </c>
      <c r="Z93" s="225">
        <v>2.7589115766919701</v>
      </c>
      <c r="AA93" s="104"/>
      <c r="AB93" s="104"/>
      <c r="AC93" s="223">
        <v>3.2832862640264402</v>
      </c>
      <c r="AD93" s="239">
        <v>1.6040938550874499</v>
      </c>
    </row>
    <row r="94" spans="1:30" ht="13" customHeight="1" x14ac:dyDescent="0.25">
      <c r="A94" s="26" t="s">
        <v>433</v>
      </c>
      <c r="B94" s="96">
        <v>3</v>
      </c>
      <c r="C94" s="223">
        <v>16.7646633073281</v>
      </c>
      <c r="D94" s="225">
        <v>0.95173542708043801</v>
      </c>
      <c r="E94" s="223">
        <v>17.46130399838</v>
      </c>
      <c r="F94" s="225">
        <v>1.1670919914170801</v>
      </c>
      <c r="G94" s="223">
        <v>14.9283089759513</v>
      </c>
      <c r="H94" s="225">
        <v>1.6984563836389099</v>
      </c>
      <c r="I94" s="223">
        <v>-2.5329950224287101</v>
      </c>
      <c r="J94" s="225">
        <v>2.04884776166671</v>
      </c>
      <c r="K94" s="223">
        <v>12.5928496053307</v>
      </c>
      <c r="L94" s="225">
        <v>3.3079084243417198</v>
      </c>
      <c r="M94" s="223">
        <v>16.558899160330299</v>
      </c>
      <c r="N94" s="225">
        <v>1.4423486908002701</v>
      </c>
      <c r="O94" s="223">
        <v>17.229727045882299</v>
      </c>
      <c r="P94" s="225">
        <v>1.44128533615193</v>
      </c>
      <c r="Q94" s="223">
        <v>4.6368774405516104</v>
      </c>
      <c r="R94" s="225">
        <v>3.6219699974291202</v>
      </c>
      <c r="S94" s="223">
        <v>15.372840997225399</v>
      </c>
      <c r="T94" s="225">
        <v>2.3280337588697502</v>
      </c>
      <c r="U94" s="223">
        <v>10.400779826918599</v>
      </c>
      <c r="V94" s="225">
        <v>2.35051631564634</v>
      </c>
      <c r="W94" s="223">
        <v>17.9962317428338</v>
      </c>
      <c r="X94" s="225">
        <v>1.1717578677698499</v>
      </c>
      <c r="Y94" s="223">
        <v>2.6233907456083698</v>
      </c>
      <c r="Z94" s="225">
        <v>2.6177039060157701</v>
      </c>
      <c r="AA94" s="104"/>
      <c r="AB94" s="104"/>
      <c r="AC94" s="223">
        <v>3.5014054687121199</v>
      </c>
      <c r="AD94" s="239">
        <v>1.4098779370802901</v>
      </c>
    </row>
    <row r="95" spans="1:30" ht="13" customHeight="1" x14ac:dyDescent="0.25">
      <c r="A95" s="26" t="s">
        <v>437</v>
      </c>
      <c r="B95" s="96">
        <v>3</v>
      </c>
      <c r="C95" s="223">
        <v>6.6192302848037299</v>
      </c>
      <c r="D95" s="225">
        <v>0.59453794092578505</v>
      </c>
      <c r="E95" s="223">
        <v>6.0719835801289497</v>
      </c>
      <c r="F95" s="225">
        <v>0.70559880318270496</v>
      </c>
      <c r="G95" s="223">
        <v>7.1478371595936698</v>
      </c>
      <c r="H95" s="225">
        <v>0.82353670923933298</v>
      </c>
      <c r="I95" s="223">
        <v>1.0758535794647199</v>
      </c>
      <c r="J95" s="225">
        <v>0.98601020120642502</v>
      </c>
      <c r="K95" s="223">
        <v>10.3369656860249</v>
      </c>
      <c r="L95" s="225">
        <v>2.0457935548884598</v>
      </c>
      <c r="M95" s="223">
        <v>6.1010835358861701</v>
      </c>
      <c r="N95" s="225">
        <v>0.65820642020831199</v>
      </c>
      <c r="O95" s="223">
        <v>6.2672110478962599</v>
      </c>
      <c r="P95" s="225">
        <v>1.2715003531645199</v>
      </c>
      <c r="Q95" s="223">
        <v>-4.0697546381286704</v>
      </c>
      <c r="R95" s="225">
        <v>2.4548162509004201</v>
      </c>
      <c r="S95" s="223">
        <v>7.2553971751246902</v>
      </c>
      <c r="T95" s="225">
        <v>1.3729945273878901</v>
      </c>
      <c r="U95" s="223">
        <v>8.8484790167169205</v>
      </c>
      <c r="V95" s="225">
        <v>1.50376824638412</v>
      </c>
      <c r="W95" s="223">
        <v>5.3176869836666203</v>
      </c>
      <c r="X95" s="225">
        <v>0.60790668786041502</v>
      </c>
      <c r="Y95" s="223">
        <v>-1.9377101914580701</v>
      </c>
      <c r="Z95" s="225">
        <v>1.4841976791379901</v>
      </c>
      <c r="AA95" s="104"/>
      <c r="AB95" s="104"/>
      <c r="AC95" s="223">
        <v>-5.3697781739177101E-2</v>
      </c>
      <c r="AD95" s="239">
        <v>0.83448087503645896</v>
      </c>
    </row>
    <row r="96" spans="1:30" ht="13" customHeight="1" x14ac:dyDescent="0.25">
      <c r="A96" s="26" t="s">
        <v>438</v>
      </c>
      <c r="B96" s="96">
        <v>3</v>
      </c>
      <c r="C96" s="223">
        <v>30.978155347888201</v>
      </c>
      <c r="D96" s="225">
        <v>1.8633661361799401</v>
      </c>
      <c r="E96" s="223">
        <v>29.900483791407801</v>
      </c>
      <c r="F96" s="225">
        <v>2.7699598791095701</v>
      </c>
      <c r="G96" s="223">
        <v>32.7195992855562</v>
      </c>
      <c r="H96" s="225">
        <v>2.5258813713806898</v>
      </c>
      <c r="I96" s="223">
        <v>2.8191154941484902</v>
      </c>
      <c r="J96" s="225">
        <v>3.9400903246001699</v>
      </c>
      <c r="K96" s="223">
        <v>35.540541791623099</v>
      </c>
      <c r="L96" s="225">
        <v>5.4665186446190797</v>
      </c>
      <c r="M96" s="223">
        <v>30.637532820064301</v>
      </c>
      <c r="N96" s="225">
        <v>1.8798785205619599</v>
      </c>
      <c r="O96" s="223">
        <v>29.112385452187699</v>
      </c>
      <c r="P96" s="225">
        <v>3.6454571986879198</v>
      </c>
      <c r="Q96" s="223">
        <v>-6.42815633943537</v>
      </c>
      <c r="R96" s="225">
        <v>6.8959056247433503</v>
      </c>
      <c r="S96" s="223">
        <v>34.066508388009098</v>
      </c>
      <c r="T96" s="225">
        <v>3.66832652865852</v>
      </c>
      <c r="U96" s="223">
        <v>32.1651218640324</v>
      </c>
      <c r="V96" s="225">
        <v>3.4020933741334201</v>
      </c>
      <c r="W96" s="223">
        <v>29.4081770466724</v>
      </c>
      <c r="X96" s="225">
        <v>1.83258074066932</v>
      </c>
      <c r="Y96" s="223">
        <v>-4.6583313413366598</v>
      </c>
      <c r="Z96" s="225">
        <v>3.6737825952411902</v>
      </c>
      <c r="AA96" s="104"/>
      <c r="AB96" s="104"/>
      <c r="AC96" s="223">
        <v>2.0966097054543802</v>
      </c>
      <c r="AD96" s="239">
        <v>2.4188609524809599</v>
      </c>
    </row>
    <row r="97" spans="1:30" ht="13" customHeight="1" x14ac:dyDescent="0.25">
      <c r="A97" s="63" t="s">
        <v>450</v>
      </c>
      <c r="B97" s="207">
        <v>3</v>
      </c>
      <c r="C97" s="253">
        <v>24.550959528299899</v>
      </c>
      <c r="D97" s="254">
        <v>0.391659042544313</v>
      </c>
      <c r="E97" s="253">
        <v>25.218694006178001</v>
      </c>
      <c r="F97" s="254">
        <v>0.53809226315015601</v>
      </c>
      <c r="G97" s="253">
        <v>23.7373036631686</v>
      </c>
      <c r="H97" s="254">
        <v>0.58014149042313601</v>
      </c>
      <c r="I97" s="253">
        <v>-1.48139034300935</v>
      </c>
      <c r="J97" s="254">
        <v>0.79436507314980398</v>
      </c>
      <c r="K97" s="253">
        <v>27.335447422909699</v>
      </c>
      <c r="L97" s="254">
        <v>1.65897512312845</v>
      </c>
      <c r="M97" s="253">
        <v>24.425571888209699</v>
      </c>
      <c r="N97" s="254">
        <v>0.47333895794540198</v>
      </c>
      <c r="O97" s="253">
        <v>23.9962498038729</v>
      </c>
      <c r="P97" s="254">
        <v>0.72894354347705204</v>
      </c>
      <c r="Q97" s="253">
        <v>-3.3391976190368302</v>
      </c>
      <c r="R97" s="254">
        <v>1.8436380617513199</v>
      </c>
      <c r="S97" s="253">
        <v>24.318015993076099</v>
      </c>
      <c r="T97" s="254">
        <v>0.87472160570729895</v>
      </c>
      <c r="U97" s="253">
        <v>23.2079048311574</v>
      </c>
      <c r="V97" s="254">
        <v>0.81857818865001397</v>
      </c>
      <c r="W97" s="253">
        <v>24.6402378126004</v>
      </c>
      <c r="X97" s="254">
        <v>0.442310566202477</v>
      </c>
      <c r="Y97" s="253">
        <v>0.32222181952427498</v>
      </c>
      <c r="Z97" s="254">
        <v>0.92618134873458002</v>
      </c>
      <c r="AA97" s="251"/>
      <c r="AB97" s="251"/>
      <c r="AC97" s="253">
        <v>1.2863056919753799</v>
      </c>
      <c r="AD97" s="258">
        <v>0.53414191554686496</v>
      </c>
    </row>
    <row r="99" spans="1:30" x14ac:dyDescent="0.25">
      <c r="A99" s="178" t="s">
        <v>570</v>
      </c>
    </row>
    <row r="100" spans="1:30" x14ac:dyDescent="0.25">
      <c r="A100" s="178" t="s">
        <v>459</v>
      </c>
    </row>
    <row r="101" spans="1:30" x14ac:dyDescent="0.25">
      <c r="A101" s="178" t="s">
        <v>460</v>
      </c>
    </row>
    <row r="102" spans="1:30" x14ac:dyDescent="0.25">
      <c r="A102" s="178" t="s">
        <v>461</v>
      </c>
    </row>
    <row r="103" spans="1:30" x14ac:dyDescent="0.25">
      <c r="A103" s="178" t="s">
        <v>462</v>
      </c>
    </row>
    <row r="104" spans="1:30" x14ac:dyDescent="0.25">
      <c r="A104" s="181" t="str">
        <f>HYPERLINK("https://oecdcode.org/disclaimers/cyprus.html", "Information on data for Cyprus: https://oecdcode.org/disclaimers/cyprus.html")</f>
        <v>Information on data for Cyprus: https://oecdcode.org/disclaimers/cyprus.html</v>
      </c>
    </row>
    <row r="105" spans="1:30" x14ac:dyDescent="0.25">
      <c r="A105" s="178" t="s">
        <v>463</v>
      </c>
    </row>
  </sheetData>
  <mergeCells count="21">
    <mergeCell ref="Y9:Z9"/>
    <mergeCell ref="AA8:AB8"/>
    <mergeCell ref="AA9:AB9"/>
    <mergeCell ref="AC8:AD8"/>
    <mergeCell ref="AC9:AD9"/>
    <mergeCell ref="B7:B10"/>
    <mergeCell ref="C7:AD7"/>
    <mergeCell ref="C8:D9"/>
    <mergeCell ref="E8:J8"/>
    <mergeCell ref="E9:F9"/>
    <mergeCell ref="G9:H9"/>
    <mergeCell ref="I9:J9"/>
    <mergeCell ref="K8:R8"/>
    <mergeCell ref="K9:L9"/>
    <mergeCell ref="M9:N9"/>
    <mergeCell ref="O9:P9"/>
    <mergeCell ref="Q9:R9"/>
    <mergeCell ref="S8:Z8"/>
    <mergeCell ref="S9:T9"/>
    <mergeCell ref="U9:V9"/>
    <mergeCell ref="W9:X9"/>
  </mergeCells>
  <conditionalFormatting sqref="I1:I200">
    <cfRule type="expression" dxfId="319" priority="5">
      <formula>ABS(I1/J1)&gt;1.95996398454005</formula>
    </cfRule>
  </conditionalFormatting>
  <conditionalFormatting sqref="Q1:Q200">
    <cfRule type="expression" dxfId="318" priority="4">
      <formula>ABS(Q1/R1)&gt;1.95996398454005</formula>
    </cfRule>
  </conditionalFormatting>
  <conditionalFormatting sqref="Y1:Y200">
    <cfRule type="expression" dxfId="317" priority="3">
      <formula>ABS(Y1/Z1)&gt;1.95996398454005</formula>
    </cfRule>
  </conditionalFormatting>
  <conditionalFormatting sqref="AA1:AA200">
    <cfRule type="expression" dxfId="316" priority="2">
      <formula>ABS(AA1/AB1)&gt;1.95996398454005</formula>
    </cfRule>
  </conditionalFormatting>
  <conditionalFormatting sqref="AC1:AC200">
    <cfRule type="expression" dxfId="315" priority="1">
      <formula>ABS(AC1/AD1)&gt;1.95996398454005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108"/>
  <sheetViews>
    <sheetView showGridLines="0" zoomScale="80" workbookViewId="0"/>
  </sheetViews>
  <sheetFormatPr defaultColWidth="10.90625" defaultRowHeight="12.5" x14ac:dyDescent="0.25"/>
  <cols>
    <col min="1" max="1" width="30.7265625" customWidth="1"/>
    <col min="2" max="2" width="8.7265625" customWidth="1"/>
  </cols>
  <sheetData>
    <row r="1" spans="1:8" x14ac:dyDescent="0.25">
      <c r="A1" s="41" t="s">
        <v>301</v>
      </c>
    </row>
    <row r="2" spans="1:8" ht="13" x14ac:dyDescent="0.3">
      <c r="A2" s="42" t="s">
        <v>302</v>
      </c>
    </row>
    <row r="3" spans="1:8" ht="13" x14ac:dyDescent="0.3">
      <c r="A3" s="43" t="s">
        <v>538</v>
      </c>
    </row>
    <row r="4" spans="1:8" x14ac:dyDescent="0.25">
      <c r="A4" s="160" t="str">
        <f>HYPERLINK("#'TOC'!A1", "Back to TOC")</f>
        <v>Back to TOC</v>
      </c>
    </row>
    <row r="8" spans="1:8" ht="90" customHeight="1" x14ac:dyDescent="0.25">
      <c r="B8" s="658" t="s">
        <v>388</v>
      </c>
      <c r="C8" s="662" t="s">
        <v>614</v>
      </c>
      <c r="D8" s="662"/>
      <c r="E8" s="662" t="s">
        <v>614</v>
      </c>
      <c r="F8" s="662"/>
      <c r="G8" s="662" t="s">
        <v>614</v>
      </c>
      <c r="H8" s="663"/>
    </row>
    <row r="9" spans="1:8" ht="60" customHeight="1" x14ac:dyDescent="0.25">
      <c r="B9" s="659"/>
      <c r="C9" s="649" t="s">
        <v>615</v>
      </c>
      <c r="D9" s="649"/>
      <c r="E9" s="649" t="s">
        <v>616</v>
      </c>
      <c r="F9" s="649"/>
      <c r="G9" s="649" t="s">
        <v>617</v>
      </c>
      <c r="H9" s="661"/>
    </row>
    <row r="10" spans="1:8" ht="30" customHeight="1" x14ac:dyDescent="0.25">
      <c r="B10" s="660"/>
      <c r="C10" s="144" t="s">
        <v>390</v>
      </c>
      <c r="D10" s="144" t="s">
        <v>389</v>
      </c>
      <c r="E10" s="144" t="s">
        <v>390</v>
      </c>
      <c r="F10" s="144" t="s">
        <v>389</v>
      </c>
      <c r="G10" s="144" t="s">
        <v>390</v>
      </c>
      <c r="H10" s="183" t="s">
        <v>389</v>
      </c>
    </row>
    <row r="11" spans="1:8" ht="13" customHeight="1" x14ac:dyDescent="0.25">
      <c r="A11" s="214"/>
      <c r="B11" s="204"/>
      <c r="C11" s="205" t="s">
        <v>1868</v>
      </c>
      <c r="D11" s="281" t="s">
        <v>1869</v>
      </c>
      <c r="E11" s="205" t="s">
        <v>1870</v>
      </c>
      <c r="F11" s="281" t="s">
        <v>1871</v>
      </c>
      <c r="G11" s="205" t="s">
        <v>1872</v>
      </c>
      <c r="H11" s="289" t="s">
        <v>1873</v>
      </c>
    </row>
    <row r="12" spans="1:8" ht="13" customHeight="1" x14ac:dyDescent="0.25">
      <c r="A12" s="26" t="s">
        <v>391</v>
      </c>
      <c r="B12" s="184">
        <v>2</v>
      </c>
      <c r="C12" s="190">
        <v>2.2752058482121198</v>
      </c>
      <c r="D12" s="275">
        <v>0.44017202246208698</v>
      </c>
      <c r="E12" s="190">
        <v>2.2965013270385599</v>
      </c>
      <c r="F12" s="275">
        <v>0.45890168544133902</v>
      </c>
      <c r="G12" s="190">
        <v>2.3254754429193301</v>
      </c>
      <c r="H12" s="283">
        <v>0.47760973623618402</v>
      </c>
    </row>
    <row r="13" spans="1:8" ht="13" customHeight="1" x14ac:dyDescent="0.25">
      <c r="A13" s="26" t="s">
        <v>392</v>
      </c>
      <c r="B13" s="184">
        <v>2</v>
      </c>
      <c r="C13" s="190">
        <v>4.3179436948642396</v>
      </c>
      <c r="D13" s="275">
        <v>1.0979331781821</v>
      </c>
      <c r="E13" s="190">
        <v>4.0940680393063502</v>
      </c>
      <c r="F13" s="275">
        <v>1.05622094716877</v>
      </c>
      <c r="G13" s="190">
        <v>4.1019716047990302</v>
      </c>
      <c r="H13" s="283">
        <v>1.0477167429862</v>
      </c>
    </row>
    <row r="14" spans="1:8" ht="13" customHeight="1" x14ac:dyDescent="0.25">
      <c r="A14" s="26" t="s">
        <v>393</v>
      </c>
      <c r="B14" s="184">
        <v>2</v>
      </c>
      <c r="C14" s="190">
        <v>2.67366459664682</v>
      </c>
      <c r="D14" s="275">
        <v>0.45980776117063399</v>
      </c>
      <c r="E14" s="190">
        <v>2.52793811110458</v>
      </c>
      <c r="F14" s="275">
        <v>0.471525594726243</v>
      </c>
      <c r="G14" s="190">
        <v>2.4916114064130102</v>
      </c>
      <c r="H14" s="283">
        <v>0.46114869841557898</v>
      </c>
    </row>
    <row r="15" spans="1:8" ht="13" customHeight="1" x14ac:dyDescent="0.25">
      <c r="A15" s="26" t="s">
        <v>394</v>
      </c>
      <c r="B15" s="184">
        <v>2</v>
      </c>
      <c r="C15" s="190">
        <v>1.1949217595894901</v>
      </c>
      <c r="D15" s="275">
        <v>0.26235977588780401</v>
      </c>
      <c r="E15" s="190">
        <v>1.1782803539115101</v>
      </c>
      <c r="F15" s="275">
        <v>0.26118780315784301</v>
      </c>
      <c r="G15" s="190">
        <v>1.1902142536739599</v>
      </c>
      <c r="H15" s="283">
        <v>0.26636880610380198</v>
      </c>
    </row>
    <row r="16" spans="1:8" ht="13" customHeight="1" x14ac:dyDescent="0.25">
      <c r="A16" s="26" t="s">
        <v>395</v>
      </c>
      <c r="B16" s="184">
        <v>2</v>
      </c>
      <c r="C16" s="190">
        <v>2.3199842952822798</v>
      </c>
      <c r="D16" s="275">
        <v>0.35186215534543902</v>
      </c>
      <c r="E16" s="190">
        <v>2.2534353395473299</v>
      </c>
      <c r="F16" s="275">
        <v>0.34067021493685901</v>
      </c>
      <c r="G16" s="190">
        <v>2.1173790630796998</v>
      </c>
      <c r="H16" s="283">
        <v>0.31786092153590401</v>
      </c>
    </row>
    <row r="17" spans="1:8" ht="13" customHeight="1" x14ac:dyDescent="0.25">
      <c r="A17" s="26" t="s">
        <v>396</v>
      </c>
      <c r="B17" s="184">
        <v>2</v>
      </c>
      <c r="C17" s="190">
        <v>2.0538172055809301</v>
      </c>
      <c r="D17" s="275">
        <v>0.30419727901954102</v>
      </c>
      <c r="E17" s="190">
        <v>2.0707603449654401</v>
      </c>
      <c r="F17" s="275">
        <v>0.31731510969530802</v>
      </c>
      <c r="G17" s="190">
        <v>2.1251609734521599</v>
      </c>
      <c r="H17" s="283">
        <v>0.33347791189988202</v>
      </c>
    </row>
    <row r="18" spans="1:8" ht="13" customHeight="1" x14ac:dyDescent="0.25">
      <c r="A18" s="210" t="s">
        <v>397</v>
      </c>
      <c r="B18" s="184">
        <v>2</v>
      </c>
      <c r="C18" s="190">
        <v>2.7433619318411799</v>
      </c>
      <c r="D18" s="275">
        <v>0.55535857133484601</v>
      </c>
      <c r="E18" s="190">
        <v>2.7209473305351901</v>
      </c>
      <c r="F18" s="275">
        <v>0.58765293985193501</v>
      </c>
      <c r="G18" s="190">
        <v>2.7497783771581501</v>
      </c>
      <c r="H18" s="283">
        <v>0.61695184325226704</v>
      </c>
    </row>
    <row r="19" spans="1:8" ht="13" customHeight="1" x14ac:dyDescent="0.25">
      <c r="A19" s="210" t="s">
        <v>398</v>
      </c>
      <c r="B19" s="184">
        <v>2</v>
      </c>
      <c r="C19" s="190">
        <v>1.74996755347096</v>
      </c>
      <c r="D19" s="275">
        <v>0.36459508536720497</v>
      </c>
      <c r="E19" s="190">
        <v>1.78288297736957</v>
      </c>
      <c r="F19" s="275">
        <v>0.37548995667707502</v>
      </c>
      <c r="G19" s="190">
        <v>1.86146558589527</v>
      </c>
      <c r="H19" s="283">
        <v>0.39746668312106798</v>
      </c>
    </row>
    <row r="20" spans="1:8" ht="13" customHeight="1" x14ac:dyDescent="0.25">
      <c r="A20" s="26" t="s">
        <v>399</v>
      </c>
      <c r="B20" s="184">
        <v>2</v>
      </c>
      <c r="C20" s="190">
        <v>1.3657858378029</v>
      </c>
      <c r="D20" s="275">
        <v>0.18925544482307899</v>
      </c>
      <c r="E20" s="190">
        <v>1.36943494067128</v>
      </c>
      <c r="F20" s="275">
        <v>0.19110554293361201</v>
      </c>
      <c r="G20" s="190">
        <v>1.3900770146581001</v>
      </c>
      <c r="H20" s="283">
        <v>0.19979103743381199</v>
      </c>
    </row>
    <row r="21" spans="1:8" ht="13" customHeight="1" x14ac:dyDescent="0.25">
      <c r="A21" s="26" t="s">
        <v>400</v>
      </c>
      <c r="B21" s="184">
        <v>2</v>
      </c>
      <c r="C21" s="190">
        <v>1.28973671879223</v>
      </c>
      <c r="D21" s="275">
        <v>0.19780942065176699</v>
      </c>
      <c r="E21" s="190">
        <v>1.28412288274415</v>
      </c>
      <c r="F21" s="275">
        <v>0.20647953710526501</v>
      </c>
      <c r="G21" s="190">
        <v>1.2660693415847699</v>
      </c>
      <c r="H21" s="283">
        <v>0.21378500136041101</v>
      </c>
    </row>
    <row r="22" spans="1:8" ht="13" customHeight="1" x14ac:dyDescent="0.25">
      <c r="A22" s="26" t="s">
        <v>401</v>
      </c>
      <c r="B22" s="184">
        <v>2</v>
      </c>
      <c r="C22" s="190">
        <v>1.46842703753802</v>
      </c>
      <c r="D22" s="275">
        <v>0.322598662708871</v>
      </c>
      <c r="E22" s="190">
        <v>1.5093248729814499</v>
      </c>
      <c r="F22" s="275">
        <v>0.31473305668214502</v>
      </c>
      <c r="G22" s="190">
        <v>1.66225792721634</v>
      </c>
      <c r="H22" s="283">
        <v>0.348798804075314</v>
      </c>
    </row>
    <row r="23" spans="1:8" ht="13" customHeight="1" x14ac:dyDescent="0.25">
      <c r="A23" s="26" t="s">
        <v>402</v>
      </c>
      <c r="B23" s="184">
        <v>2</v>
      </c>
      <c r="C23" s="190">
        <v>1.0202021368362399</v>
      </c>
      <c r="D23" s="275">
        <v>0.20539163885966899</v>
      </c>
      <c r="E23" s="190">
        <v>0.94857363072844003</v>
      </c>
      <c r="F23" s="275">
        <v>0.18294564913797501</v>
      </c>
      <c r="G23" s="190">
        <v>1.03943092063733</v>
      </c>
      <c r="H23" s="283">
        <v>0.20670180539187999</v>
      </c>
    </row>
    <row r="24" spans="1:8" ht="13" customHeight="1" x14ac:dyDescent="0.25">
      <c r="A24" s="26" t="s">
        <v>403</v>
      </c>
      <c r="B24" s="184">
        <v>2</v>
      </c>
      <c r="C24" s="190">
        <v>1.94684668389474</v>
      </c>
      <c r="D24" s="275">
        <v>0.34470543013480098</v>
      </c>
      <c r="E24" s="190">
        <v>1.9785414765410201</v>
      </c>
      <c r="F24" s="275">
        <v>0.35384834550135003</v>
      </c>
      <c r="G24" s="190">
        <v>1.83721848246105</v>
      </c>
      <c r="H24" s="283">
        <v>0.336983572299145</v>
      </c>
    </row>
    <row r="25" spans="1:8" ht="13" customHeight="1" x14ac:dyDescent="0.25">
      <c r="A25" s="26" t="s">
        <v>404</v>
      </c>
      <c r="B25" s="184">
        <v>2</v>
      </c>
      <c r="C25" s="190">
        <v>1.65687610395435</v>
      </c>
      <c r="D25" s="275">
        <v>0.32542236402551999</v>
      </c>
      <c r="E25" s="190">
        <v>1.6755218181768201</v>
      </c>
      <c r="F25" s="275">
        <v>0.34182557105175698</v>
      </c>
      <c r="G25" s="190">
        <v>1.7384578175660399</v>
      </c>
      <c r="H25" s="283">
        <v>0.36700074805299798</v>
      </c>
    </row>
    <row r="26" spans="1:8" ht="13" customHeight="1" x14ac:dyDescent="0.25">
      <c r="A26" s="26" t="s">
        <v>405</v>
      </c>
      <c r="B26" s="184">
        <v>2</v>
      </c>
      <c r="C26" s="190">
        <v>2.9734821933795099</v>
      </c>
      <c r="D26" s="275">
        <v>0.77102304998093596</v>
      </c>
      <c r="E26" s="190">
        <v>3.0940833073323302</v>
      </c>
      <c r="F26" s="275">
        <v>0.82431711072224501</v>
      </c>
      <c r="G26" s="190">
        <v>3.2188869328288701</v>
      </c>
      <c r="H26" s="283">
        <v>0.87588505514465598</v>
      </c>
    </row>
    <row r="27" spans="1:8" ht="13" customHeight="1" x14ac:dyDescent="0.25">
      <c r="A27" s="26" t="s">
        <v>406</v>
      </c>
      <c r="B27" s="184">
        <v>2</v>
      </c>
      <c r="C27" s="190">
        <v>1.86024496967457</v>
      </c>
      <c r="D27" s="275">
        <v>0.25583012291749901</v>
      </c>
      <c r="E27" s="190">
        <v>1.8358934902262201</v>
      </c>
      <c r="F27" s="275">
        <v>0.25536163105846099</v>
      </c>
      <c r="G27" s="190">
        <v>1.8327930039168201</v>
      </c>
      <c r="H27" s="283">
        <v>0.26244576697139799</v>
      </c>
    </row>
    <row r="28" spans="1:8" ht="13" customHeight="1" x14ac:dyDescent="0.25">
      <c r="A28" s="26" t="s">
        <v>407</v>
      </c>
      <c r="B28" s="184">
        <v>2</v>
      </c>
      <c r="C28" s="190">
        <v>1.74046780725354</v>
      </c>
      <c r="D28" s="275">
        <v>0.408160865584071</v>
      </c>
      <c r="E28" s="190">
        <v>1.72825517999932</v>
      </c>
      <c r="F28" s="275">
        <v>0.422246650163419</v>
      </c>
      <c r="G28" s="190">
        <v>1.6501009225030201</v>
      </c>
      <c r="H28" s="283">
        <v>0.40539920726476403</v>
      </c>
    </row>
    <row r="29" spans="1:8" ht="13" customHeight="1" x14ac:dyDescent="0.25">
      <c r="A29" s="26" t="s">
        <v>408</v>
      </c>
      <c r="B29" s="184">
        <v>2</v>
      </c>
      <c r="C29" s="190">
        <v>2.5342033688589001</v>
      </c>
      <c r="D29" s="275">
        <v>0.46593863392752899</v>
      </c>
      <c r="E29" s="190">
        <v>2.5661231614775502</v>
      </c>
      <c r="F29" s="275">
        <v>0.478418095520182</v>
      </c>
      <c r="G29" s="190">
        <v>2.5690777639125502</v>
      </c>
      <c r="H29" s="283">
        <v>0.48874894485915599</v>
      </c>
    </row>
    <row r="30" spans="1:8" ht="13" customHeight="1" x14ac:dyDescent="0.25">
      <c r="A30" s="26" t="s">
        <v>409</v>
      </c>
      <c r="B30" s="184">
        <v>2</v>
      </c>
      <c r="C30" s="190">
        <v>4.7174260004515398</v>
      </c>
      <c r="D30" s="275">
        <v>0.829514355904023</v>
      </c>
      <c r="E30" s="190">
        <v>4.9111025998990199</v>
      </c>
      <c r="F30" s="275">
        <v>0.796249010498562</v>
      </c>
      <c r="G30" s="190">
        <v>5.1600885257514397</v>
      </c>
      <c r="H30" s="283">
        <v>0.82790674910942097</v>
      </c>
    </row>
    <row r="31" spans="1:8" ht="13" customHeight="1" x14ac:dyDescent="0.25">
      <c r="A31" s="26" t="s">
        <v>410</v>
      </c>
      <c r="B31" s="184">
        <v>2</v>
      </c>
      <c r="C31" s="190">
        <v>1.3098625062288101</v>
      </c>
      <c r="D31" s="275">
        <v>0.24844252688537</v>
      </c>
      <c r="E31" s="190">
        <v>1.3084475990441999</v>
      </c>
      <c r="F31" s="275">
        <v>0.25163342377132403</v>
      </c>
      <c r="G31" s="190">
        <v>1.29413945872576</v>
      </c>
      <c r="H31" s="283">
        <v>0.25697655961894</v>
      </c>
    </row>
    <row r="32" spans="1:8" ht="13" customHeight="1" x14ac:dyDescent="0.25">
      <c r="A32" s="26" t="s">
        <v>411</v>
      </c>
      <c r="B32" s="184">
        <v>2</v>
      </c>
      <c r="C32" s="190">
        <v>2.3845791139340098</v>
      </c>
      <c r="D32" s="275">
        <v>0.39387184964632499</v>
      </c>
      <c r="E32" s="190">
        <v>2.29029682627506</v>
      </c>
      <c r="F32" s="275">
        <v>0.37426808419650998</v>
      </c>
      <c r="G32" s="190">
        <v>2.2691740602193802</v>
      </c>
      <c r="H32" s="283">
        <v>0.37897220900352402</v>
      </c>
    </row>
    <row r="33" spans="1:8" ht="13" customHeight="1" x14ac:dyDescent="0.25">
      <c r="A33" s="26" t="s">
        <v>412</v>
      </c>
      <c r="B33" s="184">
        <v>2</v>
      </c>
      <c r="C33" s="190">
        <v>2.2340748939010999</v>
      </c>
      <c r="D33" s="275">
        <v>0.67448534913620894</v>
      </c>
      <c r="E33" s="190">
        <v>2.2414087714125799</v>
      </c>
      <c r="F33" s="275">
        <v>0.696760017195029</v>
      </c>
      <c r="G33" s="190">
        <v>2.1996509243739601</v>
      </c>
      <c r="H33" s="283">
        <v>0.693603561386815</v>
      </c>
    </row>
    <row r="34" spans="1:8" ht="13" customHeight="1" x14ac:dyDescent="0.25">
      <c r="A34" s="26" t="s">
        <v>413</v>
      </c>
      <c r="B34" s="184">
        <v>2</v>
      </c>
      <c r="C34" s="190">
        <v>2.5643398855369899</v>
      </c>
      <c r="D34" s="275">
        <v>0.61352985006943195</v>
      </c>
      <c r="E34" s="190">
        <v>2.5267878907237802</v>
      </c>
      <c r="F34" s="275">
        <v>0.59534364205111101</v>
      </c>
      <c r="G34" s="190">
        <v>2.6687941219906</v>
      </c>
      <c r="H34" s="283">
        <v>0.62656551777848501</v>
      </c>
    </row>
    <row r="35" spans="1:8" ht="13" customHeight="1" x14ac:dyDescent="0.25">
      <c r="A35" s="26" t="s">
        <v>414</v>
      </c>
      <c r="B35" s="184">
        <v>2</v>
      </c>
      <c r="C35" s="190">
        <v>1.74635408517883</v>
      </c>
      <c r="D35" s="275">
        <v>0.42429735505270399</v>
      </c>
      <c r="E35" s="190">
        <v>1.74539566222186</v>
      </c>
      <c r="F35" s="275">
        <v>0.41904004185410798</v>
      </c>
      <c r="G35" s="190">
        <v>1.7337616292207101</v>
      </c>
      <c r="H35" s="283">
        <v>0.40581982636830599</v>
      </c>
    </row>
    <row r="36" spans="1:8" ht="13" customHeight="1" x14ac:dyDescent="0.25">
      <c r="A36" s="26" t="s">
        <v>415</v>
      </c>
      <c r="B36" s="184">
        <v>2</v>
      </c>
      <c r="C36" s="190">
        <v>1.3647331101231199</v>
      </c>
      <c r="D36" s="275">
        <v>0.171372444070063</v>
      </c>
      <c r="E36" s="190">
        <v>1.32814629030701</v>
      </c>
      <c r="F36" s="275">
        <v>0.172011334411456</v>
      </c>
      <c r="G36" s="190">
        <v>1.29684139909508</v>
      </c>
      <c r="H36" s="283">
        <v>0.169834305316823</v>
      </c>
    </row>
    <row r="37" spans="1:8" ht="13" customHeight="1" x14ac:dyDescent="0.25">
      <c r="A37" s="26" t="s">
        <v>416</v>
      </c>
      <c r="B37" s="184">
        <v>2</v>
      </c>
      <c r="C37" s="190">
        <v>1.8467184467220801</v>
      </c>
      <c r="D37" s="275">
        <v>0.28755703525468601</v>
      </c>
      <c r="E37" s="190">
        <v>1.8197371686043899</v>
      </c>
      <c r="F37" s="275">
        <v>0.28208795681938098</v>
      </c>
      <c r="G37" s="190">
        <v>1.8141873431722899</v>
      </c>
      <c r="H37" s="283">
        <v>0.28429285734671</v>
      </c>
    </row>
    <row r="38" spans="1:8" ht="13" customHeight="1" x14ac:dyDescent="0.25">
      <c r="A38" s="26" t="s">
        <v>417</v>
      </c>
      <c r="B38" s="184">
        <v>2</v>
      </c>
      <c r="C38" s="190">
        <v>1.5121050169135799</v>
      </c>
      <c r="D38" s="275">
        <v>0.34744736455957898</v>
      </c>
      <c r="E38" s="190">
        <v>1.5026874920152</v>
      </c>
      <c r="F38" s="275">
        <v>0.33779365156603602</v>
      </c>
      <c r="G38" s="190">
        <v>1.55415050058449</v>
      </c>
      <c r="H38" s="283">
        <v>0.35639523132558298</v>
      </c>
    </row>
    <row r="39" spans="1:8" ht="13" customHeight="1" x14ac:dyDescent="0.25">
      <c r="A39" s="26" t="s">
        <v>418</v>
      </c>
      <c r="B39" s="184">
        <v>2</v>
      </c>
      <c r="C39" s="190">
        <v>2.3449735473782201</v>
      </c>
      <c r="D39" s="275">
        <v>0.45346514637885899</v>
      </c>
      <c r="E39" s="190">
        <v>2.31669910022881</v>
      </c>
      <c r="F39" s="275">
        <v>0.44428973599606397</v>
      </c>
      <c r="G39" s="190">
        <v>2.3237218920456999</v>
      </c>
      <c r="H39" s="283">
        <v>0.44780507328017</v>
      </c>
    </row>
    <row r="40" spans="1:8" ht="13" customHeight="1" x14ac:dyDescent="0.25">
      <c r="A40" s="26" t="s">
        <v>419</v>
      </c>
      <c r="B40" s="184">
        <v>2</v>
      </c>
      <c r="C40" s="190">
        <v>2.4136673947850902</v>
      </c>
      <c r="D40" s="275">
        <v>0.50203162217677899</v>
      </c>
      <c r="E40" s="190">
        <v>2.4679856163983702</v>
      </c>
      <c r="F40" s="275">
        <v>0.53594070716201603</v>
      </c>
      <c r="G40" s="190">
        <v>2.2935759108603002</v>
      </c>
      <c r="H40" s="283">
        <v>0.521009546945712</v>
      </c>
    </row>
    <row r="41" spans="1:8" ht="13" customHeight="1" x14ac:dyDescent="0.25">
      <c r="A41" s="26" t="s">
        <v>420</v>
      </c>
      <c r="B41" s="184">
        <v>2</v>
      </c>
      <c r="C41" s="190">
        <v>2.5911715892512599</v>
      </c>
      <c r="D41" s="275">
        <v>0.36693680263492001</v>
      </c>
      <c r="E41" s="190">
        <v>2.5055329130314199</v>
      </c>
      <c r="F41" s="275">
        <v>0.360101318912733</v>
      </c>
      <c r="G41" s="190">
        <v>2.5032996821820799</v>
      </c>
      <c r="H41" s="283">
        <v>0.36486986840008001</v>
      </c>
    </row>
    <row r="42" spans="1:8" ht="13" customHeight="1" x14ac:dyDescent="0.25">
      <c r="A42" s="26" t="s">
        <v>421</v>
      </c>
      <c r="B42" s="184">
        <v>2</v>
      </c>
      <c r="C42" s="190">
        <v>1.8509457583492599</v>
      </c>
      <c r="D42" s="275">
        <v>0.40771392126247102</v>
      </c>
      <c r="E42" s="190">
        <v>1.78719244569595</v>
      </c>
      <c r="F42" s="275">
        <v>0.39498135089440101</v>
      </c>
      <c r="G42" s="190">
        <v>1.5404083527291199</v>
      </c>
      <c r="H42" s="283">
        <v>0.353934882420606</v>
      </c>
    </row>
    <row r="43" spans="1:8" ht="13" customHeight="1" x14ac:dyDescent="0.25">
      <c r="A43" s="26" t="s">
        <v>422</v>
      </c>
      <c r="B43" s="184">
        <v>2</v>
      </c>
      <c r="C43" s="190">
        <v>1.4845182282106899</v>
      </c>
      <c r="D43" s="275">
        <v>0.43579107774010301</v>
      </c>
      <c r="E43" s="190">
        <v>1.41898103946973</v>
      </c>
      <c r="F43" s="275">
        <v>0.41764264647754401</v>
      </c>
      <c r="G43" s="190">
        <v>1.4721890269023901</v>
      </c>
      <c r="H43" s="283">
        <v>0.45625508148189597</v>
      </c>
    </row>
    <row r="44" spans="1:8" ht="13" customHeight="1" x14ac:dyDescent="0.25">
      <c r="A44" s="26" t="s">
        <v>423</v>
      </c>
      <c r="B44" s="184">
        <v>2</v>
      </c>
      <c r="C44" s="190">
        <v>1.50050492903201</v>
      </c>
      <c r="D44" s="275">
        <v>0.20600773908234199</v>
      </c>
      <c r="E44" s="190">
        <v>1.4893357178250799</v>
      </c>
      <c r="F44" s="275">
        <v>0.20736892225867801</v>
      </c>
      <c r="G44" s="190">
        <v>1.48660828844054</v>
      </c>
      <c r="H44" s="283">
        <v>0.20947103751804</v>
      </c>
    </row>
    <row r="45" spans="1:8" ht="13" customHeight="1" x14ac:dyDescent="0.25">
      <c r="A45" s="26" t="s">
        <v>424</v>
      </c>
      <c r="B45" s="184">
        <v>2</v>
      </c>
      <c r="C45" s="190">
        <v>1.83206515280311</v>
      </c>
      <c r="D45" s="275">
        <v>0.29604786386849902</v>
      </c>
      <c r="E45" s="190">
        <v>1.7904733428878301</v>
      </c>
      <c r="F45" s="275">
        <v>0.289681365701632</v>
      </c>
      <c r="G45" s="190">
        <v>1.7591886390973099</v>
      </c>
      <c r="H45" s="283">
        <v>0.288937350210139</v>
      </c>
    </row>
    <row r="46" spans="1:8" ht="13" customHeight="1" x14ac:dyDescent="0.25">
      <c r="A46" s="26" t="s">
        <v>425</v>
      </c>
      <c r="B46" s="184">
        <v>2</v>
      </c>
      <c r="C46" s="190">
        <v>1.58006199643478</v>
      </c>
      <c r="D46" s="275">
        <v>0.30584467832419998</v>
      </c>
      <c r="E46" s="190">
        <v>1.50786773809182</v>
      </c>
      <c r="F46" s="275">
        <v>0.302761906885615</v>
      </c>
      <c r="G46" s="190">
        <v>1.49518995831268</v>
      </c>
      <c r="H46" s="283">
        <v>0.30123962688732098</v>
      </c>
    </row>
    <row r="47" spans="1:8" ht="13" customHeight="1" x14ac:dyDescent="0.25">
      <c r="A47" s="26" t="s">
        <v>426</v>
      </c>
      <c r="B47" s="184">
        <v>2</v>
      </c>
      <c r="C47" s="190">
        <v>1.4207519813999701</v>
      </c>
      <c r="D47" s="275">
        <v>0.237322439679134</v>
      </c>
      <c r="E47" s="190">
        <v>1.47545170039171</v>
      </c>
      <c r="F47" s="275">
        <v>0.248664991901976</v>
      </c>
      <c r="G47" s="190">
        <v>1.4802583040302499</v>
      </c>
      <c r="H47" s="283">
        <v>0.24579514681619399</v>
      </c>
    </row>
    <row r="48" spans="1:8" ht="13" customHeight="1" x14ac:dyDescent="0.25">
      <c r="A48" s="26" t="s">
        <v>427</v>
      </c>
      <c r="B48" s="184">
        <v>2</v>
      </c>
      <c r="C48" s="190">
        <v>1.7284933418041699</v>
      </c>
      <c r="D48" s="275">
        <v>0.26283320023291201</v>
      </c>
      <c r="E48" s="190">
        <v>1.65109235232591</v>
      </c>
      <c r="F48" s="275">
        <v>0.26409707005452199</v>
      </c>
      <c r="G48" s="190">
        <v>1.70946851674259</v>
      </c>
      <c r="H48" s="283">
        <v>0.27075443462096399</v>
      </c>
    </row>
    <row r="49" spans="1:8" ht="13" customHeight="1" x14ac:dyDescent="0.25">
      <c r="A49" s="26" t="s">
        <v>428</v>
      </c>
      <c r="B49" s="184">
        <v>2</v>
      </c>
      <c r="C49" s="190">
        <v>1.3471867427445401</v>
      </c>
      <c r="D49" s="275">
        <v>0.228670668706384</v>
      </c>
      <c r="E49" s="190">
        <v>1.3839276391056401</v>
      </c>
      <c r="F49" s="275">
        <v>0.23201337489488999</v>
      </c>
      <c r="G49" s="190">
        <v>1.34751209962848</v>
      </c>
      <c r="H49" s="283">
        <v>0.23071873734037501</v>
      </c>
    </row>
    <row r="50" spans="1:8" ht="13" customHeight="1" x14ac:dyDescent="0.25">
      <c r="A50" s="26" t="s">
        <v>429</v>
      </c>
      <c r="B50" s="184">
        <v>2</v>
      </c>
      <c r="C50" s="190">
        <v>1.4911656484175999</v>
      </c>
      <c r="D50" s="275">
        <v>0.18795887680954501</v>
      </c>
      <c r="E50" s="190">
        <v>1.49240896099108</v>
      </c>
      <c r="F50" s="275">
        <v>0.18395050872229399</v>
      </c>
      <c r="G50" s="190">
        <v>1.46771102249983</v>
      </c>
      <c r="H50" s="283">
        <v>0.18320277899540199</v>
      </c>
    </row>
    <row r="51" spans="1:8" ht="13" customHeight="1" x14ac:dyDescent="0.25">
      <c r="A51" s="26" t="s">
        <v>430</v>
      </c>
      <c r="B51" s="184">
        <v>2</v>
      </c>
      <c r="C51" s="190">
        <v>1.3855423104814699</v>
      </c>
      <c r="D51" s="275">
        <v>0.208776361308884</v>
      </c>
      <c r="E51" s="190">
        <v>1.4093205290628501</v>
      </c>
      <c r="F51" s="275">
        <v>0.214641079186291</v>
      </c>
      <c r="G51" s="190">
        <v>1.4205276487684</v>
      </c>
      <c r="H51" s="283">
        <v>0.21994986286867399</v>
      </c>
    </row>
    <row r="52" spans="1:8" ht="13" customHeight="1" x14ac:dyDescent="0.25">
      <c r="A52" s="26" t="s">
        <v>431</v>
      </c>
      <c r="B52" s="184">
        <v>2</v>
      </c>
      <c r="C52" s="190">
        <v>3.0067333301943</v>
      </c>
      <c r="D52" s="275">
        <v>0.75427300486219895</v>
      </c>
      <c r="E52" s="190">
        <v>2.97703624185172</v>
      </c>
      <c r="F52" s="275">
        <v>0.72250124841400198</v>
      </c>
      <c r="G52" s="190">
        <v>2.8326368967587698</v>
      </c>
      <c r="H52" s="283">
        <v>0.65747552715065005</v>
      </c>
    </row>
    <row r="53" spans="1:8" ht="13" customHeight="1" x14ac:dyDescent="0.25">
      <c r="A53" s="26" t="s">
        <v>432</v>
      </c>
      <c r="B53" s="184">
        <v>2</v>
      </c>
      <c r="C53" s="190">
        <v>2.1846175391295701</v>
      </c>
      <c r="D53" s="275">
        <v>0.33399827297349399</v>
      </c>
      <c r="E53" s="190">
        <v>2.13483066941229</v>
      </c>
      <c r="F53" s="275">
        <v>0.32724162964150999</v>
      </c>
      <c r="G53" s="190">
        <v>2.1800054548063299</v>
      </c>
      <c r="H53" s="283">
        <v>0.334133586465027</v>
      </c>
    </row>
    <row r="54" spans="1:8" ht="13" customHeight="1" x14ac:dyDescent="0.25">
      <c r="A54" s="26" t="s">
        <v>433</v>
      </c>
      <c r="B54" s="184">
        <v>2</v>
      </c>
      <c r="C54" s="190">
        <v>1.5348997244237701</v>
      </c>
      <c r="D54" s="275">
        <v>0.42238711035705501</v>
      </c>
      <c r="E54" s="190">
        <v>1.41948205691216</v>
      </c>
      <c r="F54" s="275">
        <v>0.38226911812366199</v>
      </c>
      <c r="G54" s="190">
        <v>1.4141166918125601</v>
      </c>
      <c r="H54" s="283">
        <v>0.38633255810873501</v>
      </c>
    </row>
    <row r="55" spans="1:8" ht="13" customHeight="1" x14ac:dyDescent="0.25">
      <c r="A55" s="26" t="s">
        <v>434</v>
      </c>
      <c r="B55" s="184">
        <v>2</v>
      </c>
      <c r="C55" s="190">
        <v>1.4166575612830199</v>
      </c>
      <c r="D55" s="275">
        <v>0.24509537582825699</v>
      </c>
      <c r="E55" s="190">
        <v>1.4311271965058501</v>
      </c>
      <c r="F55" s="275">
        <v>0.2526380922609</v>
      </c>
      <c r="G55" s="190">
        <v>1.31335535466014</v>
      </c>
      <c r="H55" s="283">
        <v>0.234788382304359</v>
      </c>
    </row>
    <row r="56" spans="1:8" ht="13" customHeight="1" x14ac:dyDescent="0.25">
      <c r="A56" s="26" t="s">
        <v>435</v>
      </c>
      <c r="B56" s="184">
        <v>2</v>
      </c>
      <c r="C56" s="190">
        <v>2.0928550753319599</v>
      </c>
      <c r="D56" s="275">
        <v>0.27404649181206803</v>
      </c>
      <c r="E56" s="190">
        <v>1.98008438717776</v>
      </c>
      <c r="F56" s="275">
        <v>0.26419834717110202</v>
      </c>
      <c r="G56" s="190">
        <v>1.99271091892865</v>
      </c>
      <c r="H56" s="283">
        <v>0.26513049456623</v>
      </c>
    </row>
    <row r="57" spans="1:8" ht="13" customHeight="1" x14ac:dyDescent="0.25">
      <c r="A57" s="26" t="s">
        <v>436</v>
      </c>
      <c r="B57" s="184">
        <v>2</v>
      </c>
      <c r="C57" s="190">
        <v>3.0527827854526501</v>
      </c>
      <c r="D57" s="275">
        <v>0.84410349081477598</v>
      </c>
      <c r="E57" s="190">
        <v>3.0827589863000102</v>
      </c>
      <c r="F57" s="275">
        <v>0.87092771600423202</v>
      </c>
      <c r="G57" s="190">
        <v>3.1477847944232198</v>
      </c>
      <c r="H57" s="283">
        <v>0.94775604678756398</v>
      </c>
    </row>
    <row r="58" spans="1:8" ht="13" customHeight="1" x14ac:dyDescent="0.25">
      <c r="A58" s="26" t="s">
        <v>437</v>
      </c>
      <c r="B58" s="184">
        <v>2</v>
      </c>
      <c r="C58" s="190">
        <v>1.5192600482429399</v>
      </c>
      <c r="D58" s="275">
        <v>0.29898582062668599</v>
      </c>
      <c r="E58" s="190">
        <v>1.52206350538886</v>
      </c>
      <c r="F58" s="275">
        <v>0.30216823497968798</v>
      </c>
      <c r="G58" s="190">
        <v>1.5376221785750099</v>
      </c>
      <c r="H58" s="283">
        <v>0.30805221122691401</v>
      </c>
    </row>
    <row r="59" spans="1:8" ht="13" customHeight="1" x14ac:dyDescent="0.25">
      <c r="A59" s="26" t="s">
        <v>438</v>
      </c>
      <c r="B59" s="184">
        <v>2</v>
      </c>
      <c r="C59" s="190">
        <v>1.5477977249811099</v>
      </c>
      <c r="D59" s="275">
        <v>0.449718608289362</v>
      </c>
      <c r="E59" s="190">
        <v>1.5697235463132799</v>
      </c>
      <c r="F59" s="275">
        <v>0.479544085137251</v>
      </c>
      <c r="G59" s="190">
        <v>1.4129558881845199</v>
      </c>
      <c r="H59" s="283">
        <v>0.42023430249131</v>
      </c>
    </row>
    <row r="60" spans="1:8" ht="13" customHeight="1" x14ac:dyDescent="0.25">
      <c r="A60" s="26" t="s">
        <v>439</v>
      </c>
      <c r="B60" s="184">
        <v>2</v>
      </c>
      <c r="C60" s="190">
        <v>1.6235994752668701</v>
      </c>
      <c r="D60" s="275">
        <v>0.73041790305728105</v>
      </c>
      <c r="E60" s="190">
        <v>1.35271303498231</v>
      </c>
      <c r="F60" s="275">
        <v>0.66138041357825195</v>
      </c>
      <c r="G60" s="190">
        <v>1.57603519527251</v>
      </c>
      <c r="H60" s="283">
        <v>0.73935099303859497</v>
      </c>
    </row>
    <row r="61" spans="1:8" ht="13" customHeight="1" x14ac:dyDescent="0.25">
      <c r="A61" s="26" t="s">
        <v>440</v>
      </c>
      <c r="B61" s="184">
        <v>2</v>
      </c>
      <c r="C61" s="190">
        <v>1.12319050311757</v>
      </c>
      <c r="D61" s="275">
        <v>0.14793691295574399</v>
      </c>
      <c r="E61" s="190">
        <v>1.10338679473164</v>
      </c>
      <c r="F61" s="275">
        <v>0.14709173314165599</v>
      </c>
      <c r="G61" s="190">
        <v>1.10428048103638</v>
      </c>
      <c r="H61" s="283">
        <v>0.14622997324199599</v>
      </c>
    </row>
    <row r="62" spans="1:8" ht="13" customHeight="1" x14ac:dyDescent="0.25">
      <c r="A62" s="26" t="s">
        <v>441</v>
      </c>
      <c r="B62" s="184">
        <v>2</v>
      </c>
      <c r="C62" s="190">
        <v>1.7115818814550099</v>
      </c>
      <c r="D62" s="275">
        <v>0.18881334551663501</v>
      </c>
      <c r="E62" s="190">
        <v>1.78273313605901</v>
      </c>
      <c r="F62" s="275">
        <v>0.20490169856313101</v>
      </c>
      <c r="G62" s="190">
        <v>1.77960724361346</v>
      </c>
      <c r="H62" s="283">
        <v>0.20746835137044201</v>
      </c>
    </row>
    <row r="63" spans="1:8" ht="13" customHeight="1" x14ac:dyDescent="0.25">
      <c r="A63" s="211" t="s">
        <v>442</v>
      </c>
      <c r="B63" s="185">
        <v>2</v>
      </c>
      <c r="C63" s="191">
        <v>2.1282577675235101</v>
      </c>
      <c r="D63" s="276">
        <v>9.4622762880469696E-2</v>
      </c>
      <c r="E63" s="191">
        <v>2.0949082239746599</v>
      </c>
      <c r="F63" s="276">
        <v>9.3301134155652707E-2</v>
      </c>
      <c r="G63" s="191">
        <v>2.1150675079435701</v>
      </c>
      <c r="H63" s="285">
        <v>9.5779533018594196E-2</v>
      </c>
    </row>
    <row r="64" spans="1:8" ht="13" customHeight="1" x14ac:dyDescent="0.25">
      <c r="A64" s="212" t="s">
        <v>443</v>
      </c>
      <c r="B64" s="186">
        <v>2</v>
      </c>
      <c r="C64" s="192">
        <v>1.88225906728825</v>
      </c>
      <c r="D64" s="277">
        <v>0.10533046527453099</v>
      </c>
      <c r="E64" s="192">
        <v>1.8422322784178</v>
      </c>
      <c r="F64" s="277">
        <v>0.104262988211287</v>
      </c>
      <c r="G64" s="192">
        <v>1.8459142394857999</v>
      </c>
      <c r="H64" s="286">
        <v>0.10387486514935</v>
      </c>
    </row>
    <row r="65" spans="1:8" ht="13" customHeight="1" x14ac:dyDescent="0.25">
      <c r="A65" s="213" t="s">
        <v>444</v>
      </c>
      <c r="B65" s="187">
        <v>2</v>
      </c>
      <c r="C65" s="193">
        <v>1.9623883181045301</v>
      </c>
      <c r="D65" s="278">
        <v>6.3075451318119494E-2</v>
      </c>
      <c r="E65" s="193">
        <v>1.9415730046611499</v>
      </c>
      <c r="F65" s="278">
        <v>6.2681994186273002E-2</v>
      </c>
      <c r="G65" s="193">
        <v>1.94158655663402</v>
      </c>
      <c r="H65" s="287">
        <v>6.3738458483535806E-2</v>
      </c>
    </row>
    <row r="66" spans="1:8" ht="13" customHeight="1" x14ac:dyDescent="0.25">
      <c r="A66" s="26" t="s">
        <v>445</v>
      </c>
      <c r="B66" s="184">
        <v>2</v>
      </c>
      <c r="C66" s="190">
        <v>4.5044362561245102</v>
      </c>
      <c r="D66" s="275">
        <v>1.7684784248946399</v>
      </c>
      <c r="E66" s="190">
        <v>4.6475130026674902</v>
      </c>
      <c r="F66" s="275">
        <v>1.86896689763108</v>
      </c>
      <c r="G66" s="190">
        <v>4.5985265655149901</v>
      </c>
      <c r="H66" s="283">
        <v>1.6782884374451601</v>
      </c>
    </row>
    <row r="67" spans="1:8" ht="13" customHeight="1" x14ac:dyDescent="0.25">
      <c r="A67" s="26" t="s">
        <v>446</v>
      </c>
      <c r="B67" s="184">
        <v>2</v>
      </c>
      <c r="C67" s="190">
        <v>2.7727649915602899</v>
      </c>
      <c r="D67" s="275">
        <v>1.09679461311158</v>
      </c>
      <c r="E67" s="190">
        <v>2.9939598189151502</v>
      </c>
      <c r="F67" s="275">
        <v>1.24515038824654</v>
      </c>
      <c r="G67" s="190">
        <v>3.1413163871527998</v>
      </c>
      <c r="H67" s="283">
        <v>1.3611441442766501</v>
      </c>
    </row>
    <row r="68" spans="1:8" ht="13" customHeight="1" x14ac:dyDescent="0.25">
      <c r="A68" s="26" t="s">
        <v>447</v>
      </c>
      <c r="B68" s="184">
        <v>2</v>
      </c>
      <c r="C68" s="190">
        <v>1.5684751997110999</v>
      </c>
      <c r="D68" s="275">
        <v>0.55044401450518798</v>
      </c>
      <c r="E68" s="190">
        <v>1.3923297698913399</v>
      </c>
      <c r="F68" s="275">
        <v>0.57462851765775702</v>
      </c>
      <c r="G68" s="190">
        <v>1.5637386070409001</v>
      </c>
      <c r="H68" s="283">
        <v>0.69273436593851001</v>
      </c>
    </row>
    <row r="69" spans="1:8" ht="13" customHeight="1" x14ac:dyDescent="0.25">
      <c r="A69" s="27" t="s">
        <v>448</v>
      </c>
      <c r="B69" s="200">
        <v>2</v>
      </c>
      <c r="C69" s="201">
        <v>1.9771602378519499</v>
      </c>
      <c r="D69" s="280">
        <v>0.57912284175550699</v>
      </c>
      <c r="E69" s="201">
        <v>1.93037763183403</v>
      </c>
      <c r="F69" s="280">
        <v>0.58581584386275498</v>
      </c>
      <c r="G69" s="201">
        <v>1.92846548506727</v>
      </c>
      <c r="H69" s="288">
        <v>0.59391124216912805</v>
      </c>
    </row>
    <row r="70" spans="1:8" ht="13" customHeight="1" x14ac:dyDescent="0.25">
      <c r="A70" s="26"/>
      <c r="B70" s="188"/>
      <c r="C70" s="190" t="s">
        <v>1868</v>
      </c>
      <c r="D70" s="275" t="s">
        <v>1869</v>
      </c>
      <c r="E70" s="190" t="s">
        <v>1870</v>
      </c>
      <c r="F70" s="275" t="s">
        <v>1871</v>
      </c>
      <c r="G70" s="190" t="s">
        <v>1872</v>
      </c>
      <c r="H70" s="283" t="s">
        <v>1873</v>
      </c>
    </row>
    <row r="71" spans="1:8" ht="13" customHeight="1" x14ac:dyDescent="0.25">
      <c r="A71" s="26" t="s">
        <v>392</v>
      </c>
      <c r="B71" s="188">
        <v>1</v>
      </c>
      <c r="C71" s="190">
        <v>2.6523351761824299</v>
      </c>
      <c r="D71" s="275">
        <v>0.733712976645847</v>
      </c>
      <c r="E71" s="190">
        <v>2.59936162412518</v>
      </c>
      <c r="F71" s="275">
        <v>0.712870870853344</v>
      </c>
      <c r="G71" s="190">
        <v>2.54782499857988</v>
      </c>
      <c r="H71" s="283">
        <v>0.70811942374788694</v>
      </c>
    </row>
    <row r="72" spans="1:8" ht="13" customHeight="1" x14ac:dyDescent="0.25">
      <c r="A72" s="26" t="s">
        <v>396</v>
      </c>
      <c r="B72" s="188">
        <v>1</v>
      </c>
      <c r="C72" s="190">
        <v>1.6101628266524299</v>
      </c>
      <c r="D72" s="275">
        <v>0.23409914671888901</v>
      </c>
      <c r="E72" s="190">
        <v>1.5593902246554301</v>
      </c>
      <c r="F72" s="275">
        <v>0.226048776556738</v>
      </c>
      <c r="G72" s="190">
        <v>1.55065659155767</v>
      </c>
      <c r="H72" s="283">
        <v>0.22945049523035099</v>
      </c>
    </row>
    <row r="73" spans="1:8" ht="13" customHeight="1" x14ac:dyDescent="0.25">
      <c r="A73" s="210" t="s">
        <v>398</v>
      </c>
      <c r="B73" s="188">
        <v>1</v>
      </c>
      <c r="C73" s="190">
        <v>1.79148106824641</v>
      </c>
      <c r="D73" s="275">
        <v>0.31592176750777901</v>
      </c>
      <c r="E73" s="190">
        <v>1.7081860731413001</v>
      </c>
      <c r="F73" s="275">
        <v>0.30661315922987897</v>
      </c>
      <c r="G73" s="190">
        <v>1.6366400643550301</v>
      </c>
      <c r="H73" s="283">
        <v>0.29889865719197201</v>
      </c>
    </row>
    <row r="74" spans="1:8" ht="13" customHeight="1" x14ac:dyDescent="0.25">
      <c r="A74" s="26" t="s">
        <v>399</v>
      </c>
      <c r="B74" s="188">
        <v>1</v>
      </c>
      <c r="C74" s="190">
        <v>1.3979106740490499</v>
      </c>
      <c r="D74" s="275">
        <v>0.196280820923383</v>
      </c>
      <c r="E74" s="190">
        <v>1.44255288073015</v>
      </c>
      <c r="F74" s="275">
        <v>0.207804338257883</v>
      </c>
      <c r="G74" s="190">
        <v>1.4541653953081199</v>
      </c>
      <c r="H74" s="283">
        <v>0.21270942438229801</v>
      </c>
    </row>
    <row r="75" spans="1:8" ht="13" customHeight="1" x14ac:dyDescent="0.25">
      <c r="A75" s="26" t="s">
        <v>410</v>
      </c>
      <c r="B75" s="188">
        <v>1</v>
      </c>
      <c r="C75" s="190">
        <v>2.1748970984793101</v>
      </c>
      <c r="D75" s="275">
        <v>0.46910813092843301</v>
      </c>
      <c r="E75" s="190">
        <v>2.1696960919057502</v>
      </c>
      <c r="F75" s="275">
        <v>0.47058702921050999</v>
      </c>
      <c r="G75" s="190">
        <v>2.25153474192452</v>
      </c>
      <c r="H75" s="283">
        <v>0.50566265438471403</v>
      </c>
    </row>
    <row r="76" spans="1:8" ht="13" customHeight="1" x14ac:dyDescent="0.25">
      <c r="A76" s="26" t="s">
        <v>415</v>
      </c>
      <c r="B76" s="188">
        <v>1</v>
      </c>
      <c r="C76" s="190">
        <v>1.3624370761553299</v>
      </c>
      <c r="D76" s="275">
        <v>0.17636172983182699</v>
      </c>
      <c r="E76" s="190">
        <v>1.3340675347970701</v>
      </c>
      <c r="F76" s="275">
        <v>0.172520938439993</v>
      </c>
      <c r="G76" s="190">
        <v>1.3520040711782499</v>
      </c>
      <c r="H76" s="283">
        <v>0.178459984550463</v>
      </c>
    </row>
    <row r="77" spans="1:8" ht="13" customHeight="1" x14ac:dyDescent="0.25">
      <c r="A77" s="26" t="s">
        <v>417</v>
      </c>
      <c r="B77" s="188">
        <v>1</v>
      </c>
      <c r="C77" s="190">
        <v>1.2690513948661299</v>
      </c>
      <c r="D77" s="275">
        <v>0.271821695038311</v>
      </c>
      <c r="E77" s="190">
        <v>1.3026271764922199</v>
      </c>
      <c r="F77" s="275">
        <v>0.28129372984178802</v>
      </c>
      <c r="G77" s="190">
        <v>1.30205466057365</v>
      </c>
      <c r="H77" s="283">
        <v>0.28091835251185598</v>
      </c>
    </row>
    <row r="78" spans="1:8" ht="13" customHeight="1" x14ac:dyDescent="0.25">
      <c r="A78" s="26" t="s">
        <v>423</v>
      </c>
      <c r="B78" s="188">
        <v>1</v>
      </c>
      <c r="C78" s="190">
        <v>1.7150328212352099</v>
      </c>
      <c r="D78" s="275">
        <v>0.25278318068426803</v>
      </c>
      <c r="E78" s="190">
        <v>1.73861498829911</v>
      </c>
      <c r="F78" s="275">
        <v>0.26164487403945103</v>
      </c>
      <c r="G78" s="190">
        <v>1.7292310024745601</v>
      </c>
      <c r="H78" s="283">
        <v>0.25996722430859098</v>
      </c>
    </row>
    <row r="79" spans="1:8" ht="13" customHeight="1" x14ac:dyDescent="0.25">
      <c r="A79" s="26" t="s">
        <v>428</v>
      </c>
      <c r="B79" s="188">
        <v>1</v>
      </c>
      <c r="C79" s="190">
        <v>1.19008579835666</v>
      </c>
      <c r="D79" s="275">
        <v>0.22275556035640501</v>
      </c>
      <c r="E79" s="190">
        <v>1.1762413005328201</v>
      </c>
      <c r="F79" s="275">
        <v>0.22150720693929901</v>
      </c>
      <c r="G79" s="190">
        <v>1.1974694743690599</v>
      </c>
      <c r="H79" s="283">
        <v>0.23006595645730499</v>
      </c>
    </row>
    <row r="80" spans="1:8" ht="13" customHeight="1" x14ac:dyDescent="0.25">
      <c r="A80" s="26" t="s">
        <v>433</v>
      </c>
      <c r="B80" s="188">
        <v>1</v>
      </c>
      <c r="C80" s="190">
        <v>1.7689116440235</v>
      </c>
      <c r="D80" s="275">
        <v>0.33681067890643601</v>
      </c>
      <c r="E80" s="190">
        <v>1.7817568568362001</v>
      </c>
      <c r="F80" s="275">
        <v>0.333971901252547</v>
      </c>
      <c r="G80" s="190">
        <v>1.7974047459037801</v>
      </c>
      <c r="H80" s="283">
        <v>0.33800716117947599</v>
      </c>
    </row>
    <row r="81" spans="1:8" ht="13" customHeight="1" x14ac:dyDescent="0.25">
      <c r="A81" s="26" t="s">
        <v>435</v>
      </c>
      <c r="B81" s="188">
        <v>1</v>
      </c>
      <c r="C81" s="190">
        <v>1.9567224258418101</v>
      </c>
      <c r="D81" s="275">
        <v>0.308147047803769</v>
      </c>
      <c r="E81" s="190">
        <v>1.91028409533076</v>
      </c>
      <c r="F81" s="275">
        <v>0.30319830062418002</v>
      </c>
      <c r="G81" s="190">
        <v>1.86149581764119</v>
      </c>
      <c r="H81" s="283">
        <v>0.302477949038717</v>
      </c>
    </row>
    <row r="82" spans="1:8" ht="13" customHeight="1" x14ac:dyDescent="0.25">
      <c r="A82" s="26" t="s">
        <v>437</v>
      </c>
      <c r="B82" s="188">
        <v>1</v>
      </c>
      <c r="C82" s="190">
        <v>1.90330381160059</v>
      </c>
      <c r="D82" s="275">
        <v>0.37272434722284598</v>
      </c>
      <c r="E82" s="190">
        <v>1.9284485058576699</v>
      </c>
      <c r="F82" s="275">
        <v>0.40015400942701401</v>
      </c>
      <c r="G82" s="190">
        <v>1.96418259349876</v>
      </c>
      <c r="H82" s="283">
        <v>0.41822725449867398</v>
      </c>
    </row>
    <row r="83" spans="1:8" ht="13" customHeight="1" x14ac:dyDescent="0.25">
      <c r="A83" s="26" t="s">
        <v>438</v>
      </c>
      <c r="B83" s="188">
        <v>1</v>
      </c>
      <c r="C83" s="190">
        <v>1.80437542833521</v>
      </c>
      <c r="D83" s="275">
        <v>0.31613475100182198</v>
      </c>
      <c r="E83" s="190">
        <v>1.7991873468658901</v>
      </c>
      <c r="F83" s="275">
        <v>0.325579738729665</v>
      </c>
      <c r="G83" s="190">
        <v>1.76958001430553</v>
      </c>
      <c r="H83" s="283">
        <v>0.32860849627226202</v>
      </c>
    </row>
    <row r="84" spans="1:8" ht="13" customHeight="1" x14ac:dyDescent="0.25">
      <c r="A84" s="62" t="s">
        <v>449</v>
      </c>
      <c r="B84" s="189">
        <v>1</v>
      </c>
      <c r="C84" s="194">
        <v>1.7337688479814699</v>
      </c>
      <c r="D84" s="279">
        <v>0.102655582052018</v>
      </c>
      <c r="E84" s="194">
        <v>1.7285190522023499</v>
      </c>
      <c r="F84" s="279">
        <v>0.102737620242967</v>
      </c>
      <c r="G84" s="194">
        <v>1.7314670089429101</v>
      </c>
      <c r="H84" s="284">
        <v>0.104580391296636</v>
      </c>
    </row>
    <row r="85" spans="1:8" ht="13" customHeight="1" x14ac:dyDescent="0.25">
      <c r="A85" s="26" t="s">
        <v>121</v>
      </c>
      <c r="B85" s="188">
        <v>1</v>
      </c>
      <c r="C85" s="190">
        <v>1.7853915461706</v>
      </c>
      <c r="D85" s="275">
        <v>0.45148804142242799</v>
      </c>
      <c r="E85" s="190">
        <v>1.7732461539287701</v>
      </c>
      <c r="F85" s="275">
        <v>0.43296960254046302</v>
      </c>
      <c r="G85" s="190">
        <v>1.8230642389977401</v>
      </c>
      <c r="H85" s="283">
        <v>0.45857748789144698</v>
      </c>
    </row>
    <row r="86" spans="1:8" ht="13" customHeight="1" x14ac:dyDescent="0.25">
      <c r="A86" s="26" t="s">
        <v>446</v>
      </c>
      <c r="B86" s="188">
        <v>1</v>
      </c>
      <c r="C86" s="190">
        <v>1.35040824478229</v>
      </c>
      <c r="D86" s="275">
        <v>0.366320965399698</v>
      </c>
      <c r="E86" s="190">
        <v>1.3467015722065201</v>
      </c>
      <c r="F86" s="275">
        <v>0.37602984739605699</v>
      </c>
      <c r="G86" s="190">
        <v>1.4685365735852201</v>
      </c>
      <c r="H86" s="283">
        <v>0.41374765407380598</v>
      </c>
    </row>
    <row r="87" spans="1:8" ht="13" customHeight="1" x14ac:dyDescent="0.25">
      <c r="A87" s="27" t="s">
        <v>447</v>
      </c>
      <c r="B87" s="203">
        <v>1</v>
      </c>
      <c r="C87" s="201">
        <v>1.77563609869496</v>
      </c>
      <c r="D87" s="280">
        <v>0.62665968257579496</v>
      </c>
      <c r="E87" s="201">
        <v>1.6817945319746499</v>
      </c>
      <c r="F87" s="280">
        <v>0.64740106568932898</v>
      </c>
      <c r="G87" s="201">
        <v>1.6739846278569299</v>
      </c>
      <c r="H87" s="288">
        <v>0.67020731055796701</v>
      </c>
    </row>
    <row r="88" spans="1:8" ht="13" customHeight="1" x14ac:dyDescent="0.25">
      <c r="A88" s="26"/>
      <c r="B88" s="96"/>
      <c r="C88" s="190" t="s">
        <v>1868</v>
      </c>
      <c r="D88" s="275" t="s">
        <v>1869</v>
      </c>
      <c r="E88" s="190" t="s">
        <v>1870</v>
      </c>
      <c r="F88" s="275" t="s">
        <v>1871</v>
      </c>
      <c r="G88" s="190" t="s">
        <v>1872</v>
      </c>
      <c r="H88" s="283" t="s">
        <v>1873</v>
      </c>
    </row>
    <row r="89" spans="1:8" ht="13" customHeight="1" x14ac:dyDescent="0.25">
      <c r="A89" s="26" t="s">
        <v>404</v>
      </c>
      <c r="B89" s="96">
        <v>3</v>
      </c>
      <c r="C89" s="190">
        <v>3.0850997710176302</v>
      </c>
      <c r="D89" s="275">
        <v>0.55494010320871401</v>
      </c>
      <c r="E89" s="190">
        <v>2.9734756197436401</v>
      </c>
      <c r="F89" s="275">
        <v>0.54645260373685101</v>
      </c>
      <c r="G89" s="190">
        <v>2.9227603246323701</v>
      </c>
      <c r="H89" s="283">
        <v>0.54452256468056304</v>
      </c>
    </row>
    <row r="90" spans="1:8" ht="13" customHeight="1" x14ac:dyDescent="0.25">
      <c r="A90" s="26" t="s">
        <v>407</v>
      </c>
      <c r="B90" s="96">
        <v>3</v>
      </c>
      <c r="C90" s="190">
        <v>2.6055975465218801</v>
      </c>
      <c r="D90" s="275">
        <v>0.67513954625137595</v>
      </c>
      <c r="E90" s="190">
        <v>2.6944377986722601</v>
      </c>
      <c r="F90" s="275">
        <v>0.73352854565224102</v>
      </c>
      <c r="G90" s="190">
        <v>2.68152563687724</v>
      </c>
      <c r="H90" s="283">
        <v>0.71491241330138</v>
      </c>
    </row>
    <row r="91" spans="1:8" ht="13" customHeight="1" x14ac:dyDescent="0.25">
      <c r="A91" s="26" t="s">
        <v>124</v>
      </c>
      <c r="B91" s="96">
        <v>3</v>
      </c>
      <c r="C91" s="190">
        <v>2.5224047036469401</v>
      </c>
      <c r="D91" s="275">
        <v>0.64519083994007898</v>
      </c>
      <c r="E91" s="190">
        <v>2.4519566992281199</v>
      </c>
      <c r="F91" s="275">
        <v>0.64844027830195405</v>
      </c>
      <c r="G91" s="190">
        <v>2.6404210487802802</v>
      </c>
      <c r="H91" s="283">
        <v>0.73043006011959799</v>
      </c>
    </row>
    <row r="92" spans="1:8" ht="13" customHeight="1" x14ac:dyDescent="0.25">
      <c r="A92" s="26" t="s">
        <v>426</v>
      </c>
      <c r="B92" s="96">
        <v>3</v>
      </c>
      <c r="C92" s="190">
        <v>1.73952126788586</v>
      </c>
      <c r="D92" s="275">
        <v>0.24462285733900799</v>
      </c>
      <c r="E92" s="190">
        <v>1.8322698352325</v>
      </c>
      <c r="F92" s="275">
        <v>0.265409851176163</v>
      </c>
      <c r="G92" s="190">
        <v>1.8323771900326</v>
      </c>
      <c r="H92" s="283">
        <v>0.268131863156574</v>
      </c>
    </row>
    <row r="93" spans="1:8" ht="13" customHeight="1" x14ac:dyDescent="0.25">
      <c r="A93" s="26" t="s">
        <v>428</v>
      </c>
      <c r="B93" s="96">
        <v>3</v>
      </c>
      <c r="C93" s="190">
        <v>1.41904503501905</v>
      </c>
      <c r="D93" s="275">
        <v>0.245417263969963</v>
      </c>
      <c r="E93" s="190">
        <v>1.40529754327177</v>
      </c>
      <c r="F93" s="275">
        <v>0.242829832460183</v>
      </c>
      <c r="G93" s="190">
        <v>1.36899310275828</v>
      </c>
      <c r="H93" s="283">
        <v>0.24587248610517301</v>
      </c>
    </row>
    <row r="94" spans="1:8" ht="13" customHeight="1" x14ac:dyDescent="0.25">
      <c r="A94" s="26" t="s">
        <v>433</v>
      </c>
      <c r="B94" s="96">
        <v>3</v>
      </c>
      <c r="C94" s="190">
        <v>2.46513789017032</v>
      </c>
      <c r="D94" s="275">
        <v>0.568103165725102</v>
      </c>
      <c r="E94" s="190">
        <v>2.4979310311323002</v>
      </c>
      <c r="F94" s="275">
        <v>0.57647503057350502</v>
      </c>
      <c r="G94" s="190">
        <v>2.55372154110345</v>
      </c>
      <c r="H94" s="283">
        <v>0.59455797139256805</v>
      </c>
    </row>
    <row r="95" spans="1:8" ht="13" customHeight="1" x14ac:dyDescent="0.25">
      <c r="A95" s="26" t="s">
        <v>437</v>
      </c>
      <c r="B95" s="96">
        <v>3</v>
      </c>
      <c r="C95" s="190">
        <v>1.74111105867983</v>
      </c>
      <c r="D95" s="275">
        <v>0.29263930616950701</v>
      </c>
      <c r="E95" s="190">
        <v>1.7028890827554499</v>
      </c>
      <c r="F95" s="275">
        <v>0.28220153217694199</v>
      </c>
      <c r="G95" s="190">
        <v>1.69999538916097</v>
      </c>
      <c r="H95" s="283">
        <v>0.29644808449479698</v>
      </c>
    </row>
    <row r="96" spans="1:8" ht="13" customHeight="1" x14ac:dyDescent="0.25">
      <c r="A96" s="26" t="s">
        <v>438</v>
      </c>
      <c r="B96" s="96">
        <v>3</v>
      </c>
      <c r="C96" s="190">
        <v>1.31360171061831</v>
      </c>
      <c r="D96" s="275">
        <v>0.31234102457399499</v>
      </c>
      <c r="E96" s="190">
        <v>1.3543190026141501</v>
      </c>
      <c r="F96" s="275">
        <v>0.33411358079233799</v>
      </c>
      <c r="G96" s="190">
        <v>1.34194511845973</v>
      </c>
      <c r="H96" s="283">
        <v>0.34383658547630802</v>
      </c>
    </row>
    <row r="97" spans="1:8" ht="13" customHeight="1" x14ac:dyDescent="0.25">
      <c r="A97" s="63" t="s">
        <v>450</v>
      </c>
      <c r="B97" s="207">
        <v>3</v>
      </c>
      <c r="C97" s="208">
        <v>2.1114398729449801</v>
      </c>
      <c r="D97" s="282">
        <v>0.16798665343403099</v>
      </c>
      <c r="E97" s="208">
        <v>2.1140720765812699</v>
      </c>
      <c r="F97" s="282">
        <v>0.17276027181307699</v>
      </c>
      <c r="G97" s="208">
        <v>2.13021741897562</v>
      </c>
      <c r="H97" s="290">
        <v>0.17823285664350499</v>
      </c>
    </row>
    <row r="99" spans="1:8" x14ac:dyDescent="0.25">
      <c r="A99" s="178" t="s">
        <v>618</v>
      </c>
    </row>
    <row r="100" spans="1:8" x14ac:dyDescent="0.25">
      <c r="A100" s="178" t="s">
        <v>619</v>
      </c>
    </row>
    <row r="101" spans="1:8" x14ac:dyDescent="0.25">
      <c r="A101" s="178" t="s">
        <v>457</v>
      </c>
    </row>
    <row r="102" spans="1:8" x14ac:dyDescent="0.25">
      <c r="A102" s="178" t="s">
        <v>620</v>
      </c>
    </row>
    <row r="103" spans="1:8" x14ac:dyDescent="0.25">
      <c r="A103" s="178" t="s">
        <v>459</v>
      </c>
    </row>
    <row r="104" spans="1:8" x14ac:dyDescent="0.25">
      <c r="A104" s="178" t="s">
        <v>460</v>
      </c>
    </row>
    <row r="105" spans="1:8" x14ac:dyDescent="0.25">
      <c r="A105" s="178" t="s">
        <v>461</v>
      </c>
    </row>
    <row r="106" spans="1:8" x14ac:dyDescent="0.25">
      <c r="A106" s="178" t="s">
        <v>462</v>
      </c>
    </row>
    <row r="107" spans="1:8" x14ac:dyDescent="0.25">
      <c r="A107" s="181" t="str">
        <f>HYPERLINK("https://oecdcode.org/disclaimers/cyprus.html", "Information on data for Cyprus: https://oecdcode.org/disclaimers/cyprus.html")</f>
        <v>Information on data for Cyprus: https://oecdcode.org/disclaimers/cyprus.html</v>
      </c>
    </row>
    <row r="108" spans="1:8" x14ac:dyDescent="0.25">
      <c r="A108" s="178" t="s">
        <v>463</v>
      </c>
    </row>
  </sheetData>
  <mergeCells count="5">
    <mergeCell ref="B8:B10"/>
    <mergeCell ref="C9:D9"/>
    <mergeCell ref="E9:F9"/>
    <mergeCell ref="G9:H9"/>
    <mergeCell ref="C8:H8"/>
  </mergeCells>
  <conditionalFormatting sqref="C1:C200">
    <cfRule type="expression" dxfId="314" priority="3">
      <formula>ABS(LN(C1)/(D1/C1))&gt;1.95996398454005</formula>
    </cfRule>
  </conditionalFormatting>
  <conditionalFormatting sqref="E1:E200">
    <cfRule type="expression" dxfId="313" priority="2">
      <formula>ABS(LN(E1)/(F1/E1))&gt;1.95996398454005</formula>
    </cfRule>
  </conditionalFormatting>
  <conditionalFormatting sqref="G1:G200">
    <cfRule type="expression" dxfId="312" priority="1">
      <formula>ABS(LN(G1)/(H1/G1))&gt;1.95996398454005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108"/>
  <sheetViews>
    <sheetView showGridLines="0" zoomScale="80" workbookViewId="0"/>
  </sheetViews>
  <sheetFormatPr defaultColWidth="10.90625" defaultRowHeight="12.5" x14ac:dyDescent="0.25"/>
  <cols>
    <col min="1" max="1" width="30.7265625" customWidth="1"/>
    <col min="2" max="2" width="8.7265625" customWidth="1"/>
  </cols>
  <sheetData>
    <row r="1" spans="1:8" x14ac:dyDescent="0.25">
      <c r="A1" s="41" t="s">
        <v>303</v>
      </c>
    </row>
    <row r="2" spans="1:8" ht="13" x14ac:dyDescent="0.3">
      <c r="A2" s="42" t="s">
        <v>304</v>
      </c>
    </row>
    <row r="3" spans="1:8" ht="13" x14ac:dyDescent="0.3">
      <c r="A3" s="43" t="s">
        <v>538</v>
      </c>
    </row>
    <row r="4" spans="1:8" x14ac:dyDescent="0.25">
      <c r="A4" s="160" t="str">
        <f>HYPERLINK("#'TOC'!A1", "Back to TOC")</f>
        <v>Back to TOC</v>
      </c>
    </row>
    <row r="8" spans="1:8" ht="90" customHeight="1" x14ac:dyDescent="0.25">
      <c r="B8" s="658" t="s">
        <v>388</v>
      </c>
      <c r="C8" s="662" t="s">
        <v>621</v>
      </c>
      <c r="D8" s="662"/>
      <c r="E8" s="662" t="s">
        <v>621</v>
      </c>
      <c r="F8" s="662"/>
      <c r="G8" s="662" t="s">
        <v>621</v>
      </c>
      <c r="H8" s="663"/>
    </row>
    <row r="9" spans="1:8" ht="60" customHeight="1" x14ac:dyDescent="0.25">
      <c r="B9" s="659"/>
      <c r="C9" s="649" t="s">
        <v>615</v>
      </c>
      <c r="D9" s="649"/>
      <c r="E9" s="649" t="s">
        <v>616</v>
      </c>
      <c r="F9" s="649"/>
      <c r="G9" s="649" t="s">
        <v>617</v>
      </c>
      <c r="H9" s="661"/>
    </row>
    <row r="10" spans="1:8" ht="30" customHeight="1" x14ac:dyDescent="0.25">
      <c r="B10" s="660"/>
      <c r="C10" s="144" t="s">
        <v>390</v>
      </c>
      <c r="D10" s="144" t="s">
        <v>389</v>
      </c>
      <c r="E10" s="144" t="s">
        <v>390</v>
      </c>
      <c r="F10" s="144" t="s">
        <v>389</v>
      </c>
      <c r="G10" s="144" t="s">
        <v>390</v>
      </c>
      <c r="H10" s="183" t="s">
        <v>389</v>
      </c>
    </row>
    <row r="11" spans="1:8" ht="13" customHeight="1" x14ac:dyDescent="0.25">
      <c r="A11" s="214"/>
      <c r="B11" s="204"/>
      <c r="C11" s="205" t="s">
        <v>1874</v>
      </c>
      <c r="D11" s="297" t="s">
        <v>1875</v>
      </c>
      <c r="E11" s="205" t="s">
        <v>1876</v>
      </c>
      <c r="F11" s="297" t="s">
        <v>1877</v>
      </c>
      <c r="G11" s="205" t="s">
        <v>1878</v>
      </c>
      <c r="H11" s="305" t="s">
        <v>1879</v>
      </c>
    </row>
    <row r="12" spans="1:8" ht="13" customHeight="1" x14ac:dyDescent="0.25">
      <c r="A12" s="26" t="s">
        <v>391</v>
      </c>
      <c r="B12" s="184">
        <v>2</v>
      </c>
      <c r="C12" s="190">
        <v>1.90629330175826</v>
      </c>
      <c r="D12" s="291">
        <v>0.434943914072358</v>
      </c>
      <c r="E12" s="190">
        <v>2.00971570044607</v>
      </c>
      <c r="F12" s="291">
        <v>0.45734240635451601</v>
      </c>
      <c r="G12" s="190">
        <v>2.0760702362378298</v>
      </c>
      <c r="H12" s="299">
        <v>0.48342321942021399</v>
      </c>
    </row>
    <row r="13" spans="1:8" ht="13" customHeight="1" x14ac:dyDescent="0.25">
      <c r="A13" s="26" t="s">
        <v>392</v>
      </c>
      <c r="B13" s="184">
        <v>2</v>
      </c>
      <c r="C13" s="190">
        <v>1.4205213663409999</v>
      </c>
      <c r="D13" s="291">
        <v>0.51347272792402299</v>
      </c>
      <c r="E13" s="190">
        <v>1.3761492618711999</v>
      </c>
      <c r="F13" s="291">
        <v>0.50094201697358298</v>
      </c>
      <c r="G13" s="190">
        <v>1.2235972796089001</v>
      </c>
      <c r="H13" s="299">
        <v>0.46884058742462698</v>
      </c>
    </row>
    <row r="14" spans="1:8" ht="13" customHeight="1" x14ac:dyDescent="0.25">
      <c r="A14" s="26" t="s">
        <v>393</v>
      </c>
      <c r="B14" s="184">
        <v>2</v>
      </c>
      <c r="C14" s="190">
        <v>1.33046048778624</v>
      </c>
      <c r="D14" s="291">
        <v>0.31400772631917701</v>
      </c>
      <c r="E14" s="190">
        <v>1.34522589116409</v>
      </c>
      <c r="F14" s="291">
        <v>0.31725258618576202</v>
      </c>
      <c r="G14" s="190">
        <v>1.2985101984420699</v>
      </c>
      <c r="H14" s="299">
        <v>0.31294836654749703</v>
      </c>
    </row>
    <row r="15" spans="1:8" ht="13" customHeight="1" x14ac:dyDescent="0.25">
      <c r="A15" s="26" t="s">
        <v>394</v>
      </c>
      <c r="B15" s="184">
        <v>2</v>
      </c>
      <c r="C15" s="190">
        <v>1.69023380436812</v>
      </c>
      <c r="D15" s="291">
        <v>0.32233709078068901</v>
      </c>
      <c r="E15" s="190">
        <v>1.86233622380755</v>
      </c>
      <c r="F15" s="291">
        <v>0.35894507578370699</v>
      </c>
      <c r="G15" s="190">
        <v>1.8237435790363901</v>
      </c>
      <c r="H15" s="299">
        <v>0.35279200586202702</v>
      </c>
    </row>
    <row r="16" spans="1:8" ht="13" customHeight="1" x14ac:dyDescent="0.25">
      <c r="A16" s="26" t="s">
        <v>395</v>
      </c>
      <c r="B16" s="184">
        <v>2</v>
      </c>
      <c r="C16" s="190">
        <v>2.2092005779645598</v>
      </c>
      <c r="D16" s="291">
        <v>0.333190327484579</v>
      </c>
      <c r="E16" s="190">
        <v>2.07666060911968</v>
      </c>
      <c r="F16" s="291">
        <v>0.32166047055171398</v>
      </c>
      <c r="G16" s="190">
        <v>1.8355429499798701</v>
      </c>
      <c r="H16" s="299">
        <v>0.29470643414452002</v>
      </c>
    </row>
    <row r="17" spans="1:8" ht="13" customHeight="1" x14ac:dyDescent="0.25">
      <c r="A17" s="26" t="s">
        <v>396</v>
      </c>
      <c r="B17" s="184">
        <v>2</v>
      </c>
      <c r="C17" s="190">
        <v>1.9413315928574799</v>
      </c>
      <c r="D17" s="291">
        <v>0.308682032124661</v>
      </c>
      <c r="E17" s="190">
        <v>1.98915421874607</v>
      </c>
      <c r="F17" s="291">
        <v>0.314633213489871</v>
      </c>
      <c r="G17" s="190">
        <v>1.92111820432845</v>
      </c>
      <c r="H17" s="299">
        <v>0.31204204910344702</v>
      </c>
    </row>
    <row r="18" spans="1:8" ht="13" customHeight="1" x14ac:dyDescent="0.25">
      <c r="A18" s="210" t="s">
        <v>397</v>
      </c>
      <c r="B18" s="184">
        <v>2</v>
      </c>
      <c r="C18" s="190">
        <v>2.38980217845043</v>
      </c>
      <c r="D18" s="291">
        <v>0.49518080800615799</v>
      </c>
      <c r="E18" s="190">
        <v>2.4492810228882198</v>
      </c>
      <c r="F18" s="291">
        <v>0.51004470938740298</v>
      </c>
      <c r="G18" s="190">
        <v>2.2923067665177101</v>
      </c>
      <c r="H18" s="299">
        <v>0.52156711653180599</v>
      </c>
    </row>
    <row r="19" spans="1:8" ht="13" customHeight="1" x14ac:dyDescent="0.25">
      <c r="A19" s="210" t="s">
        <v>398</v>
      </c>
      <c r="B19" s="184">
        <v>2</v>
      </c>
      <c r="C19" s="190">
        <v>1.3539926908964599</v>
      </c>
      <c r="D19" s="291">
        <v>0.30329318915627801</v>
      </c>
      <c r="E19" s="190">
        <v>1.4316417587319401</v>
      </c>
      <c r="F19" s="291">
        <v>0.32350052726819001</v>
      </c>
      <c r="G19" s="190">
        <v>1.4116937875042701</v>
      </c>
      <c r="H19" s="299">
        <v>0.32335380418467602</v>
      </c>
    </row>
    <row r="20" spans="1:8" ht="13" customHeight="1" x14ac:dyDescent="0.25">
      <c r="A20" s="26" t="s">
        <v>399</v>
      </c>
      <c r="B20" s="184">
        <v>2</v>
      </c>
      <c r="C20" s="190">
        <v>1.4359200370296601</v>
      </c>
      <c r="D20" s="291">
        <v>0.22904945533233001</v>
      </c>
      <c r="E20" s="190">
        <v>1.3821618947871099</v>
      </c>
      <c r="F20" s="291">
        <v>0.22329206021092499</v>
      </c>
      <c r="G20" s="190">
        <v>1.3314307647486601</v>
      </c>
      <c r="H20" s="299">
        <v>0.21755215231004901</v>
      </c>
    </row>
    <row r="21" spans="1:8" ht="13" customHeight="1" x14ac:dyDescent="0.25">
      <c r="A21" s="26" t="s">
        <v>400</v>
      </c>
      <c r="B21" s="184">
        <v>2</v>
      </c>
      <c r="C21" s="190">
        <v>1.1246825588843601</v>
      </c>
      <c r="D21" s="291">
        <v>0.21586445421348799</v>
      </c>
      <c r="E21" s="190">
        <v>1.2159968540791699</v>
      </c>
      <c r="F21" s="291">
        <v>0.24515671184410401</v>
      </c>
      <c r="G21" s="190">
        <v>1.18365481733707</v>
      </c>
      <c r="H21" s="299">
        <v>0.244067327291594</v>
      </c>
    </row>
    <row r="22" spans="1:8" ht="13" customHeight="1" x14ac:dyDescent="0.25">
      <c r="A22" s="26" t="s">
        <v>401</v>
      </c>
      <c r="B22" s="184">
        <v>2</v>
      </c>
      <c r="C22" s="190">
        <v>1.4072783886732501</v>
      </c>
      <c r="D22" s="291">
        <v>0.42896924927445601</v>
      </c>
      <c r="E22" s="190">
        <v>1.46341426833133</v>
      </c>
      <c r="F22" s="291">
        <v>0.51284630925350905</v>
      </c>
      <c r="G22" s="190">
        <v>1.65849194149318</v>
      </c>
      <c r="H22" s="299">
        <v>0.54483465750948201</v>
      </c>
    </row>
    <row r="23" spans="1:8" ht="13" customHeight="1" x14ac:dyDescent="0.25">
      <c r="A23" s="26" t="s">
        <v>402</v>
      </c>
      <c r="B23" s="184">
        <v>2</v>
      </c>
      <c r="C23" s="190">
        <v>0.70628156919946306</v>
      </c>
      <c r="D23" s="291">
        <v>0.186833582368715</v>
      </c>
      <c r="E23" s="190">
        <v>0.68174849025760198</v>
      </c>
      <c r="F23" s="291">
        <v>0.177190986937421</v>
      </c>
      <c r="G23" s="190">
        <v>0.75638289798236602</v>
      </c>
      <c r="H23" s="299">
        <v>0.16765822746728901</v>
      </c>
    </row>
    <row r="24" spans="1:8" ht="13" customHeight="1" x14ac:dyDescent="0.25">
      <c r="A24" s="26" t="s">
        <v>403</v>
      </c>
      <c r="B24" s="184">
        <v>2</v>
      </c>
      <c r="C24" s="190">
        <v>1.3224707808598799</v>
      </c>
      <c r="D24" s="291">
        <v>0.22971015080061999</v>
      </c>
      <c r="E24" s="190">
        <v>1.2945036720833401</v>
      </c>
      <c r="F24" s="291">
        <v>0.228010706990985</v>
      </c>
      <c r="G24" s="190">
        <v>1.18535913502572</v>
      </c>
      <c r="H24" s="299">
        <v>0.22218014312847001</v>
      </c>
    </row>
    <row r="25" spans="1:8" ht="13" customHeight="1" x14ac:dyDescent="0.25">
      <c r="A25" s="26" t="s">
        <v>404</v>
      </c>
      <c r="B25" s="184">
        <v>2</v>
      </c>
      <c r="C25" s="190">
        <v>1.6360108958451201</v>
      </c>
      <c r="D25" s="291">
        <v>0.39648482544071501</v>
      </c>
      <c r="E25" s="190">
        <v>1.6381134042849801</v>
      </c>
      <c r="F25" s="291">
        <v>0.387549966059345</v>
      </c>
      <c r="G25" s="190">
        <v>1.57558238312965</v>
      </c>
      <c r="H25" s="299">
        <v>0.382145309233415</v>
      </c>
    </row>
    <row r="26" spans="1:8" ht="13" customHeight="1" x14ac:dyDescent="0.25">
      <c r="A26" s="26" t="s">
        <v>405</v>
      </c>
      <c r="B26" s="184">
        <v>2</v>
      </c>
      <c r="C26" s="190">
        <v>2.60433639322657</v>
      </c>
      <c r="D26" s="291">
        <v>0.688214673805571</v>
      </c>
      <c r="E26" s="190">
        <v>2.5710314601067998</v>
      </c>
      <c r="F26" s="291">
        <v>0.68744506834849795</v>
      </c>
      <c r="G26" s="190">
        <v>2.6056009749140898</v>
      </c>
      <c r="H26" s="299">
        <v>0.72055656383494304</v>
      </c>
    </row>
    <row r="27" spans="1:8" ht="13" customHeight="1" x14ac:dyDescent="0.25">
      <c r="A27" s="26" t="s">
        <v>406</v>
      </c>
      <c r="B27" s="184">
        <v>2</v>
      </c>
      <c r="C27" s="190">
        <v>1.1173614933209901</v>
      </c>
      <c r="D27" s="291">
        <v>0.20023382091616601</v>
      </c>
      <c r="E27" s="190">
        <v>1.0790646660127601</v>
      </c>
      <c r="F27" s="291">
        <v>0.193310741987442</v>
      </c>
      <c r="G27" s="190">
        <v>1.1060236699303601</v>
      </c>
      <c r="H27" s="299">
        <v>0.202827967403019</v>
      </c>
    </row>
    <row r="28" spans="1:8" ht="13" customHeight="1" x14ac:dyDescent="0.25">
      <c r="A28" s="26" t="s">
        <v>407</v>
      </c>
      <c r="B28" s="184">
        <v>2</v>
      </c>
      <c r="C28" s="190">
        <v>2.5035380404080501</v>
      </c>
      <c r="D28" s="291">
        <v>0.640842710413837</v>
      </c>
      <c r="E28" s="190">
        <v>2.4807759331826298</v>
      </c>
      <c r="F28" s="291">
        <v>0.662037697725117</v>
      </c>
      <c r="G28" s="190">
        <v>2.0951066391992499</v>
      </c>
      <c r="H28" s="299">
        <v>0.60493469728584803</v>
      </c>
    </row>
    <row r="29" spans="1:8" ht="13" customHeight="1" x14ac:dyDescent="0.25">
      <c r="A29" s="26" t="s">
        <v>408</v>
      </c>
      <c r="B29" s="184">
        <v>2</v>
      </c>
      <c r="C29" s="190">
        <v>2.9015509719705799</v>
      </c>
      <c r="D29" s="291">
        <v>0.629350708993345</v>
      </c>
      <c r="E29" s="190">
        <v>2.8624045475415101</v>
      </c>
      <c r="F29" s="291">
        <v>0.61753380163685301</v>
      </c>
      <c r="G29" s="190">
        <v>2.7412483804719598</v>
      </c>
      <c r="H29" s="299">
        <v>0.60333074060924397</v>
      </c>
    </row>
    <row r="30" spans="1:8" ht="13" customHeight="1" x14ac:dyDescent="0.25">
      <c r="A30" s="26" t="s">
        <v>409</v>
      </c>
      <c r="B30" s="184">
        <v>2</v>
      </c>
      <c r="C30" s="190">
        <v>2.5551285256060301</v>
      </c>
      <c r="D30" s="291">
        <v>0.55789831967418702</v>
      </c>
      <c r="E30" s="190">
        <v>2.4828937042229602</v>
      </c>
      <c r="F30" s="291">
        <v>0.56508256410067004</v>
      </c>
      <c r="G30" s="190">
        <v>2.33705338150041</v>
      </c>
      <c r="H30" s="299">
        <v>0.53920485285691799</v>
      </c>
    </row>
    <row r="31" spans="1:8" ht="13" customHeight="1" x14ac:dyDescent="0.25">
      <c r="A31" s="26" t="s">
        <v>410</v>
      </c>
      <c r="B31" s="184">
        <v>2</v>
      </c>
      <c r="C31" s="190">
        <v>0.98171725001132004</v>
      </c>
      <c r="D31" s="291">
        <v>0.275939844577483</v>
      </c>
      <c r="E31" s="190">
        <v>0.96204368022040598</v>
      </c>
      <c r="F31" s="291">
        <v>0.263682643549569</v>
      </c>
      <c r="G31" s="190">
        <v>1.01011833921326</v>
      </c>
      <c r="H31" s="299">
        <v>0.29198325206364401</v>
      </c>
    </row>
    <row r="32" spans="1:8" ht="13" customHeight="1" x14ac:dyDescent="0.25">
      <c r="A32" s="26" t="s">
        <v>411</v>
      </c>
      <c r="B32" s="184">
        <v>2</v>
      </c>
      <c r="C32" s="190">
        <v>1.5049191651011899</v>
      </c>
      <c r="D32" s="291">
        <v>0.39811446748457202</v>
      </c>
      <c r="E32" s="190">
        <v>1.5036354852998799</v>
      </c>
      <c r="F32" s="291">
        <v>0.398510643282947</v>
      </c>
      <c r="G32" s="190">
        <v>1.5123067062685001</v>
      </c>
      <c r="H32" s="299">
        <v>0.41202134433860099</v>
      </c>
    </row>
    <row r="33" spans="1:8" ht="13" customHeight="1" x14ac:dyDescent="0.25">
      <c r="A33" s="26" t="s">
        <v>412</v>
      </c>
      <c r="B33" s="184">
        <v>2</v>
      </c>
      <c r="C33" s="190">
        <v>1.5297206951501501</v>
      </c>
      <c r="D33" s="291">
        <v>0.38821262484829699</v>
      </c>
      <c r="E33" s="190">
        <v>1.49605219736595</v>
      </c>
      <c r="F33" s="291">
        <v>0.39846463029686102</v>
      </c>
      <c r="G33" s="190">
        <v>1.3194362001992701</v>
      </c>
      <c r="H33" s="299">
        <v>0.36850948535577199</v>
      </c>
    </row>
    <row r="34" spans="1:8" ht="13" customHeight="1" x14ac:dyDescent="0.25">
      <c r="A34" s="26" t="s">
        <v>413</v>
      </c>
      <c r="B34" s="184">
        <v>2</v>
      </c>
      <c r="C34" s="190">
        <v>1.91930350469304</v>
      </c>
      <c r="D34" s="291">
        <v>0.69484007189990704</v>
      </c>
      <c r="E34" s="190">
        <v>1.89592642302568</v>
      </c>
      <c r="F34" s="291">
        <v>0.70112484667948305</v>
      </c>
      <c r="G34" s="190">
        <v>1.8903985659160201</v>
      </c>
      <c r="H34" s="299">
        <v>0.70183986319232805</v>
      </c>
    </row>
    <row r="35" spans="1:8" ht="13" customHeight="1" x14ac:dyDescent="0.25">
      <c r="A35" s="26" t="s">
        <v>414</v>
      </c>
      <c r="B35" s="184">
        <v>2</v>
      </c>
      <c r="C35" s="190">
        <v>0.93684775978542301</v>
      </c>
      <c r="D35" s="291">
        <v>0.20083102338040301</v>
      </c>
      <c r="E35" s="190">
        <v>0.95467504103255496</v>
      </c>
      <c r="F35" s="291">
        <v>0.20844293628523899</v>
      </c>
      <c r="G35" s="190">
        <v>0.97807080300611005</v>
      </c>
      <c r="H35" s="299">
        <v>0.21231352918495699</v>
      </c>
    </row>
    <row r="36" spans="1:8" ht="13" customHeight="1" x14ac:dyDescent="0.25">
      <c r="A36" s="26" t="s">
        <v>415</v>
      </c>
      <c r="B36" s="184">
        <v>2</v>
      </c>
      <c r="C36" s="190">
        <v>1.1833140794589501</v>
      </c>
      <c r="D36" s="291">
        <v>0.17760918897494099</v>
      </c>
      <c r="E36" s="190">
        <v>1.1222652895349801</v>
      </c>
      <c r="F36" s="291">
        <v>0.173755811791547</v>
      </c>
      <c r="G36" s="190">
        <v>1.1336478719957599</v>
      </c>
      <c r="H36" s="299">
        <v>0.18075507376122299</v>
      </c>
    </row>
    <row r="37" spans="1:8" ht="13" customHeight="1" x14ac:dyDescent="0.25">
      <c r="A37" s="26" t="s">
        <v>416</v>
      </c>
      <c r="B37" s="184">
        <v>2</v>
      </c>
      <c r="C37" s="190">
        <v>1.6903821639152901</v>
      </c>
      <c r="D37" s="291">
        <v>0.264282786996685</v>
      </c>
      <c r="E37" s="190">
        <v>1.63624238383419</v>
      </c>
      <c r="F37" s="291">
        <v>0.25778021998726403</v>
      </c>
      <c r="G37" s="190">
        <v>1.65178526882788</v>
      </c>
      <c r="H37" s="299">
        <v>0.26429674620274801</v>
      </c>
    </row>
    <row r="38" spans="1:8" ht="13" customHeight="1" x14ac:dyDescent="0.25">
      <c r="A38" s="26" t="s">
        <v>417</v>
      </c>
      <c r="B38" s="184">
        <v>2</v>
      </c>
      <c r="C38" s="190">
        <v>0.77884193669481705</v>
      </c>
      <c r="D38" s="291">
        <v>0.16708974279333899</v>
      </c>
      <c r="E38" s="190">
        <v>0.77751271928776999</v>
      </c>
      <c r="F38" s="291">
        <v>0.167704266916478</v>
      </c>
      <c r="G38" s="190">
        <v>0.75590257698716801</v>
      </c>
      <c r="H38" s="299">
        <v>0.164730492492104</v>
      </c>
    </row>
    <row r="39" spans="1:8" ht="13" customHeight="1" x14ac:dyDescent="0.25">
      <c r="A39" s="26" t="s">
        <v>418</v>
      </c>
      <c r="B39" s="184">
        <v>2</v>
      </c>
      <c r="C39" s="190">
        <v>1.8836932146493099</v>
      </c>
      <c r="D39" s="291">
        <v>0.46114692196802398</v>
      </c>
      <c r="E39" s="190">
        <v>1.82913351337723</v>
      </c>
      <c r="F39" s="291">
        <v>0.45257673714708302</v>
      </c>
      <c r="G39" s="190">
        <v>1.7741607681298599</v>
      </c>
      <c r="H39" s="299">
        <v>0.45324774819718799</v>
      </c>
    </row>
    <row r="40" spans="1:8" ht="13" customHeight="1" x14ac:dyDescent="0.25">
      <c r="A40" s="26" t="s">
        <v>419</v>
      </c>
      <c r="B40" s="184">
        <v>2</v>
      </c>
      <c r="C40" s="190">
        <v>1.89806858416833</v>
      </c>
      <c r="D40" s="291">
        <v>0.46502043415819</v>
      </c>
      <c r="E40" s="190">
        <v>1.83685352415717</v>
      </c>
      <c r="F40" s="291">
        <v>0.455049746722688</v>
      </c>
      <c r="G40" s="190">
        <v>1.90121009635612</v>
      </c>
      <c r="H40" s="299">
        <v>0.48609521023859797</v>
      </c>
    </row>
    <row r="41" spans="1:8" ht="13" customHeight="1" x14ac:dyDescent="0.25">
      <c r="A41" s="26" t="s">
        <v>420</v>
      </c>
      <c r="B41" s="184">
        <v>2</v>
      </c>
      <c r="C41" s="190">
        <v>1.73091998396691</v>
      </c>
      <c r="D41" s="291">
        <v>0.33634374317379601</v>
      </c>
      <c r="E41" s="190">
        <v>1.6806396825448999</v>
      </c>
      <c r="F41" s="291">
        <v>0.33145883034916301</v>
      </c>
      <c r="G41" s="190">
        <v>1.6708621524238101</v>
      </c>
      <c r="H41" s="299">
        <v>0.335270362593728</v>
      </c>
    </row>
    <row r="42" spans="1:8" ht="13" customHeight="1" x14ac:dyDescent="0.25">
      <c r="A42" s="26" t="s">
        <v>421</v>
      </c>
      <c r="B42" s="184">
        <v>2</v>
      </c>
      <c r="C42" s="190">
        <v>1.7797715845981199</v>
      </c>
      <c r="D42" s="291">
        <v>0.41344900914146299</v>
      </c>
      <c r="E42" s="190">
        <v>1.7027745891561401</v>
      </c>
      <c r="F42" s="291">
        <v>0.39745127158528298</v>
      </c>
      <c r="G42" s="190">
        <v>1.4067900085587799</v>
      </c>
      <c r="H42" s="299">
        <v>0.343281782125331</v>
      </c>
    </row>
    <row r="43" spans="1:8" ht="13" customHeight="1" x14ac:dyDescent="0.25">
      <c r="A43" s="26" t="s">
        <v>422</v>
      </c>
      <c r="B43" s="184">
        <v>2</v>
      </c>
      <c r="C43" s="190">
        <v>1.33705015816143</v>
      </c>
      <c r="D43" s="291">
        <v>0.407578183119786</v>
      </c>
      <c r="E43" s="190">
        <v>1.38816249308122</v>
      </c>
      <c r="F43" s="291">
        <v>0.438040869643675</v>
      </c>
      <c r="G43" s="190">
        <v>1.3687188634187</v>
      </c>
      <c r="H43" s="299">
        <v>0.42290219824731001</v>
      </c>
    </row>
    <row r="44" spans="1:8" ht="13" customHeight="1" x14ac:dyDescent="0.25">
      <c r="A44" s="26" t="s">
        <v>423</v>
      </c>
      <c r="B44" s="184">
        <v>2</v>
      </c>
      <c r="C44" s="190">
        <v>1.37978112214112</v>
      </c>
      <c r="D44" s="291">
        <v>0.24811366812219801</v>
      </c>
      <c r="E44" s="190">
        <v>1.3576936717715</v>
      </c>
      <c r="F44" s="291">
        <v>0.23059562902769701</v>
      </c>
      <c r="G44" s="190">
        <v>1.3804157047132</v>
      </c>
      <c r="H44" s="299">
        <v>0.22437545038908999</v>
      </c>
    </row>
    <row r="45" spans="1:8" ht="13" customHeight="1" x14ac:dyDescent="0.25">
      <c r="A45" s="26" t="s">
        <v>424</v>
      </c>
      <c r="B45" s="184">
        <v>2</v>
      </c>
      <c r="C45" s="190">
        <v>1.6464665490888399</v>
      </c>
      <c r="D45" s="291">
        <v>0.42899972820253102</v>
      </c>
      <c r="E45" s="190">
        <v>1.6509734339616999</v>
      </c>
      <c r="F45" s="291">
        <v>0.43816835476057803</v>
      </c>
      <c r="G45" s="190">
        <v>1.6610047125427201</v>
      </c>
      <c r="H45" s="299">
        <v>0.43999361574573898</v>
      </c>
    </row>
    <row r="46" spans="1:8" ht="13" customHeight="1" x14ac:dyDescent="0.25">
      <c r="A46" s="26" t="s">
        <v>425</v>
      </c>
      <c r="B46" s="184">
        <v>2</v>
      </c>
      <c r="C46" s="190">
        <v>2.2801260205621401</v>
      </c>
      <c r="D46" s="291">
        <v>0.66743620074451204</v>
      </c>
      <c r="E46" s="190">
        <v>2.1917958866218701</v>
      </c>
      <c r="F46" s="291">
        <v>0.66723184550471004</v>
      </c>
      <c r="G46" s="190">
        <v>1.91873283544575</v>
      </c>
      <c r="H46" s="299">
        <v>0.60458799394057905</v>
      </c>
    </row>
    <row r="47" spans="1:8" ht="13" customHeight="1" x14ac:dyDescent="0.25">
      <c r="A47" s="26" t="s">
        <v>426</v>
      </c>
      <c r="B47" s="184">
        <v>2</v>
      </c>
      <c r="C47" s="190">
        <v>1.72539111445612</v>
      </c>
      <c r="D47" s="291">
        <v>0.253530944120399</v>
      </c>
      <c r="E47" s="190">
        <v>1.75264220991034</v>
      </c>
      <c r="F47" s="291">
        <v>0.26085934877878603</v>
      </c>
      <c r="G47" s="190">
        <v>1.7561362266935401</v>
      </c>
      <c r="H47" s="299">
        <v>0.264703559936174</v>
      </c>
    </row>
    <row r="48" spans="1:8" ht="13" customHeight="1" x14ac:dyDescent="0.25">
      <c r="A48" s="26" t="s">
        <v>427</v>
      </c>
      <c r="B48" s="184">
        <v>2</v>
      </c>
      <c r="C48" s="190">
        <v>1.64372418463658</v>
      </c>
      <c r="D48" s="291">
        <v>0.320023611551707</v>
      </c>
      <c r="E48" s="190">
        <v>1.52313728442803</v>
      </c>
      <c r="F48" s="291">
        <v>0.30544211000809701</v>
      </c>
      <c r="G48" s="190">
        <v>1.5274949934689199</v>
      </c>
      <c r="H48" s="299">
        <v>0.31112357449136402</v>
      </c>
    </row>
    <row r="49" spans="1:8" ht="13" customHeight="1" x14ac:dyDescent="0.25">
      <c r="A49" s="26" t="s">
        <v>428</v>
      </c>
      <c r="B49" s="184">
        <v>2</v>
      </c>
      <c r="C49" s="190">
        <v>1.3449938510022199</v>
      </c>
      <c r="D49" s="291">
        <v>0.245760107776506</v>
      </c>
      <c r="E49" s="190">
        <v>1.3652872504765801</v>
      </c>
      <c r="F49" s="291">
        <v>0.247410046081706</v>
      </c>
      <c r="G49" s="190">
        <v>1.3477382161204099</v>
      </c>
      <c r="H49" s="299">
        <v>0.24865708405517101</v>
      </c>
    </row>
    <row r="50" spans="1:8" ht="13" customHeight="1" x14ac:dyDescent="0.25">
      <c r="A50" s="26" t="s">
        <v>429</v>
      </c>
      <c r="B50" s="184">
        <v>2</v>
      </c>
      <c r="C50" s="190">
        <v>1.7130330921078201</v>
      </c>
      <c r="D50" s="291">
        <v>0.28355849109720099</v>
      </c>
      <c r="E50" s="190">
        <v>1.8240891442743901</v>
      </c>
      <c r="F50" s="291">
        <v>0.31291117322508699</v>
      </c>
      <c r="G50" s="190">
        <v>1.7983433687999499</v>
      </c>
      <c r="H50" s="299">
        <v>0.31722544683420301</v>
      </c>
    </row>
    <row r="51" spans="1:8" ht="13" customHeight="1" x14ac:dyDescent="0.25">
      <c r="A51" s="26" t="s">
        <v>430</v>
      </c>
      <c r="B51" s="184">
        <v>2</v>
      </c>
      <c r="C51" s="190">
        <v>0.874327338028142</v>
      </c>
      <c r="D51" s="291">
        <v>0.12426980003737199</v>
      </c>
      <c r="E51" s="190">
        <v>0.88674889077712504</v>
      </c>
      <c r="F51" s="291">
        <v>0.12708524983616701</v>
      </c>
      <c r="G51" s="190">
        <v>0.90710322267765897</v>
      </c>
      <c r="H51" s="299">
        <v>0.13700942452325399</v>
      </c>
    </row>
    <row r="52" spans="1:8" ht="13" customHeight="1" x14ac:dyDescent="0.25">
      <c r="A52" s="26" t="s">
        <v>431</v>
      </c>
      <c r="B52" s="184">
        <v>2</v>
      </c>
      <c r="C52" s="190">
        <v>3.3138452924976201</v>
      </c>
      <c r="D52" s="291">
        <v>1.6228457315856</v>
      </c>
      <c r="E52" s="190">
        <v>3.60947852263882</v>
      </c>
      <c r="F52" s="291">
        <v>1.69187487267882</v>
      </c>
      <c r="G52" s="190">
        <v>3.9816792189704202</v>
      </c>
      <c r="H52" s="299">
        <v>1.9286867434186701</v>
      </c>
    </row>
    <row r="53" spans="1:8" ht="13" customHeight="1" x14ac:dyDescent="0.25">
      <c r="A53" s="26" t="s">
        <v>432</v>
      </c>
      <c r="B53" s="184">
        <v>2</v>
      </c>
      <c r="C53" s="190">
        <v>2.06610139704443</v>
      </c>
      <c r="D53" s="291">
        <v>0.352848055124168</v>
      </c>
      <c r="E53" s="190">
        <v>2.0137760092209702</v>
      </c>
      <c r="F53" s="291">
        <v>0.35313489244858398</v>
      </c>
      <c r="G53" s="190">
        <v>1.91020345401491</v>
      </c>
      <c r="H53" s="299">
        <v>0.35343304095470202</v>
      </c>
    </row>
    <row r="54" spans="1:8" ht="13" customHeight="1" x14ac:dyDescent="0.25">
      <c r="A54" s="26" t="s">
        <v>433</v>
      </c>
      <c r="B54" s="184">
        <v>2</v>
      </c>
      <c r="C54" s="190">
        <v>1.7649296508841299</v>
      </c>
      <c r="D54" s="291">
        <v>0.46505457664605798</v>
      </c>
      <c r="E54" s="190">
        <v>1.6860652440667701</v>
      </c>
      <c r="F54" s="291">
        <v>0.456886464786883</v>
      </c>
      <c r="G54" s="190">
        <v>1.86958141547292</v>
      </c>
      <c r="H54" s="299">
        <v>0.50148926944862204</v>
      </c>
    </row>
    <row r="55" spans="1:8" ht="13" customHeight="1" x14ac:dyDescent="0.25">
      <c r="A55" s="26" t="s">
        <v>434</v>
      </c>
      <c r="B55" s="184">
        <v>2</v>
      </c>
      <c r="C55" s="190">
        <v>1.65879378481875</v>
      </c>
      <c r="D55" s="291">
        <v>0.31601370406274198</v>
      </c>
      <c r="E55" s="190">
        <v>1.6935799012470301</v>
      </c>
      <c r="F55" s="291">
        <v>0.32444930632885199</v>
      </c>
      <c r="G55" s="190">
        <v>1.5382222733964299</v>
      </c>
      <c r="H55" s="299">
        <v>0.30136586929095099</v>
      </c>
    </row>
    <row r="56" spans="1:8" ht="13" customHeight="1" x14ac:dyDescent="0.25">
      <c r="A56" s="26" t="s">
        <v>435</v>
      </c>
      <c r="B56" s="184">
        <v>2</v>
      </c>
      <c r="C56" s="190">
        <v>1.8471179687633801</v>
      </c>
      <c r="D56" s="291">
        <v>0.29786979770052002</v>
      </c>
      <c r="E56" s="190">
        <v>1.8640947864216</v>
      </c>
      <c r="F56" s="291">
        <v>0.30313122737036602</v>
      </c>
      <c r="G56" s="190">
        <v>1.91549690996007</v>
      </c>
      <c r="H56" s="299">
        <v>0.31451491207969501</v>
      </c>
    </row>
    <row r="57" spans="1:8" ht="13" customHeight="1" x14ac:dyDescent="0.25">
      <c r="A57" s="26" t="s">
        <v>436</v>
      </c>
      <c r="B57" s="184">
        <v>2</v>
      </c>
      <c r="C57" s="190">
        <v>2.93113977771092</v>
      </c>
      <c r="D57" s="291">
        <v>0.83383243219796799</v>
      </c>
      <c r="E57" s="190">
        <v>2.9562166746232599</v>
      </c>
      <c r="F57" s="291">
        <v>0.86200694977020298</v>
      </c>
      <c r="G57" s="190">
        <v>2.7771847360297799</v>
      </c>
      <c r="H57" s="299">
        <v>0.86094512794160705</v>
      </c>
    </row>
    <row r="58" spans="1:8" ht="13" customHeight="1" x14ac:dyDescent="0.25">
      <c r="A58" s="26" t="s">
        <v>437</v>
      </c>
      <c r="B58" s="184">
        <v>2</v>
      </c>
      <c r="C58" s="190">
        <v>1.5701418547394801</v>
      </c>
      <c r="D58" s="291">
        <v>0.246569310853503</v>
      </c>
      <c r="E58" s="190">
        <v>1.5637773005620501</v>
      </c>
      <c r="F58" s="291">
        <v>0.25656880046590202</v>
      </c>
      <c r="G58" s="190">
        <v>1.57416054989772</v>
      </c>
      <c r="H58" s="299">
        <v>0.26350233340277901</v>
      </c>
    </row>
    <row r="59" spans="1:8" ht="13" customHeight="1" x14ac:dyDescent="0.25">
      <c r="A59" s="26" t="s">
        <v>438</v>
      </c>
      <c r="B59" s="184">
        <v>2</v>
      </c>
      <c r="C59" s="190">
        <v>2.2493937114426799</v>
      </c>
      <c r="D59" s="291">
        <v>0.535606378153205</v>
      </c>
      <c r="E59" s="190">
        <v>2.3284897514546499</v>
      </c>
      <c r="F59" s="291">
        <v>0.55276034889890602</v>
      </c>
      <c r="G59" s="190">
        <v>2.2527766012741899</v>
      </c>
      <c r="H59" s="299">
        <v>0.57754077085612499</v>
      </c>
    </row>
    <row r="60" spans="1:8" ht="13" customHeight="1" x14ac:dyDescent="0.25">
      <c r="A60" s="26" t="s">
        <v>439</v>
      </c>
      <c r="B60" s="184">
        <v>2</v>
      </c>
      <c r="C60" s="190">
        <v>3.83195950181153</v>
      </c>
      <c r="D60" s="291">
        <v>2.68257354288358</v>
      </c>
      <c r="E60" s="190">
        <v>4.1406202307681799</v>
      </c>
      <c r="F60" s="291">
        <v>2.6295486976980098</v>
      </c>
      <c r="G60" s="190">
        <v>2.9983688453371302</v>
      </c>
      <c r="H60" s="299">
        <v>1.29734368243521</v>
      </c>
    </row>
    <row r="61" spans="1:8" ht="13" customHeight="1" x14ac:dyDescent="0.25">
      <c r="A61" s="26" t="s">
        <v>440</v>
      </c>
      <c r="B61" s="184">
        <v>2</v>
      </c>
      <c r="C61" s="190">
        <v>0.89933595483210904</v>
      </c>
      <c r="D61" s="291">
        <v>0.13298150541718701</v>
      </c>
      <c r="E61" s="190">
        <v>0.88397349883669796</v>
      </c>
      <c r="F61" s="291">
        <v>0.13245196716719401</v>
      </c>
      <c r="G61" s="190">
        <v>0.89397627454670003</v>
      </c>
      <c r="H61" s="299">
        <v>0.13503474651456401</v>
      </c>
    </row>
    <row r="62" spans="1:8" ht="13" customHeight="1" x14ac:dyDescent="0.25">
      <c r="A62" s="26" t="s">
        <v>441</v>
      </c>
      <c r="B62" s="184">
        <v>2</v>
      </c>
      <c r="C62" s="190">
        <v>1.3305388832296301</v>
      </c>
      <c r="D62" s="291">
        <v>0.18285974467711499</v>
      </c>
      <c r="E62" s="190">
        <v>1.36954181391612</v>
      </c>
      <c r="F62" s="291">
        <v>0.18977710091479999</v>
      </c>
      <c r="G62" s="190">
        <v>1.35829930833072</v>
      </c>
      <c r="H62" s="299">
        <v>0.19026464702492801</v>
      </c>
    </row>
    <row r="63" spans="1:8" ht="13" customHeight="1" x14ac:dyDescent="0.25">
      <c r="A63" s="211" t="s">
        <v>442</v>
      </c>
      <c r="B63" s="185">
        <v>2</v>
      </c>
      <c r="C63" s="191">
        <v>1.76616605414908</v>
      </c>
      <c r="D63" s="292">
        <v>0.12870665219421301</v>
      </c>
      <c r="E63" s="191">
        <v>1.7575528532621401</v>
      </c>
      <c r="F63" s="292">
        <v>0.12793975248730799</v>
      </c>
      <c r="G63" s="191">
        <v>1.6746188893778</v>
      </c>
      <c r="H63" s="301">
        <v>9.5098875674385894E-2</v>
      </c>
    </row>
    <row r="64" spans="1:8" ht="13" customHeight="1" x14ac:dyDescent="0.25">
      <c r="A64" s="212" t="s">
        <v>443</v>
      </c>
      <c r="B64" s="186">
        <v>2</v>
      </c>
      <c r="C64" s="192">
        <v>1.62559803320024</v>
      </c>
      <c r="D64" s="293">
        <v>0.130656074334844</v>
      </c>
      <c r="E64" s="192">
        <v>1.6056959148621499</v>
      </c>
      <c r="F64" s="293">
        <v>0.13070966031336001</v>
      </c>
      <c r="G64" s="192">
        <v>1.56306101817077</v>
      </c>
      <c r="H64" s="302">
        <v>0.12543998200748599</v>
      </c>
    </row>
    <row r="65" spans="1:8" ht="13" customHeight="1" x14ac:dyDescent="0.25">
      <c r="A65" s="213" t="s">
        <v>444</v>
      </c>
      <c r="B65" s="187">
        <v>2</v>
      </c>
      <c r="C65" s="193">
        <v>1.7354753452296201</v>
      </c>
      <c r="D65" s="294">
        <v>8.5142616931760506E-2</v>
      </c>
      <c r="E65" s="193">
        <v>1.73998468016205</v>
      </c>
      <c r="F65" s="294">
        <v>8.5540572206937796E-2</v>
      </c>
      <c r="G65" s="193">
        <v>1.68356825555838</v>
      </c>
      <c r="H65" s="303">
        <v>7.3872651335888703E-2</v>
      </c>
    </row>
    <row r="66" spans="1:8" ht="13" customHeight="1" x14ac:dyDescent="0.25">
      <c r="A66" s="26" t="s">
        <v>445</v>
      </c>
      <c r="B66" s="184">
        <v>2</v>
      </c>
      <c r="C66" s="190">
        <v>3.3505272081093498</v>
      </c>
      <c r="D66" s="291">
        <v>1.5210861717978399</v>
      </c>
      <c r="E66" s="190">
        <v>3.5395777891711999</v>
      </c>
      <c r="F66" s="291">
        <v>1.6931604424876101</v>
      </c>
      <c r="G66" s="190">
        <v>3.0390552903540602</v>
      </c>
      <c r="H66" s="299">
        <v>1.5310875491909901</v>
      </c>
    </row>
    <row r="67" spans="1:8" ht="13" customHeight="1" x14ac:dyDescent="0.25">
      <c r="A67" s="26" t="s">
        <v>446</v>
      </c>
      <c r="B67" s="184">
        <v>2</v>
      </c>
      <c r="C67" s="190">
        <v>1.74777718327799</v>
      </c>
      <c r="D67" s="291">
        <v>0.71038178906940497</v>
      </c>
      <c r="E67" s="190">
        <v>1.6235525855563</v>
      </c>
      <c r="F67" s="291">
        <v>0.68512078027775802</v>
      </c>
      <c r="G67" s="190">
        <v>1.2853103271677899</v>
      </c>
      <c r="H67" s="299">
        <v>0.56874582848758903</v>
      </c>
    </row>
    <row r="68" spans="1:8" ht="13" customHeight="1" x14ac:dyDescent="0.25">
      <c r="A68" s="26" t="s">
        <v>447</v>
      </c>
      <c r="B68" s="184">
        <v>2</v>
      </c>
      <c r="C68" s="190">
        <v>1.26263110197372</v>
      </c>
      <c r="D68" s="291">
        <v>0.672088523339193</v>
      </c>
      <c r="E68" s="190">
        <v>1.6381306628682</v>
      </c>
      <c r="F68" s="291">
        <v>0.89990438516624505</v>
      </c>
      <c r="G68" s="190">
        <v>1.7972835195661601</v>
      </c>
      <c r="H68" s="299">
        <v>1.0775669942719801</v>
      </c>
    </row>
    <row r="69" spans="1:8" ht="13" customHeight="1" x14ac:dyDescent="0.25">
      <c r="A69" s="27" t="s">
        <v>448</v>
      </c>
      <c r="B69" s="200">
        <v>2</v>
      </c>
      <c r="C69" s="201">
        <v>3.17035326135316</v>
      </c>
      <c r="D69" s="296">
        <v>1.0859718709495001</v>
      </c>
      <c r="E69" s="201">
        <v>3.1771067424161101</v>
      </c>
      <c r="F69" s="296">
        <v>1.07444692550891</v>
      </c>
      <c r="G69" s="201">
        <v>3.24474384635757</v>
      </c>
      <c r="H69" s="304">
        <v>1.1315492030635801</v>
      </c>
    </row>
    <row r="70" spans="1:8" ht="13" customHeight="1" x14ac:dyDescent="0.25">
      <c r="A70" s="26"/>
      <c r="B70" s="188"/>
      <c r="C70" s="190" t="s">
        <v>1874</v>
      </c>
      <c r="D70" s="291" t="s">
        <v>1875</v>
      </c>
      <c r="E70" s="190" t="s">
        <v>1876</v>
      </c>
      <c r="F70" s="291" t="s">
        <v>1877</v>
      </c>
      <c r="G70" s="190" t="s">
        <v>1878</v>
      </c>
      <c r="H70" s="299" t="s">
        <v>1879</v>
      </c>
    </row>
    <row r="71" spans="1:8" ht="13" customHeight="1" x14ac:dyDescent="0.25">
      <c r="A71" s="26" t="s">
        <v>392</v>
      </c>
      <c r="B71" s="188">
        <v>1</v>
      </c>
      <c r="C71" s="190">
        <v>2.0964449049207401</v>
      </c>
      <c r="D71" s="291">
        <v>0.59596238114631395</v>
      </c>
      <c r="E71" s="190">
        <v>2.1588839744291701</v>
      </c>
      <c r="F71" s="291">
        <v>0.59016192836596704</v>
      </c>
      <c r="G71" s="190">
        <v>2.3014164380717599</v>
      </c>
      <c r="H71" s="299">
        <v>0.64568997717156995</v>
      </c>
    </row>
    <row r="72" spans="1:8" ht="13" customHeight="1" x14ac:dyDescent="0.25">
      <c r="A72" s="26" t="s">
        <v>396</v>
      </c>
      <c r="B72" s="188">
        <v>1</v>
      </c>
      <c r="C72" s="190">
        <v>1.9639173026782</v>
      </c>
      <c r="D72" s="291">
        <v>0.356866305701734</v>
      </c>
      <c r="E72" s="190">
        <v>1.9762531257620899</v>
      </c>
      <c r="F72" s="291">
        <v>0.35853691252048803</v>
      </c>
      <c r="G72" s="190">
        <v>1.8652054317686999</v>
      </c>
      <c r="H72" s="299">
        <v>0.34512422716372898</v>
      </c>
    </row>
    <row r="73" spans="1:8" ht="13" customHeight="1" x14ac:dyDescent="0.25">
      <c r="A73" s="210" t="s">
        <v>398</v>
      </c>
      <c r="B73" s="188">
        <v>1</v>
      </c>
      <c r="C73" s="190">
        <v>1.66766768337407</v>
      </c>
      <c r="D73" s="291">
        <v>0.443484153275921</v>
      </c>
      <c r="E73" s="190">
        <v>1.66479623028962</v>
      </c>
      <c r="F73" s="291">
        <v>0.439600537138225</v>
      </c>
      <c r="G73" s="190">
        <v>1.55025514894641</v>
      </c>
      <c r="H73" s="299">
        <v>0.432025425780448</v>
      </c>
    </row>
    <row r="74" spans="1:8" ht="13" customHeight="1" x14ac:dyDescent="0.25">
      <c r="A74" s="26" t="s">
        <v>399</v>
      </c>
      <c r="B74" s="188">
        <v>1</v>
      </c>
      <c r="C74" s="190">
        <v>1.38356772730054</v>
      </c>
      <c r="D74" s="291">
        <v>0.213802510980688</v>
      </c>
      <c r="E74" s="190">
        <v>1.3666818801546301</v>
      </c>
      <c r="F74" s="291">
        <v>0.21111697745188401</v>
      </c>
      <c r="G74" s="190">
        <v>1.3773942730767701</v>
      </c>
      <c r="H74" s="299">
        <v>0.225444070627318</v>
      </c>
    </row>
    <row r="75" spans="1:8" ht="13" customHeight="1" x14ac:dyDescent="0.25">
      <c r="A75" s="26" t="s">
        <v>410</v>
      </c>
      <c r="B75" s="188">
        <v>1</v>
      </c>
      <c r="C75" s="190">
        <v>1.4413704663024101</v>
      </c>
      <c r="D75" s="291">
        <v>0.36276998082048301</v>
      </c>
      <c r="E75" s="190">
        <v>1.4119066533239999</v>
      </c>
      <c r="F75" s="291">
        <v>0.36737983059037999</v>
      </c>
      <c r="G75" s="190">
        <v>1.33004180316567</v>
      </c>
      <c r="H75" s="299">
        <v>0.35003588866144503</v>
      </c>
    </row>
    <row r="76" spans="1:8" ht="13" customHeight="1" x14ac:dyDescent="0.25">
      <c r="A76" s="26" t="s">
        <v>415</v>
      </c>
      <c r="B76" s="188">
        <v>1</v>
      </c>
      <c r="C76" s="190">
        <v>1.43276806322711</v>
      </c>
      <c r="D76" s="291">
        <v>0.22560087821395999</v>
      </c>
      <c r="E76" s="190">
        <v>1.3841153860564299</v>
      </c>
      <c r="F76" s="291">
        <v>0.22321106460906601</v>
      </c>
      <c r="G76" s="190">
        <v>1.3165853417106299</v>
      </c>
      <c r="H76" s="299">
        <v>0.21579950431558401</v>
      </c>
    </row>
    <row r="77" spans="1:8" ht="13" customHeight="1" x14ac:dyDescent="0.25">
      <c r="A77" s="26" t="s">
        <v>417</v>
      </c>
      <c r="B77" s="188">
        <v>1</v>
      </c>
      <c r="C77" s="190">
        <v>1.0324970369397499</v>
      </c>
      <c r="D77" s="291">
        <v>0.17636500224895199</v>
      </c>
      <c r="E77" s="190">
        <v>1.0516784608818399</v>
      </c>
      <c r="F77" s="291">
        <v>0.18474726730135199</v>
      </c>
      <c r="G77" s="190">
        <v>1.0450856630520899</v>
      </c>
      <c r="H77" s="299">
        <v>0.18578436043038399</v>
      </c>
    </row>
    <row r="78" spans="1:8" ht="13" customHeight="1" x14ac:dyDescent="0.25">
      <c r="A78" s="26" t="s">
        <v>423</v>
      </c>
      <c r="B78" s="188">
        <v>1</v>
      </c>
      <c r="C78" s="190">
        <v>1.75859169972883</v>
      </c>
      <c r="D78" s="291">
        <v>0.33902903578078403</v>
      </c>
      <c r="E78" s="190">
        <v>1.7917741368598401</v>
      </c>
      <c r="F78" s="291">
        <v>0.34145890345204</v>
      </c>
      <c r="G78" s="190">
        <v>1.8280249668775499</v>
      </c>
      <c r="H78" s="299">
        <v>0.34568324890053798</v>
      </c>
    </row>
    <row r="79" spans="1:8" ht="13" customHeight="1" x14ac:dyDescent="0.25">
      <c r="A79" s="26" t="s">
        <v>428</v>
      </c>
      <c r="B79" s="188">
        <v>1</v>
      </c>
      <c r="C79" s="190">
        <v>1.08889605060012</v>
      </c>
      <c r="D79" s="291">
        <v>0.20748315432141601</v>
      </c>
      <c r="E79" s="190">
        <v>1.05501409510505</v>
      </c>
      <c r="F79" s="291">
        <v>0.20626123567344901</v>
      </c>
      <c r="G79" s="190">
        <v>1.04651923684176</v>
      </c>
      <c r="H79" s="299">
        <v>0.20790754796406399</v>
      </c>
    </row>
    <row r="80" spans="1:8" ht="13" customHeight="1" x14ac:dyDescent="0.25">
      <c r="A80" s="26" t="s">
        <v>433</v>
      </c>
      <c r="B80" s="188">
        <v>1</v>
      </c>
      <c r="C80" s="190">
        <v>1.2553988019164</v>
      </c>
      <c r="D80" s="291">
        <v>0.29468970787359799</v>
      </c>
      <c r="E80" s="190">
        <v>1.2292132514485199</v>
      </c>
      <c r="F80" s="291">
        <v>0.289311145082572</v>
      </c>
      <c r="G80" s="190">
        <v>1.2267617710158101</v>
      </c>
      <c r="H80" s="299">
        <v>0.29155514314109598</v>
      </c>
    </row>
    <row r="81" spans="1:8" ht="13" customHeight="1" x14ac:dyDescent="0.25">
      <c r="A81" s="26" t="s">
        <v>435</v>
      </c>
      <c r="B81" s="188">
        <v>1</v>
      </c>
      <c r="C81" s="190">
        <v>1.7214703472409101</v>
      </c>
      <c r="D81" s="291">
        <v>0.34882379625246301</v>
      </c>
      <c r="E81" s="190">
        <v>1.7329124167632699</v>
      </c>
      <c r="F81" s="291">
        <v>0.34851621346903999</v>
      </c>
      <c r="G81" s="190">
        <v>1.7182492279346899</v>
      </c>
      <c r="H81" s="299">
        <v>0.34293563676186301</v>
      </c>
    </row>
    <row r="82" spans="1:8" ht="13" customHeight="1" x14ac:dyDescent="0.25">
      <c r="A82" s="26" t="s">
        <v>437</v>
      </c>
      <c r="B82" s="188">
        <v>1</v>
      </c>
      <c r="C82" s="190">
        <v>1.3981729709787101</v>
      </c>
      <c r="D82" s="291">
        <v>0.236108960238259</v>
      </c>
      <c r="E82" s="190">
        <v>1.3776192484203</v>
      </c>
      <c r="F82" s="291">
        <v>0.228690471943194</v>
      </c>
      <c r="G82" s="190">
        <v>1.39975110819506</v>
      </c>
      <c r="H82" s="299">
        <v>0.244788143662623</v>
      </c>
    </row>
    <row r="83" spans="1:8" ht="13" customHeight="1" x14ac:dyDescent="0.25">
      <c r="A83" s="26" t="s">
        <v>438</v>
      </c>
      <c r="B83" s="188">
        <v>1</v>
      </c>
      <c r="C83" s="190">
        <v>2.3314358440447802</v>
      </c>
      <c r="D83" s="291">
        <v>0.54334240408863099</v>
      </c>
      <c r="E83" s="190">
        <v>2.2994178269504499</v>
      </c>
      <c r="F83" s="291">
        <v>0.53197313987870198</v>
      </c>
      <c r="G83" s="190">
        <v>2.2408729399071401</v>
      </c>
      <c r="H83" s="299">
        <v>0.52651424324650797</v>
      </c>
    </row>
    <row r="84" spans="1:8" ht="13" customHeight="1" x14ac:dyDescent="0.25">
      <c r="A84" s="62" t="s">
        <v>449</v>
      </c>
      <c r="B84" s="189">
        <v>1</v>
      </c>
      <c r="C84" s="194">
        <v>1.5753776013232099</v>
      </c>
      <c r="D84" s="295">
        <v>0.10066849761082999</v>
      </c>
      <c r="E84" s="194">
        <v>1.56962253801296</v>
      </c>
      <c r="F84" s="295">
        <v>9.9997569167768696E-2</v>
      </c>
      <c r="G84" s="194">
        <v>1.5579923501348001</v>
      </c>
      <c r="H84" s="300">
        <v>0.10182132631457</v>
      </c>
    </row>
    <row r="85" spans="1:8" ht="13" customHeight="1" x14ac:dyDescent="0.25">
      <c r="A85" s="26" t="s">
        <v>121</v>
      </c>
      <c r="B85" s="188">
        <v>1</v>
      </c>
      <c r="C85" s="190">
        <v>2.17390000057416</v>
      </c>
      <c r="D85" s="291">
        <v>0.50693017790067696</v>
      </c>
      <c r="E85" s="190">
        <v>2.17739530034273</v>
      </c>
      <c r="F85" s="291">
        <v>0.51584533506654195</v>
      </c>
      <c r="G85" s="190">
        <v>2.1651290931092002</v>
      </c>
      <c r="H85" s="299">
        <v>0.51202211610952497</v>
      </c>
    </row>
    <row r="86" spans="1:8" ht="13" customHeight="1" x14ac:dyDescent="0.25">
      <c r="A86" s="26" t="s">
        <v>446</v>
      </c>
      <c r="B86" s="188">
        <v>1</v>
      </c>
      <c r="C86" s="190">
        <v>1.5240221371849501</v>
      </c>
      <c r="D86" s="291">
        <v>0.79134118582207102</v>
      </c>
      <c r="E86" s="190">
        <v>1.3632239324928801</v>
      </c>
      <c r="F86" s="291">
        <v>0.71139342868307098</v>
      </c>
      <c r="G86" s="190">
        <v>1.4201866688803</v>
      </c>
      <c r="H86" s="299">
        <v>0.74377394262126995</v>
      </c>
    </row>
    <row r="87" spans="1:8" ht="13" customHeight="1" x14ac:dyDescent="0.25">
      <c r="A87" s="27" t="s">
        <v>447</v>
      </c>
      <c r="B87" s="203">
        <v>1</v>
      </c>
      <c r="C87" s="201">
        <v>5.0530587261676398</v>
      </c>
      <c r="D87" s="296">
        <v>2.18794885124167</v>
      </c>
      <c r="E87" s="201">
        <v>4.8762804112124902</v>
      </c>
      <c r="F87" s="296">
        <v>2.09472042763863</v>
      </c>
      <c r="G87" s="201">
        <v>5.0764911403589998</v>
      </c>
      <c r="H87" s="304">
        <v>2.29361386273504</v>
      </c>
    </row>
    <row r="88" spans="1:8" ht="13" customHeight="1" x14ac:dyDescent="0.25">
      <c r="A88" s="26"/>
      <c r="B88" s="96"/>
      <c r="C88" s="190" t="s">
        <v>1874</v>
      </c>
      <c r="D88" s="291" t="s">
        <v>1875</v>
      </c>
      <c r="E88" s="190" t="s">
        <v>1876</v>
      </c>
      <c r="F88" s="291" t="s">
        <v>1877</v>
      </c>
      <c r="G88" s="190" t="s">
        <v>1878</v>
      </c>
      <c r="H88" s="299" t="s">
        <v>1879</v>
      </c>
    </row>
    <row r="89" spans="1:8" ht="13" customHeight="1" x14ac:dyDescent="0.25">
      <c r="A89" s="26" t="s">
        <v>404</v>
      </c>
      <c r="B89" s="96">
        <v>3</v>
      </c>
      <c r="C89" s="190">
        <v>2.2417447018085599</v>
      </c>
      <c r="D89" s="291">
        <v>0.47881278338434102</v>
      </c>
      <c r="E89" s="190">
        <v>2.1391689092330499</v>
      </c>
      <c r="F89" s="291">
        <v>0.47320002880191803</v>
      </c>
      <c r="G89" s="190">
        <v>2.2276088165317902</v>
      </c>
      <c r="H89" s="299">
        <v>0.50489622252088096</v>
      </c>
    </row>
    <row r="90" spans="1:8" ht="13" customHeight="1" x14ac:dyDescent="0.25">
      <c r="A90" s="26" t="s">
        <v>407</v>
      </c>
      <c r="B90" s="96">
        <v>3</v>
      </c>
      <c r="C90" s="190">
        <v>2.5193217525950602</v>
      </c>
      <c r="D90" s="291">
        <v>1.1461764744407099</v>
      </c>
      <c r="E90" s="190">
        <v>2.46985499056674</v>
      </c>
      <c r="F90" s="291">
        <v>1.2310256612966599</v>
      </c>
      <c r="G90" s="190">
        <v>1.7736834703380699</v>
      </c>
      <c r="H90" s="299">
        <v>0.85929427861585395</v>
      </c>
    </row>
    <row r="91" spans="1:8" ht="13" customHeight="1" x14ac:dyDescent="0.25">
      <c r="A91" s="26" t="s">
        <v>124</v>
      </c>
      <c r="B91" s="96">
        <v>3</v>
      </c>
      <c r="C91" s="190">
        <v>3.7465988643480799</v>
      </c>
      <c r="D91" s="291">
        <v>1.0570123609389801</v>
      </c>
      <c r="E91" s="190">
        <v>4.3208860985427302</v>
      </c>
      <c r="F91" s="291">
        <v>1.33391748259081</v>
      </c>
      <c r="G91" s="190">
        <v>4.4660215244400598</v>
      </c>
      <c r="H91" s="299">
        <v>1.4077728390737101</v>
      </c>
    </row>
    <row r="92" spans="1:8" ht="13" customHeight="1" x14ac:dyDescent="0.25">
      <c r="A92" s="26" t="s">
        <v>426</v>
      </c>
      <c r="B92" s="96">
        <v>3</v>
      </c>
      <c r="C92" s="190">
        <v>1.6034186257895</v>
      </c>
      <c r="D92" s="291">
        <v>0.200285428068223</v>
      </c>
      <c r="E92" s="190">
        <v>1.62234490741641</v>
      </c>
      <c r="F92" s="291">
        <v>0.203955743695097</v>
      </c>
      <c r="G92" s="190">
        <v>1.56556485563964</v>
      </c>
      <c r="H92" s="299">
        <v>0.20488520437087401</v>
      </c>
    </row>
    <row r="93" spans="1:8" ht="13" customHeight="1" x14ac:dyDescent="0.25">
      <c r="A93" s="26" t="s">
        <v>428</v>
      </c>
      <c r="B93" s="96">
        <v>3</v>
      </c>
      <c r="C93" s="190">
        <v>1.2531349828132099</v>
      </c>
      <c r="D93" s="291">
        <v>0.17607699590657699</v>
      </c>
      <c r="E93" s="190">
        <v>1.2688103182780699</v>
      </c>
      <c r="F93" s="291">
        <v>0.18087063070827</v>
      </c>
      <c r="G93" s="190">
        <v>1.2746707188014901</v>
      </c>
      <c r="H93" s="299">
        <v>0.18797290829271801</v>
      </c>
    </row>
    <row r="94" spans="1:8" ht="13" customHeight="1" x14ac:dyDescent="0.25">
      <c r="A94" s="26" t="s">
        <v>433</v>
      </c>
      <c r="B94" s="96">
        <v>3</v>
      </c>
      <c r="C94" s="190">
        <v>2.39181385101999</v>
      </c>
      <c r="D94" s="291">
        <v>0.80624563528215698</v>
      </c>
      <c r="E94" s="190">
        <v>2.4308107252656899</v>
      </c>
      <c r="F94" s="291">
        <v>0.84282761270064799</v>
      </c>
      <c r="G94" s="190">
        <v>2.3080701274578099</v>
      </c>
      <c r="H94" s="299">
        <v>0.83173026195923905</v>
      </c>
    </row>
    <row r="95" spans="1:8" ht="13" customHeight="1" x14ac:dyDescent="0.25">
      <c r="A95" s="26" t="s">
        <v>437</v>
      </c>
      <c r="B95" s="96">
        <v>3</v>
      </c>
      <c r="C95" s="190">
        <v>1.33346906761394</v>
      </c>
      <c r="D95" s="291">
        <v>0.20326004363442901</v>
      </c>
      <c r="E95" s="190">
        <v>1.32805735208733</v>
      </c>
      <c r="F95" s="291">
        <v>0.20295473773435199</v>
      </c>
      <c r="G95" s="190">
        <v>1.32818874922965</v>
      </c>
      <c r="H95" s="299">
        <v>0.20636119209024201</v>
      </c>
    </row>
    <row r="96" spans="1:8" ht="13" customHeight="1" x14ac:dyDescent="0.25">
      <c r="A96" s="26" t="s">
        <v>438</v>
      </c>
      <c r="B96" s="96">
        <v>3</v>
      </c>
      <c r="C96" s="190">
        <v>1.65290831531988</v>
      </c>
      <c r="D96" s="291">
        <v>0.42544660536261603</v>
      </c>
      <c r="E96" s="190">
        <v>1.7913517194450801</v>
      </c>
      <c r="F96" s="291">
        <v>0.44290431840956801</v>
      </c>
      <c r="G96" s="190">
        <v>1.74532264191564</v>
      </c>
      <c r="H96" s="299">
        <v>0.42769127597815298</v>
      </c>
    </row>
    <row r="97" spans="1:8" ht="13" customHeight="1" x14ac:dyDescent="0.25">
      <c r="A97" s="63" t="s">
        <v>450</v>
      </c>
      <c r="B97" s="207">
        <v>3</v>
      </c>
      <c r="C97" s="208">
        <v>2.0928012701635299</v>
      </c>
      <c r="D97" s="298">
        <v>0.23729353421118199</v>
      </c>
      <c r="E97" s="208">
        <v>2.1714106276043901</v>
      </c>
      <c r="F97" s="298">
        <v>0.266361586722201</v>
      </c>
      <c r="G97" s="208">
        <v>2.0861413630442698</v>
      </c>
      <c r="H97" s="306">
        <v>0.24905204583583901</v>
      </c>
    </row>
    <row r="99" spans="1:8" x14ac:dyDescent="0.25">
      <c r="A99" s="178" t="s">
        <v>618</v>
      </c>
    </row>
    <row r="100" spans="1:8" x14ac:dyDescent="0.25">
      <c r="A100" s="178" t="s">
        <v>619</v>
      </c>
    </row>
    <row r="101" spans="1:8" x14ac:dyDescent="0.25">
      <c r="A101" s="178" t="s">
        <v>457</v>
      </c>
    </row>
    <row r="102" spans="1:8" x14ac:dyDescent="0.25">
      <c r="A102" s="178" t="s">
        <v>620</v>
      </c>
    </row>
    <row r="103" spans="1:8" x14ac:dyDescent="0.25">
      <c r="A103" s="178" t="s">
        <v>459</v>
      </c>
    </row>
    <row r="104" spans="1:8" x14ac:dyDescent="0.25">
      <c r="A104" s="178" t="s">
        <v>460</v>
      </c>
    </row>
    <row r="105" spans="1:8" x14ac:dyDescent="0.25">
      <c r="A105" s="178" t="s">
        <v>461</v>
      </c>
    </row>
    <row r="106" spans="1:8" x14ac:dyDescent="0.25">
      <c r="A106" s="178" t="s">
        <v>462</v>
      </c>
    </row>
    <row r="107" spans="1:8" x14ac:dyDescent="0.25">
      <c r="A107" s="181" t="str">
        <f>HYPERLINK("https://oecdcode.org/disclaimers/cyprus.html", "Information on data for Cyprus: https://oecdcode.org/disclaimers/cyprus.html")</f>
        <v>Information on data for Cyprus: https://oecdcode.org/disclaimers/cyprus.html</v>
      </c>
    </row>
    <row r="108" spans="1:8" x14ac:dyDescent="0.25">
      <c r="A108" s="178" t="s">
        <v>463</v>
      </c>
    </row>
  </sheetData>
  <mergeCells count="5">
    <mergeCell ref="B8:B10"/>
    <mergeCell ref="C9:D9"/>
    <mergeCell ref="E9:F9"/>
    <mergeCell ref="G9:H9"/>
    <mergeCell ref="C8:H8"/>
  </mergeCells>
  <conditionalFormatting sqref="C1:C200">
    <cfRule type="expression" dxfId="311" priority="3">
      <formula>ABS(LN(C1)/(D1/C1))&gt;1.95996398454005</formula>
    </cfRule>
  </conditionalFormatting>
  <conditionalFormatting sqref="E1:E200">
    <cfRule type="expression" dxfId="310" priority="2">
      <formula>ABS(LN(E1)/(F1/E1))&gt;1.95996398454005</formula>
    </cfRule>
  </conditionalFormatting>
  <conditionalFormatting sqref="G1:G200">
    <cfRule type="expression" dxfId="309" priority="1">
      <formula>ABS(LN(G1)/(H1/G1))&gt;1.95996398454005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V108"/>
  <sheetViews>
    <sheetView showGridLines="0" zoomScale="80" workbookViewId="0"/>
  </sheetViews>
  <sheetFormatPr defaultColWidth="10.90625" defaultRowHeight="12.5" x14ac:dyDescent="0.25"/>
  <cols>
    <col min="1" max="1" width="30.7265625" customWidth="1"/>
    <col min="2" max="2" width="8.7265625" customWidth="1"/>
  </cols>
  <sheetData>
    <row r="1" spans="1:22" x14ac:dyDescent="0.25">
      <c r="A1" s="41" t="s">
        <v>305</v>
      </c>
    </row>
    <row r="2" spans="1:22" ht="13" x14ac:dyDescent="0.3">
      <c r="A2" s="42" t="s">
        <v>306</v>
      </c>
    </row>
    <row r="3" spans="1:22" ht="13" x14ac:dyDescent="0.3">
      <c r="A3" s="43" t="s">
        <v>387</v>
      </c>
    </row>
    <row r="4" spans="1:22" x14ac:dyDescent="0.25">
      <c r="A4" s="160" t="str">
        <f>HYPERLINK("#'TOC'!A1", "Back to TOC")</f>
        <v>Back to TOC</v>
      </c>
    </row>
    <row r="7" spans="1:22" ht="30" customHeight="1" x14ac:dyDescent="0.25">
      <c r="B7" s="658" t="s">
        <v>388</v>
      </c>
      <c r="C7" s="662" t="s">
        <v>626</v>
      </c>
      <c r="D7" s="662"/>
      <c r="E7" s="662"/>
      <c r="F7" s="662"/>
      <c r="G7" s="662"/>
      <c r="H7" s="662"/>
      <c r="I7" s="662"/>
      <c r="J7" s="662"/>
      <c r="K7" s="696" t="s">
        <v>586</v>
      </c>
      <c r="L7" s="696"/>
      <c r="M7" s="662" t="s">
        <v>626</v>
      </c>
      <c r="N7" s="662"/>
      <c r="O7" s="662"/>
      <c r="P7" s="662"/>
      <c r="Q7" s="662"/>
      <c r="R7" s="662"/>
      <c r="S7" s="662"/>
      <c r="T7" s="662"/>
      <c r="U7" s="696" t="s">
        <v>586</v>
      </c>
      <c r="V7" s="698"/>
    </row>
    <row r="8" spans="1:22" ht="105" customHeight="1" x14ac:dyDescent="0.25">
      <c r="B8" s="659"/>
      <c r="C8" s="647" t="s">
        <v>623</v>
      </c>
      <c r="D8" s="647"/>
      <c r="E8" s="647" t="s">
        <v>625</v>
      </c>
      <c r="F8" s="647"/>
      <c r="G8" s="647" t="s">
        <v>622</v>
      </c>
      <c r="H8" s="647"/>
      <c r="I8" s="647" t="s">
        <v>624</v>
      </c>
      <c r="J8" s="647"/>
      <c r="K8" s="697"/>
      <c r="L8" s="697"/>
      <c r="M8" s="647" t="s">
        <v>623</v>
      </c>
      <c r="N8" s="647"/>
      <c r="O8" s="647" t="s">
        <v>625</v>
      </c>
      <c r="P8" s="647"/>
      <c r="Q8" s="647" t="s">
        <v>622</v>
      </c>
      <c r="R8" s="647"/>
      <c r="S8" s="647" t="s">
        <v>624</v>
      </c>
      <c r="T8" s="647"/>
      <c r="U8" s="697"/>
      <c r="V8" s="699"/>
    </row>
    <row r="9" spans="1:22" ht="15" customHeight="1" x14ac:dyDescent="0.25">
      <c r="B9" s="659"/>
      <c r="C9" s="649" t="s">
        <v>627</v>
      </c>
      <c r="D9" s="649"/>
      <c r="E9" s="649"/>
      <c r="F9" s="649"/>
      <c r="G9" s="649"/>
      <c r="H9" s="649"/>
      <c r="I9" s="649"/>
      <c r="J9" s="649"/>
      <c r="K9" s="649"/>
      <c r="L9" s="649"/>
      <c r="M9" s="649" t="s">
        <v>616</v>
      </c>
      <c r="N9" s="649"/>
      <c r="O9" s="649"/>
      <c r="P9" s="649"/>
      <c r="Q9" s="649"/>
      <c r="R9" s="649"/>
      <c r="S9" s="649"/>
      <c r="T9" s="649"/>
      <c r="U9" s="649"/>
      <c r="V9" s="661"/>
    </row>
    <row r="10" spans="1:22" ht="15" customHeight="1" x14ac:dyDescent="0.25">
      <c r="B10" s="660"/>
      <c r="C10" s="144" t="s">
        <v>470</v>
      </c>
      <c r="D10" s="144" t="s">
        <v>389</v>
      </c>
      <c r="E10" s="144" t="s">
        <v>470</v>
      </c>
      <c r="F10" s="144" t="s">
        <v>389</v>
      </c>
      <c r="G10" s="144" t="s">
        <v>470</v>
      </c>
      <c r="H10" s="144" t="s">
        <v>389</v>
      </c>
      <c r="I10" s="144" t="s">
        <v>470</v>
      </c>
      <c r="J10" s="144" t="s">
        <v>389</v>
      </c>
      <c r="K10" s="144" t="s">
        <v>587</v>
      </c>
      <c r="L10" s="144" t="s">
        <v>389</v>
      </c>
      <c r="M10" s="144" t="s">
        <v>470</v>
      </c>
      <c r="N10" s="144" t="s">
        <v>389</v>
      </c>
      <c r="O10" s="144" t="s">
        <v>470</v>
      </c>
      <c r="P10" s="144" t="s">
        <v>389</v>
      </c>
      <c r="Q10" s="144" t="s">
        <v>470</v>
      </c>
      <c r="R10" s="144" t="s">
        <v>389</v>
      </c>
      <c r="S10" s="144" t="s">
        <v>470</v>
      </c>
      <c r="T10" s="144" t="s">
        <v>389</v>
      </c>
      <c r="U10" s="144" t="s">
        <v>587</v>
      </c>
      <c r="V10" s="183" t="s">
        <v>389</v>
      </c>
    </row>
    <row r="11" spans="1:22" ht="13" customHeight="1" x14ac:dyDescent="0.25">
      <c r="A11" s="214"/>
      <c r="B11" s="204"/>
      <c r="C11" s="205" t="s">
        <v>1880</v>
      </c>
      <c r="D11" s="313" t="s">
        <v>1881</v>
      </c>
      <c r="E11" s="205" t="s">
        <v>1882</v>
      </c>
      <c r="F11" s="313" t="s">
        <v>1883</v>
      </c>
      <c r="G11" s="205" t="s">
        <v>1884</v>
      </c>
      <c r="H11" s="313" t="s">
        <v>1885</v>
      </c>
      <c r="I11" s="205" t="s">
        <v>1886</v>
      </c>
      <c r="J11" s="313" t="s">
        <v>1887</v>
      </c>
      <c r="K11" s="205" t="s">
        <v>1888</v>
      </c>
      <c r="L11" s="313" t="s">
        <v>1889</v>
      </c>
      <c r="M11" s="205" t="s">
        <v>1890</v>
      </c>
      <c r="N11" s="313" t="s">
        <v>1891</v>
      </c>
      <c r="O11" s="205" t="s">
        <v>1892</v>
      </c>
      <c r="P11" s="313" t="s">
        <v>1893</v>
      </c>
      <c r="Q11" s="205" t="s">
        <v>1894</v>
      </c>
      <c r="R11" s="313" t="s">
        <v>1895</v>
      </c>
      <c r="S11" s="205" t="s">
        <v>1896</v>
      </c>
      <c r="T11" s="313" t="s">
        <v>1897</v>
      </c>
      <c r="U11" s="205" t="s">
        <v>1898</v>
      </c>
      <c r="V11" s="321" t="s">
        <v>1899</v>
      </c>
    </row>
    <row r="12" spans="1:22" ht="13" customHeight="1" x14ac:dyDescent="0.25">
      <c r="A12" s="26" t="s">
        <v>391</v>
      </c>
      <c r="B12" s="184">
        <v>2</v>
      </c>
      <c r="C12" s="190">
        <v>-0.665948551469145</v>
      </c>
      <c r="D12" s="307">
        <v>0.13731747038435499</v>
      </c>
      <c r="E12" s="190">
        <v>-4.48267878273663E-2</v>
      </c>
      <c r="F12" s="307">
        <v>0.128858346370014</v>
      </c>
      <c r="G12" s="190">
        <v>-0.151483348395102</v>
      </c>
      <c r="H12" s="307">
        <v>0.17282375806112099</v>
      </c>
      <c r="I12" s="190">
        <v>-0.36557303350940601</v>
      </c>
      <c r="J12" s="307">
        <v>0.18908834215550799</v>
      </c>
      <c r="K12" s="190">
        <v>2.4143902035133</v>
      </c>
      <c r="L12" s="307">
        <v>0.76239012904197401</v>
      </c>
      <c r="M12" s="190">
        <v>-0.63389894274730396</v>
      </c>
      <c r="N12" s="307">
        <v>0.143005795014127</v>
      </c>
      <c r="O12" s="190">
        <v>-1.3956461419478599E-2</v>
      </c>
      <c r="P12" s="307">
        <v>0.123500750038438</v>
      </c>
      <c r="Q12" s="190">
        <v>-8.2443937872762496E-2</v>
      </c>
      <c r="R12" s="307">
        <v>0.176042700260966</v>
      </c>
      <c r="S12" s="190">
        <v>-0.32864343276658498</v>
      </c>
      <c r="T12" s="307">
        <v>0.18414099374093301</v>
      </c>
      <c r="U12" s="190">
        <v>4.6906248121787097</v>
      </c>
      <c r="V12" s="315">
        <v>1.03395148768084</v>
      </c>
    </row>
    <row r="13" spans="1:22" ht="13" customHeight="1" x14ac:dyDescent="0.25">
      <c r="A13" s="26" t="s">
        <v>392</v>
      </c>
      <c r="B13" s="184">
        <v>2</v>
      </c>
      <c r="C13" s="190">
        <v>9.2336156915677602E-3</v>
      </c>
      <c r="D13" s="307">
        <v>0.117605356135095</v>
      </c>
      <c r="E13" s="190">
        <v>0.178708019948425</v>
      </c>
      <c r="F13" s="307">
        <v>0.107057303637172</v>
      </c>
      <c r="G13" s="190">
        <v>-4.0945018814342898E-2</v>
      </c>
      <c r="H13" s="307">
        <v>0.10006645300539201</v>
      </c>
      <c r="I13" s="190">
        <v>-0.276686022913605</v>
      </c>
      <c r="J13" s="307">
        <v>0.103854102456405</v>
      </c>
      <c r="K13" s="190">
        <v>0.75417485862256095</v>
      </c>
      <c r="L13" s="307">
        <v>0.48421962044244998</v>
      </c>
      <c r="M13" s="190">
        <v>2.2165786918222699E-2</v>
      </c>
      <c r="N13" s="307">
        <v>0.119955906119928</v>
      </c>
      <c r="O13" s="190">
        <v>0.16616475770614</v>
      </c>
      <c r="P13" s="307">
        <v>0.10860183191421301</v>
      </c>
      <c r="Q13" s="190">
        <v>-6.5237813318695798E-2</v>
      </c>
      <c r="R13" s="307">
        <v>9.9819140557078301E-2</v>
      </c>
      <c r="S13" s="190">
        <v>-0.25926059676398999</v>
      </c>
      <c r="T13" s="307">
        <v>0.105144828910546</v>
      </c>
      <c r="U13" s="190">
        <v>1.8592545343539399</v>
      </c>
      <c r="V13" s="315">
        <v>0.84340849135083096</v>
      </c>
    </row>
    <row r="14" spans="1:22" ht="13" customHeight="1" x14ac:dyDescent="0.25">
      <c r="A14" s="26" t="s">
        <v>393</v>
      </c>
      <c r="B14" s="184">
        <v>2</v>
      </c>
      <c r="C14" s="190">
        <v>5.3819614640465599E-2</v>
      </c>
      <c r="D14" s="307">
        <v>0.110539621523676</v>
      </c>
      <c r="E14" s="190">
        <v>-1.7573173755222399E-2</v>
      </c>
      <c r="F14" s="307">
        <v>8.5113428510772304E-2</v>
      </c>
      <c r="G14" s="190">
        <v>0.16128659744482901</v>
      </c>
      <c r="H14" s="307">
        <v>0.13966647300298901</v>
      </c>
      <c r="I14" s="190">
        <v>-0.236716787321191</v>
      </c>
      <c r="J14" s="307">
        <v>8.6046196569982206E-2</v>
      </c>
      <c r="K14" s="190">
        <v>0.39929672179935499</v>
      </c>
      <c r="L14" s="307">
        <v>0.32202173392286698</v>
      </c>
      <c r="M14" s="190">
        <v>4.2406232548672797E-2</v>
      </c>
      <c r="N14" s="307">
        <v>0.110357260745991</v>
      </c>
      <c r="O14" s="190">
        <v>-2.8630753986930699E-2</v>
      </c>
      <c r="P14" s="307">
        <v>8.8533378334083299E-2</v>
      </c>
      <c r="Q14" s="190">
        <v>0.15005469459705401</v>
      </c>
      <c r="R14" s="307">
        <v>0.13767546449607301</v>
      </c>
      <c r="S14" s="190">
        <v>-0.199657276605959</v>
      </c>
      <c r="T14" s="307">
        <v>8.5843181157568907E-2</v>
      </c>
      <c r="U14" s="190">
        <v>2.3453412123058199</v>
      </c>
      <c r="V14" s="315">
        <v>0.67820685939052705</v>
      </c>
    </row>
    <row r="15" spans="1:22" ht="13" customHeight="1" x14ac:dyDescent="0.25">
      <c r="A15" s="26" t="s">
        <v>394</v>
      </c>
      <c r="B15" s="184">
        <v>2</v>
      </c>
      <c r="C15" s="190">
        <v>-0.14054612365833499</v>
      </c>
      <c r="D15" s="307">
        <v>0.10524494111711501</v>
      </c>
      <c r="E15" s="190">
        <v>5.9319394091290598E-2</v>
      </c>
      <c r="F15" s="307">
        <v>0.11368727251608</v>
      </c>
      <c r="G15" s="190">
        <v>-0.31205494220666202</v>
      </c>
      <c r="H15" s="307">
        <v>0.103917172714091</v>
      </c>
      <c r="I15" s="190">
        <v>-8.0732865945225094E-2</v>
      </c>
      <c r="J15" s="307">
        <v>8.9040326393401703E-2</v>
      </c>
      <c r="K15" s="190">
        <v>0.926542731958096</v>
      </c>
      <c r="L15" s="307">
        <v>0.46119134030889403</v>
      </c>
      <c r="M15" s="190">
        <v>-0.14914488368252499</v>
      </c>
      <c r="N15" s="307">
        <v>0.105923239650938</v>
      </c>
      <c r="O15" s="190">
        <v>7.5885200921850707E-2</v>
      </c>
      <c r="P15" s="307">
        <v>0.11320896406752</v>
      </c>
      <c r="Q15" s="190">
        <v>-0.286099837973808</v>
      </c>
      <c r="R15" s="307">
        <v>0.103968079508895</v>
      </c>
      <c r="S15" s="190">
        <v>-0.101604691072415</v>
      </c>
      <c r="T15" s="307">
        <v>9.0362608762061702E-2</v>
      </c>
      <c r="U15" s="190">
        <v>1.3081597226731101</v>
      </c>
      <c r="V15" s="315">
        <v>0.607590214408533</v>
      </c>
    </row>
    <row r="16" spans="1:22" ht="13" customHeight="1" x14ac:dyDescent="0.25">
      <c r="A16" s="26" t="s">
        <v>395</v>
      </c>
      <c r="B16" s="184">
        <v>2</v>
      </c>
      <c r="C16" s="190">
        <v>-1.50567775612077E-2</v>
      </c>
      <c r="D16" s="307">
        <v>0.107451076337435</v>
      </c>
      <c r="E16" s="190">
        <v>-0.54318464938587296</v>
      </c>
      <c r="F16" s="307">
        <v>0.10203244284195</v>
      </c>
      <c r="G16" s="190">
        <v>6.7973413473988595E-2</v>
      </c>
      <c r="H16" s="307">
        <v>0.12533267566708101</v>
      </c>
      <c r="I16" s="190">
        <v>-0.62158371557676995</v>
      </c>
      <c r="J16" s="307">
        <v>0.112118250662554</v>
      </c>
      <c r="K16" s="190">
        <v>6.0085228495593599</v>
      </c>
      <c r="L16" s="307">
        <v>1.33937310252664</v>
      </c>
      <c r="M16" s="190">
        <v>-2.1266352900842202E-2</v>
      </c>
      <c r="N16" s="307">
        <v>0.10470547827808301</v>
      </c>
      <c r="O16" s="190">
        <v>-0.56474412176792599</v>
      </c>
      <c r="P16" s="307">
        <v>0.101026860784226</v>
      </c>
      <c r="Q16" s="190">
        <v>4.5300237074959199E-2</v>
      </c>
      <c r="R16" s="307">
        <v>0.123480744985072</v>
      </c>
      <c r="S16" s="190">
        <v>-0.54119883061587404</v>
      </c>
      <c r="T16" s="307">
        <v>0.11422458046049901</v>
      </c>
      <c r="U16" s="190">
        <v>8.0329059508602594</v>
      </c>
      <c r="V16" s="315">
        <v>1.4017135005648</v>
      </c>
    </row>
    <row r="17" spans="1:22" ht="13" customHeight="1" x14ac:dyDescent="0.25">
      <c r="A17" s="26" t="s">
        <v>396</v>
      </c>
      <c r="B17" s="184">
        <v>2</v>
      </c>
      <c r="C17" s="190">
        <v>-0.20608680443858399</v>
      </c>
      <c r="D17" s="307">
        <v>8.7209275814461695E-2</v>
      </c>
      <c r="E17" s="190">
        <v>0.20709707494615701</v>
      </c>
      <c r="F17" s="307">
        <v>7.8773940412724994E-2</v>
      </c>
      <c r="G17" s="190">
        <v>5.6159278155785503E-2</v>
      </c>
      <c r="H17" s="307">
        <v>6.6990239850303696E-2</v>
      </c>
      <c r="I17" s="190">
        <v>-0.22014077437579399</v>
      </c>
      <c r="J17" s="307">
        <v>7.1707587399981204E-2</v>
      </c>
      <c r="K17" s="190">
        <v>0.67335774505555301</v>
      </c>
      <c r="L17" s="307">
        <v>0.344438035690176</v>
      </c>
      <c r="M17" s="190">
        <v>-0.19450336291718501</v>
      </c>
      <c r="N17" s="307">
        <v>8.67215109278031E-2</v>
      </c>
      <c r="O17" s="190">
        <v>0.20673696645590101</v>
      </c>
      <c r="P17" s="307">
        <v>7.6902252713327304E-2</v>
      </c>
      <c r="Q17" s="190">
        <v>9.1509062587759205E-2</v>
      </c>
      <c r="R17" s="307">
        <v>6.7014200700944701E-2</v>
      </c>
      <c r="S17" s="190">
        <v>-0.166341516972564</v>
      </c>
      <c r="T17" s="307">
        <v>7.2983008003856306E-2</v>
      </c>
      <c r="U17" s="190">
        <v>3.28075442885015</v>
      </c>
      <c r="V17" s="315">
        <v>0.63822526283736203</v>
      </c>
    </row>
    <row r="18" spans="1:22" ht="13" customHeight="1" x14ac:dyDescent="0.25">
      <c r="A18" s="210" t="s">
        <v>397</v>
      </c>
      <c r="B18" s="184">
        <v>2</v>
      </c>
      <c r="C18" s="190">
        <v>-0.17041555502085601</v>
      </c>
      <c r="D18" s="307">
        <v>0.12017424518155601</v>
      </c>
      <c r="E18" s="190">
        <v>0.13103352973187099</v>
      </c>
      <c r="F18" s="307">
        <v>0.10061468962266699</v>
      </c>
      <c r="G18" s="190">
        <v>0.105704317998101</v>
      </c>
      <c r="H18" s="307">
        <v>9.5658893261263894E-2</v>
      </c>
      <c r="I18" s="190">
        <v>-5.8051293752733601E-2</v>
      </c>
      <c r="J18" s="307">
        <v>9.57534290290704E-2</v>
      </c>
      <c r="K18" s="190">
        <v>0.222825685135315</v>
      </c>
      <c r="L18" s="307">
        <v>0.265575580345427</v>
      </c>
      <c r="M18" s="190">
        <v>-0.185773353441572</v>
      </c>
      <c r="N18" s="307">
        <v>0.119727615610595</v>
      </c>
      <c r="O18" s="190">
        <v>0.13795436639554001</v>
      </c>
      <c r="P18" s="307">
        <v>9.6825945139785E-2</v>
      </c>
      <c r="Q18" s="190">
        <v>0.178957284589707</v>
      </c>
      <c r="R18" s="307">
        <v>9.8031541128270699E-2</v>
      </c>
      <c r="S18" s="190">
        <v>-1.5031799641883E-2</v>
      </c>
      <c r="T18" s="307">
        <v>9.4946582972558993E-2</v>
      </c>
      <c r="U18" s="190">
        <v>5.2757189863714498</v>
      </c>
      <c r="V18" s="315">
        <v>1.13178856691928</v>
      </c>
    </row>
    <row r="19" spans="1:22" ht="13" customHeight="1" x14ac:dyDescent="0.25">
      <c r="A19" s="210" t="s">
        <v>398</v>
      </c>
      <c r="B19" s="184">
        <v>2</v>
      </c>
      <c r="C19" s="190">
        <v>-0.14526116194792499</v>
      </c>
      <c r="D19" s="307">
        <v>0.103285049686667</v>
      </c>
      <c r="E19" s="190">
        <v>-5.4199864013316799E-2</v>
      </c>
      <c r="F19" s="307">
        <v>0.106751911026402</v>
      </c>
      <c r="G19" s="190">
        <v>-6.8906180231719905E-2</v>
      </c>
      <c r="H19" s="307">
        <v>8.4680720738455895E-2</v>
      </c>
      <c r="I19" s="190">
        <v>-0.25575444846591899</v>
      </c>
      <c r="J19" s="307">
        <v>0.11209774075970499</v>
      </c>
      <c r="K19" s="190">
        <v>1.1322634230948201</v>
      </c>
      <c r="L19" s="307">
        <v>0.71042356487699598</v>
      </c>
      <c r="M19" s="190">
        <v>-0.111299498083663</v>
      </c>
      <c r="N19" s="307">
        <v>0.10264670222653501</v>
      </c>
      <c r="O19" s="190">
        <v>-6.2099994099081998E-2</v>
      </c>
      <c r="P19" s="307">
        <v>0.108565640088839</v>
      </c>
      <c r="Q19" s="190">
        <v>-6.5792954584459606E-2</v>
      </c>
      <c r="R19" s="307">
        <v>8.4057892813467094E-2</v>
      </c>
      <c r="S19" s="190">
        <v>-0.22196284500146901</v>
      </c>
      <c r="T19" s="307">
        <v>0.110953827194623</v>
      </c>
      <c r="U19" s="190">
        <v>2.3244646820432902</v>
      </c>
      <c r="V19" s="315">
        <v>0.93456352121320696</v>
      </c>
    </row>
    <row r="20" spans="1:22" ht="13" customHeight="1" x14ac:dyDescent="0.25">
      <c r="A20" s="26" t="s">
        <v>399</v>
      </c>
      <c r="B20" s="184">
        <v>2</v>
      </c>
      <c r="C20" s="190">
        <v>5.0983226532751398E-2</v>
      </c>
      <c r="D20" s="307">
        <v>0.106867871916175</v>
      </c>
      <c r="E20" s="190">
        <v>0.14327495137531199</v>
      </c>
      <c r="F20" s="307">
        <v>0.18369468309075701</v>
      </c>
      <c r="G20" s="190">
        <v>0.101298378206091</v>
      </c>
      <c r="H20" s="307">
        <v>0.10801432731926</v>
      </c>
      <c r="I20" s="190">
        <v>-0.45726727272892898</v>
      </c>
      <c r="J20" s="307">
        <v>0.127064372123702</v>
      </c>
      <c r="K20" s="190">
        <v>1.52117429774699</v>
      </c>
      <c r="L20" s="307">
        <v>0.86632801169872498</v>
      </c>
      <c r="M20" s="190">
        <v>4.1102710388736301E-2</v>
      </c>
      <c r="N20" s="307">
        <v>0.107050374771316</v>
      </c>
      <c r="O20" s="190">
        <v>0.17984493799162199</v>
      </c>
      <c r="P20" s="307">
        <v>0.175401037358275</v>
      </c>
      <c r="Q20" s="190">
        <v>9.3911566160268106E-2</v>
      </c>
      <c r="R20" s="307">
        <v>0.10521606367228201</v>
      </c>
      <c r="S20" s="190">
        <v>-0.42864657810470502</v>
      </c>
      <c r="T20" s="307">
        <v>0.12532156291406399</v>
      </c>
      <c r="U20" s="190">
        <v>4.0506250136242699</v>
      </c>
      <c r="V20" s="315">
        <v>1.27229808461649</v>
      </c>
    </row>
    <row r="21" spans="1:22" ht="13" customHeight="1" x14ac:dyDescent="0.25">
      <c r="A21" s="26" t="s">
        <v>400</v>
      </c>
      <c r="B21" s="184">
        <v>2</v>
      </c>
      <c r="C21" s="190">
        <v>-0.209233906461848</v>
      </c>
      <c r="D21" s="307">
        <v>0.184650714649505</v>
      </c>
      <c r="E21" s="190">
        <v>-0.16102311628663299</v>
      </c>
      <c r="F21" s="307">
        <v>0.133869728432194</v>
      </c>
      <c r="G21" s="190">
        <v>0.41457081318316702</v>
      </c>
      <c r="H21" s="307">
        <v>0.24620606254215599</v>
      </c>
      <c r="I21" s="190">
        <v>-0.47418340317636698</v>
      </c>
      <c r="J21" s="307">
        <v>0.123401862423604</v>
      </c>
      <c r="K21" s="190">
        <v>2.13331064045805</v>
      </c>
      <c r="L21" s="307">
        <v>0.82079747267092495</v>
      </c>
      <c r="M21" s="190">
        <v>-0.20528336250617099</v>
      </c>
      <c r="N21" s="307">
        <v>0.182599297118541</v>
      </c>
      <c r="O21" s="190">
        <v>-0.165103806914186</v>
      </c>
      <c r="P21" s="307">
        <v>0.13306700701434401</v>
      </c>
      <c r="Q21" s="190">
        <v>0.42144774746956998</v>
      </c>
      <c r="R21" s="307">
        <v>0.246319653722297</v>
      </c>
      <c r="S21" s="190">
        <v>-0.47776274656885998</v>
      </c>
      <c r="T21" s="307">
        <v>0.12288445298982099</v>
      </c>
      <c r="U21" s="190">
        <v>2.4287819170535401</v>
      </c>
      <c r="V21" s="315">
        <v>0.87523396517802499</v>
      </c>
    </row>
    <row r="22" spans="1:22" ht="13" customHeight="1" x14ac:dyDescent="0.25">
      <c r="A22" s="26" t="s">
        <v>401</v>
      </c>
      <c r="B22" s="184">
        <v>2</v>
      </c>
      <c r="C22" s="190">
        <v>-0.24529872648510201</v>
      </c>
      <c r="D22" s="307">
        <v>0.195663495599285</v>
      </c>
      <c r="E22" s="190">
        <v>9.8545228396396595E-2</v>
      </c>
      <c r="F22" s="307">
        <v>0.261374473277386</v>
      </c>
      <c r="G22" s="190">
        <v>-3.98429101777013E-3</v>
      </c>
      <c r="H22" s="307">
        <v>0.14893533754486399</v>
      </c>
      <c r="I22" s="190">
        <v>-0.59369661827868203</v>
      </c>
      <c r="J22" s="307">
        <v>0.155121347127053</v>
      </c>
      <c r="K22" s="190">
        <v>2.79750855428335</v>
      </c>
      <c r="L22" s="307">
        <v>1.1732393025960199</v>
      </c>
      <c r="M22" s="190">
        <v>-0.259178877978468</v>
      </c>
      <c r="N22" s="307">
        <v>0.19996172776179</v>
      </c>
      <c r="O22" s="190">
        <v>7.6746903682764198E-2</v>
      </c>
      <c r="P22" s="307">
        <v>0.257933275131151</v>
      </c>
      <c r="Q22" s="190">
        <v>-1.37803908859211E-2</v>
      </c>
      <c r="R22" s="307">
        <v>0.14795779545562701</v>
      </c>
      <c r="S22" s="190">
        <v>-0.60927720937935104</v>
      </c>
      <c r="T22" s="307">
        <v>0.150016680670231</v>
      </c>
      <c r="U22" s="190">
        <v>4.0481093946234799</v>
      </c>
      <c r="V22" s="315">
        <v>1.97303049458437</v>
      </c>
    </row>
    <row r="23" spans="1:22" ht="13" customHeight="1" x14ac:dyDescent="0.25">
      <c r="A23" s="26" t="s">
        <v>402</v>
      </c>
      <c r="B23" s="184">
        <v>2</v>
      </c>
      <c r="C23" s="190">
        <v>-0.155961148042527</v>
      </c>
      <c r="D23" s="307">
        <v>0.13094330837538801</v>
      </c>
      <c r="E23" s="190">
        <v>-6.9387426820407497E-3</v>
      </c>
      <c r="F23" s="307">
        <v>0.24240042744710699</v>
      </c>
      <c r="G23" s="190">
        <v>-0.17132798086707701</v>
      </c>
      <c r="H23" s="307">
        <v>0.13994978995018401</v>
      </c>
      <c r="I23" s="190">
        <v>-0.24252201413784299</v>
      </c>
      <c r="J23" s="307">
        <v>0.10703232862813999</v>
      </c>
      <c r="K23" s="190">
        <v>1.1498390990101499</v>
      </c>
      <c r="L23" s="307">
        <v>0.71236152191109503</v>
      </c>
      <c r="M23" s="190">
        <v>-0.14993332479154001</v>
      </c>
      <c r="N23" s="307">
        <v>0.130745548799685</v>
      </c>
      <c r="O23" s="190">
        <v>-7.2018953678815695E-2</v>
      </c>
      <c r="P23" s="307">
        <v>0.24164575745952299</v>
      </c>
      <c r="Q23" s="190">
        <v>-0.17482882521641699</v>
      </c>
      <c r="R23" s="307">
        <v>0.14706920580944399</v>
      </c>
      <c r="S23" s="190">
        <v>-0.29421418873266098</v>
      </c>
      <c r="T23" s="307">
        <v>0.10228080108558101</v>
      </c>
      <c r="U23" s="190">
        <v>2.1220613897803799</v>
      </c>
      <c r="V23" s="315">
        <v>1.06578349604796</v>
      </c>
    </row>
    <row r="24" spans="1:22" ht="13" customHeight="1" x14ac:dyDescent="0.25">
      <c r="A24" s="26" t="s">
        <v>403</v>
      </c>
      <c r="B24" s="184">
        <v>2</v>
      </c>
      <c r="C24" s="190">
        <v>-0.544336586761759</v>
      </c>
      <c r="D24" s="307">
        <v>0.169100393831942</v>
      </c>
      <c r="E24" s="190">
        <v>0.128663866583449</v>
      </c>
      <c r="F24" s="307">
        <v>0.224723986223654</v>
      </c>
      <c r="G24" s="190">
        <v>-3.9546234916602599E-2</v>
      </c>
      <c r="H24" s="307">
        <v>0.13126240139334</v>
      </c>
      <c r="I24" s="190">
        <v>-0.17045662693330699</v>
      </c>
      <c r="J24" s="307">
        <v>0.127220913446114</v>
      </c>
      <c r="K24" s="190">
        <v>1.17502039310568</v>
      </c>
      <c r="L24" s="307">
        <v>0.72271367038453405</v>
      </c>
      <c r="M24" s="190">
        <v>-0.51448740729648301</v>
      </c>
      <c r="N24" s="307">
        <v>0.173631168703616</v>
      </c>
      <c r="O24" s="190">
        <v>8.7748775851148195E-2</v>
      </c>
      <c r="P24" s="307">
        <v>0.23969354437868201</v>
      </c>
      <c r="Q24" s="190">
        <v>8.9244948991804608E-3</v>
      </c>
      <c r="R24" s="307">
        <v>0.13014354582082899</v>
      </c>
      <c r="S24" s="190">
        <v>-0.195089157766871</v>
      </c>
      <c r="T24" s="307">
        <v>0.12972933583139701</v>
      </c>
      <c r="U24" s="190">
        <v>2.52684687547214</v>
      </c>
      <c r="V24" s="315">
        <v>0.95334015980421305</v>
      </c>
    </row>
    <row r="25" spans="1:22" ht="13" customHeight="1" x14ac:dyDescent="0.25">
      <c r="A25" s="26" t="s">
        <v>404</v>
      </c>
      <c r="B25" s="184">
        <v>2</v>
      </c>
      <c r="C25" s="190">
        <v>-0.107179217315788</v>
      </c>
      <c r="D25" s="307">
        <v>0.16229445298701101</v>
      </c>
      <c r="E25" s="190">
        <v>-3.85946219830249E-2</v>
      </c>
      <c r="F25" s="307">
        <v>0.218457958343897</v>
      </c>
      <c r="G25" s="190">
        <v>0.141426542174824</v>
      </c>
      <c r="H25" s="307">
        <v>0.13841915940524599</v>
      </c>
      <c r="I25" s="190">
        <v>-0.283143439140637</v>
      </c>
      <c r="J25" s="307">
        <v>0.118436624243362</v>
      </c>
      <c r="K25" s="190">
        <v>0.55897657450316596</v>
      </c>
      <c r="L25" s="307">
        <v>0.52273302263408505</v>
      </c>
      <c r="M25" s="190">
        <v>-0.113018987418724</v>
      </c>
      <c r="N25" s="307">
        <v>0.15834514282311399</v>
      </c>
      <c r="O25" s="190">
        <v>-2.1571844516182499E-2</v>
      </c>
      <c r="P25" s="307">
        <v>0.214370786884724</v>
      </c>
      <c r="Q25" s="190">
        <v>0.119478087081787</v>
      </c>
      <c r="R25" s="307">
        <v>0.13191448491615801</v>
      </c>
      <c r="S25" s="190">
        <v>-0.27760556977997303</v>
      </c>
      <c r="T25" s="307">
        <v>0.12072651931119301</v>
      </c>
      <c r="U25" s="190">
        <v>1.31080537013448</v>
      </c>
      <c r="V25" s="315">
        <v>0.837650458949453</v>
      </c>
    </row>
    <row r="26" spans="1:22" ht="13" customHeight="1" x14ac:dyDescent="0.25">
      <c r="A26" s="26" t="s">
        <v>405</v>
      </c>
      <c r="B26" s="184">
        <v>2</v>
      </c>
      <c r="C26" s="190">
        <v>-5.5904171987286803E-2</v>
      </c>
      <c r="D26" s="307">
        <v>0.14150404602258501</v>
      </c>
      <c r="E26" s="190">
        <v>0.42264348271674801</v>
      </c>
      <c r="F26" s="307">
        <v>0.14113596779066001</v>
      </c>
      <c r="G26" s="190">
        <v>-0.27222940566158998</v>
      </c>
      <c r="H26" s="307">
        <v>0.14674174300762699</v>
      </c>
      <c r="I26" s="190">
        <v>-0.51916404653731696</v>
      </c>
      <c r="J26" s="307">
        <v>0.120951610521182</v>
      </c>
      <c r="K26" s="190">
        <v>3.36121828254426</v>
      </c>
      <c r="L26" s="307">
        <v>1.00964442277874</v>
      </c>
      <c r="M26" s="190">
        <v>-1.3331197892056701E-2</v>
      </c>
      <c r="N26" s="307">
        <v>0.144000395733137</v>
      </c>
      <c r="O26" s="190">
        <v>0.35557990780936499</v>
      </c>
      <c r="P26" s="307">
        <v>0.14374840963202201</v>
      </c>
      <c r="Q26" s="190">
        <v>-0.240443436835931</v>
      </c>
      <c r="R26" s="307">
        <v>0.146052209116103</v>
      </c>
      <c r="S26" s="190">
        <v>-0.49388958240980801</v>
      </c>
      <c r="T26" s="307">
        <v>0.12319962631138801</v>
      </c>
      <c r="U26" s="190">
        <v>4.8484339962125302</v>
      </c>
      <c r="V26" s="315">
        <v>1.3431753474874899</v>
      </c>
    </row>
    <row r="27" spans="1:22" ht="13" customHeight="1" x14ac:dyDescent="0.25">
      <c r="A27" s="26" t="s">
        <v>406</v>
      </c>
      <c r="B27" s="184">
        <v>2</v>
      </c>
      <c r="C27" s="190">
        <v>-4.3280202446198499E-2</v>
      </c>
      <c r="D27" s="307">
        <v>0.104646942620126</v>
      </c>
      <c r="E27" s="190">
        <v>8.1185579525540202E-2</v>
      </c>
      <c r="F27" s="307">
        <v>0.109254945934421</v>
      </c>
      <c r="G27" s="190">
        <v>9.5416115231408694E-2</v>
      </c>
      <c r="H27" s="307">
        <v>5.74177807595046E-2</v>
      </c>
      <c r="I27" s="190">
        <v>-0.38541647949521601</v>
      </c>
      <c r="J27" s="307">
        <v>6.7634697728573001E-2</v>
      </c>
      <c r="K27" s="190">
        <v>0.81740077223251595</v>
      </c>
      <c r="L27" s="307">
        <v>0.315530283010381</v>
      </c>
      <c r="M27" s="190">
        <v>-1.62971719623911E-2</v>
      </c>
      <c r="N27" s="307">
        <v>0.10438837455269</v>
      </c>
      <c r="O27" s="190">
        <v>9.7674560531490998E-2</v>
      </c>
      <c r="P27" s="307">
        <v>0.112155878108982</v>
      </c>
      <c r="Q27" s="190">
        <v>7.9912809941823704E-2</v>
      </c>
      <c r="R27" s="307">
        <v>5.62974538922058E-2</v>
      </c>
      <c r="S27" s="190">
        <v>-0.32653199320248599</v>
      </c>
      <c r="T27" s="307">
        <v>6.5803733610602294E-2</v>
      </c>
      <c r="U27" s="190">
        <v>4.5000530520065798</v>
      </c>
      <c r="V27" s="315">
        <v>0.68076255254991103</v>
      </c>
    </row>
    <row r="28" spans="1:22" ht="13" customHeight="1" x14ac:dyDescent="0.25">
      <c r="A28" s="26" t="s">
        <v>407</v>
      </c>
      <c r="B28" s="184">
        <v>2</v>
      </c>
      <c r="C28" s="190">
        <v>-3.6721016058033802E-2</v>
      </c>
      <c r="D28" s="307">
        <v>0.189891023311172</v>
      </c>
      <c r="E28" s="190">
        <v>-0.134643879862895</v>
      </c>
      <c r="F28" s="307">
        <v>0.14453983691782299</v>
      </c>
      <c r="G28" s="190">
        <v>4.6536888970182802E-4</v>
      </c>
      <c r="H28" s="307">
        <v>9.54128816809202E-2</v>
      </c>
      <c r="I28" s="190">
        <v>-0.18689084491157501</v>
      </c>
      <c r="J28" s="307">
        <v>0.105639441078105</v>
      </c>
      <c r="K28" s="190">
        <v>0.46371174993723502</v>
      </c>
      <c r="L28" s="307">
        <v>0.46958494503076398</v>
      </c>
      <c r="M28" s="190">
        <v>-6.8523211739557194E-2</v>
      </c>
      <c r="N28" s="307">
        <v>0.18422139361897899</v>
      </c>
      <c r="O28" s="190">
        <v>-0.13645557733794</v>
      </c>
      <c r="P28" s="307">
        <v>0.14233236798981599</v>
      </c>
      <c r="Q28" s="190">
        <v>1.22116980180753E-2</v>
      </c>
      <c r="R28" s="307">
        <v>9.1931943339334493E-2</v>
      </c>
      <c r="S28" s="190">
        <v>-0.15433228727387599</v>
      </c>
      <c r="T28" s="307">
        <v>0.102090841917128</v>
      </c>
      <c r="U28" s="190">
        <v>2.2440163171108298</v>
      </c>
      <c r="V28" s="315">
        <v>1.0061777444762401</v>
      </c>
    </row>
    <row r="29" spans="1:22" ht="13" customHeight="1" x14ac:dyDescent="0.25">
      <c r="A29" s="26" t="s">
        <v>408</v>
      </c>
      <c r="B29" s="184">
        <v>2</v>
      </c>
      <c r="C29" s="190">
        <v>-0.13102789380315499</v>
      </c>
      <c r="D29" s="307">
        <v>0.135428272426972</v>
      </c>
      <c r="E29" s="190">
        <v>0.12590499184743001</v>
      </c>
      <c r="F29" s="307">
        <v>0.116606194278477</v>
      </c>
      <c r="G29" s="190">
        <v>3.9973088833989798E-2</v>
      </c>
      <c r="H29" s="307">
        <v>8.5441407413666404E-2</v>
      </c>
      <c r="I29" s="190">
        <v>-0.142635092542891</v>
      </c>
      <c r="J29" s="307">
        <v>9.4424042217559595E-2</v>
      </c>
      <c r="K29" s="190">
        <v>0.197450546022123</v>
      </c>
      <c r="L29" s="307">
        <v>0.25842767147984702</v>
      </c>
      <c r="M29" s="190">
        <v>-0.12910237081238099</v>
      </c>
      <c r="N29" s="307">
        <v>0.13413019254403399</v>
      </c>
      <c r="O29" s="190">
        <v>0.150109980261452</v>
      </c>
      <c r="P29" s="307">
        <v>0.11305166507724999</v>
      </c>
      <c r="Q29" s="190">
        <v>2.0753268456420799E-2</v>
      </c>
      <c r="R29" s="307">
        <v>8.4100605286766897E-2</v>
      </c>
      <c r="S29" s="190">
        <v>-9.7099060187201797E-2</v>
      </c>
      <c r="T29" s="307">
        <v>9.6334449574017295E-2</v>
      </c>
      <c r="U29" s="190">
        <v>1.1259094151862401</v>
      </c>
      <c r="V29" s="315">
        <v>0.49347864819735798</v>
      </c>
    </row>
    <row r="30" spans="1:22" ht="13" customHeight="1" x14ac:dyDescent="0.25">
      <c r="A30" s="26" t="s">
        <v>409</v>
      </c>
      <c r="B30" s="184">
        <v>2</v>
      </c>
      <c r="C30" s="190">
        <v>-4.6658040275036797E-2</v>
      </c>
      <c r="D30" s="307">
        <v>0.10048306729258499</v>
      </c>
      <c r="E30" s="190">
        <v>-3.02139353635432E-2</v>
      </c>
      <c r="F30" s="307">
        <v>0.10128532735159999</v>
      </c>
      <c r="G30" s="190">
        <v>0.29446504394812301</v>
      </c>
      <c r="H30" s="307">
        <v>7.1733683488301003E-2</v>
      </c>
      <c r="I30" s="190">
        <v>-0.26429759941064501</v>
      </c>
      <c r="J30" s="307">
        <v>8.0213788680897194E-2</v>
      </c>
      <c r="K30" s="190">
        <v>0.83594375560186096</v>
      </c>
      <c r="L30" s="307">
        <v>0.38999578495116999</v>
      </c>
      <c r="M30" s="190">
        <v>-5.2010576378784097E-2</v>
      </c>
      <c r="N30" s="307">
        <v>0.10084101247796599</v>
      </c>
      <c r="O30" s="190">
        <v>-4.7237215681910603E-2</v>
      </c>
      <c r="P30" s="307">
        <v>9.8092280340514607E-2</v>
      </c>
      <c r="Q30" s="190">
        <v>0.299561553840271</v>
      </c>
      <c r="R30" s="307">
        <v>7.2503046344645397E-2</v>
      </c>
      <c r="S30" s="190">
        <v>-0.25730743461663302</v>
      </c>
      <c r="T30" s="307">
        <v>8.2507690908128595E-2</v>
      </c>
      <c r="U30" s="190">
        <v>1.8000098279799801</v>
      </c>
      <c r="V30" s="315">
        <v>0.53718485867077104</v>
      </c>
    </row>
    <row r="31" spans="1:22" ht="13" customHeight="1" x14ac:dyDescent="0.25">
      <c r="A31" s="26" t="s">
        <v>410</v>
      </c>
      <c r="B31" s="184">
        <v>2</v>
      </c>
      <c r="C31" s="190">
        <v>3.5657424391595E-2</v>
      </c>
      <c r="D31" s="307">
        <v>0.108202950164197</v>
      </c>
      <c r="E31" s="190">
        <v>3.4865635158802699E-2</v>
      </c>
      <c r="F31" s="307">
        <v>0.12413802762665201</v>
      </c>
      <c r="G31" s="190">
        <v>0.12427691460871899</v>
      </c>
      <c r="H31" s="307">
        <v>9.8959260836100099E-2</v>
      </c>
      <c r="I31" s="190">
        <v>-0.25215741877009001</v>
      </c>
      <c r="J31" s="307">
        <v>9.3527784266459899E-2</v>
      </c>
      <c r="K31" s="190">
        <v>0.45662008394562298</v>
      </c>
      <c r="L31" s="307">
        <v>0.35779302143965103</v>
      </c>
      <c r="M31" s="190">
        <v>3.44745684392192E-2</v>
      </c>
      <c r="N31" s="307">
        <v>0.106507025149576</v>
      </c>
      <c r="O31" s="190">
        <v>2.47716741856167E-2</v>
      </c>
      <c r="P31" s="307">
        <v>0.121941754670314</v>
      </c>
      <c r="Q31" s="190">
        <v>0.136475903644182</v>
      </c>
      <c r="R31" s="307">
        <v>0.10004653401121499</v>
      </c>
      <c r="S31" s="190">
        <v>-0.24174413869873099</v>
      </c>
      <c r="T31" s="307">
        <v>8.9332747602269794E-2</v>
      </c>
      <c r="U31" s="190">
        <v>1.3154855197531801</v>
      </c>
      <c r="V31" s="315">
        <v>0.59050323929273896</v>
      </c>
    </row>
    <row r="32" spans="1:22" ht="13" customHeight="1" x14ac:dyDescent="0.25">
      <c r="A32" s="26" t="s">
        <v>411</v>
      </c>
      <c r="B32" s="184">
        <v>2</v>
      </c>
      <c r="C32" s="190">
        <v>-0.128535924110114</v>
      </c>
      <c r="D32" s="307">
        <v>9.0937629731871306E-2</v>
      </c>
      <c r="E32" s="190">
        <v>0.29780932999621001</v>
      </c>
      <c r="F32" s="307">
        <v>0.15126331053853001</v>
      </c>
      <c r="G32" s="190">
        <v>-0.14151908602711499</v>
      </c>
      <c r="H32" s="307">
        <v>8.4850087347345005E-2</v>
      </c>
      <c r="I32" s="190">
        <v>-0.15389755983687101</v>
      </c>
      <c r="J32" s="307">
        <v>8.4325518372557598E-2</v>
      </c>
      <c r="K32" s="190">
        <v>0.86260613800668295</v>
      </c>
      <c r="L32" s="307">
        <v>0.43982235243853701</v>
      </c>
      <c r="M32" s="190">
        <v>-9.5913273695092505E-2</v>
      </c>
      <c r="N32" s="307">
        <v>8.8454469841989E-2</v>
      </c>
      <c r="O32" s="190">
        <v>0.27216055555873198</v>
      </c>
      <c r="P32" s="307">
        <v>0.147057113246821</v>
      </c>
      <c r="Q32" s="190">
        <v>-0.13336485956455399</v>
      </c>
      <c r="R32" s="307">
        <v>8.2938331300396503E-2</v>
      </c>
      <c r="S32" s="190">
        <v>-0.15042566050035999</v>
      </c>
      <c r="T32" s="307">
        <v>8.0890236186955303E-2</v>
      </c>
      <c r="U32" s="190">
        <v>3.52638967134776</v>
      </c>
      <c r="V32" s="315">
        <v>1.0204317041564299</v>
      </c>
    </row>
    <row r="33" spans="1:22" ht="13" customHeight="1" x14ac:dyDescent="0.25">
      <c r="A33" s="26" t="s">
        <v>412</v>
      </c>
      <c r="B33" s="184">
        <v>2</v>
      </c>
      <c r="C33" s="190">
        <v>-0.192825370509732</v>
      </c>
      <c r="D33" s="307">
        <v>0.17661295996489201</v>
      </c>
      <c r="E33" s="190">
        <v>-9.5660294799496004E-2</v>
      </c>
      <c r="F33" s="307">
        <v>0.15524261142478901</v>
      </c>
      <c r="G33" s="190">
        <v>-0.319586774827882</v>
      </c>
      <c r="H33" s="307">
        <v>0.13781581652376701</v>
      </c>
      <c r="I33" s="190">
        <v>-0.40107384991539202</v>
      </c>
      <c r="J33" s="307">
        <v>0.135462309210159</v>
      </c>
      <c r="K33" s="190">
        <v>3.2000039218968701</v>
      </c>
      <c r="L33" s="307">
        <v>1.0732380057781099</v>
      </c>
      <c r="M33" s="190">
        <v>-0.25455039894793902</v>
      </c>
      <c r="N33" s="307">
        <v>0.17843188570728699</v>
      </c>
      <c r="O33" s="190">
        <v>-4.5749066347356697E-2</v>
      </c>
      <c r="P33" s="307">
        <v>0.15109813239793399</v>
      </c>
      <c r="Q33" s="190">
        <v>-0.31212378343943697</v>
      </c>
      <c r="R33" s="307">
        <v>0.13093942268538</v>
      </c>
      <c r="S33" s="190">
        <v>-0.39922416291246698</v>
      </c>
      <c r="T33" s="307">
        <v>0.122195676309534</v>
      </c>
      <c r="U33" s="190">
        <v>8.8711393203760203</v>
      </c>
      <c r="V33" s="315">
        <v>1.78470172602699</v>
      </c>
    </row>
    <row r="34" spans="1:22" ht="13" customHeight="1" x14ac:dyDescent="0.25">
      <c r="A34" s="26" t="s">
        <v>413</v>
      </c>
      <c r="B34" s="184">
        <v>2</v>
      </c>
      <c r="C34" s="190">
        <v>-2.3527355396296201E-2</v>
      </c>
      <c r="D34" s="307">
        <v>0.12214960609881401</v>
      </c>
      <c r="E34" s="190">
        <v>-0.17624936782685899</v>
      </c>
      <c r="F34" s="307">
        <v>0.15890307720379099</v>
      </c>
      <c r="G34" s="190">
        <v>0.38792498779759099</v>
      </c>
      <c r="H34" s="307">
        <v>0.137150941850327</v>
      </c>
      <c r="I34" s="190">
        <v>-0.179941943529391</v>
      </c>
      <c r="J34" s="307">
        <v>0.14075977791805999</v>
      </c>
      <c r="K34" s="190">
        <v>0.83063731064985202</v>
      </c>
      <c r="L34" s="307">
        <v>0.59052660519348499</v>
      </c>
      <c r="M34" s="190">
        <v>-3.7706990668229398E-2</v>
      </c>
      <c r="N34" s="307">
        <v>0.12387745296448301</v>
      </c>
      <c r="O34" s="190">
        <v>-0.16618103756462899</v>
      </c>
      <c r="P34" s="307">
        <v>0.15587899799215199</v>
      </c>
      <c r="Q34" s="190">
        <v>0.39614976078051001</v>
      </c>
      <c r="R34" s="307">
        <v>0.13550312342465801</v>
      </c>
      <c r="S34" s="190">
        <v>-0.169447677106533</v>
      </c>
      <c r="T34" s="307">
        <v>0.142894306853079</v>
      </c>
      <c r="U34" s="190">
        <v>1.72456397625423</v>
      </c>
      <c r="V34" s="315">
        <v>0.87440284016284198</v>
      </c>
    </row>
    <row r="35" spans="1:22" ht="13" customHeight="1" x14ac:dyDescent="0.25">
      <c r="A35" s="26" t="s">
        <v>414</v>
      </c>
      <c r="B35" s="184">
        <v>2</v>
      </c>
      <c r="C35" s="190">
        <v>-3.3645231320876497E-2</v>
      </c>
      <c r="D35" s="307">
        <v>0.110815565655321</v>
      </c>
      <c r="E35" s="190">
        <v>-0.19895189769368701</v>
      </c>
      <c r="F35" s="307">
        <v>8.3236635280471497E-2</v>
      </c>
      <c r="G35" s="190">
        <v>-7.2416509432843307E-2</v>
      </c>
      <c r="H35" s="307">
        <v>7.3146447186930003E-2</v>
      </c>
      <c r="I35" s="190">
        <v>-0.23418346835447301</v>
      </c>
      <c r="J35" s="307">
        <v>8.8612272130039194E-2</v>
      </c>
      <c r="K35" s="190">
        <v>0.99398275672657399</v>
      </c>
      <c r="L35" s="307">
        <v>0.47572016952453899</v>
      </c>
      <c r="M35" s="190">
        <v>-4.43592859988345E-2</v>
      </c>
      <c r="N35" s="307">
        <v>0.110989968358713</v>
      </c>
      <c r="O35" s="190">
        <v>-0.181896946478009</v>
      </c>
      <c r="P35" s="307">
        <v>8.2915726299428102E-2</v>
      </c>
      <c r="Q35" s="190">
        <v>-4.5888286115177798E-2</v>
      </c>
      <c r="R35" s="307">
        <v>7.2673804115486601E-2</v>
      </c>
      <c r="S35" s="190">
        <v>-0.188702696167978</v>
      </c>
      <c r="T35" s="307">
        <v>9.0086045986625396E-2</v>
      </c>
      <c r="U35" s="190">
        <v>3.09503724570664</v>
      </c>
      <c r="V35" s="315">
        <v>0.81902531692108904</v>
      </c>
    </row>
    <row r="36" spans="1:22" ht="13" customHeight="1" x14ac:dyDescent="0.25">
      <c r="A36" s="26" t="s">
        <v>415</v>
      </c>
      <c r="B36" s="184">
        <v>2</v>
      </c>
      <c r="C36" s="190">
        <v>3.0951959896081401E-2</v>
      </c>
      <c r="D36" s="307">
        <v>0.14805003888120399</v>
      </c>
      <c r="E36" s="190">
        <v>1.6412772343240001E-3</v>
      </c>
      <c r="F36" s="307">
        <v>0.27547746022396702</v>
      </c>
      <c r="G36" s="190">
        <v>0.125714629052356</v>
      </c>
      <c r="H36" s="307">
        <v>9.5399325515084399E-2</v>
      </c>
      <c r="I36" s="190">
        <v>4.3229047798796799E-2</v>
      </c>
      <c r="J36" s="307">
        <v>0.12625487557402601</v>
      </c>
      <c r="K36" s="190">
        <v>0.13420090006719099</v>
      </c>
      <c r="L36" s="307">
        <v>0.170252379384814</v>
      </c>
      <c r="M36" s="190">
        <v>8.8799290878719198E-3</v>
      </c>
      <c r="N36" s="307">
        <v>0.14831148627840601</v>
      </c>
      <c r="O36" s="190">
        <v>1.65245124449678E-2</v>
      </c>
      <c r="P36" s="307">
        <v>0.27239720773787202</v>
      </c>
      <c r="Q36" s="190">
        <v>0.135764308745664</v>
      </c>
      <c r="R36" s="307">
        <v>9.3682825740803499E-2</v>
      </c>
      <c r="S36" s="190">
        <v>1.9278643666560898E-2</v>
      </c>
      <c r="T36" s="307">
        <v>0.12771715305480899</v>
      </c>
      <c r="U36" s="190">
        <v>0.54552861754011595</v>
      </c>
      <c r="V36" s="315">
        <v>0.42049749505541301</v>
      </c>
    </row>
    <row r="37" spans="1:22" ht="13" customHeight="1" x14ac:dyDescent="0.25">
      <c r="A37" s="26" t="s">
        <v>416</v>
      </c>
      <c r="B37" s="184">
        <v>2</v>
      </c>
      <c r="C37" s="190">
        <v>-0.21968768409983899</v>
      </c>
      <c r="D37" s="307">
        <v>0.116796594548416</v>
      </c>
      <c r="E37" s="190">
        <v>7.5343897941407695E-2</v>
      </c>
      <c r="F37" s="307">
        <v>0.10095088650419599</v>
      </c>
      <c r="G37" s="190">
        <v>-0.146608255721355</v>
      </c>
      <c r="H37" s="307">
        <v>9.2526763069626802E-2</v>
      </c>
      <c r="I37" s="190">
        <v>-0.26136412084055699</v>
      </c>
      <c r="J37" s="307">
        <v>0.12026247138880899</v>
      </c>
      <c r="K37" s="190">
        <v>0.75202940954989805</v>
      </c>
      <c r="L37" s="307">
        <v>0.37223586791855201</v>
      </c>
      <c r="M37" s="190">
        <v>-0.22122596855795401</v>
      </c>
      <c r="N37" s="307">
        <v>0.11907754345461</v>
      </c>
      <c r="O37" s="190">
        <v>7.3497162396684607E-2</v>
      </c>
      <c r="P37" s="307">
        <v>0.100030626273375</v>
      </c>
      <c r="Q37" s="190">
        <v>-8.3899772522522204E-2</v>
      </c>
      <c r="R37" s="307">
        <v>9.0453967337338806E-2</v>
      </c>
      <c r="S37" s="190">
        <v>-0.23827833868145601</v>
      </c>
      <c r="T37" s="307">
        <v>0.11779333779923799</v>
      </c>
      <c r="U37" s="190">
        <v>2.1547528353202798</v>
      </c>
      <c r="V37" s="315">
        <v>0.58404591018179197</v>
      </c>
    </row>
    <row r="38" spans="1:22" ht="13" customHeight="1" x14ac:dyDescent="0.25">
      <c r="A38" s="26" t="s">
        <v>417</v>
      </c>
      <c r="B38" s="184">
        <v>2</v>
      </c>
      <c r="C38" s="190">
        <v>-0.492718356215536</v>
      </c>
      <c r="D38" s="307">
        <v>0.14619555453390201</v>
      </c>
      <c r="E38" s="190">
        <v>-0.558825189535057</v>
      </c>
      <c r="F38" s="307">
        <v>0.25907323169873803</v>
      </c>
      <c r="G38" s="190">
        <v>0.143446729421911</v>
      </c>
      <c r="H38" s="307">
        <v>0.34319660393679202</v>
      </c>
      <c r="I38" s="190">
        <v>-0.14669995279721901</v>
      </c>
      <c r="J38" s="307">
        <v>0.12734653285443101</v>
      </c>
      <c r="K38" s="190">
        <v>1.4752140044158499</v>
      </c>
      <c r="L38" s="307">
        <v>0.52179112541239303</v>
      </c>
      <c r="M38" s="190">
        <v>-0.47039657706927002</v>
      </c>
      <c r="N38" s="307">
        <v>0.143288582245893</v>
      </c>
      <c r="O38" s="190">
        <v>-0.58407883877497702</v>
      </c>
      <c r="P38" s="307">
        <v>0.265536649827465</v>
      </c>
      <c r="Q38" s="190">
        <v>0.18497614588972999</v>
      </c>
      <c r="R38" s="307">
        <v>0.348861980839969</v>
      </c>
      <c r="S38" s="190">
        <v>-0.19287784028139199</v>
      </c>
      <c r="T38" s="307">
        <v>0.128412610796763</v>
      </c>
      <c r="U38" s="190">
        <v>2.6636743830392802</v>
      </c>
      <c r="V38" s="315">
        <v>0.77136812904246599</v>
      </c>
    </row>
    <row r="39" spans="1:22" ht="13" customHeight="1" x14ac:dyDescent="0.25">
      <c r="A39" s="26" t="s">
        <v>418</v>
      </c>
      <c r="B39" s="184">
        <v>2</v>
      </c>
      <c r="C39" s="190">
        <v>-0.56403987390440402</v>
      </c>
      <c r="D39" s="307">
        <v>0.15100213523257699</v>
      </c>
      <c r="E39" s="190">
        <v>0.18858120982853599</v>
      </c>
      <c r="F39" s="307">
        <v>0.188972147172177</v>
      </c>
      <c r="G39" s="190">
        <v>-0.19910881723945101</v>
      </c>
      <c r="H39" s="307">
        <v>0.22627569663032601</v>
      </c>
      <c r="I39" s="190">
        <v>-6.9859209162489097E-2</v>
      </c>
      <c r="J39" s="307">
        <v>0.14193298641465901</v>
      </c>
      <c r="K39" s="190">
        <v>1.49383158680788</v>
      </c>
      <c r="L39" s="307">
        <v>0.81184020807489299</v>
      </c>
      <c r="M39" s="190">
        <v>-0.576104835353204</v>
      </c>
      <c r="N39" s="307">
        <v>0.152915314891717</v>
      </c>
      <c r="O39" s="190">
        <v>0.195031918349967</v>
      </c>
      <c r="P39" s="307">
        <v>0.19189494256867101</v>
      </c>
      <c r="Q39" s="190">
        <v>-0.194953527467499</v>
      </c>
      <c r="R39" s="307">
        <v>0.226549035343449</v>
      </c>
      <c r="S39" s="190">
        <v>-7.4256631836504106E-2</v>
      </c>
      <c r="T39" s="307">
        <v>0.140710954188764</v>
      </c>
      <c r="U39" s="190">
        <v>2.60380556311957</v>
      </c>
      <c r="V39" s="315">
        <v>0.95924297085618204</v>
      </c>
    </row>
    <row r="40" spans="1:22" ht="13" customHeight="1" x14ac:dyDescent="0.25">
      <c r="A40" s="26" t="s">
        <v>419</v>
      </c>
      <c r="B40" s="184">
        <v>2</v>
      </c>
      <c r="C40" s="190">
        <v>-4.33655999219595E-2</v>
      </c>
      <c r="D40" s="307">
        <v>0.10055015580760999</v>
      </c>
      <c r="E40" s="190">
        <v>4.1487869825079397E-2</v>
      </c>
      <c r="F40" s="307">
        <v>9.16285289257152E-2</v>
      </c>
      <c r="G40" s="190">
        <v>6.0990520532512298E-2</v>
      </c>
      <c r="H40" s="307">
        <v>0.10159925017843401</v>
      </c>
      <c r="I40" s="190">
        <v>-0.22800485443905699</v>
      </c>
      <c r="J40" s="307">
        <v>0.10421615360124099</v>
      </c>
      <c r="K40" s="190">
        <v>0.41973421056589999</v>
      </c>
      <c r="L40" s="307">
        <v>0.39430151708789901</v>
      </c>
      <c r="M40" s="190">
        <v>-3.4977779043008903E-2</v>
      </c>
      <c r="N40" s="307">
        <v>0.100018854006389</v>
      </c>
      <c r="O40" s="190">
        <v>4.0362890189726199E-2</v>
      </c>
      <c r="P40" s="307">
        <v>9.0595432779723997E-2</v>
      </c>
      <c r="Q40" s="190">
        <v>5.7185032147354597E-2</v>
      </c>
      <c r="R40" s="307">
        <v>0.101222838244135</v>
      </c>
      <c r="S40" s="190">
        <v>-0.223989583838724</v>
      </c>
      <c r="T40" s="307">
        <v>0.10495230882961</v>
      </c>
      <c r="U40" s="190">
        <v>0.70155572806091904</v>
      </c>
      <c r="V40" s="315">
        <v>0.54250191459695696</v>
      </c>
    </row>
    <row r="41" spans="1:22" ht="13" customHeight="1" x14ac:dyDescent="0.25">
      <c r="A41" s="26" t="s">
        <v>420</v>
      </c>
      <c r="B41" s="184">
        <v>2</v>
      </c>
      <c r="C41" s="190">
        <v>-0.23203085305614199</v>
      </c>
      <c r="D41" s="307">
        <v>0.17217975122079701</v>
      </c>
      <c r="E41" s="190">
        <v>0.11466494547730401</v>
      </c>
      <c r="F41" s="307">
        <v>0.15070353981583801</v>
      </c>
      <c r="G41" s="190">
        <v>-2.1960416498172299E-2</v>
      </c>
      <c r="H41" s="307">
        <v>0.12445439452178</v>
      </c>
      <c r="I41" s="190">
        <v>-0.456457899429206</v>
      </c>
      <c r="J41" s="307">
        <v>0.11258250717450199</v>
      </c>
      <c r="K41" s="190">
        <v>1.3414982812319101</v>
      </c>
      <c r="L41" s="307">
        <v>0.638284982251209</v>
      </c>
      <c r="M41" s="190">
        <v>-0.261721805253188</v>
      </c>
      <c r="N41" s="307">
        <v>0.17333989088877</v>
      </c>
      <c r="O41" s="190">
        <v>9.7298921752111106E-2</v>
      </c>
      <c r="P41" s="307">
        <v>0.15107365221727601</v>
      </c>
      <c r="Q41" s="190">
        <v>-4.8209263975042098E-2</v>
      </c>
      <c r="R41" s="307">
        <v>0.123293508836611</v>
      </c>
      <c r="S41" s="190">
        <v>-0.47411459304349202</v>
      </c>
      <c r="T41" s="307">
        <v>0.11414578762772901</v>
      </c>
      <c r="U41" s="190">
        <v>1.9360311811280799</v>
      </c>
      <c r="V41" s="315">
        <v>0.79448929655339595</v>
      </c>
    </row>
    <row r="42" spans="1:22" ht="13" customHeight="1" x14ac:dyDescent="0.25">
      <c r="A42" s="26" t="s">
        <v>421</v>
      </c>
      <c r="B42" s="184">
        <v>2</v>
      </c>
      <c r="C42" s="190">
        <v>-0.24207732160402201</v>
      </c>
      <c r="D42" s="307">
        <v>0.15416257912276299</v>
      </c>
      <c r="E42" s="190">
        <v>-5.9310765634343302E-2</v>
      </c>
      <c r="F42" s="307">
        <v>0.118947876501733</v>
      </c>
      <c r="G42" s="190">
        <v>-1.5769383305673401E-2</v>
      </c>
      <c r="H42" s="307">
        <v>0.142244209522741</v>
      </c>
      <c r="I42" s="190">
        <v>-0.35698266864672201</v>
      </c>
      <c r="J42" s="307">
        <v>0.115684679955843</v>
      </c>
      <c r="K42" s="190">
        <v>1.67667897663182</v>
      </c>
      <c r="L42" s="307">
        <v>0.766243802679901</v>
      </c>
      <c r="M42" s="190">
        <v>-0.24600054326884799</v>
      </c>
      <c r="N42" s="307">
        <v>0.15419591226085499</v>
      </c>
      <c r="O42" s="190">
        <v>-2.1716622431152001E-2</v>
      </c>
      <c r="P42" s="307">
        <v>0.116407736181053</v>
      </c>
      <c r="Q42" s="190">
        <v>-3.7287204885084101E-2</v>
      </c>
      <c r="R42" s="307">
        <v>0.145945881068653</v>
      </c>
      <c r="S42" s="190">
        <v>-0.335266700896726</v>
      </c>
      <c r="T42" s="307">
        <v>0.113757168910669</v>
      </c>
      <c r="U42" s="190">
        <v>3.2750110680401598</v>
      </c>
      <c r="V42" s="315">
        <v>1.1820591370696101</v>
      </c>
    </row>
    <row r="43" spans="1:22" ht="13" customHeight="1" x14ac:dyDescent="0.25">
      <c r="A43" s="26" t="s">
        <v>422</v>
      </c>
      <c r="B43" s="184">
        <v>2</v>
      </c>
      <c r="C43" s="190">
        <v>-0.30169267967576702</v>
      </c>
      <c r="D43" s="307">
        <v>0.24073777464775101</v>
      </c>
      <c r="E43" s="190">
        <v>9.0394965929349105E-2</v>
      </c>
      <c r="F43" s="307">
        <v>0.26230160174804601</v>
      </c>
      <c r="G43" s="190">
        <v>1.00463361817758E-2</v>
      </c>
      <c r="H43" s="307">
        <v>0.31031008041756297</v>
      </c>
      <c r="I43" s="190">
        <v>-0.41800681950354901</v>
      </c>
      <c r="J43" s="307">
        <v>0.17210528020362201</v>
      </c>
      <c r="K43" s="190">
        <v>1.30202018831055</v>
      </c>
      <c r="L43" s="307">
        <v>0.86016836002641694</v>
      </c>
      <c r="M43" s="190">
        <v>-0.288637583522179</v>
      </c>
      <c r="N43" s="307">
        <v>0.23713080837369399</v>
      </c>
      <c r="O43" s="190">
        <v>6.8193759774051094E-2</v>
      </c>
      <c r="P43" s="307">
        <v>0.261592129815301</v>
      </c>
      <c r="Q43" s="190">
        <v>2.8221437318052298E-2</v>
      </c>
      <c r="R43" s="307">
        <v>0.309714551995732</v>
      </c>
      <c r="S43" s="190">
        <v>-0.43099465670432002</v>
      </c>
      <c r="T43" s="307">
        <v>0.17146696977162099</v>
      </c>
      <c r="U43" s="190">
        <v>3.7488951507066801</v>
      </c>
      <c r="V43" s="315">
        <v>1.3580758319822499</v>
      </c>
    </row>
    <row r="44" spans="1:22" ht="13" customHeight="1" x14ac:dyDescent="0.25">
      <c r="A44" s="26" t="s">
        <v>423</v>
      </c>
      <c r="B44" s="184">
        <v>2</v>
      </c>
      <c r="C44" s="190">
        <v>-0.26767898859352302</v>
      </c>
      <c r="D44" s="307">
        <v>0.12018433401200899</v>
      </c>
      <c r="E44" s="190">
        <v>-0.22605809344920899</v>
      </c>
      <c r="F44" s="307">
        <v>8.2595655136533802E-2</v>
      </c>
      <c r="G44" s="190">
        <v>1.5204168398706501E-2</v>
      </c>
      <c r="H44" s="307">
        <v>0.22752513364893301</v>
      </c>
      <c r="I44" s="190">
        <v>-4.7845714883438903E-2</v>
      </c>
      <c r="J44" s="307">
        <v>9.4847134622317697E-2</v>
      </c>
      <c r="K44" s="190">
        <v>1.31897116909956</v>
      </c>
      <c r="L44" s="307">
        <v>0.71609034604090005</v>
      </c>
      <c r="M44" s="190">
        <v>-0.27118833164241102</v>
      </c>
      <c r="N44" s="307">
        <v>0.12047033818587401</v>
      </c>
      <c r="O44" s="190">
        <v>-0.20538528027464401</v>
      </c>
      <c r="P44" s="307">
        <v>7.8165568593301898E-2</v>
      </c>
      <c r="Q44" s="190">
        <v>2.1466457285196701E-2</v>
      </c>
      <c r="R44" s="307">
        <v>0.23529080090584301</v>
      </c>
      <c r="S44" s="190">
        <v>-4.5382797959422197E-2</v>
      </c>
      <c r="T44" s="307">
        <v>9.6208894389656796E-2</v>
      </c>
      <c r="U44" s="190">
        <v>1.88548460910189</v>
      </c>
      <c r="V44" s="315">
        <v>0.92949939901183198</v>
      </c>
    </row>
    <row r="45" spans="1:22" ht="13" customHeight="1" x14ac:dyDescent="0.25">
      <c r="A45" s="26" t="s">
        <v>424</v>
      </c>
      <c r="B45" s="184">
        <v>2</v>
      </c>
      <c r="C45" s="190">
        <v>-0.26785707419138999</v>
      </c>
      <c r="D45" s="307">
        <v>0.14077427204194401</v>
      </c>
      <c r="E45" s="190">
        <v>9.9991378054709895E-2</v>
      </c>
      <c r="F45" s="307">
        <v>0.14752430225760901</v>
      </c>
      <c r="G45" s="190">
        <v>-0.442720452010681</v>
      </c>
      <c r="H45" s="307">
        <v>0.16847581811448001</v>
      </c>
      <c r="I45" s="190">
        <v>-8.2463768958213404E-2</v>
      </c>
      <c r="J45" s="307">
        <v>0.104197817057642</v>
      </c>
      <c r="K45" s="190">
        <v>1.07179843746503</v>
      </c>
      <c r="L45" s="307">
        <v>0.50385225288637903</v>
      </c>
      <c r="M45" s="190">
        <v>-0.29749856699337102</v>
      </c>
      <c r="N45" s="307">
        <v>0.13728624239714199</v>
      </c>
      <c r="O45" s="190">
        <v>0.121886920555013</v>
      </c>
      <c r="P45" s="307">
        <v>0.14453215026495</v>
      </c>
      <c r="Q45" s="190">
        <v>-0.381700673472397</v>
      </c>
      <c r="R45" s="307">
        <v>0.163357675360636</v>
      </c>
      <c r="S45" s="190">
        <v>-0.104427398323124</v>
      </c>
      <c r="T45" s="307">
        <v>0.107105474195545</v>
      </c>
      <c r="U45" s="190">
        <v>2.7176318296611899</v>
      </c>
      <c r="V45" s="315">
        <v>0.82759482932194794</v>
      </c>
    </row>
    <row r="46" spans="1:22" ht="13" customHeight="1" x14ac:dyDescent="0.25">
      <c r="A46" s="26" t="s">
        <v>425</v>
      </c>
      <c r="B46" s="184">
        <v>2</v>
      </c>
      <c r="C46" s="190">
        <v>0.160012646690425</v>
      </c>
      <c r="D46" s="307">
        <v>0.165663291591821</v>
      </c>
      <c r="E46" s="190">
        <v>0.18537810285647399</v>
      </c>
      <c r="F46" s="307">
        <v>0.16186508983817599</v>
      </c>
      <c r="G46" s="190">
        <v>2.65741162724192E-2</v>
      </c>
      <c r="H46" s="307">
        <v>9.9216367282015397E-2</v>
      </c>
      <c r="I46" s="190">
        <v>-0.115540920962228</v>
      </c>
      <c r="J46" s="307">
        <v>0.10994943133101701</v>
      </c>
      <c r="K46" s="190">
        <v>0.332784244624174</v>
      </c>
      <c r="L46" s="307">
        <v>0.381563479901328</v>
      </c>
      <c r="M46" s="190">
        <v>0.20639049216601099</v>
      </c>
      <c r="N46" s="307">
        <v>0.16183962424757101</v>
      </c>
      <c r="O46" s="190">
        <v>0.184519363409508</v>
      </c>
      <c r="P46" s="307">
        <v>0.16063821385110499</v>
      </c>
      <c r="Q46" s="190">
        <v>-1.60573348756262E-2</v>
      </c>
      <c r="R46" s="307">
        <v>9.9040322270557105E-2</v>
      </c>
      <c r="S46" s="190">
        <v>-0.12725599411232599</v>
      </c>
      <c r="T46" s="307">
        <v>0.11041408043129</v>
      </c>
      <c r="U46" s="190">
        <v>1.4145519225152401</v>
      </c>
      <c r="V46" s="315">
        <v>0.75314946649620496</v>
      </c>
    </row>
    <row r="47" spans="1:22" ht="13" customHeight="1" x14ac:dyDescent="0.25">
      <c r="A47" s="26" t="s">
        <v>426</v>
      </c>
      <c r="B47" s="184">
        <v>2</v>
      </c>
      <c r="C47" s="190">
        <v>-7.0194623699189093E-2</v>
      </c>
      <c r="D47" s="307">
        <v>0.10786333038391099</v>
      </c>
      <c r="E47" s="190">
        <v>0.15656995279459099</v>
      </c>
      <c r="F47" s="307">
        <v>0.10147232513164001</v>
      </c>
      <c r="G47" s="190">
        <v>-0.17983418524539899</v>
      </c>
      <c r="H47" s="307">
        <v>8.8479275314598996E-2</v>
      </c>
      <c r="I47" s="190">
        <v>-0.14005544180953899</v>
      </c>
      <c r="J47" s="307">
        <v>0.103256702420919</v>
      </c>
      <c r="K47" s="190">
        <v>0.50387823624567696</v>
      </c>
      <c r="L47" s="307">
        <v>0.30729306533117501</v>
      </c>
      <c r="M47" s="190">
        <v>-6.9259714890281099E-2</v>
      </c>
      <c r="N47" s="307">
        <v>0.10862428086541299</v>
      </c>
      <c r="O47" s="190">
        <v>0.14877452159822799</v>
      </c>
      <c r="P47" s="307">
        <v>0.103935496995534</v>
      </c>
      <c r="Q47" s="190">
        <v>-0.19080549211953701</v>
      </c>
      <c r="R47" s="307">
        <v>8.9206276510134297E-2</v>
      </c>
      <c r="S47" s="190">
        <v>-0.14561149013969901</v>
      </c>
      <c r="T47" s="307">
        <v>0.10489299886761699</v>
      </c>
      <c r="U47" s="190">
        <v>0.959227127906632</v>
      </c>
      <c r="V47" s="315">
        <v>0.49827634347213801</v>
      </c>
    </row>
    <row r="48" spans="1:22" ht="13" customHeight="1" x14ac:dyDescent="0.25">
      <c r="A48" s="26" t="s">
        <v>427</v>
      </c>
      <c r="B48" s="184">
        <v>2</v>
      </c>
      <c r="C48" s="190">
        <v>-0.20992712831120899</v>
      </c>
      <c r="D48" s="307">
        <v>0.15212872726339199</v>
      </c>
      <c r="E48" s="190">
        <v>-0.21770617063338801</v>
      </c>
      <c r="F48" s="307">
        <v>0.16312276789362301</v>
      </c>
      <c r="G48" s="190">
        <v>-0.13791578654754</v>
      </c>
      <c r="H48" s="307">
        <v>0.24116733188161901</v>
      </c>
      <c r="I48" s="190">
        <v>-0.39321861176119</v>
      </c>
      <c r="J48" s="307">
        <v>9.5183397997439606E-2</v>
      </c>
      <c r="K48" s="190">
        <v>1.7172366308606799</v>
      </c>
      <c r="L48" s="307">
        <v>0.77223117758410398</v>
      </c>
      <c r="M48" s="190">
        <v>-0.221254534934134</v>
      </c>
      <c r="N48" s="307">
        <v>0.15415614577783199</v>
      </c>
      <c r="O48" s="190">
        <v>-0.21251362767965101</v>
      </c>
      <c r="P48" s="307">
        <v>0.16416931006194699</v>
      </c>
      <c r="Q48" s="190">
        <v>-0.11371809020561</v>
      </c>
      <c r="R48" s="307">
        <v>0.23919729769134701</v>
      </c>
      <c r="S48" s="190">
        <v>-0.36940278112653602</v>
      </c>
      <c r="T48" s="307">
        <v>9.9505687248961694E-2</v>
      </c>
      <c r="U48" s="190">
        <v>2.4693925982153502</v>
      </c>
      <c r="V48" s="315">
        <v>0.84944008183615305</v>
      </c>
    </row>
    <row r="49" spans="1:22" ht="13" customHeight="1" x14ac:dyDescent="0.25">
      <c r="A49" s="26" t="s">
        <v>428</v>
      </c>
      <c r="B49" s="184">
        <v>2</v>
      </c>
      <c r="C49" s="190">
        <v>-0.18373682465150001</v>
      </c>
      <c r="D49" s="307">
        <v>0.13673577214178401</v>
      </c>
      <c r="E49" s="190">
        <v>2.1394876530313401E-2</v>
      </c>
      <c r="F49" s="307">
        <v>0.15526723182388399</v>
      </c>
      <c r="G49" s="190">
        <v>-0.23893631761208001</v>
      </c>
      <c r="H49" s="307">
        <v>0.24354004386168099</v>
      </c>
      <c r="I49" s="190">
        <v>-0.232382394870814</v>
      </c>
      <c r="J49" s="307">
        <v>0.13502714888362</v>
      </c>
      <c r="K49" s="190">
        <v>0.75616049490664805</v>
      </c>
      <c r="L49" s="307">
        <v>0.53738881089349999</v>
      </c>
      <c r="M49" s="190">
        <v>-0.119961493509086</v>
      </c>
      <c r="N49" s="307">
        <v>0.13345137535361301</v>
      </c>
      <c r="O49" s="190">
        <v>6.7279683257834601E-3</v>
      </c>
      <c r="P49" s="307">
        <v>0.14566264765877299</v>
      </c>
      <c r="Q49" s="190">
        <v>-0.15605297895964099</v>
      </c>
      <c r="R49" s="307">
        <v>0.229401973811449</v>
      </c>
      <c r="S49" s="190">
        <v>-8.8172119478603803E-2</v>
      </c>
      <c r="T49" s="307">
        <v>0.131749824129474</v>
      </c>
      <c r="U49" s="190">
        <v>6.1952408687048104</v>
      </c>
      <c r="V49" s="315">
        <v>1.30349960187366</v>
      </c>
    </row>
    <row r="50" spans="1:22" ht="13" customHeight="1" x14ac:dyDescent="0.25">
      <c r="A50" s="26" t="s">
        <v>429</v>
      </c>
      <c r="B50" s="184">
        <v>2</v>
      </c>
      <c r="C50" s="190">
        <v>0.24641802059635301</v>
      </c>
      <c r="D50" s="307">
        <v>0.18790741356438401</v>
      </c>
      <c r="E50" s="190">
        <v>-0.296764345340647</v>
      </c>
      <c r="F50" s="307">
        <v>0.13289952611282299</v>
      </c>
      <c r="G50" s="190">
        <v>-8.7299091786234503E-2</v>
      </c>
      <c r="H50" s="307">
        <v>0.179334876265346</v>
      </c>
      <c r="I50" s="190">
        <v>-0.49203977997422499</v>
      </c>
      <c r="J50" s="307">
        <v>9.8561248238798402E-2</v>
      </c>
      <c r="K50" s="190">
        <v>1.4527255053423</v>
      </c>
      <c r="L50" s="307">
        <v>0.51405850366218797</v>
      </c>
      <c r="M50" s="190">
        <v>0.23946399372455099</v>
      </c>
      <c r="N50" s="307">
        <v>0.18605344153713699</v>
      </c>
      <c r="O50" s="190">
        <v>-0.29745942753415999</v>
      </c>
      <c r="P50" s="307">
        <v>0.133504359397731</v>
      </c>
      <c r="Q50" s="190">
        <v>-6.9156150524922105E-2</v>
      </c>
      <c r="R50" s="307">
        <v>0.17344085264338599</v>
      </c>
      <c r="S50" s="190">
        <v>-0.50799328674920696</v>
      </c>
      <c r="T50" s="307">
        <v>0.101730954955514</v>
      </c>
      <c r="U50" s="190">
        <v>2.0686821034768501</v>
      </c>
      <c r="V50" s="315">
        <v>0.66365557590815005</v>
      </c>
    </row>
    <row r="51" spans="1:22" ht="13" customHeight="1" x14ac:dyDescent="0.25">
      <c r="A51" s="26" t="s">
        <v>430</v>
      </c>
      <c r="B51" s="184">
        <v>2</v>
      </c>
      <c r="C51" s="190">
        <v>2.5013889637617699E-2</v>
      </c>
      <c r="D51" s="307">
        <v>0.230778256722006</v>
      </c>
      <c r="E51" s="190">
        <v>-0.42497802571255999</v>
      </c>
      <c r="F51" s="307">
        <v>0.21674996241838301</v>
      </c>
      <c r="G51" s="190">
        <v>-0.166753177549994</v>
      </c>
      <c r="H51" s="307">
        <v>0.223781957702615</v>
      </c>
      <c r="I51" s="190">
        <v>-0.30363311786602198</v>
      </c>
      <c r="J51" s="307">
        <v>0.128236991932904</v>
      </c>
      <c r="K51" s="190">
        <v>0.61150461731265005</v>
      </c>
      <c r="L51" s="307">
        <v>0.32590261383658797</v>
      </c>
      <c r="M51" s="190">
        <v>1.76792347049337E-2</v>
      </c>
      <c r="N51" s="307">
        <v>0.230425782630371</v>
      </c>
      <c r="O51" s="190">
        <v>-0.34346257824293402</v>
      </c>
      <c r="P51" s="307">
        <v>0.22356286639574999</v>
      </c>
      <c r="Q51" s="190">
        <v>-0.142198238293018</v>
      </c>
      <c r="R51" s="307">
        <v>0.22614218463216901</v>
      </c>
      <c r="S51" s="190">
        <v>-0.29262875446581899</v>
      </c>
      <c r="T51" s="307">
        <v>0.12677053307861</v>
      </c>
      <c r="U51" s="190">
        <v>1.37409232727483</v>
      </c>
      <c r="V51" s="315">
        <v>0.51147855462827696</v>
      </c>
    </row>
    <row r="52" spans="1:22" ht="13" customHeight="1" x14ac:dyDescent="0.25">
      <c r="A52" s="26" t="s">
        <v>431</v>
      </c>
      <c r="B52" s="184">
        <v>2</v>
      </c>
      <c r="C52" s="190">
        <v>9.6273681814541101E-2</v>
      </c>
      <c r="D52" s="307">
        <v>0.12696269009615699</v>
      </c>
      <c r="E52" s="190">
        <v>-1.85609714698321E-3</v>
      </c>
      <c r="F52" s="307">
        <v>0.10448951948692101</v>
      </c>
      <c r="G52" s="190">
        <v>3.9865087427989297E-2</v>
      </c>
      <c r="H52" s="307">
        <v>0.18988544000730301</v>
      </c>
      <c r="I52" s="190">
        <v>-0.41491246999182702</v>
      </c>
      <c r="J52" s="307">
        <v>0.15978122752462601</v>
      </c>
      <c r="K52" s="190">
        <v>0.87632404566474897</v>
      </c>
      <c r="L52" s="307">
        <v>0.57496985580708204</v>
      </c>
      <c r="M52" s="190">
        <v>0.109363052912856</v>
      </c>
      <c r="N52" s="307">
        <v>0.12844881599108399</v>
      </c>
      <c r="O52" s="190">
        <v>2.3941762181788399E-2</v>
      </c>
      <c r="P52" s="307">
        <v>0.10117908287385501</v>
      </c>
      <c r="Q52" s="190">
        <v>2.05570112296301E-2</v>
      </c>
      <c r="R52" s="307">
        <v>0.18482418732283401</v>
      </c>
      <c r="S52" s="190">
        <v>-0.38067243004522</v>
      </c>
      <c r="T52" s="307">
        <v>0.15354453658599501</v>
      </c>
      <c r="U52" s="190">
        <v>3.4707461917851101</v>
      </c>
      <c r="V52" s="315">
        <v>1.3214995337867901</v>
      </c>
    </row>
    <row r="53" spans="1:22" ht="13" customHeight="1" x14ac:dyDescent="0.25">
      <c r="A53" s="26" t="s">
        <v>432</v>
      </c>
      <c r="B53" s="184">
        <v>2</v>
      </c>
      <c r="C53" s="190">
        <v>-0.11016237294297</v>
      </c>
      <c r="D53" s="307">
        <v>0.118345127706093</v>
      </c>
      <c r="E53" s="190">
        <v>2.0654297301527002E-3</v>
      </c>
      <c r="F53" s="307">
        <v>0.13193430275976301</v>
      </c>
      <c r="G53" s="190">
        <v>-0.105154524797702</v>
      </c>
      <c r="H53" s="307">
        <v>9.6770552639986795E-2</v>
      </c>
      <c r="I53" s="190">
        <v>-0.25712337313299399</v>
      </c>
      <c r="J53" s="307">
        <v>0.101087408413265</v>
      </c>
      <c r="K53" s="190">
        <v>0.825547384430382</v>
      </c>
      <c r="L53" s="307">
        <v>0.46372647302015801</v>
      </c>
      <c r="M53" s="190">
        <v>-0.10075199771809699</v>
      </c>
      <c r="N53" s="307">
        <v>0.117033029860497</v>
      </c>
      <c r="O53" s="190">
        <v>5.8007526264437798E-3</v>
      </c>
      <c r="P53" s="307">
        <v>0.124126445518909</v>
      </c>
      <c r="Q53" s="190">
        <v>-0.111186372910871</v>
      </c>
      <c r="R53" s="307">
        <v>9.6995968799931304E-2</v>
      </c>
      <c r="S53" s="190">
        <v>-0.22331208883909201</v>
      </c>
      <c r="T53" s="307">
        <v>0.100904368078477</v>
      </c>
      <c r="U53" s="190">
        <v>2.5635675454108702</v>
      </c>
      <c r="V53" s="315">
        <v>0.67101757898568504</v>
      </c>
    </row>
    <row r="54" spans="1:22" ht="13" customHeight="1" x14ac:dyDescent="0.25">
      <c r="A54" s="26" t="s">
        <v>433</v>
      </c>
      <c r="B54" s="184">
        <v>2</v>
      </c>
      <c r="C54" s="190">
        <v>-0.26026890184303703</v>
      </c>
      <c r="D54" s="307">
        <v>0.15468953282025999</v>
      </c>
      <c r="E54" s="190">
        <v>5.7608677865248301E-2</v>
      </c>
      <c r="F54" s="307">
        <v>0.100157698214094</v>
      </c>
      <c r="G54" s="190">
        <v>6.0343856943045102E-2</v>
      </c>
      <c r="H54" s="307">
        <v>9.8419725664910598E-2</v>
      </c>
      <c r="I54" s="190">
        <v>-0.26590150086095299</v>
      </c>
      <c r="J54" s="307">
        <v>9.0332341182663006E-2</v>
      </c>
      <c r="K54" s="190">
        <v>0.85371696270858799</v>
      </c>
      <c r="L54" s="307">
        <v>0.50699078340300596</v>
      </c>
      <c r="M54" s="190">
        <v>-0.24075255123056999</v>
      </c>
      <c r="N54" s="307">
        <v>0.15814714247931799</v>
      </c>
      <c r="O54" s="190">
        <v>5.8166803708930202E-2</v>
      </c>
      <c r="P54" s="307">
        <v>9.9918110767660204E-2</v>
      </c>
      <c r="Q54" s="190">
        <v>6.6124344309034605E-2</v>
      </c>
      <c r="R54" s="307">
        <v>9.5905229030534098E-2</v>
      </c>
      <c r="S54" s="190">
        <v>-0.22179545214975699</v>
      </c>
      <c r="T54" s="307">
        <v>8.4976600982360401E-2</v>
      </c>
      <c r="U54" s="190">
        <v>3.6739179160721802</v>
      </c>
      <c r="V54" s="315">
        <v>0.97016838793067495</v>
      </c>
    </row>
    <row r="55" spans="1:22" ht="13" customHeight="1" x14ac:dyDescent="0.25">
      <c r="A55" s="26" t="s">
        <v>434</v>
      </c>
      <c r="B55" s="184">
        <v>2</v>
      </c>
      <c r="C55" s="190">
        <v>0.12919845082480799</v>
      </c>
      <c r="D55" s="307">
        <v>0.14561706401844299</v>
      </c>
      <c r="E55" s="190">
        <v>-0.23672117089476999</v>
      </c>
      <c r="F55" s="307">
        <v>0.131959656928088</v>
      </c>
      <c r="G55" s="190">
        <v>-6.2170581653906397E-2</v>
      </c>
      <c r="H55" s="307">
        <v>0.145769855238636</v>
      </c>
      <c r="I55" s="190">
        <v>-7.8407032350087905E-2</v>
      </c>
      <c r="J55" s="307">
        <v>0.126981132458867</v>
      </c>
      <c r="K55" s="190">
        <v>0.34980694430239001</v>
      </c>
      <c r="L55" s="307">
        <v>0.50850132441329499</v>
      </c>
      <c r="M55" s="190">
        <v>0.120265767087194</v>
      </c>
      <c r="N55" s="307">
        <v>0.14666060078096901</v>
      </c>
      <c r="O55" s="190">
        <v>-0.232616869761918</v>
      </c>
      <c r="P55" s="307">
        <v>0.135147629000504</v>
      </c>
      <c r="Q55" s="190">
        <v>-9.2122145654177104E-2</v>
      </c>
      <c r="R55" s="307">
        <v>0.14645223680990699</v>
      </c>
      <c r="S55" s="190">
        <v>-7.6597034201650302E-2</v>
      </c>
      <c r="T55" s="307">
        <v>0.125248162439247</v>
      </c>
      <c r="U55" s="190">
        <v>1.2786987894578401</v>
      </c>
      <c r="V55" s="315">
        <v>0.78284243945335297</v>
      </c>
    </row>
    <row r="56" spans="1:22" ht="13" customHeight="1" x14ac:dyDescent="0.25">
      <c r="A56" s="26" t="s">
        <v>435</v>
      </c>
      <c r="B56" s="184">
        <v>2</v>
      </c>
      <c r="C56" s="190">
        <v>-0.21592062829563299</v>
      </c>
      <c r="D56" s="307">
        <v>9.7562157931371699E-2</v>
      </c>
      <c r="E56" s="190">
        <v>-0.136431481595232</v>
      </c>
      <c r="F56" s="307">
        <v>7.4985735908593198E-2</v>
      </c>
      <c r="G56" s="190">
        <v>-3.85382714797948E-2</v>
      </c>
      <c r="H56" s="307">
        <v>8.0410693221101101E-2</v>
      </c>
      <c r="I56" s="190">
        <v>-0.36011581721326602</v>
      </c>
      <c r="J56" s="307">
        <v>7.5910387176812893E-2</v>
      </c>
      <c r="K56" s="190">
        <v>1.73636282779092</v>
      </c>
      <c r="L56" s="307">
        <v>0.54812421285152801</v>
      </c>
      <c r="M56" s="190">
        <v>-0.21179352173329399</v>
      </c>
      <c r="N56" s="307">
        <v>9.6730213563910095E-2</v>
      </c>
      <c r="O56" s="190">
        <v>-0.122369171784981</v>
      </c>
      <c r="P56" s="307">
        <v>7.5365759028923604E-2</v>
      </c>
      <c r="Q56" s="190">
        <v>-5.3444202007963799E-2</v>
      </c>
      <c r="R56" s="307">
        <v>7.8758945144485198E-2</v>
      </c>
      <c r="S56" s="190">
        <v>-0.32223538812758001</v>
      </c>
      <c r="T56" s="307">
        <v>7.6444464369261E-2</v>
      </c>
      <c r="U56" s="190">
        <v>2.9542769922356298</v>
      </c>
      <c r="V56" s="315">
        <v>0.73488288222693898</v>
      </c>
    </row>
    <row r="57" spans="1:22" ht="13" customHeight="1" x14ac:dyDescent="0.25">
      <c r="A57" s="26" t="s">
        <v>436</v>
      </c>
      <c r="B57" s="184">
        <v>2</v>
      </c>
      <c r="C57" s="190">
        <v>-0.194370093473995</v>
      </c>
      <c r="D57" s="307">
        <v>0.14011583762455199</v>
      </c>
      <c r="E57" s="190">
        <v>-9.0383249064189403E-2</v>
      </c>
      <c r="F57" s="307">
        <v>0.125727924531504</v>
      </c>
      <c r="G57" s="190">
        <v>-2.2608919693376001E-2</v>
      </c>
      <c r="H57" s="307">
        <v>9.4972453974431895E-2</v>
      </c>
      <c r="I57" s="190">
        <v>6.3288769675287097E-3</v>
      </c>
      <c r="J57" s="307">
        <v>0.113569061105206</v>
      </c>
      <c r="K57" s="190">
        <v>0.38587413334783599</v>
      </c>
      <c r="L57" s="307">
        <v>0.48708562080901202</v>
      </c>
      <c r="M57" s="190">
        <v>-0.212641226312583</v>
      </c>
      <c r="N57" s="307">
        <v>0.142817940720673</v>
      </c>
      <c r="O57" s="190">
        <v>-9.0302650776945506E-2</v>
      </c>
      <c r="P57" s="307">
        <v>0.125588433371536</v>
      </c>
      <c r="Q57" s="190">
        <v>-1.70812910993881E-2</v>
      </c>
      <c r="R57" s="307">
        <v>9.8324697937972702E-2</v>
      </c>
      <c r="S57" s="190">
        <v>3.7522532907752898E-2</v>
      </c>
      <c r="T57" s="307">
        <v>0.112427041381559</v>
      </c>
      <c r="U57" s="190">
        <v>0.84914513609694198</v>
      </c>
      <c r="V57" s="315">
        <v>0.61569375785884495</v>
      </c>
    </row>
    <row r="58" spans="1:22" ht="13" customHeight="1" x14ac:dyDescent="0.25">
      <c r="A58" s="26" t="s">
        <v>437</v>
      </c>
      <c r="B58" s="184">
        <v>2</v>
      </c>
      <c r="C58" s="190">
        <v>0.102459322669688</v>
      </c>
      <c r="D58" s="307">
        <v>0.114150739382293</v>
      </c>
      <c r="E58" s="190">
        <v>-4.8193965470937197E-2</v>
      </c>
      <c r="F58" s="307">
        <v>0.127920797012995</v>
      </c>
      <c r="G58" s="190">
        <v>-6.8068924041982601E-2</v>
      </c>
      <c r="H58" s="307">
        <v>0.129859110850047</v>
      </c>
      <c r="I58" s="190">
        <v>-0.37436984298632803</v>
      </c>
      <c r="J58" s="307">
        <v>8.0135900507819796E-2</v>
      </c>
      <c r="K58" s="190">
        <v>1.1992995285960499</v>
      </c>
      <c r="L58" s="307">
        <v>0.46089954239847097</v>
      </c>
      <c r="M58" s="190">
        <v>9.4832359698443794E-2</v>
      </c>
      <c r="N58" s="307">
        <v>0.11415729437986601</v>
      </c>
      <c r="O58" s="190">
        <v>-5.9110243853257603E-2</v>
      </c>
      <c r="P58" s="307">
        <v>0.13105399884364299</v>
      </c>
      <c r="Q58" s="190">
        <v>-6.0135940121184901E-2</v>
      </c>
      <c r="R58" s="307">
        <v>0.13140892517560401</v>
      </c>
      <c r="S58" s="190">
        <v>-0.375065274989897</v>
      </c>
      <c r="T58" s="307">
        <v>7.9102453957388394E-2</v>
      </c>
      <c r="U58" s="190">
        <v>1.65129835298232</v>
      </c>
      <c r="V58" s="315">
        <v>0.53305930972704896</v>
      </c>
    </row>
    <row r="59" spans="1:22" ht="13" customHeight="1" x14ac:dyDescent="0.25">
      <c r="A59" s="26" t="s">
        <v>438</v>
      </c>
      <c r="B59" s="184">
        <v>2</v>
      </c>
      <c r="C59" s="190">
        <v>-4.8558695107527701E-2</v>
      </c>
      <c r="D59" s="307">
        <v>0.118823343905971</v>
      </c>
      <c r="E59" s="190">
        <v>-0.33851481172498499</v>
      </c>
      <c r="F59" s="307">
        <v>0.119167718382477</v>
      </c>
      <c r="G59" s="190">
        <v>0.21589178373361001</v>
      </c>
      <c r="H59" s="307">
        <v>0.196664773032934</v>
      </c>
      <c r="I59" s="190">
        <v>-0.446821052417054</v>
      </c>
      <c r="J59" s="307">
        <v>9.6278682754154396E-2</v>
      </c>
      <c r="K59" s="190">
        <v>2.8364598141346802</v>
      </c>
      <c r="L59" s="307">
        <v>0.93059754764086</v>
      </c>
      <c r="M59" s="190">
        <v>-5.8381437302861501E-2</v>
      </c>
      <c r="N59" s="307">
        <v>0.12573104226870599</v>
      </c>
      <c r="O59" s="190">
        <v>-0.33399715008637298</v>
      </c>
      <c r="P59" s="307">
        <v>0.119032387468316</v>
      </c>
      <c r="Q59" s="190">
        <v>0.222636460644353</v>
      </c>
      <c r="R59" s="307">
        <v>0.20197195714482399</v>
      </c>
      <c r="S59" s="190">
        <v>-0.445547850611553</v>
      </c>
      <c r="T59" s="307">
        <v>9.6659487820045603E-2</v>
      </c>
      <c r="U59" s="190">
        <v>3.2196636090469299</v>
      </c>
      <c r="V59" s="315">
        <v>0.98778015734886404</v>
      </c>
    </row>
    <row r="60" spans="1:22" ht="13" customHeight="1" x14ac:dyDescent="0.25">
      <c r="A60" s="26" t="s">
        <v>439</v>
      </c>
      <c r="B60" s="184">
        <v>2</v>
      </c>
      <c r="C60" s="190">
        <v>0.15700085333483901</v>
      </c>
      <c r="D60" s="307">
        <v>0.17655054930633901</v>
      </c>
      <c r="E60" s="190">
        <v>0.17389927493281099</v>
      </c>
      <c r="F60" s="307">
        <v>0.19081954578682001</v>
      </c>
      <c r="G60" s="190">
        <v>0.195438901444351</v>
      </c>
      <c r="H60" s="307">
        <v>0.16608278487278</v>
      </c>
      <c r="I60" s="190">
        <v>-0.21540393369078001</v>
      </c>
      <c r="J60" s="307">
        <v>0.181388172035781</v>
      </c>
      <c r="K60" s="190">
        <v>0.94506366816882403</v>
      </c>
      <c r="L60" s="307">
        <v>0.93363247049625797</v>
      </c>
      <c r="M60" s="190">
        <v>0.14245580481468401</v>
      </c>
      <c r="N60" s="307">
        <v>0.17723166816472699</v>
      </c>
      <c r="O60" s="190">
        <v>0.18580512891504899</v>
      </c>
      <c r="P60" s="307">
        <v>0.17856897916755701</v>
      </c>
      <c r="Q60" s="190">
        <v>0.19074526824670901</v>
      </c>
      <c r="R60" s="307">
        <v>0.17242137664620499</v>
      </c>
      <c r="S60" s="190">
        <v>-0.21225410363130501</v>
      </c>
      <c r="T60" s="307">
        <v>0.17351451890018199</v>
      </c>
      <c r="U60" s="190">
        <v>1.3961920915085699</v>
      </c>
      <c r="V60" s="315">
        <v>1.2522344392958999</v>
      </c>
    </row>
    <row r="61" spans="1:22" ht="13" customHeight="1" x14ac:dyDescent="0.25">
      <c r="A61" s="26" t="s">
        <v>440</v>
      </c>
      <c r="B61" s="184">
        <v>2</v>
      </c>
      <c r="C61" s="190">
        <v>0.14566061033807301</v>
      </c>
      <c r="D61" s="307">
        <v>0.12962770536672999</v>
      </c>
      <c r="E61" s="190">
        <v>-0.27761298052876099</v>
      </c>
      <c r="F61" s="307">
        <v>0.12572935744557501</v>
      </c>
      <c r="G61" s="190">
        <v>-2.8698536575090899E-2</v>
      </c>
      <c r="H61" s="307">
        <v>0.117936182954941</v>
      </c>
      <c r="I61" s="190">
        <v>-0.43394030496383601</v>
      </c>
      <c r="J61" s="307">
        <v>0.13650189775761401</v>
      </c>
      <c r="K61" s="190">
        <v>0.83607613737741804</v>
      </c>
      <c r="L61" s="307">
        <v>0.364602429732581</v>
      </c>
      <c r="M61" s="190">
        <v>0.12877297154484799</v>
      </c>
      <c r="N61" s="307">
        <v>0.133709950270025</v>
      </c>
      <c r="O61" s="190">
        <v>-0.25782819817817898</v>
      </c>
      <c r="P61" s="307">
        <v>0.128132373738651</v>
      </c>
      <c r="Q61" s="190">
        <v>1.5937391187636998E-2</v>
      </c>
      <c r="R61" s="307">
        <v>0.11809500628823801</v>
      </c>
      <c r="S61" s="190">
        <v>-0.44224229316646302</v>
      </c>
      <c r="T61" s="307">
        <v>0.138459934202257</v>
      </c>
      <c r="U61" s="190">
        <v>1.13069770560278</v>
      </c>
      <c r="V61" s="315">
        <v>0.43409219569914298</v>
      </c>
    </row>
    <row r="62" spans="1:22" ht="13" customHeight="1" x14ac:dyDescent="0.25">
      <c r="A62" s="26" t="s">
        <v>441</v>
      </c>
      <c r="B62" s="184">
        <v>2</v>
      </c>
      <c r="C62" s="190">
        <v>-0.10409328932508</v>
      </c>
      <c r="D62" s="307">
        <v>8.77257627380926E-2</v>
      </c>
      <c r="E62" s="190">
        <v>-0.11597147534024101</v>
      </c>
      <c r="F62" s="307">
        <v>0.103302858194266</v>
      </c>
      <c r="G62" s="190">
        <v>0.371143083919795</v>
      </c>
      <c r="H62" s="307">
        <v>9.2155849634546497E-2</v>
      </c>
      <c r="I62" s="190">
        <v>-3.97593647568142E-2</v>
      </c>
      <c r="J62" s="307">
        <v>0.146263555966965</v>
      </c>
      <c r="K62" s="190">
        <v>0.71716610916048096</v>
      </c>
      <c r="L62" s="307">
        <v>0.32907574061232098</v>
      </c>
      <c r="M62" s="190">
        <v>-0.127768081726859</v>
      </c>
      <c r="N62" s="307">
        <v>8.99190879125117E-2</v>
      </c>
      <c r="O62" s="190">
        <v>-0.102644072438573</v>
      </c>
      <c r="P62" s="307">
        <v>0.10644895915845699</v>
      </c>
      <c r="Q62" s="190">
        <v>0.37134934675869202</v>
      </c>
      <c r="R62" s="307">
        <v>9.1929213222692804E-2</v>
      </c>
      <c r="S62" s="190">
        <v>-2.7685203998801099E-2</v>
      </c>
      <c r="T62" s="307">
        <v>0.14598591445349399</v>
      </c>
      <c r="U62" s="190">
        <v>1.0199953264227299</v>
      </c>
      <c r="V62" s="315">
        <v>0.38936247600440199</v>
      </c>
    </row>
    <row r="63" spans="1:22" ht="13" customHeight="1" x14ac:dyDescent="0.25">
      <c r="A63" s="211" t="s">
        <v>442</v>
      </c>
      <c r="B63" s="185">
        <v>2</v>
      </c>
      <c r="C63" s="191">
        <v>-0.105844455251156</v>
      </c>
      <c r="D63" s="308">
        <v>2.6317441261477899E-2</v>
      </c>
      <c r="E63" s="191">
        <v>1.45196325729346E-2</v>
      </c>
      <c r="F63" s="308">
        <v>3.02253899758901E-2</v>
      </c>
      <c r="G63" s="191">
        <v>2.0258704108025299E-2</v>
      </c>
      <c r="H63" s="308">
        <v>2.42118638171076E-2</v>
      </c>
      <c r="I63" s="191">
        <v>-0.23891958197341501</v>
      </c>
      <c r="J63" s="308">
        <v>2.10427667568188E-2</v>
      </c>
      <c r="K63" s="191">
        <v>0.95410106626256597</v>
      </c>
      <c r="L63" s="308">
        <v>0.108918966110006</v>
      </c>
      <c r="M63" s="191">
        <v>-0.106194676028298</v>
      </c>
      <c r="N63" s="308">
        <v>2.63576172571005E-2</v>
      </c>
      <c r="O63" s="191">
        <v>1.05680226893502E-2</v>
      </c>
      <c r="P63" s="308">
        <v>3.0132648822849099E-2</v>
      </c>
      <c r="Q63" s="191">
        <v>2.1785351498294501E-2</v>
      </c>
      <c r="R63" s="308">
        <v>2.4305531565187801E-2</v>
      </c>
      <c r="S63" s="191">
        <v>-0.22853206257283701</v>
      </c>
      <c r="T63" s="308">
        <v>2.0776013221330301E-2</v>
      </c>
      <c r="U63" s="191">
        <v>2.4331088583557099</v>
      </c>
      <c r="V63" s="317">
        <v>0.17454782424547199</v>
      </c>
    </row>
    <row r="64" spans="1:22" ht="13" customHeight="1" x14ac:dyDescent="0.25">
      <c r="A64" s="212" t="s">
        <v>443</v>
      </c>
      <c r="B64" s="186">
        <v>2</v>
      </c>
      <c r="C64" s="192">
        <v>-5.70951508824184E-2</v>
      </c>
      <c r="D64" s="309">
        <v>3.9684147978420702E-2</v>
      </c>
      <c r="E64" s="192">
        <v>-8.3114850710995399E-3</v>
      </c>
      <c r="F64" s="309">
        <v>3.7979027647834902E-2</v>
      </c>
      <c r="G64" s="192">
        <v>1.1529102336806801E-2</v>
      </c>
      <c r="H64" s="309">
        <v>3.18024106787866E-2</v>
      </c>
      <c r="I64" s="192">
        <v>-0.25216046003994902</v>
      </c>
      <c r="J64" s="309">
        <v>2.9852253278084599E-2</v>
      </c>
      <c r="K64" s="192">
        <v>0.899910519866438</v>
      </c>
      <c r="L64" s="309">
        <v>0.14929304446260599</v>
      </c>
      <c r="M64" s="192">
        <v>-5.0684082605780799E-2</v>
      </c>
      <c r="N64" s="309">
        <v>3.9193743874225799E-2</v>
      </c>
      <c r="O64" s="192">
        <v>-6.2593770081385402E-3</v>
      </c>
      <c r="P64" s="309">
        <v>3.7693032440655902E-2</v>
      </c>
      <c r="Q64" s="192">
        <v>9.7086586616852797E-3</v>
      </c>
      <c r="R64" s="309">
        <v>3.16753272428257E-2</v>
      </c>
      <c r="S64" s="192">
        <v>-0.22995058184359299</v>
      </c>
      <c r="T64" s="309">
        <v>2.9720182078473399E-2</v>
      </c>
      <c r="U64" s="192">
        <v>2.3159148826282201</v>
      </c>
      <c r="V64" s="318">
        <v>0.23666950821350399</v>
      </c>
    </row>
    <row r="65" spans="1:22" ht="13" customHeight="1" x14ac:dyDescent="0.25">
      <c r="A65" s="213" t="s">
        <v>444</v>
      </c>
      <c r="B65" s="187">
        <v>2</v>
      </c>
      <c r="C65" s="193">
        <v>-0.117703484080713</v>
      </c>
      <c r="D65" s="310">
        <v>2.03779777325305E-2</v>
      </c>
      <c r="E65" s="193">
        <v>-3.0411201550038399E-2</v>
      </c>
      <c r="F65" s="310">
        <v>2.2046983205989901E-2</v>
      </c>
      <c r="G65" s="193">
        <v>-6.8845607887495601E-3</v>
      </c>
      <c r="H65" s="310">
        <v>2.20864902834217E-2</v>
      </c>
      <c r="I65" s="193">
        <v>-0.27192067185395302</v>
      </c>
      <c r="J65" s="310">
        <v>1.68407293449363E-2</v>
      </c>
      <c r="K65" s="193">
        <v>1.2337480497203901</v>
      </c>
      <c r="L65" s="310">
        <v>9.0802361177115806E-2</v>
      </c>
      <c r="M65" s="193">
        <v>-0.117848441354275</v>
      </c>
      <c r="N65" s="310">
        <v>2.0405054837459899E-2</v>
      </c>
      <c r="O65" s="193">
        <v>-2.8307630822995401E-2</v>
      </c>
      <c r="P65" s="310">
        <v>2.1956416537900099E-2</v>
      </c>
      <c r="Q65" s="193">
        <v>1.3966171019740199E-3</v>
      </c>
      <c r="R65" s="310">
        <v>2.2044838088955E-2</v>
      </c>
      <c r="S65" s="193">
        <v>-0.25876051834755598</v>
      </c>
      <c r="T65" s="310">
        <v>1.6703054972557099E-2</v>
      </c>
      <c r="U65" s="193">
        <v>2.6730013578424101</v>
      </c>
      <c r="V65" s="319">
        <v>0.134374098650617</v>
      </c>
    </row>
    <row r="66" spans="1:22" ht="13" customHeight="1" x14ac:dyDescent="0.25">
      <c r="A66" s="26" t="s">
        <v>445</v>
      </c>
      <c r="B66" s="184">
        <v>2</v>
      </c>
      <c r="C66" s="190">
        <v>-0.37686794370185001</v>
      </c>
      <c r="D66" s="307">
        <v>0.18011654528128301</v>
      </c>
      <c r="E66" s="190">
        <v>0.17934497069739699</v>
      </c>
      <c r="F66" s="307">
        <v>0.17798482888550701</v>
      </c>
      <c r="G66" s="190">
        <v>0.18092388970812201</v>
      </c>
      <c r="H66" s="307">
        <v>0.152489719140667</v>
      </c>
      <c r="I66" s="190">
        <v>-0.158451190609911</v>
      </c>
      <c r="J66" s="307">
        <v>0.14384089988233401</v>
      </c>
      <c r="K66" s="190">
        <v>1.0732214772633599</v>
      </c>
      <c r="L66" s="307">
        <v>1.00337997916694</v>
      </c>
      <c r="M66" s="190">
        <v>-0.343671656485733</v>
      </c>
      <c r="N66" s="307">
        <v>0.17305768569420099</v>
      </c>
      <c r="O66" s="190">
        <v>0.15658097875715801</v>
      </c>
      <c r="P66" s="307">
        <v>0.17878330933529099</v>
      </c>
      <c r="Q66" s="190">
        <v>0.139691810807623</v>
      </c>
      <c r="R66" s="307">
        <v>0.14918996548921001</v>
      </c>
      <c r="S66" s="190">
        <v>-0.116402684436614</v>
      </c>
      <c r="T66" s="307">
        <v>0.14559693081973599</v>
      </c>
      <c r="U66" s="190">
        <v>2.2271034403499801</v>
      </c>
      <c r="V66" s="315">
        <v>1.76876152785884</v>
      </c>
    </row>
    <row r="67" spans="1:22" ht="13" customHeight="1" x14ac:dyDescent="0.25">
      <c r="A67" s="26" t="s">
        <v>446</v>
      </c>
      <c r="B67" s="184">
        <v>2</v>
      </c>
      <c r="C67" s="190">
        <v>-0.247842864522474</v>
      </c>
      <c r="D67" s="307">
        <v>0.26085612954356502</v>
      </c>
      <c r="E67" s="190">
        <v>-0.31589521749281202</v>
      </c>
      <c r="F67" s="307">
        <v>0.21095205223467001</v>
      </c>
      <c r="G67" s="190">
        <v>0.31174613940468299</v>
      </c>
      <c r="H67" s="307">
        <v>0.183912612170965</v>
      </c>
      <c r="I67" s="190">
        <v>-0.200655141556217</v>
      </c>
      <c r="J67" s="307">
        <v>0.227938393660292</v>
      </c>
      <c r="K67" s="190">
        <v>1.2245385567479701</v>
      </c>
      <c r="L67" s="307">
        <v>1.1241368265018701</v>
      </c>
      <c r="M67" s="190">
        <v>-0.156055236505422</v>
      </c>
      <c r="N67" s="307">
        <v>0.25299680083481402</v>
      </c>
      <c r="O67" s="190">
        <v>-0.28816928314540502</v>
      </c>
      <c r="P67" s="307">
        <v>0.20866131579161101</v>
      </c>
      <c r="Q67" s="190">
        <v>0.36118621055067501</v>
      </c>
      <c r="R67" s="307">
        <v>0.177868340099338</v>
      </c>
      <c r="S67" s="190">
        <v>-0.16580187224012399</v>
      </c>
      <c r="T67" s="307">
        <v>0.228856593622453</v>
      </c>
      <c r="U67" s="190">
        <v>2.9736331217531902</v>
      </c>
      <c r="V67" s="315">
        <v>1.48559004219993</v>
      </c>
    </row>
    <row r="68" spans="1:22" ht="13" customHeight="1" x14ac:dyDescent="0.25">
      <c r="A68" s="26" t="s">
        <v>447</v>
      </c>
      <c r="B68" s="184">
        <v>2</v>
      </c>
      <c r="C68" s="190">
        <v>-5.9082943093591203E-2</v>
      </c>
      <c r="D68" s="307">
        <v>0.16524908980852701</v>
      </c>
      <c r="E68" s="190">
        <v>-4.0674442560355697E-2</v>
      </c>
      <c r="F68" s="307">
        <v>0.18641960683568101</v>
      </c>
      <c r="G68" s="190">
        <v>-7.6593222350234899E-2</v>
      </c>
      <c r="H68" s="307">
        <v>0.14946661751885301</v>
      </c>
      <c r="I68" s="190">
        <v>-0.32935347918479702</v>
      </c>
      <c r="J68" s="307">
        <v>0.13493257630456601</v>
      </c>
      <c r="K68" s="190">
        <v>1.1689191943731001</v>
      </c>
      <c r="L68" s="307">
        <v>0.95624060107404496</v>
      </c>
      <c r="M68" s="190">
        <v>-4.5849599463629098E-2</v>
      </c>
      <c r="N68" s="307">
        <v>0.17192620295651501</v>
      </c>
      <c r="O68" s="190">
        <v>3.0986465174378099E-4</v>
      </c>
      <c r="P68" s="307">
        <v>0.18933613808175601</v>
      </c>
      <c r="Q68" s="190">
        <v>-6.0672966984203498E-2</v>
      </c>
      <c r="R68" s="307">
        <v>0.149901091051928</v>
      </c>
      <c r="S68" s="190">
        <v>-0.272833633265121</v>
      </c>
      <c r="T68" s="307">
        <v>0.137024052630663</v>
      </c>
      <c r="U68" s="190">
        <v>3.6094510080361499</v>
      </c>
      <c r="V68" s="315">
        <v>1.6316814654784799</v>
      </c>
    </row>
    <row r="69" spans="1:22" ht="13" customHeight="1" x14ac:dyDescent="0.25">
      <c r="A69" s="27" t="s">
        <v>448</v>
      </c>
      <c r="B69" s="200">
        <v>2</v>
      </c>
      <c r="C69" s="201">
        <v>-0.185646090317202</v>
      </c>
      <c r="D69" s="312">
        <v>0.14673197587907399</v>
      </c>
      <c r="E69" s="201">
        <v>1.2137734101562801E-2</v>
      </c>
      <c r="F69" s="312">
        <v>0.15502016900909099</v>
      </c>
      <c r="G69" s="201">
        <v>-2.7346647357279898E-2</v>
      </c>
      <c r="H69" s="312">
        <v>0.158726629969903</v>
      </c>
      <c r="I69" s="201">
        <v>-7.5088841418633603E-2</v>
      </c>
      <c r="J69" s="312">
        <v>0.14896376000821501</v>
      </c>
      <c r="K69" s="201">
        <v>0.33167570225182302</v>
      </c>
      <c r="L69" s="312">
        <v>0.63011246776914898</v>
      </c>
      <c r="M69" s="201">
        <v>-0.21508205984405299</v>
      </c>
      <c r="N69" s="312">
        <v>0.14375077388674401</v>
      </c>
      <c r="O69" s="201">
        <v>3.13256261621103E-2</v>
      </c>
      <c r="P69" s="312">
        <v>0.150057487017006</v>
      </c>
      <c r="Q69" s="201">
        <v>-1.4176614219172301E-2</v>
      </c>
      <c r="R69" s="312">
        <v>0.160601524326872</v>
      </c>
      <c r="S69" s="201">
        <v>-8.4808691735160202E-2</v>
      </c>
      <c r="T69" s="312">
        <v>0.15062371974330699</v>
      </c>
      <c r="U69" s="201">
        <v>1.4669032356790901</v>
      </c>
      <c r="V69" s="320">
        <v>1.1084231483971201</v>
      </c>
    </row>
    <row r="70" spans="1:22" ht="13" customHeight="1" x14ac:dyDescent="0.25">
      <c r="A70" s="26"/>
      <c r="B70" s="188"/>
      <c r="C70" s="190" t="s">
        <v>1880</v>
      </c>
      <c r="D70" s="307" t="s">
        <v>1881</v>
      </c>
      <c r="E70" s="190" t="s">
        <v>1882</v>
      </c>
      <c r="F70" s="307" t="s">
        <v>1883</v>
      </c>
      <c r="G70" s="190" t="s">
        <v>1884</v>
      </c>
      <c r="H70" s="307" t="s">
        <v>1885</v>
      </c>
      <c r="I70" s="190" t="s">
        <v>1886</v>
      </c>
      <c r="J70" s="307" t="s">
        <v>1887</v>
      </c>
      <c r="K70" s="190" t="s">
        <v>1888</v>
      </c>
      <c r="L70" s="307" t="s">
        <v>1889</v>
      </c>
      <c r="M70" s="190" t="s">
        <v>1890</v>
      </c>
      <c r="N70" s="307" t="s">
        <v>1891</v>
      </c>
      <c r="O70" s="190" t="s">
        <v>1892</v>
      </c>
      <c r="P70" s="307" t="s">
        <v>1893</v>
      </c>
      <c r="Q70" s="190" t="s">
        <v>1894</v>
      </c>
      <c r="R70" s="307" t="s">
        <v>1895</v>
      </c>
      <c r="S70" s="190" t="s">
        <v>1896</v>
      </c>
      <c r="T70" s="307" t="s">
        <v>1897</v>
      </c>
      <c r="U70" s="190" t="s">
        <v>1898</v>
      </c>
      <c r="V70" s="315" t="s">
        <v>1899</v>
      </c>
    </row>
    <row r="71" spans="1:22" ht="13" customHeight="1" x14ac:dyDescent="0.25">
      <c r="A71" s="26" t="s">
        <v>392</v>
      </c>
      <c r="B71" s="188">
        <v>1</v>
      </c>
      <c r="C71" s="190">
        <v>-0.203199701845727</v>
      </c>
      <c r="D71" s="307">
        <v>0.12632872253924499</v>
      </c>
      <c r="E71" s="190">
        <v>2.3199466761280301E-2</v>
      </c>
      <c r="F71" s="307">
        <v>0.107761871357794</v>
      </c>
      <c r="G71" s="190">
        <v>-0.148418930870927</v>
      </c>
      <c r="H71" s="307">
        <v>0.106723031017041</v>
      </c>
      <c r="I71" s="190">
        <v>-0.42789420733576999</v>
      </c>
      <c r="J71" s="307">
        <v>0.11534079200136201</v>
      </c>
      <c r="K71" s="190">
        <v>2.13461567236642</v>
      </c>
      <c r="L71" s="307">
        <v>0.90684997351376695</v>
      </c>
      <c r="M71" s="190">
        <v>-0.20483889348593001</v>
      </c>
      <c r="N71" s="307">
        <v>0.127273247820509</v>
      </c>
      <c r="O71" s="190">
        <v>2.2040881282963502E-2</v>
      </c>
      <c r="P71" s="307">
        <v>0.10788572610218899</v>
      </c>
      <c r="Q71" s="190">
        <v>-0.157996925147045</v>
      </c>
      <c r="R71" s="307">
        <v>0.107372064268869</v>
      </c>
      <c r="S71" s="190">
        <v>-0.41475414553754603</v>
      </c>
      <c r="T71" s="307">
        <v>0.117137382253935</v>
      </c>
      <c r="U71" s="190">
        <v>2.7690046837320401</v>
      </c>
      <c r="V71" s="315">
        <v>1.0748651695524301</v>
      </c>
    </row>
    <row r="72" spans="1:22" ht="13" customHeight="1" x14ac:dyDescent="0.25">
      <c r="A72" s="26" t="s">
        <v>396</v>
      </c>
      <c r="B72" s="188">
        <v>1</v>
      </c>
      <c r="C72" s="190">
        <v>-0.117886132748672</v>
      </c>
      <c r="D72" s="307">
        <v>0.103933024051946</v>
      </c>
      <c r="E72" s="190">
        <v>4.2724494545047502E-2</v>
      </c>
      <c r="F72" s="307">
        <v>9.5976006210067896E-2</v>
      </c>
      <c r="G72" s="190">
        <v>0.24002245232548999</v>
      </c>
      <c r="H72" s="307">
        <v>7.7845196489725196E-2</v>
      </c>
      <c r="I72" s="190">
        <v>-0.31379979383869699</v>
      </c>
      <c r="J72" s="307">
        <v>7.2443216979461503E-2</v>
      </c>
      <c r="K72" s="190">
        <v>0.96549355341170096</v>
      </c>
      <c r="L72" s="307">
        <v>0.396838492980508</v>
      </c>
      <c r="M72" s="190">
        <v>-0.12902511881522599</v>
      </c>
      <c r="N72" s="307">
        <v>0.100584768694785</v>
      </c>
      <c r="O72" s="190">
        <v>8.1941412724264195E-2</v>
      </c>
      <c r="P72" s="307">
        <v>9.5352293541167199E-2</v>
      </c>
      <c r="Q72" s="190">
        <v>0.22945130032029801</v>
      </c>
      <c r="R72" s="307">
        <v>7.7293224814746694E-2</v>
      </c>
      <c r="S72" s="190">
        <v>-0.29427519949692699</v>
      </c>
      <c r="T72" s="307">
        <v>7.1212056086188399E-2</v>
      </c>
      <c r="U72" s="190">
        <v>2.3281505245870999</v>
      </c>
      <c r="V72" s="315">
        <v>0.55898855298258898</v>
      </c>
    </row>
    <row r="73" spans="1:22" ht="13" customHeight="1" x14ac:dyDescent="0.25">
      <c r="A73" s="210" t="s">
        <v>398</v>
      </c>
      <c r="B73" s="188">
        <v>1</v>
      </c>
      <c r="C73" s="190">
        <v>-1.39444323078259E-2</v>
      </c>
      <c r="D73" s="307">
        <v>0.13094472061262999</v>
      </c>
      <c r="E73" s="190">
        <v>-0.129532970425771</v>
      </c>
      <c r="F73" s="307">
        <v>0.121425556078745</v>
      </c>
      <c r="G73" s="190">
        <v>0.24814848480906199</v>
      </c>
      <c r="H73" s="307">
        <v>9.3035617513484298E-2</v>
      </c>
      <c r="I73" s="190">
        <v>-0.23560154677609299</v>
      </c>
      <c r="J73" s="307">
        <v>0.102207274278431</v>
      </c>
      <c r="K73" s="190">
        <v>0.88404271291175796</v>
      </c>
      <c r="L73" s="307">
        <v>0.60611114593248605</v>
      </c>
      <c r="M73" s="190">
        <v>-1.38017725630999E-2</v>
      </c>
      <c r="N73" s="307">
        <v>0.13121485141655201</v>
      </c>
      <c r="O73" s="190">
        <v>-0.126794301793374</v>
      </c>
      <c r="P73" s="307">
        <v>0.120886995409412</v>
      </c>
      <c r="Q73" s="190">
        <v>0.235301114072969</v>
      </c>
      <c r="R73" s="307">
        <v>9.2333915046285298E-2</v>
      </c>
      <c r="S73" s="190">
        <v>-0.234755390837038</v>
      </c>
      <c r="T73" s="307">
        <v>0.102269311351205</v>
      </c>
      <c r="U73" s="190">
        <v>0.95712648068414796</v>
      </c>
      <c r="V73" s="315">
        <v>0.64290989597596904</v>
      </c>
    </row>
    <row r="74" spans="1:22" ht="13" customHeight="1" x14ac:dyDescent="0.25">
      <c r="A74" s="26" t="s">
        <v>399</v>
      </c>
      <c r="B74" s="188">
        <v>1</v>
      </c>
      <c r="C74" s="190">
        <v>-0.215415301633928</v>
      </c>
      <c r="D74" s="307">
        <v>0.120411700410509</v>
      </c>
      <c r="E74" s="190">
        <v>0.15860489071147499</v>
      </c>
      <c r="F74" s="307">
        <v>0.19735451351018199</v>
      </c>
      <c r="G74" s="190">
        <v>-0.21363383960082299</v>
      </c>
      <c r="H74" s="307">
        <v>0.154933083799729</v>
      </c>
      <c r="I74" s="190">
        <v>-0.210396315561274</v>
      </c>
      <c r="J74" s="307">
        <v>0.103122118888323</v>
      </c>
      <c r="K74" s="190">
        <v>1.4451219126910499</v>
      </c>
      <c r="L74" s="307">
        <v>0.67247686641385496</v>
      </c>
      <c r="M74" s="190">
        <v>-0.20274970193408101</v>
      </c>
      <c r="N74" s="307">
        <v>0.118791479791719</v>
      </c>
      <c r="O74" s="190">
        <v>0.14813562707736699</v>
      </c>
      <c r="P74" s="307">
        <v>0.19686427386673799</v>
      </c>
      <c r="Q74" s="190">
        <v>-0.216988859551561</v>
      </c>
      <c r="R74" s="307">
        <v>0.14930659677722</v>
      </c>
      <c r="S74" s="190">
        <v>-0.208591529655902</v>
      </c>
      <c r="T74" s="307">
        <v>0.10384301855217699</v>
      </c>
      <c r="U74" s="190">
        <v>2.1358381176634098</v>
      </c>
      <c r="V74" s="315">
        <v>0.78698035357846097</v>
      </c>
    </row>
    <row r="75" spans="1:22" ht="13" customHeight="1" x14ac:dyDescent="0.25">
      <c r="A75" s="26" t="s">
        <v>410</v>
      </c>
      <c r="B75" s="188">
        <v>1</v>
      </c>
      <c r="C75" s="190">
        <v>-0.14289318205273999</v>
      </c>
      <c r="D75" s="307">
        <v>0.16808638075061599</v>
      </c>
      <c r="E75" s="190">
        <v>0.31521969275602801</v>
      </c>
      <c r="F75" s="307">
        <v>0.147225762829818</v>
      </c>
      <c r="G75" s="190">
        <v>0.26007336418436799</v>
      </c>
      <c r="H75" s="307">
        <v>0.11480464571785599</v>
      </c>
      <c r="I75" s="190">
        <v>-0.35648764329388799</v>
      </c>
      <c r="J75" s="307">
        <v>0.110561346559732</v>
      </c>
      <c r="K75" s="190">
        <v>1.4360608597922799</v>
      </c>
      <c r="L75" s="307">
        <v>0.74711112819665404</v>
      </c>
      <c r="M75" s="190">
        <v>-0.109973704545295</v>
      </c>
      <c r="N75" s="307">
        <v>0.16527996466346001</v>
      </c>
      <c r="O75" s="190">
        <v>0.33924308939827202</v>
      </c>
      <c r="P75" s="307">
        <v>0.144704586056843</v>
      </c>
      <c r="Q75" s="190">
        <v>0.27514247889023002</v>
      </c>
      <c r="R75" s="307">
        <v>0.118088640106546</v>
      </c>
      <c r="S75" s="190">
        <v>-0.36237469069169798</v>
      </c>
      <c r="T75" s="307">
        <v>0.108119227351009</v>
      </c>
      <c r="U75" s="190">
        <v>2.57126416997618</v>
      </c>
      <c r="V75" s="315">
        <v>1.02667982285138</v>
      </c>
    </row>
    <row r="76" spans="1:22" ht="13" customHeight="1" x14ac:dyDescent="0.25">
      <c r="A76" s="26" t="s">
        <v>415</v>
      </c>
      <c r="B76" s="188">
        <v>1</v>
      </c>
      <c r="C76" s="190">
        <v>6.2940303058049998E-2</v>
      </c>
      <c r="D76" s="307">
        <v>0.14489530070305501</v>
      </c>
      <c r="E76" s="190">
        <v>0.21745274468807099</v>
      </c>
      <c r="F76" s="307">
        <v>0.27695841034839602</v>
      </c>
      <c r="G76" s="190">
        <v>0.184964599458247</v>
      </c>
      <c r="H76" s="307">
        <v>9.8167977556200603E-2</v>
      </c>
      <c r="I76" s="190">
        <v>-0.10183819196879799</v>
      </c>
      <c r="J76" s="307">
        <v>0.108028297009382</v>
      </c>
      <c r="K76" s="190">
        <v>0.313065595606278</v>
      </c>
      <c r="L76" s="307">
        <v>0.31522341780629898</v>
      </c>
      <c r="M76" s="190">
        <v>8.1555938083709104E-2</v>
      </c>
      <c r="N76" s="307">
        <v>0.14591943148422901</v>
      </c>
      <c r="O76" s="190">
        <v>0.17810562904218699</v>
      </c>
      <c r="P76" s="307">
        <v>0.28112642717241898</v>
      </c>
      <c r="Q76" s="190">
        <v>0.15320717954739699</v>
      </c>
      <c r="R76" s="307">
        <v>9.7676934512994695E-2</v>
      </c>
      <c r="S76" s="190">
        <v>-7.33991546533658E-2</v>
      </c>
      <c r="T76" s="307">
        <v>0.10711022651397401</v>
      </c>
      <c r="U76" s="190">
        <v>0.93544772451763603</v>
      </c>
      <c r="V76" s="315">
        <v>0.51085284522952101</v>
      </c>
    </row>
    <row r="77" spans="1:22" ht="13" customHeight="1" x14ac:dyDescent="0.25">
      <c r="A77" s="26" t="s">
        <v>417</v>
      </c>
      <c r="B77" s="188">
        <v>1</v>
      </c>
      <c r="C77" s="190">
        <v>-0.54633528663073205</v>
      </c>
      <c r="D77" s="307">
        <v>0.20872813289838901</v>
      </c>
      <c r="E77" s="190">
        <v>-0.116945987936768</v>
      </c>
      <c r="F77" s="307">
        <v>0.27059386626605703</v>
      </c>
      <c r="G77" s="190">
        <v>-0.283001555691339</v>
      </c>
      <c r="H77" s="307">
        <v>0.37759914209679901</v>
      </c>
      <c r="I77" s="190">
        <v>-0.213530311291737</v>
      </c>
      <c r="J77" s="307">
        <v>0.120949318031615</v>
      </c>
      <c r="K77" s="190">
        <v>1.5685731178500899</v>
      </c>
      <c r="L77" s="307">
        <v>0.61934311953990595</v>
      </c>
      <c r="M77" s="190">
        <v>-0.53842663754920495</v>
      </c>
      <c r="N77" s="307">
        <v>0.204527411228976</v>
      </c>
      <c r="O77" s="190">
        <v>-0.14163514703869601</v>
      </c>
      <c r="P77" s="307">
        <v>0.280216877462307</v>
      </c>
      <c r="Q77" s="190">
        <v>-0.16845032816912101</v>
      </c>
      <c r="R77" s="307">
        <v>0.36595835932344301</v>
      </c>
      <c r="S77" s="190">
        <v>-0.20280875257342301</v>
      </c>
      <c r="T77" s="307">
        <v>0.119806797642917</v>
      </c>
      <c r="U77" s="190">
        <v>3.2685319688777401</v>
      </c>
      <c r="V77" s="315">
        <v>0.95232850478423903</v>
      </c>
    </row>
    <row r="78" spans="1:22" ht="13" customHeight="1" x14ac:dyDescent="0.25">
      <c r="A78" s="26" t="s">
        <v>423</v>
      </c>
      <c r="B78" s="188">
        <v>1</v>
      </c>
      <c r="C78" s="190">
        <v>-0.37321899056441699</v>
      </c>
      <c r="D78" s="307">
        <v>0.102830839192733</v>
      </c>
      <c r="E78" s="190">
        <v>-0.21311068860997501</v>
      </c>
      <c r="F78" s="307">
        <v>8.7966783982570504E-2</v>
      </c>
      <c r="G78" s="190">
        <v>9.0062467833772503E-2</v>
      </c>
      <c r="H78" s="307">
        <v>0.21366411053921899</v>
      </c>
      <c r="I78" s="190">
        <v>-0.25619037646888798</v>
      </c>
      <c r="J78" s="307">
        <v>0.14423950615193301</v>
      </c>
      <c r="K78" s="190">
        <v>2.4306653137966201</v>
      </c>
      <c r="L78" s="307">
        <v>0.84921146772687295</v>
      </c>
      <c r="M78" s="190">
        <v>-0.35587058039799602</v>
      </c>
      <c r="N78" s="307">
        <v>0.10256839728323</v>
      </c>
      <c r="O78" s="190">
        <v>-0.183798294380911</v>
      </c>
      <c r="P78" s="307">
        <v>8.3595419598085502E-2</v>
      </c>
      <c r="Q78" s="190">
        <v>6.9894664227133502E-2</v>
      </c>
      <c r="R78" s="307">
        <v>0.21042946382979599</v>
      </c>
      <c r="S78" s="190">
        <v>-0.25787910016103499</v>
      </c>
      <c r="T78" s="307">
        <v>0.14271307040443099</v>
      </c>
      <c r="U78" s="190">
        <v>3.1290750875027098</v>
      </c>
      <c r="V78" s="315">
        <v>0.99616367372684</v>
      </c>
    </row>
    <row r="79" spans="1:22" ht="13" customHeight="1" x14ac:dyDescent="0.25">
      <c r="A79" s="26" t="s">
        <v>428</v>
      </c>
      <c r="B79" s="188">
        <v>1</v>
      </c>
      <c r="C79" s="190">
        <v>-0.29916075080516902</v>
      </c>
      <c r="D79" s="307">
        <v>0.147413304415</v>
      </c>
      <c r="E79" s="190">
        <v>2.31898746905197E-2</v>
      </c>
      <c r="F79" s="307">
        <v>0.14417056212784199</v>
      </c>
      <c r="G79" s="190">
        <v>5.96159127755287E-3</v>
      </c>
      <c r="H79" s="307">
        <v>0.17012435995906899</v>
      </c>
      <c r="I79" s="190">
        <v>-0.78360059188541598</v>
      </c>
      <c r="J79" s="307">
        <v>0.14865094678869301</v>
      </c>
      <c r="K79" s="190">
        <v>2.9053260879116198</v>
      </c>
      <c r="L79" s="307">
        <v>0.76368343554372398</v>
      </c>
      <c r="M79" s="190">
        <v>-0.26762988615813599</v>
      </c>
      <c r="N79" s="307">
        <v>0.14234209916038701</v>
      </c>
      <c r="O79" s="190">
        <v>1.7557357145381002E-2</v>
      </c>
      <c r="P79" s="307">
        <v>0.130235678737747</v>
      </c>
      <c r="Q79" s="190">
        <v>3.6944942840653201E-2</v>
      </c>
      <c r="R79" s="307">
        <v>0.16669596344243401</v>
      </c>
      <c r="S79" s="190">
        <v>-0.65297235867872605</v>
      </c>
      <c r="T79" s="307">
        <v>0.14367081880299101</v>
      </c>
      <c r="U79" s="190">
        <v>6.1698233123300499</v>
      </c>
      <c r="V79" s="315">
        <v>1.18386379460409</v>
      </c>
    </row>
    <row r="80" spans="1:22" ht="13" customHeight="1" x14ac:dyDescent="0.25">
      <c r="A80" s="26" t="s">
        <v>433</v>
      </c>
      <c r="B80" s="188">
        <v>1</v>
      </c>
      <c r="C80" s="190">
        <v>0.12033384636523201</v>
      </c>
      <c r="D80" s="307">
        <v>0.124457346228141</v>
      </c>
      <c r="E80" s="190">
        <v>-0.209207906058999</v>
      </c>
      <c r="F80" s="307">
        <v>9.4792822086342002E-2</v>
      </c>
      <c r="G80" s="190">
        <v>7.3367268780601305E-2</v>
      </c>
      <c r="H80" s="307">
        <v>8.4832766433458107E-2</v>
      </c>
      <c r="I80" s="190">
        <v>-0.25337613626849798</v>
      </c>
      <c r="J80" s="307">
        <v>8.4593267781020401E-2</v>
      </c>
      <c r="K80" s="190">
        <v>0.75579361613042995</v>
      </c>
      <c r="L80" s="307">
        <v>0.39014544711232602</v>
      </c>
      <c r="M80" s="190">
        <v>0.110108126009309</v>
      </c>
      <c r="N80" s="307">
        <v>0.120951174024417</v>
      </c>
      <c r="O80" s="190">
        <v>-0.21272397033333099</v>
      </c>
      <c r="P80" s="307">
        <v>9.1829623241243094E-2</v>
      </c>
      <c r="Q80" s="190">
        <v>7.2670231147119804E-2</v>
      </c>
      <c r="R80" s="307">
        <v>8.4705577002053903E-2</v>
      </c>
      <c r="S80" s="190">
        <v>-0.20681963108318499</v>
      </c>
      <c r="T80" s="307">
        <v>8.5635127108212805E-2</v>
      </c>
      <c r="U80" s="190">
        <v>2.9516157494321602</v>
      </c>
      <c r="V80" s="315">
        <v>0.804064524288995</v>
      </c>
    </row>
    <row r="81" spans="1:22" ht="13" customHeight="1" x14ac:dyDescent="0.25">
      <c r="A81" s="26" t="s">
        <v>435</v>
      </c>
      <c r="B81" s="188">
        <v>1</v>
      </c>
      <c r="C81" s="190">
        <v>0.13831420621600601</v>
      </c>
      <c r="D81" s="307">
        <v>0.12817597213430901</v>
      </c>
      <c r="E81" s="190">
        <v>-0.27358430380768001</v>
      </c>
      <c r="F81" s="307">
        <v>9.1295279197215806E-2</v>
      </c>
      <c r="G81" s="190">
        <v>-1.24062269275549E-2</v>
      </c>
      <c r="H81" s="307">
        <v>7.5456489382678807E-2</v>
      </c>
      <c r="I81" s="190">
        <v>-0.36014485622736098</v>
      </c>
      <c r="J81" s="307">
        <v>8.4114820185406003E-2</v>
      </c>
      <c r="K81" s="190">
        <v>1.32774894882676</v>
      </c>
      <c r="L81" s="307">
        <v>0.45498332596590901</v>
      </c>
      <c r="M81" s="190">
        <v>0.14194353934721299</v>
      </c>
      <c r="N81" s="307">
        <v>0.12812758783319</v>
      </c>
      <c r="O81" s="190">
        <v>-0.27036493240842002</v>
      </c>
      <c r="P81" s="307">
        <v>9.2914355921295697E-2</v>
      </c>
      <c r="Q81" s="190">
        <v>-2.9870838180895299E-2</v>
      </c>
      <c r="R81" s="307">
        <v>7.4428059544698694E-2</v>
      </c>
      <c r="S81" s="190">
        <v>-0.35868892647876099</v>
      </c>
      <c r="T81" s="307">
        <v>8.11623996908509E-2</v>
      </c>
      <c r="U81" s="190">
        <v>2.27791077386797</v>
      </c>
      <c r="V81" s="315">
        <v>0.84858088614205995</v>
      </c>
    </row>
    <row r="82" spans="1:22" ht="13" customHeight="1" x14ac:dyDescent="0.25">
      <c r="A82" s="26" t="s">
        <v>437</v>
      </c>
      <c r="B82" s="188">
        <v>1</v>
      </c>
      <c r="C82" s="190">
        <v>-0.303603732070029</v>
      </c>
      <c r="D82" s="307">
        <v>0.13777110031107101</v>
      </c>
      <c r="E82" s="190">
        <v>-3.8511652541201702E-2</v>
      </c>
      <c r="F82" s="307">
        <v>0.12404543702948299</v>
      </c>
      <c r="G82" s="190">
        <v>-0.12063280050102999</v>
      </c>
      <c r="H82" s="307">
        <v>0.14932139933584199</v>
      </c>
      <c r="I82" s="190">
        <v>-0.27410878874401701</v>
      </c>
      <c r="J82" s="307">
        <v>8.80634521327405E-2</v>
      </c>
      <c r="K82" s="190">
        <v>1.5403576222205599</v>
      </c>
      <c r="L82" s="307">
        <v>0.76588541438817903</v>
      </c>
      <c r="M82" s="190">
        <v>-0.29767512768667498</v>
      </c>
      <c r="N82" s="307">
        <v>0.13623238811650201</v>
      </c>
      <c r="O82" s="190">
        <v>-6.3526214688078998E-3</v>
      </c>
      <c r="P82" s="307">
        <v>0.128976987223479</v>
      </c>
      <c r="Q82" s="190">
        <v>-0.107594156198719</v>
      </c>
      <c r="R82" s="307">
        <v>0.146537522233636</v>
      </c>
      <c r="S82" s="190">
        <v>-0.28750277346380898</v>
      </c>
      <c r="T82" s="307">
        <v>8.7898703724282906E-2</v>
      </c>
      <c r="U82" s="190">
        <v>2.1446327034737598</v>
      </c>
      <c r="V82" s="315">
        <v>0.86381537581477197</v>
      </c>
    </row>
    <row r="83" spans="1:22" ht="13" customHeight="1" x14ac:dyDescent="0.25">
      <c r="A83" s="26" t="s">
        <v>438</v>
      </c>
      <c r="B83" s="188">
        <v>1</v>
      </c>
      <c r="C83" s="190">
        <v>-0.27456802939990999</v>
      </c>
      <c r="D83" s="307">
        <v>0.13137358785049699</v>
      </c>
      <c r="E83" s="190">
        <v>-0.50412854676503704</v>
      </c>
      <c r="F83" s="307">
        <v>0.101963966588591</v>
      </c>
      <c r="G83" s="190">
        <v>-5.00222916349293E-2</v>
      </c>
      <c r="H83" s="307">
        <v>0.162937353872949</v>
      </c>
      <c r="I83" s="190">
        <v>-0.40098087440665903</v>
      </c>
      <c r="J83" s="307">
        <v>0.10733507400927</v>
      </c>
      <c r="K83" s="190">
        <v>5.7740803312142903</v>
      </c>
      <c r="L83" s="307">
        <v>1.2535069899892</v>
      </c>
      <c r="M83" s="190">
        <v>-0.29340820697897202</v>
      </c>
      <c r="N83" s="307">
        <v>0.13259180190676101</v>
      </c>
      <c r="O83" s="190">
        <v>-0.49862962925314103</v>
      </c>
      <c r="P83" s="307">
        <v>0.10052328198382</v>
      </c>
      <c r="Q83" s="190">
        <v>-5.7354527522665101E-2</v>
      </c>
      <c r="R83" s="307">
        <v>0.15833680895251201</v>
      </c>
      <c r="S83" s="190">
        <v>-0.402429865699509</v>
      </c>
      <c r="T83" s="307">
        <v>0.105167820609482</v>
      </c>
      <c r="U83" s="190">
        <v>6.9757431325551096</v>
      </c>
      <c r="V83" s="315">
        <v>1.4860303691965</v>
      </c>
    </row>
    <row r="84" spans="1:22" ht="13" customHeight="1" x14ac:dyDescent="0.25">
      <c r="A84" s="62" t="s">
        <v>449</v>
      </c>
      <c r="B84" s="189">
        <v>1</v>
      </c>
      <c r="C84" s="194">
        <v>-0.17955772934267</v>
      </c>
      <c r="D84" s="311">
        <v>4.0357652842156998E-2</v>
      </c>
      <c r="E84" s="194">
        <v>-4.7924826797269997E-2</v>
      </c>
      <c r="F84" s="311">
        <v>4.5871422020275103E-2</v>
      </c>
      <c r="G84" s="194">
        <v>2.1946748861191201E-3</v>
      </c>
      <c r="H84" s="311">
        <v>4.8818150558649298E-2</v>
      </c>
      <c r="I84" s="194">
        <v>-0.32936234060758401</v>
      </c>
      <c r="J84" s="311">
        <v>3.1635708989314199E-2</v>
      </c>
      <c r="K84" s="194">
        <v>1.8830752193181799</v>
      </c>
      <c r="L84" s="311">
        <v>0.209076434487311</v>
      </c>
      <c r="M84" s="194">
        <v>-0.17216585450927399</v>
      </c>
      <c r="N84" s="311">
        <v>3.9863993099838499E-2</v>
      </c>
      <c r="O84" s="194">
        <v>-4.3873383184405999E-2</v>
      </c>
      <c r="P84" s="311">
        <v>4.6077771868269397E-2</v>
      </c>
      <c r="Q84" s="194">
        <v>8.2545968502354596E-3</v>
      </c>
      <c r="R84" s="311">
        <v>4.7764843434307799E-2</v>
      </c>
      <c r="S84" s="194">
        <v>-0.310208010681157</v>
      </c>
      <c r="T84" s="311">
        <v>3.12702400931976E-2</v>
      </c>
      <c r="U84" s="194">
        <v>3.1380864957096501</v>
      </c>
      <c r="V84" s="316">
        <v>0.27668751391582302</v>
      </c>
    </row>
    <row r="85" spans="1:22" ht="13" customHeight="1" x14ac:dyDescent="0.25">
      <c r="A85" s="26" t="s">
        <v>121</v>
      </c>
      <c r="B85" s="188">
        <v>1</v>
      </c>
      <c r="C85" s="190">
        <v>-0.159463314770871</v>
      </c>
      <c r="D85" s="307">
        <v>0.133341884000273</v>
      </c>
      <c r="E85" s="190">
        <v>-5.09994067947038E-2</v>
      </c>
      <c r="F85" s="307">
        <v>0.13761993131821501</v>
      </c>
      <c r="G85" s="190">
        <v>0.22386126122708699</v>
      </c>
      <c r="H85" s="307">
        <v>0.114815362125779</v>
      </c>
      <c r="I85" s="190">
        <v>-0.22326527072910299</v>
      </c>
      <c r="J85" s="307">
        <v>9.8336585824505204E-2</v>
      </c>
      <c r="K85" s="190">
        <v>0.89861858630228897</v>
      </c>
      <c r="L85" s="307">
        <v>0.57358919905447003</v>
      </c>
      <c r="M85" s="190">
        <v>-0.20058242909842999</v>
      </c>
      <c r="N85" s="307">
        <v>0.12631846493764601</v>
      </c>
      <c r="O85" s="190">
        <v>3.6942292881685303E-2</v>
      </c>
      <c r="P85" s="307">
        <v>0.13542789352241699</v>
      </c>
      <c r="Q85" s="190">
        <v>0.21960662625939301</v>
      </c>
      <c r="R85" s="307">
        <v>0.111639256914319</v>
      </c>
      <c r="S85" s="190">
        <v>-0.16834570301694199</v>
      </c>
      <c r="T85" s="307">
        <v>9.6757145662675598E-2</v>
      </c>
      <c r="U85" s="190">
        <v>4.5560313904406202</v>
      </c>
      <c r="V85" s="315">
        <v>0.99499537286124595</v>
      </c>
    </row>
    <row r="86" spans="1:22" ht="13" customHeight="1" x14ac:dyDescent="0.25">
      <c r="A86" s="26" t="s">
        <v>446</v>
      </c>
      <c r="B86" s="188">
        <v>1</v>
      </c>
      <c r="C86" s="190">
        <v>-0.35295618809510698</v>
      </c>
      <c r="D86" s="307">
        <v>0.27906816171992699</v>
      </c>
      <c r="E86" s="190">
        <v>0.10719561853538601</v>
      </c>
      <c r="F86" s="307">
        <v>0.17650745545236801</v>
      </c>
      <c r="G86" s="190">
        <v>-6.1899994550372602E-2</v>
      </c>
      <c r="H86" s="307">
        <v>0.16025907058743599</v>
      </c>
      <c r="I86" s="190">
        <v>-0.13055540943634</v>
      </c>
      <c r="J86" s="307">
        <v>0.152618862271092</v>
      </c>
      <c r="K86" s="190">
        <v>0.52309385719185297</v>
      </c>
      <c r="L86" s="307">
        <v>0.65943060887088101</v>
      </c>
      <c r="M86" s="190">
        <v>-0.324937904185508</v>
      </c>
      <c r="N86" s="307">
        <v>0.28300813853069601</v>
      </c>
      <c r="O86" s="190">
        <v>0.105977988531402</v>
      </c>
      <c r="P86" s="307">
        <v>0.17696948817681499</v>
      </c>
      <c r="Q86" s="190">
        <v>-2.6022587706502901E-2</v>
      </c>
      <c r="R86" s="307">
        <v>0.152454756040724</v>
      </c>
      <c r="S86" s="190">
        <v>-8.8525800807165295E-2</v>
      </c>
      <c r="T86" s="307">
        <v>0.14876698488896201</v>
      </c>
      <c r="U86" s="190">
        <v>2.7082325613003402</v>
      </c>
      <c r="V86" s="315">
        <v>1.22180801267381</v>
      </c>
    </row>
    <row r="87" spans="1:22" ht="13" customHeight="1" x14ac:dyDescent="0.25">
      <c r="A87" s="27" t="s">
        <v>447</v>
      </c>
      <c r="B87" s="203">
        <v>1</v>
      </c>
      <c r="C87" s="201">
        <v>-0.152673224858909</v>
      </c>
      <c r="D87" s="312">
        <v>0.16598657512292</v>
      </c>
      <c r="E87" s="201">
        <v>-0.112150188779853</v>
      </c>
      <c r="F87" s="312">
        <v>0.132881653077109</v>
      </c>
      <c r="G87" s="201">
        <v>8.5473106755044201E-2</v>
      </c>
      <c r="H87" s="312">
        <v>0.115376402289143</v>
      </c>
      <c r="I87" s="201">
        <v>0.10477884797029501</v>
      </c>
      <c r="J87" s="312">
        <v>0.112532800241429</v>
      </c>
      <c r="K87" s="201">
        <v>0.48311164846571097</v>
      </c>
      <c r="L87" s="312">
        <v>0.61577352967209298</v>
      </c>
      <c r="M87" s="201">
        <v>-0.14009742149016</v>
      </c>
      <c r="N87" s="312">
        <v>0.162063575569799</v>
      </c>
      <c r="O87" s="201">
        <v>-9.3559071173468705E-2</v>
      </c>
      <c r="P87" s="312">
        <v>0.124203820363084</v>
      </c>
      <c r="Q87" s="201">
        <v>0.11846530481982601</v>
      </c>
      <c r="R87" s="312">
        <v>0.118806483867095</v>
      </c>
      <c r="S87" s="201">
        <v>0.129322888223949</v>
      </c>
      <c r="T87" s="312">
        <v>0.110155045126111</v>
      </c>
      <c r="U87" s="201">
        <v>4.1263382546273402</v>
      </c>
      <c r="V87" s="320">
        <v>1.6498448569458599</v>
      </c>
    </row>
    <row r="88" spans="1:22" ht="13" customHeight="1" x14ac:dyDescent="0.25">
      <c r="A88" s="26"/>
      <c r="B88" s="96"/>
      <c r="C88" s="190" t="s">
        <v>1880</v>
      </c>
      <c r="D88" s="307" t="s">
        <v>1881</v>
      </c>
      <c r="E88" s="190" t="s">
        <v>1882</v>
      </c>
      <c r="F88" s="307" t="s">
        <v>1883</v>
      </c>
      <c r="G88" s="190" t="s">
        <v>1884</v>
      </c>
      <c r="H88" s="307" t="s">
        <v>1885</v>
      </c>
      <c r="I88" s="190" t="s">
        <v>1886</v>
      </c>
      <c r="J88" s="307" t="s">
        <v>1887</v>
      </c>
      <c r="K88" s="190" t="s">
        <v>1888</v>
      </c>
      <c r="L88" s="307" t="s">
        <v>1889</v>
      </c>
      <c r="M88" s="190" t="s">
        <v>1890</v>
      </c>
      <c r="N88" s="307" t="s">
        <v>1891</v>
      </c>
      <c r="O88" s="190" t="s">
        <v>1892</v>
      </c>
      <c r="P88" s="307" t="s">
        <v>1893</v>
      </c>
      <c r="Q88" s="190" t="s">
        <v>1894</v>
      </c>
      <c r="R88" s="307" t="s">
        <v>1895</v>
      </c>
      <c r="S88" s="190" t="s">
        <v>1896</v>
      </c>
      <c r="T88" s="307" t="s">
        <v>1897</v>
      </c>
      <c r="U88" s="190" t="s">
        <v>1898</v>
      </c>
      <c r="V88" s="315" t="s">
        <v>1899</v>
      </c>
    </row>
    <row r="89" spans="1:22" ht="13" customHeight="1" x14ac:dyDescent="0.25">
      <c r="A89" s="26" t="s">
        <v>404</v>
      </c>
      <c r="B89" s="96">
        <v>3</v>
      </c>
      <c r="C89" s="190">
        <v>0.39966092367860601</v>
      </c>
      <c r="D89" s="307">
        <v>0.19132200228148299</v>
      </c>
      <c r="E89" s="190">
        <v>7.0710000239577603E-2</v>
      </c>
      <c r="F89" s="307">
        <v>0.21876104479167299</v>
      </c>
      <c r="G89" s="190">
        <v>-9.7186132641649894E-2</v>
      </c>
      <c r="H89" s="307">
        <v>0.14498033311365399</v>
      </c>
      <c r="I89" s="190">
        <v>-0.113165416431583</v>
      </c>
      <c r="J89" s="307">
        <v>0.12690181150723001</v>
      </c>
      <c r="K89" s="190">
        <v>0.33134501375213699</v>
      </c>
      <c r="L89" s="307">
        <v>0.26410463327822897</v>
      </c>
      <c r="M89" s="190">
        <v>0.427645583113265</v>
      </c>
      <c r="N89" s="307">
        <v>0.193646163921321</v>
      </c>
      <c r="O89" s="190">
        <v>5.3377844745720597E-2</v>
      </c>
      <c r="P89" s="307">
        <v>0.21504189260988099</v>
      </c>
      <c r="Q89" s="190">
        <v>-8.2533523400522196E-2</v>
      </c>
      <c r="R89" s="307">
        <v>0.142177793627319</v>
      </c>
      <c r="S89" s="190">
        <v>-5.93678033875642E-2</v>
      </c>
      <c r="T89" s="307">
        <v>0.13059613074418</v>
      </c>
      <c r="U89" s="190">
        <v>1.98917697372668</v>
      </c>
      <c r="V89" s="315">
        <v>0.69291098008745899</v>
      </c>
    </row>
    <row r="90" spans="1:22" ht="13" customHeight="1" x14ac:dyDescent="0.25">
      <c r="A90" s="26" t="s">
        <v>407</v>
      </c>
      <c r="B90" s="96">
        <v>3</v>
      </c>
      <c r="C90" s="190">
        <v>8.4207724219555594E-2</v>
      </c>
      <c r="D90" s="307">
        <v>0.34831981912864501</v>
      </c>
      <c r="E90" s="190">
        <v>-5.6653957572297201E-3</v>
      </c>
      <c r="F90" s="307">
        <v>0.14987746568107799</v>
      </c>
      <c r="G90" s="190">
        <v>-6.53608487698768E-2</v>
      </c>
      <c r="H90" s="307">
        <v>0.15659747880043501</v>
      </c>
      <c r="I90" s="190">
        <v>-9.9812254324503802E-2</v>
      </c>
      <c r="J90" s="307">
        <v>0.14103446790340199</v>
      </c>
      <c r="K90" s="190">
        <v>0.106900468710987</v>
      </c>
      <c r="L90" s="307">
        <v>0.40741809433506099</v>
      </c>
      <c r="M90" s="190">
        <v>6.7384856278784697E-2</v>
      </c>
      <c r="N90" s="307">
        <v>0.36140655781307102</v>
      </c>
      <c r="O90" s="190">
        <v>-1.6718166332024002E-2</v>
      </c>
      <c r="P90" s="307">
        <v>0.150774787288319</v>
      </c>
      <c r="Q90" s="190">
        <v>-6.6154741404634704E-2</v>
      </c>
      <c r="R90" s="307">
        <v>0.154927384567523</v>
      </c>
      <c r="S90" s="190">
        <v>-7.2538011584552697E-2</v>
      </c>
      <c r="T90" s="307">
        <v>0.13767959562165699</v>
      </c>
      <c r="U90" s="190">
        <v>0.42558178834951099</v>
      </c>
      <c r="V90" s="315">
        <v>0.72986036033261403</v>
      </c>
    </row>
    <row r="91" spans="1:22" ht="13" customHeight="1" x14ac:dyDescent="0.25">
      <c r="A91" s="26" t="s">
        <v>124</v>
      </c>
      <c r="B91" s="96">
        <v>3</v>
      </c>
      <c r="C91" s="190">
        <v>-7.8099156959605495E-2</v>
      </c>
      <c r="D91" s="307">
        <v>0.116419831007779</v>
      </c>
      <c r="E91" s="190">
        <v>8.2757842836092804E-2</v>
      </c>
      <c r="F91" s="307">
        <v>0.107133546830831</v>
      </c>
      <c r="G91" s="190">
        <v>-1.8643589901129101E-2</v>
      </c>
      <c r="H91" s="307">
        <v>0.11467401276356699</v>
      </c>
      <c r="I91" s="190">
        <v>-0.15009636380335001</v>
      </c>
      <c r="J91" s="307">
        <v>0.12395287405477</v>
      </c>
      <c r="K91" s="190">
        <v>0.21897453927681901</v>
      </c>
      <c r="L91" s="307">
        <v>0.291955433434261</v>
      </c>
      <c r="M91" s="190">
        <v>-8.5017866415769694E-2</v>
      </c>
      <c r="N91" s="307">
        <v>0.116783354622242</v>
      </c>
      <c r="O91" s="190">
        <v>8.8173853480840697E-2</v>
      </c>
      <c r="P91" s="307">
        <v>0.108294080895158</v>
      </c>
      <c r="Q91" s="190">
        <v>3.18250101352862E-2</v>
      </c>
      <c r="R91" s="307">
        <v>0.120119293132441</v>
      </c>
      <c r="S91" s="190">
        <v>-0.119381173198229</v>
      </c>
      <c r="T91" s="307">
        <v>0.125115809771012</v>
      </c>
      <c r="U91" s="190">
        <v>1.4767951248236</v>
      </c>
      <c r="V91" s="315">
        <v>0.91233574210952495</v>
      </c>
    </row>
    <row r="92" spans="1:22" ht="13" customHeight="1" x14ac:dyDescent="0.25">
      <c r="A92" s="26" t="s">
        <v>426</v>
      </c>
      <c r="B92" s="96">
        <v>3</v>
      </c>
      <c r="C92" s="190">
        <v>-0.113314835727341</v>
      </c>
      <c r="D92" s="307">
        <v>9.0572005509627102E-2</v>
      </c>
      <c r="E92" s="190">
        <v>4.2872026339996601E-2</v>
      </c>
      <c r="F92" s="307">
        <v>0.121807583068617</v>
      </c>
      <c r="G92" s="190">
        <v>0.21923460450766299</v>
      </c>
      <c r="H92" s="307">
        <v>0.10870234204179501</v>
      </c>
      <c r="I92" s="190">
        <v>-0.37069102552107602</v>
      </c>
      <c r="J92" s="307">
        <v>9.2664502048632399E-2</v>
      </c>
      <c r="K92" s="190">
        <v>0.79211622654081504</v>
      </c>
      <c r="L92" s="307">
        <v>0.36372186247082799</v>
      </c>
      <c r="M92" s="190">
        <v>-0.12717041429147799</v>
      </c>
      <c r="N92" s="307">
        <v>9.0192075051470297E-2</v>
      </c>
      <c r="O92" s="190">
        <v>3.02014602576905E-2</v>
      </c>
      <c r="P92" s="307">
        <v>0.121205764556886</v>
      </c>
      <c r="Q92" s="190">
        <v>0.205084272917223</v>
      </c>
      <c r="R92" s="307">
        <v>0.10998776598255799</v>
      </c>
      <c r="S92" s="190">
        <v>-0.37801590709181299</v>
      </c>
      <c r="T92" s="307">
        <v>9.3809421246288396E-2</v>
      </c>
      <c r="U92" s="190">
        <v>1.18241330728983</v>
      </c>
      <c r="V92" s="315">
        <v>0.447934976963898</v>
      </c>
    </row>
    <row r="93" spans="1:22" ht="13" customHeight="1" x14ac:dyDescent="0.25">
      <c r="A93" s="26" t="s">
        <v>428</v>
      </c>
      <c r="B93" s="96">
        <v>3</v>
      </c>
      <c r="C93" s="190">
        <v>-0.431903583356814</v>
      </c>
      <c r="D93" s="307">
        <v>0.122288437638412</v>
      </c>
      <c r="E93" s="190">
        <v>0.154652831249458</v>
      </c>
      <c r="F93" s="307">
        <v>0.18289731027442399</v>
      </c>
      <c r="G93" s="190">
        <v>-0.112149304333388</v>
      </c>
      <c r="H93" s="307">
        <v>0.19936449906581599</v>
      </c>
      <c r="I93" s="190">
        <v>-0.55789267129578501</v>
      </c>
      <c r="J93" s="307">
        <v>0.16243117938062199</v>
      </c>
      <c r="K93" s="190">
        <v>2.3226402338999201</v>
      </c>
      <c r="L93" s="307">
        <v>0.74958490447242998</v>
      </c>
      <c r="M93" s="190">
        <v>-0.30762986507006501</v>
      </c>
      <c r="N93" s="307">
        <v>0.123343185609152</v>
      </c>
      <c r="O93" s="190">
        <v>9.9580326692610605E-2</v>
      </c>
      <c r="P93" s="307">
        <v>0.18266693468349501</v>
      </c>
      <c r="Q93" s="190">
        <v>-0.10752518287429</v>
      </c>
      <c r="R93" s="307">
        <v>0.19830559880994</v>
      </c>
      <c r="S93" s="190">
        <v>-0.392176547512118</v>
      </c>
      <c r="T93" s="307">
        <v>0.157519092850293</v>
      </c>
      <c r="U93" s="190">
        <v>6.0888770571337298</v>
      </c>
      <c r="V93" s="315">
        <v>1.24239116115787</v>
      </c>
    </row>
    <row r="94" spans="1:22" ht="13" customHeight="1" x14ac:dyDescent="0.25">
      <c r="A94" s="26" t="s">
        <v>433</v>
      </c>
      <c r="B94" s="96">
        <v>3</v>
      </c>
      <c r="C94" s="190">
        <v>0.18967748884405</v>
      </c>
      <c r="D94" s="307">
        <v>0.142250482361786</v>
      </c>
      <c r="E94" s="190">
        <v>-0.14092624097693299</v>
      </c>
      <c r="F94" s="307">
        <v>0.12517775241017801</v>
      </c>
      <c r="G94" s="190">
        <v>-0.111719331706882</v>
      </c>
      <c r="H94" s="307">
        <v>0.116256957314835</v>
      </c>
      <c r="I94" s="190">
        <v>-0.20909556440392199</v>
      </c>
      <c r="J94" s="307">
        <v>0.13686113317963999</v>
      </c>
      <c r="K94" s="190">
        <v>0.55342301522722803</v>
      </c>
      <c r="L94" s="307">
        <v>0.46102490972147903</v>
      </c>
      <c r="M94" s="190">
        <v>0.17148342250270601</v>
      </c>
      <c r="N94" s="307">
        <v>0.14289594302441</v>
      </c>
      <c r="O94" s="190">
        <v>-0.14821388648383299</v>
      </c>
      <c r="P94" s="307">
        <v>0.12703523250486601</v>
      </c>
      <c r="Q94" s="190">
        <v>-8.6670635945955296E-2</v>
      </c>
      <c r="R94" s="307">
        <v>0.114915939563598</v>
      </c>
      <c r="S94" s="190">
        <v>-0.169862236254257</v>
      </c>
      <c r="T94" s="307">
        <v>0.134951131320312</v>
      </c>
      <c r="U94" s="190">
        <v>1.7835552837954201</v>
      </c>
      <c r="V94" s="315">
        <v>0.88475244642850603</v>
      </c>
    </row>
    <row r="95" spans="1:22" ht="13" customHeight="1" x14ac:dyDescent="0.25">
      <c r="A95" s="26" t="s">
        <v>437</v>
      </c>
      <c r="B95" s="96">
        <v>3</v>
      </c>
      <c r="C95" s="190">
        <v>1.8327033511849299E-2</v>
      </c>
      <c r="D95" s="307">
        <v>0.11139991146428301</v>
      </c>
      <c r="E95" s="190">
        <v>-1.52722193226846E-2</v>
      </c>
      <c r="F95" s="307">
        <v>0.106099037626251</v>
      </c>
      <c r="G95" s="190">
        <v>0.13142536879228001</v>
      </c>
      <c r="H95" s="307">
        <v>0.12942863792015499</v>
      </c>
      <c r="I95" s="190">
        <v>-0.18623630864985899</v>
      </c>
      <c r="J95" s="307">
        <v>8.0650227397383895E-2</v>
      </c>
      <c r="K95" s="190">
        <v>0.23094975678575599</v>
      </c>
      <c r="L95" s="307">
        <v>0.222234015955588</v>
      </c>
      <c r="M95" s="190">
        <v>4.0284080512937498E-2</v>
      </c>
      <c r="N95" s="307">
        <v>0.11137122236260801</v>
      </c>
      <c r="O95" s="190">
        <v>-8.3559505716793006E-2</v>
      </c>
      <c r="P95" s="307">
        <v>0.105965668589022</v>
      </c>
      <c r="Q95" s="190">
        <v>0.157727873178335</v>
      </c>
      <c r="R95" s="307">
        <v>0.12906632437614901</v>
      </c>
      <c r="S95" s="190">
        <v>-0.22325472120668199</v>
      </c>
      <c r="T95" s="307">
        <v>7.81548182588995E-2</v>
      </c>
      <c r="U95" s="190">
        <v>1.5322503994806</v>
      </c>
      <c r="V95" s="315">
        <v>0.52845196064379996</v>
      </c>
    </row>
    <row r="96" spans="1:22" ht="13" customHeight="1" x14ac:dyDescent="0.25">
      <c r="A96" s="26" t="s">
        <v>438</v>
      </c>
      <c r="B96" s="96">
        <v>3</v>
      </c>
      <c r="C96" s="190">
        <v>-0.44585460485643202</v>
      </c>
      <c r="D96" s="307">
        <v>0.16222092362101001</v>
      </c>
      <c r="E96" s="190">
        <v>-0.364730118942584</v>
      </c>
      <c r="F96" s="307">
        <v>0.13132392616707</v>
      </c>
      <c r="G96" s="190">
        <v>-0.110474934522271</v>
      </c>
      <c r="H96" s="307">
        <v>0.148345815425761</v>
      </c>
      <c r="I96" s="190">
        <v>-0.36577974079817899</v>
      </c>
      <c r="J96" s="307">
        <v>8.8839791259947495E-2</v>
      </c>
      <c r="K96" s="190">
        <v>5.8896778333761501</v>
      </c>
      <c r="L96" s="307">
        <v>1.09796834792031</v>
      </c>
      <c r="M96" s="190">
        <v>-0.43799283014968698</v>
      </c>
      <c r="N96" s="307">
        <v>0.168234801577759</v>
      </c>
      <c r="O96" s="190">
        <v>-0.32826575224528998</v>
      </c>
      <c r="P96" s="307">
        <v>0.13365635053210601</v>
      </c>
      <c r="Q96" s="190">
        <v>-6.2846392744569393E-2</v>
      </c>
      <c r="R96" s="307">
        <v>0.13082139602118401</v>
      </c>
      <c r="S96" s="190">
        <v>-0.31170867539208003</v>
      </c>
      <c r="T96" s="307">
        <v>9.4479415837383604E-2</v>
      </c>
      <c r="U96" s="190">
        <v>7.1197728008952499</v>
      </c>
      <c r="V96" s="315">
        <v>1.2044180608178801</v>
      </c>
    </row>
    <row r="97" spans="1:22" ht="13" customHeight="1" x14ac:dyDescent="0.25">
      <c r="A97" s="63" t="s">
        <v>450</v>
      </c>
      <c r="B97" s="207">
        <v>3</v>
      </c>
      <c r="C97" s="208">
        <v>-4.7162376330766601E-2</v>
      </c>
      <c r="D97" s="314">
        <v>6.2948751506139905E-2</v>
      </c>
      <c r="E97" s="208">
        <v>-2.1950159291788299E-2</v>
      </c>
      <c r="F97" s="314">
        <v>5.2180307702015899E-2</v>
      </c>
      <c r="G97" s="208">
        <v>-2.0609271071906601E-2</v>
      </c>
      <c r="H97" s="314">
        <v>5.03935345253263E-2</v>
      </c>
      <c r="I97" s="208">
        <v>-0.25659616815353198</v>
      </c>
      <c r="J97" s="314">
        <v>4.32033059584866E-2</v>
      </c>
      <c r="K97" s="208">
        <v>1.30575338594623</v>
      </c>
      <c r="L97" s="314">
        <v>0.19695400305896801</v>
      </c>
      <c r="M97" s="208">
        <v>-3.1376629189913401E-2</v>
      </c>
      <c r="N97" s="314">
        <v>6.4496340588069995E-2</v>
      </c>
      <c r="O97" s="208">
        <v>-3.8177978200134598E-2</v>
      </c>
      <c r="P97" s="314">
        <v>5.2140495247685902E-2</v>
      </c>
      <c r="Q97" s="208">
        <v>-1.38666501739087E-3</v>
      </c>
      <c r="R97" s="314">
        <v>4.9536304579348503E-2</v>
      </c>
      <c r="S97" s="208">
        <v>-0.21578813445341199</v>
      </c>
      <c r="T97" s="314">
        <v>4.3034107453452701E-2</v>
      </c>
      <c r="U97" s="208">
        <v>2.6998028419368301</v>
      </c>
      <c r="V97" s="322">
        <v>0.30877861837371201</v>
      </c>
    </row>
    <row r="99" spans="1:22" x14ac:dyDescent="0.25">
      <c r="A99" s="178" t="s">
        <v>628</v>
      </c>
    </row>
    <row r="100" spans="1:22" x14ac:dyDescent="0.25">
      <c r="A100" s="178" t="s">
        <v>596</v>
      </c>
    </row>
    <row r="101" spans="1:22" x14ac:dyDescent="0.25">
      <c r="A101" s="178" t="s">
        <v>629</v>
      </c>
    </row>
    <row r="102" spans="1:22" x14ac:dyDescent="0.25">
      <c r="A102" s="178" t="s">
        <v>630</v>
      </c>
    </row>
    <row r="103" spans="1:22" x14ac:dyDescent="0.25">
      <c r="A103" s="178" t="s">
        <v>459</v>
      </c>
    </row>
    <row r="104" spans="1:22" x14ac:dyDescent="0.25">
      <c r="A104" s="178" t="s">
        <v>460</v>
      </c>
    </row>
    <row r="105" spans="1:22" x14ac:dyDescent="0.25">
      <c r="A105" s="178" t="s">
        <v>461</v>
      </c>
    </row>
    <row r="106" spans="1:22" x14ac:dyDescent="0.25">
      <c r="A106" s="178" t="s">
        <v>462</v>
      </c>
    </row>
    <row r="107" spans="1:22" x14ac:dyDescent="0.25">
      <c r="A107" s="181" t="str">
        <f>HYPERLINK("https://oecdcode.org/disclaimers/cyprus.html", "Information on data for Cyprus: https://oecdcode.org/disclaimers/cyprus.html")</f>
        <v>Information on data for Cyprus: https://oecdcode.org/disclaimers/cyprus.html</v>
      </c>
    </row>
    <row r="108" spans="1:22" x14ac:dyDescent="0.25">
      <c r="A108" s="178" t="s">
        <v>463</v>
      </c>
    </row>
  </sheetData>
  <mergeCells count="15">
    <mergeCell ref="U7:V8"/>
    <mergeCell ref="M9:V9"/>
    <mergeCell ref="K7:L8"/>
    <mergeCell ref="C9:L9"/>
    <mergeCell ref="M7:T7"/>
    <mergeCell ref="M8:N8"/>
    <mergeCell ref="O8:P8"/>
    <mergeCell ref="Q8:R8"/>
    <mergeCell ref="S8:T8"/>
    <mergeCell ref="B7:B10"/>
    <mergeCell ref="C7:J7"/>
    <mergeCell ref="C8:D8"/>
    <mergeCell ref="E8:F8"/>
    <mergeCell ref="G8:H8"/>
    <mergeCell ref="I8:J8"/>
  </mergeCells>
  <conditionalFormatting sqref="C1:C200">
    <cfRule type="expression" dxfId="308" priority="8">
      <formula>ABS(C1/D1)&gt;1.95996398454005</formula>
    </cfRule>
  </conditionalFormatting>
  <conditionalFormatting sqref="E1:E200">
    <cfRule type="expression" dxfId="307" priority="7">
      <formula>ABS(E1/F1)&gt;1.95996398454005</formula>
    </cfRule>
  </conditionalFormatting>
  <conditionalFormatting sqref="G1:G200">
    <cfRule type="expression" dxfId="306" priority="6">
      <formula>ABS(G1/H1)&gt;1.95996398454005</formula>
    </cfRule>
  </conditionalFormatting>
  <conditionalFormatting sqref="I1:I200">
    <cfRule type="expression" dxfId="305" priority="5">
      <formula>ABS(I1/J1)&gt;1.95996398454005</formula>
    </cfRule>
  </conditionalFormatting>
  <conditionalFormatting sqref="M1:M200">
    <cfRule type="expression" dxfId="304" priority="4">
      <formula>ABS(M1/N1)&gt;1.95996398454005</formula>
    </cfRule>
  </conditionalFormatting>
  <conditionalFormatting sqref="O1:O200">
    <cfRule type="expression" dxfId="303" priority="3">
      <formula>ABS(O1/P1)&gt;1.95996398454005</formula>
    </cfRule>
  </conditionalFormatting>
  <conditionalFormatting sqref="Q1:Q200">
    <cfRule type="expression" dxfId="302" priority="2">
      <formula>ABS(Q1/R1)&gt;1.95996398454005</formula>
    </cfRule>
  </conditionalFormatting>
  <conditionalFormatting sqref="S1:S200">
    <cfRule type="expression" dxfId="301" priority="1">
      <formula>ABS(S1/T1)&gt;1.95996398454005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109"/>
  <sheetViews>
    <sheetView showGridLines="0" zoomScale="80" workbookViewId="0"/>
  </sheetViews>
  <sheetFormatPr defaultColWidth="10.90625" defaultRowHeight="12.5" x14ac:dyDescent="0.25"/>
  <cols>
    <col min="1" max="1" width="30.7265625" customWidth="1"/>
    <col min="2" max="2" width="8.7265625" customWidth="1"/>
  </cols>
  <sheetData>
    <row r="1" spans="1:14" x14ac:dyDescent="0.25">
      <c r="A1" s="41" t="s">
        <v>307</v>
      </c>
    </row>
    <row r="2" spans="1:14" ht="13" x14ac:dyDescent="0.3">
      <c r="A2" s="42" t="s">
        <v>308</v>
      </c>
    </row>
    <row r="3" spans="1:14" ht="13" x14ac:dyDescent="0.3">
      <c r="A3" s="43" t="s">
        <v>387</v>
      </c>
    </row>
    <row r="4" spans="1:14" x14ac:dyDescent="0.25">
      <c r="A4" s="160" t="str">
        <f>HYPERLINK("#'TOC'!A1", "Back to TOC")</f>
        <v>Back to TOC</v>
      </c>
    </row>
    <row r="7" spans="1:14" ht="45" customHeight="1" x14ac:dyDescent="0.25">
      <c r="B7" s="658" t="s">
        <v>388</v>
      </c>
      <c r="C7" s="662" t="s">
        <v>626</v>
      </c>
      <c r="D7" s="662"/>
      <c r="E7" s="662"/>
      <c r="F7" s="662"/>
      <c r="G7" s="696" t="s">
        <v>586</v>
      </c>
      <c r="H7" s="696"/>
      <c r="I7" s="662" t="s">
        <v>626</v>
      </c>
      <c r="J7" s="662"/>
      <c r="K7" s="662"/>
      <c r="L7" s="662"/>
      <c r="M7" s="696" t="s">
        <v>586</v>
      </c>
      <c r="N7" s="698"/>
    </row>
    <row r="8" spans="1:14" ht="60" customHeight="1" x14ac:dyDescent="0.25">
      <c r="B8" s="659"/>
      <c r="C8" s="647" t="s">
        <v>569</v>
      </c>
      <c r="D8" s="647"/>
      <c r="E8" s="647" t="s">
        <v>568</v>
      </c>
      <c r="F8" s="647"/>
      <c r="G8" s="697"/>
      <c r="H8" s="697"/>
      <c r="I8" s="647" t="s">
        <v>569</v>
      </c>
      <c r="J8" s="647"/>
      <c r="K8" s="647" t="s">
        <v>568</v>
      </c>
      <c r="L8" s="647"/>
      <c r="M8" s="697"/>
      <c r="N8" s="699"/>
    </row>
    <row r="9" spans="1:14" ht="15" customHeight="1" x14ac:dyDescent="0.25">
      <c r="B9" s="659"/>
      <c r="C9" s="649" t="s">
        <v>627</v>
      </c>
      <c r="D9" s="649"/>
      <c r="E9" s="649"/>
      <c r="F9" s="649"/>
      <c r="G9" s="649"/>
      <c r="H9" s="649"/>
      <c r="I9" s="649" t="s">
        <v>616</v>
      </c>
      <c r="J9" s="649"/>
      <c r="K9" s="649"/>
      <c r="L9" s="649"/>
      <c r="M9" s="649"/>
      <c r="N9" s="661"/>
    </row>
    <row r="10" spans="1:14" ht="15" customHeight="1" x14ac:dyDescent="0.25">
      <c r="B10" s="660"/>
      <c r="C10" s="144" t="s">
        <v>470</v>
      </c>
      <c r="D10" s="144" t="s">
        <v>389</v>
      </c>
      <c r="E10" s="144" t="s">
        <v>470</v>
      </c>
      <c r="F10" s="144" t="s">
        <v>389</v>
      </c>
      <c r="G10" s="144" t="s">
        <v>587</v>
      </c>
      <c r="H10" s="144" t="s">
        <v>389</v>
      </c>
      <c r="I10" s="144" t="s">
        <v>470</v>
      </c>
      <c r="J10" s="144" t="s">
        <v>389</v>
      </c>
      <c r="K10" s="144" t="s">
        <v>470</v>
      </c>
      <c r="L10" s="144" t="s">
        <v>389</v>
      </c>
      <c r="M10" s="144" t="s">
        <v>587</v>
      </c>
      <c r="N10" s="183" t="s">
        <v>389</v>
      </c>
    </row>
    <row r="11" spans="1:14" ht="13" customHeight="1" x14ac:dyDescent="0.25">
      <c r="A11" s="214"/>
      <c r="B11" s="204"/>
      <c r="C11" s="205" t="s">
        <v>1900</v>
      </c>
      <c r="D11" s="329" t="s">
        <v>1901</v>
      </c>
      <c r="E11" s="205" t="s">
        <v>1902</v>
      </c>
      <c r="F11" s="329" t="s">
        <v>1903</v>
      </c>
      <c r="G11" s="205" t="s">
        <v>1888</v>
      </c>
      <c r="H11" s="329" t="s">
        <v>1889</v>
      </c>
      <c r="I11" s="205" t="s">
        <v>1904</v>
      </c>
      <c r="J11" s="329" t="s">
        <v>1905</v>
      </c>
      <c r="K11" s="205" t="s">
        <v>1906</v>
      </c>
      <c r="L11" s="329" t="s">
        <v>1907</v>
      </c>
      <c r="M11" s="205" t="s">
        <v>1898</v>
      </c>
      <c r="N11" s="337" t="s">
        <v>1899</v>
      </c>
    </row>
    <row r="12" spans="1:14" ht="13" customHeight="1" x14ac:dyDescent="0.25">
      <c r="A12" s="26" t="s">
        <v>391</v>
      </c>
      <c r="B12" s="184">
        <v>2</v>
      </c>
      <c r="C12" s="190">
        <v>-0.148056359716426</v>
      </c>
      <c r="D12" s="323">
        <v>7.0110989920199804E-2</v>
      </c>
      <c r="E12" s="190">
        <v>-0.37141478541941297</v>
      </c>
      <c r="F12" s="323">
        <v>7.9526127032574306E-2</v>
      </c>
      <c r="G12" s="190">
        <v>2.0008308193539301</v>
      </c>
      <c r="H12" s="323">
        <v>0.72209866181721705</v>
      </c>
      <c r="I12" s="190">
        <v>-0.125508818577269</v>
      </c>
      <c r="J12" s="323">
        <v>6.8436678413418703E-2</v>
      </c>
      <c r="K12" s="190">
        <v>-0.34389354128010402</v>
      </c>
      <c r="L12" s="323">
        <v>7.9142180412148502E-2</v>
      </c>
      <c r="M12" s="190">
        <v>4.4214942357915703</v>
      </c>
      <c r="N12" s="331">
        <v>0.99831842440718199</v>
      </c>
    </row>
    <row r="13" spans="1:14" ht="13" customHeight="1" x14ac:dyDescent="0.25">
      <c r="A13" s="26" t="s">
        <v>392</v>
      </c>
      <c r="B13" s="184">
        <v>2</v>
      </c>
      <c r="C13" s="190">
        <v>-0.39269079726252099</v>
      </c>
      <c r="D13" s="323">
        <v>0.10223218356875</v>
      </c>
      <c r="E13" s="190">
        <v>-0.51659172681946497</v>
      </c>
      <c r="F13" s="323">
        <v>0.13352184909952799</v>
      </c>
      <c r="G13" s="190">
        <v>2.2420712648728101</v>
      </c>
      <c r="H13" s="323">
        <v>0.78430269517168205</v>
      </c>
      <c r="I13" s="190">
        <v>-0.37282699393101498</v>
      </c>
      <c r="J13" s="323">
        <v>0.10154515981967301</v>
      </c>
      <c r="K13" s="190">
        <v>-0.50878022394748001</v>
      </c>
      <c r="L13" s="323">
        <v>0.13876203339826501</v>
      </c>
      <c r="M13" s="190">
        <v>3.2245166463996102</v>
      </c>
      <c r="N13" s="331">
        <v>0.98194648814800101</v>
      </c>
    </row>
    <row r="14" spans="1:14" ht="13" customHeight="1" x14ac:dyDescent="0.25">
      <c r="A14" s="26" t="s">
        <v>393</v>
      </c>
      <c r="B14" s="184">
        <v>2</v>
      </c>
      <c r="C14" s="190">
        <v>-0.13594942406720201</v>
      </c>
      <c r="D14" s="323">
        <v>8.3289678702163694E-2</v>
      </c>
      <c r="E14" s="190">
        <v>8.2082956990297107E-2</v>
      </c>
      <c r="F14" s="323">
        <v>7.1150700446018206E-2</v>
      </c>
      <c r="G14" s="190">
        <v>0.12868563506612701</v>
      </c>
      <c r="H14" s="323">
        <v>0.15116514244272899</v>
      </c>
      <c r="I14" s="190">
        <v>-0.11002139555153299</v>
      </c>
      <c r="J14" s="323">
        <v>8.4183505564655203E-2</v>
      </c>
      <c r="K14" s="190">
        <v>7.2282963215854798E-2</v>
      </c>
      <c r="L14" s="323">
        <v>6.7944682142141805E-2</v>
      </c>
      <c r="M14" s="190">
        <v>2.17431167070739</v>
      </c>
      <c r="N14" s="331">
        <v>0.66738251589693198</v>
      </c>
    </row>
    <row r="15" spans="1:14" ht="13" customHeight="1" x14ac:dyDescent="0.25">
      <c r="A15" s="26" t="s">
        <v>394</v>
      </c>
      <c r="B15" s="184">
        <v>2</v>
      </c>
      <c r="C15" s="190">
        <v>5.38050534362964E-2</v>
      </c>
      <c r="D15" s="323">
        <v>0.10576254927270801</v>
      </c>
      <c r="E15" s="190">
        <v>-0.161192750447825</v>
      </c>
      <c r="F15" s="323">
        <v>8.5482380537374197E-2</v>
      </c>
      <c r="G15" s="190">
        <v>0.21135663641974101</v>
      </c>
      <c r="H15" s="323">
        <v>0.240171068386828</v>
      </c>
      <c r="I15" s="190">
        <v>2.5398514322181001E-2</v>
      </c>
      <c r="J15" s="323">
        <v>0.106003584523646</v>
      </c>
      <c r="K15" s="190">
        <v>-0.162501485907556</v>
      </c>
      <c r="L15" s="323">
        <v>8.6478166026310394E-2</v>
      </c>
      <c r="M15" s="190">
        <v>0.65713586421884296</v>
      </c>
      <c r="N15" s="331">
        <v>0.41712051160434799</v>
      </c>
    </row>
    <row r="16" spans="1:14" ht="13" customHeight="1" x14ac:dyDescent="0.25">
      <c r="A16" s="26" t="s">
        <v>395</v>
      </c>
      <c r="B16" s="184">
        <v>2</v>
      </c>
      <c r="C16" s="190">
        <v>-4.1516441656229898E-2</v>
      </c>
      <c r="D16" s="323">
        <v>9.9487280530919403E-2</v>
      </c>
      <c r="E16" s="190">
        <v>-0.20589584325601101</v>
      </c>
      <c r="F16" s="323">
        <v>9.8945216024802093E-2</v>
      </c>
      <c r="G16" s="190">
        <v>0.232229600559373</v>
      </c>
      <c r="H16" s="323">
        <v>0.24305545616189</v>
      </c>
      <c r="I16" s="190">
        <v>-4.3920943905845403E-2</v>
      </c>
      <c r="J16" s="323">
        <v>0.101248068183736</v>
      </c>
      <c r="K16" s="190">
        <v>-0.14420305361383801</v>
      </c>
      <c r="L16" s="323">
        <v>0.10050728664387699</v>
      </c>
      <c r="M16" s="190">
        <v>2.6106170201279202</v>
      </c>
      <c r="N16" s="331">
        <v>0.65382824880208201</v>
      </c>
    </row>
    <row r="17" spans="1:14" ht="13" customHeight="1" x14ac:dyDescent="0.25">
      <c r="A17" s="26" t="s">
        <v>396</v>
      </c>
      <c r="B17" s="184">
        <v>2</v>
      </c>
      <c r="C17" s="190">
        <v>-9.6682788045529003E-2</v>
      </c>
      <c r="D17" s="323">
        <v>7.4608530213439703E-2</v>
      </c>
      <c r="E17" s="190">
        <v>-0.16079057381690501</v>
      </c>
      <c r="F17" s="323">
        <v>0.11581313888493699</v>
      </c>
      <c r="G17" s="190">
        <v>0.218418196214271</v>
      </c>
      <c r="H17" s="323">
        <v>0.19604363272443601</v>
      </c>
      <c r="I17" s="190">
        <v>-7.28522060390875E-2</v>
      </c>
      <c r="J17" s="323">
        <v>6.9936629473002901E-2</v>
      </c>
      <c r="K17" s="190">
        <v>-0.140599905535784</v>
      </c>
      <c r="L17" s="323">
        <v>0.117024551764375</v>
      </c>
      <c r="M17" s="190">
        <v>2.9049790086966198</v>
      </c>
      <c r="N17" s="331">
        <v>0.64273655909835803</v>
      </c>
    </row>
    <row r="18" spans="1:14" ht="13" customHeight="1" x14ac:dyDescent="0.25">
      <c r="A18" s="210" t="s">
        <v>397</v>
      </c>
      <c r="B18" s="184">
        <v>2</v>
      </c>
      <c r="C18" s="190">
        <v>-5.9454630828408697E-2</v>
      </c>
      <c r="D18" s="323">
        <v>0.110110486210191</v>
      </c>
      <c r="E18" s="190">
        <v>2.9341379948818899E-2</v>
      </c>
      <c r="F18" s="323">
        <v>0.147761452684877</v>
      </c>
      <c r="G18" s="190">
        <v>2.3710652135361301E-2</v>
      </c>
      <c r="H18" s="323">
        <v>0.152759535743928</v>
      </c>
      <c r="I18" s="190">
        <v>-2.51598331562763E-2</v>
      </c>
      <c r="J18" s="323">
        <v>0.102044792366234</v>
      </c>
      <c r="K18" s="190">
        <v>2.9593961020946101E-2</v>
      </c>
      <c r="L18" s="323">
        <v>0.15000698859296399</v>
      </c>
      <c r="M18" s="190">
        <v>4.83206903449023</v>
      </c>
      <c r="N18" s="331">
        <v>1.0759096281101701</v>
      </c>
    </row>
    <row r="19" spans="1:14" ht="13" customHeight="1" x14ac:dyDescent="0.25">
      <c r="A19" s="210" t="s">
        <v>398</v>
      </c>
      <c r="B19" s="184">
        <v>2</v>
      </c>
      <c r="C19" s="190">
        <v>-6.4864192764322495E-2</v>
      </c>
      <c r="D19" s="323">
        <v>0.122179283360107</v>
      </c>
      <c r="E19" s="190">
        <v>-0.41789053093933798</v>
      </c>
      <c r="F19" s="323">
        <v>0.17112411250575499</v>
      </c>
      <c r="G19" s="190">
        <v>0.68845396985454599</v>
      </c>
      <c r="H19" s="323">
        <v>0.55729531344963801</v>
      </c>
      <c r="I19" s="190">
        <v>-5.2992834472454897E-2</v>
      </c>
      <c r="J19" s="323">
        <v>0.12137938239582401</v>
      </c>
      <c r="K19" s="190">
        <v>-0.38093565781361899</v>
      </c>
      <c r="L19" s="323">
        <v>0.170995928504733</v>
      </c>
      <c r="M19" s="190">
        <v>2.0357408176457898</v>
      </c>
      <c r="N19" s="331">
        <v>0.83692492436564103</v>
      </c>
    </row>
    <row r="20" spans="1:14" ht="13" customHeight="1" x14ac:dyDescent="0.25">
      <c r="A20" s="26" t="s">
        <v>399</v>
      </c>
      <c r="B20" s="184">
        <v>2</v>
      </c>
      <c r="C20" s="190">
        <v>-0.331785987618538</v>
      </c>
      <c r="D20" s="323">
        <v>0.11081449440840099</v>
      </c>
      <c r="E20" s="190">
        <v>-2.1142170295506701E-2</v>
      </c>
      <c r="F20" s="323">
        <v>0.18547897021491</v>
      </c>
      <c r="G20" s="190">
        <v>0.76541366835532698</v>
      </c>
      <c r="H20" s="323">
        <v>0.507929032245377</v>
      </c>
      <c r="I20" s="190">
        <v>-0.26782062200437701</v>
      </c>
      <c r="J20" s="323">
        <v>0.111276668878194</v>
      </c>
      <c r="K20" s="190">
        <v>-2.4149144518528402E-2</v>
      </c>
      <c r="L20" s="323">
        <v>0.17266459316171201</v>
      </c>
      <c r="M20" s="190">
        <v>3.19292827740253</v>
      </c>
      <c r="N20" s="331">
        <v>1.01709046255878</v>
      </c>
    </row>
    <row r="21" spans="1:14" ht="13" customHeight="1" x14ac:dyDescent="0.25">
      <c r="A21" s="26" t="s">
        <v>400</v>
      </c>
      <c r="B21" s="184">
        <v>2</v>
      </c>
      <c r="C21" s="190">
        <v>-6.5491955093218396E-2</v>
      </c>
      <c r="D21" s="323">
        <v>0.12182967678595399</v>
      </c>
      <c r="E21" s="190">
        <v>-0.26977779835797799</v>
      </c>
      <c r="F21" s="323">
        <v>0.111551857340801</v>
      </c>
      <c r="G21" s="190">
        <v>0.58236455631682804</v>
      </c>
      <c r="H21" s="323">
        <v>0.434779456823702</v>
      </c>
      <c r="I21" s="190">
        <v>-7.3369056106902794E-2</v>
      </c>
      <c r="J21" s="323">
        <v>0.11974878090206199</v>
      </c>
      <c r="K21" s="190">
        <v>-0.25802920027579002</v>
      </c>
      <c r="L21" s="323">
        <v>0.11068077345583199</v>
      </c>
      <c r="M21" s="190">
        <v>0.88751444004659996</v>
      </c>
      <c r="N21" s="331">
        <v>0.52555875770177596</v>
      </c>
    </row>
    <row r="22" spans="1:14" ht="13" customHeight="1" x14ac:dyDescent="0.25">
      <c r="A22" s="26" t="s">
        <v>401</v>
      </c>
      <c r="B22" s="184">
        <v>2</v>
      </c>
      <c r="C22" s="190">
        <v>8.4809812019450703E-2</v>
      </c>
      <c r="D22" s="323">
        <v>0.34066613068982798</v>
      </c>
      <c r="E22" s="190">
        <v>-0.41726473591531799</v>
      </c>
      <c r="F22" s="323">
        <v>0.28292309401857502</v>
      </c>
      <c r="G22" s="190">
        <v>0.29313402090628699</v>
      </c>
      <c r="H22" s="323">
        <v>0.46939532685455598</v>
      </c>
      <c r="I22" s="190">
        <v>6.8972634791543697E-2</v>
      </c>
      <c r="J22" s="323">
        <v>0.328304660384798</v>
      </c>
      <c r="K22" s="190">
        <v>-0.38457010482709703</v>
      </c>
      <c r="L22" s="323">
        <v>0.28956699373996198</v>
      </c>
      <c r="M22" s="190">
        <v>1.3768573376374</v>
      </c>
      <c r="N22" s="331">
        <v>1.5203948901253399</v>
      </c>
    </row>
    <row r="23" spans="1:14" ht="13" customHeight="1" x14ac:dyDescent="0.25">
      <c r="A23" s="26" t="s">
        <v>402</v>
      </c>
      <c r="B23" s="184">
        <v>2</v>
      </c>
      <c r="C23" s="190">
        <v>0.193710035754912</v>
      </c>
      <c r="D23" s="323">
        <v>0.16802234013588099</v>
      </c>
      <c r="E23" s="190">
        <v>-0.30059516267020497</v>
      </c>
      <c r="F23" s="323">
        <v>0.138311402482728</v>
      </c>
      <c r="G23" s="190">
        <v>0.58863835023256394</v>
      </c>
      <c r="H23" s="323">
        <v>0.53551459762840903</v>
      </c>
      <c r="I23" s="190">
        <v>0.179031697149933</v>
      </c>
      <c r="J23" s="323">
        <v>0.16774958790478101</v>
      </c>
      <c r="K23" s="190">
        <v>-0.30467741467807002</v>
      </c>
      <c r="L23" s="323">
        <v>0.13743966448898401</v>
      </c>
      <c r="M23" s="190">
        <v>1.22218300540386</v>
      </c>
      <c r="N23" s="331">
        <v>0.80593020221508005</v>
      </c>
    </row>
    <row r="24" spans="1:14" ht="13" customHeight="1" x14ac:dyDescent="0.25">
      <c r="A24" s="26" t="s">
        <v>403</v>
      </c>
      <c r="B24" s="184">
        <v>2</v>
      </c>
      <c r="C24" s="190">
        <v>-0.45316516061912598</v>
      </c>
      <c r="D24" s="323">
        <v>0.162838635313382</v>
      </c>
      <c r="E24" s="190">
        <v>-5.0982119904850201E-2</v>
      </c>
      <c r="F24" s="323">
        <v>0.15092263343109899</v>
      </c>
      <c r="G24" s="190">
        <v>1.05570235238052</v>
      </c>
      <c r="H24" s="323">
        <v>0.75075653668983999</v>
      </c>
      <c r="I24" s="190">
        <v>-0.42589721075804798</v>
      </c>
      <c r="J24" s="323">
        <v>0.16893337876148001</v>
      </c>
      <c r="K24" s="190">
        <v>-2.6308613561210701E-2</v>
      </c>
      <c r="L24" s="323">
        <v>0.15052152033058</v>
      </c>
      <c r="M24" s="190">
        <v>2.3094601869452598</v>
      </c>
      <c r="N24" s="331">
        <v>0.91913262227102599</v>
      </c>
    </row>
    <row r="25" spans="1:14" ht="13" customHeight="1" x14ac:dyDescent="0.25">
      <c r="A25" s="26" t="s">
        <v>404</v>
      </c>
      <c r="B25" s="184">
        <v>2</v>
      </c>
      <c r="C25" s="190">
        <v>3.49828116888991E-2</v>
      </c>
      <c r="D25" s="323">
        <v>0.10762424050453601</v>
      </c>
      <c r="E25" s="190">
        <v>-0.363473980066855</v>
      </c>
      <c r="F25" s="323">
        <v>0.100513607144946</v>
      </c>
      <c r="G25" s="190">
        <v>0.99491506887242898</v>
      </c>
      <c r="H25" s="323">
        <v>0.55646825152719304</v>
      </c>
      <c r="I25" s="190">
        <v>3.2115260562074102E-2</v>
      </c>
      <c r="J25" s="323">
        <v>0.106639566300797</v>
      </c>
      <c r="K25" s="190">
        <v>-0.37261215072639697</v>
      </c>
      <c r="L25" s="323">
        <v>0.101307675611458</v>
      </c>
      <c r="M25" s="190">
        <v>1.8455162390873401</v>
      </c>
      <c r="N25" s="331">
        <v>0.79740672099144405</v>
      </c>
    </row>
    <row r="26" spans="1:14" ht="13" customHeight="1" x14ac:dyDescent="0.25">
      <c r="A26" s="26" t="s">
        <v>405</v>
      </c>
      <c r="B26" s="184">
        <v>2</v>
      </c>
      <c r="C26" s="190">
        <v>-0.39072153441051899</v>
      </c>
      <c r="D26" s="323">
        <v>0.183081883714341</v>
      </c>
      <c r="E26" s="190">
        <v>-0.26209362693041499</v>
      </c>
      <c r="F26" s="323">
        <v>0.17796381027121699</v>
      </c>
      <c r="G26" s="190">
        <v>0.84398044956184903</v>
      </c>
      <c r="H26" s="323">
        <v>0.67075972461378297</v>
      </c>
      <c r="I26" s="190">
        <v>-0.33036976195962903</v>
      </c>
      <c r="J26" s="323">
        <v>0.184179296485077</v>
      </c>
      <c r="K26" s="190">
        <v>-0.24632007189865501</v>
      </c>
      <c r="L26" s="323">
        <v>0.179363941947735</v>
      </c>
      <c r="M26" s="190">
        <v>2.7374150970581699</v>
      </c>
      <c r="N26" s="331">
        <v>1.1755605846870401</v>
      </c>
    </row>
    <row r="27" spans="1:14" ht="13" customHeight="1" x14ac:dyDescent="0.25">
      <c r="A27" s="26" t="s">
        <v>406</v>
      </c>
      <c r="B27" s="184">
        <v>2</v>
      </c>
      <c r="C27" s="190">
        <v>8.9968641172620295E-4</v>
      </c>
      <c r="D27" s="323">
        <v>6.4004344750755393E-2</v>
      </c>
      <c r="E27" s="190">
        <v>-0.31276329969512501</v>
      </c>
      <c r="F27" s="323">
        <v>7.5211697709357095E-2</v>
      </c>
      <c r="G27" s="190">
        <v>0.61844758192751603</v>
      </c>
      <c r="H27" s="323">
        <v>0.30059727470237102</v>
      </c>
      <c r="I27" s="190">
        <v>3.1934066095832101E-3</v>
      </c>
      <c r="J27" s="323">
        <v>6.2836639242231596E-2</v>
      </c>
      <c r="K27" s="190">
        <v>-0.28336566328970197</v>
      </c>
      <c r="L27" s="323">
        <v>7.6547938028468293E-2</v>
      </c>
      <c r="M27" s="190">
        <v>4.4191512598338196</v>
      </c>
      <c r="N27" s="331">
        <v>0.66942800562071902</v>
      </c>
    </row>
    <row r="28" spans="1:14" ht="13" customHeight="1" x14ac:dyDescent="0.25">
      <c r="A28" s="26" t="s">
        <v>407</v>
      </c>
      <c r="B28" s="184">
        <v>2</v>
      </c>
      <c r="C28" s="190">
        <v>-0.39306850834490997</v>
      </c>
      <c r="D28" s="323">
        <v>0.13060060349625299</v>
      </c>
      <c r="E28" s="190">
        <v>-0.332506490079366</v>
      </c>
      <c r="F28" s="323">
        <v>0.106158340299828</v>
      </c>
      <c r="G28" s="190">
        <v>1.73130055548208</v>
      </c>
      <c r="H28" s="323">
        <v>0.80305142847306199</v>
      </c>
      <c r="I28" s="190">
        <v>-0.37151130329701498</v>
      </c>
      <c r="J28" s="323">
        <v>0.127321769523421</v>
      </c>
      <c r="K28" s="190">
        <v>-0.30850948769043401</v>
      </c>
      <c r="L28" s="323">
        <v>0.10335151386746</v>
      </c>
      <c r="M28" s="190">
        <v>3.4686450420255501</v>
      </c>
      <c r="N28" s="331">
        <v>1.1795537558445</v>
      </c>
    </row>
    <row r="29" spans="1:14" ht="13" customHeight="1" x14ac:dyDescent="0.25">
      <c r="A29" s="26" t="s">
        <v>408</v>
      </c>
      <c r="B29" s="184">
        <v>2</v>
      </c>
      <c r="C29" s="190">
        <v>0.113617327911621</v>
      </c>
      <c r="D29" s="323">
        <v>9.1293534746099303E-2</v>
      </c>
      <c r="E29" s="190">
        <v>-0.230240465258544</v>
      </c>
      <c r="F29" s="323">
        <v>8.3910821258857696E-2</v>
      </c>
      <c r="G29" s="190">
        <v>0.44294707763486602</v>
      </c>
      <c r="H29" s="323">
        <v>0.31786498081442099</v>
      </c>
      <c r="I29" s="190">
        <v>0.12673452496079299</v>
      </c>
      <c r="J29" s="323">
        <v>9.2966748893190204E-2</v>
      </c>
      <c r="K29" s="190">
        <v>-0.208517663881059</v>
      </c>
      <c r="L29" s="323">
        <v>8.4997124427361598E-2</v>
      </c>
      <c r="M29" s="190">
        <v>1.4036232176194701</v>
      </c>
      <c r="N29" s="331">
        <v>0.56693016254559303</v>
      </c>
    </row>
    <row r="30" spans="1:14" ht="13" customHeight="1" x14ac:dyDescent="0.25">
      <c r="A30" s="26" t="s">
        <v>409</v>
      </c>
      <c r="B30" s="184">
        <v>2</v>
      </c>
      <c r="C30" s="190">
        <v>3.5228428019825897E-2</v>
      </c>
      <c r="D30" s="323">
        <v>9.0700298141087196E-2</v>
      </c>
      <c r="E30" s="190">
        <v>6.3582889370093904E-2</v>
      </c>
      <c r="F30" s="323">
        <v>9.3584577628609195E-2</v>
      </c>
      <c r="G30" s="190">
        <v>3.5706553069307097E-2</v>
      </c>
      <c r="H30" s="323">
        <v>0.127514073445955</v>
      </c>
      <c r="I30" s="190">
        <v>2.4670637110416001E-2</v>
      </c>
      <c r="J30" s="323">
        <v>9.3534308750649803E-2</v>
      </c>
      <c r="K30" s="190">
        <v>6.9124452890488505E-2</v>
      </c>
      <c r="L30" s="323">
        <v>9.3690524118891297E-2</v>
      </c>
      <c r="M30" s="190">
        <v>1.0002400161523399</v>
      </c>
      <c r="N30" s="331">
        <v>0.44262593485419899</v>
      </c>
    </row>
    <row r="31" spans="1:14" ht="13" customHeight="1" x14ac:dyDescent="0.25">
      <c r="A31" s="26" t="s">
        <v>410</v>
      </c>
      <c r="B31" s="184">
        <v>2</v>
      </c>
      <c r="C31" s="190">
        <v>-0.31389223035168501</v>
      </c>
      <c r="D31" s="323">
        <v>0.108875271503827</v>
      </c>
      <c r="E31" s="190">
        <v>-5.1140041707058003E-3</v>
      </c>
      <c r="F31" s="323">
        <v>0.18417540067983601</v>
      </c>
      <c r="G31" s="190">
        <v>0.58257147054912195</v>
      </c>
      <c r="H31" s="323">
        <v>0.39640647345975999</v>
      </c>
      <c r="I31" s="190">
        <v>-0.27820744115199603</v>
      </c>
      <c r="J31" s="323">
        <v>0.107970049203977</v>
      </c>
      <c r="K31" s="190">
        <v>1.25594044427574E-2</v>
      </c>
      <c r="L31" s="323">
        <v>0.18712313997173899</v>
      </c>
      <c r="M31" s="190">
        <v>1.4001186270821699</v>
      </c>
      <c r="N31" s="331">
        <v>0.55741588397432695</v>
      </c>
    </row>
    <row r="32" spans="1:14" ht="13" customHeight="1" x14ac:dyDescent="0.25">
      <c r="A32" s="26" t="s">
        <v>411</v>
      </c>
      <c r="B32" s="184">
        <v>2</v>
      </c>
      <c r="C32" s="190">
        <v>-0.30711509558837802</v>
      </c>
      <c r="D32" s="323">
        <v>8.6577864089291703E-2</v>
      </c>
      <c r="E32" s="190">
        <v>-0.18622919994116399</v>
      </c>
      <c r="F32" s="323">
        <v>6.1977477423484299E-2</v>
      </c>
      <c r="G32" s="190">
        <v>1.01353090875936</v>
      </c>
      <c r="H32" s="323">
        <v>0.45221129760302903</v>
      </c>
      <c r="I32" s="190">
        <v>-0.29595254700248103</v>
      </c>
      <c r="J32" s="323">
        <v>8.53322085290973E-2</v>
      </c>
      <c r="K32" s="190">
        <v>-0.173264237684951</v>
      </c>
      <c r="L32" s="323">
        <v>6.1674766585854003E-2</v>
      </c>
      <c r="M32" s="190">
        <v>3.5941236461928301</v>
      </c>
      <c r="N32" s="331">
        <v>1.0032406738608901</v>
      </c>
    </row>
    <row r="33" spans="1:14" ht="13" customHeight="1" x14ac:dyDescent="0.25">
      <c r="A33" s="26" t="s">
        <v>412</v>
      </c>
      <c r="B33" s="184">
        <v>2</v>
      </c>
      <c r="C33" s="190">
        <v>-0.325340451433899</v>
      </c>
      <c r="D33" s="323">
        <v>0.18507257857358</v>
      </c>
      <c r="E33" s="190">
        <v>-0.91114998334219599</v>
      </c>
      <c r="F33" s="323">
        <v>0.23290994045949701</v>
      </c>
      <c r="G33" s="190">
        <v>3.1800502693621602</v>
      </c>
      <c r="H33" s="323">
        <v>1.3083319197135801</v>
      </c>
      <c r="I33" s="190">
        <v>-0.23398487298644099</v>
      </c>
      <c r="J33" s="323">
        <v>0.182960227480853</v>
      </c>
      <c r="K33" s="190">
        <v>-0.84924710328664199</v>
      </c>
      <c r="L33" s="323">
        <v>0.23737342700139999</v>
      </c>
      <c r="M33" s="190">
        <v>8.1175277915122006</v>
      </c>
      <c r="N33" s="331">
        <v>1.8652907000969099</v>
      </c>
    </row>
    <row r="34" spans="1:14" ht="13" customHeight="1" x14ac:dyDescent="0.25">
      <c r="A34" s="26" t="s">
        <v>413</v>
      </c>
      <c r="B34" s="184">
        <v>2</v>
      </c>
      <c r="C34" s="190">
        <v>9.5402863265194607E-2</v>
      </c>
      <c r="D34" s="323">
        <v>0.13440545313563801</v>
      </c>
      <c r="E34" s="190">
        <v>-0.14178470778587901</v>
      </c>
      <c r="F34" s="323">
        <v>0.150460848509094</v>
      </c>
      <c r="G34" s="190">
        <v>9.5506252293502902E-2</v>
      </c>
      <c r="H34" s="323">
        <v>0.19507911122605601</v>
      </c>
      <c r="I34" s="190">
        <v>0.101194085804258</v>
      </c>
      <c r="J34" s="323">
        <v>0.138708555736999</v>
      </c>
      <c r="K34" s="190">
        <v>-0.152653081820812</v>
      </c>
      <c r="L34" s="323">
        <v>0.150384732627941</v>
      </c>
      <c r="M34" s="190">
        <v>0.95216845227991098</v>
      </c>
      <c r="N34" s="331">
        <v>0.62296752602348304</v>
      </c>
    </row>
    <row r="35" spans="1:14" ht="13" customHeight="1" x14ac:dyDescent="0.25">
      <c r="A35" s="26" t="s">
        <v>414</v>
      </c>
      <c r="B35" s="184">
        <v>2</v>
      </c>
      <c r="C35" s="190">
        <v>4.9157910521953799E-2</v>
      </c>
      <c r="D35" s="323">
        <v>7.3009361674391093E-2</v>
      </c>
      <c r="E35" s="190">
        <v>-0.36148287933345102</v>
      </c>
      <c r="F35" s="323">
        <v>8.3933955290385803E-2</v>
      </c>
      <c r="G35" s="190">
        <v>0.79986693509164597</v>
      </c>
      <c r="H35" s="323">
        <v>0.38238546516682198</v>
      </c>
      <c r="I35" s="190">
        <v>5.3491858690969903E-2</v>
      </c>
      <c r="J35" s="323">
        <v>7.1321874734662297E-2</v>
      </c>
      <c r="K35" s="190">
        <v>-0.31541658419991803</v>
      </c>
      <c r="L35" s="323">
        <v>8.3203310841628006E-2</v>
      </c>
      <c r="M35" s="190">
        <v>3.0275513810092098</v>
      </c>
      <c r="N35" s="331">
        <v>0.79773688867524195</v>
      </c>
    </row>
    <row r="36" spans="1:14" ht="13" customHeight="1" x14ac:dyDescent="0.25">
      <c r="A36" s="26" t="s">
        <v>415</v>
      </c>
      <c r="B36" s="184">
        <v>2</v>
      </c>
      <c r="C36" s="190">
        <v>0.14150887332224599</v>
      </c>
      <c r="D36" s="323">
        <v>0.10699914951775601</v>
      </c>
      <c r="E36" s="190">
        <v>0.10486345126996401</v>
      </c>
      <c r="F36" s="323">
        <v>0.10832436398268799</v>
      </c>
      <c r="G36" s="190">
        <v>0.214198873442913</v>
      </c>
      <c r="H36" s="323">
        <v>0.230877222155629</v>
      </c>
      <c r="I36" s="190">
        <v>0.11688924779368499</v>
      </c>
      <c r="J36" s="323">
        <v>0.107739415831617</v>
      </c>
      <c r="K36" s="190">
        <v>7.7060730453165999E-2</v>
      </c>
      <c r="L36" s="323">
        <v>0.109995900070761</v>
      </c>
      <c r="M36" s="190">
        <v>0.57380962934895297</v>
      </c>
      <c r="N36" s="331">
        <v>0.407834073251507</v>
      </c>
    </row>
    <row r="37" spans="1:14" ht="13" customHeight="1" x14ac:dyDescent="0.25">
      <c r="A37" s="26" t="s">
        <v>416</v>
      </c>
      <c r="B37" s="184">
        <v>2</v>
      </c>
      <c r="C37" s="190">
        <v>0.214232224501925</v>
      </c>
      <c r="D37" s="323">
        <v>0.118971555260155</v>
      </c>
      <c r="E37" s="190">
        <v>-0.26622490622886902</v>
      </c>
      <c r="F37" s="323">
        <v>5.8862387634381202E-2</v>
      </c>
      <c r="G37" s="190">
        <v>0.60583770771554102</v>
      </c>
      <c r="H37" s="323">
        <v>0.25054405370171001</v>
      </c>
      <c r="I37" s="190">
        <v>0.18442164342782999</v>
      </c>
      <c r="J37" s="323">
        <v>0.121314205589688</v>
      </c>
      <c r="K37" s="190">
        <v>-0.23821361671187799</v>
      </c>
      <c r="L37" s="323">
        <v>6.0955478063583902E-2</v>
      </c>
      <c r="M37" s="190">
        <v>2.0652125422110998</v>
      </c>
      <c r="N37" s="331">
        <v>0.54894895737014504</v>
      </c>
    </row>
    <row r="38" spans="1:14" ht="13" customHeight="1" x14ac:dyDescent="0.25">
      <c r="A38" s="26" t="s">
        <v>417</v>
      </c>
      <c r="B38" s="184">
        <v>2</v>
      </c>
      <c r="C38" s="190">
        <v>-9.1090161791337804E-2</v>
      </c>
      <c r="D38" s="323">
        <v>0.10023671011394</v>
      </c>
      <c r="E38" s="190">
        <v>-0.290222319761541</v>
      </c>
      <c r="F38" s="323">
        <v>0.110198850570092</v>
      </c>
      <c r="G38" s="190">
        <v>0.58577332673668303</v>
      </c>
      <c r="H38" s="323">
        <v>0.38377262270180401</v>
      </c>
      <c r="I38" s="190">
        <v>-0.149074301176644</v>
      </c>
      <c r="J38" s="323">
        <v>0.102222788008715</v>
      </c>
      <c r="K38" s="190">
        <v>-0.28757870950570602</v>
      </c>
      <c r="L38" s="323">
        <v>0.10813124740916701</v>
      </c>
      <c r="M38" s="190">
        <v>1.8030363134982399</v>
      </c>
      <c r="N38" s="331">
        <v>0.69502505396912595</v>
      </c>
    </row>
    <row r="39" spans="1:14" ht="13" customHeight="1" x14ac:dyDescent="0.25">
      <c r="A39" s="26" t="s">
        <v>418</v>
      </c>
      <c r="B39" s="184">
        <v>2</v>
      </c>
      <c r="C39" s="190">
        <v>-2.0058093270208199E-2</v>
      </c>
      <c r="D39" s="323">
        <v>0.177108135243497</v>
      </c>
      <c r="E39" s="190">
        <v>-0.28479490943937802</v>
      </c>
      <c r="F39" s="323">
        <v>0.113555099457145</v>
      </c>
      <c r="G39" s="190">
        <v>0.60756526719755499</v>
      </c>
      <c r="H39" s="323">
        <v>0.65881789266498103</v>
      </c>
      <c r="I39" s="190">
        <v>-1.26694471326643E-2</v>
      </c>
      <c r="J39" s="323">
        <v>0.17332300404224801</v>
      </c>
      <c r="K39" s="190">
        <v>-0.291706363302559</v>
      </c>
      <c r="L39" s="323">
        <v>0.113595895408815</v>
      </c>
      <c r="M39" s="190">
        <v>1.78943111697263</v>
      </c>
      <c r="N39" s="331">
        <v>0.86926869440199095</v>
      </c>
    </row>
    <row r="40" spans="1:14" ht="13" customHeight="1" x14ac:dyDescent="0.25">
      <c r="A40" s="26" t="s">
        <v>419</v>
      </c>
      <c r="B40" s="184">
        <v>2</v>
      </c>
      <c r="C40" s="190">
        <v>-6.9631127373693804E-3</v>
      </c>
      <c r="D40" s="323">
        <v>0.12117773186826999</v>
      </c>
      <c r="E40" s="190">
        <v>-0.25860309259495901</v>
      </c>
      <c r="F40" s="323">
        <v>0.111674763860547</v>
      </c>
      <c r="G40" s="190">
        <v>0.55149676143177795</v>
      </c>
      <c r="H40" s="323">
        <v>0.51253443309803404</v>
      </c>
      <c r="I40" s="190">
        <v>-2.68117799308397E-3</v>
      </c>
      <c r="J40" s="323">
        <v>0.121452043563511</v>
      </c>
      <c r="K40" s="190">
        <v>-0.26209272106239201</v>
      </c>
      <c r="L40" s="323">
        <v>0.113624565264332</v>
      </c>
      <c r="M40" s="190">
        <v>0.87545407952912702</v>
      </c>
      <c r="N40" s="331">
        <v>0.65983965124217803</v>
      </c>
    </row>
    <row r="41" spans="1:14" ht="13" customHeight="1" x14ac:dyDescent="0.25">
      <c r="A41" s="26" t="s">
        <v>420</v>
      </c>
      <c r="B41" s="184">
        <v>2</v>
      </c>
      <c r="C41" s="190">
        <v>-0.14248505813852</v>
      </c>
      <c r="D41" s="323">
        <v>0.11373686685337001</v>
      </c>
      <c r="E41" s="190">
        <v>-0.404826508765946</v>
      </c>
      <c r="F41" s="323">
        <v>0.10004957977076299</v>
      </c>
      <c r="G41" s="190">
        <v>1.54191807825132</v>
      </c>
      <c r="H41" s="323">
        <v>0.81061972816257599</v>
      </c>
      <c r="I41" s="190">
        <v>-0.12561632683643001</v>
      </c>
      <c r="J41" s="323">
        <v>0.108092727978175</v>
      </c>
      <c r="K41" s="190">
        <v>-0.42833591072250699</v>
      </c>
      <c r="L41" s="323">
        <v>0.100151974181222</v>
      </c>
      <c r="M41" s="190">
        <v>2.1309158918564899</v>
      </c>
      <c r="N41" s="331">
        <v>0.88490488887256902</v>
      </c>
    </row>
    <row r="42" spans="1:14" ht="13" customHeight="1" x14ac:dyDescent="0.25">
      <c r="A42" s="26" t="s">
        <v>421</v>
      </c>
      <c r="B42" s="184">
        <v>2</v>
      </c>
      <c r="C42" s="190">
        <v>-0.32508872374907699</v>
      </c>
      <c r="D42" s="323">
        <v>0.125206890416766</v>
      </c>
      <c r="E42" s="190">
        <v>-0.22051695474469099</v>
      </c>
      <c r="F42" s="323">
        <v>0.124027408262842</v>
      </c>
      <c r="G42" s="190">
        <v>1.00474325690343</v>
      </c>
      <c r="H42" s="323">
        <v>0.62124687498201603</v>
      </c>
      <c r="I42" s="190">
        <v>-0.27899408680722099</v>
      </c>
      <c r="J42" s="323">
        <v>0.12494165710004999</v>
      </c>
      <c r="K42" s="190">
        <v>-0.211542587132134</v>
      </c>
      <c r="L42" s="323">
        <v>0.121854027715214</v>
      </c>
      <c r="M42" s="190">
        <v>2.4870205711601701</v>
      </c>
      <c r="N42" s="331">
        <v>0.98755542675378105</v>
      </c>
    </row>
    <row r="43" spans="1:14" ht="13" customHeight="1" x14ac:dyDescent="0.25">
      <c r="A43" s="26" t="s">
        <v>422</v>
      </c>
      <c r="B43" s="184">
        <v>2</v>
      </c>
      <c r="C43" s="190">
        <v>-4.7445364103565001E-2</v>
      </c>
      <c r="D43" s="323">
        <v>0.13546793947276201</v>
      </c>
      <c r="E43" s="190">
        <v>-0.27062408929395498</v>
      </c>
      <c r="F43" s="323">
        <v>0.13612976179530301</v>
      </c>
      <c r="G43" s="190">
        <v>0.61631672793743897</v>
      </c>
      <c r="H43" s="323">
        <v>0.598362386108097</v>
      </c>
      <c r="I43" s="190">
        <v>-6.0296201433590699E-2</v>
      </c>
      <c r="J43" s="323">
        <v>0.132725437053827</v>
      </c>
      <c r="K43" s="190">
        <v>-0.28504985180480702</v>
      </c>
      <c r="L43" s="323">
        <v>0.13464316553563099</v>
      </c>
      <c r="M43" s="190">
        <v>2.65584515155459</v>
      </c>
      <c r="N43" s="331">
        <v>1.12451509635574</v>
      </c>
    </row>
    <row r="44" spans="1:14" ht="13" customHeight="1" x14ac:dyDescent="0.25">
      <c r="A44" s="26" t="s">
        <v>423</v>
      </c>
      <c r="B44" s="184">
        <v>2</v>
      </c>
      <c r="C44" s="190">
        <v>-0.124292328057394</v>
      </c>
      <c r="D44" s="323">
        <v>0.129443623258401</v>
      </c>
      <c r="E44" s="190">
        <v>-0.133795348473632</v>
      </c>
      <c r="F44" s="323">
        <v>7.7892187628840898E-2</v>
      </c>
      <c r="G44" s="190">
        <v>0.204829626256256</v>
      </c>
      <c r="H44" s="323">
        <v>0.24059439472956301</v>
      </c>
      <c r="I44" s="190">
        <v>-9.6169394726154198E-2</v>
      </c>
      <c r="J44" s="323">
        <v>0.118004223089942</v>
      </c>
      <c r="K44" s="190">
        <v>-0.13457264128305699</v>
      </c>
      <c r="L44" s="323">
        <v>7.6115597783214098E-2</v>
      </c>
      <c r="M44" s="190">
        <v>0.85742319039975201</v>
      </c>
      <c r="N44" s="331">
        <v>0.67120598839284995</v>
      </c>
    </row>
    <row r="45" spans="1:14" ht="13" customHeight="1" x14ac:dyDescent="0.25">
      <c r="A45" s="26" t="s">
        <v>424</v>
      </c>
      <c r="B45" s="184">
        <v>2</v>
      </c>
      <c r="C45" s="190">
        <v>9.9918364314716998E-2</v>
      </c>
      <c r="D45" s="323">
        <v>0.101557273296392</v>
      </c>
      <c r="E45" s="190">
        <v>-0.302987183719856</v>
      </c>
      <c r="F45" s="323">
        <v>0.104727904847891</v>
      </c>
      <c r="G45" s="190">
        <v>0.61039293598537603</v>
      </c>
      <c r="H45" s="323">
        <v>0.45051963698339897</v>
      </c>
      <c r="I45" s="190">
        <v>0.10631509992062201</v>
      </c>
      <c r="J45" s="323">
        <v>0.100107453587772</v>
      </c>
      <c r="K45" s="190">
        <v>-0.30471621096757101</v>
      </c>
      <c r="L45" s="323">
        <v>0.10397566413046699</v>
      </c>
      <c r="M45" s="190">
        <v>2.4184308679649602</v>
      </c>
      <c r="N45" s="331">
        <v>0.76848097701894502</v>
      </c>
    </row>
    <row r="46" spans="1:14" ht="13" customHeight="1" x14ac:dyDescent="0.25">
      <c r="A46" s="26" t="s">
        <v>425</v>
      </c>
      <c r="B46" s="184">
        <v>2</v>
      </c>
      <c r="C46" s="190">
        <v>-0.17730500270393501</v>
      </c>
      <c r="D46" s="323">
        <v>0.11377612037205501</v>
      </c>
      <c r="E46" s="190">
        <v>-8.0080014572262395E-2</v>
      </c>
      <c r="F46" s="323">
        <v>0.112012122813238</v>
      </c>
      <c r="G46" s="190">
        <v>0.198370748439475</v>
      </c>
      <c r="H46" s="323">
        <v>0.191914713435965</v>
      </c>
      <c r="I46" s="190">
        <v>-0.19789265743666101</v>
      </c>
      <c r="J46" s="323">
        <v>0.11198622213706901</v>
      </c>
      <c r="K46" s="190">
        <v>-9.5641899677688103E-2</v>
      </c>
      <c r="L46" s="323">
        <v>0.111926344089514</v>
      </c>
      <c r="M46" s="190">
        <v>1.1148232744639499</v>
      </c>
      <c r="N46" s="331">
        <v>0.62190610360952903</v>
      </c>
    </row>
    <row r="47" spans="1:14" ht="13" customHeight="1" x14ac:dyDescent="0.25">
      <c r="A47" s="26" t="s">
        <v>426</v>
      </c>
      <c r="B47" s="184">
        <v>2</v>
      </c>
      <c r="C47" s="190">
        <v>-5.3325106461811003E-2</v>
      </c>
      <c r="D47" s="323">
        <v>9.5701834761329499E-2</v>
      </c>
      <c r="E47" s="190">
        <v>-0.26192044957466498</v>
      </c>
      <c r="F47" s="323">
        <v>0.12309895577687199</v>
      </c>
      <c r="G47" s="190">
        <v>0.36587333707622299</v>
      </c>
      <c r="H47" s="323">
        <v>0.32757802892848698</v>
      </c>
      <c r="I47" s="190">
        <v>-4.76263992857546E-2</v>
      </c>
      <c r="J47" s="323">
        <v>9.2967386279486794E-2</v>
      </c>
      <c r="K47" s="190">
        <v>-0.265343605863398</v>
      </c>
      <c r="L47" s="323">
        <v>0.12000993265926201</v>
      </c>
      <c r="M47" s="190">
        <v>0.78805752883603897</v>
      </c>
      <c r="N47" s="331">
        <v>0.465798516987664</v>
      </c>
    </row>
    <row r="48" spans="1:14" ht="13" customHeight="1" x14ac:dyDescent="0.25">
      <c r="A48" s="26" t="s">
        <v>427</v>
      </c>
      <c r="B48" s="184">
        <v>2</v>
      </c>
      <c r="C48" s="190">
        <v>-0.26806116067701502</v>
      </c>
      <c r="D48" s="323">
        <v>9.0900732986195096E-2</v>
      </c>
      <c r="E48" s="190">
        <v>-0.27571217373162099</v>
      </c>
      <c r="F48" s="323">
        <v>7.9995137548061396E-2</v>
      </c>
      <c r="G48" s="190">
        <v>1.2790345892805399</v>
      </c>
      <c r="H48" s="323">
        <v>0.51521747394224204</v>
      </c>
      <c r="I48" s="190">
        <v>-0.24733254559808601</v>
      </c>
      <c r="J48" s="323">
        <v>9.3517791977464501E-2</v>
      </c>
      <c r="K48" s="190">
        <v>-0.26688149077543</v>
      </c>
      <c r="L48" s="323">
        <v>7.9622264834981402E-2</v>
      </c>
      <c r="M48" s="190">
        <v>2.0843625955391198</v>
      </c>
      <c r="N48" s="331">
        <v>0.59665744623049</v>
      </c>
    </row>
    <row r="49" spans="1:14" ht="13" customHeight="1" x14ac:dyDescent="0.25">
      <c r="A49" s="26" t="s">
        <v>428</v>
      </c>
      <c r="B49" s="184">
        <v>2</v>
      </c>
      <c r="C49" s="190">
        <v>0.205906788240969</v>
      </c>
      <c r="D49" s="323">
        <v>0.18437264657805399</v>
      </c>
      <c r="E49" s="190">
        <v>-0.44755746433136101</v>
      </c>
      <c r="F49" s="323">
        <v>0.11627774307892801</v>
      </c>
      <c r="G49" s="190">
        <v>1.12993153550432</v>
      </c>
      <c r="H49" s="323">
        <v>0.56614816676597901</v>
      </c>
      <c r="I49" s="190">
        <v>0.18197285172067601</v>
      </c>
      <c r="J49" s="323">
        <v>0.17193524655381401</v>
      </c>
      <c r="K49" s="190">
        <v>-0.28661813991007001</v>
      </c>
      <c r="L49" s="323">
        <v>0.114961187763145</v>
      </c>
      <c r="M49" s="190">
        <v>6.48760045742653</v>
      </c>
      <c r="N49" s="331">
        <v>1.27437298133385</v>
      </c>
    </row>
    <row r="50" spans="1:14" ht="13" customHeight="1" x14ac:dyDescent="0.25">
      <c r="A50" s="26" t="s">
        <v>429</v>
      </c>
      <c r="B50" s="184">
        <v>2</v>
      </c>
      <c r="C50" s="190">
        <v>6.3475727728097399E-3</v>
      </c>
      <c r="D50" s="323">
        <v>9.2594348446924699E-2</v>
      </c>
      <c r="E50" s="190">
        <v>-0.20427295219828401</v>
      </c>
      <c r="F50" s="323">
        <v>8.1988209325354194E-2</v>
      </c>
      <c r="G50" s="190">
        <v>0.29709083298623001</v>
      </c>
      <c r="H50" s="323">
        <v>0.22218486931926401</v>
      </c>
      <c r="I50" s="190">
        <v>7.7098206703679001E-3</v>
      </c>
      <c r="J50" s="323">
        <v>9.2284399170210807E-2</v>
      </c>
      <c r="K50" s="190">
        <v>-0.208514493159588</v>
      </c>
      <c r="L50" s="323">
        <v>8.1105249952305697E-2</v>
      </c>
      <c r="M50" s="190">
        <v>0.88474444361384297</v>
      </c>
      <c r="N50" s="331">
        <v>0.384436722927532</v>
      </c>
    </row>
    <row r="51" spans="1:14" ht="13" customHeight="1" x14ac:dyDescent="0.25">
      <c r="A51" s="26" t="s">
        <v>430</v>
      </c>
      <c r="B51" s="184">
        <v>2</v>
      </c>
      <c r="C51" s="190">
        <v>6.6073207468270098E-2</v>
      </c>
      <c r="D51" s="323">
        <v>7.9621757224394907E-2</v>
      </c>
      <c r="E51" s="190">
        <v>-0.35066987796693699</v>
      </c>
      <c r="F51" s="323">
        <v>9.0162086652278095E-2</v>
      </c>
      <c r="G51" s="190">
        <v>0.71782025295322704</v>
      </c>
      <c r="H51" s="323">
        <v>0.371663784140845</v>
      </c>
      <c r="I51" s="190">
        <v>8.5486722999957201E-2</v>
      </c>
      <c r="J51" s="323">
        <v>8.1154060822432303E-2</v>
      </c>
      <c r="K51" s="190">
        <v>-0.35069815891665301</v>
      </c>
      <c r="L51" s="323">
        <v>8.9568174976964399E-2</v>
      </c>
      <c r="M51" s="190">
        <v>1.5810331505556401</v>
      </c>
      <c r="N51" s="331">
        <v>0.60896800381077998</v>
      </c>
    </row>
    <row r="52" spans="1:14" ht="13" customHeight="1" x14ac:dyDescent="0.25">
      <c r="A52" s="26" t="s">
        <v>431</v>
      </c>
      <c r="B52" s="184">
        <v>2</v>
      </c>
      <c r="C52" s="190">
        <v>-8.0443861578356299E-2</v>
      </c>
      <c r="D52" s="323">
        <v>0.123291767844141</v>
      </c>
      <c r="E52" s="190">
        <v>-0.17028766909062401</v>
      </c>
      <c r="F52" s="323">
        <v>0.138360082676413</v>
      </c>
      <c r="G52" s="190">
        <v>0.17807662150728501</v>
      </c>
      <c r="H52" s="323">
        <v>0.274879740476551</v>
      </c>
      <c r="I52" s="190">
        <v>-2.2716088357780401E-2</v>
      </c>
      <c r="J52" s="323">
        <v>0.12892362662387299</v>
      </c>
      <c r="K52" s="190">
        <v>-9.0167001809535199E-2</v>
      </c>
      <c r="L52" s="323">
        <v>0.13876533729787799</v>
      </c>
      <c r="M52" s="190">
        <v>2.6649339847404399</v>
      </c>
      <c r="N52" s="331">
        <v>1.09647565614022</v>
      </c>
    </row>
    <row r="53" spans="1:14" ht="13" customHeight="1" x14ac:dyDescent="0.25">
      <c r="A53" s="26" t="s">
        <v>432</v>
      </c>
      <c r="B53" s="184">
        <v>2</v>
      </c>
      <c r="C53" s="190">
        <v>-8.8221199081443893E-2</v>
      </c>
      <c r="D53" s="323">
        <v>7.8954911317929199E-2</v>
      </c>
      <c r="E53" s="190">
        <v>-0.194716042487623</v>
      </c>
      <c r="F53" s="323">
        <v>8.32170174746171E-2</v>
      </c>
      <c r="G53" s="190">
        <v>0.35636814419996998</v>
      </c>
      <c r="H53" s="323">
        <v>0.27600743858576698</v>
      </c>
      <c r="I53" s="190">
        <v>-5.2640410447334397E-2</v>
      </c>
      <c r="J53" s="323">
        <v>7.8237559963584197E-2</v>
      </c>
      <c r="K53" s="190">
        <v>-0.18838643996205301</v>
      </c>
      <c r="L53" s="323">
        <v>8.5903155735366707E-2</v>
      </c>
      <c r="M53" s="190">
        <v>2.1646859993323799</v>
      </c>
      <c r="N53" s="331">
        <v>0.60771058465328498</v>
      </c>
    </row>
    <row r="54" spans="1:14" ht="13" customHeight="1" x14ac:dyDescent="0.25">
      <c r="A54" s="26" t="s">
        <v>433</v>
      </c>
      <c r="B54" s="184">
        <v>2</v>
      </c>
      <c r="C54" s="190">
        <v>-2.1935976092909499E-2</v>
      </c>
      <c r="D54" s="323">
        <v>0.11627853472765</v>
      </c>
      <c r="E54" s="190">
        <v>-0.48243517267533198</v>
      </c>
      <c r="F54" s="323">
        <v>0.144227043314515</v>
      </c>
      <c r="G54" s="190">
        <v>0.95891380598771603</v>
      </c>
      <c r="H54" s="323">
        <v>0.59366539220478498</v>
      </c>
      <c r="I54" s="190">
        <v>-2.5781963583268199E-2</v>
      </c>
      <c r="J54" s="323">
        <v>0.112586964739828</v>
      </c>
      <c r="K54" s="190">
        <v>-0.447193941031923</v>
      </c>
      <c r="L54" s="323">
        <v>0.13861200682810701</v>
      </c>
      <c r="M54" s="190">
        <v>3.7893154437112102</v>
      </c>
      <c r="N54" s="331">
        <v>1.0098836729846501</v>
      </c>
    </row>
    <row r="55" spans="1:14" ht="13" customHeight="1" x14ac:dyDescent="0.25">
      <c r="A55" s="26" t="s">
        <v>434</v>
      </c>
      <c r="B55" s="184">
        <v>2</v>
      </c>
      <c r="C55" s="190">
        <v>0.56810880456965196</v>
      </c>
      <c r="D55" s="323">
        <v>0.22314315453025199</v>
      </c>
      <c r="E55" s="190">
        <v>-1.4312227872779901E-2</v>
      </c>
      <c r="F55" s="323">
        <v>0.189789415878095</v>
      </c>
      <c r="G55" s="190">
        <v>0.76355870872614096</v>
      </c>
      <c r="H55" s="323">
        <v>0.59731049392787605</v>
      </c>
      <c r="I55" s="190">
        <v>0.56309443121542302</v>
      </c>
      <c r="J55" s="323">
        <v>0.21301559213915799</v>
      </c>
      <c r="K55" s="190">
        <v>-3.53316355562278E-2</v>
      </c>
      <c r="L55" s="323">
        <v>0.19173874729712601</v>
      </c>
      <c r="M55" s="190">
        <v>1.57608288572863</v>
      </c>
      <c r="N55" s="331">
        <v>0.78103726021854603</v>
      </c>
    </row>
    <row r="56" spans="1:14" ht="13" customHeight="1" x14ac:dyDescent="0.25">
      <c r="A56" s="26" t="s">
        <v>435</v>
      </c>
      <c r="B56" s="184">
        <v>2</v>
      </c>
      <c r="C56" s="190">
        <v>-0.22708185936783801</v>
      </c>
      <c r="D56" s="323">
        <v>7.2703520384220899E-2</v>
      </c>
      <c r="E56" s="190">
        <v>-0.35060360595647</v>
      </c>
      <c r="F56" s="323">
        <v>8.2761592654366695E-2</v>
      </c>
      <c r="G56" s="190">
        <v>1.25830836385847</v>
      </c>
      <c r="H56" s="323">
        <v>0.43644134551893199</v>
      </c>
      <c r="I56" s="190">
        <v>-0.222728719056216</v>
      </c>
      <c r="J56" s="323">
        <v>7.3318356937428802E-2</v>
      </c>
      <c r="K56" s="190">
        <v>-0.33487016259998298</v>
      </c>
      <c r="L56" s="323">
        <v>8.2495634258956799E-2</v>
      </c>
      <c r="M56" s="190">
        <v>2.6761389516221801</v>
      </c>
      <c r="N56" s="331">
        <v>0.632898810151166</v>
      </c>
    </row>
    <row r="57" spans="1:14" ht="13" customHeight="1" x14ac:dyDescent="0.25">
      <c r="A57" s="26" t="s">
        <v>436</v>
      </c>
      <c r="B57" s="184">
        <v>2</v>
      </c>
      <c r="C57" s="190">
        <v>8.1685269914401407E-2</v>
      </c>
      <c r="D57" s="323">
        <v>0.17149778123744899</v>
      </c>
      <c r="E57" s="190">
        <v>-0.41851258018732801</v>
      </c>
      <c r="F57" s="323">
        <v>0.151280327276478</v>
      </c>
      <c r="G57" s="190">
        <v>0.77481442435229497</v>
      </c>
      <c r="H57" s="323">
        <v>0.56529983993103705</v>
      </c>
      <c r="I57" s="190">
        <v>0.10090767273914</v>
      </c>
      <c r="J57" s="323">
        <v>0.17015379632517599</v>
      </c>
      <c r="K57" s="190">
        <v>-0.39020281039550098</v>
      </c>
      <c r="L57" s="323">
        <v>0.153612110963567</v>
      </c>
      <c r="M57" s="190">
        <v>1.2476747504058401</v>
      </c>
      <c r="N57" s="331">
        <v>0.69484570155954595</v>
      </c>
    </row>
    <row r="58" spans="1:14" ht="13" customHeight="1" x14ac:dyDescent="0.25">
      <c r="A58" s="26" t="s">
        <v>437</v>
      </c>
      <c r="B58" s="184">
        <v>2</v>
      </c>
      <c r="C58" s="190">
        <v>-0.24489434003365801</v>
      </c>
      <c r="D58" s="323">
        <v>8.1184360320531598E-2</v>
      </c>
      <c r="E58" s="190">
        <v>-0.36245379412073903</v>
      </c>
      <c r="F58" s="323">
        <v>8.0208791201390406E-2</v>
      </c>
      <c r="G58" s="190">
        <v>1.64484556310621</v>
      </c>
      <c r="H58" s="323">
        <v>0.56626663392455301</v>
      </c>
      <c r="I58" s="190">
        <v>-0.26155944585463198</v>
      </c>
      <c r="J58" s="323">
        <v>8.0919304119006594E-2</v>
      </c>
      <c r="K58" s="190">
        <v>-0.35564620753147003</v>
      </c>
      <c r="L58" s="323">
        <v>7.8833178019067807E-2</v>
      </c>
      <c r="M58" s="190">
        <v>2.09129712592296</v>
      </c>
      <c r="N58" s="331">
        <v>0.63135208569543599</v>
      </c>
    </row>
    <row r="59" spans="1:14" ht="13" customHeight="1" x14ac:dyDescent="0.25">
      <c r="A59" s="26" t="s">
        <v>438</v>
      </c>
      <c r="B59" s="184">
        <v>2</v>
      </c>
      <c r="C59" s="190">
        <v>-4.0992518131652798E-2</v>
      </c>
      <c r="D59" s="323">
        <v>0.150221256900646</v>
      </c>
      <c r="E59" s="190">
        <v>-0.41138027055723603</v>
      </c>
      <c r="F59" s="323">
        <v>7.1050348684092698E-2</v>
      </c>
      <c r="G59" s="190">
        <v>1.42516755156109</v>
      </c>
      <c r="H59" s="323">
        <v>0.48909621247096402</v>
      </c>
      <c r="I59" s="190">
        <v>-4.72553307661603E-2</v>
      </c>
      <c r="J59" s="323">
        <v>0.151547517758785</v>
      </c>
      <c r="K59" s="190">
        <v>-0.40546602286729</v>
      </c>
      <c r="L59" s="323">
        <v>7.2088147143504394E-2</v>
      </c>
      <c r="M59" s="190">
        <v>1.7948843474435601</v>
      </c>
      <c r="N59" s="331">
        <v>0.72018924243220905</v>
      </c>
    </row>
    <row r="60" spans="1:14" ht="13" customHeight="1" x14ac:dyDescent="0.25">
      <c r="A60" s="26" t="s">
        <v>439</v>
      </c>
      <c r="B60" s="184">
        <v>2</v>
      </c>
      <c r="C60" s="190">
        <v>-0.32047955226487101</v>
      </c>
      <c r="D60" s="323">
        <v>0.15906454990242999</v>
      </c>
      <c r="E60" s="190">
        <v>0.22259756133117101</v>
      </c>
      <c r="F60" s="323">
        <v>0.55153397480567001</v>
      </c>
      <c r="G60" s="190">
        <v>0.71547681103149396</v>
      </c>
      <c r="H60" s="323">
        <v>1.1401670730051301</v>
      </c>
      <c r="I60" s="190">
        <v>-0.30690994948223999</v>
      </c>
      <c r="J60" s="323">
        <v>0.15199928414962399</v>
      </c>
      <c r="K60" s="190">
        <v>0.249603258448587</v>
      </c>
      <c r="L60" s="323">
        <v>0.53915617098369295</v>
      </c>
      <c r="M60" s="190">
        <v>1.18311706545315</v>
      </c>
      <c r="N60" s="331">
        <v>1.41648704169521</v>
      </c>
    </row>
    <row r="61" spans="1:14" ht="13" customHeight="1" x14ac:dyDescent="0.25">
      <c r="A61" s="26" t="s">
        <v>440</v>
      </c>
      <c r="B61" s="184">
        <v>2</v>
      </c>
      <c r="C61" s="190">
        <v>0.39602519452073598</v>
      </c>
      <c r="D61" s="323">
        <v>0.15885545798871201</v>
      </c>
      <c r="E61" s="190">
        <v>-0.30009912391703297</v>
      </c>
      <c r="F61" s="323">
        <v>0.118532635985553</v>
      </c>
      <c r="G61" s="190">
        <v>0.71011930315776595</v>
      </c>
      <c r="H61" s="323">
        <v>0.40182704819426801</v>
      </c>
      <c r="I61" s="190">
        <v>0.39156033298774301</v>
      </c>
      <c r="J61" s="323">
        <v>0.157745451645461</v>
      </c>
      <c r="K61" s="190">
        <v>-0.28295596424750902</v>
      </c>
      <c r="L61" s="323">
        <v>0.11767306872972</v>
      </c>
      <c r="M61" s="190">
        <v>1.0399122189827401</v>
      </c>
      <c r="N61" s="331">
        <v>0.49706178507179699</v>
      </c>
    </row>
    <row r="62" spans="1:14" ht="13" customHeight="1" x14ac:dyDescent="0.25">
      <c r="A62" s="26" t="s">
        <v>441</v>
      </c>
      <c r="B62" s="184">
        <v>2</v>
      </c>
      <c r="C62" s="190">
        <v>-0.11483943878205501</v>
      </c>
      <c r="D62" s="323">
        <v>9.2252456977807901E-2</v>
      </c>
      <c r="E62" s="190">
        <v>-0.14531923120200299</v>
      </c>
      <c r="F62" s="323">
        <v>6.1625869762406499E-2</v>
      </c>
      <c r="G62" s="190">
        <v>0.32015155791622701</v>
      </c>
      <c r="H62" s="323">
        <v>0.24045615010688001</v>
      </c>
      <c r="I62" s="190">
        <v>-0.113478599754803</v>
      </c>
      <c r="J62" s="323">
        <v>9.2106402342806107E-2</v>
      </c>
      <c r="K62" s="190">
        <v>-0.15989573749875299</v>
      </c>
      <c r="L62" s="323">
        <v>6.2970503459804997E-2</v>
      </c>
      <c r="M62" s="190">
        <v>0.65122895433684203</v>
      </c>
      <c r="N62" s="331">
        <v>0.33790106701247602</v>
      </c>
    </row>
    <row r="63" spans="1:14" ht="13" customHeight="1" x14ac:dyDescent="0.25">
      <c r="A63" s="211" t="s">
        <v>442</v>
      </c>
      <c r="B63" s="185">
        <v>2</v>
      </c>
      <c r="C63" s="191">
        <v>-0.11095057841650401</v>
      </c>
      <c r="D63" s="324">
        <v>2.52838907881737E-2</v>
      </c>
      <c r="E63" s="191">
        <v>-0.24291637298031499</v>
      </c>
      <c r="F63" s="324">
        <v>3.2177878094748098E-2</v>
      </c>
      <c r="G63" s="191">
        <v>0.82196058006506201</v>
      </c>
      <c r="H63" s="324">
        <v>0.109125272975582</v>
      </c>
      <c r="I63" s="191">
        <v>-0.102914057637761</v>
      </c>
      <c r="J63" s="324">
        <v>2.4941503252053101E-2</v>
      </c>
      <c r="K63" s="191">
        <v>-0.23076191419647901</v>
      </c>
      <c r="L63" s="324">
        <v>3.2027287531666102E-2</v>
      </c>
      <c r="M63" s="191">
        <v>2.2605104942028902</v>
      </c>
      <c r="N63" s="333">
        <v>0.169545551391902</v>
      </c>
    </row>
    <row r="64" spans="1:14" ht="13" customHeight="1" x14ac:dyDescent="0.25">
      <c r="A64" s="212" t="s">
        <v>443</v>
      </c>
      <c r="B64" s="186">
        <v>2</v>
      </c>
      <c r="C64" s="192">
        <v>-0.15230913431024101</v>
      </c>
      <c r="D64" s="325">
        <v>3.04826044572243E-2</v>
      </c>
      <c r="E64" s="192">
        <v>-0.210190994501116</v>
      </c>
      <c r="F64" s="325">
        <v>3.9402141588512497E-2</v>
      </c>
      <c r="G64" s="192">
        <v>0.72165504191279095</v>
      </c>
      <c r="H64" s="325">
        <v>0.122384909626246</v>
      </c>
      <c r="I64" s="192">
        <v>-0.14287673900734099</v>
      </c>
      <c r="J64" s="325">
        <v>3.0201291475669901E-2</v>
      </c>
      <c r="K64" s="192">
        <v>-0.19654799158757599</v>
      </c>
      <c r="L64" s="325">
        <v>3.9690784179847102E-2</v>
      </c>
      <c r="M64" s="192">
        <v>2.1723430125476999</v>
      </c>
      <c r="N64" s="334">
        <v>0.21356144929801499</v>
      </c>
    </row>
    <row r="65" spans="1:14" ht="13" customHeight="1" x14ac:dyDescent="0.25">
      <c r="A65" s="213" t="s">
        <v>444</v>
      </c>
      <c r="B65" s="187">
        <v>2</v>
      </c>
      <c r="C65" s="193">
        <v>-6.8348150256644799E-2</v>
      </c>
      <c r="D65" s="326">
        <v>1.8808195772556401E-2</v>
      </c>
      <c r="E65" s="193">
        <v>-0.24514872261246501</v>
      </c>
      <c r="F65" s="326">
        <v>2.0882243726241499E-2</v>
      </c>
      <c r="G65" s="193">
        <v>0.78152373340376702</v>
      </c>
      <c r="H65" s="326">
        <v>7.5515491357690007E-2</v>
      </c>
      <c r="I65" s="193">
        <v>-5.9602158684146297E-2</v>
      </c>
      <c r="J65" s="326">
        <v>1.8540617455354201E-2</v>
      </c>
      <c r="K65" s="193">
        <v>-0.23131857647895601</v>
      </c>
      <c r="L65" s="326">
        <v>2.0767223149330698E-2</v>
      </c>
      <c r="M65" s="193">
        <v>2.2127459386906501</v>
      </c>
      <c r="N65" s="335">
        <v>0.12144302521851701</v>
      </c>
    </row>
    <row r="66" spans="1:14" ht="13" customHeight="1" x14ac:dyDescent="0.25">
      <c r="A66" s="26" t="s">
        <v>445</v>
      </c>
      <c r="B66" s="184">
        <v>2</v>
      </c>
      <c r="C66" s="190">
        <v>-0.13010713066212701</v>
      </c>
      <c r="D66" s="323">
        <v>0.17457555644884101</v>
      </c>
      <c r="E66" s="190">
        <v>1.3777078515887E-2</v>
      </c>
      <c r="F66" s="323">
        <v>0.227000660655471</v>
      </c>
      <c r="G66" s="190">
        <v>9.0881623444518403E-2</v>
      </c>
      <c r="H66" s="323">
        <v>0.36502734872082099</v>
      </c>
      <c r="I66" s="190">
        <v>-9.1939637169503305E-2</v>
      </c>
      <c r="J66" s="323">
        <v>0.170031729509275</v>
      </c>
      <c r="K66" s="190">
        <v>-2.35618771990962E-2</v>
      </c>
      <c r="L66" s="323">
        <v>0.235061229076371</v>
      </c>
      <c r="M66" s="190">
        <v>1.3953770085572701</v>
      </c>
      <c r="N66" s="331">
        <v>1.46757159766846</v>
      </c>
    </row>
    <row r="67" spans="1:14" ht="13" customHeight="1" x14ac:dyDescent="0.25">
      <c r="A67" s="26" t="s">
        <v>446</v>
      </c>
      <c r="B67" s="184">
        <v>2</v>
      </c>
      <c r="C67" s="190">
        <v>-0.63659272614439699</v>
      </c>
      <c r="D67" s="323">
        <v>0.16019609526370299</v>
      </c>
      <c r="E67" s="190">
        <v>-0.18145394909044801</v>
      </c>
      <c r="F67" s="323">
        <v>0.35679760476151701</v>
      </c>
      <c r="G67" s="190">
        <v>2.49463126904593</v>
      </c>
      <c r="H67" s="323">
        <v>1.2898797906033299</v>
      </c>
      <c r="I67" s="190">
        <v>-0.613444815137004</v>
      </c>
      <c r="J67" s="323">
        <v>0.15792018967889801</v>
      </c>
      <c r="K67" s="190">
        <v>-0.14937827641847001</v>
      </c>
      <c r="L67" s="323">
        <v>0.35231453965291898</v>
      </c>
      <c r="M67" s="190">
        <v>4.1486129277781201</v>
      </c>
      <c r="N67" s="331">
        <v>1.47472702470442</v>
      </c>
    </row>
    <row r="68" spans="1:14" ht="13" customHeight="1" x14ac:dyDescent="0.25">
      <c r="A68" s="26" t="s">
        <v>447</v>
      </c>
      <c r="B68" s="184">
        <v>2</v>
      </c>
      <c r="C68" s="190">
        <v>-0.35762043486218997</v>
      </c>
      <c r="D68" s="323">
        <v>0.19540650436803</v>
      </c>
      <c r="E68" s="190">
        <v>-0.36210986528366601</v>
      </c>
      <c r="F68" s="323">
        <v>0.32997006603033302</v>
      </c>
      <c r="G68" s="190">
        <v>1.3727587448093801</v>
      </c>
      <c r="H68" s="323">
        <v>1.3464091087743699</v>
      </c>
      <c r="I68" s="190">
        <v>-0.31190322944225402</v>
      </c>
      <c r="J68" s="323">
        <v>0.20292812850191</v>
      </c>
      <c r="K68" s="190">
        <v>-0.25404270382540001</v>
      </c>
      <c r="L68" s="323">
        <v>0.32523879297366998</v>
      </c>
      <c r="M68" s="190">
        <v>3.8138782725275999</v>
      </c>
      <c r="N68" s="331">
        <v>1.6633084324173599</v>
      </c>
    </row>
    <row r="69" spans="1:14" ht="13" customHeight="1" x14ac:dyDescent="0.25">
      <c r="A69" s="27" t="s">
        <v>448</v>
      </c>
      <c r="B69" s="200">
        <v>2</v>
      </c>
      <c r="C69" s="201">
        <v>-0.239243631754018</v>
      </c>
      <c r="D69" s="328">
        <v>0.18091718729512499</v>
      </c>
      <c r="E69" s="201">
        <v>-0.17080321398450601</v>
      </c>
      <c r="F69" s="328">
        <v>0.185052090163453</v>
      </c>
      <c r="G69" s="201">
        <v>0.43971472614524998</v>
      </c>
      <c r="H69" s="328">
        <v>0.53219050001952595</v>
      </c>
      <c r="I69" s="201">
        <v>-0.20082255678032601</v>
      </c>
      <c r="J69" s="328">
        <v>0.17821214024023299</v>
      </c>
      <c r="K69" s="201">
        <v>-0.17346908237316799</v>
      </c>
      <c r="L69" s="328">
        <v>0.189575531215528</v>
      </c>
      <c r="M69" s="201">
        <v>1.39346842360649</v>
      </c>
      <c r="N69" s="336">
        <v>1.1134488920885599</v>
      </c>
    </row>
    <row r="70" spans="1:14" ht="13" customHeight="1" x14ac:dyDescent="0.25">
      <c r="A70" s="26"/>
      <c r="B70" s="188"/>
      <c r="C70" s="190" t="s">
        <v>1900</v>
      </c>
      <c r="D70" s="323" t="s">
        <v>1901</v>
      </c>
      <c r="E70" s="190" t="s">
        <v>1902</v>
      </c>
      <c r="F70" s="323" t="s">
        <v>1903</v>
      </c>
      <c r="G70" s="190" t="s">
        <v>1888</v>
      </c>
      <c r="H70" s="323" t="s">
        <v>1889</v>
      </c>
      <c r="I70" s="190" t="s">
        <v>1904</v>
      </c>
      <c r="J70" s="323" t="s">
        <v>1905</v>
      </c>
      <c r="K70" s="190" t="s">
        <v>1906</v>
      </c>
      <c r="L70" s="323" t="s">
        <v>1907</v>
      </c>
      <c r="M70" s="190" t="s">
        <v>1898</v>
      </c>
      <c r="N70" s="331" t="s">
        <v>1899</v>
      </c>
    </row>
    <row r="71" spans="1:14" ht="13" customHeight="1" x14ac:dyDescent="0.25">
      <c r="A71" s="26" t="s">
        <v>392</v>
      </c>
      <c r="B71" s="188">
        <v>1</v>
      </c>
      <c r="C71" s="190">
        <v>-0.391556940293529</v>
      </c>
      <c r="D71" s="323">
        <v>0.13109127323960701</v>
      </c>
      <c r="E71" s="190">
        <v>-3.6054425667306697E-2</v>
      </c>
      <c r="F71" s="323">
        <v>0.208571460474413</v>
      </c>
      <c r="G71" s="190">
        <v>0.87641340637929699</v>
      </c>
      <c r="H71" s="323">
        <v>0.55084010968422703</v>
      </c>
      <c r="I71" s="190">
        <v>-0.37054699697954002</v>
      </c>
      <c r="J71" s="323">
        <v>0.13464835045354601</v>
      </c>
      <c r="K71" s="190">
        <v>-7.6297709000750294E-2</v>
      </c>
      <c r="L71" s="323">
        <v>0.22396385409281899</v>
      </c>
      <c r="M71" s="190">
        <v>1.4575224545744401</v>
      </c>
      <c r="N71" s="331">
        <v>0.73603250023020095</v>
      </c>
    </row>
    <row r="72" spans="1:14" ht="13" customHeight="1" x14ac:dyDescent="0.25">
      <c r="A72" s="26" t="s">
        <v>396</v>
      </c>
      <c r="B72" s="188">
        <v>1</v>
      </c>
      <c r="C72" s="190">
        <v>-8.3854379593789205E-2</v>
      </c>
      <c r="D72" s="323">
        <v>8.7593004676143504E-2</v>
      </c>
      <c r="E72" s="190">
        <v>-9.8588566507684897E-2</v>
      </c>
      <c r="F72" s="323">
        <v>0.14930590670319599</v>
      </c>
      <c r="G72" s="190">
        <v>8.8617785212490599E-2</v>
      </c>
      <c r="H72" s="323">
        <v>0.18975248095094499</v>
      </c>
      <c r="I72" s="190">
        <v>-6.1164732948440798E-2</v>
      </c>
      <c r="J72" s="323">
        <v>8.6685898784992693E-2</v>
      </c>
      <c r="K72" s="190">
        <v>-0.112641291148184</v>
      </c>
      <c r="L72" s="323">
        <v>0.149484076346353</v>
      </c>
      <c r="M72" s="190">
        <v>1.43989483068212</v>
      </c>
      <c r="N72" s="331">
        <v>0.42917735649647698</v>
      </c>
    </row>
    <row r="73" spans="1:14" ht="13" customHeight="1" x14ac:dyDescent="0.25">
      <c r="A73" s="210" t="s">
        <v>398</v>
      </c>
      <c r="B73" s="188">
        <v>1</v>
      </c>
      <c r="C73" s="190">
        <v>-0.15392632132923201</v>
      </c>
      <c r="D73" s="323">
        <v>9.4748867219593094E-2</v>
      </c>
      <c r="E73" s="190">
        <v>-6.7262454494275703E-2</v>
      </c>
      <c r="F73" s="323">
        <v>0.13826897620970699</v>
      </c>
      <c r="G73" s="190">
        <v>0.24204853448948099</v>
      </c>
      <c r="H73" s="323">
        <v>0.29743655678881797</v>
      </c>
      <c r="I73" s="190">
        <v>-0.15591905345349399</v>
      </c>
      <c r="J73" s="323">
        <v>9.4231780475560897E-2</v>
      </c>
      <c r="K73" s="190">
        <v>-8.7694009471610601E-2</v>
      </c>
      <c r="L73" s="323">
        <v>0.13778436548894099</v>
      </c>
      <c r="M73" s="190">
        <v>0.37780575523180299</v>
      </c>
      <c r="N73" s="331">
        <v>0.34490648351928799</v>
      </c>
    </row>
    <row r="74" spans="1:14" ht="13" customHeight="1" x14ac:dyDescent="0.25">
      <c r="A74" s="26" t="s">
        <v>399</v>
      </c>
      <c r="B74" s="188">
        <v>1</v>
      </c>
      <c r="C74" s="190">
        <v>-0.35743092977727697</v>
      </c>
      <c r="D74" s="323">
        <v>9.0950873601664595E-2</v>
      </c>
      <c r="E74" s="190">
        <v>-9.9498744866870006E-2</v>
      </c>
      <c r="F74" s="323">
        <v>0.11330130262088201</v>
      </c>
      <c r="G74" s="190">
        <v>1.3127689922758801</v>
      </c>
      <c r="H74" s="323">
        <v>0.60650408967060598</v>
      </c>
      <c r="I74" s="190">
        <v>-0.34887935917525098</v>
      </c>
      <c r="J74" s="323">
        <v>9.1507861673990804E-2</v>
      </c>
      <c r="K74" s="190">
        <v>-0.111786357148964</v>
      </c>
      <c r="L74" s="323">
        <v>0.112171229468529</v>
      </c>
      <c r="M74" s="190">
        <v>2.0229063272927701</v>
      </c>
      <c r="N74" s="331">
        <v>0.76597741543192899</v>
      </c>
    </row>
    <row r="75" spans="1:14" ht="13" customHeight="1" x14ac:dyDescent="0.25">
      <c r="A75" s="26" t="s">
        <v>410</v>
      </c>
      <c r="B75" s="188">
        <v>1</v>
      </c>
      <c r="C75" s="190">
        <v>-0.28353484817808</v>
      </c>
      <c r="D75" s="323">
        <v>0.11664503488272</v>
      </c>
      <c r="E75" s="190">
        <v>0.16815361523700301</v>
      </c>
      <c r="F75" s="323">
        <v>0.191226165355984</v>
      </c>
      <c r="G75" s="190">
        <v>0.51478486299335902</v>
      </c>
      <c r="H75" s="323">
        <v>0.44812443264402102</v>
      </c>
      <c r="I75" s="190">
        <v>-0.27914360406768701</v>
      </c>
      <c r="J75" s="323">
        <v>0.11979568197809</v>
      </c>
      <c r="K75" s="190">
        <v>0.20411655093877401</v>
      </c>
      <c r="L75" s="323">
        <v>0.18368191563545799</v>
      </c>
      <c r="M75" s="190">
        <v>1.5188696908578501</v>
      </c>
      <c r="N75" s="331">
        <v>0.71762118336708403</v>
      </c>
    </row>
    <row r="76" spans="1:14" ht="13" customHeight="1" x14ac:dyDescent="0.25">
      <c r="A76" s="26" t="s">
        <v>415</v>
      </c>
      <c r="B76" s="188">
        <v>1</v>
      </c>
      <c r="C76" s="190">
        <v>2.2426168700974199E-2</v>
      </c>
      <c r="D76" s="323">
        <v>9.3572891235275596E-2</v>
      </c>
      <c r="E76" s="190">
        <v>-2.6299189832603698E-2</v>
      </c>
      <c r="F76" s="323">
        <v>0.117466350910835</v>
      </c>
      <c r="G76" s="190">
        <v>5.7423653816062797E-3</v>
      </c>
      <c r="H76" s="323">
        <v>9.0681922911866594E-2</v>
      </c>
      <c r="I76" s="190">
        <v>6.8159713429446295E-2</v>
      </c>
      <c r="J76" s="323">
        <v>9.5607423503321701E-2</v>
      </c>
      <c r="K76" s="190">
        <v>5.1344922655849603E-3</v>
      </c>
      <c r="L76" s="323">
        <v>0.117668120126166</v>
      </c>
      <c r="M76" s="190">
        <v>0.75859624755485799</v>
      </c>
      <c r="N76" s="331">
        <v>0.40348191604984601</v>
      </c>
    </row>
    <row r="77" spans="1:14" ht="13" customHeight="1" x14ac:dyDescent="0.25">
      <c r="A77" s="26" t="s">
        <v>417</v>
      </c>
      <c r="B77" s="188">
        <v>1</v>
      </c>
      <c r="C77" s="190">
        <v>-5.6939192414253097E-2</v>
      </c>
      <c r="D77" s="323">
        <v>0.110098100189733</v>
      </c>
      <c r="E77" s="190">
        <v>-0.34225610634575598</v>
      </c>
      <c r="F77" s="323">
        <v>0.11588971273349501</v>
      </c>
      <c r="G77" s="190">
        <v>0.72403977156593702</v>
      </c>
      <c r="H77" s="323">
        <v>0.50937489880626596</v>
      </c>
      <c r="I77" s="190">
        <v>-4.7531250677323601E-3</v>
      </c>
      <c r="J77" s="323">
        <v>0.106851730669603</v>
      </c>
      <c r="K77" s="190">
        <v>-0.344091418643165</v>
      </c>
      <c r="L77" s="323">
        <v>0.113502926914617</v>
      </c>
      <c r="M77" s="190">
        <v>2.4045059616551998</v>
      </c>
      <c r="N77" s="331">
        <v>0.83370393518989006</v>
      </c>
    </row>
    <row r="78" spans="1:14" ht="13" customHeight="1" x14ac:dyDescent="0.25">
      <c r="A78" s="26" t="s">
        <v>423</v>
      </c>
      <c r="B78" s="188">
        <v>1</v>
      </c>
      <c r="C78" s="190">
        <v>-0.31508782011581199</v>
      </c>
      <c r="D78" s="323">
        <v>9.9028706109288003E-2</v>
      </c>
      <c r="E78" s="190">
        <v>-0.23732357496303699</v>
      </c>
      <c r="F78" s="323">
        <v>9.4860652110867805E-2</v>
      </c>
      <c r="G78" s="190">
        <v>1.1754627835083</v>
      </c>
      <c r="H78" s="323">
        <v>0.54412093715245702</v>
      </c>
      <c r="I78" s="190">
        <v>-0.28796357826395402</v>
      </c>
      <c r="J78" s="323">
        <v>9.6992184464354994E-2</v>
      </c>
      <c r="K78" s="190">
        <v>-0.245616381182684</v>
      </c>
      <c r="L78" s="323">
        <v>9.5189609322249805E-2</v>
      </c>
      <c r="M78" s="190">
        <v>2.30596219615876</v>
      </c>
      <c r="N78" s="331">
        <v>0.80156951779616803</v>
      </c>
    </row>
    <row r="79" spans="1:14" ht="13" customHeight="1" x14ac:dyDescent="0.25">
      <c r="A79" s="26" t="s">
        <v>428</v>
      </c>
      <c r="B79" s="188">
        <v>1</v>
      </c>
      <c r="C79" s="190">
        <v>-0.23856917017224399</v>
      </c>
      <c r="D79" s="323">
        <v>0.12461732665032001</v>
      </c>
      <c r="E79" s="190">
        <v>-0.456596640735209</v>
      </c>
      <c r="F79" s="323">
        <v>0.10074193589983201</v>
      </c>
      <c r="G79" s="190">
        <v>1.7460826470216799</v>
      </c>
      <c r="H79" s="323">
        <v>0.698947184771463</v>
      </c>
      <c r="I79" s="190">
        <v>-0.21074446142443001</v>
      </c>
      <c r="J79" s="323">
        <v>0.13188675013395701</v>
      </c>
      <c r="K79" s="190">
        <v>-0.33705780754846298</v>
      </c>
      <c r="L79" s="323">
        <v>0.10944621512611</v>
      </c>
      <c r="M79" s="190">
        <v>5.2784637683245599</v>
      </c>
      <c r="N79" s="331">
        <v>1.14483676856533</v>
      </c>
    </row>
    <row r="80" spans="1:14" ht="13" customHeight="1" x14ac:dyDescent="0.25">
      <c r="A80" s="26" t="s">
        <v>433</v>
      </c>
      <c r="B80" s="188">
        <v>1</v>
      </c>
      <c r="C80" s="190">
        <v>-4.5893851946755297E-3</v>
      </c>
      <c r="D80" s="323">
        <v>8.6706880429401598E-2</v>
      </c>
      <c r="E80" s="190">
        <v>-0.112941291390677</v>
      </c>
      <c r="F80" s="323">
        <v>0.107856586317312</v>
      </c>
      <c r="G80" s="190">
        <v>5.5469638802905799E-2</v>
      </c>
      <c r="H80" s="323">
        <v>0.102862108099354</v>
      </c>
      <c r="I80" s="190">
        <v>2.7016037579664001E-2</v>
      </c>
      <c r="J80" s="323">
        <v>8.6061447548198902E-2</v>
      </c>
      <c r="K80" s="190">
        <v>-0.120208202431231</v>
      </c>
      <c r="L80" s="323">
        <v>0.108428960939722</v>
      </c>
      <c r="M80" s="190">
        <v>2.4397906406261498</v>
      </c>
      <c r="N80" s="331">
        <v>0.75152349615575198</v>
      </c>
    </row>
    <row r="81" spans="1:14" ht="13" customHeight="1" x14ac:dyDescent="0.25">
      <c r="A81" s="26" t="s">
        <v>435</v>
      </c>
      <c r="B81" s="188">
        <v>1</v>
      </c>
      <c r="C81" s="190">
        <v>-0.305502837315417</v>
      </c>
      <c r="D81" s="323">
        <v>7.7656275265613806E-2</v>
      </c>
      <c r="E81" s="190">
        <v>-0.36284559552123502</v>
      </c>
      <c r="F81" s="323">
        <v>9.1087218581438506E-2</v>
      </c>
      <c r="G81" s="190">
        <v>1.6778797144411901</v>
      </c>
      <c r="H81" s="323">
        <v>0.550744769466738</v>
      </c>
      <c r="I81" s="190">
        <v>-0.31497772838090199</v>
      </c>
      <c r="J81" s="323">
        <v>7.5835773905857898E-2</v>
      </c>
      <c r="K81" s="190">
        <v>-0.36745741629609302</v>
      </c>
      <c r="L81" s="323">
        <v>9.2103656310441803E-2</v>
      </c>
      <c r="M81" s="190">
        <v>2.70127363640764</v>
      </c>
      <c r="N81" s="331">
        <v>0.86161829230674802</v>
      </c>
    </row>
    <row r="82" spans="1:14" ht="13" customHeight="1" x14ac:dyDescent="0.25">
      <c r="A82" s="26" t="s">
        <v>437</v>
      </c>
      <c r="B82" s="188">
        <v>1</v>
      </c>
      <c r="C82" s="190">
        <v>-0.30640338091471803</v>
      </c>
      <c r="D82" s="323">
        <v>8.2280727587040095E-2</v>
      </c>
      <c r="E82" s="190">
        <v>-0.25163070802618098</v>
      </c>
      <c r="F82" s="323">
        <v>0.11380540005323</v>
      </c>
      <c r="G82" s="190">
        <v>1.42828279504739</v>
      </c>
      <c r="H82" s="323">
        <v>0.67815705337788701</v>
      </c>
      <c r="I82" s="190">
        <v>-0.30590019505600002</v>
      </c>
      <c r="J82" s="323">
        <v>8.2254254040161498E-2</v>
      </c>
      <c r="K82" s="190">
        <v>-0.25249548125402299</v>
      </c>
      <c r="L82" s="323">
        <v>0.113778536034686</v>
      </c>
      <c r="M82" s="190">
        <v>2.1081332020433399</v>
      </c>
      <c r="N82" s="331">
        <v>0.77988568406954695</v>
      </c>
    </row>
    <row r="83" spans="1:14" ht="13" customHeight="1" x14ac:dyDescent="0.25">
      <c r="A83" s="26" t="s">
        <v>438</v>
      </c>
      <c r="B83" s="188">
        <v>1</v>
      </c>
      <c r="C83" s="190">
        <v>-0.21388051886308901</v>
      </c>
      <c r="D83" s="323">
        <v>8.2587571283738503E-2</v>
      </c>
      <c r="E83" s="190">
        <v>-0.34464292427911097</v>
      </c>
      <c r="F83" s="323">
        <v>0.117182967180237</v>
      </c>
      <c r="G83" s="190">
        <v>1.3092371859571701</v>
      </c>
      <c r="H83" s="323">
        <v>0.71743848761927997</v>
      </c>
      <c r="I83" s="190">
        <v>-0.20956823548482401</v>
      </c>
      <c r="J83" s="323">
        <v>8.2225453821723596E-2</v>
      </c>
      <c r="K83" s="190">
        <v>-0.35325113499930899</v>
      </c>
      <c r="L83" s="323">
        <v>0.109566051658994</v>
      </c>
      <c r="M83" s="190">
        <v>2.43300897230298</v>
      </c>
      <c r="N83" s="331">
        <v>1.1236569997011201</v>
      </c>
    </row>
    <row r="84" spans="1:14" ht="13" customHeight="1" x14ac:dyDescent="0.25">
      <c r="A84" s="62" t="s">
        <v>449</v>
      </c>
      <c r="B84" s="189">
        <v>1</v>
      </c>
      <c r="C84" s="194">
        <v>-0.211243602844326</v>
      </c>
      <c r="D84" s="327">
        <v>2.88781717352385E-2</v>
      </c>
      <c r="E84" s="194">
        <v>-0.18337701274155599</v>
      </c>
      <c r="F84" s="327">
        <v>3.8023076961573497E-2</v>
      </c>
      <c r="G84" s="194">
        <v>0.90956516238226703</v>
      </c>
      <c r="H84" s="327">
        <v>0.150205639026909</v>
      </c>
      <c r="I84" s="194">
        <v>-0.19153885548663799</v>
      </c>
      <c r="J84" s="327">
        <v>2.9156356856746699E-2</v>
      </c>
      <c r="K84" s="194">
        <v>-0.175971013037376</v>
      </c>
      <c r="L84" s="327">
        <v>3.8350101633968799E-2</v>
      </c>
      <c r="M84" s="194">
        <v>2.2390773273733902</v>
      </c>
      <c r="N84" s="332">
        <v>0.232985809880973</v>
      </c>
    </row>
    <row r="85" spans="1:14" ht="13" customHeight="1" x14ac:dyDescent="0.25">
      <c r="A85" s="26" t="s">
        <v>121</v>
      </c>
      <c r="B85" s="188">
        <v>1</v>
      </c>
      <c r="C85" s="190">
        <v>-0.176287158749623</v>
      </c>
      <c r="D85" s="323">
        <v>0.123879440225991</v>
      </c>
      <c r="E85" s="190">
        <v>-0.162644948826414</v>
      </c>
      <c r="F85" s="323">
        <v>0.24042746489700101</v>
      </c>
      <c r="G85" s="190">
        <v>0.318268070294842</v>
      </c>
      <c r="H85" s="323">
        <v>0.49461977072943097</v>
      </c>
      <c r="I85" s="190">
        <v>-0.116967655447257</v>
      </c>
      <c r="J85" s="323">
        <v>0.123774004265848</v>
      </c>
      <c r="K85" s="190">
        <v>-0.16755052336991</v>
      </c>
      <c r="L85" s="323">
        <v>0.232357013827418</v>
      </c>
      <c r="M85" s="190">
        <v>3.7889666032584399</v>
      </c>
      <c r="N85" s="331">
        <v>0.851603137818297</v>
      </c>
    </row>
    <row r="86" spans="1:14" ht="13" customHeight="1" x14ac:dyDescent="0.25">
      <c r="A86" s="26" t="s">
        <v>446</v>
      </c>
      <c r="B86" s="188">
        <v>1</v>
      </c>
      <c r="C86" s="190">
        <v>-4.9986820645878997E-2</v>
      </c>
      <c r="D86" s="323">
        <v>0.142292997851342</v>
      </c>
      <c r="E86" s="190">
        <v>-0.24099766680495499</v>
      </c>
      <c r="F86" s="323">
        <v>0.24320177101009299</v>
      </c>
      <c r="G86" s="190">
        <v>0.20506818807813301</v>
      </c>
      <c r="H86" s="323">
        <v>0.40205401054915102</v>
      </c>
      <c r="I86" s="190">
        <v>-3.1284264057402103E-2</v>
      </c>
      <c r="J86" s="323">
        <v>0.136137993659288</v>
      </c>
      <c r="K86" s="190">
        <v>-0.20509449323915199</v>
      </c>
      <c r="L86" s="323">
        <v>0.23488724056351701</v>
      </c>
      <c r="M86" s="190">
        <v>2.51256363457773</v>
      </c>
      <c r="N86" s="331">
        <v>1.15893070969011</v>
      </c>
    </row>
    <row r="87" spans="1:14" ht="13" customHeight="1" x14ac:dyDescent="0.25">
      <c r="A87" s="27" t="s">
        <v>447</v>
      </c>
      <c r="B87" s="203">
        <v>1</v>
      </c>
      <c r="C87" s="201">
        <v>2.5427640244716099E-2</v>
      </c>
      <c r="D87" s="328">
        <v>0.16158798311296299</v>
      </c>
      <c r="E87" s="201">
        <v>-0.93931088786582895</v>
      </c>
      <c r="F87" s="328">
        <v>0.34873175142310398</v>
      </c>
      <c r="G87" s="201">
        <v>1.4979636118588699</v>
      </c>
      <c r="H87" s="328">
        <v>1.1366513094683799</v>
      </c>
      <c r="I87" s="201">
        <v>8.5687961950640601E-2</v>
      </c>
      <c r="J87" s="328">
        <v>0.165120390726053</v>
      </c>
      <c r="K87" s="201">
        <v>-0.82644857072132805</v>
      </c>
      <c r="L87" s="328">
        <v>0.34051949480731603</v>
      </c>
      <c r="M87" s="201">
        <v>4.9062421439220403</v>
      </c>
      <c r="N87" s="336">
        <v>1.5788009259003299</v>
      </c>
    </row>
    <row r="88" spans="1:14" ht="13" customHeight="1" x14ac:dyDescent="0.25">
      <c r="A88" s="26"/>
      <c r="B88" s="96"/>
      <c r="C88" s="190" t="s">
        <v>1900</v>
      </c>
      <c r="D88" s="323" t="s">
        <v>1901</v>
      </c>
      <c r="E88" s="190" t="s">
        <v>1902</v>
      </c>
      <c r="F88" s="323" t="s">
        <v>1903</v>
      </c>
      <c r="G88" s="190" t="s">
        <v>1888</v>
      </c>
      <c r="H88" s="323" t="s">
        <v>1889</v>
      </c>
      <c r="I88" s="190" t="s">
        <v>1904</v>
      </c>
      <c r="J88" s="323" t="s">
        <v>1905</v>
      </c>
      <c r="K88" s="190" t="s">
        <v>1906</v>
      </c>
      <c r="L88" s="323" t="s">
        <v>1907</v>
      </c>
      <c r="M88" s="190" t="s">
        <v>1898</v>
      </c>
      <c r="N88" s="331" t="s">
        <v>1899</v>
      </c>
    </row>
    <row r="89" spans="1:14" ht="13" customHeight="1" x14ac:dyDescent="0.25">
      <c r="A89" s="26" t="s">
        <v>404</v>
      </c>
      <c r="B89" s="96">
        <v>3</v>
      </c>
      <c r="C89" s="190">
        <v>-2.8581877174717499E-2</v>
      </c>
      <c r="D89" s="323">
        <v>9.6038100916436095E-2</v>
      </c>
      <c r="E89" s="190">
        <v>-6.6320815234507998E-3</v>
      </c>
      <c r="F89" s="323">
        <v>9.1788986226671601E-2</v>
      </c>
      <c r="G89" s="190">
        <v>7.2005031004390299E-3</v>
      </c>
      <c r="H89" s="323">
        <v>9.0950853680595897E-2</v>
      </c>
      <c r="I89" s="190">
        <v>-2.1391162582081E-2</v>
      </c>
      <c r="J89" s="323">
        <v>9.7657830480280497E-2</v>
      </c>
      <c r="K89" s="190">
        <v>3.0319051163384798E-2</v>
      </c>
      <c r="L89" s="323">
        <v>9.1082919469519796E-2</v>
      </c>
      <c r="M89" s="190">
        <v>1.6917207841719999</v>
      </c>
      <c r="N89" s="331">
        <v>0.615008869496668</v>
      </c>
    </row>
    <row r="90" spans="1:14" ht="13" customHeight="1" x14ac:dyDescent="0.25">
      <c r="A90" s="26" t="s">
        <v>407</v>
      </c>
      <c r="B90" s="96">
        <v>3</v>
      </c>
      <c r="C90" s="190">
        <v>-0.394873911898251</v>
      </c>
      <c r="D90" s="323">
        <v>0.17010198841065299</v>
      </c>
      <c r="E90" s="190">
        <v>-0.11442654138710499</v>
      </c>
      <c r="F90" s="323">
        <v>0.10692753774573301</v>
      </c>
      <c r="G90" s="190">
        <v>0.83376264324386695</v>
      </c>
      <c r="H90" s="323">
        <v>0.59129783991893303</v>
      </c>
      <c r="I90" s="190">
        <v>-0.37625421424913003</v>
      </c>
      <c r="J90" s="323">
        <v>0.17253685126399099</v>
      </c>
      <c r="K90" s="190">
        <v>-0.118543614601889</v>
      </c>
      <c r="L90" s="323">
        <v>0.112844959574943</v>
      </c>
      <c r="M90" s="190">
        <v>1.1285085739892999</v>
      </c>
      <c r="N90" s="331">
        <v>0.74528638656522195</v>
      </c>
    </row>
    <row r="91" spans="1:14" ht="13" customHeight="1" x14ac:dyDescent="0.25">
      <c r="A91" s="26" t="s">
        <v>124</v>
      </c>
      <c r="B91" s="96">
        <v>3</v>
      </c>
      <c r="C91" s="190">
        <v>-8.80452138974884E-3</v>
      </c>
      <c r="D91" s="323">
        <v>0.109419530813383</v>
      </c>
      <c r="E91" s="190">
        <v>-3.6522158184300997E-2</v>
      </c>
      <c r="F91" s="323">
        <v>0.115478288916885</v>
      </c>
      <c r="G91" s="190">
        <v>1.12838790180269E-2</v>
      </c>
      <c r="H91" s="323">
        <v>0.12563550001616</v>
      </c>
      <c r="I91" s="190">
        <v>1.18166522797376E-2</v>
      </c>
      <c r="J91" s="323">
        <v>0.105316920268949</v>
      </c>
      <c r="K91" s="190">
        <v>7.3368283002915998E-3</v>
      </c>
      <c r="L91" s="323">
        <v>0.118110424449833</v>
      </c>
      <c r="M91" s="190">
        <v>1.25460593209894</v>
      </c>
      <c r="N91" s="331">
        <v>0.82903954222663501</v>
      </c>
    </row>
    <row r="92" spans="1:14" ht="13" customHeight="1" x14ac:dyDescent="0.25">
      <c r="A92" s="26" t="s">
        <v>426</v>
      </c>
      <c r="B92" s="96">
        <v>3</v>
      </c>
      <c r="C92" s="190">
        <v>-0.36913816576997399</v>
      </c>
      <c r="D92" s="323">
        <v>6.7371236185577499E-2</v>
      </c>
      <c r="E92" s="190">
        <v>-0.14315403136201901</v>
      </c>
      <c r="F92" s="323">
        <v>6.8814937124045905E-2</v>
      </c>
      <c r="G92" s="190">
        <v>1.44016155272525</v>
      </c>
      <c r="H92" s="323">
        <v>0.43177272428910601</v>
      </c>
      <c r="I92" s="190">
        <v>-0.37574525159758998</v>
      </c>
      <c r="J92" s="323">
        <v>6.6896024567633203E-2</v>
      </c>
      <c r="K92" s="190">
        <v>-0.16090367527930899</v>
      </c>
      <c r="L92" s="323">
        <v>6.8682388993410198E-2</v>
      </c>
      <c r="M92" s="190">
        <v>1.9386658676716599</v>
      </c>
      <c r="N92" s="331">
        <v>0.49833512164799998</v>
      </c>
    </row>
    <row r="93" spans="1:14" ht="13" customHeight="1" x14ac:dyDescent="0.25">
      <c r="A93" s="26" t="s">
        <v>428</v>
      </c>
      <c r="B93" s="96">
        <v>3</v>
      </c>
      <c r="C93" s="190">
        <v>-0.26117023424540597</v>
      </c>
      <c r="D93" s="323">
        <v>0.13204634580118199</v>
      </c>
      <c r="E93" s="190">
        <v>-0.26006635153357699</v>
      </c>
      <c r="F93" s="323">
        <v>0.100965414729129</v>
      </c>
      <c r="G93" s="190">
        <v>0.69696127005144604</v>
      </c>
      <c r="H93" s="323">
        <v>0.42221413495184901</v>
      </c>
      <c r="I93" s="190">
        <v>-0.19529278268518199</v>
      </c>
      <c r="J93" s="323">
        <v>0.13138070266469101</v>
      </c>
      <c r="K93" s="190">
        <v>-0.128447376771297</v>
      </c>
      <c r="L93" s="323">
        <v>0.101073446983536</v>
      </c>
      <c r="M93" s="190">
        <v>5.0546377893709398</v>
      </c>
      <c r="N93" s="331">
        <v>1.19190472363473</v>
      </c>
    </row>
    <row r="94" spans="1:14" ht="13" customHeight="1" x14ac:dyDescent="0.25">
      <c r="A94" s="26" t="s">
        <v>433</v>
      </c>
      <c r="B94" s="96">
        <v>3</v>
      </c>
      <c r="C94" s="190">
        <v>-0.12628153528071601</v>
      </c>
      <c r="D94" s="323">
        <v>0.105177684846592</v>
      </c>
      <c r="E94" s="190">
        <v>-0.28589544361314101</v>
      </c>
      <c r="F94" s="323">
        <v>0.106543959508619</v>
      </c>
      <c r="G94" s="190">
        <v>0.77378214357765096</v>
      </c>
      <c r="H94" s="323">
        <v>0.51683789615249398</v>
      </c>
      <c r="I94" s="190">
        <v>-0.113094356725026</v>
      </c>
      <c r="J94" s="323">
        <v>0.106317444603085</v>
      </c>
      <c r="K94" s="190">
        <v>-0.242706298637896</v>
      </c>
      <c r="L94" s="323">
        <v>0.10643146804593399</v>
      </c>
      <c r="M94" s="190">
        <v>1.9115132546801601</v>
      </c>
      <c r="N94" s="331">
        <v>0.86993614877980296</v>
      </c>
    </row>
    <row r="95" spans="1:14" ht="13" customHeight="1" x14ac:dyDescent="0.25">
      <c r="A95" s="26" t="s">
        <v>437</v>
      </c>
      <c r="B95" s="96">
        <v>3</v>
      </c>
      <c r="C95" s="190">
        <v>-7.4623251151339304E-2</v>
      </c>
      <c r="D95" s="323">
        <v>7.6859824410605904E-2</v>
      </c>
      <c r="E95" s="190">
        <v>-0.104057788330017</v>
      </c>
      <c r="F95" s="323">
        <v>6.3824844894996693E-2</v>
      </c>
      <c r="G95" s="190">
        <v>0.148960739838772</v>
      </c>
      <c r="H95" s="323">
        <v>0.15839380318038401</v>
      </c>
      <c r="I95" s="190">
        <v>-9.4252455293557497E-2</v>
      </c>
      <c r="J95" s="323">
        <v>7.6260970438043904E-2</v>
      </c>
      <c r="K95" s="190">
        <v>-0.115585924583438</v>
      </c>
      <c r="L95" s="323">
        <v>6.5122099304896097E-2</v>
      </c>
      <c r="M95" s="190">
        <v>1.35006440441373</v>
      </c>
      <c r="N95" s="331">
        <v>0.51371827409846804</v>
      </c>
    </row>
    <row r="96" spans="1:14" ht="13" customHeight="1" x14ac:dyDescent="0.25">
      <c r="A96" s="26" t="s">
        <v>438</v>
      </c>
      <c r="B96" s="96">
        <v>3</v>
      </c>
      <c r="C96" s="190">
        <v>-0.240640970293028</v>
      </c>
      <c r="D96" s="323">
        <v>8.1022180833790702E-2</v>
      </c>
      <c r="E96" s="190">
        <v>-0.40009502044312201</v>
      </c>
      <c r="F96" s="323">
        <v>9.1701568559031305E-2</v>
      </c>
      <c r="G96" s="190">
        <v>2.0654918879056101</v>
      </c>
      <c r="H96" s="323">
        <v>0.87121186852491805</v>
      </c>
      <c r="I96" s="190">
        <v>-0.19332560704239701</v>
      </c>
      <c r="J96" s="323">
        <v>9.1562002722933203E-2</v>
      </c>
      <c r="K96" s="190">
        <v>-0.36757124718334699</v>
      </c>
      <c r="L96" s="323">
        <v>9.0498789228328394E-2</v>
      </c>
      <c r="M96" s="190">
        <v>4.0167219702389696</v>
      </c>
      <c r="N96" s="331">
        <v>1.0657646323521199</v>
      </c>
    </row>
    <row r="97" spans="1:14" ht="13" customHeight="1" x14ac:dyDescent="0.25">
      <c r="A97" s="63" t="s">
        <v>450</v>
      </c>
      <c r="B97" s="207">
        <v>3</v>
      </c>
      <c r="C97" s="208">
        <v>-0.18801430840039801</v>
      </c>
      <c r="D97" s="330">
        <v>3.86571730290192E-2</v>
      </c>
      <c r="E97" s="208">
        <v>-0.16885617704709199</v>
      </c>
      <c r="F97" s="330">
        <v>3.3531204190252899E-2</v>
      </c>
      <c r="G97" s="208">
        <v>0.74720057743263202</v>
      </c>
      <c r="H97" s="330">
        <v>0.167220011370662</v>
      </c>
      <c r="I97" s="208">
        <v>-0.16969239723690299</v>
      </c>
      <c r="J97" s="330">
        <v>3.90585243397812E-2</v>
      </c>
      <c r="K97" s="208">
        <v>-0.137012782199187</v>
      </c>
      <c r="L97" s="330">
        <v>3.3928197110621498E-2</v>
      </c>
      <c r="M97" s="208">
        <v>2.2933048220794601</v>
      </c>
      <c r="N97" s="338">
        <v>0.29172222054695701</v>
      </c>
    </row>
    <row r="99" spans="1:14" x14ac:dyDescent="0.25">
      <c r="A99" s="178" t="s">
        <v>628</v>
      </c>
    </row>
    <row r="100" spans="1:14" x14ac:dyDescent="0.25">
      <c r="A100" s="178" t="s">
        <v>596</v>
      </c>
    </row>
    <row r="101" spans="1:14" x14ac:dyDescent="0.25">
      <c r="A101" s="178" t="s">
        <v>572</v>
      </c>
    </row>
    <row r="102" spans="1:14" x14ac:dyDescent="0.25">
      <c r="A102" s="178" t="s">
        <v>573</v>
      </c>
    </row>
    <row r="103" spans="1:14" x14ac:dyDescent="0.25">
      <c r="A103" s="178" t="s">
        <v>630</v>
      </c>
    </row>
    <row r="104" spans="1:14" x14ac:dyDescent="0.25">
      <c r="A104" s="178" t="s">
        <v>459</v>
      </c>
    </row>
    <row r="105" spans="1:14" x14ac:dyDescent="0.25">
      <c r="A105" s="178" t="s">
        <v>460</v>
      </c>
    </row>
    <row r="106" spans="1:14" x14ac:dyDescent="0.25">
      <c r="A106" s="178" t="s">
        <v>461</v>
      </c>
    </row>
    <row r="107" spans="1:14" x14ac:dyDescent="0.25">
      <c r="A107" s="178" t="s">
        <v>462</v>
      </c>
    </row>
    <row r="108" spans="1:14" x14ac:dyDescent="0.25">
      <c r="A108" s="181" t="str">
        <f>HYPERLINK("https://oecdcode.org/disclaimers/cyprus.html", "Information on data for Cyprus: https://oecdcode.org/disclaimers/cyprus.html")</f>
        <v>Information on data for Cyprus: https://oecdcode.org/disclaimers/cyprus.html</v>
      </c>
    </row>
    <row r="109" spans="1:14" x14ac:dyDescent="0.25">
      <c r="A109" s="178" t="s">
        <v>463</v>
      </c>
    </row>
  </sheetData>
  <mergeCells count="11">
    <mergeCell ref="I7:L7"/>
    <mergeCell ref="I8:J8"/>
    <mergeCell ref="K8:L8"/>
    <mergeCell ref="M7:N8"/>
    <mergeCell ref="I9:N9"/>
    <mergeCell ref="B7:B10"/>
    <mergeCell ref="C7:F7"/>
    <mergeCell ref="C8:D8"/>
    <mergeCell ref="E8:F8"/>
    <mergeCell ref="G7:H8"/>
    <mergeCell ref="C9:H9"/>
  </mergeCells>
  <conditionalFormatting sqref="C1:C200">
    <cfRule type="expression" dxfId="300" priority="4">
      <formula>ABS(C1/D1)&gt;1.95996398454005</formula>
    </cfRule>
  </conditionalFormatting>
  <conditionalFormatting sqref="E1:E200">
    <cfRule type="expression" dxfId="299" priority="3">
      <formula>ABS(E1/F1)&gt;1.95996398454005</formula>
    </cfRule>
  </conditionalFormatting>
  <conditionalFormatting sqref="I1:I200">
    <cfRule type="expression" dxfId="298" priority="2">
      <formula>ABS(I1/J1)&gt;1.95996398454005</formula>
    </cfRule>
  </conditionalFormatting>
  <conditionalFormatting sqref="K1:K200">
    <cfRule type="expression" dxfId="297" priority="1">
      <formula>ABS(K1/L1)&gt;1.95996398454005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Z105"/>
  <sheetViews>
    <sheetView showGridLines="0" zoomScale="80" workbookViewId="0"/>
  </sheetViews>
  <sheetFormatPr defaultColWidth="10.90625" defaultRowHeight="12.5" x14ac:dyDescent="0.25"/>
  <cols>
    <col min="1" max="1" width="30.7265625" customWidth="1"/>
    <col min="2" max="2" width="8.7265625" customWidth="1"/>
  </cols>
  <sheetData>
    <row r="1" spans="1:26" x14ac:dyDescent="0.25">
      <c r="A1" s="41" t="s">
        <v>309</v>
      </c>
    </row>
    <row r="2" spans="1:26" ht="13" x14ac:dyDescent="0.3">
      <c r="A2" s="42" t="s">
        <v>310</v>
      </c>
    </row>
    <row r="3" spans="1:26" ht="13" x14ac:dyDescent="0.3">
      <c r="A3" s="43" t="s">
        <v>387</v>
      </c>
    </row>
    <row r="4" spans="1:26" x14ac:dyDescent="0.25">
      <c r="A4" s="160" t="str">
        <f>HYPERLINK("#'TOC'!A1", "Back to TOC")</f>
        <v>Back to TOC</v>
      </c>
    </row>
    <row r="7" spans="1:26" ht="16" customHeight="1" x14ac:dyDescent="0.25">
      <c r="B7" s="658" t="s">
        <v>388</v>
      </c>
      <c r="C7" s="662" t="s">
        <v>635</v>
      </c>
      <c r="D7" s="662"/>
      <c r="E7" s="662"/>
      <c r="F7" s="662"/>
      <c r="G7" s="662"/>
      <c r="H7" s="662"/>
      <c r="I7" s="662"/>
      <c r="J7" s="662"/>
      <c r="K7" s="662"/>
      <c r="L7" s="662"/>
      <c r="M7" s="662"/>
      <c r="N7" s="662"/>
      <c r="O7" s="662"/>
      <c r="P7" s="662"/>
      <c r="Q7" s="662"/>
      <c r="R7" s="662"/>
      <c r="S7" s="662"/>
      <c r="T7" s="662"/>
      <c r="U7" s="662"/>
      <c r="V7" s="662"/>
      <c r="W7" s="662"/>
      <c r="X7" s="662"/>
      <c r="Y7" s="662"/>
      <c r="Z7" s="663"/>
    </row>
    <row r="8" spans="1:26" ht="32" customHeight="1" x14ac:dyDescent="0.25">
      <c r="B8" s="659"/>
      <c r="C8" s="647" t="s">
        <v>631</v>
      </c>
      <c r="D8" s="647"/>
      <c r="E8" s="647" t="s">
        <v>632</v>
      </c>
      <c r="F8" s="647"/>
      <c r="G8" s="647" t="s">
        <v>633</v>
      </c>
      <c r="H8" s="647"/>
      <c r="I8" s="647" t="s">
        <v>634</v>
      </c>
      <c r="J8" s="647"/>
      <c r="K8" s="667" t="s">
        <v>501</v>
      </c>
      <c r="L8" s="667"/>
      <c r="M8" s="667"/>
      <c r="N8" s="667"/>
      <c r="O8" s="667"/>
      <c r="P8" s="667"/>
      <c r="Q8" s="667"/>
      <c r="R8" s="667"/>
      <c r="S8" s="667" t="s">
        <v>502</v>
      </c>
      <c r="T8" s="667"/>
      <c r="U8" s="667"/>
      <c r="V8" s="667"/>
      <c r="W8" s="667"/>
      <c r="X8" s="667"/>
      <c r="Y8" s="667"/>
      <c r="Z8" s="669"/>
    </row>
    <row r="9" spans="1:26" ht="64" customHeight="1" x14ac:dyDescent="0.25">
      <c r="B9" s="659"/>
      <c r="C9" s="649"/>
      <c r="D9" s="649"/>
      <c r="E9" s="649"/>
      <c r="F9" s="649"/>
      <c r="G9" s="649"/>
      <c r="H9" s="649"/>
      <c r="I9" s="649"/>
      <c r="J9" s="649"/>
      <c r="K9" s="668" t="s">
        <v>631</v>
      </c>
      <c r="L9" s="668"/>
      <c r="M9" s="668" t="s">
        <v>632</v>
      </c>
      <c r="N9" s="668"/>
      <c r="O9" s="668" t="s">
        <v>633</v>
      </c>
      <c r="P9" s="668"/>
      <c r="Q9" s="668" t="s">
        <v>634</v>
      </c>
      <c r="R9" s="668"/>
      <c r="S9" s="668" t="s">
        <v>631</v>
      </c>
      <c r="T9" s="668"/>
      <c r="U9" s="668" t="s">
        <v>632</v>
      </c>
      <c r="V9" s="668"/>
      <c r="W9" s="668" t="s">
        <v>633</v>
      </c>
      <c r="X9" s="668"/>
      <c r="Y9" s="668" t="s">
        <v>634</v>
      </c>
      <c r="Z9" s="670"/>
    </row>
    <row r="10" spans="1:26" ht="16" customHeight="1" x14ac:dyDescent="0.25">
      <c r="B10" s="660"/>
      <c r="C10" s="144" t="s">
        <v>518</v>
      </c>
      <c r="D10" s="144" t="s">
        <v>389</v>
      </c>
      <c r="E10" s="144" t="s">
        <v>518</v>
      </c>
      <c r="F10" s="144" t="s">
        <v>389</v>
      </c>
      <c r="G10" s="144" t="s">
        <v>518</v>
      </c>
      <c r="H10" s="144" t="s">
        <v>389</v>
      </c>
      <c r="I10" s="144" t="s">
        <v>518</v>
      </c>
      <c r="J10" s="144" t="s">
        <v>389</v>
      </c>
      <c r="K10" s="144" t="s">
        <v>519</v>
      </c>
      <c r="L10" s="144" t="s">
        <v>389</v>
      </c>
      <c r="M10" s="144" t="s">
        <v>519</v>
      </c>
      <c r="N10" s="144" t="s">
        <v>389</v>
      </c>
      <c r="O10" s="144" t="s">
        <v>519</v>
      </c>
      <c r="P10" s="144" t="s">
        <v>389</v>
      </c>
      <c r="Q10" s="144" t="s">
        <v>519</v>
      </c>
      <c r="R10" s="144" t="s">
        <v>389</v>
      </c>
      <c r="S10" s="144" t="s">
        <v>519</v>
      </c>
      <c r="T10" s="144" t="s">
        <v>389</v>
      </c>
      <c r="U10" s="144" t="s">
        <v>519</v>
      </c>
      <c r="V10" s="144" t="s">
        <v>389</v>
      </c>
      <c r="W10" s="144" t="s">
        <v>519</v>
      </c>
      <c r="X10" s="144" t="s">
        <v>389</v>
      </c>
      <c r="Y10" s="144" t="s">
        <v>519</v>
      </c>
      <c r="Z10" s="183" t="s">
        <v>389</v>
      </c>
    </row>
    <row r="11" spans="1:26" ht="13" customHeight="1" x14ac:dyDescent="0.25">
      <c r="A11" s="214"/>
      <c r="B11" s="204"/>
      <c r="C11" s="235" t="s">
        <v>1002</v>
      </c>
      <c r="D11" s="236" t="s">
        <v>1003</v>
      </c>
      <c r="E11" s="235" t="s">
        <v>1010</v>
      </c>
      <c r="F11" s="236" t="s">
        <v>1011</v>
      </c>
      <c r="G11" s="235" t="s">
        <v>1018</v>
      </c>
      <c r="H11" s="236" t="s">
        <v>1019</v>
      </c>
      <c r="I11" s="235" t="s">
        <v>1026</v>
      </c>
      <c r="J11" s="236" t="s">
        <v>1027</v>
      </c>
      <c r="K11" s="252" t="s">
        <v>1908</v>
      </c>
      <c r="L11" s="252" t="s">
        <v>1909</v>
      </c>
      <c r="M11" s="252" t="s">
        <v>1910</v>
      </c>
      <c r="N11" s="252" t="s">
        <v>1911</v>
      </c>
      <c r="O11" s="252" t="s">
        <v>1912</v>
      </c>
      <c r="P11" s="252" t="s">
        <v>1913</v>
      </c>
      <c r="Q11" s="252" t="s">
        <v>1914</v>
      </c>
      <c r="R11" s="252" t="s">
        <v>1915</v>
      </c>
      <c r="S11" s="252" t="s">
        <v>1916</v>
      </c>
      <c r="T11" s="252" t="s">
        <v>1917</v>
      </c>
      <c r="U11" s="252" t="s">
        <v>1918</v>
      </c>
      <c r="V11" s="252" t="s">
        <v>1919</v>
      </c>
      <c r="W11" s="252" t="s">
        <v>1920</v>
      </c>
      <c r="X11" s="252" t="s">
        <v>1921</v>
      </c>
      <c r="Y11" s="252" t="s">
        <v>1922</v>
      </c>
      <c r="Z11" s="257" t="s">
        <v>1923</v>
      </c>
    </row>
    <row r="12" spans="1:26" ht="13" customHeight="1" x14ac:dyDescent="0.25">
      <c r="A12" s="26" t="s">
        <v>391</v>
      </c>
      <c r="B12" s="184">
        <v>2</v>
      </c>
      <c r="C12" s="223">
        <v>4.1929679685877703</v>
      </c>
      <c r="D12" s="225">
        <v>0.49823907644565302</v>
      </c>
      <c r="E12" s="223">
        <v>2.9378416544424701</v>
      </c>
      <c r="F12" s="225">
        <v>0.39097948663263998</v>
      </c>
      <c r="G12" s="223">
        <v>2.7227191371212398</v>
      </c>
      <c r="H12" s="225">
        <v>0.32712989354789301</v>
      </c>
      <c r="I12" s="223">
        <v>2.1317259007035299</v>
      </c>
      <c r="J12" s="225">
        <v>0.33836420958987501</v>
      </c>
      <c r="K12" s="104"/>
      <c r="L12" s="104"/>
      <c r="M12" s="104"/>
      <c r="N12" s="104"/>
      <c r="O12" s="104"/>
      <c r="P12" s="104"/>
      <c r="Q12" s="104"/>
      <c r="R12" s="104"/>
      <c r="S12" s="104"/>
      <c r="T12" s="104"/>
      <c r="U12" s="104"/>
      <c r="V12" s="104"/>
      <c r="W12" s="104"/>
      <c r="X12" s="104"/>
      <c r="Y12" s="104"/>
      <c r="Z12" s="255"/>
    </row>
    <row r="13" spans="1:26" ht="13" customHeight="1" x14ac:dyDescent="0.25">
      <c r="A13" s="26" t="s">
        <v>392</v>
      </c>
      <c r="B13" s="184">
        <v>2</v>
      </c>
      <c r="C13" s="223">
        <v>22.423654682236499</v>
      </c>
      <c r="D13" s="225">
        <v>1.20958149575024</v>
      </c>
      <c r="E13" s="223">
        <v>18.0100028553851</v>
      </c>
      <c r="F13" s="225">
        <v>1.15997275906826</v>
      </c>
      <c r="G13" s="223">
        <v>15.4159311193529</v>
      </c>
      <c r="H13" s="225">
        <v>1.10448687420008</v>
      </c>
      <c r="I13" s="223">
        <v>19.800886866562099</v>
      </c>
      <c r="J13" s="225">
        <v>1.13784541183871</v>
      </c>
      <c r="K13" s="104"/>
      <c r="L13" s="104"/>
      <c r="M13" s="104"/>
      <c r="N13" s="104"/>
      <c r="O13" s="104"/>
      <c r="P13" s="104"/>
      <c r="Q13" s="104"/>
      <c r="R13" s="104"/>
      <c r="S13" s="104"/>
      <c r="T13" s="104"/>
      <c r="U13" s="104"/>
      <c r="V13" s="104"/>
      <c r="W13" s="104"/>
      <c r="X13" s="104"/>
      <c r="Y13" s="104"/>
      <c r="Z13" s="255"/>
    </row>
    <row r="14" spans="1:26" ht="13" customHeight="1" x14ac:dyDescent="0.25">
      <c r="A14" s="26" t="s">
        <v>393</v>
      </c>
      <c r="B14" s="184">
        <v>2</v>
      </c>
      <c r="C14" s="223">
        <v>29.352658021302901</v>
      </c>
      <c r="D14" s="225">
        <v>1.04282284153035</v>
      </c>
      <c r="E14" s="223">
        <v>23.686984049710102</v>
      </c>
      <c r="F14" s="225">
        <v>1.0788078036539499</v>
      </c>
      <c r="G14" s="223">
        <v>18.286447606986101</v>
      </c>
      <c r="H14" s="225">
        <v>0.96335104139519501</v>
      </c>
      <c r="I14" s="223">
        <v>23.680996993555901</v>
      </c>
      <c r="J14" s="225">
        <v>1.10633006234506</v>
      </c>
      <c r="K14" s="104"/>
      <c r="L14" s="104"/>
      <c r="M14" s="104"/>
      <c r="N14" s="104"/>
      <c r="O14" s="104"/>
      <c r="P14" s="104"/>
      <c r="Q14" s="104"/>
      <c r="R14" s="104"/>
      <c r="S14" s="104"/>
      <c r="T14" s="104"/>
      <c r="U14" s="104"/>
      <c r="V14" s="104"/>
      <c r="W14" s="104"/>
      <c r="X14" s="104"/>
      <c r="Y14" s="104"/>
      <c r="Z14" s="255"/>
    </row>
    <row r="15" spans="1:26" ht="13" customHeight="1" x14ac:dyDescent="0.25">
      <c r="A15" s="26" t="s">
        <v>394</v>
      </c>
      <c r="B15" s="184">
        <v>2</v>
      </c>
      <c r="C15" s="223">
        <v>8.1155810549472296</v>
      </c>
      <c r="D15" s="225">
        <v>0.642489698704372</v>
      </c>
      <c r="E15" s="223">
        <v>6.7623261002639996</v>
      </c>
      <c r="F15" s="225">
        <v>0.61017381138241999</v>
      </c>
      <c r="G15" s="223">
        <v>7.8954114566375697</v>
      </c>
      <c r="H15" s="225">
        <v>0.61449579132016796</v>
      </c>
      <c r="I15" s="223">
        <v>7.7716966901984001</v>
      </c>
      <c r="J15" s="225">
        <v>0.67354705064349596</v>
      </c>
      <c r="K15" s="104"/>
      <c r="L15" s="104"/>
      <c r="M15" s="104"/>
      <c r="N15" s="104"/>
      <c r="O15" s="104"/>
      <c r="P15" s="104"/>
      <c r="Q15" s="104"/>
      <c r="R15" s="104"/>
      <c r="S15" s="104"/>
      <c r="T15" s="104"/>
      <c r="U15" s="104"/>
      <c r="V15" s="104"/>
      <c r="W15" s="104"/>
      <c r="X15" s="104"/>
      <c r="Y15" s="104"/>
      <c r="Z15" s="255"/>
    </row>
    <row r="16" spans="1:26" ht="13" customHeight="1" x14ac:dyDescent="0.25">
      <c r="A16" s="26" t="s">
        <v>395</v>
      </c>
      <c r="B16" s="184">
        <v>2</v>
      </c>
      <c r="C16" s="223">
        <v>21.561107714461901</v>
      </c>
      <c r="D16" s="225">
        <v>1.1403010539460099</v>
      </c>
      <c r="E16" s="223">
        <v>19.9393511802141</v>
      </c>
      <c r="F16" s="225">
        <v>1.0833558575430999</v>
      </c>
      <c r="G16" s="223">
        <v>13.787966508009101</v>
      </c>
      <c r="H16" s="225">
        <v>0.87820646760162402</v>
      </c>
      <c r="I16" s="223">
        <v>15.695146909499099</v>
      </c>
      <c r="J16" s="225">
        <v>0.89039153379503899</v>
      </c>
      <c r="K16" s="104"/>
      <c r="L16" s="104"/>
      <c r="M16" s="104"/>
      <c r="N16" s="104"/>
      <c r="O16" s="104"/>
      <c r="P16" s="104"/>
      <c r="Q16" s="104"/>
      <c r="R16" s="104"/>
      <c r="S16" s="104"/>
      <c r="T16" s="104"/>
      <c r="U16" s="104"/>
      <c r="V16" s="104"/>
      <c r="W16" s="104"/>
      <c r="X16" s="104"/>
      <c r="Y16" s="104"/>
      <c r="Z16" s="255"/>
    </row>
    <row r="17" spans="1:26" ht="13" customHeight="1" x14ac:dyDescent="0.25">
      <c r="A17" s="26" t="s">
        <v>396</v>
      </c>
      <c r="B17" s="184">
        <v>2</v>
      </c>
      <c r="C17" s="223">
        <v>29.589708478243502</v>
      </c>
      <c r="D17" s="225">
        <v>1.09473861387267</v>
      </c>
      <c r="E17" s="223">
        <v>22.975648197779002</v>
      </c>
      <c r="F17" s="225">
        <v>0.94704866869652804</v>
      </c>
      <c r="G17" s="223">
        <v>20.757370103956699</v>
      </c>
      <c r="H17" s="225">
        <v>1.05515934890778</v>
      </c>
      <c r="I17" s="223">
        <v>30.600757760610598</v>
      </c>
      <c r="J17" s="225">
        <v>1.06677843022839</v>
      </c>
      <c r="K17" s="104"/>
      <c r="L17" s="104"/>
      <c r="M17" s="104"/>
      <c r="N17" s="104"/>
      <c r="O17" s="104"/>
      <c r="P17" s="104"/>
      <c r="Q17" s="104"/>
      <c r="R17" s="104"/>
      <c r="S17" s="104"/>
      <c r="T17" s="104"/>
      <c r="U17" s="104"/>
      <c r="V17" s="104"/>
      <c r="W17" s="104"/>
      <c r="X17" s="104"/>
      <c r="Y17" s="104"/>
      <c r="Z17" s="255"/>
    </row>
    <row r="18" spans="1:26" ht="13" customHeight="1" x14ac:dyDescent="0.25">
      <c r="A18" s="210" t="s">
        <v>397</v>
      </c>
      <c r="B18" s="184">
        <v>2</v>
      </c>
      <c r="C18" s="223">
        <v>30.273171287208999</v>
      </c>
      <c r="D18" s="225">
        <v>1.5865877588564901</v>
      </c>
      <c r="E18" s="223">
        <v>25.747575059186602</v>
      </c>
      <c r="F18" s="225">
        <v>1.4278966980909</v>
      </c>
      <c r="G18" s="223">
        <v>20.346102354147401</v>
      </c>
      <c r="H18" s="225">
        <v>1.5432173396421101</v>
      </c>
      <c r="I18" s="223">
        <v>29.470504451040799</v>
      </c>
      <c r="J18" s="225">
        <v>1.6090233291365199</v>
      </c>
      <c r="K18" s="104"/>
      <c r="L18" s="104"/>
      <c r="M18" s="104"/>
      <c r="N18" s="104"/>
      <c r="O18" s="104"/>
      <c r="P18" s="104"/>
      <c r="Q18" s="104"/>
      <c r="R18" s="104"/>
      <c r="S18" s="104"/>
      <c r="T18" s="104"/>
      <c r="U18" s="104"/>
      <c r="V18" s="104"/>
      <c r="W18" s="104"/>
      <c r="X18" s="104"/>
      <c r="Y18" s="104"/>
      <c r="Z18" s="255"/>
    </row>
    <row r="19" spans="1:26" ht="13" customHeight="1" x14ac:dyDescent="0.25">
      <c r="A19" s="210" t="s">
        <v>398</v>
      </c>
      <c r="B19" s="184">
        <v>2</v>
      </c>
      <c r="C19" s="223">
        <v>28.504510705724801</v>
      </c>
      <c r="D19" s="225">
        <v>1.71118897583149</v>
      </c>
      <c r="E19" s="223">
        <v>18.5426441121453</v>
      </c>
      <c r="F19" s="225">
        <v>1.1909703316019</v>
      </c>
      <c r="G19" s="223">
        <v>21.4113132193247</v>
      </c>
      <c r="H19" s="225">
        <v>1.37872185874511</v>
      </c>
      <c r="I19" s="223">
        <v>32.399786891381098</v>
      </c>
      <c r="J19" s="225">
        <v>1.2516317110302899</v>
      </c>
      <c r="K19" s="104"/>
      <c r="L19" s="104"/>
      <c r="M19" s="104"/>
      <c r="N19" s="104"/>
      <c r="O19" s="104"/>
      <c r="P19" s="104"/>
      <c r="Q19" s="104"/>
      <c r="R19" s="104"/>
      <c r="S19" s="104"/>
      <c r="T19" s="104"/>
      <c r="U19" s="104"/>
      <c r="V19" s="104"/>
      <c r="W19" s="104"/>
      <c r="X19" s="104"/>
      <c r="Y19" s="104"/>
      <c r="Z19" s="255"/>
    </row>
    <row r="20" spans="1:26" ht="13" customHeight="1" x14ac:dyDescent="0.25">
      <c r="A20" s="26" t="s">
        <v>399</v>
      </c>
      <c r="B20" s="184">
        <v>2</v>
      </c>
      <c r="C20" s="223">
        <v>57.098372579790997</v>
      </c>
      <c r="D20" s="225">
        <v>1.4557687656940199</v>
      </c>
      <c r="E20" s="223">
        <v>43.967463726944899</v>
      </c>
      <c r="F20" s="225">
        <v>1.45421877200852</v>
      </c>
      <c r="G20" s="223">
        <v>43.281397043478997</v>
      </c>
      <c r="H20" s="225">
        <v>1.53985024443221</v>
      </c>
      <c r="I20" s="223">
        <v>44.069395383010402</v>
      </c>
      <c r="J20" s="225">
        <v>1.52737731577458</v>
      </c>
      <c r="K20" s="104"/>
      <c r="L20" s="104"/>
      <c r="M20" s="104"/>
      <c r="N20" s="104"/>
      <c r="O20" s="104"/>
      <c r="P20" s="104"/>
      <c r="Q20" s="104"/>
      <c r="R20" s="104"/>
      <c r="S20" s="104"/>
      <c r="T20" s="104"/>
      <c r="U20" s="104"/>
      <c r="V20" s="104"/>
      <c r="W20" s="104"/>
      <c r="X20" s="104"/>
      <c r="Y20" s="104"/>
      <c r="Z20" s="255"/>
    </row>
    <row r="21" spans="1:26" ht="13" customHeight="1" x14ac:dyDescent="0.25">
      <c r="A21" s="26" t="s">
        <v>400</v>
      </c>
      <c r="B21" s="184">
        <v>2</v>
      </c>
      <c r="C21" s="223">
        <v>6.1988579437636897</v>
      </c>
      <c r="D21" s="225">
        <v>0.63112724912681695</v>
      </c>
      <c r="E21" s="223">
        <v>5.8307797646873301</v>
      </c>
      <c r="F21" s="225">
        <v>0.65380765180430001</v>
      </c>
      <c r="G21" s="223">
        <v>6.3555238463039201</v>
      </c>
      <c r="H21" s="225">
        <v>0.64480808840007497</v>
      </c>
      <c r="I21" s="223">
        <v>9.2023490909305607</v>
      </c>
      <c r="J21" s="225">
        <v>0.85526525621827998</v>
      </c>
      <c r="K21" s="104"/>
      <c r="L21" s="104"/>
      <c r="M21" s="104"/>
      <c r="N21" s="104"/>
      <c r="O21" s="104"/>
      <c r="P21" s="104"/>
      <c r="Q21" s="104"/>
      <c r="R21" s="104"/>
      <c r="S21" s="104"/>
      <c r="T21" s="104"/>
      <c r="U21" s="104"/>
      <c r="V21" s="104"/>
      <c r="W21" s="104"/>
      <c r="X21" s="104"/>
      <c r="Y21" s="104"/>
      <c r="Z21" s="255"/>
    </row>
    <row r="22" spans="1:26" ht="13" customHeight="1" x14ac:dyDescent="0.25">
      <c r="A22" s="26" t="s">
        <v>401</v>
      </c>
      <c r="B22" s="184">
        <v>2</v>
      </c>
      <c r="C22" s="223">
        <v>36.663064949255102</v>
      </c>
      <c r="D22" s="225">
        <v>1.9943083356243501</v>
      </c>
      <c r="E22" s="223">
        <v>25.3259200221909</v>
      </c>
      <c r="F22" s="225">
        <v>1.9194317379246699</v>
      </c>
      <c r="G22" s="223">
        <v>29.9176713533464</v>
      </c>
      <c r="H22" s="225">
        <v>2.0877091420897398</v>
      </c>
      <c r="I22" s="223">
        <v>27.9776543343242</v>
      </c>
      <c r="J22" s="225">
        <v>1.88849834027779</v>
      </c>
      <c r="K22" s="104"/>
      <c r="L22" s="104"/>
      <c r="M22" s="104"/>
      <c r="N22" s="104"/>
      <c r="O22" s="104"/>
      <c r="P22" s="104"/>
      <c r="Q22" s="104"/>
      <c r="R22" s="104"/>
      <c r="S22" s="104"/>
      <c r="T22" s="104"/>
      <c r="U22" s="104"/>
      <c r="V22" s="104"/>
      <c r="W22" s="104"/>
      <c r="X22" s="104"/>
      <c r="Y22" s="104"/>
      <c r="Z22" s="255"/>
    </row>
    <row r="23" spans="1:26" ht="13" customHeight="1" x14ac:dyDescent="0.25">
      <c r="A23" s="26" t="s">
        <v>402</v>
      </c>
      <c r="B23" s="184">
        <v>2</v>
      </c>
      <c r="C23" s="223">
        <v>15.3521943732941</v>
      </c>
      <c r="D23" s="225">
        <v>1.06922683432171</v>
      </c>
      <c r="E23" s="223">
        <v>9.1995502170911898</v>
      </c>
      <c r="F23" s="225">
        <v>1.18035607846813</v>
      </c>
      <c r="G23" s="223">
        <v>12.918249868216</v>
      </c>
      <c r="H23" s="225">
        <v>1.1639717600802699</v>
      </c>
      <c r="I23" s="223">
        <v>11.907551052080301</v>
      </c>
      <c r="J23" s="225">
        <v>1.3086689430293299</v>
      </c>
      <c r="K23" s="104"/>
      <c r="L23" s="104"/>
      <c r="M23" s="104"/>
      <c r="N23" s="104"/>
      <c r="O23" s="104"/>
      <c r="P23" s="104"/>
      <c r="Q23" s="104"/>
      <c r="R23" s="104"/>
      <c r="S23" s="104"/>
      <c r="T23" s="104"/>
      <c r="U23" s="104"/>
      <c r="V23" s="104"/>
      <c r="W23" s="104"/>
      <c r="X23" s="104"/>
      <c r="Y23" s="104"/>
      <c r="Z23" s="255"/>
    </row>
    <row r="24" spans="1:26" ht="13" customHeight="1" x14ac:dyDescent="0.25">
      <c r="A24" s="26" t="s">
        <v>403</v>
      </c>
      <c r="B24" s="184">
        <v>2</v>
      </c>
      <c r="C24" s="223">
        <v>26.922861313309198</v>
      </c>
      <c r="D24" s="225">
        <v>1.28517910571409</v>
      </c>
      <c r="E24" s="223">
        <v>13.5167607229592</v>
      </c>
      <c r="F24" s="225">
        <v>0.92634292301559595</v>
      </c>
      <c r="G24" s="223">
        <v>20.870690557491699</v>
      </c>
      <c r="H24" s="225">
        <v>1.1707995878017099</v>
      </c>
      <c r="I24" s="223">
        <v>16.440926321807002</v>
      </c>
      <c r="J24" s="225">
        <v>1.2563655028876799</v>
      </c>
      <c r="K24" s="104"/>
      <c r="L24" s="104"/>
      <c r="M24" s="104"/>
      <c r="N24" s="104"/>
      <c r="O24" s="104"/>
      <c r="P24" s="104"/>
      <c r="Q24" s="104"/>
      <c r="R24" s="104"/>
      <c r="S24" s="104"/>
      <c r="T24" s="104"/>
      <c r="U24" s="104"/>
      <c r="V24" s="104"/>
      <c r="W24" s="104"/>
      <c r="X24" s="104"/>
      <c r="Y24" s="104"/>
      <c r="Z24" s="255"/>
    </row>
    <row r="25" spans="1:26" ht="13" customHeight="1" x14ac:dyDescent="0.25">
      <c r="A25" s="26" t="s">
        <v>404</v>
      </c>
      <c r="B25" s="184">
        <v>2</v>
      </c>
      <c r="C25" s="223">
        <v>13.161267643531099</v>
      </c>
      <c r="D25" s="225">
        <v>1.04703976368602</v>
      </c>
      <c r="E25" s="223">
        <v>7.8399091512008301</v>
      </c>
      <c r="F25" s="225">
        <v>0.820211726938611</v>
      </c>
      <c r="G25" s="223">
        <v>7.2605357856174901</v>
      </c>
      <c r="H25" s="225">
        <v>0.66302054986106296</v>
      </c>
      <c r="I25" s="223">
        <v>9.7962007120030101</v>
      </c>
      <c r="J25" s="225">
        <v>0.87356019871630297</v>
      </c>
      <c r="K25" s="104"/>
      <c r="L25" s="104"/>
      <c r="M25" s="104"/>
      <c r="N25" s="104"/>
      <c r="O25" s="104"/>
      <c r="P25" s="104"/>
      <c r="Q25" s="104"/>
      <c r="R25" s="104"/>
      <c r="S25" s="104"/>
      <c r="T25" s="104"/>
      <c r="U25" s="104"/>
      <c r="V25" s="104"/>
      <c r="W25" s="104"/>
      <c r="X25" s="104"/>
      <c r="Y25" s="104"/>
      <c r="Z25" s="255"/>
    </row>
    <row r="26" spans="1:26" ht="13" customHeight="1" x14ac:dyDescent="0.25">
      <c r="A26" s="26" t="s">
        <v>405</v>
      </c>
      <c r="B26" s="184">
        <v>2</v>
      </c>
      <c r="C26" s="223">
        <v>17.694501437385899</v>
      </c>
      <c r="D26" s="225">
        <v>1.2232888867366101</v>
      </c>
      <c r="E26" s="223">
        <v>12.498883587716699</v>
      </c>
      <c r="F26" s="225">
        <v>1.04843135135849</v>
      </c>
      <c r="G26" s="223">
        <v>16.242040498694799</v>
      </c>
      <c r="H26" s="225">
        <v>1.0438095545517101</v>
      </c>
      <c r="I26" s="223">
        <v>15.993527661387301</v>
      </c>
      <c r="J26" s="225">
        <v>1.13494184057058</v>
      </c>
      <c r="K26" s="104"/>
      <c r="L26" s="104"/>
      <c r="M26" s="104"/>
      <c r="N26" s="104"/>
      <c r="O26" s="104"/>
      <c r="P26" s="104"/>
      <c r="Q26" s="104"/>
      <c r="R26" s="104"/>
      <c r="S26" s="104"/>
      <c r="T26" s="104"/>
      <c r="U26" s="104"/>
      <c r="V26" s="104"/>
      <c r="W26" s="104"/>
      <c r="X26" s="104"/>
      <c r="Y26" s="104"/>
      <c r="Z26" s="255"/>
    </row>
    <row r="27" spans="1:26" ht="13" customHeight="1" x14ac:dyDescent="0.25">
      <c r="A27" s="26" t="s">
        <v>406</v>
      </c>
      <c r="B27" s="184">
        <v>2</v>
      </c>
      <c r="C27" s="223">
        <v>10.3754955603025</v>
      </c>
      <c r="D27" s="225">
        <v>0.52090154160078705</v>
      </c>
      <c r="E27" s="223">
        <v>5.4469241368518997</v>
      </c>
      <c r="F27" s="225">
        <v>0.40636409243261401</v>
      </c>
      <c r="G27" s="223">
        <v>6.0985671483235899</v>
      </c>
      <c r="H27" s="225">
        <v>0.402637223918001</v>
      </c>
      <c r="I27" s="223">
        <v>8.0919919605674693</v>
      </c>
      <c r="J27" s="225">
        <v>0.440340178466406</v>
      </c>
      <c r="K27" s="104"/>
      <c r="L27" s="104"/>
      <c r="M27" s="104"/>
      <c r="N27" s="104"/>
      <c r="O27" s="104"/>
      <c r="P27" s="104"/>
      <c r="Q27" s="104"/>
      <c r="R27" s="104"/>
      <c r="S27" s="104"/>
      <c r="T27" s="104"/>
      <c r="U27" s="104"/>
      <c r="V27" s="104"/>
      <c r="W27" s="104"/>
      <c r="X27" s="104"/>
      <c r="Y27" s="104"/>
      <c r="Z27" s="255"/>
    </row>
    <row r="28" spans="1:26" ht="13" customHeight="1" x14ac:dyDescent="0.25">
      <c r="A28" s="26" t="s">
        <v>407</v>
      </c>
      <c r="B28" s="184">
        <v>2</v>
      </c>
      <c r="C28" s="223">
        <v>28.926434964193</v>
      </c>
      <c r="D28" s="225">
        <v>1.2324124628942601</v>
      </c>
      <c r="E28" s="223">
        <v>19.568981067288298</v>
      </c>
      <c r="F28" s="225">
        <v>1.1919584831685599</v>
      </c>
      <c r="G28" s="223">
        <v>28.183846448558501</v>
      </c>
      <c r="H28" s="225">
        <v>1.31320504269189</v>
      </c>
      <c r="I28" s="223">
        <v>28.482210144015401</v>
      </c>
      <c r="J28" s="225">
        <v>1.39257818342715</v>
      </c>
      <c r="K28" s="104"/>
      <c r="L28" s="104"/>
      <c r="M28" s="104"/>
      <c r="N28" s="104"/>
      <c r="O28" s="104"/>
      <c r="P28" s="104"/>
      <c r="Q28" s="104"/>
      <c r="R28" s="104"/>
      <c r="S28" s="104"/>
      <c r="T28" s="104"/>
      <c r="U28" s="104"/>
      <c r="V28" s="104"/>
      <c r="W28" s="104"/>
      <c r="X28" s="104"/>
      <c r="Y28" s="104"/>
      <c r="Z28" s="255"/>
    </row>
    <row r="29" spans="1:26" ht="13" customHeight="1" x14ac:dyDescent="0.25">
      <c r="A29" s="26" t="s">
        <v>408</v>
      </c>
      <c r="B29" s="184">
        <v>2</v>
      </c>
      <c r="C29" s="223">
        <v>10.9502731809109</v>
      </c>
      <c r="D29" s="225">
        <v>0.91136458995095204</v>
      </c>
      <c r="E29" s="223">
        <v>7.3764140962995004</v>
      </c>
      <c r="F29" s="225">
        <v>0.70081909750399995</v>
      </c>
      <c r="G29" s="223">
        <v>8.7953671094974304</v>
      </c>
      <c r="H29" s="225">
        <v>0.74019417788992903</v>
      </c>
      <c r="I29" s="223">
        <v>9.1350998454287993</v>
      </c>
      <c r="J29" s="225">
        <v>0.75607159799418</v>
      </c>
      <c r="K29" s="104"/>
      <c r="L29" s="104"/>
      <c r="M29" s="104"/>
      <c r="N29" s="104"/>
      <c r="O29" s="104"/>
      <c r="P29" s="104"/>
      <c r="Q29" s="104"/>
      <c r="R29" s="104"/>
      <c r="S29" s="104"/>
      <c r="T29" s="104"/>
      <c r="U29" s="104"/>
      <c r="V29" s="104"/>
      <c r="W29" s="104"/>
      <c r="X29" s="104"/>
      <c r="Y29" s="104"/>
      <c r="Z29" s="255"/>
    </row>
    <row r="30" spans="1:26" ht="13" customHeight="1" x14ac:dyDescent="0.25">
      <c r="A30" s="26" t="s">
        <v>409</v>
      </c>
      <c r="B30" s="184">
        <v>2</v>
      </c>
      <c r="C30" s="223">
        <v>34.871727908753002</v>
      </c>
      <c r="D30" s="225">
        <v>1.2037789497159499</v>
      </c>
      <c r="E30" s="223">
        <v>23.313633535336098</v>
      </c>
      <c r="F30" s="225">
        <v>1.0066786763345099</v>
      </c>
      <c r="G30" s="223">
        <v>25.4289683821588</v>
      </c>
      <c r="H30" s="225">
        <v>1.0486272021283001</v>
      </c>
      <c r="I30" s="223">
        <v>22.380595452502</v>
      </c>
      <c r="J30" s="225">
        <v>1.00962855733595</v>
      </c>
      <c r="K30" s="104"/>
      <c r="L30" s="104"/>
      <c r="M30" s="104"/>
      <c r="N30" s="104"/>
      <c r="O30" s="104"/>
      <c r="P30" s="104"/>
      <c r="Q30" s="104"/>
      <c r="R30" s="104"/>
      <c r="S30" s="104"/>
      <c r="T30" s="104"/>
      <c r="U30" s="104"/>
      <c r="V30" s="104"/>
      <c r="W30" s="104"/>
      <c r="X30" s="104"/>
      <c r="Y30" s="104"/>
      <c r="Z30" s="255"/>
    </row>
    <row r="31" spans="1:26" ht="13" customHeight="1" x14ac:dyDescent="0.25">
      <c r="A31" s="26" t="s">
        <v>410</v>
      </c>
      <c r="B31" s="184">
        <v>2</v>
      </c>
      <c r="C31" s="223">
        <v>19.081313506811199</v>
      </c>
      <c r="D31" s="225">
        <v>1.2367328715786201</v>
      </c>
      <c r="E31" s="223">
        <v>12.198282271076399</v>
      </c>
      <c r="F31" s="225">
        <v>1.00855543216205</v>
      </c>
      <c r="G31" s="223">
        <v>15.573567167363001</v>
      </c>
      <c r="H31" s="225">
        <v>1.0381966236212199</v>
      </c>
      <c r="I31" s="223">
        <v>19.994757296982399</v>
      </c>
      <c r="J31" s="225">
        <v>1.4301090433796499</v>
      </c>
      <c r="K31" s="104"/>
      <c r="L31" s="104"/>
      <c r="M31" s="104"/>
      <c r="N31" s="104"/>
      <c r="O31" s="104"/>
      <c r="P31" s="104"/>
      <c r="Q31" s="104"/>
      <c r="R31" s="104"/>
      <c r="S31" s="104"/>
      <c r="T31" s="104"/>
      <c r="U31" s="104"/>
      <c r="V31" s="104"/>
      <c r="W31" s="104"/>
      <c r="X31" s="104"/>
      <c r="Y31" s="104"/>
      <c r="Z31" s="255"/>
    </row>
    <row r="32" spans="1:26" ht="13" customHeight="1" x14ac:dyDescent="0.25">
      <c r="A32" s="26" t="s">
        <v>411</v>
      </c>
      <c r="B32" s="184">
        <v>2</v>
      </c>
      <c r="C32" s="223">
        <v>16.728139826526</v>
      </c>
      <c r="D32" s="225">
        <v>0.92002474237606002</v>
      </c>
      <c r="E32" s="223">
        <v>14.719078043841201</v>
      </c>
      <c r="F32" s="225">
        <v>0.96599967193680003</v>
      </c>
      <c r="G32" s="223">
        <v>13.027227206979401</v>
      </c>
      <c r="H32" s="225">
        <v>0.96414471857544204</v>
      </c>
      <c r="I32" s="223">
        <v>14.943386461695001</v>
      </c>
      <c r="J32" s="225">
        <v>0.92623025419858396</v>
      </c>
      <c r="K32" s="104"/>
      <c r="L32" s="104"/>
      <c r="M32" s="104"/>
      <c r="N32" s="104"/>
      <c r="O32" s="104"/>
      <c r="P32" s="104"/>
      <c r="Q32" s="104"/>
      <c r="R32" s="104"/>
      <c r="S32" s="104"/>
      <c r="T32" s="104"/>
      <c r="U32" s="104"/>
      <c r="V32" s="104"/>
      <c r="W32" s="104"/>
      <c r="X32" s="104"/>
      <c r="Y32" s="104"/>
      <c r="Z32" s="255"/>
    </row>
    <row r="33" spans="1:26" ht="13" customHeight="1" x14ac:dyDescent="0.25">
      <c r="A33" s="26" t="s">
        <v>412</v>
      </c>
      <c r="B33" s="184">
        <v>2</v>
      </c>
      <c r="C33" s="223">
        <v>28.9554431404482</v>
      </c>
      <c r="D33" s="225">
        <v>1.6315360484961401</v>
      </c>
      <c r="E33" s="223">
        <v>21.081483835053799</v>
      </c>
      <c r="F33" s="225">
        <v>1.4861973314905299</v>
      </c>
      <c r="G33" s="223">
        <v>26.663886641849899</v>
      </c>
      <c r="H33" s="225">
        <v>1.4599803120097501</v>
      </c>
      <c r="I33" s="223">
        <v>22.9146949401458</v>
      </c>
      <c r="J33" s="225">
        <v>1.35076968630901</v>
      </c>
      <c r="K33" s="104"/>
      <c r="L33" s="104"/>
      <c r="M33" s="104"/>
      <c r="N33" s="104"/>
      <c r="O33" s="104"/>
      <c r="P33" s="104"/>
      <c r="Q33" s="104"/>
      <c r="R33" s="104"/>
      <c r="S33" s="104"/>
      <c r="T33" s="104"/>
      <c r="U33" s="104"/>
      <c r="V33" s="104"/>
      <c r="W33" s="104"/>
      <c r="X33" s="104"/>
      <c r="Y33" s="104"/>
      <c r="Z33" s="255"/>
    </row>
    <row r="34" spans="1:26" ht="13" customHeight="1" x14ac:dyDescent="0.25">
      <c r="A34" s="26" t="s">
        <v>413</v>
      </c>
      <c r="B34" s="184">
        <v>2</v>
      </c>
      <c r="C34" s="223">
        <v>13.729370600168901</v>
      </c>
      <c r="D34" s="225">
        <v>0.96582775273695598</v>
      </c>
      <c r="E34" s="223">
        <v>10.581789762842901</v>
      </c>
      <c r="F34" s="225">
        <v>0.85211802325559205</v>
      </c>
      <c r="G34" s="223">
        <v>10.3030418097253</v>
      </c>
      <c r="H34" s="225">
        <v>0.75891760253146801</v>
      </c>
      <c r="I34" s="223">
        <v>11.259293589132</v>
      </c>
      <c r="J34" s="225">
        <v>0.84952296566536301</v>
      </c>
      <c r="K34" s="104"/>
      <c r="L34" s="104"/>
      <c r="M34" s="104"/>
      <c r="N34" s="104"/>
      <c r="O34" s="104"/>
      <c r="P34" s="104"/>
      <c r="Q34" s="104"/>
      <c r="R34" s="104"/>
      <c r="S34" s="104"/>
      <c r="T34" s="104"/>
      <c r="U34" s="104"/>
      <c r="V34" s="104"/>
      <c r="W34" s="104"/>
      <c r="X34" s="104"/>
      <c r="Y34" s="104"/>
      <c r="Z34" s="255"/>
    </row>
    <row r="35" spans="1:26" ht="13" customHeight="1" x14ac:dyDescent="0.25">
      <c r="A35" s="26" t="s">
        <v>414</v>
      </c>
      <c r="B35" s="184">
        <v>2</v>
      </c>
      <c r="C35" s="223">
        <v>27.049921111084799</v>
      </c>
      <c r="D35" s="225">
        <v>1.00876664112754</v>
      </c>
      <c r="E35" s="223">
        <v>18.1224792248547</v>
      </c>
      <c r="F35" s="225">
        <v>0.85807577786369604</v>
      </c>
      <c r="G35" s="223">
        <v>16.056314130499299</v>
      </c>
      <c r="H35" s="225">
        <v>0.72315839099988799</v>
      </c>
      <c r="I35" s="223">
        <v>22.2280245396644</v>
      </c>
      <c r="J35" s="225">
        <v>0.95023911847220799</v>
      </c>
      <c r="K35" s="104"/>
      <c r="L35" s="104"/>
      <c r="M35" s="104"/>
      <c r="N35" s="104"/>
      <c r="O35" s="104"/>
      <c r="P35" s="104"/>
      <c r="Q35" s="104"/>
      <c r="R35" s="104"/>
      <c r="S35" s="104"/>
      <c r="T35" s="104"/>
      <c r="U35" s="104"/>
      <c r="V35" s="104"/>
      <c r="W35" s="104"/>
      <c r="X35" s="104"/>
      <c r="Y35" s="104"/>
      <c r="Z35" s="255"/>
    </row>
    <row r="36" spans="1:26" ht="13" customHeight="1" x14ac:dyDescent="0.25">
      <c r="A36" s="26" t="s">
        <v>415</v>
      </c>
      <c r="B36" s="184">
        <v>2</v>
      </c>
      <c r="C36" s="223">
        <v>4.3078608402001404</v>
      </c>
      <c r="D36" s="225">
        <v>0.52913983127626796</v>
      </c>
      <c r="E36" s="223">
        <v>4.8259347667454602</v>
      </c>
      <c r="F36" s="225">
        <v>0.56593673444718495</v>
      </c>
      <c r="G36" s="223">
        <v>3.70463070042483</v>
      </c>
      <c r="H36" s="225">
        <v>0.45312043123891599</v>
      </c>
      <c r="I36" s="223">
        <v>2.4715341692243999</v>
      </c>
      <c r="J36" s="225">
        <v>0.43749732806355901</v>
      </c>
      <c r="K36" s="104"/>
      <c r="L36" s="104"/>
      <c r="M36" s="104"/>
      <c r="N36" s="104"/>
      <c r="O36" s="104"/>
      <c r="P36" s="104"/>
      <c r="Q36" s="104"/>
      <c r="R36" s="104"/>
      <c r="S36" s="104"/>
      <c r="T36" s="104"/>
      <c r="U36" s="104"/>
      <c r="V36" s="104"/>
      <c r="W36" s="104"/>
      <c r="X36" s="104"/>
      <c r="Y36" s="104"/>
      <c r="Z36" s="255"/>
    </row>
    <row r="37" spans="1:26" ht="13" customHeight="1" x14ac:dyDescent="0.25">
      <c r="A37" s="26" t="s">
        <v>416</v>
      </c>
      <c r="B37" s="184">
        <v>2</v>
      </c>
      <c r="C37" s="223">
        <v>9.5298914056812993</v>
      </c>
      <c r="D37" s="225">
        <v>0.59899285068001396</v>
      </c>
      <c r="E37" s="223">
        <v>6.4081498707632196</v>
      </c>
      <c r="F37" s="225">
        <v>0.449182222420768</v>
      </c>
      <c r="G37" s="223">
        <v>6.5404460594398</v>
      </c>
      <c r="H37" s="225">
        <v>0.47284520255360302</v>
      </c>
      <c r="I37" s="223">
        <v>5.5912468093906504</v>
      </c>
      <c r="J37" s="225">
        <v>0.38570751212062998</v>
      </c>
      <c r="K37" s="104"/>
      <c r="L37" s="104"/>
      <c r="M37" s="104"/>
      <c r="N37" s="104"/>
      <c r="O37" s="104"/>
      <c r="P37" s="104"/>
      <c r="Q37" s="104"/>
      <c r="R37" s="104"/>
      <c r="S37" s="104"/>
      <c r="T37" s="104"/>
      <c r="U37" s="104"/>
      <c r="V37" s="104"/>
      <c r="W37" s="104"/>
      <c r="X37" s="104"/>
      <c r="Y37" s="104"/>
      <c r="Z37" s="255"/>
    </row>
    <row r="38" spans="1:26" ht="13" customHeight="1" x14ac:dyDescent="0.25">
      <c r="A38" s="26" t="s">
        <v>417</v>
      </c>
      <c r="B38" s="184">
        <v>2</v>
      </c>
      <c r="C38" s="223">
        <v>15.978266436398201</v>
      </c>
      <c r="D38" s="225">
        <v>1.1994295974772999</v>
      </c>
      <c r="E38" s="223">
        <v>10.7499004819195</v>
      </c>
      <c r="F38" s="225">
        <v>0.83989849688467699</v>
      </c>
      <c r="G38" s="223">
        <v>9.0800171297671799</v>
      </c>
      <c r="H38" s="225">
        <v>0.80448353971853803</v>
      </c>
      <c r="I38" s="223">
        <v>11.0398666252386</v>
      </c>
      <c r="J38" s="225">
        <v>0.88309736703000996</v>
      </c>
      <c r="K38" s="104"/>
      <c r="L38" s="104"/>
      <c r="M38" s="104"/>
      <c r="N38" s="104"/>
      <c r="O38" s="104"/>
      <c r="P38" s="104"/>
      <c r="Q38" s="104"/>
      <c r="R38" s="104"/>
      <c r="S38" s="104"/>
      <c r="T38" s="104"/>
      <c r="U38" s="104"/>
      <c r="V38" s="104"/>
      <c r="W38" s="104"/>
      <c r="X38" s="104"/>
      <c r="Y38" s="104"/>
      <c r="Z38" s="255"/>
    </row>
    <row r="39" spans="1:26" ht="13" customHeight="1" x14ac:dyDescent="0.25">
      <c r="A39" s="26" t="s">
        <v>418</v>
      </c>
      <c r="B39" s="184">
        <v>2</v>
      </c>
      <c r="C39" s="223">
        <v>9.4107758226778397</v>
      </c>
      <c r="D39" s="225">
        <v>0.78588993278531605</v>
      </c>
      <c r="E39" s="223">
        <v>8.9339739999597096</v>
      </c>
      <c r="F39" s="225">
        <v>0.79650099282447295</v>
      </c>
      <c r="G39" s="223">
        <v>9.3136116091631092</v>
      </c>
      <c r="H39" s="225">
        <v>0.85910151753461095</v>
      </c>
      <c r="I39" s="223">
        <v>6.6871002348772901</v>
      </c>
      <c r="J39" s="225">
        <v>0.71491950619495204</v>
      </c>
      <c r="K39" s="104"/>
      <c r="L39" s="104"/>
      <c r="M39" s="104"/>
      <c r="N39" s="104"/>
      <c r="O39" s="104"/>
      <c r="P39" s="104"/>
      <c r="Q39" s="104"/>
      <c r="R39" s="104"/>
      <c r="S39" s="104"/>
      <c r="T39" s="104"/>
      <c r="U39" s="104"/>
      <c r="V39" s="104"/>
      <c r="W39" s="104"/>
      <c r="X39" s="104"/>
      <c r="Y39" s="104"/>
      <c r="Z39" s="255"/>
    </row>
    <row r="40" spans="1:26" ht="13" customHeight="1" x14ac:dyDescent="0.25">
      <c r="A40" s="26" t="s">
        <v>419</v>
      </c>
      <c r="B40" s="184">
        <v>2</v>
      </c>
      <c r="C40" s="223">
        <v>18.119988998071999</v>
      </c>
      <c r="D40" s="225">
        <v>0.91943147636007705</v>
      </c>
      <c r="E40" s="223">
        <v>11.4986875598129</v>
      </c>
      <c r="F40" s="225">
        <v>0.75076445224760202</v>
      </c>
      <c r="G40" s="223">
        <v>11.553937722509</v>
      </c>
      <c r="H40" s="225">
        <v>0.78907837032157202</v>
      </c>
      <c r="I40" s="223">
        <v>13.7689642894084</v>
      </c>
      <c r="J40" s="225">
        <v>0.85337160781981802</v>
      </c>
      <c r="K40" s="104"/>
      <c r="L40" s="104"/>
      <c r="M40" s="104"/>
      <c r="N40" s="104"/>
      <c r="O40" s="104"/>
      <c r="P40" s="104"/>
      <c r="Q40" s="104"/>
      <c r="R40" s="104"/>
      <c r="S40" s="104"/>
      <c r="T40" s="104"/>
      <c r="U40" s="104"/>
      <c r="V40" s="104"/>
      <c r="W40" s="104"/>
      <c r="X40" s="104"/>
      <c r="Y40" s="104"/>
      <c r="Z40" s="255"/>
    </row>
    <row r="41" spans="1:26" ht="13" customHeight="1" x14ac:dyDescent="0.25">
      <c r="A41" s="26" t="s">
        <v>420</v>
      </c>
      <c r="B41" s="184">
        <v>2</v>
      </c>
      <c r="C41" s="223">
        <v>12.889004350624599</v>
      </c>
      <c r="D41" s="225">
        <v>0.76664113431791903</v>
      </c>
      <c r="E41" s="223">
        <v>7.6832111539346499</v>
      </c>
      <c r="F41" s="225">
        <v>0.74698977734988803</v>
      </c>
      <c r="G41" s="223">
        <v>9.3567673675753404</v>
      </c>
      <c r="H41" s="225">
        <v>0.69821484666118105</v>
      </c>
      <c r="I41" s="223">
        <v>8.0678109892508107</v>
      </c>
      <c r="J41" s="225">
        <v>0.68308102540183802</v>
      </c>
      <c r="K41" s="104"/>
      <c r="L41" s="104"/>
      <c r="M41" s="104"/>
      <c r="N41" s="104"/>
      <c r="O41" s="104"/>
      <c r="P41" s="104"/>
      <c r="Q41" s="104"/>
      <c r="R41" s="104"/>
      <c r="S41" s="104"/>
      <c r="T41" s="104"/>
      <c r="U41" s="104"/>
      <c r="V41" s="104"/>
      <c r="W41" s="104"/>
      <c r="X41" s="104"/>
      <c r="Y41" s="104"/>
      <c r="Z41" s="255"/>
    </row>
    <row r="42" spans="1:26" ht="13" customHeight="1" x14ac:dyDescent="0.25">
      <c r="A42" s="26" t="s">
        <v>421</v>
      </c>
      <c r="B42" s="184">
        <v>2</v>
      </c>
      <c r="C42" s="223">
        <v>19.296322173613198</v>
      </c>
      <c r="D42" s="225">
        <v>0.91241346201990903</v>
      </c>
      <c r="E42" s="223">
        <v>17.0034409596439</v>
      </c>
      <c r="F42" s="225">
        <v>0.97302326847755405</v>
      </c>
      <c r="G42" s="223">
        <v>14.9104097969495</v>
      </c>
      <c r="H42" s="225">
        <v>0.85368664188926102</v>
      </c>
      <c r="I42" s="223">
        <v>19.1151601062328</v>
      </c>
      <c r="J42" s="225">
        <v>0.94719657706443094</v>
      </c>
      <c r="K42" s="104"/>
      <c r="L42" s="104"/>
      <c r="M42" s="104"/>
      <c r="N42" s="104"/>
      <c r="O42" s="104"/>
      <c r="P42" s="104"/>
      <c r="Q42" s="104"/>
      <c r="R42" s="104"/>
      <c r="S42" s="104"/>
      <c r="T42" s="104"/>
      <c r="U42" s="104"/>
      <c r="V42" s="104"/>
      <c r="W42" s="104"/>
      <c r="X42" s="104"/>
      <c r="Y42" s="104"/>
      <c r="Z42" s="255"/>
    </row>
    <row r="43" spans="1:26" ht="13" customHeight="1" x14ac:dyDescent="0.25">
      <c r="A43" s="26" t="s">
        <v>422</v>
      </c>
      <c r="B43" s="184">
        <v>2</v>
      </c>
      <c r="C43" s="223">
        <v>9.3249378523717805</v>
      </c>
      <c r="D43" s="225">
        <v>1.03265009408814</v>
      </c>
      <c r="E43" s="223">
        <v>4.3247976751014097</v>
      </c>
      <c r="F43" s="225">
        <v>0.741312676381641</v>
      </c>
      <c r="G43" s="223">
        <v>6.5565901395467696</v>
      </c>
      <c r="H43" s="225">
        <v>0.92662355704294497</v>
      </c>
      <c r="I43" s="223">
        <v>5.2631914926713597</v>
      </c>
      <c r="J43" s="225">
        <v>0.79259833045239003</v>
      </c>
      <c r="K43" s="104"/>
      <c r="L43" s="104"/>
      <c r="M43" s="104"/>
      <c r="N43" s="104"/>
      <c r="O43" s="104"/>
      <c r="P43" s="104"/>
      <c r="Q43" s="104"/>
      <c r="R43" s="104"/>
      <c r="S43" s="104"/>
      <c r="T43" s="104"/>
      <c r="U43" s="104"/>
      <c r="V43" s="104"/>
      <c r="W43" s="104"/>
      <c r="X43" s="104"/>
      <c r="Y43" s="104"/>
      <c r="Z43" s="255"/>
    </row>
    <row r="44" spans="1:26" ht="13" customHeight="1" x14ac:dyDescent="0.25">
      <c r="A44" s="26" t="s">
        <v>423</v>
      </c>
      <c r="B44" s="184">
        <v>2</v>
      </c>
      <c r="C44" s="223">
        <v>20.605810102614999</v>
      </c>
      <c r="D44" s="225">
        <v>0.89205114384250495</v>
      </c>
      <c r="E44" s="223">
        <v>12.126035502552901</v>
      </c>
      <c r="F44" s="225">
        <v>0.66845087765923294</v>
      </c>
      <c r="G44" s="223">
        <v>12.8216334145182</v>
      </c>
      <c r="H44" s="225">
        <v>0.86474729757501401</v>
      </c>
      <c r="I44" s="223">
        <v>13.9586941495206</v>
      </c>
      <c r="J44" s="225">
        <v>0.79115650342985999</v>
      </c>
      <c r="K44" s="104"/>
      <c r="L44" s="104"/>
      <c r="M44" s="104"/>
      <c r="N44" s="104"/>
      <c r="O44" s="104"/>
      <c r="P44" s="104"/>
      <c r="Q44" s="104"/>
      <c r="R44" s="104"/>
      <c r="S44" s="104"/>
      <c r="T44" s="104"/>
      <c r="U44" s="104"/>
      <c r="V44" s="104"/>
      <c r="W44" s="104"/>
      <c r="X44" s="104"/>
      <c r="Y44" s="104"/>
      <c r="Z44" s="255"/>
    </row>
    <row r="45" spans="1:26" ht="13" customHeight="1" x14ac:dyDescent="0.25">
      <c r="A45" s="26" t="s">
        <v>424</v>
      </c>
      <c r="B45" s="184">
        <v>2</v>
      </c>
      <c r="C45" s="223">
        <v>5.0045292729990596</v>
      </c>
      <c r="D45" s="225">
        <v>0.42740704811114599</v>
      </c>
      <c r="E45" s="223">
        <v>3.9882608542262701</v>
      </c>
      <c r="F45" s="225">
        <v>0.41693357019025501</v>
      </c>
      <c r="G45" s="223">
        <v>4.8166348555075702</v>
      </c>
      <c r="H45" s="225">
        <v>0.460400591363198</v>
      </c>
      <c r="I45" s="223">
        <v>4.5021445190095601</v>
      </c>
      <c r="J45" s="225">
        <v>0.44052966594266102</v>
      </c>
      <c r="K45" s="104"/>
      <c r="L45" s="104"/>
      <c r="M45" s="104"/>
      <c r="N45" s="104"/>
      <c r="O45" s="104"/>
      <c r="P45" s="104"/>
      <c r="Q45" s="104"/>
      <c r="R45" s="104"/>
      <c r="S45" s="104"/>
      <c r="T45" s="104"/>
      <c r="U45" s="104"/>
      <c r="V45" s="104"/>
      <c r="W45" s="104"/>
      <c r="X45" s="104"/>
      <c r="Y45" s="104"/>
      <c r="Z45" s="255"/>
    </row>
    <row r="46" spans="1:26" ht="13" customHeight="1" x14ac:dyDescent="0.25">
      <c r="A46" s="26" t="s">
        <v>425</v>
      </c>
      <c r="B46" s="184">
        <v>2</v>
      </c>
      <c r="C46" s="223">
        <v>9.2847769826813504</v>
      </c>
      <c r="D46" s="225">
        <v>0.86049670316737104</v>
      </c>
      <c r="E46" s="223">
        <v>7.10860269180729</v>
      </c>
      <c r="F46" s="225">
        <v>0.79347263625806796</v>
      </c>
      <c r="G46" s="223">
        <v>5.86767724315209</v>
      </c>
      <c r="H46" s="225">
        <v>0.60904411832206895</v>
      </c>
      <c r="I46" s="223">
        <v>8.1982785615177498</v>
      </c>
      <c r="J46" s="225">
        <v>0.83714953678687698</v>
      </c>
      <c r="K46" s="104"/>
      <c r="L46" s="104"/>
      <c r="M46" s="104"/>
      <c r="N46" s="104"/>
      <c r="O46" s="104"/>
      <c r="P46" s="104"/>
      <c r="Q46" s="104"/>
      <c r="R46" s="104"/>
      <c r="S46" s="104"/>
      <c r="T46" s="104"/>
      <c r="U46" s="104"/>
      <c r="V46" s="104"/>
      <c r="W46" s="104"/>
      <c r="X46" s="104"/>
      <c r="Y46" s="104"/>
      <c r="Z46" s="255"/>
    </row>
    <row r="47" spans="1:26" ht="13" customHeight="1" x14ac:dyDescent="0.25">
      <c r="A47" s="26" t="s">
        <v>426</v>
      </c>
      <c r="B47" s="184">
        <v>2</v>
      </c>
      <c r="C47" s="223">
        <v>35.813000627609199</v>
      </c>
      <c r="D47" s="225">
        <v>1.0857957219460099</v>
      </c>
      <c r="E47" s="223">
        <v>25.6476549424079</v>
      </c>
      <c r="F47" s="225">
        <v>0.95306638631819995</v>
      </c>
      <c r="G47" s="223">
        <v>30.6910973790554</v>
      </c>
      <c r="H47" s="225">
        <v>0.96077072207048897</v>
      </c>
      <c r="I47" s="223">
        <v>32.111936606086402</v>
      </c>
      <c r="J47" s="225">
        <v>1.0349405527422399</v>
      </c>
      <c r="K47" s="104"/>
      <c r="L47" s="104"/>
      <c r="M47" s="104"/>
      <c r="N47" s="104"/>
      <c r="O47" s="104"/>
      <c r="P47" s="104"/>
      <c r="Q47" s="104"/>
      <c r="R47" s="104"/>
      <c r="S47" s="104"/>
      <c r="T47" s="104"/>
      <c r="U47" s="104"/>
      <c r="V47" s="104"/>
      <c r="W47" s="104"/>
      <c r="X47" s="104"/>
      <c r="Y47" s="104"/>
      <c r="Z47" s="255"/>
    </row>
    <row r="48" spans="1:26" ht="13" customHeight="1" x14ac:dyDescent="0.25">
      <c r="A48" s="26" t="s">
        <v>427</v>
      </c>
      <c r="B48" s="184">
        <v>2</v>
      </c>
      <c r="C48" s="223">
        <v>11.5861724440384</v>
      </c>
      <c r="D48" s="225">
        <v>0.98862037407013503</v>
      </c>
      <c r="E48" s="223">
        <v>6.96651773419224</v>
      </c>
      <c r="F48" s="225">
        <v>0.76117918913024596</v>
      </c>
      <c r="G48" s="223">
        <v>6.6888392855820502</v>
      </c>
      <c r="H48" s="225">
        <v>0.76739757993439095</v>
      </c>
      <c r="I48" s="223">
        <v>9.8389871611976094</v>
      </c>
      <c r="J48" s="225">
        <v>0.85767659483809799</v>
      </c>
      <c r="K48" s="104"/>
      <c r="L48" s="104"/>
      <c r="M48" s="104"/>
      <c r="N48" s="104"/>
      <c r="O48" s="104"/>
      <c r="P48" s="104"/>
      <c r="Q48" s="104"/>
      <c r="R48" s="104"/>
      <c r="S48" s="104"/>
      <c r="T48" s="104"/>
      <c r="U48" s="104"/>
      <c r="V48" s="104"/>
      <c r="W48" s="104"/>
      <c r="X48" s="104"/>
      <c r="Y48" s="104"/>
      <c r="Z48" s="255"/>
    </row>
    <row r="49" spans="1:26" ht="13" customHeight="1" x14ac:dyDescent="0.25">
      <c r="A49" s="26" t="s">
        <v>428</v>
      </c>
      <c r="B49" s="184">
        <v>2</v>
      </c>
      <c r="C49" s="223">
        <v>11.2871762960682</v>
      </c>
      <c r="D49" s="225">
        <v>0.82641940496297195</v>
      </c>
      <c r="E49" s="223">
        <v>9.8357036895303001</v>
      </c>
      <c r="F49" s="225">
        <v>0.83741248706545701</v>
      </c>
      <c r="G49" s="223">
        <v>10.498299107526201</v>
      </c>
      <c r="H49" s="225">
        <v>0.81576559019280004</v>
      </c>
      <c r="I49" s="223">
        <v>9.0094088570636401</v>
      </c>
      <c r="J49" s="225">
        <v>0.64350327902128701</v>
      </c>
      <c r="K49" s="104"/>
      <c r="L49" s="104"/>
      <c r="M49" s="104"/>
      <c r="N49" s="104"/>
      <c r="O49" s="104"/>
      <c r="P49" s="104"/>
      <c r="Q49" s="104"/>
      <c r="R49" s="104"/>
      <c r="S49" s="104"/>
      <c r="T49" s="104"/>
      <c r="U49" s="104"/>
      <c r="V49" s="104"/>
      <c r="W49" s="104"/>
      <c r="X49" s="104"/>
      <c r="Y49" s="104"/>
      <c r="Z49" s="255"/>
    </row>
    <row r="50" spans="1:26" ht="13" customHeight="1" x14ac:dyDescent="0.25">
      <c r="A50" s="26" t="s">
        <v>429</v>
      </c>
      <c r="B50" s="184">
        <v>2</v>
      </c>
      <c r="C50" s="223">
        <v>8.4405629975063992</v>
      </c>
      <c r="D50" s="225">
        <v>0.59825486234402103</v>
      </c>
      <c r="E50" s="223">
        <v>6.1989209562280099</v>
      </c>
      <c r="F50" s="225">
        <v>0.53299520283244095</v>
      </c>
      <c r="G50" s="223">
        <v>7.5597645839082102</v>
      </c>
      <c r="H50" s="225">
        <v>0.55063686041710702</v>
      </c>
      <c r="I50" s="223">
        <v>8.0173017029066802</v>
      </c>
      <c r="J50" s="225">
        <v>0.68568257189719395</v>
      </c>
      <c r="K50" s="104"/>
      <c r="L50" s="104"/>
      <c r="M50" s="104"/>
      <c r="N50" s="104"/>
      <c r="O50" s="104"/>
      <c r="P50" s="104"/>
      <c r="Q50" s="104"/>
      <c r="R50" s="104"/>
      <c r="S50" s="104"/>
      <c r="T50" s="104"/>
      <c r="U50" s="104"/>
      <c r="V50" s="104"/>
      <c r="W50" s="104"/>
      <c r="X50" s="104"/>
      <c r="Y50" s="104"/>
      <c r="Z50" s="255"/>
    </row>
    <row r="51" spans="1:26" ht="13" customHeight="1" x14ac:dyDescent="0.25">
      <c r="A51" s="26" t="s">
        <v>430</v>
      </c>
      <c r="B51" s="184">
        <v>2</v>
      </c>
      <c r="C51" s="223">
        <v>4.7129948735622698</v>
      </c>
      <c r="D51" s="225">
        <v>0.39762557916798902</v>
      </c>
      <c r="E51" s="223">
        <v>3.5840375153291402</v>
      </c>
      <c r="F51" s="225">
        <v>0.35607609653334299</v>
      </c>
      <c r="G51" s="223">
        <v>3.6569535845104202</v>
      </c>
      <c r="H51" s="225">
        <v>0.35290465937354498</v>
      </c>
      <c r="I51" s="223">
        <v>4.3917595720184597</v>
      </c>
      <c r="J51" s="225">
        <v>0.40094730538395501</v>
      </c>
      <c r="K51" s="104"/>
      <c r="L51" s="104"/>
      <c r="M51" s="104"/>
      <c r="N51" s="104"/>
      <c r="O51" s="104"/>
      <c r="P51" s="104"/>
      <c r="Q51" s="104"/>
      <c r="R51" s="104"/>
      <c r="S51" s="104"/>
      <c r="T51" s="104"/>
      <c r="U51" s="104"/>
      <c r="V51" s="104"/>
      <c r="W51" s="104"/>
      <c r="X51" s="104"/>
      <c r="Y51" s="104"/>
      <c r="Z51" s="255"/>
    </row>
    <row r="52" spans="1:26" ht="13" customHeight="1" x14ac:dyDescent="0.25">
      <c r="A52" s="26" t="s">
        <v>431</v>
      </c>
      <c r="B52" s="184">
        <v>2</v>
      </c>
      <c r="C52" s="223">
        <v>20.383743341455599</v>
      </c>
      <c r="D52" s="225">
        <v>1.03353355636405</v>
      </c>
      <c r="E52" s="223">
        <v>15.555322913208901</v>
      </c>
      <c r="F52" s="225">
        <v>1.0648559449264401</v>
      </c>
      <c r="G52" s="223">
        <v>12.0679052212936</v>
      </c>
      <c r="H52" s="225">
        <v>0.82082057982219003</v>
      </c>
      <c r="I52" s="223">
        <v>13.1962442633621</v>
      </c>
      <c r="J52" s="225">
        <v>0.91976841261172404</v>
      </c>
      <c r="K52" s="104"/>
      <c r="L52" s="104"/>
      <c r="M52" s="104"/>
      <c r="N52" s="104"/>
      <c r="O52" s="104"/>
      <c r="P52" s="104"/>
      <c r="Q52" s="104"/>
      <c r="R52" s="104"/>
      <c r="S52" s="104"/>
      <c r="T52" s="104"/>
      <c r="U52" s="104"/>
      <c r="V52" s="104"/>
      <c r="W52" s="104"/>
      <c r="X52" s="104"/>
      <c r="Y52" s="104"/>
      <c r="Z52" s="255"/>
    </row>
    <row r="53" spans="1:26" ht="13" customHeight="1" x14ac:dyDescent="0.25">
      <c r="A53" s="26" t="s">
        <v>432</v>
      </c>
      <c r="B53" s="184">
        <v>2</v>
      </c>
      <c r="C53" s="223">
        <v>15.213899336292499</v>
      </c>
      <c r="D53" s="225">
        <v>0.92123501296676702</v>
      </c>
      <c r="E53" s="223">
        <v>14.758563508954101</v>
      </c>
      <c r="F53" s="225">
        <v>0.89958342872878505</v>
      </c>
      <c r="G53" s="223">
        <v>11.044115181350801</v>
      </c>
      <c r="H53" s="225">
        <v>0.72395122127722</v>
      </c>
      <c r="I53" s="223">
        <v>15.047178233698901</v>
      </c>
      <c r="J53" s="225">
        <v>0.934938466720866</v>
      </c>
      <c r="K53" s="104"/>
      <c r="L53" s="104"/>
      <c r="M53" s="104"/>
      <c r="N53" s="104"/>
      <c r="O53" s="104"/>
      <c r="P53" s="104"/>
      <c r="Q53" s="104"/>
      <c r="R53" s="104"/>
      <c r="S53" s="104"/>
      <c r="T53" s="104"/>
      <c r="U53" s="104"/>
      <c r="V53" s="104"/>
      <c r="W53" s="104"/>
      <c r="X53" s="104"/>
      <c r="Y53" s="104"/>
      <c r="Z53" s="255"/>
    </row>
    <row r="54" spans="1:26" ht="13" customHeight="1" x14ac:dyDescent="0.25">
      <c r="A54" s="26" t="s">
        <v>433</v>
      </c>
      <c r="B54" s="184">
        <v>2</v>
      </c>
      <c r="C54" s="223">
        <v>19.425794130600199</v>
      </c>
      <c r="D54" s="225">
        <v>1.17861402849381</v>
      </c>
      <c r="E54" s="223">
        <v>14.825365748593301</v>
      </c>
      <c r="F54" s="225">
        <v>1.0644554540040201</v>
      </c>
      <c r="G54" s="223">
        <v>12.554872831498701</v>
      </c>
      <c r="H54" s="225">
        <v>1.04807505531948</v>
      </c>
      <c r="I54" s="223">
        <v>18.129620825024599</v>
      </c>
      <c r="J54" s="225">
        <v>1.1452550122007401</v>
      </c>
      <c r="K54" s="104"/>
      <c r="L54" s="104"/>
      <c r="M54" s="104"/>
      <c r="N54" s="104"/>
      <c r="O54" s="104"/>
      <c r="P54" s="104"/>
      <c r="Q54" s="104"/>
      <c r="R54" s="104"/>
      <c r="S54" s="104"/>
      <c r="T54" s="104"/>
      <c r="U54" s="104"/>
      <c r="V54" s="104"/>
      <c r="W54" s="104"/>
      <c r="X54" s="104"/>
      <c r="Y54" s="104"/>
      <c r="Z54" s="255"/>
    </row>
    <row r="55" spans="1:26" ht="13" customHeight="1" x14ac:dyDescent="0.25">
      <c r="A55" s="26" t="s">
        <v>434</v>
      </c>
      <c r="B55" s="184">
        <v>2</v>
      </c>
      <c r="C55" s="223">
        <v>33.848769278347</v>
      </c>
      <c r="D55" s="225">
        <v>1.4703878854968599</v>
      </c>
      <c r="E55" s="223">
        <v>25.260065458885698</v>
      </c>
      <c r="F55" s="225">
        <v>1.3598776639029599</v>
      </c>
      <c r="G55" s="223">
        <v>30.1264927136009</v>
      </c>
      <c r="H55" s="225">
        <v>1.5508225921168799</v>
      </c>
      <c r="I55" s="223">
        <v>27.0542015422816</v>
      </c>
      <c r="J55" s="225">
        <v>1.32363902834377</v>
      </c>
      <c r="K55" s="104"/>
      <c r="L55" s="104"/>
      <c r="M55" s="104"/>
      <c r="N55" s="104"/>
      <c r="O55" s="104"/>
      <c r="P55" s="104"/>
      <c r="Q55" s="104"/>
      <c r="R55" s="104"/>
      <c r="S55" s="104"/>
      <c r="T55" s="104"/>
      <c r="U55" s="104"/>
      <c r="V55" s="104"/>
      <c r="W55" s="104"/>
      <c r="X55" s="104"/>
      <c r="Y55" s="104"/>
      <c r="Z55" s="255"/>
    </row>
    <row r="56" spans="1:26" ht="13" customHeight="1" x14ac:dyDescent="0.25">
      <c r="A56" s="26" t="s">
        <v>435</v>
      </c>
      <c r="B56" s="184">
        <v>2</v>
      </c>
      <c r="C56" s="223">
        <v>29.004559273223201</v>
      </c>
      <c r="D56" s="225">
        <v>1.04444980896896</v>
      </c>
      <c r="E56" s="223">
        <v>23.745553210858802</v>
      </c>
      <c r="F56" s="225">
        <v>0.96926284062024803</v>
      </c>
      <c r="G56" s="223">
        <v>25.1209362709507</v>
      </c>
      <c r="H56" s="225">
        <v>0.86698903080643397</v>
      </c>
      <c r="I56" s="223">
        <v>29.410413524504701</v>
      </c>
      <c r="J56" s="225">
        <v>0.96303773125361103</v>
      </c>
      <c r="K56" s="104"/>
      <c r="L56" s="104"/>
      <c r="M56" s="104"/>
      <c r="N56" s="104"/>
      <c r="O56" s="104"/>
      <c r="P56" s="104"/>
      <c r="Q56" s="104"/>
      <c r="R56" s="104"/>
      <c r="S56" s="104"/>
      <c r="T56" s="104"/>
      <c r="U56" s="104"/>
      <c r="V56" s="104"/>
      <c r="W56" s="104"/>
      <c r="X56" s="104"/>
      <c r="Y56" s="104"/>
      <c r="Z56" s="255"/>
    </row>
    <row r="57" spans="1:26" ht="13" customHeight="1" x14ac:dyDescent="0.25">
      <c r="A57" s="26" t="s">
        <v>436</v>
      </c>
      <c r="B57" s="184">
        <v>2</v>
      </c>
      <c r="C57" s="223">
        <v>21.8258257047219</v>
      </c>
      <c r="D57" s="225">
        <v>1.1407904798641499</v>
      </c>
      <c r="E57" s="223">
        <v>15.3372536841227</v>
      </c>
      <c r="F57" s="225">
        <v>0.94734507823425695</v>
      </c>
      <c r="G57" s="223">
        <v>17.577807390697402</v>
      </c>
      <c r="H57" s="225">
        <v>1.31527671466937</v>
      </c>
      <c r="I57" s="223">
        <v>17.373585296244599</v>
      </c>
      <c r="J57" s="225">
        <v>1.1292310521848501</v>
      </c>
      <c r="K57" s="104"/>
      <c r="L57" s="104"/>
      <c r="M57" s="104"/>
      <c r="N57" s="104"/>
      <c r="O57" s="104"/>
      <c r="P57" s="104"/>
      <c r="Q57" s="104"/>
      <c r="R57" s="104"/>
      <c r="S57" s="104"/>
      <c r="T57" s="104"/>
      <c r="U57" s="104"/>
      <c r="V57" s="104"/>
      <c r="W57" s="104"/>
      <c r="X57" s="104"/>
      <c r="Y57" s="104"/>
      <c r="Z57" s="255"/>
    </row>
    <row r="58" spans="1:26" ht="13" customHeight="1" x14ac:dyDescent="0.25">
      <c r="A58" s="26" t="s">
        <v>437</v>
      </c>
      <c r="B58" s="184">
        <v>2</v>
      </c>
      <c r="C58" s="223">
        <v>19.523988548339702</v>
      </c>
      <c r="D58" s="225">
        <v>0.83676355913351197</v>
      </c>
      <c r="E58" s="223">
        <v>13.2873410595918</v>
      </c>
      <c r="F58" s="225">
        <v>0.69609474315337905</v>
      </c>
      <c r="G58" s="223">
        <v>18.471065783998199</v>
      </c>
      <c r="H58" s="225">
        <v>0.76438558100850496</v>
      </c>
      <c r="I58" s="223">
        <v>15.4513529021448</v>
      </c>
      <c r="J58" s="225">
        <v>0.74923266246115505</v>
      </c>
      <c r="K58" s="104"/>
      <c r="L58" s="104"/>
      <c r="M58" s="104"/>
      <c r="N58" s="104"/>
      <c r="O58" s="104"/>
      <c r="P58" s="104"/>
      <c r="Q58" s="104"/>
      <c r="R58" s="104"/>
      <c r="S58" s="104"/>
      <c r="T58" s="104"/>
      <c r="U58" s="104"/>
      <c r="V58" s="104"/>
      <c r="W58" s="104"/>
      <c r="X58" s="104"/>
      <c r="Y58" s="104"/>
      <c r="Z58" s="255"/>
    </row>
    <row r="59" spans="1:26" ht="13" customHeight="1" x14ac:dyDescent="0.25">
      <c r="A59" s="26" t="s">
        <v>438</v>
      </c>
      <c r="B59" s="184">
        <v>2</v>
      </c>
      <c r="C59" s="223">
        <v>21.429724668451499</v>
      </c>
      <c r="D59" s="225">
        <v>1.4475673371736499</v>
      </c>
      <c r="E59" s="223">
        <v>13.893436905115999</v>
      </c>
      <c r="F59" s="225">
        <v>1.01507477286835</v>
      </c>
      <c r="G59" s="223">
        <v>13.019695850994999</v>
      </c>
      <c r="H59" s="225">
        <v>1.02708518266253</v>
      </c>
      <c r="I59" s="223">
        <v>13.5366113187414</v>
      </c>
      <c r="J59" s="225">
        <v>1.25297523937882</v>
      </c>
      <c r="K59" s="104"/>
      <c r="L59" s="104"/>
      <c r="M59" s="104"/>
      <c r="N59" s="104"/>
      <c r="O59" s="104"/>
      <c r="P59" s="104"/>
      <c r="Q59" s="104"/>
      <c r="R59" s="104"/>
      <c r="S59" s="104"/>
      <c r="T59" s="104"/>
      <c r="U59" s="104"/>
      <c r="V59" s="104"/>
      <c r="W59" s="104"/>
      <c r="X59" s="104"/>
      <c r="Y59" s="104"/>
      <c r="Z59" s="255"/>
    </row>
    <row r="60" spans="1:26" ht="13" customHeight="1" x14ac:dyDescent="0.25">
      <c r="A60" s="26" t="s">
        <v>439</v>
      </c>
      <c r="B60" s="184">
        <v>2</v>
      </c>
      <c r="C60" s="223">
        <v>20.8719420713015</v>
      </c>
      <c r="D60" s="225">
        <v>1.75461341150009</v>
      </c>
      <c r="E60" s="223">
        <v>13.4166813578074</v>
      </c>
      <c r="F60" s="225">
        <v>1.30960981544254</v>
      </c>
      <c r="G60" s="223">
        <v>14.6610716444773</v>
      </c>
      <c r="H60" s="225">
        <v>1.42491183257423</v>
      </c>
      <c r="I60" s="223">
        <v>16.114186692857</v>
      </c>
      <c r="J60" s="225">
        <v>1.4645437888981601</v>
      </c>
      <c r="K60" s="104"/>
      <c r="L60" s="104"/>
      <c r="M60" s="104"/>
      <c r="N60" s="104"/>
      <c r="O60" s="104"/>
      <c r="P60" s="104"/>
      <c r="Q60" s="104"/>
      <c r="R60" s="104"/>
      <c r="S60" s="104"/>
      <c r="T60" s="104"/>
      <c r="U60" s="104"/>
      <c r="V60" s="104"/>
      <c r="W60" s="104"/>
      <c r="X60" s="104"/>
      <c r="Y60" s="104"/>
      <c r="Z60" s="255"/>
    </row>
    <row r="61" spans="1:26" ht="13" customHeight="1" x14ac:dyDescent="0.25">
      <c r="A61" s="26" t="s">
        <v>440</v>
      </c>
      <c r="B61" s="184">
        <v>2</v>
      </c>
      <c r="C61" s="223">
        <v>23.534264751801899</v>
      </c>
      <c r="D61" s="225">
        <v>0.931826608016039</v>
      </c>
      <c r="E61" s="223">
        <v>18.3872022057785</v>
      </c>
      <c r="F61" s="225">
        <v>0.82812534040378905</v>
      </c>
      <c r="G61" s="223">
        <v>19.049923966729601</v>
      </c>
      <c r="H61" s="225">
        <v>0.78058479350252097</v>
      </c>
      <c r="I61" s="223">
        <v>15.887885578172799</v>
      </c>
      <c r="J61" s="225">
        <v>0.827972119162666</v>
      </c>
      <c r="K61" s="104"/>
      <c r="L61" s="104"/>
      <c r="M61" s="104"/>
      <c r="N61" s="104"/>
      <c r="O61" s="104"/>
      <c r="P61" s="104"/>
      <c r="Q61" s="104"/>
      <c r="R61" s="104"/>
      <c r="S61" s="104"/>
      <c r="T61" s="104"/>
      <c r="U61" s="104"/>
      <c r="V61" s="104"/>
      <c r="W61" s="104"/>
      <c r="X61" s="104"/>
      <c r="Y61" s="104"/>
      <c r="Z61" s="255"/>
    </row>
    <row r="62" spans="1:26" ht="13" customHeight="1" x14ac:dyDescent="0.25">
      <c r="A62" s="26" t="s">
        <v>441</v>
      </c>
      <c r="B62" s="184">
        <v>2</v>
      </c>
      <c r="C62" s="223">
        <v>12.1116924674093</v>
      </c>
      <c r="D62" s="225">
        <v>0.75323052138331503</v>
      </c>
      <c r="E62" s="223">
        <v>9.4338102341558407</v>
      </c>
      <c r="F62" s="225">
        <v>0.63733998943592496</v>
      </c>
      <c r="G62" s="223">
        <v>9.0630902415771093</v>
      </c>
      <c r="H62" s="225">
        <v>0.66628495163188795</v>
      </c>
      <c r="I62" s="223">
        <v>7.9334463216445901</v>
      </c>
      <c r="J62" s="225">
        <v>0.57886847551569198</v>
      </c>
      <c r="K62" s="104"/>
      <c r="L62" s="104"/>
      <c r="M62" s="104"/>
      <c r="N62" s="104"/>
      <c r="O62" s="104"/>
      <c r="P62" s="104"/>
      <c r="Q62" s="104"/>
      <c r="R62" s="104"/>
      <c r="S62" s="104"/>
      <c r="T62" s="104"/>
      <c r="U62" s="104"/>
      <c r="V62" s="104"/>
      <c r="W62" s="104"/>
      <c r="X62" s="104"/>
      <c r="Y62" s="104"/>
      <c r="Z62" s="255"/>
    </row>
    <row r="63" spans="1:26" ht="13" customHeight="1" x14ac:dyDescent="0.25">
      <c r="A63" s="211" t="s">
        <v>442</v>
      </c>
      <c r="B63" s="185">
        <v>2</v>
      </c>
      <c r="C63" s="224">
        <v>21.230784033959399</v>
      </c>
      <c r="D63" s="226">
        <v>0.21929994163208999</v>
      </c>
      <c r="E63" s="224">
        <v>15.1114326742636</v>
      </c>
      <c r="F63" s="226">
        <v>0.19499205182337101</v>
      </c>
      <c r="G63" s="224">
        <v>16.2215238259171</v>
      </c>
      <c r="H63" s="226">
        <v>0.19976999035618401</v>
      </c>
      <c r="I63" s="224">
        <v>17.6675391212694</v>
      </c>
      <c r="J63" s="226">
        <v>0.20827617008895399</v>
      </c>
      <c r="K63" s="104"/>
      <c r="L63" s="104"/>
      <c r="M63" s="104"/>
      <c r="N63" s="104"/>
      <c r="O63" s="104"/>
      <c r="P63" s="104"/>
      <c r="Q63" s="104"/>
      <c r="R63" s="104"/>
      <c r="S63" s="104"/>
      <c r="T63" s="104"/>
      <c r="U63" s="104"/>
      <c r="V63" s="104"/>
      <c r="W63" s="104"/>
      <c r="X63" s="104"/>
      <c r="Y63" s="104"/>
      <c r="Z63" s="255"/>
    </row>
    <row r="64" spans="1:26" ht="13" customHeight="1" x14ac:dyDescent="0.25">
      <c r="A64" s="212" t="s">
        <v>443</v>
      </c>
      <c r="B64" s="186">
        <v>2</v>
      </c>
      <c r="C64" s="245">
        <v>20.836265762484999</v>
      </c>
      <c r="D64" s="248">
        <v>0.344425312147145</v>
      </c>
      <c r="E64" s="245">
        <v>15.147783969782999</v>
      </c>
      <c r="F64" s="248">
        <v>0.29979288454879099</v>
      </c>
      <c r="G64" s="245">
        <v>15.544198771444</v>
      </c>
      <c r="H64" s="248">
        <v>0.279203247046861</v>
      </c>
      <c r="I64" s="245">
        <v>19.224421035241299</v>
      </c>
      <c r="J64" s="248">
        <v>0.35405909619535803</v>
      </c>
      <c r="K64" s="104"/>
      <c r="L64" s="104"/>
      <c r="M64" s="104"/>
      <c r="N64" s="104"/>
      <c r="O64" s="104"/>
      <c r="P64" s="104"/>
      <c r="Q64" s="104"/>
      <c r="R64" s="104"/>
      <c r="S64" s="104"/>
      <c r="T64" s="104"/>
      <c r="U64" s="104"/>
      <c r="V64" s="104"/>
      <c r="W64" s="104"/>
      <c r="X64" s="104"/>
      <c r="Y64" s="104"/>
      <c r="Z64" s="255"/>
    </row>
    <row r="65" spans="1:26" ht="13" customHeight="1" x14ac:dyDescent="0.25">
      <c r="A65" s="213" t="s">
        <v>444</v>
      </c>
      <c r="B65" s="187">
        <v>2</v>
      </c>
      <c r="C65" s="246">
        <v>18.811452918530001</v>
      </c>
      <c r="D65" s="249">
        <v>0.151244245508145</v>
      </c>
      <c r="E65" s="246">
        <v>13.6670390580665</v>
      </c>
      <c r="F65" s="249">
        <v>0.13457201589909801</v>
      </c>
      <c r="G65" s="246">
        <v>14.330959755234099</v>
      </c>
      <c r="H65" s="249">
        <v>0.136967142560255</v>
      </c>
      <c r="I65" s="246">
        <v>15.2176935153285</v>
      </c>
      <c r="J65" s="249">
        <v>0.14150120189752499</v>
      </c>
      <c r="K65" s="104"/>
      <c r="L65" s="104"/>
      <c r="M65" s="104"/>
      <c r="N65" s="104"/>
      <c r="O65" s="104"/>
      <c r="P65" s="104"/>
      <c r="Q65" s="104"/>
      <c r="R65" s="104"/>
      <c r="S65" s="104"/>
      <c r="T65" s="104"/>
      <c r="U65" s="104"/>
      <c r="V65" s="104"/>
      <c r="W65" s="104"/>
      <c r="X65" s="104"/>
      <c r="Y65" s="104"/>
      <c r="Z65" s="255"/>
    </row>
    <row r="66" spans="1:26" ht="13" customHeight="1" x14ac:dyDescent="0.25">
      <c r="A66" s="26" t="s">
        <v>445</v>
      </c>
      <c r="B66" s="184">
        <v>2</v>
      </c>
      <c r="C66" s="223">
        <v>30.409854483377899</v>
      </c>
      <c r="D66" s="225">
        <v>2.6878331902535701</v>
      </c>
      <c r="E66" s="223">
        <v>21.709142183913901</v>
      </c>
      <c r="F66" s="225">
        <v>2.25072971817981</v>
      </c>
      <c r="G66" s="223">
        <v>22.1535899151812</v>
      </c>
      <c r="H66" s="225">
        <v>2.1975582091285402</v>
      </c>
      <c r="I66" s="223">
        <v>24.391755371683999</v>
      </c>
      <c r="J66" s="225">
        <v>2.1814836900361998</v>
      </c>
      <c r="K66" s="104"/>
      <c r="L66" s="104"/>
      <c r="M66" s="104"/>
      <c r="N66" s="104"/>
      <c r="O66" s="104"/>
      <c r="P66" s="104"/>
      <c r="Q66" s="104"/>
      <c r="R66" s="104"/>
      <c r="S66" s="104"/>
      <c r="T66" s="104"/>
      <c r="U66" s="104"/>
      <c r="V66" s="104"/>
      <c r="W66" s="104"/>
      <c r="X66" s="104"/>
      <c r="Y66" s="104"/>
      <c r="Z66" s="255"/>
    </row>
    <row r="67" spans="1:26" ht="13" customHeight="1" x14ac:dyDescent="0.25">
      <c r="A67" s="26" t="s">
        <v>446</v>
      </c>
      <c r="B67" s="184">
        <v>2</v>
      </c>
      <c r="C67" s="223">
        <v>27.7660698256602</v>
      </c>
      <c r="D67" s="225">
        <v>2.41564018087014</v>
      </c>
      <c r="E67" s="223">
        <v>23.391969837120602</v>
      </c>
      <c r="F67" s="225">
        <v>2.36557784123158</v>
      </c>
      <c r="G67" s="223">
        <v>17.878187603433901</v>
      </c>
      <c r="H67" s="225">
        <v>1.7625602690193201</v>
      </c>
      <c r="I67" s="223">
        <v>25.817213609034901</v>
      </c>
      <c r="J67" s="225">
        <v>2.1083112924430201</v>
      </c>
      <c r="K67" s="104"/>
      <c r="L67" s="104"/>
      <c r="M67" s="104"/>
      <c r="N67" s="104"/>
      <c r="O67" s="104"/>
      <c r="P67" s="104"/>
      <c r="Q67" s="104"/>
      <c r="R67" s="104"/>
      <c r="S67" s="104"/>
      <c r="T67" s="104"/>
      <c r="U67" s="104"/>
      <c r="V67" s="104"/>
      <c r="W67" s="104"/>
      <c r="X67" s="104"/>
      <c r="Y67" s="104"/>
      <c r="Z67" s="255"/>
    </row>
    <row r="68" spans="1:26" ht="13" customHeight="1" x14ac:dyDescent="0.25">
      <c r="A68" s="26" t="s">
        <v>447</v>
      </c>
      <c r="B68" s="184">
        <v>2</v>
      </c>
      <c r="C68" s="223">
        <v>22.941381940982101</v>
      </c>
      <c r="D68" s="225">
        <v>2.0665135922017801</v>
      </c>
      <c r="E68" s="223">
        <v>17.516723297133801</v>
      </c>
      <c r="F68" s="225">
        <v>1.83267691598056</v>
      </c>
      <c r="G68" s="223">
        <v>16.723000796840001</v>
      </c>
      <c r="H68" s="225">
        <v>1.8690077607418001</v>
      </c>
      <c r="I68" s="223">
        <v>20.270449217444401</v>
      </c>
      <c r="J68" s="225">
        <v>1.8828695363091199</v>
      </c>
      <c r="K68" s="104"/>
      <c r="L68" s="104"/>
      <c r="M68" s="104"/>
      <c r="N68" s="104"/>
      <c r="O68" s="104"/>
      <c r="P68" s="104"/>
      <c r="Q68" s="104"/>
      <c r="R68" s="104"/>
      <c r="S68" s="104"/>
      <c r="T68" s="104"/>
      <c r="U68" s="104"/>
      <c r="V68" s="104"/>
      <c r="W68" s="104"/>
      <c r="X68" s="104"/>
      <c r="Y68" s="104"/>
      <c r="Z68" s="255"/>
    </row>
    <row r="69" spans="1:26" ht="13" customHeight="1" x14ac:dyDescent="0.25">
      <c r="A69" s="27" t="s">
        <v>448</v>
      </c>
      <c r="B69" s="200">
        <v>2</v>
      </c>
      <c r="C69" s="233">
        <v>27.656096541876899</v>
      </c>
      <c r="D69" s="234">
        <v>2.2806281971906301</v>
      </c>
      <c r="E69" s="233">
        <v>17.823752232381</v>
      </c>
      <c r="F69" s="234">
        <v>1.8150937694813001</v>
      </c>
      <c r="G69" s="233">
        <v>31.6493423091556</v>
      </c>
      <c r="H69" s="234">
        <v>2.2367693807514799</v>
      </c>
      <c r="I69" s="233">
        <v>21.286893052700901</v>
      </c>
      <c r="J69" s="234">
        <v>1.4308834814675599</v>
      </c>
      <c r="K69" s="251"/>
      <c r="L69" s="251"/>
      <c r="M69" s="251"/>
      <c r="N69" s="251"/>
      <c r="O69" s="251"/>
      <c r="P69" s="251"/>
      <c r="Q69" s="251"/>
      <c r="R69" s="251"/>
      <c r="S69" s="251"/>
      <c r="T69" s="251"/>
      <c r="U69" s="251"/>
      <c r="V69" s="251"/>
      <c r="W69" s="251"/>
      <c r="X69" s="251"/>
      <c r="Y69" s="251"/>
      <c r="Z69" s="256"/>
    </row>
    <row r="70" spans="1:26" ht="13" customHeight="1" x14ac:dyDescent="0.25">
      <c r="A70" s="26"/>
      <c r="B70" s="188"/>
      <c r="C70" s="223" t="s">
        <v>1002</v>
      </c>
      <c r="D70" s="225" t="s">
        <v>1003</v>
      </c>
      <c r="E70" s="223" t="s">
        <v>1010</v>
      </c>
      <c r="F70" s="225" t="s">
        <v>1011</v>
      </c>
      <c r="G70" s="223" t="s">
        <v>1018</v>
      </c>
      <c r="H70" s="225" t="s">
        <v>1019</v>
      </c>
      <c r="I70" s="223" t="s">
        <v>1026</v>
      </c>
      <c r="J70" s="225" t="s">
        <v>1027</v>
      </c>
      <c r="K70" s="223" t="s">
        <v>1908</v>
      </c>
      <c r="L70" s="225" t="s">
        <v>1909</v>
      </c>
      <c r="M70" s="223" t="s">
        <v>1910</v>
      </c>
      <c r="N70" s="225" t="s">
        <v>1911</v>
      </c>
      <c r="O70" s="223" t="s">
        <v>1912</v>
      </c>
      <c r="P70" s="225" t="s">
        <v>1913</v>
      </c>
      <c r="Q70" s="223" t="s">
        <v>1914</v>
      </c>
      <c r="R70" s="225" t="s">
        <v>1915</v>
      </c>
      <c r="S70" s="104" t="s">
        <v>1916</v>
      </c>
      <c r="T70" s="104" t="s">
        <v>1917</v>
      </c>
      <c r="U70" s="104" t="s">
        <v>1918</v>
      </c>
      <c r="V70" s="104" t="s">
        <v>1919</v>
      </c>
      <c r="W70" s="104" t="s">
        <v>1920</v>
      </c>
      <c r="X70" s="104" t="s">
        <v>1921</v>
      </c>
      <c r="Y70" s="104" t="s">
        <v>1922</v>
      </c>
      <c r="Z70" s="255" t="s">
        <v>1923</v>
      </c>
    </row>
    <row r="71" spans="1:26" ht="13" customHeight="1" x14ac:dyDescent="0.25">
      <c r="A71" s="26" t="s">
        <v>392</v>
      </c>
      <c r="B71" s="188">
        <v>1</v>
      </c>
      <c r="C71" s="223">
        <v>28.383689791645299</v>
      </c>
      <c r="D71" s="225">
        <v>1.2848282739549699</v>
      </c>
      <c r="E71" s="223">
        <v>20.770484329911898</v>
      </c>
      <c r="F71" s="225">
        <v>1.1537434469983401</v>
      </c>
      <c r="G71" s="223">
        <v>14.92157954888</v>
      </c>
      <c r="H71" s="225">
        <v>1.0187861094973401</v>
      </c>
      <c r="I71" s="223">
        <v>27.366984159323302</v>
      </c>
      <c r="J71" s="225">
        <v>1.3103590018768201</v>
      </c>
      <c r="K71" s="223">
        <v>5.9600351094088699</v>
      </c>
      <c r="L71" s="225">
        <v>1.7646164139595599</v>
      </c>
      <c r="M71" s="223">
        <v>2.7604814745268502</v>
      </c>
      <c r="N71" s="225">
        <v>1.6360503486360101</v>
      </c>
      <c r="O71" s="223">
        <v>-0.49435157047290601</v>
      </c>
      <c r="P71" s="225">
        <v>1.5026032051692799</v>
      </c>
      <c r="Q71" s="223">
        <v>7.56609729276117</v>
      </c>
      <c r="R71" s="225">
        <v>1.7354344974795299</v>
      </c>
      <c r="S71" s="104"/>
      <c r="T71" s="104"/>
      <c r="U71" s="104"/>
      <c r="V71" s="104"/>
      <c r="W71" s="104"/>
      <c r="X71" s="104"/>
      <c r="Y71" s="104"/>
      <c r="Z71" s="255"/>
    </row>
    <row r="72" spans="1:26" ht="13" customHeight="1" x14ac:dyDescent="0.25">
      <c r="A72" s="26" t="s">
        <v>396</v>
      </c>
      <c r="B72" s="188">
        <v>1</v>
      </c>
      <c r="C72" s="223">
        <v>34.2018723661038</v>
      </c>
      <c r="D72" s="225">
        <v>0.92404783850454697</v>
      </c>
      <c r="E72" s="223">
        <v>26.667006975599399</v>
      </c>
      <c r="F72" s="225">
        <v>0.80007280248974999</v>
      </c>
      <c r="G72" s="223">
        <v>13.835999910363</v>
      </c>
      <c r="H72" s="225">
        <v>0.71135161155589799</v>
      </c>
      <c r="I72" s="223">
        <v>32.611501160285798</v>
      </c>
      <c r="J72" s="225">
        <v>0.97095072188898301</v>
      </c>
      <c r="K72" s="223">
        <v>4.6121638878602997</v>
      </c>
      <c r="L72" s="225">
        <v>1.43259102347767</v>
      </c>
      <c r="M72" s="223">
        <v>3.6913587778204402</v>
      </c>
      <c r="N72" s="225">
        <v>1.23976516734568</v>
      </c>
      <c r="O72" s="223">
        <v>-6.92137019359373</v>
      </c>
      <c r="P72" s="225">
        <v>1.2725495537898199</v>
      </c>
      <c r="Q72" s="223">
        <v>2.0107433996751598</v>
      </c>
      <c r="R72" s="225">
        <v>1.4424844968100301</v>
      </c>
      <c r="S72" s="104"/>
      <c r="T72" s="104"/>
      <c r="U72" s="104"/>
      <c r="V72" s="104"/>
      <c r="W72" s="104"/>
      <c r="X72" s="104"/>
      <c r="Y72" s="104"/>
      <c r="Z72" s="255"/>
    </row>
    <row r="73" spans="1:26" ht="13" customHeight="1" x14ac:dyDescent="0.25">
      <c r="A73" s="210" t="s">
        <v>398</v>
      </c>
      <c r="B73" s="188">
        <v>1</v>
      </c>
      <c r="C73" s="223">
        <v>33.378606338486797</v>
      </c>
      <c r="D73" s="225">
        <v>1.48417532664859</v>
      </c>
      <c r="E73" s="223">
        <v>21.545480466269002</v>
      </c>
      <c r="F73" s="225">
        <v>0.96382875298917003</v>
      </c>
      <c r="G73" s="223">
        <v>14.994045268184401</v>
      </c>
      <c r="H73" s="225">
        <v>1.0305984334613101</v>
      </c>
      <c r="I73" s="223">
        <v>34.888014453268298</v>
      </c>
      <c r="J73" s="225">
        <v>1.40500543204757</v>
      </c>
      <c r="K73" s="223">
        <v>4.8740956327620797</v>
      </c>
      <c r="L73" s="225">
        <v>2.2651587386405501</v>
      </c>
      <c r="M73" s="223">
        <v>3.0028363541237</v>
      </c>
      <c r="N73" s="225">
        <v>1.5321149421125699</v>
      </c>
      <c r="O73" s="223">
        <v>-6.4172679511402997</v>
      </c>
      <c r="P73" s="225">
        <v>1.72133875075027</v>
      </c>
      <c r="Q73" s="223">
        <v>2.4882275618872298</v>
      </c>
      <c r="R73" s="225">
        <v>1.8816541138423399</v>
      </c>
      <c r="S73" s="104"/>
      <c r="T73" s="104"/>
      <c r="U73" s="104"/>
      <c r="V73" s="104"/>
      <c r="W73" s="104"/>
      <c r="X73" s="104"/>
      <c r="Y73" s="104"/>
      <c r="Z73" s="255"/>
    </row>
    <row r="74" spans="1:26" ht="13" customHeight="1" x14ac:dyDescent="0.25">
      <c r="A74" s="26" t="s">
        <v>399</v>
      </c>
      <c r="B74" s="188">
        <v>1</v>
      </c>
      <c r="C74" s="223">
        <v>51.717306099354303</v>
      </c>
      <c r="D74" s="225">
        <v>1.70392047291238</v>
      </c>
      <c r="E74" s="223">
        <v>33.861250991559999</v>
      </c>
      <c r="F74" s="225">
        <v>1.3397370635416399</v>
      </c>
      <c r="G74" s="223">
        <v>26.891301322138901</v>
      </c>
      <c r="H74" s="225">
        <v>1.4210198556323601</v>
      </c>
      <c r="I74" s="223">
        <v>37.656346060978201</v>
      </c>
      <c r="J74" s="225">
        <v>1.34338921896313</v>
      </c>
      <c r="K74" s="223">
        <v>-5.3810664804366999</v>
      </c>
      <c r="L74" s="225">
        <v>2.2411175063303199</v>
      </c>
      <c r="M74" s="223">
        <v>-10.106212735384901</v>
      </c>
      <c r="N74" s="225">
        <v>1.97728289232703</v>
      </c>
      <c r="O74" s="223">
        <v>-16.390095721340199</v>
      </c>
      <c r="P74" s="225">
        <v>2.0953367761243902</v>
      </c>
      <c r="Q74" s="223">
        <v>-6.4130493220322098</v>
      </c>
      <c r="R74" s="225">
        <v>2.03410325656519</v>
      </c>
      <c r="S74" s="104"/>
      <c r="T74" s="104"/>
      <c r="U74" s="104"/>
      <c r="V74" s="104"/>
      <c r="W74" s="104"/>
      <c r="X74" s="104"/>
      <c r="Y74" s="104"/>
      <c r="Z74" s="255"/>
    </row>
    <row r="75" spans="1:26" ht="13" customHeight="1" x14ac:dyDescent="0.25">
      <c r="A75" s="26" t="s">
        <v>410</v>
      </c>
      <c r="B75" s="188">
        <v>1</v>
      </c>
      <c r="C75" s="223">
        <v>16.878622671442599</v>
      </c>
      <c r="D75" s="225">
        <v>1.4132131658681899</v>
      </c>
      <c r="E75" s="223">
        <v>12.6298029412138</v>
      </c>
      <c r="F75" s="225">
        <v>1.0881818493226201</v>
      </c>
      <c r="G75" s="223">
        <v>9.5309387109159296</v>
      </c>
      <c r="H75" s="225">
        <v>1.09881514475673</v>
      </c>
      <c r="I75" s="223">
        <v>20.560861824672301</v>
      </c>
      <c r="J75" s="225">
        <v>1.48846891556216</v>
      </c>
      <c r="K75" s="223">
        <v>-2.2026908353686401</v>
      </c>
      <c r="L75" s="225">
        <v>1.87794559234986</v>
      </c>
      <c r="M75" s="223">
        <v>0.43152067013737899</v>
      </c>
      <c r="N75" s="225">
        <v>1.4836858821660299</v>
      </c>
      <c r="O75" s="223">
        <v>-6.0426284564470203</v>
      </c>
      <c r="P75" s="225">
        <v>1.5117033279202801</v>
      </c>
      <c r="Q75" s="223">
        <v>0.56610452768996899</v>
      </c>
      <c r="R75" s="225">
        <v>2.0641588089464098</v>
      </c>
      <c r="S75" s="104"/>
      <c r="T75" s="104"/>
      <c r="U75" s="104"/>
      <c r="V75" s="104"/>
      <c r="W75" s="104"/>
      <c r="X75" s="104"/>
      <c r="Y75" s="104"/>
      <c r="Z75" s="255"/>
    </row>
    <row r="76" spans="1:26" ht="13" customHeight="1" x14ac:dyDescent="0.25">
      <c r="A76" s="26" t="s">
        <v>415</v>
      </c>
      <c r="B76" s="188">
        <v>1</v>
      </c>
      <c r="C76" s="223">
        <v>6.3215885678043797</v>
      </c>
      <c r="D76" s="225">
        <v>0.61603554708679997</v>
      </c>
      <c r="E76" s="223">
        <v>6.6006129674582104</v>
      </c>
      <c r="F76" s="225">
        <v>0.613518196746353</v>
      </c>
      <c r="G76" s="223">
        <v>3.9349700511802901</v>
      </c>
      <c r="H76" s="225">
        <v>0.56243670834450199</v>
      </c>
      <c r="I76" s="223">
        <v>5.2062642418903398</v>
      </c>
      <c r="J76" s="225">
        <v>0.54728123677404195</v>
      </c>
      <c r="K76" s="223">
        <v>2.0137277276042398</v>
      </c>
      <c r="L76" s="225">
        <v>0.81208913077174605</v>
      </c>
      <c r="M76" s="223">
        <v>1.77467820071275</v>
      </c>
      <c r="N76" s="225">
        <v>0.83467895932246905</v>
      </c>
      <c r="O76" s="223">
        <v>0.23033935075546699</v>
      </c>
      <c r="P76" s="225">
        <v>0.72225561686949902</v>
      </c>
      <c r="Q76" s="223">
        <v>2.7347300726659398</v>
      </c>
      <c r="R76" s="225">
        <v>0.70065730866642595</v>
      </c>
      <c r="S76" s="104"/>
      <c r="T76" s="104"/>
      <c r="U76" s="104"/>
      <c r="V76" s="104"/>
      <c r="W76" s="104"/>
      <c r="X76" s="104"/>
      <c r="Y76" s="104"/>
      <c r="Z76" s="255"/>
    </row>
    <row r="77" spans="1:26" ht="13" customHeight="1" x14ac:dyDescent="0.25">
      <c r="A77" s="26" t="s">
        <v>417</v>
      </c>
      <c r="B77" s="188">
        <v>1</v>
      </c>
      <c r="C77" s="223">
        <v>23.815802653952002</v>
      </c>
      <c r="D77" s="225">
        <v>1.0802834037273299</v>
      </c>
      <c r="E77" s="223">
        <v>16.005404532968601</v>
      </c>
      <c r="F77" s="225">
        <v>0.95689217725181697</v>
      </c>
      <c r="G77" s="223">
        <v>12.3325904984773</v>
      </c>
      <c r="H77" s="225">
        <v>0.90007373772527499</v>
      </c>
      <c r="I77" s="223">
        <v>17.898142629593199</v>
      </c>
      <c r="J77" s="225">
        <v>1.0884428517212701</v>
      </c>
      <c r="K77" s="223">
        <v>7.8375362175538497</v>
      </c>
      <c r="L77" s="225">
        <v>1.6142006045325501</v>
      </c>
      <c r="M77" s="223">
        <v>5.25550405104915</v>
      </c>
      <c r="N77" s="225">
        <v>1.2732133065417</v>
      </c>
      <c r="O77" s="223">
        <v>3.2525733687101201</v>
      </c>
      <c r="P77" s="225">
        <v>1.20719778786279</v>
      </c>
      <c r="Q77" s="223">
        <v>6.8582760043545896</v>
      </c>
      <c r="R77" s="225">
        <v>1.40163076490154</v>
      </c>
      <c r="S77" s="104"/>
      <c r="T77" s="104"/>
      <c r="U77" s="104"/>
      <c r="V77" s="104"/>
      <c r="W77" s="104"/>
      <c r="X77" s="104"/>
      <c r="Y77" s="104"/>
      <c r="Z77" s="255"/>
    </row>
    <row r="78" spans="1:26" ht="13" customHeight="1" x14ac:dyDescent="0.25">
      <c r="A78" s="26" t="s">
        <v>423</v>
      </c>
      <c r="B78" s="188">
        <v>1</v>
      </c>
      <c r="C78" s="223">
        <v>21.827772921135701</v>
      </c>
      <c r="D78" s="225">
        <v>1.15299163466054</v>
      </c>
      <c r="E78" s="223">
        <v>10.55125885142</v>
      </c>
      <c r="F78" s="225">
        <v>0.77992325647340499</v>
      </c>
      <c r="G78" s="223">
        <v>10.464419999076799</v>
      </c>
      <c r="H78" s="225">
        <v>0.66708023578785103</v>
      </c>
      <c r="I78" s="223">
        <v>11.4534060874857</v>
      </c>
      <c r="J78" s="225">
        <v>0.76095340169108505</v>
      </c>
      <c r="K78" s="223">
        <v>1.2219628185206599</v>
      </c>
      <c r="L78" s="225">
        <v>1.4577876912732901</v>
      </c>
      <c r="M78" s="223">
        <v>-1.57477665113291</v>
      </c>
      <c r="N78" s="225">
        <v>1.02718394741715</v>
      </c>
      <c r="O78" s="223">
        <v>-2.35721341544137</v>
      </c>
      <c r="P78" s="225">
        <v>1.0921464781072501</v>
      </c>
      <c r="Q78" s="223">
        <v>-2.5052880620348499</v>
      </c>
      <c r="R78" s="225">
        <v>1.0977152146456699</v>
      </c>
      <c r="S78" s="104"/>
      <c r="T78" s="104"/>
      <c r="U78" s="104"/>
      <c r="V78" s="104"/>
      <c r="W78" s="104"/>
      <c r="X78" s="104"/>
      <c r="Y78" s="104"/>
      <c r="Z78" s="255"/>
    </row>
    <row r="79" spans="1:26" ht="13" customHeight="1" x14ac:dyDescent="0.25">
      <c r="A79" s="26" t="s">
        <v>428</v>
      </c>
      <c r="B79" s="188">
        <v>1</v>
      </c>
      <c r="C79" s="223">
        <v>10.4259248058101</v>
      </c>
      <c r="D79" s="225">
        <v>0.74171422281403898</v>
      </c>
      <c r="E79" s="223">
        <v>7.6740602208480198</v>
      </c>
      <c r="F79" s="225">
        <v>0.65804465366198905</v>
      </c>
      <c r="G79" s="223">
        <v>7.6351754537975198</v>
      </c>
      <c r="H79" s="225">
        <v>0.55214364127027604</v>
      </c>
      <c r="I79" s="223">
        <v>7.2715851140294303</v>
      </c>
      <c r="J79" s="225">
        <v>0.638146933775536</v>
      </c>
      <c r="K79" s="223">
        <v>-0.86125149025817105</v>
      </c>
      <c r="L79" s="225">
        <v>1.11045442104752</v>
      </c>
      <c r="M79" s="223">
        <v>-2.1616434686822799</v>
      </c>
      <c r="N79" s="225">
        <v>1.0650269666568499</v>
      </c>
      <c r="O79" s="223">
        <v>-2.8631236537287199</v>
      </c>
      <c r="P79" s="225">
        <v>0.98505639368404097</v>
      </c>
      <c r="Q79" s="223">
        <v>-1.7378237430342101</v>
      </c>
      <c r="R79" s="225">
        <v>0.90627147102745498</v>
      </c>
      <c r="S79" s="104"/>
      <c r="T79" s="104"/>
      <c r="U79" s="104"/>
      <c r="V79" s="104"/>
      <c r="W79" s="104"/>
      <c r="X79" s="104"/>
      <c r="Y79" s="104"/>
      <c r="Z79" s="255"/>
    </row>
    <row r="80" spans="1:26" ht="13" customHeight="1" x14ac:dyDescent="0.25">
      <c r="A80" s="26" t="s">
        <v>433</v>
      </c>
      <c r="B80" s="188">
        <v>1</v>
      </c>
      <c r="C80" s="223">
        <v>24.052735725196399</v>
      </c>
      <c r="D80" s="225">
        <v>1.09064782937853</v>
      </c>
      <c r="E80" s="223">
        <v>18.9977751067592</v>
      </c>
      <c r="F80" s="225">
        <v>0.97548374881371602</v>
      </c>
      <c r="G80" s="223">
        <v>11.7099671167711</v>
      </c>
      <c r="H80" s="225">
        <v>0.76716399827939497</v>
      </c>
      <c r="I80" s="223">
        <v>20.823409179020501</v>
      </c>
      <c r="J80" s="225">
        <v>1.0105804526131299</v>
      </c>
      <c r="K80" s="223">
        <v>4.6269415945962402</v>
      </c>
      <c r="L80" s="225">
        <v>1.6058155921183801</v>
      </c>
      <c r="M80" s="223">
        <v>4.1724093581659201</v>
      </c>
      <c r="N80" s="225">
        <v>1.4438261521937401</v>
      </c>
      <c r="O80" s="223">
        <v>-0.84490571472758802</v>
      </c>
      <c r="P80" s="225">
        <v>1.2988463811548101</v>
      </c>
      <c r="Q80" s="223">
        <v>2.6937883539959202</v>
      </c>
      <c r="R80" s="225">
        <v>1.52737745635277</v>
      </c>
      <c r="S80" s="104"/>
      <c r="T80" s="104"/>
      <c r="U80" s="104"/>
      <c r="V80" s="104"/>
      <c r="W80" s="104"/>
      <c r="X80" s="104"/>
      <c r="Y80" s="104"/>
      <c r="Z80" s="255"/>
    </row>
    <row r="81" spans="1:26" ht="13" customHeight="1" x14ac:dyDescent="0.25">
      <c r="A81" s="26" t="s">
        <v>435</v>
      </c>
      <c r="B81" s="188">
        <v>1</v>
      </c>
      <c r="C81" s="223">
        <v>23.680505428549498</v>
      </c>
      <c r="D81" s="225">
        <v>1.08768760303058</v>
      </c>
      <c r="E81" s="223">
        <v>20.186388202402402</v>
      </c>
      <c r="F81" s="225">
        <v>1.1532832043092101</v>
      </c>
      <c r="G81" s="223">
        <v>13.311357523385199</v>
      </c>
      <c r="H81" s="225">
        <v>0.965382261975268</v>
      </c>
      <c r="I81" s="223">
        <v>26.014990214248101</v>
      </c>
      <c r="J81" s="225">
        <v>1.22176291592011</v>
      </c>
      <c r="K81" s="223">
        <v>-5.3240538446736299</v>
      </c>
      <c r="L81" s="225">
        <v>1.50795879427845</v>
      </c>
      <c r="M81" s="223">
        <v>-3.55916500845637</v>
      </c>
      <c r="N81" s="225">
        <v>1.50649679838656</v>
      </c>
      <c r="O81" s="223">
        <v>-11.809578747565499</v>
      </c>
      <c r="P81" s="225">
        <v>1.29754880111507</v>
      </c>
      <c r="Q81" s="223">
        <v>-3.3954233102565698</v>
      </c>
      <c r="R81" s="225">
        <v>1.55568193874445</v>
      </c>
      <c r="S81" s="104"/>
      <c r="T81" s="104"/>
      <c r="U81" s="104"/>
      <c r="V81" s="104"/>
      <c r="W81" s="104"/>
      <c r="X81" s="104"/>
      <c r="Y81" s="104"/>
      <c r="Z81" s="255"/>
    </row>
    <row r="82" spans="1:26" ht="13" customHeight="1" x14ac:dyDescent="0.25">
      <c r="A82" s="26" t="s">
        <v>437</v>
      </c>
      <c r="B82" s="188">
        <v>1</v>
      </c>
      <c r="C82" s="223">
        <v>15.766864376234899</v>
      </c>
      <c r="D82" s="225">
        <v>0.83946957933259903</v>
      </c>
      <c r="E82" s="223">
        <v>10.2090827771046</v>
      </c>
      <c r="F82" s="225">
        <v>0.79120937970647298</v>
      </c>
      <c r="G82" s="223">
        <v>9.2936131393980101</v>
      </c>
      <c r="H82" s="225">
        <v>0.74857729817499896</v>
      </c>
      <c r="I82" s="223">
        <v>11.0609952987213</v>
      </c>
      <c r="J82" s="225">
        <v>0.71481706030291603</v>
      </c>
      <c r="K82" s="223">
        <v>-3.7571241721048101</v>
      </c>
      <c r="L82" s="225">
        <v>1.1852773635392799</v>
      </c>
      <c r="M82" s="223">
        <v>-3.0782582824871998</v>
      </c>
      <c r="N82" s="225">
        <v>1.05383118855976</v>
      </c>
      <c r="O82" s="223">
        <v>-9.1774526446002103</v>
      </c>
      <c r="P82" s="225">
        <v>1.0698847077123299</v>
      </c>
      <c r="Q82" s="223">
        <v>-4.3903576034235501</v>
      </c>
      <c r="R82" s="225">
        <v>1.0355254763639301</v>
      </c>
      <c r="S82" s="104"/>
      <c r="T82" s="104"/>
      <c r="U82" s="104"/>
      <c r="V82" s="104"/>
      <c r="W82" s="104"/>
      <c r="X82" s="104"/>
      <c r="Y82" s="104"/>
      <c r="Z82" s="255"/>
    </row>
    <row r="83" spans="1:26" ht="13" customHeight="1" x14ac:dyDescent="0.25">
      <c r="A83" s="26" t="s">
        <v>438</v>
      </c>
      <c r="B83" s="188">
        <v>1</v>
      </c>
      <c r="C83" s="223">
        <v>24.1434023819847</v>
      </c>
      <c r="D83" s="225">
        <v>1.2504689547909</v>
      </c>
      <c r="E83" s="223">
        <v>16.325168053530899</v>
      </c>
      <c r="F83" s="225">
        <v>0.92086957987027096</v>
      </c>
      <c r="G83" s="223">
        <v>13.883076698806001</v>
      </c>
      <c r="H83" s="225">
        <v>0.84803251901815302</v>
      </c>
      <c r="I83" s="223">
        <v>13.1632679407228</v>
      </c>
      <c r="J83" s="225">
        <v>0.89163831226563595</v>
      </c>
      <c r="K83" s="223">
        <v>2.71367771353317</v>
      </c>
      <c r="L83" s="225">
        <v>1.9128836353913099</v>
      </c>
      <c r="M83" s="223">
        <v>2.4317311484149</v>
      </c>
      <c r="N83" s="225">
        <v>1.37053915582306</v>
      </c>
      <c r="O83" s="223">
        <v>0.86338084781104596</v>
      </c>
      <c r="P83" s="225">
        <v>1.33193961040176</v>
      </c>
      <c r="Q83" s="223">
        <v>-0.373343378018554</v>
      </c>
      <c r="R83" s="225">
        <v>1.53784454038642</v>
      </c>
      <c r="S83" s="104"/>
      <c r="T83" s="104"/>
      <c r="U83" s="104"/>
      <c r="V83" s="104"/>
      <c r="W83" s="104"/>
      <c r="X83" s="104"/>
      <c r="Y83" s="104"/>
      <c r="Z83" s="255"/>
    </row>
    <row r="84" spans="1:26" ht="13" customHeight="1" x14ac:dyDescent="0.25">
      <c r="A84" s="62" t="s">
        <v>449</v>
      </c>
      <c r="B84" s="189">
        <v>1</v>
      </c>
      <c r="C84" s="247">
        <v>23.4346739824345</v>
      </c>
      <c r="D84" s="250">
        <v>0.32778894217536902</v>
      </c>
      <c r="E84" s="247">
        <v>16.706524662564799</v>
      </c>
      <c r="F84" s="250">
        <v>0.27687830253148199</v>
      </c>
      <c r="G84" s="247">
        <v>12.3120824977658</v>
      </c>
      <c r="H84" s="250">
        <v>0.25613304196845299</v>
      </c>
      <c r="I84" s="247">
        <v>19.257312825914301</v>
      </c>
      <c r="J84" s="250">
        <v>0.30012134455753497</v>
      </c>
      <c r="K84" s="247">
        <v>0.92926863838180795</v>
      </c>
      <c r="L84" s="250">
        <v>0.47249888876363899</v>
      </c>
      <c r="M84" s="247">
        <v>0.18870177628657001</v>
      </c>
      <c r="N84" s="250">
        <v>0.40582564931247</v>
      </c>
      <c r="O84" s="247">
        <v>-5.1134478717472804</v>
      </c>
      <c r="P84" s="250">
        <v>0.37725291323924398</v>
      </c>
      <c r="Q84" s="247">
        <v>0.195805816213698</v>
      </c>
      <c r="R84" s="250">
        <v>0.43263860164051399</v>
      </c>
      <c r="S84" s="104"/>
      <c r="T84" s="104"/>
      <c r="U84" s="104"/>
      <c r="V84" s="104"/>
      <c r="W84" s="104"/>
      <c r="X84" s="104"/>
      <c r="Y84" s="104"/>
      <c r="Z84" s="255"/>
    </row>
    <row r="85" spans="1:26" ht="13" customHeight="1" x14ac:dyDescent="0.25">
      <c r="A85" s="26" t="s">
        <v>121</v>
      </c>
      <c r="B85" s="188">
        <v>1</v>
      </c>
      <c r="C85" s="223">
        <v>34.7469361477375</v>
      </c>
      <c r="D85" s="225">
        <v>1.30306349843414</v>
      </c>
      <c r="E85" s="223">
        <v>30.060919323708202</v>
      </c>
      <c r="F85" s="225">
        <v>1.21026576888527</v>
      </c>
      <c r="G85" s="223">
        <v>13.0660735777884</v>
      </c>
      <c r="H85" s="225">
        <v>0.98023358111794801</v>
      </c>
      <c r="I85" s="223">
        <v>31.1031516766833</v>
      </c>
      <c r="J85" s="225">
        <v>1.31367466279645</v>
      </c>
      <c r="K85" s="223">
        <v>4.4737648605284601</v>
      </c>
      <c r="L85" s="225">
        <v>2.0531037960864702</v>
      </c>
      <c r="M85" s="223">
        <v>4.3133442645216196</v>
      </c>
      <c r="N85" s="225">
        <v>1.8717991910871099</v>
      </c>
      <c r="O85" s="223">
        <v>-7.2800287763590203</v>
      </c>
      <c r="P85" s="225">
        <v>1.8282170634045101</v>
      </c>
      <c r="Q85" s="223">
        <v>1.6326472256425499</v>
      </c>
      <c r="R85" s="225">
        <v>2.0771849203619199</v>
      </c>
      <c r="S85" s="104"/>
      <c r="T85" s="104"/>
      <c r="U85" s="104"/>
      <c r="V85" s="104"/>
      <c r="W85" s="104"/>
      <c r="X85" s="104"/>
      <c r="Y85" s="104"/>
      <c r="Z85" s="255"/>
    </row>
    <row r="86" spans="1:26" ht="13" customHeight="1" x14ac:dyDescent="0.25">
      <c r="A86" s="26" t="s">
        <v>446</v>
      </c>
      <c r="B86" s="188">
        <v>1</v>
      </c>
      <c r="C86" s="223">
        <v>21.725539947663101</v>
      </c>
      <c r="D86" s="225">
        <v>1.9892305190872901</v>
      </c>
      <c r="E86" s="223">
        <v>19.0469840318579</v>
      </c>
      <c r="F86" s="225">
        <v>1.7681532893777701</v>
      </c>
      <c r="G86" s="223">
        <v>7.4626552444955996</v>
      </c>
      <c r="H86" s="225">
        <v>1.00792798940967</v>
      </c>
      <c r="I86" s="223">
        <v>19.594138041069201</v>
      </c>
      <c r="J86" s="225">
        <v>1.60750256764433</v>
      </c>
      <c r="K86" s="223">
        <v>-6.0405298779971401</v>
      </c>
      <c r="L86" s="225">
        <v>3.1292739639575502</v>
      </c>
      <c r="M86" s="223">
        <v>-4.3449858052627599</v>
      </c>
      <c r="N86" s="225">
        <v>2.9533581864825198</v>
      </c>
      <c r="O86" s="223">
        <v>-10.4155323589383</v>
      </c>
      <c r="P86" s="225">
        <v>2.0304032933781602</v>
      </c>
      <c r="Q86" s="223">
        <v>-6.2230755679656697</v>
      </c>
      <c r="R86" s="225">
        <v>2.6512338657360801</v>
      </c>
      <c r="S86" s="104"/>
      <c r="T86" s="104"/>
      <c r="U86" s="104"/>
      <c r="V86" s="104"/>
      <c r="W86" s="104"/>
      <c r="X86" s="104"/>
      <c r="Y86" s="104"/>
      <c r="Z86" s="255"/>
    </row>
    <row r="87" spans="1:26" ht="13" customHeight="1" x14ac:dyDescent="0.25">
      <c r="A87" s="27" t="s">
        <v>447</v>
      </c>
      <c r="B87" s="203">
        <v>1</v>
      </c>
      <c r="C87" s="233">
        <v>23.0424912935622</v>
      </c>
      <c r="D87" s="234">
        <v>1.86785075549463</v>
      </c>
      <c r="E87" s="233">
        <v>17.527129369652599</v>
      </c>
      <c r="F87" s="234">
        <v>1.4334709421387399</v>
      </c>
      <c r="G87" s="233">
        <v>11.575090485961701</v>
      </c>
      <c r="H87" s="234">
        <v>1.2362902509923701</v>
      </c>
      <c r="I87" s="233">
        <v>21.8910888249567</v>
      </c>
      <c r="J87" s="234">
        <v>1.82335227870594</v>
      </c>
      <c r="K87" s="233">
        <v>0.10110935258017099</v>
      </c>
      <c r="L87" s="234">
        <v>2.7855600642521701</v>
      </c>
      <c r="M87" s="233">
        <v>1.04060725187978E-2</v>
      </c>
      <c r="N87" s="234">
        <v>2.3267023059094001</v>
      </c>
      <c r="O87" s="233">
        <v>-5.1479103108783004</v>
      </c>
      <c r="P87" s="234">
        <v>2.2408934812729999</v>
      </c>
      <c r="Q87" s="233">
        <v>1.62063960751226</v>
      </c>
      <c r="R87" s="234">
        <v>2.6210324727143401</v>
      </c>
      <c r="S87" s="251"/>
      <c r="T87" s="251"/>
      <c r="U87" s="251"/>
      <c r="V87" s="251"/>
      <c r="W87" s="251"/>
      <c r="X87" s="251"/>
      <c r="Y87" s="251"/>
      <c r="Z87" s="256"/>
    </row>
    <row r="88" spans="1:26" ht="13" customHeight="1" x14ac:dyDescent="0.25">
      <c r="A88" s="26"/>
      <c r="B88" s="96"/>
      <c r="C88" s="223" t="s">
        <v>1002</v>
      </c>
      <c r="D88" s="225" t="s">
        <v>1003</v>
      </c>
      <c r="E88" s="223" t="s">
        <v>1010</v>
      </c>
      <c r="F88" s="225" t="s">
        <v>1011</v>
      </c>
      <c r="G88" s="223" t="s">
        <v>1018</v>
      </c>
      <c r="H88" s="225" t="s">
        <v>1019</v>
      </c>
      <c r="I88" s="223" t="s">
        <v>1026</v>
      </c>
      <c r="J88" s="225" t="s">
        <v>1027</v>
      </c>
      <c r="K88" s="104" t="s">
        <v>1908</v>
      </c>
      <c r="L88" s="104" t="s">
        <v>1909</v>
      </c>
      <c r="M88" s="104" t="s">
        <v>1910</v>
      </c>
      <c r="N88" s="104" t="s">
        <v>1911</v>
      </c>
      <c r="O88" s="104" t="s">
        <v>1912</v>
      </c>
      <c r="P88" s="104" t="s">
        <v>1913</v>
      </c>
      <c r="Q88" s="104" t="s">
        <v>1914</v>
      </c>
      <c r="R88" s="104" t="s">
        <v>1915</v>
      </c>
      <c r="S88" s="223" t="s">
        <v>1916</v>
      </c>
      <c r="T88" s="225" t="s">
        <v>1917</v>
      </c>
      <c r="U88" s="223" t="s">
        <v>1918</v>
      </c>
      <c r="V88" s="225" t="s">
        <v>1919</v>
      </c>
      <c r="W88" s="223" t="s">
        <v>1920</v>
      </c>
      <c r="X88" s="225" t="s">
        <v>1921</v>
      </c>
      <c r="Y88" s="223" t="s">
        <v>1922</v>
      </c>
      <c r="Z88" s="239" t="s">
        <v>1923</v>
      </c>
    </row>
    <row r="89" spans="1:26" ht="13" customHeight="1" x14ac:dyDescent="0.25">
      <c r="A89" s="26" t="s">
        <v>404</v>
      </c>
      <c r="B89" s="96">
        <v>3</v>
      </c>
      <c r="C89" s="223">
        <v>6.2507902117627001</v>
      </c>
      <c r="D89" s="225">
        <v>0.55266302859275296</v>
      </c>
      <c r="E89" s="223">
        <v>3.94598371265857</v>
      </c>
      <c r="F89" s="225">
        <v>0.468229998443976</v>
      </c>
      <c r="G89" s="223">
        <v>6.2828112643082399</v>
      </c>
      <c r="H89" s="225">
        <v>0.60196794577451695</v>
      </c>
      <c r="I89" s="223">
        <v>5.1774714330496998</v>
      </c>
      <c r="J89" s="225">
        <v>0.53304115870311397</v>
      </c>
      <c r="K89" s="104"/>
      <c r="L89" s="104"/>
      <c r="M89" s="104"/>
      <c r="N89" s="104"/>
      <c r="O89" s="104"/>
      <c r="P89" s="104"/>
      <c r="Q89" s="104"/>
      <c r="R89" s="104"/>
      <c r="S89" s="223">
        <v>-6.9104774317683697</v>
      </c>
      <c r="T89" s="225">
        <v>1.1839462360736599</v>
      </c>
      <c r="U89" s="223">
        <v>-3.8939254385422601</v>
      </c>
      <c r="V89" s="225">
        <v>0.94445042667705204</v>
      </c>
      <c r="W89" s="223">
        <v>-0.97772452130924803</v>
      </c>
      <c r="X89" s="225">
        <v>0.895523119343135</v>
      </c>
      <c r="Y89" s="223">
        <v>-4.6187292789533103</v>
      </c>
      <c r="Z89" s="239">
        <v>1.02334759375924</v>
      </c>
    </row>
    <row r="90" spans="1:26" ht="13" customHeight="1" x14ac:dyDescent="0.25">
      <c r="A90" s="26" t="s">
        <v>407</v>
      </c>
      <c r="B90" s="96">
        <v>3</v>
      </c>
      <c r="C90" s="223">
        <v>26.149676336640901</v>
      </c>
      <c r="D90" s="225">
        <v>1.4114321978527899</v>
      </c>
      <c r="E90" s="223">
        <v>18.033029050166601</v>
      </c>
      <c r="F90" s="225">
        <v>1.3020964429287101</v>
      </c>
      <c r="G90" s="223">
        <v>26.4283217303085</v>
      </c>
      <c r="H90" s="225">
        <v>1.7703080671470199</v>
      </c>
      <c r="I90" s="223">
        <v>17.7856666483138</v>
      </c>
      <c r="J90" s="225">
        <v>1.2009282834700901</v>
      </c>
      <c r="K90" s="104"/>
      <c r="L90" s="104"/>
      <c r="M90" s="104"/>
      <c r="N90" s="104"/>
      <c r="O90" s="104"/>
      <c r="P90" s="104"/>
      <c r="Q90" s="104"/>
      <c r="R90" s="104"/>
      <c r="S90" s="223">
        <v>-2.7767586275521001</v>
      </c>
      <c r="T90" s="225">
        <v>1.8737612782402799</v>
      </c>
      <c r="U90" s="223">
        <v>-1.5359520171216601</v>
      </c>
      <c r="V90" s="225">
        <v>1.7652818959829299</v>
      </c>
      <c r="W90" s="223">
        <v>-1.75552471824995</v>
      </c>
      <c r="X90" s="225">
        <v>2.2042001126842399</v>
      </c>
      <c r="Y90" s="223">
        <v>-10.696543495701601</v>
      </c>
      <c r="Z90" s="239">
        <v>1.8388862767979099</v>
      </c>
    </row>
    <row r="91" spans="1:26" ht="13" customHeight="1" x14ac:dyDescent="0.25">
      <c r="A91" s="26" t="s">
        <v>124</v>
      </c>
      <c r="B91" s="96">
        <v>3</v>
      </c>
      <c r="C91" s="223">
        <v>28.771236180531002</v>
      </c>
      <c r="D91" s="225">
        <v>1.3755708652033201</v>
      </c>
      <c r="E91" s="223">
        <v>24.334029836206899</v>
      </c>
      <c r="F91" s="225">
        <v>1.3758434349941899</v>
      </c>
      <c r="G91" s="223">
        <v>25.0844712191663</v>
      </c>
      <c r="H91" s="225">
        <v>1.6039527045775901</v>
      </c>
      <c r="I91" s="223">
        <v>27.7065907759984</v>
      </c>
      <c r="J91" s="225">
        <v>1.4172932981375299</v>
      </c>
      <c r="K91" s="104"/>
      <c r="L91" s="104"/>
      <c r="M91" s="104"/>
      <c r="N91" s="104"/>
      <c r="O91" s="104"/>
      <c r="P91" s="104"/>
      <c r="Q91" s="104"/>
      <c r="R91" s="104"/>
      <c r="S91" s="223">
        <v>-1.50193510667804</v>
      </c>
      <c r="T91" s="225">
        <v>2.0998704535636099</v>
      </c>
      <c r="U91" s="223">
        <v>-1.4135452229797301</v>
      </c>
      <c r="V91" s="225">
        <v>1.98288530632397</v>
      </c>
      <c r="W91" s="223">
        <v>4.7383688650188498</v>
      </c>
      <c r="X91" s="225">
        <v>2.2257996396562398</v>
      </c>
      <c r="Y91" s="223">
        <v>-1.76391367504241</v>
      </c>
      <c r="Z91" s="239">
        <v>2.1442192907095898</v>
      </c>
    </row>
    <row r="92" spans="1:26" ht="13" customHeight="1" x14ac:dyDescent="0.25">
      <c r="A92" s="26" t="s">
        <v>426</v>
      </c>
      <c r="B92" s="96">
        <v>3</v>
      </c>
      <c r="C92" s="223">
        <v>23.891464126670801</v>
      </c>
      <c r="D92" s="225">
        <v>0.89293742681841104</v>
      </c>
      <c r="E92" s="223">
        <v>15.6795035057959</v>
      </c>
      <c r="F92" s="225">
        <v>0.81680581638354</v>
      </c>
      <c r="G92" s="223">
        <v>23.977847757986702</v>
      </c>
      <c r="H92" s="225">
        <v>0.92925017443769498</v>
      </c>
      <c r="I92" s="223">
        <v>18.562928565690299</v>
      </c>
      <c r="J92" s="225">
        <v>0.87850011966763797</v>
      </c>
      <c r="K92" s="104"/>
      <c r="L92" s="104"/>
      <c r="M92" s="104"/>
      <c r="N92" s="104"/>
      <c r="O92" s="104"/>
      <c r="P92" s="104"/>
      <c r="Q92" s="104"/>
      <c r="R92" s="104"/>
      <c r="S92" s="223">
        <v>-11.9215365009384</v>
      </c>
      <c r="T92" s="225">
        <v>1.4058056757636599</v>
      </c>
      <c r="U92" s="223">
        <v>-9.9681514366119792</v>
      </c>
      <c r="V92" s="225">
        <v>1.2551921280854199</v>
      </c>
      <c r="W92" s="223">
        <v>-6.7132496210686803</v>
      </c>
      <c r="X92" s="225">
        <v>1.3366324352941401</v>
      </c>
      <c r="Y92" s="223">
        <v>-13.5490080403961</v>
      </c>
      <c r="Z92" s="239">
        <v>1.3575214208131201</v>
      </c>
    </row>
    <row r="93" spans="1:26" ht="13" customHeight="1" x14ac:dyDescent="0.25">
      <c r="A93" s="26" t="s">
        <v>428</v>
      </c>
      <c r="B93" s="96">
        <v>3</v>
      </c>
      <c r="C93" s="223">
        <v>5.9090247070356101</v>
      </c>
      <c r="D93" s="225">
        <v>0.47930026428307498</v>
      </c>
      <c r="E93" s="223">
        <v>5.3491396714089401</v>
      </c>
      <c r="F93" s="225">
        <v>0.43695142917516899</v>
      </c>
      <c r="G93" s="223">
        <v>7.3127442448843896</v>
      </c>
      <c r="H93" s="225">
        <v>0.53474882955102998</v>
      </c>
      <c r="I93" s="223">
        <v>5.18547807526177</v>
      </c>
      <c r="J93" s="225">
        <v>0.52896696071513605</v>
      </c>
      <c r="K93" s="104"/>
      <c r="L93" s="104"/>
      <c r="M93" s="104"/>
      <c r="N93" s="104"/>
      <c r="O93" s="104"/>
      <c r="P93" s="104"/>
      <c r="Q93" s="104"/>
      <c r="R93" s="104"/>
      <c r="S93" s="223">
        <v>-5.3781515890326403</v>
      </c>
      <c r="T93" s="225">
        <v>0.95535217393439698</v>
      </c>
      <c r="U93" s="223">
        <v>-4.48656401812136</v>
      </c>
      <c r="V93" s="225">
        <v>0.94455609941992202</v>
      </c>
      <c r="W93" s="223">
        <v>-3.1855548626418502</v>
      </c>
      <c r="X93" s="225">
        <v>0.97541263516975496</v>
      </c>
      <c r="Y93" s="223">
        <v>-3.8239307818018702</v>
      </c>
      <c r="Z93" s="239">
        <v>0.83300811258916097</v>
      </c>
    </row>
    <row r="94" spans="1:26" ht="13" customHeight="1" x14ac:dyDescent="0.25">
      <c r="A94" s="26" t="s">
        <v>433</v>
      </c>
      <c r="B94" s="96">
        <v>3</v>
      </c>
      <c r="C94" s="223">
        <v>13.314408260221199</v>
      </c>
      <c r="D94" s="225">
        <v>0.92031722149064898</v>
      </c>
      <c r="E94" s="223">
        <v>11.5419060834317</v>
      </c>
      <c r="F94" s="225">
        <v>0.90969673554993202</v>
      </c>
      <c r="G94" s="223">
        <v>11.9763118146601</v>
      </c>
      <c r="H94" s="225">
        <v>0.99520773421923903</v>
      </c>
      <c r="I94" s="223">
        <v>12.4623963693838</v>
      </c>
      <c r="J94" s="225">
        <v>0.88255200294820702</v>
      </c>
      <c r="K94" s="104"/>
      <c r="L94" s="104"/>
      <c r="M94" s="104"/>
      <c r="N94" s="104"/>
      <c r="O94" s="104"/>
      <c r="P94" s="104"/>
      <c r="Q94" s="104"/>
      <c r="R94" s="104"/>
      <c r="S94" s="223">
        <v>-6.1113858703790003</v>
      </c>
      <c r="T94" s="225">
        <v>1.4953644426475701</v>
      </c>
      <c r="U94" s="223">
        <v>-3.2834596651616299</v>
      </c>
      <c r="V94" s="225">
        <v>1.4002191129352299</v>
      </c>
      <c r="W94" s="223">
        <v>-0.57856101683852901</v>
      </c>
      <c r="X94" s="225">
        <v>1.44530265198425</v>
      </c>
      <c r="Y94" s="223">
        <v>-5.6672244556407296</v>
      </c>
      <c r="Z94" s="239">
        <v>1.4458585964328601</v>
      </c>
    </row>
    <row r="95" spans="1:26" ht="13" customHeight="1" x14ac:dyDescent="0.25">
      <c r="A95" s="26" t="s">
        <v>437</v>
      </c>
      <c r="B95" s="96">
        <v>3</v>
      </c>
      <c r="C95" s="223">
        <v>12.762114849756699</v>
      </c>
      <c r="D95" s="225">
        <v>0.68121488037575195</v>
      </c>
      <c r="E95" s="223">
        <v>8.7752032961548796</v>
      </c>
      <c r="F95" s="225">
        <v>0.62287778860183196</v>
      </c>
      <c r="G95" s="223">
        <v>13.824240530048099</v>
      </c>
      <c r="H95" s="225">
        <v>0.74174743474861904</v>
      </c>
      <c r="I95" s="223">
        <v>10.287257423898099</v>
      </c>
      <c r="J95" s="225">
        <v>0.689632705873364</v>
      </c>
      <c r="K95" s="104"/>
      <c r="L95" s="104"/>
      <c r="M95" s="104"/>
      <c r="N95" s="104"/>
      <c r="O95" s="104"/>
      <c r="P95" s="104"/>
      <c r="Q95" s="104"/>
      <c r="R95" s="104"/>
      <c r="S95" s="223">
        <v>-6.7618736985829901</v>
      </c>
      <c r="T95" s="225">
        <v>1.0789934972645301</v>
      </c>
      <c r="U95" s="223">
        <v>-4.5121377634369004</v>
      </c>
      <c r="V95" s="225">
        <v>0.93409026918134497</v>
      </c>
      <c r="W95" s="223">
        <v>-4.6468252539501398</v>
      </c>
      <c r="X95" s="225">
        <v>1.06511716417015</v>
      </c>
      <c r="Y95" s="223">
        <v>-5.1640954782467796</v>
      </c>
      <c r="Z95" s="239">
        <v>1.01830390920827</v>
      </c>
    </row>
    <row r="96" spans="1:26" ht="13" customHeight="1" x14ac:dyDescent="0.25">
      <c r="A96" s="26" t="s">
        <v>438</v>
      </c>
      <c r="B96" s="96">
        <v>3</v>
      </c>
      <c r="C96" s="223">
        <v>19.706711572570399</v>
      </c>
      <c r="D96" s="225">
        <v>1.0418986485995401</v>
      </c>
      <c r="E96" s="223">
        <v>14.0463937112181</v>
      </c>
      <c r="F96" s="225">
        <v>1.0285826717332101</v>
      </c>
      <c r="G96" s="223">
        <v>13.328881395287601</v>
      </c>
      <c r="H96" s="225">
        <v>1.13453437600496</v>
      </c>
      <c r="I96" s="223">
        <v>12.8834505831681</v>
      </c>
      <c r="J96" s="225">
        <v>1.0985158990927699</v>
      </c>
      <c r="K96" s="104"/>
      <c r="L96" s="104"/>
      <c r="M96" s="104"/>
      <c r="N96" s="104"/>
      <c r="O96" s="104"/>
      <c r="P96" s="104"/>
      <c r="Q96" s="104"/>
      <c r="R96" s="104"/>
      <c r="S96" s="223">
        <v>-1.7230130958810901</v>
      </c>
      <c r="T96" s="225">
        <v>1.7835369325039401</v>
      </c>
      <c r="U96" s="223">
        <v>0.152956806102095</v>
      </c>
      <c r="V96" s="225">
        <v>1.4451156033700401</v>
      </c>
      <c r="W96" s="223">
        <v>0.30918554429266398</v>
      </c>
      <c r="X96" s="225">
        <v>1.5303830313950399</v>
      </c>
      <c r="Y96" s="223">
        <v>-0.65316073557324295</v>
      </c>
      <c r="Z96" s="239">
        <v>1.6663385403500699</v>
      </c>
    </row>
    <row r="97" spans="1:26" ht="13" customHeight="1" x14ac:dyDescent="0.25">
      <c r="A97" s="63" t="s">
        <v>450</v>
      </c>
      <c r="B97" s="207">
        <v>3</v>
      </c>
      <c r="C97" s="253">
        <v>17.0944282806487</v>
      </c>
      <c r="D97" s="254">
        <v>0.34490552973855998</v>
      </c>
      <c r="E97" s="253">
        <v>12.7131486083802</v>
      </c>
      <c r="F97" s="254">
        <v>0.329280587314906</v>
      </c>
      <c r="G97" s="253">
        <v>16.026953744581199</v>
      </c>
      <c r="H97" s="254">
        <v>0.39619831046556497</v>
      </c>
      <c r="I97" s="253">
        <v>13.756404984345499</v>
      </c>
      <c r="J97" s="254">
        <v>0.336523562165357</v>
      </c>
      <c r="K97" s="251"/>
      <c r="L97" s="251"/>
      <c r="M97" s="251"/>
      <c r="N97" s="251"/>
      <c r="O97" s="251"/>
      <c r="P97" s="251"/>
      <c r="Q97" s="251"/>
      <c r="R97" s="251"/>
      <c r="S97" s="253">
        <v>-5.3856414901015803</v>
      </c>
      <c r="T97" s="254">
        <v>0.54187895164108402</v>
      </c>
      <c r="U97" s="253">
        <v>-3.6175973444841798</v>
      </c>
      <c r="V97" s="254">
        <v>0.48940703478230302</v>
      </c>
      <c r="W97" s="253">
        <v>-1.60123569809336</v>
      </c>
      <c r="X97" s="254">
        <v>0.54368687073021804</v>
      </c>
      <c r="Y97" s="253">
        <v>-5.7420757426694999</v>
      </c>
      <c r="Z97" s="258">
        <v>0.52242404337779602</v>
      </c>
    </row>
    <row r="99" spans="1:26" x14ac:dyDescent="0.25">
      <c r="A99" s="178" t="s">
        <v>570</v>
      </c>
    </row>
    <row r="100" spans="1:26" x14ac:dyDescent="0.25">
      <c r="A100" s="178" t="s">
        <v>459</v>
      </c>
    </row>
    <row r="101" spans="1:26" x14ac:dyDescent="0.25">
      <c r="A101" s="178" t="s">
        <v>460</v>
      </c>
    </row>
    <row r="102" spans="1:26" x14ac:dyDescent="0.25">
      <c r="A102" s="178" t="s">
        <v>461</v>
      </c>
    </row>
    <row r="103" spans="1:26" x14ac:dyDescent="0.25">
      <c r="A103" s="178" t="s">
        <v>462</v>
      </c>
    </row>
    <row r="104" spans="1:26" x14ac:dyDescent="0.25">
      <c r="A104" s="181" t="str">
        <f>HYPERLINK("https://oecdcode.org/disclaimers/cyprus.html", "Information on data for Cyprus: https://oecdcode.org/disclaimers/cyprus.html")</f>
        <v>Information on data for Cyprus: https://oecdcode.org/disclaimers/cyprus.html</v>
      </c>
    </row>
    <row r="105" spans="1:26" x14ac:dyDescent="0.25">
      <c r="A105" s="178" t="s">
        <v>463</v>
      </c>
    </row>
  </sheetData>
  <mergeCells count="16">
    <mergeCell ref="B7:B10"/>
    <mergeCell ref="C7:Z7"/>
    <mergeCell ref="C8:D9"/>
    <mergeCell ref="E8:F9"/>
    <mergeCell ref="G8:H9"/>
    <mergeCell ref="I8:J9"/>
    <mergeCell ref="K8:R8"/>
    <mergeCell ref="K9:L9"/>
    <mergeCell ref="M9:N9"/>
    <mergeCell ref="O9:P9"/>
    <mergeCell ref="Q9:R9"/>
    <mergeCell ref="S8:Z8"/>
    <mergeCell ref="S9:T9"/>
    <mergeCell ref="U9:V9"/>
    <mergeCell ref="W9:X9"/>
    <mergeCell ref="Y9:Z9"/>
  </mergeCells>
  <conditionalFormatting sqref="K1:K200">
    <cfRule type="expression" dxfId="296" priority="8">
      <formula>ABS(K1/L1)&gt;1.95996398454005</formula>
    </cfRule>
  </conditionalFormatting>
  <conditionalFormatting sqref="M1:M200">
    <cfRule type="expression" dxfId="295" priority="7">
      <formula>ABS(M1/N1)&gt;1.95996398454005</formula>
    </cfRule>
  </conditionalFormatting>
  <conditionalFormatting sqref="O1:O200">
    <cfRule type="expression" dxfId="294" priority="6">
      <formula>ABS(O1/P1)&gt;1.95996398454005</formula>
    </cfRule>
  </conditionalFormatting>
  <conditionalFormatting sqref="Q1:Q200">
    <cfRule type="expression" dxfId="293" priority="5">
      <formula>ABS(Q1/R1)&gt;1.95996398454005</formula>
    </cfRule>
  </conditionalFormatting>
  <conditionalFormatting sqref="S1:S200">
    <cfRule type="expression" dxfId="292" priority="4">
      <formula>ABS(S1/T1)&gt;1.95996398454005</formula>
    </cfRule>
  </conditionalFormatting>
  <conditionalFormatting sqref="U1:U200">
    <cfRule type="expression" dxfId="291" priority="3">
      <formula>ABS(U1/V1)&gt;1.95996398454005</formula>
    </cfRule>
  </conditionalFormatting>
  <conditionalFormatting sqref="W1:W200">
    <cfRule type="expression" dxfId="290" priority="2">
      <formula>ABS(W1/X1)&gt;1.95996398454005</formula>
    </cfRule>
  </conditionalFormatting>
  <conditionalFormatting sqref="Y1:Y200">
    <cfRule type="expression" dxfId="289" priority="1">
      <formula>ABS(Y1/Z1)&gt;1.95996398454005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F105"/>
  <sheetViews>
    <sheetView showGridLines="0" zoomScale="80" workbookViewId="0"/>
  </sheetViews>
  <sheetFormatPr defaultColWidth="10.90625" defaultRowHeight="12.5" x14ac:dyDescent="0.25"/>
  <cols>
    <col min="1" max="1" width="30.7265625" customWidth="1"/>
    <col min="2" max="2" width="8.7265625" customWidth="1"/>
  </cols>
  <sheetData>
    <row r="1" spans="1:58" x14ac:dyDescent="0.25">
      <c r="A1" s="41" t="s">
        <v>311</v>
      </c>
    </row>
    <row r="2" spans="1:58" ht="13" x14ac:dyDescent="0.3">
      <c r="A2" s="42" t="s">
        <v>312</v>
      </c>
    </row>
    <row r="3" spans="1:58" ht="13" x14ac:dyDescent="0.3">
      <c r="A3" s="43" t="s">
        <v>387</v>
      </c>
    </row>
    <row r="4" spans="1:58" x14ac:dyDescent="0.25">
      <c r="A4" s="160" t="str">
        <f>HYPERLINK("#'TOC'!A1", "Back to TOC")</f>
        <v>Back to TOC</v>
      </c>
    </row>
    <row r="6" spans="1:58" ht="16" customHeight="1" x14ac:dyDescent="0.25">
      <c r="B6" s="658" t="s">
        <v>388</v>
      </c>
      <c r="C6" s="662" t="s">
        <v>635</v>
      </c>
      <c r="D6" s="662"/>
      <c r="E6" s="662"/>
      <c r="F6" s="662"/>
      <c r="G6" s="662"/>
      <c r="H6" s="662"/>
      <c r="I6" s="662"/>
      <c r="J6" s="662"/>
      <c r="K6" s="662"/>
      <c r="L6" s="662"/>
      <c r="M6" s="662"/>
      <c r="N6" s="662"/>
      <c r="O6" s="662"/>
      <c r="P6" s="662"/>
      <c r="Q6" s="662"/>
      <c r="R6" s="662"/>
      <c r="S6" s="662"/>
      <c r="T6" s="662"/>
      <c r="U6" s="662"/>
      <c r="V6" s="662"/>
      <c r="W6" s="662"/>
      <c r="X6" s="662"/>
      <c r="Y6" s="662"/>
      <c r="Z6" s="662"/>
      <c r="AA6" s="662"/>
      <c r="AB6" s="662"/>
      <c r="AC6" s="662"/>
      <c r="AD6" s="662"/>
      <c r="AE6" s="662"/>
      <c r="AF6" s="662"/>
      <c r="AG6" s="662"/>
      <c r="AH6" s="662"/>
      <c r="AI6" s="662"/>
      <c r="AJ6" s="662"/>
      <c r="AK6" s="662"/>
      <c r="AL6" s="662"/>
      <c r="AM6" s="662"/>
      <c r="AN6" s="662"/>
      <c r="AO6" s="662"/>
      <c r="AP6" s="662"/>
      <c r="AQ6" s="662"/>
      <c r="AR6" s="662"/>
      <c r="AS6" s="662"/>
      <c r="AT6" s="662"/>
      <c r="AU6" s="662"/>
      <c r="AV6" s="662"/>
      <c r="AW6" s="662"/>
      <c r="AX6" s="662"/>
      <c r="AY6" s="662"/>
      <c r="AZ6" s="662"/>
      <c r="BA6" s="662"/>
      <c r="BB6" s="662"/>
      <c r="BC6" s="662"/>
      <c r="BD6" s="662"/>
      <c r="BE6" s="662"/>
      <c r="BF6" s="663"/>
    </row>
    <row r="7" spans="1:58" ht="32" customHeight="1" x14ac:dyDescent="0.25">
      <c r="B7" s="659"/>
      <c r="C7" s="647" t="s">
        <v>631</v>
      </c>
      <c r="D7" s="647"/>
      <c r="E7" s="647"/>
      <c r="F7" s="647"/>
      <c r="G7" s="647"/>
      <c r="H7" s="647"/>
      <c r="I7" s="647"/>
      <c r="J7" s="647"/>
      <c r="K7" s="647"/>
      <c r="L7" s="647"/>
      <c r="M7" s="647" t="s">
        <v>632</v>
      </c>
      <c r="N7" s="647"/>
      <c r="O7" s="647"/>
      <c r="P7" s="647"/>
      <c r="Q7" s="647"/>
      <c r="R7" s="647"/>
      <c r="S7" s="647"/>
      <c r="T7" s="647"/>
      <c r="U7" s="647"/>
      <c r="V7" s="647"/>
      <c r="W7" s="647" t="s">
        <v>633</v>
      </c>
      <c r="X7" s="647"/>
      <c r="Y7" s="647"/>
      <c r="Z7" s="647"/>
      <c r="AA7" s="647"/>
      <c r="AB7" s="647"/>
      <c r="AC7" s="647"/>
      <c r="AD7" s="647"/>
      <c r="AE7" s="647"/>
      <c r="AF7" s="647"/>
      <c r="AG7" s="647" t="s">
        <v>634</v>
      </c>
      <c r="AH7" s="647"/>
      <c r="AI7" s="647"/>
      <c r="AJ7" s="647"/>
      <c r="AK7" s="647"/>
      <c r="AL7" s="647"/>
      <c r="AM7" s="647"/>
      <c r="AN7" s="647"/>
      <c r="AO7" s="647"/>
      <c r="AP7" s="647"/>
      <c r="AQ7" s="667" t="s">
        <v>501</v>
      </c>
      <c r="AR7" s="667"/>
      <c r="AS7" s="667"/>
      <c r="AT7" s="667"/>
      <c r="AU7" s="667"/>
      <c r="AV7" s="667"/>
      <c r="AW7" s="667"/>
      <c r="AX7" s="667"/>
      <c r="AY7" s="667" t="s">
        <v>502</v>
      </c>
      <c r="AZ7" s="667"/>
      <c r="BA7" s="667"/>
      <c r="BB7" s="667"/>
      <c r="BC7" s="667"/>
      <c r="BD7" s="667"/>
      <c r="BE7" s="667"/>
      <c r="BF7" s="669"/>
    </row>
    <row r="8" spans="1:58" ht="16" customHeight="1" x14ac:dyDescent="0.25">
      <c r="B8" s="659"/>
      <c r="C8" s="649" t="s">
        <v>510</v>
      </c>
      <c r="D8" s="649"/>
      <c r="E8" s="649" t="s">
        <v>511</v>
      </c>
      <c r="F8" s="649"/>
      <c r="G8" s="649"/>
      <c r="H8" s="649"/>
      <c r="I8" s="649"/>
      <c r="J8" s="649"/>
      <c r="K8" s="649"/>
      <c r="L8" s="649"/>
      <c r="M8" s="649" t="s">
        <v>510</v>
      </c>
      <c r="N8" s="649"/>
      <c r="O8" s="649" t="s">
        <v>511</v>
      </c>
      <c r="P8" s="649"/>
      <c r="Q8" s="649"/>
      <c r="R8" s="649"/>
      <c r="S8" s="649"/>
      <c r="T8" s="649"/>
      <c r="U8" s="649"/>
      <c r="V8" s="649"/>
      <c r="W8" s="649" t="s">
        <v>510</v>
      </c>
      <c r="X8" s="649"/>
      <c r="Y8" s="649" t="s">
        <v>511</v>
      </c>
      <c r="Z8" s="649"/>
      <c r="AA8" s="649"/>
      <c r="AB8" s="649"/>
      <c r="AC8" s="649"/>
      <c r="AD8" s="649"/>
      <c r="AE8" s="649"/>
      <c r="AF8" s="649"/>
      <c r="AG8" s="649" t="s">
        <v>510</v>
      </c>
      <c r="AH8" s="649"/>
      <c r="AI8" s="649" t="s">
        <v>511</v>
      </c>
      <c r="AJ8" s="649"/>
      <c r="AK8" s="649"/>
      <c r="AL8" s="649"/>
      <c r="AM8" s="649"/>
      <c r="AN8" s="649"/>
      <c r="AO8" s="649"/>
      <c r="AP8" s="649"/>
      <c r="AQ8" s="668" t="s">
        <v>510</v>
      </c>
      <c r="AR8" s="668"/>
      <c r="AS8" s="668"/>
      <c r="AT8" s="668"/>
      <c r="AU8" s="668"/>
      <c r="AV8" s="668"/>
      <c r="AW8" s="668"/>
      <c r="AX8" s="668"/>
      <c r="AY8" s="668" t="s">
        <v>510</v>
      </c>
      <c r="AZ8" s="668"/>
      <c r="BA8" s="668"/>
      <c r="BB8" s="668"/>
      <c r="BC8" s="668"/>
      <c r="BD8" s="668"/>
      <c r="BE8" s="668"/>
      <c r="BF8" s="670"/>
    </row>
    <row r="9" spans="1:58" ht="64" customHeight="1" x14ac:dyDescent="0.25">
      <c r="B9" s="659"/>
      <c r="C9" s="649"/>
      <c r="D9" s="649"/>
      <c r="E9" s="651" t="s">
        <v>512</v>
      </c>
      <c r="F9" s="651"/>
      <c r="G9" s="651" t="s">
        <v>513</v>
      </c>
      <c r="H9" s="651"/>
      <c r="I9" s="651" t="s">
        <v>514</v>
      </c>
      <c r="J9" s="651"/>
      <c r="K9" s="651" t="s">
        <v>515</v>
      </c>
      <c r="L9" s="651"/>
      <c r="M9" s="649"/>
      <c r="N9" s="649"/>
      <c r="O9" s="651" t="s">
        <v>512</v>
      </c>
      <c r="P9" s="651"/>
      <c r="Q9" s="651" t="s">
        <v>513</v>
      </c>
      <c r="R9" s="651"/>
      <c r="S9" s="651" t="s">
        <v>514</v>
      </c>
      <c r="T9" s="651"/>
      <c r="U9" s="651" t="s">
        <v>515</v>
      </c>
      <c r="V9" s="651"/>
      <c r="W9" s="649"/>
      <c r="X9" s="649"/>
      <c r="Y9" s="651" t="s">
        <v>512</v>
      </c>
      <c r="Z9" s="651"/>
      <c r="AA9" s="651" t="s">
        <v>513</v>
      </c>
      <c r="AB9" s="651"/>
      <c r="AC9" s="651" t="s">
        <v>514</v>
      </c>
      <c r="AD9" s="651"/>
      <c r="AE9" s="651" t="s">
        <v>515</v>
      </c>
      <c r="AF9" s="651"/>
      <c r="AG9" s="649"/>
      <c r="AH9" s="649"/>
      <c r="AI9" s="651" t="s">
        <v>512</v>
      </c>
      <c r="AJ9" s="651"/>
      <c r="AK9" s="651" t="s">
        <v>513</v>
      </c>
      <c r="AL9" s="651"/>
      <c r="AM9" s="651" t="s">
        <v>514</v>
      </c>
      <c r="AN9" s="651"/>
      <c r="AO9" s="651" t="s">
        <v>515</v>
      </c>
      <c r="AP9" s="651"/>
      <c r="AQ9" s="668" t="s">
        <v>631</v>
      </c>
      <c r="AR9" s="668"/>
      <c r="AS9" s="668" t="s">
        <v>632</v>
      </c>
      <c r="AT9" s="668"/>
      <c r="AU9" s="668" t="s">
        <v>633</v>
      </c>
      <c r="AV9" s="668"/>
      <c r="AW9" s="668" t="s">
        <v>634</v>
      </c>
      <c r="AX9" s="668"/>
      <c r="AY9" s="668" t="s">
        <v>631</v>
      </c>
      <c r="AZ9" s="668"/>
      <c r="BA9" s="668" t="s">
        <v>632</v>
      </c>
      <c r="BB9" s="668"/>
      <c r="BC9" s="668" t="s">
        <v>633</v>
      </c>
      <c r="BD9" s="668"/>
      <c r="BE9" s="668" t="s">
        <v>634</v>
      </c>
      <c r="BF9" s="670"/>
    </row>
    <row r="10" spans="1:58" ht="16" customHeight="1" x14ac:dyDescent="0.25">
      <c r="B10" s="660"/>
      <c r="C10" s="144" t="s">
        <v>518</v>
      </c>
      <c r="D10" s="144" t="s">
        <v>389</v>
      </c>
      <c r="E10" s="144" t="s">
        <v>518</v>
      </c>
      <c r="F10" s="144" t="s">
        <v>389</v>
      </c>
      <c r="G10" s="144" t="s">
        <v>518</v>
      </c>
      <c r="H10" s="144" t="s">
        <v>389</v>
      </c>
      <c r="I10" s="144" t="s">
        <v>518</v>
      </c>
      <c r="J10" s="144" t="s">
        <v>389</v>
      </c>
      <c r="K10" s="144" t="s">
        <v>519</v>
      </c>
      <c r="L10" s="144" t="s">
        <v>389</v>
      </c>
      <c r="M10" s="144" t="s">
        <v>518</v>
      </c>
      <c r="N10" s="144" t="s">
        <v>389</v>
      </c>
      <c r="O10" s="144" t="s">
        <v>518</v>
      </c>
      <c r="P10" s="144" t="s">
        <v>389</v>
      </c>
      <c r="Q10" s="144" t="s">
        <v>518</v>
      </c>
      <c r="R10" s="144" t="s">
        <v>389</v>
      </c>
      <c r="S10" s="144" t="s">
        <v>518</v>
      </c>
      <c r="T10" s="144" t="s">
        <v>389</v>
      </c>
      <c r="U10" s="144" t="s">
        <v>519</v>
      </c>
      <c r="V10" s="144" t="s">
        <v>389</v>
      </c>
      <c r="W10" s="144" t="s">
        <v>518</v>
      </c>
      <c r="X10" s="144" t="s">
        <v>389</v>
      </c>
      <c r="Y10" s="144" t="s">
        <v>518</v>
      </c>
      <c r="Z10" s="144" t="s">
        <v>389</v>
      </c>
      <c r="AA10" s="144" t="s">
        <v>518</v>
      </c>
      <c r="AB10" s="144" t="s">
        <v>389</v>
      </c>
      <c r="AC10" s="144" t="s">
        <v>518</v>
      </c>
      <c r="AD10" s="144" t="s">
        <v>389</v>
      </c>
      <c r="AE10" s="144" t="s">
        <v>519</v>
      </c>
      <c r="AF10" s="144" t="s">
        <v>389</v>
      </c>
      <c r="AG10" s="144" t="s">
        <v>518</v>
      </c>
      <c r="AH10" s="144" t="s">
        <v>389</v>
      </c>
      <c r="AI10" s="144" t="s">
        <v>518</v>
      </c>
      <c r="AJ10" s="144" t="s">
        <v>389</v>
      </c>
      <c r="AK10" s="144" t="s">
        <v>518</v>
      </c>
      <c r="AL10" s="144" t="s">
        <v>389</v>
      </c>
      <c r="AM10" s="144" t="s">
        <v>518</v>
      </c>
      <c r="AN10" s="144" t="s">
        <v>389</v>
      </c>
      <c r="AO10" s="144" t="s">
        <v>519</v>
      </c>
      <c r="AP10" s="144" t="s">
        <v>389</v>
      </c>
      <c r="AQ10" s="144" t="s">
        <v>519</v>
      </c>
      <c r="AR10" s="144" t="s">
        <v>389</v>
      </c>
      <c r="AS10" s="144" t="s">
        <v>519</v>
      </c>
      <c r="AT10" s="144" t="s">
        <v>389</v>
      </c>
      <c r="AU10" s="144" t="s">
        <v>519</v>
      </c>
      <c r="AV10" s="144" t="s">
        <v>389</v>
      </c>
      <c r="AW10" s="144" t="s">
        <v>519</v>
      </c>
      <c r="AX10" s="144" t="s">
        <v>389</v>
      </c>
      <c r="AY10" s="144" t="s">
        <v>519</v>
      </c>
      <c r="AZ10" s="144" t="s">
        <v>389</v>
      </c>
      <c r="BA10" s="144" t="s">
        <v>519</v>
      </c>
      <c r="BB10" s="144" t="s">
        <v>389</v>
      </c>
      <c r="BC10" s="144" t="s">
        <v>519</v>
      </c>
      <c r="BD10" s="144" t="s">
        <v>389</v>
      </c>
      <c r="BE10" s="144" t="s">
        <v>519</v>
      </c>
      <c r="BF10" s="183" t="s">
        <v>389</v>
      </c>
    </row>
    <row r="11" spans="1:58" ht="13" customHeight="1" x14ac:dyDescent="0.25">
      <c r="A11" s="214"/>
      <c r="B11" s="204"/>
      <c r="C11" s="235" t="s">
        <v>1002</v>
      </c>
      <c r="D11" s="236" t="s">
        <v>1003</v>
      </c>
      <c r="E11" s="235" t="s">
        <v>1924</v>
      </c>
      <c r="F11" s="236" t="s">
        <v>1925</v>
      </c>
      <c r="G11" s="235" t="s">
        <v>1926</v>
      </c>
      <c r="H11" s="236" t="s">
        <v>1927</v>
      </c>
      <c r="I11" s="235" t="s">
        <v>1928</v>
      </c>
      <c r="J11" s="236" t="s">
        <v>1929</v>
      </c>
      <c r="K11" s="235" t="s">
        <v>1930</v>
      </c>
      <c r="L11" s="236" t="s">
        <v>1931</v>
      </c>
      <c r="M11" s="235" t="s">
        <v>1010</v>
      </c>
      <c r="N11" s="236" t="s">
        <v>1011</v>
      </c>
      <c r="O11" s="235" t="s">
        <v>1932</v>
      </c>
      <c r="P11" s="236" t="s">
        <v>1933</v>
      </c>
      <c r="Q11" s="235" t="s">
        <v>1934</v>
      </c>
      <c r="R11" s="236" t="s">
        <v>1935</v>
      </c>
      <c r="S11" s="235" t="s">
        <v>1936</v>
      </c>
      <c r="T11" s="236" t="s">
        <v>1937</v>
      </c>
      <c r="U11" s="235" t="s">
        <v>1938</v>
      </c>
      <c r="V11" s="236" t="s">
        <v>1939</v>
      </c>
      <c r="W11" s="235" t="s">
        <v>1018</v>
      </c>
      <c r="X11" s="236" t="s">
        <v>1019</v>
      </c>
      <c r="Y11" s="235" t="s">
        <v>1940</v>
      </c>
      <c r="Z11" s="236" t="s">
        <v>1941</v>
      </c>
      <c r="AA11" s="235" t="s">
        <v>1942</v>
      </c>
      <c r="AB11" s="236" t="s">
        <v>1943</v>
      </c>
      <c r="AC11" s="235" t="s">
        <v>1944</v>
      </c>
      <c r="AD11" s="236" t="s">
        <v>1945</v>
      </c>
      <c r="AE11" s="235" t="s">
        <v>1946</v>
      </c>
      <c r="AF11" s="236" t="s">
        <v>1947</v>
      </c>
      <c r="AG11" s="235" t="s">
        <v>1026</v>
      </c>
      <c r="AH11" s="236" t="s">
        <v>1027</v>
      </c>
      <c r="AI11" s="235" t="s">
        <v>1948</v>
      </c>
      <c r="AJ11" s="236" t="s">
        <v>1949</v>
      </c>
      <c r="AK11" s="235" t="s">
        <v>1950</v>
      </c>
      <c r="AL11" s="236" t="s">
        <v>1951</v>
      </c>
      <c r="AM11" s="235" t="s">
        <v>1952</v>
      </c>
      <c r="AN11" s="236" t="s">
        <v>1953</v>
      </c>
      <c r="AO11" s="235" t="s">
        <v>1954</v>
      </c>
      <c r="AP11" s="236" t="s">
        <v>1955</v>
      </c>
      <c r="AQ11" s="252" t="s">
        <v>1908</v>
      </c>
      <c r="AR11" s="252" t="s">
        <v>1909</v>
      </c>
      <c r="AS11" s="252" t="s">
        <v>1910</v>
      </c>
      <c r="AT11" s="252" t="s">
        <v>1911</v>
      </c>
      <c r="AU11" s="252" t="s">
        <v>1912</v>
      </c>
      <c r="AV11" s="252" t="s">
        <v>1913</v>
      </c>
      <c r="AW11" s="252" t="s">
        <v>1914</v>
      </c>
      <c r="AX11" s="252" t="s">
        <v>1915</v>
      </c>
      <c r="AY11" s="252" t="s">
        <v>1916</v>
      </c>
      <c r="AZ11" s="252" t="s">
        <v>1917</v>
      </c>
      <c r="BA11" s="252" t="s">
        <v>1918</v>
      </c>
      <c r="BB11" s="252" t="s">
        <v>1919</v>
      </c>
      <c r="BC11" s="252" t="s">
        <v>1920</v>
      </c>
      <c r="BD11" s="252" t="s">
        <v>1921</v>
      </c>
      <c r="BE11" s="252" t="s">
        <v>1922</v>
      </c>
      <c r="BF11" s="257" t="s">
        <v>1923</v>
      </c>
    </row>
    <row r="12" spans="1:58" ht="13" customHeight="1" x14ac:dyDescent="0.25">
      <c r="A12" s="26" t="s">
        <v>391</v>
      </c>
      <c r="B12" s="184">
        <v>2</v>
      </c>
      <c r="C12" s="223">
        <v>4.1929679685877703</v>
      </c>
      <c r="D12" s="225">
        <v>0.49823907644565302</v>
      </c>
      <c r="E12" s="223">
        <v>6.3678999231064797</v>
      </c>
      <c r="F12" s="225">
        <v>1.36370063319184</v>
      </c>
      <c r="G12" s="223">
        <v>4.9120254135201602</v>
      </c>
      <c r="H12" s="225">
        <v>1.07744688209424</v>
      </c>
      <c r="I12" s="223">
        <v>3.5119218183565102</v>
      </c>
      <c r="J12" s="225">
        <v>0.501849762121508</v>
      </c>
      <c r="K12" s="223">
        <v>-2.8559781047499802</v>
      </c>
      <c r="L12" s="225">
        <v>1.37140786686035</v>
      </c>
      <c r="M12" s="223">
        <v>2.9378416544424701</v>
      </c>
      <c r="N12" s="225">
        <v>0.39097948663263998</v>
      </c>
      <c r="O12" s="223">
        <v>3.4119485932918101</v>
      </c>
      <c r="P12" s="225">
        <v>0.94361777005653302</v>
      </c>
      <c r="Q12" s="223">
        <v>3.1361619880344098</v>
      </c>
      <c r="R12" s="225">
        <v>0.74047892049363395</v>
      </c>
      <c r="S12" s="223">
        <v>2.7714176351527802</v>
      </c>
      <c r="T12" s="225">
        <v>0.48241720523322201</v>
      </c>
      <c r="U12" s="223">
        <v>-0.64053095813903604</v>
      </c>
      <c r="V12" s="225">
        <v>1.0830296376655799</v>
      </c>
      <c r="W12" s="223">
        <v>2.7227191371212398</v>
      </c>
      <c r="X12" s="225">
        <v>0.32712989354789301</v>
      </c>
      <c r="Y12" s="223">
        <v>3.9059612490106801</v>
      </c>
      <c r="Z12" s="225">
        <v>0.981802773250817</v>
      </c>
      <c r="AA12" s="223">
        <v>2.5441750727310599</v>
      </c>
      <c r="AB12" s="225">
        <v>0.73009323071781895</v>
      </c>
      <c r="AC12" s="223">
        <v>2.4299426286508199</v>
      </c>
      <c r="AD12" s="225">
        <v>0.37179987077808202</v>
      </c>
      <c r="AE12" s="223">
        <v>-1.47601862035986</v>
      </c>
      <c r="AF12" s="225">
        <v>1.08056425703787</v>
      </c>
      <c r="AG12" s="223">
        <v>2.1317259007035299</v>
      </c>
      <c r="AH12" s="225">
        <v>0.33836420958987501</v>
      </c>
      <c r="AI12" s="223">
        <v>3.10533009068702</v>
      </c>
      <c r="AJ12" s="225">
        <v>1.11894838624082</v>
      </c>
      <c r="AK12" s="223">
        <v>1.68209049500581</v>
      </c>
      <c r="AL12" s="225">
        <v>0.61968321880198096</v>
      </c>
      <c r="AM12" s="223">
        <v>2.0248291643991001</v>
      </c>
      <c r="AN12" s="225">
        <v>0.37303666581689399</v>
      </c>
      <c r="AO12" s="223">
        <v>-1.0805009262879099</v>
      </c>
      <c r="AP12" s="225">
        <v>1.16112934053622</v>
      </c>
      <c r="AQ12" s="104"/>
      <c r="AR12" s="104"/>
      <c r="AS12" s="104"/>
      <c r="AT12" s="104"/>
      <c r="AU12" s="104"/>
      <c r="AV12" s="104"/>
      <c r="AW12" s="104"/>
      <c r="AX12" s="104"/>
      <c r="AY12" s="104"/>
      <c r="AZ12" s="104"/>
      <c r="BA12" s="104"/>
      <c r="BB12" s="104"/>
      <c r="BC12" s="104"/>
      <c r="BD12" s="104"/>
      <c r="BE12" s="104"/>
      <c r="BF12" s="255"/>
    </row>
    <row r="13" spans="1:58" ht="13" customHeight="1" x14ac:dyDescent="0.25">
      <c r="A13" s="26" t="s">
        <v>392</v>
      </c>
      <c r="B13" s="184">
        <v>2</v>
      </c>
      <c r="C13" s="223">
        <v>22.423654682236499</v>
      </c>
      <c r="D13" s="225">
        <v>1.20958149575024</v>
      </c>
      <c r="E13" s="223">
        <v>34.885140648242498</v>
      </c>
      <c r="F13" s="225">
        <v>3.0635199760181799</v>
      </c>
      <c r="G13" s="223">
        <v>26.159809644048899</v>
      </c>
      <c r="H13" s="225">
        <v>2.7734644369667998</v>
      </c>
      <c r="I13" s="223">
        <v>16.066712999372399</v>
      </c>
      <c r="J13" s="225">
        <v>1.32142207169226</v>
      </c>
      <c r="K13" s="223">
        <v>-18.818427648869999</v>
      </c>
      <c r="L13" s="225">
        <v>3.0905105204479102</v>
      </c>
      <c r="M13" s="223">
        <v>18.0100028553851</v>
      </c>
      <c r="N13" s="225">
        <v>1.15997275906826</v>
      </c>
      <c r="O13" s="223">
        <v>25.4783371301525</v>
      </c>
      <c r="P13" s="225">
        <v>2.6907680443327302</v>
      </c>
      <c r="Q13" s="223">
        <v>20.312179954633901</v>
      </c>
      <c r="R13" s="225">
        <v>2.45964212939823</v>
      </c>
      <c r="S13" s="223">
        <v>14.2843797181208</v>
      </c>
      <c r="T13" s="225">
        <v>1.2822595008820299</v>
      </c>
      <c r="U13" s="223">
        <v>-11.1939574120317</v>
      </c>
      <c r="V13" s="225">
        <v>2.88997630057185</v>
      </c>
      <c r="W13" s="223">
        <v>15.4159311193529</v>
      </c>
      <c r="X13" s="225">
        <v>1.10448687420008</v>
      </c>
      <c r="Y13" s="223">
        <v>23.9302153895039</v>
      </c>
      <c r="Z13" s="225">
        <v>2.63487957076407</v>
      </c>
      <c r="AA13" s="223">
        <v>17.95701873802</v>
      </c>
      <c r="AB13" s="225">
        <v>2.45195689343806</v>
      </c>
      <c r="AC13" s="223">
        <v>11.0193910932633</v>
      </c>
      <c r="AD13" s="225">
        <v>1.2107492759345799</v>
      </c>
      <c r="AE13" s="223">
        <v>-12.9108242962406</v>
      </c>
      <c r="AF13" s="225">
        <v>2.8868498869497099</v>
      </c>
      <c r="AG13" s="223">
        <v>19.800886866562099</v>
      </c>
      <c r="AH13" s="225">
        <v>1.13784541183871</v>
      </c>
      <c r="AI13" s="223">
        <v>31.434532288129301</v>
      </c>
      <c r="AJ13" s="225">
        <v>3.0444120204107299</v>
      </c>
      <c r="AK13" s="223">
        <v>22.755047198329699</v>
      </c>
      <c r="AL13" s="225">
        <v>2.8572284106499199</v>
      </c>
      <c r="AM13" s="223">
        <v>14.0142759172632</v>
      </c>
      <c r="AN13" s="225">
        <v>1.3666091968359999</v>
      </c>
      <c r="AO13" s="223">
        <v>-17.420256370866099</v>
      </c>
      <c r="AP13" s="225">
        <v>3.2352122979552398</v>
      </c>
      <c r="AQ13" s="104"/>
      <c r="AR13" s="104"/>
      <c r="AS13" s="104"/>
      <c r="AT13" s="104"/>
      <c r="AU13" s="104"/>
      <c r="AV13" s="104"/>
      <c r="AW13" s="104"/>
      <c r="AX13" s="104"/>
      <c r="AY13" s="104"/>
      <c r="AZ13" s="104"/>
      <c r="BA13" s="104"/>
      <c r="BB13" s="104"/>
      <c r="BC13" s="104"/>
      <c r="BD13" s="104"/>
      <c r="BE13" s="104"/>
      <c r="BF13" s="255"/>
    </row>
    <row r="14" spans="1:58" ht="13" customHeight="1" x14ac:dyDescent="0.25">
      <c r="A14" s="26" t="s">
        <v>393</v>
      </c>
      <c r="B14" s="184">
        <v>2</v>
      </c>
      <c r="C14" s="223">
        <v>29.352658021302901</v>
      </c>
      <c r="D14" s="225">
        <v>1.04282284153035</v>
      </c>
      <c r="E14" s="223">
        <v>42.326928281351101</v>
      </c>
      <c r="F14" s="225">
        <v>2.2058621319484999</v>
      </c>
      <c r="G14" s="223">
        <v>31.865927115611601</v>
      </c>
      <c r="H14" s="225">
        <v>2.0512304906318701</v>
      </c>
      <c r="I14" s="223">
        <v>21.0215950127611</v>
      </c>
      <c r="J14" s="225">
        <v>1.1442658399716099</v>
      </c>
      <c r="K14" s="223">
        <v>-21.305333268590001</v>
      </c>
      <c r="L14" s="225">
        <v>2.4005544421993101</v>
      </c>
      <c r="M14" s="223">
        <v>23.686984049710102</v>
      </c>
      <c r="N14" s="225">
        <v>1.0788078036539499</v>
      </c>
      <c r="O14" s="223">
        <v>36.182233785651</v>
      </c>
      <c r="P14" s="225">
        <v>2.19437891734235</v>
      </c>
      <c r="Q14" s="223">
        <v>25.6021123559355</v>
      </c>
      <c r="R14" s="225">
        <v>2.1568266156529901</v>
      </c>
      <c r="S14" s="223">
        <v>15.723071756463501</v>
      </c>
      <c r="T14" s="225">
        <v>0.96360014350379797</v>
      </c>
      <c r="U14" s="223">
        <v>-20.4591620291875</v>
      </c>
      <c r="V14" s="225">
        <v>2.2776713343224202</v>
      </c>
      <c r="W14" s="223">
        <v>18.286447606986101</v>
      </c>
      <c r="X14" s="225">
        <v>0.96335104139519501</v>
      </c>
      <c r="Y14" s="223">
        <v>25.112956968335499</v>
      </c>
      <c r="Z14" s="225">
        <v>2.0429170815950699</v>
      </c>
      <c r="AA14" s="223">
        <v>19.959761503957299</v>
      </c>
      <c r="AB14" s="225">
        <v>2.2374140421014301</v>
      </c>
      <c r="AC14" s="223">
        <v>13.730754675249599</v>
      </c>
      <c r="AD14" s="225">
        <v>1.0982552480488501</v>
      </c>
      <c r="AE14" s="223">
        <v>-11.3822022930859</v>
      </c>
      <c r="AF14" s="225">
        <v>2.2277939885431</v>
      </c>
      <c r="AG14" s="223">
        <v>23.680996993555901</v>
      </c>
      <c r="AH14" s="225">
        <v>1.10633006234506</v>
      </c>
      <c r="AI14" s="223">
        <v>37.178897295685204</v>
      </c>
      <c r="AJ14" s="225">
        <v>2.3843327044634299</v>
      </c>
      <c r="AK14" s="223">
        <v>23.084336886716802</v>
      </c>
      <c r="AL14" s="225">
        <v>2.1671142499380598</v>
      </c>
      <c r="AM14" s="223">
        <v>16.355256417042799</v>
      </c>
      <c r="AN14" s="225">
        <v>1.0965694301053199</v>
      </c>
      <c r="AO14" s="223">
        <v>-20.823640878642301</v>
      </c>
      <c r="AP14" s="225">
        <v>2.46581339564827</v>
      </c>
      <c r="AQ14" s="104"/>
      <c r="AR14" s="104"/>
      <c r="AS14" s="104"/>
      <c r="AT14" s="104"/>
      <c r="AU14" s="104"/>
      <c r="AV14" s="104"/>
      <c r="AW14" s="104"/>
      <c r="AX14" s="104"/>
      <c r="AY14" s="104"/>
      <c r="AZ14" s="104"/>
      <c r="BA14" s="104"/>
      <c r="BB14" s="104"/>
      <c r="BC14" s="104"/>
      <c r="BD14" s="104"/>
      <c r="BE14" s="104"/>
      <c r="BF14" s="255"/>
    </row>
    <row r="15" spans="1:58" ht="13" customHeight="1" x14ac:dyDescent="0.25">
      <c r="A15" s="26" t="s">
        <v>394</v>
      </c>
      <c r="B15" s="184">
        <v>2</v>
      </c>
      <c r="C15" s="223">
        <v>8.1155810549472296</v>
      </c>
      <c r="D15" s="225">
        <v>0.642489698704372</v>
      </c>
      <c r="E15" s="223">
        <v>12.769324273305999</v>
      </c>
      <c r="F15" s="225">
        <v>1.69894249678883</v>
      </c>
      <c r="G15" s="223">
        <v>8.2978396880865599</v>
      </c>
      <c r="H15" s="225">
        <v>1.85552764972277</v>
      </c>
      <c r="I15" s="223">
        <v>6.6055074321246199</v>
      </c>
      <c r="J15" s="225">
        <v>0.60381956888302002</v>
      </c>
      <c r="K15" s="223">
        <v>-6.1638168411813696</v>
      </c>
      <c r="L15" s="225">
        <v>1.74519539802543</v>
      </c>
      <c r="M15" s="223">
        <v>6.7623261002639996</v>
      </c>
      <c r="N15" s="225">
        <v>0.61017381138241999</v>
      </c>
      <c r="O15" s="223">
        <v>8.0682020036491</v>
      </c>
      <c r="P15" s="225">
        <v>1.39891404363672</v>
      </c>
      <c r="Q15" s="223">
        <v>6.0217609502600196</v>
      </c>
      <c r="R15" s="225">
        <v>1.7158559946235299</v>
      </c>
      <c r="S15" s="223">
        <v>6.4648936175274399</v>
      </c>
      <c r="T15" s="225">
        <v>0.74509957180470798</v>
      </c>
      <c r="U15" s="223">
        <v>-1.6033083861216699</v>
      </c>
      <c r="V15" s="225">
        <v>1.54376340081283</v>
      </c>
      <c r="W15" s="223">
        <v>7.8954114566375697</v>
      </c>
      <c r="X15" s="225">
        <v>0.61449579132016796</v>
      </c>
      <c r="Y15" s="223">
        <v>8.7473405899169308</v>
      </c>
      <c r="Z15" s="225">
        <v>1.38940177336799</v>
      </c>
      <c r="AA15" s="223">
        <v>6.0414660722171396</v>
      </c>
      <c r="AB15" s="225">
        <v>1.73036986300549</v>
      </c>
      <c r="AC15" s="223">
        <v>7.8351223462434598</v>
      </c>
      <c r="AD15" s="225">
        <v>0.71400793785442995</v>
      </c>
      <c r="AE15" s="223">
        <v>-0.91221824367346904</v>
      </c>
      <c r="AF15" s="225">
        <v>1.52896716105269</v>
      </c>
      <c r="AG15" s="223">
        <v>7.7716966901984001</v>
      </c>
      <c r="AH15" s="225">
        <v>0.67354705064349596</v>
      </c>
      <c r="AI15" s="223">
        <v>9.1842462278726895</v>
      </c>
      <c r="AJ15" s="225">
        <v>1.4907224108786901</v>
      </c>
      <c r="AK15" s="223">
        <v>7.4185703718830904</v>
      </c>
      <c r="AL15" s="225">
        <v>1.4344606572149099</v>
      </c>
      <c r="AM15" s="223">
        <v>7.3556494838670297</v>
      </c>
      <c r="AN15" s="225">
        <v>0.79901802696467095</v>
      </c>
      <c r="AO15" s="223">
        <v>-1.8285967440056601</v>
      </c>
      <c r="AP15" s="225">
        <v>1.5868405599315201</v>
      </c>
      <c r="AQ15" s="104"/>
      <c r="AR15" s="104"/>
      <c r="AS15" s="104"/>
      <c r="AT15" s="104"/>
      <c r="AU15" s="104"/>
      <c r="AV15" s="104"/>
      <c r="AW15" s="104"/>
      <c r="AX15" s="104"/>
      <c r="AY15" s="104"/>
      <c r="AZ15" s="104"/>
      <c r="BA15" s="104"/>
      <c r="BB15" s="104"/>
      <c r="BC15" s="104"/>
      <c r="BD15" s="104"/>
      <c r="BE15" s="104"/>
      <c r="BF15" s="255"/>
    </row>
    <row r="16" spans="1:58" ht="13" customHeight="1" x14ac:dyDescent="0.25">
      <c r="A16" s="26" t="s">
        <v>395</v>
      </c>
      <c r="B16" s="184">
        <v>2</v>
      </c>
      <c r="C16" s="223">
        <v>21.561107714461901</v>
      </c>
      <c r="D16" s="225">
        <v>1.1403010539460099</v>
      </c>
      <c r="E16" s="223">
        <v>31.932873828846098</v>
      </c>
      <c r="F16" s="225">
        <v>2.3864720410101201</v>
      </c>
      <c r="G16" s="223">
        <v>21.559255261633599</v>
      </c>
      <c r="H16" s="225">
        <v>2.2198713633351499</v>
      </c>
      <c r="I16" s="223">
        <v>17.077177697320099</v>
      </c>
      <c r="J16" s="225">
        <v>1.3039743293900801</v>
      </c>
      <c r="K16" s="223">
        <v>-14.8556961315259</v>
      </c>
      <c r="L16" s="225">
        <v>2.4775657456979401</v>
      </c>
      <c r="M16" s="223">
        <v>19.9393511802141</v>
      </c>
      <c r="N16" s="225">
        <v>1.0833558575430999</v>
      </c>
      <c r="O16" s="223">
        <v>28.139023568781401</v>
      </c>
      <c r="P16" s="225">
        <v>2.22996489730546</v>
      </c>
      <c r="Q16" s="223">
        <v>19.541027369534799</v>
      </c>
      <c r="R16" s="225">
        <v>2.1001902111548199</v>
      </c>
      <c r="S16" s="223">
        <v>16.418583917951398</v>
      </c>
      <c r="T16" s="225">
        <v>1.2346084781722899</v>
      </c>
      <c r="U16" s="223">
        <v>-11.72043965083</v>
      </c>
      <c r="V16" s="225">
        <v>2.4373102500385802</v>
      </c>
      <c r="W16" s="223">
        <v>13.787966508009101</v>
      </c>
      <c r="X16" s="225">
        <v>0.87820646760162402</v>
      </c>
      <c r="Y16" s="223">
        <v>21.488094770871101</v>
      </c>
      <c r="Z16" s="225">
        <v>2.1979403903538999</v>
      </c>
      <c r="AA16" s="223">
        <v>13.219909438307599</v>
      </c>
      <c r="AB16" s="225">
        <v>1.6168333931936201</v>
      </c>
      <c r="AC16" s="223">
        <v>11.354501620363999</v>
      </c>
      <c r="AD16" s="225">
        <v>1.07580030899623</v>
      </c>
      <c r="AE16" s="223">
        <v>-10.1335931505071</v>
      </c>
      <c r="AF16" s="225">
        <v>2.5050960809714602</v>
      </c>
      <c r="AG16" s="223">
        <v>15.695146909499099</v>
      </c>
      <c r="AH16" s="225">
        <v>0.89039153379503899</v>
      </c>
      <c r="AI16" s="223">
        <v>24.831738480166798</v>
      </c>
      <c r="AJ16" s="225">
        <v>2.1727208667436702</v>
      </c>
      <c r="AK16" s="223">
        <v>16.2324840691311</v>
      </c>
      <c r="AL16" s="225">
        <v>1.68879429816828</v>
      </c>
      <c r="AM16" s="223">
        <v>11.445471584387301</v>
      </c>
      <c r="AN16" s="225">
        <v>1.0389474092926401</v>
      </c>
      <c r="AO16" s="223">
        <v>-13.386266895779499</v>
      </c>
      <c r="AP16" s="225">
        <v>2.4130673378018401</v>
      </c>
      <c r="AQ16" s="104"/>
      <c r="AR16" s="104"/>
      <c r="AS16" s="104"/>
      <c r="AT16" s="104"/>
      <c r="AU16" s="104"/>
      <c r="AV16" s="104"/>
      <c r="AW16" s="104"/>
      <c r="AX16" s="104"/>
      <c r="AY16" s="104"/>
      <c r="AZ16" s="104"/>
      <c r="BA16" s="104"/>
      <c r="BB16" s="104"/>
      <c r="BC16" s="104"/>
      <c r="BD16" s="104"/>
      <c r="BE16" s="104"/>
      <c r="BF16" s="255"/>
    </row>
    <row r="17" spans="1:58" ht="13" customHeight="1" x14ac:dyDescent="0.25">
      <c r="A17" s="26" t="s">
        <v>396</v>
      </c>
      <c r="B17" s="184">
        <v>2</v>
      </c>
      <c r="C17" s="223">
        <v>29.589708478243502</v>
      </c>
      <c r="D17" s="225">
        <v>1.09473861387267</v>
      </c>
      <c r="E17" s="223">
        <v>44.190451704377097</v>
      </c>
      <c r="F17" s="225">
        <v>2.34166564025359</v>
      </c>
      <c r="G17" s="223">
        <v>34.194389198024197</v>
      </c>
      <c r="H17" s="225">
        <v>2.09692179025657</v>
      </c>
      <c r="I17" s="223">
        <v>23.617131825843799</v>
      </c>
      <c r="J17" s="225">
        <v>1.2453875856690599</v>
      </c>
      <c r="K17" s="223">
        <v>-20.573319878533301</v>
      </c>
      <c r="L17" s="225">
        <v>2.5837425840113499</v>
      </c>
      <c r="M17" s="223">
        <v>22.975648197779002</v>
      </c>
      <c r="N17" s="225">
        <v>0.94704866869652804</v>
      </c>
      <c r="O17" s="223">
        <v>35.3264594126926</v>
      </c>
      <c r="P17" s="225">
        <v>1.9448682169910601</v>
      </c>
      <c r="Q17" s="223">
        <v>28.6420554411241</v>
      </c>
      <c r="R17" s="225">
        <v>2.30525046064828</v>
      </c>
      <c r="S17" s="223">
        <v>17.413462944242099</v>
      </c>
      <c r="T17" s="225">
        <v>0.97050052393401298</v>
      </c>
      <c r="U17" s="223">
        <v>-17.912996468450402</v>
      </c>
      <c r="V17" s="225">
        <v>2.0831739669572999</v>
      </c>
      <c r="W17" s="223">
        <v>20.757370103956699</v>
      </c>
      <c r="X17" s="225">
        <v>1.05515934890778</v>
      </c>
      <c r="Y17" s="223">
        <v>29.569566962886299</v>
      </c>
      <c r="Z17" s="225">
        <v>2.2569037171784401</v>
      </c>
      <c r="AA17" s="223">
        <v>26.418737033201499</v>
      </c>
      <c r="AB17" s="225">
        <v>2.1163392070826501</v>
      </c>
      <c r="AC17" s="223">
        <v>16.206230082453899</v>
      </c>
      <c r="AD17" s="225">
        <v>0.96525503330007001</v>
      </c>
      <c r="AE17" s="223">
        <v>-13.363336880432399</v>
      </c>
      <c r="AF17" s="225">
        <v>2.1793548493147301</v>
      </c>
      <c r="AG17" s="223">
        <v>30.600757760610598</v>
      </c>
      <c r="AH17" s="225">
        <v>1.06677843022839</v>
      </c>
      <c r="AI17" s="223">
        <v>43.051639861234101</v>
      </c>
      <c r="AJ17" s="225">
        <v>2.2526081389748098</v>
      </c>
      <c r="AK17" s="223">
        <v>34.635846207054897</v>
      </c>
      <c r="AL17" s="225">
        <v>2.3425410992600999</v>
      </c>
      <c r="AM17" s="223">
        <v>25.417625060717899</v>
      </c>
      <c r="AN17" s="225">
        <v>1.1480970563934201</v>
      </c>
      <c r="AO17" s="223">
        <v>-17.634014800516201</v>
      </c>
      <c r="AP17" s="225">
        <v>2.3379190754744501</v>
      </c>
      <c r="AQ17" s="104"/>
      <c r="AR17" s="104"/>
      <c r="AS17" s="104"/>
      <c r="AT17" s="104"/>
      <c r="AU17" s="104"/>
      <c r="AV17" s="104"/>
      <c r="AW17" s="104"/>
      <c r="AX17" s="104"/>
      <c r="AY17" s="104"/>
      <c r="AZ17" s="104"/>
      <c r="BA17" s="104"/>
      <c r="BB17" s="104"/>
      <c r="BC17" s="104"/>
      <c r="BD17" s="104"/>
      <c r="BE17" s="104"/>
      <c r="BF17" s="255"/>
    </row>
    <row r="18" spans="1:58" ht="13" customHeight="1" x14ac:dyDescent="0.25">
      <c r="A18" s="210" t="s">
        <v>397</v>
      </c>
      <c r="B18" s="184">
        <v>2</v>
      </c>
      <c r="C18" s="223">
        <v>30.273171287208999</v>
      </c>
      <c r="D18" s="225">
        <v>1.5865877588564901</v>
      </c>
      <c r="E18" s="223">
        <v>45.493630960630398</v>
      </c>
      <c r="F18" s="225">
        <v>3.0838084841931699</v>
      </c>
      <c r="G18" s="223">
        <v>35.104842129002698</v>
      </c>
      <c r="H18" s="225">
        <v>3.3639431630543002</v>
      </c>
      <c r="I18" s="223">
        <v>23.591702082459999</v>
      </c>
      <c r="J18" s="225">
        <v>1.6377314374704799</v>
      </c>
      <c r="K18" s="223">
        <v>-21.901928878170398</v>
      </c>
      <c r="L18" s="225">
        <v>3.1695017347483301</v>
      </c>
      <c r="M18" s="223">
        <v>25.747575059186602</v>
      </c>
      <c r="N18" s="225">
        <v>1.4278966980909</v>
      </c>
      <c r="O18" s="223">
        <v>39.3481667255286</v>
      </c>
      <c r="P18" s="225">
        <v>2.6378518264106301</v>
      </c>
      <c r="Q18" s="223">
        <v>32.172821551478499</v>
      </c>
      <c r="R18" s="225">
        <v>3.4038525221512499</v>
      </c>
      <c r="S18" s="223">
        <v>19.238665699590701</v>
      </c>
      <c r="T18" s="225">
        <v>1.3989828391559</v>
      </c>
      <c r="U18" s="223">
        <v>-20.109501025937899</v>
      </c>
      <c r="V18" s="225">
        <v>2.8429278197919401</v>
      </c>
      <c r="W18" s="223">
        <v>20.346102354147401</v>
      </c>
      <c r="X18" s="225">
        <v>1.5432173396421101</v>
      </c>
      <c r="Y18" s="223">
        <v>30.477057089554901</v>
      </c>
      <c r="Z18" s="225">
        <v>3.0846245020303198</v>
      </c>
      <c r="AA18" s="223">
        <v>28.1514351992878</v>
      </c>
      <c r="AB18" s="225">
        <v>2.9172649908708399</v>
      </c>
      <c r="AC18" s="223">
        <v>14.5937759161458</v>
      </c>
      <c r="AD18" s="225">
        <v>1.2772984619624601</v>
      </c>
      <c r="AE18" s="223">
        <v>-15.883281173409101</v>
      </c>
      <c r="AF18" s="225">
        <v>2.7701203157319001</v>
      </c>
      <c r="AG18" s="223">
        <v>29.470504451040799</v>
      </c>
      <c r="AH18" s="225">
        <v>1.6090233291365199</v>
      </c>
      <c r="AI18" s="223">
        <v>44.0053039803282</v>
      </c>
      <c r="AJ18" s="225">
        <v>3.1669157869605402</v>
      </c>
      <c r="AK18" s="223">
        <v>32.953454844852899</v>
      </c>
      <c r="AL18" s="225">
        <v>3.3052339187912998</v>
      </c>
      <c r="AM18" s="223">
        <v>23.291691061525899</v>
      </c>
      <c r="AN18" s="225">
        <v>1.60385131109845</v>
      </c>
      <c r="AO18" s="223">
        <v>-20.713612918802301</v>
      </c>
      <c r="AP18" s="225">
        <v>3.1451975190832901</v>
      </c>
      <c r="AQ18" s="104"/>
      <c r="AR18" s="104"/>
      <c r="AS18" s="104"/>
      <c r="AT18" s="104"/>
      <c r="AU18" s="104"/>
      <c r="AV18" s="104"/>
      <c r="AW18" s="104"/>
      <c r="AX18" s="104"/>
      <c r="AY18" s="104"/>
      <c r="AZ18" s="104"/>
      <c r="BA18" s="104"/>
      <c r="BB18" s="104"/>
      <c r="BC18" s="104"/>
      <c r="BD18" s="104"/>
      <c r="BE18" s="104"/>
      <c r="BF18" s="255"/>
    </row>
    <row r="19" spans="1:58" ht="13" customHeight="1" x14ac:dyDescent="0.25">
      <c r="A19" s="210" t="s">
        <v>398</v>
      </c>
      <c r="B19" s="184">
        <v>2</v>
      </c>
      <c r="C19" s="223">
        <v>28.504510705724801</v>
      </c>
      <c r="D19" s="225">
        <v>1.71118897583149</v>
      </c>
      <c r="E19" s="223">
        <v>41.501185175670201</v>
      </c>
      <c r="F19" s="225">
        <v>3.9431662656743298</v>
      </c>
      <c r="G19" s="223">
        <v>33.025793502133702</v>
      </c>
      <c r="H19" s="225">
        <v>3.1290398625332001</v>
      </c>
      <c r="I19" s="223">
        <v>23.656622398777198</v>
      </c>
      <c r="J19" s="225">
        <v>1.75541925980785</v>
      </c>
      <c r="K19" s="223">
        <v>-17.844562776893</v>
      </c>
      <c r="L19" s="225">
        <v>4.2518516881203503</v>
      </c>
      <c r="M19" s="223">
        <v>18.5426441121453</v>
      </c>
      <c r="N19" s="225">
        <v>1.1909703316019</v>
      </c>
      <c r="O19" s="223">
        <v>26.898686730506199</v>
      </c>
      <c r="P19" s="225">
        <v>2.96187518635382</v>
      </c>
      <c r="Q19" s="223">
        <v>24.1002466276543</v>
      </c>
      <c r="R19" s="225">
        <v>2.2874610418149399</v>
      </c>
      <c r="S19" s="223">
        <v>14.5582887235764</v>
      </c>
      <c r="T19" s="225">
        <v>1.15862921694066</v>
      </c>
      <c r="U19" s="223">
        <v>-12.340398006929901</v>
      </c>
      <c r="V19" s="225">
        <v>2.87557331554703</v>
      </c>
      <c r="W19" s="223">
        <v>21.4113132193247</v>
      </c>
      <c r="X19" s="225">
        <v>1.37872185874511</v>
      </c>
      <c r="Y19" s="223">
        <v>27.698469447554899</v>
      </c>
      <c r="Z19" s="225">
        <v>3.8493152081789801</v>
      </c>
      <c r="AA19" s="223">
        <v>24.1947630634658</v>
      </c>
      <c r="AB19" s="225">
        <v>2.6337984849943901</v>
      </c>
      <c r="AC19" s="223">
        <v>18.718502563051</v>
      </c>
      <c r="AD19" s="225">
        <v>1.3450638521843601</v>
      </c>
      <c r="AE19" s="223">
        <v>-8.9799668845038294</v>
      </c>
      <c r="AF19" s="225">
        <v>3.93958067497364</v>
      </c>
      <c r="AG19" s="223">
        <v>32.399786891381098</v>
      </c>
      <c r="AH19" s="225">
        <v>1.2516317110302899</v>
      </c>
      <c r="AI19" s="223">
        <v>41.062833704763797</v>
      </c>
      <c r="AJ19" s="225">
        <v>3.2198754459104402</v>
      </c>
      <c r="AK19" s="223">
        <v>36.799385876479803</v>
      </c>
      <c r="AL19" s="225">
        <v>2.9543780476475101</v>
      </c>
      <c r="AM19" s="223">
        <v>28.722391920511701</v>
      </c>
      <c r="AN19" s="225">
        <v>1.3990269376622599</v>
      </c>
      <c r="AO19" s="223">
        <v>-12.3404417842521</v>
      </c>
      <c r="AP19" s="225">
        <v>3.5165795791945098</v>
      </c>
      <c r="AQ19" s="104"/>
      <c r="AR19" s="104"/>
      <c r="AS19" s="104"/>
      <c r="AT19" s="104"/>
      <c r="AU19" s="104"/>
      <c r="AV19" s="104"/>
      <c r="AW19" s="104"/>
      <c r="AX19" s="104"/>
      <c r="AY19" s="104"/>
      <c r="AZ19" s="104"/>
      <c r="BA19" s="104"/>
      <c r="BB19" s="104"/>
      <c r="BC19" s="104"/>
      <c r="BD19" s="104"/>
      <c r="BE19" s="104"/>
      <c r="BF19" s="255"/>
    </row>
    <row r="20" spans="1:58" ht="13" customHeight="1" x14ac:dyDescent="0.25">
      <c r="A20" s="26" t="s">
        <v>399</v>
      </c>
      <c r="B20" s="184">
        <v>2</v>
      </c>
      <c r="C20" s="223">
        <v>57.098372579790997</v>
      </c>
      <c r="D20" s="225">
        <v>1.4557687656940199</v>
      </c>
      <c r="E20" s="223">
        <v>65.793816575173096</v>
      </c>
      <c r="F20" s="225">
        <v>3.6443078057659499</v>
      </c>
      <c r="G20" s="223">
        <v>59.155531397919297</v>
      </c>
      <c r="H20" s="225">
        <v>3.65016767674773</v>
      </c>
      <c r="I20" s="223">
        <v>53.254085635748297</v>
      </c>
      <c r="J20" s="225">
        <v>1.61647744036915</v>
      </c>
      <c r="K20" s="223">
        <v>-12.5397309394248</v>
      </c>
      <c r="L20" s="225">
        <v>4.1228146244319896</v>
      </c>
      <c r="M20" s="223">
        <v>43.967463726944899</v>
      </c>
      <c r="N20" s="225">
        <v>1.45421877200852</v>
      </c>
      <c r="O20" s="223">
        <v>52.1154585347807</v>
      </c>
      <c r="P20" s="225">
        <v>3.7671854284650399</v>
      </c>
      <c r="Q20" s="223">
        <v>46.369966087652998</v>
      </c>
      <c r="R20" s="225">
        <v>3.5450359857636302</v>
      </c>
      <c r="S20" s="223">
        <v>40.482481801072304</v>
      </c>
      <c r="T20" s="225">
        <v>1.63635978844485</v>
      </c>
      <c r="U20" s="223">
        <v>-11.632976733708301</v>
      </c>
      <c r="V20" s="225">
        <v>4.1091479323507203</v>
      </c>
      <c r="W20" s="223">
        <v>43.281397043478997</v>
      </c>
      <c r="X20" s="225">
        <v>1.53985024443221</v>
      </c>
      <c r="Y20" s="223">
        <v>49.8696128334389</v>
      </c>
      <c r="Z20" s="225">
        <v>3.7827463900081701</v>
      </c>
      <c r="AA20" s="223">
        <v>45.176886081972199</v>
      </c>
      <c r="AB20" s="225">
        <v>3.4279023772559301</v>
      </c>
      <c r="AC20" s="223">
        <v>40.438112767343497</v>
      </c>
      <c r="AD20" s="225">
        <v>1.78354945772964</v>
      </c>
      <c r="AE20" s="223">
        <v>-9.4315000660954098</v>
      </c>
      <c r="AF20" s="225">
        <v>3.6903216667323999</v>
      </c>
      <c r="AG20" s="223">
        <v>44.069395383010402</v>
      </c>
      <c r="AH20" s="225">
        <v>1.52737731577458</v>
      </c>
      <c r="AI20" s="223">
        <v>52.105388619043502</v>
      </c>
      <c r="AJ20" s="225">
        <v>3.6427875384270698</v>
      </c>
      <c r="AK20" s="223">
        <v>44.914175237664402</v>
      </c>
      <c r="AL20" s="225">
        <v>3.5981075851925302</v>
      </c>
      <c r="AM20" s="223">
        <v>40.832748807288198</v>
      </c>
      <c r="AN20" s="225">
        <v>1.88903315329604</v>
      </c>
      <c r="AO20" s="223">
        <v>-11.272639811755401</v>
      </c>
      <c r="AP20" s="225">
        <v>4.1714369180155701</v>
      </c>
      <c r="AQ20" s="104"/>
      <c r="AR20" s="104"/>
      <c r="AS20" s="104"/>
      <c r="AT20" s="104"/>
      <c r="AU20" s="104"/>
      <c r="AV20" s="104"/>
      <c r="AW20" s="104"/>
      <c r="AX20" s="104"/>
      <c r="AY20" s="104"/>
      <c r="AZ20" s="104"/>
      <c r="BA20" s="104"/>
      <c r="BB20" s="104"/>
      <c r="BC20" s="104"/>
      <c r="BD20" s="104"/>
      <c r="BE20" s="104"/>
      <c r="BF20" s="255"/>
    </row>
    <row r="21" spans="1:58" ht="13" customHeight="1" x14ac:dyDescent="0.25">
      <c r="A21" s="26" t="s">
        <v>400</v>
      </c>
      <c r="B21" s="184">
        <v>2</v>
      </c>
      <c r="C21" s="223">
        <v>6.1988579437636897</v>
      </c>
      <c r="D21" s="225">
        <v>0.63112724912681695</v>
      </c>
      <c r="E21" s="223">
        <v>9.5817417407897008</v>
      </c>
      <c r="F21" s="225">
        <v>1.55508957396958</v>
      </c>
      <c r="G21" s="223">
        <v>8.6432163985097699</v>
      </c>
      <c r="H21" s="225">
        <v>1.7747381959074999</v>
      </c>
      <c r="I21" s="223">
        <v>4.3219797302512699</v>
      </c>
      <c r="J21" s="225">
        <v>0.72984181843240603</v>
      </c>
      <c r="K21" s="223">
        <v>-5.25976201053843</v>
      </c>
      <c r="L21" s="225">
        <v>1.6906520288653399</v>
      </c>
      <c r="M21" s="223">
        <v>5.8307797646873301</v>
      </c>
      <c r="N21" s="225">
        <v>0.65380765180430001</v>
      </c>
      <c r="O21" s="223">
        <v>7.8446661058346203</v>
      </c>
      <c r="P21" s="225">
        <v>1.26114221645411</v>
      </c>
      <c r="Q21" s="223">
        <v>5.6522848954357903</v>
      </c>
      <c r="R21" s="225">
        <v>1.10353169137549</v>
      </c>
      <c r="S21" s="223">
        <v>4.7063778284187903</v>
      </c>
      <c r="T21" s="225">
        <v>0.76561480005382498</v>
      </c>
      <c r="U21" s="223">
        <v>-3.1382882774158301</v>
      </c>
      <c r="V21" s="225">
        <v>1.39152880567319</v>
      </c>
      <c r="W21" s="223">
        <v>6.3555238463039201</v>
      </c>
      <c r="X21" s="225">
        <v>0.64480808840007497</v>
      </c>
      <c r="Y21" s="223">
        <v>8.0260708091545503</v>
      </c>
      <c r="Z21" s="225">
        <v>1.4890121803112399</v>
      </c>
      <c r="AA21" s="223">
        <v>8.8195163732520996</v>
      </c>
      <c r="AB21" s="225">
        <v>2.1217042784330098</v>
      </c>
      <c r="AC21" s="223">
        <v>5.1633190918864802</v>
      </c>
      <c r="AD21" s="225">
        <v>0.70701497820350301</v>
      </c>
      <c r="AE21" s="223">
        <v>-2.8627517172680701</v>
      </c>
      <c r="AF21" s="225">
        <v>1.49789167298223</v>
      </c>
      <c r="AG21" s="223">
        <v>9.2023490909305607</v>
      </c>
      <c r="AH21" s="225">
        <v>0.85526525621827998</v>
      </c>
      <c r="AI21" s="223">
        <v>14.0741425373509</v>
      </c>
      <c r="AJ21" s="225">
        <v>1.9550325344889301</v>
      </c>
      <c r="AK21" s="223">
        <v>9.0434291371003894</v>
      </c>
      <c r="AL21" s="225">
        <v>1.72181670731104</v>
      </c>
      <c r="AM21" s="223">
        <v>7.0232505564750101</v>
      </c>
      <c r="AN21" s="225">
        <v>0.90752789627074604</v>
      </c>
      <c r="AO21" s="223">
        <v>-7.0508919808759298</v>
      </c>
      <c r="AP21" s="225">
        <v>1.90585845824638</v>
      </c>
      <c r="AQ21" s="104"/>
      <c r="AR21" s="104"/>
      <c r="AS21" s="104"/>
      <c r="AT21" s="104"/>
      <c r="AU21" s="104"/>
      <c r="AV21" s="104"/>
      <c r="AW21" s="104"/>
      <c r="AX21" s="104"/>
      <c r="AY21" s="104"/>
      <c r="AZ21" s="104"/>
      <c r="BA21" s="104"/>
      <c r="BB21" s="104"/>
      <c r="BC21" s="104"/>
      <c r="BD21" s="104"/>
      <c r="BE21" s="104"/>
      <c r="BF21" s="255"/>
    </row>
    <row r="22" spans="1:58" ht="13" customHeight="1" x14ac:dyDescent="0.25">
      <c r="A22" s="26" t="s">
        <v>401</v>
      </c>
      <c r="B22" s="184">
        <v>2</v>
      </c>
      <c r="C22" s="223">
        <v>36.663064949255102</v>
      </c>
      <c r="D22" s="225">
        <v>1.9943083356243501</v>
      </c>
      <c r="E22" s="223">
        <v>48.910307800020199</v>
      </c>
      <c r="F22" s="225">
        <v>3.6471747710041398</v>
      </c>
      <c r="G22" s="223">
        <v>39.457164404827303</v>
      </c>
      <c r="H22" s="225">
        <v>3.9195837761885199</v>
      </c>
      <c r="I22" s="223">
        <v>31.579809159244</v>
      </c>
      <c r="J22" s="225">
        <v>2.55089051871302</v>
      </c>
      <c r="K22" s="223">
        <v>-17.330498640776199</v>
      </c>
      <c r="L22" s="225">
        <v>4.0308453722325801</v>
      </c>
      <c r="M22" s="223">
        <v>25.3259200221909</v>
      </c>
      <c r="N22" s="225">
        <v>1.9194317379246699</v>
      </c>
      <c r="O22" s="223">
        <v>33.725747626745097</v>
      </c>
      <c r="P22" s="225">
        <v>3.4044204872814401</v>
      </c>
      <c r="Q22" s="223">
        <v>29.807165406577401</v>
      </c>
      <c r="R22" s="225">
        <v>3.8587347121039599</v>
      </c>
      <c r="S22" s="223">
        <v>20.5811813055243</v>
      </c>
      <c r="T22" s="225">
        <v>2.4833318196118501</v>
      </c>
      <c r="U22" s="223">
        <v>-13.1445663212208</v>
      </c>
      <c r="V22" s="225">
        <v>3.90757333314644</v>
      </c>
      <c r="W22" s="223">
        <v>29.9176713533464</v>
      </c>
      <c r="X22" s="225">
        <v>2.0877091420897398</v>
      </c>
      <c r="Y22" s="223">
        <v>36.577619293998701</v>
      </c>
      <c r="Z22" s="225">
        <v>3.98390634979611</v>
      </c>
      <c r="AA22" s="223">
        <v>31.318563046855601</v>
      </c>
      <c r="AB22" s="225">
        <v>3.6904373311501502</v>
      </c>
      <c r="AC22" s="223">
        <v>27.492079809933401</v>
      </c>
      <c r="AD22" s="225">
        <v>2.8473008131169499</v>
      </c>
      <c r="AE22" s="223">
        <v>-9.0855394840653592</v>
      </c>
      <c r="AF22" s="225">
        <v>4.5159816643692903</v>
      </c>
      <c r="AG22" s="223">
        <v>27.9776543343242</v>
      </c>
      <c r="AH22" s="225">
        <v>1.88849834027779</v>
      </c>
      <c r="AI22" s="223">
        <v>38.423127268288098</v>
      </c>
      <c r="AJ22" s="225">
        <v>3.3926954847356301</v>
      </c>
      <c r="AK22" s="223">
        <v>27.870641710652201</v>
      </c>
      <c r="AL22" s="225">
        <v>3.6262233549910898</v>
      </c>
      <c r="AM22" s="223">
        <v>24.8507566575067</v>
      </c>
      <c r="AN22" s="225">
        <v>2.6933459041711201</v>
      </c>
      <c r="AO22" s="223">
        <v>-13.5723706107814</v>
      </c>
      <c r="AP22" s="225">
        <v>4.32968618290211</v>
      </c>
      <c r="AQ22" s="104"/>
      <c r="AR22" s="104"/>
      <c r="AS22" s="104"/>
      <c r="AT22" s="104"/>
      <c r="AU22" s="104"/>
      <c r="AV22" s="104"/>
      <c r="AW22" s="104"/>
      <c r="AX22" s="104"/>
      <c r="AY22" s="104"/>
      <c r="AZ22" s="104"/>
      <c r="BA22" s="104"/>
      <c r="BB22" s="104"/>
      <c r="BC22" s="104"/>
      <c r="BD22" s="104"/>
      <c r="BE22" s="104"/>
      <c r="BF22" s="255"/>
    </row>
    <row r="23" spans="1:58" ht="13" customHeight="1" x14ac:dyDescent="0.25">
      <c r="A23" s="26" t="s">
        <v>402</v>
      </c>
      <c r="B23" s="184">
        <v>2</v>
      </c>
      <c r="C23" s="223">
        <v>15.3521943732941</v>
      </c>
      <c r="D23" s="225">
        <v>1.06922683432171</v>
      </c>
      <c r="E23" s="223">
        <v>27.6923233414125</v>
      </c>
      <c r="F23" s="225">
        <v>2.9051266722236599</v>
      </c>
      <c r="G23" s="223">
        <v>18.251748172050601</v>
      </c>
      <c r="H23" s="225">
        <v>2.8822987033646901</v>
      </c>
      <c r="I23" s="223">
        <v>10.812854833626799</v>
      </c>
      <c r="J23" s="225">
        <v>0.91491849556065996</v>
      </c>
      <c r="K23" s="223">
        <v>-16.879468507785699</v>
      </c>
      <c r="L23" s="225">
        <v>2.9533600730551601</v>
      </c>
      <c r="M23" s="223">
        <v>9.1995502170911898</v>
      </c>
      <c r="N23" s="225">
        <v>1.18035607846813</v>
      </c>
      <c r="O23" s="223">
        <v>19.528170080454601</v>
      </c>
      <c r="P23" s="225">
        <v>3.7396223677095901</v>
      </c>
      <c r="Q23" s="223">
        <v>12.4355980624493</v>
      </c>
      <c r="R23" s="225">
        <v>2.8605109053348001</v>
      </c>
      <c r="S23" s="223">
        <v>4.9587947797980796</v>
      </c>
      <c r="T23" s="225">
        <v>0.76006171106382603</v>
      </c>
      <c r="U23" s="223">
        <v>-14.5693753006565</v>
      </c>
      <c r="V23" s="225">
        <v>3.9077580740076798</v>
      </c>
      <c r="W23" s="223">
        <v>12.918249868216</v>
      </c>
      <c r="X23" s="225">
        <v>1.1639717600802699</v>
      </c>
      <c r="Y23" s="223">
        <v>26.643822521910799</v>
      </c>
      <c r="Z23" s="225">
        <v>3.1499049347964601</v>
      </c>
      <c r="AA23" s="223">
        <v>15.044312347239099</v>
      </c>
      <c r="AB23" s="225">
        <v>2.9671749152217299</v>
      </c>
      <c r="AC23" s="223">
        <v>8.1204455392851997</v>
      </c>
      <c r="AD23" s="225">
        <v>1.0035619910624001</v>
      </c>
      <c r="AE23" s="223">
        <v>-18.523376982625599</v>
      </c>
      <c r="AF23" s="225">
        <v>3.2435084673716599</v>
      </c>
      <c r="AG23" s="223">
        <v>11.907551052080301</v>
      </c>
      <c r="AH23" s="225">
        <v>1.3086689430293299</v>
      </c>
      <c r="AI23" s="223">
        <v>23.4639355622338</v>
      </c>
      <c r="AJ23" s="225">
        <v>3.5910222864840602</v>
      </c>
      <c r="AK23" s="223">
        <v>14.4304174251725</v>
      </c>
      <c r="AL23" s="225">
        <v>2.53147544294599</v>
      </c>
      <c r="AM23" s="223">
        <v>7.6898267980304098</v>
      </c>
      <c r="AN23" s="225">
        <v>1.39450329813427</v>
      </c>
      <c r="AO23" s="223">
        <v>-15.774108764203399</v>
      </c>
      <c r="AP23" s="225">
        <v>3.9203529415613199</v>
      </c>
      <c r="AQ23" s="104"/>
      <c r="AR23" s="104"/>
      <c r="AS23" s="104"/>
      <c r="AT23" s="104"/>
      <c r="AU23" s="104"/>
      <c r="AV23" s="104"/>
      <c r="AW23" s="104"/>
      <c r="AX23" s="104"/>
      <c r="AY23" s="104"/>
      <c r="AZ23" s="104"/>
      <c r="BA23" s="104"/>
      <c r="BB23" s="104"/>
      <c r="BC23" s="104"/>
      <c r="BD23" s="104"/>
      <c r="BE23" s="104"/>
      <c r="BF23" s="255"/>
    </row>
    <row r="24" spans="1:58" ht="13" customHeight="1" x14ac:dyDescent="0.25">
      <c r="A24" s="26" t="s">
        <v>403</v>
      </c>
      <c r="B24" s="184">
        <v>2</v>
      </c>
      <c r="C24" s="223">
        <v>26.922861313309198</v>
      </c>
      <c r="D24" s="225">
        <v>1.28517910571409</v>
      </c>
      <c r="E24" s="223">
        <v>25.134250809658798</v>
      </c>
      <c r="F24" s="225">
        <v>2.9626077812932898</v>
      </c>
      <c r="G24" s="223">
        <v>34.237788808892098</v>
      </c>
      <c r="H24" s="225">
        <v>3.25126590055799</v>
      </c>
      <c r="I24" s="223">
        <v>25.021116770782399</v>
      </c>
      <c r="J24" s="225">
        <v>1.5520253843656899</v>
      </c>
      <c r="K24" s="223">
        <v>-0.11313403887635</v>
      </c>
      <c r="L24" s="225">
        <v>3.3481619944382102</v>
      </c>
      <c r="M24" s="223">
        <v>13.5167607229592</v>
      </c>
      <c r="N24" s="225">
        <v>0.92634292301559595</v>
      </c>
      <c r="O24" s="223">
        <v>18.274978854907499</v>
      </c>
      <c r="P24" s="225">
        <v>3.4535609726382699</v>
      </c>
      <c r="Q24" s="223">
        <v>17.6120690691221</v>
      </c>
      <c r="R24" s="225">
        <v>3.0078500710155001</v>
      </c>
      <c r="S24" s="223">
        <v>11.2097677062903</v>
      </c>
      <c r="T24" s="225">
        <v>0.918709357414636</v>
      </c>
      <c r="U24" s="223">
        <v>-7.0652111486172098</v>
      </c>
      <c r="V24" s="225">
        <v>3.7420378380329402</v>
      </c>
      <c r="W24" s="223">
        <v>20.870690557491699</v>
      </c>
      <c r="X24" s="225">
        <v>1.1707995878017099</v>
      </c>
      <c r="Y24" s="223">
        <v>23.485714175444901</v>
      </c>
      <c r="Z24" s="225">
        <v>3.7339047537130501</v>
      </c>
      <c r="AA24" s="223">
        <v>25.320532432069101</v>
      </c>
      <c r="AB24" s="225">
        <v>3.3625690019036298</v>
      </c>
      <c r="AC24" s="223">
        <v>18.8777706307595</v>
      </c>
      <c r="AD24" s="225">
        <v>1.31485729441014</v>
      </c>
      <c r="AE24" s="223">
        <v>-4.60794354468538</v>
      </c>
      <c r="AF24" s="225">
        <v>4.0160042172481996</v>
      </c>
      <c r="AG24" s="223">
        <v>16.440926321807002</v>
      </c>
      <c r="AH24" s="225">
        <v>1.2563655028876799</v>
      </c>
      <c r="AI24" s="223">
        <v>19.709049863149001</v>
      </c>
      <c r="AJ24" s="225">
        <v>3.3153822531974799</v>
      </c>
      <c r="AK24" s="223">
        <v>19.617049984897101</v>
      </c>
      <c r="AL24" s="225">
        <v>2.7545371406458199</v>
      </c>
      <c r="AM24" s="223">
        <v>14.4153545849859</v>
      </c>
      <c r="AN24" s="225">
        <v>1.2284087331326301</v>
      </c>
      <c r="AO24" s="223">
        <v>-5.2936952781631099</v>
      </c>
      <c r="AP24" s="225">
        <v>3.3858847002477801</v>
      </c>
      <c r="AQ24" s="104"/>
      <c r="AR24" s="104"/>
      <c r="AS24" s="104"/>
      <c r="AT24" s="104"/>
      <c r="AU24" s="104"/>
      <c r="AV24" s="104"/>
      <c r="AW24" s="104"/>
      <c r="AX24" s="104"/>
      <c r="AY24" s="104"/>
      <c r="AZ24" s="104"/>
      <c r="BA24" s="104"/>
      <c r="BB24" s="104"/>
      <c r="BC24" s="104"/>
      <c r="BD24" s="104"/>
      <c r="BE24" s="104"/>
      <c r="BF24" s="255"/>
    </row>
    <row r="25" spans="1:58" ht="13" customHeight="1" x14ac:dyDescent="0.25">
      <c r="A25" s="26" t="s">
        <v>404</v>
      </c>
      <c r="B25" s="184">
        <v>2</v>
      </c>
      <c r="C25" s="223">
        <v>13.161267643531099</v>
      </c>
      <c r="D25" s="225">
        <v>1.04703976368602</v>
      </c>
      <c r="E25" s="223">
        <v>23.5786744857439</v>
      </c>
      <c r="F25" s="225">
        <v>3.60732378193878</v>
      </c>
      <c r="G25" s="223">
        <v>18.027373576622601</v>
      </c>
      <c r="H25" s="225">
        <v>2.6990656947895002</v>
      </c>
      <c r="I25" s="223">
        <v>9.3804451984579593</v>
      </c>
      <c r="J25" s="225">
        <v>1.17474593236313</v>
      </c>
      <c r="K25" s="223">
        <v>-14.198229287286001</v>
      </c>
      <c r="L25" s="225">
        <v>3.8239632617961701</v>
      </c>
      <c r="M25" s="223">
        <v>7.8399091512008301</v>
      </c>
      <c r="N25" s="225">
        <v>0.820211726938611</v>
      </c>
      <c r="O25" s="223">
        <v>14.525757770091399</v>
      </c>
      <c r="P25" s="225">
        <v>2.3574072910814099</v>
      </c>
      <c r="Q25" s="223">
        <v>9.3590558758935405</v>
      </c>
      <c r="R25" s="225">
        <v>1.88609236943695</v>
      </c>
      <c r="S25" s="223">
        <v>5.8392193374024899</v>
      </c>
      <c r="T25" s="225">
        <v>0.93864110337432305</v>
      </c>
      <c r="U25" s="223">
        <v>-8.6865384326888595</v>
      </c>
      <c r="V25" s="225">
        <v>2.50465784982008</v>
      </c>
      <c r="W25" s="223">
        <v>7.2605357856174901</v>
      </c>
      <c r="X25" s="225">
        <v>0.66302054986106296</v>
      </c>
      <c r="Y25" s="223">
        <v>12.602038846627</v>
      </c>
      <c r="Z25" s="225">
        <v>2.4037987374038901</v>
      </c>
      <c r="AA25" s="223">
        <v>8.4766664020690197</v>
      </c>
      <c r="AB25" s="225">
        <v>1.71157738312121</v>
      </c>
      <c r="AC25" s="223">
        <v>5.6434028971936998</v>
      </c>
      <c r="AD25" s="225">
        <v>0.74875470987815296</v>
      </c>
      <c r="AE25" s="223">
        <v>-6.9586359494333401</v>
      </c>
      <c r="AF25" s="225">
        <v>2.4670501596848702</v>
      </c>
      <c r="AG25" s="223">
        <v>9.7962007120030101</v>
      </c>
      <c r="AH25" s="225">
        <v>0.87356019871630297</v>
      </c>
      <c r="AI25" s="223">
        <v>18.452246458781499</v>
      </c>
      <c r="AJ25" s="225">
        <v>2.7069123724885298</v>
      </c>
      <c r="AK25" s="223">
        <v>11.189283152437399</v>
      </c>
      <c r="AL25" s="225">
        <v>2.04291232737835</v>
      </c>
      <c r="AM25" s="223">
        <v>7.3199562804271903</v>
      </c>
      <c r="AN25" s="225">
        <v>0.94404237099558597</v>
      </c>
      <c r="AO25" s="223">
        <v>-11.1322901783543</v>
      </c>
      <c r="AP25" s="225">
        <v>2.8036389271389899</v>
      </c>
      <c r="AQ25" s="104"/>
      <c r="AR25" s="104"/>
      <c r="AS25" s="104"/>
      <c r="AT25" s="104"/>
      <c r="AU25" s="104"/>
      <c r="AV25" s="104"/>
      <c r="AW25" s="104"/>
      <c r="AX25" s="104"/>
      <c r="AY25" s="104"/>
      <c r="AZ25" s="104"/>
      <c r="BA25" s="104"/>
      <c r="BB25" s="104"/>
      <c r="BC25" s="104"/>
      <c r="BD25" s="104"/>
      <c r="BE25" s="104"/>
      <c r="BF25" s="255"/>
    </row>
    <row r="26" spans="1:58" ht="13" customHeight="1" x14ac:dyDescent="0.25">
      <c r="A26" s="26" t="s">
        <v>405</v>
      </c>
      <c r="B26" s="184">
        <v>2</v>
      </c>
      <c r="C26" s="223">
        <v>17.694501437385899</v>
      </c>
      <c r="D26" s="225">
        <v>1.2232888867366101</v>
      </c>
      <c r="E26" s="223">
        <v>26.362801222641998</v>
      </c>
      <c r="F26" s="225">
        <v>2.80589551983407</v>
      </c>
      <c r="G26" s="223">
        <v>15.313765245355301</v>
      </c>
      <c r="H26" s="225">
        <v>2.8072167132846801</v>
      </c>
      <c r="I26" s="223">
        <v>15.6148936595532</v>
      </c>
      <c r="J26" s="225">
        <v>1.5454795336840099</v>
      </c>
      <c r="K26" s="223">
        <v>-10.7479075630888</v>
      </c>
      <c r="L26" s="225">
        <v>3.2107572353518501</v>
      </c>
      <c r="M26" s="223">
        <v>12.498883587716699</v>
      </c>
      <c r="N26" s="225">
        <v>1.04843135135849</v>
      </c>
      <c r="O26" s="223">
        <v>19.754736307981499</v>
      </c>
      <c r="P26" s="225">
        <v>2.4926586623340499</v>
      </c>
      <c r="Q26" s="223">
        <v>11.8955547268072</v>
      </c>
      <c r="R26" s="225">
        <v>2.58201805867852</v>
      </c>
      <c r="S26" s="223">
        <v>10.523079146772799</v>
      </c>
      <c r="T26" s="225">
        <v>1.2245012599809699</v>
      </c>
      <c r="U26" s="223">
        <v>-9.2316571612087905</v>
      </c>
      <c r="V26" s="225">
        <v>2.7743133151999699</v>
      </c>
      <c r="W26" s="223">
        <v>16.242040498694799</v>
      </c>
      <c r="X26" s="225">
        <v>1.0438095545517101</v>
      </c>
      <c r="Y26" s="223">
        <v>20.1884552433749</v>
      </c>
      <c r="Z26" s="225">
        <v>2.88782385265471</v>
      </c>
      <c r="AA26" s="223">
        <v>18.185978143140101</v>
      </c>
      <c r="AB26" s="225">
        <v>3.4980239112585099</v>
      </c>
      <c r="AC26" s="223">
        <v>14.623054393517</v>
      </c>
      <c r="AD26" s="225">
        <v>1.32607563633262</v>
      </c>
      <c r="AE26" s="223">
        <v>-5.5654008498579</v>
      </c>
      <c r="AF26" s="225">
        <v>3.3678222132258999</v>
      </c>
      <c r="AG26" s="223">
        <v>15.993527661387301</v>
      </c>
      <c r="AH26" s="225">
        <v>1.13494184057058</v>
      </c>
      <c r="AI26" s="223">
        <v>27.360045008095899</v>
      </c>
      <c r="AJ26" s="225">
        <v>2.9315292159022501</v>
      </c>
      <c r="AK26" s="223">
        <v>14.1894158394523</v>
      </c>
      <c r="AL26" s="225">
        <v>2.8009642955373399</v>
      </c>
      <c r="AM26" s="223">
        <v>13.109767792152001</v>
      </c>
      <c r="AN26" s="225">
        <v>1.2867054794694901</v>
      </c>
      <c r="AO26" s="223">
        <v>-14.2502772159439</v>
      </c>
      <c r="AP26" s="225">
        <v>3.1764137077707</v>
      </c>
      <c r="AQ26" s="104"/>
      <c r="AR26" s="104"/>
      <c r="AS26" s="104"/>
      <c r="AT26" s="104"/>
      <c r="AU26" s="104"/>
      <c r="AV26" s="104"/>
      <c r="AW26" s="104"/>
      <c r="AX26" s="104"/>
      <c r="AY26" s="104"/>
      <c r="AZ26" s="104"/>
      <c r="BA26" s="104"/>
      <c r="BB26" s="104"/>
      <c r="BC26" s="104"/>
      <c r="BD26" s="104"/>
      <c r="BE26" s="104"/>
      <c r="BF26" s="255"/>
    </row>
    <row r="27" spans="1:58" ht="13" customHeight="1" x14ac:dyDescent="0.25">
      <c r="A27" s="26" t="s">
        <v>406</v>
      </c>
      <c r="B27" s="184">
        <v>2</v>
      </c>
      <c r="C27" s="223">
        <v>10.3754955603025</v>
      </c>
      <c r="D27" s="225">
        <v>0.52090154160078705</v>
      </c>
      <c r="E27" s="223">
        <v>20.381258433551601</v>
      </c>
      <c r="F27" s="225">
        <v>1.47536088657627</v>
      </c>
      <c r="G27" s="223">
        <v>14.9618831812131</v>
      </c>
      <c r="H27" s="225">
        <v>1.76778577558408</v>
      </c>
      <c r="I27" s="223">
        <v>5.8804196926998697</v>
      </c>
      <c r="J27" s="225">
        <v>0.43247706331468799</v>
      </c>
      <c r="K27" s="223">
        <v>-14.500838740851799</v>
      </c>
      <c r="L27" s="225">
        <v>1.51347344870759</v>
      </c>
      <c r="M27" s="223">
        <v>5.4469241368518997</v>
      </c>
      <c r="N27" s="225">
        <v>0.40636409243261401</v>
      </c>
      <c r="O27" s="223">
        <v>12.236979818162601</v>
      </c>
      <c r="P27" s="225">
        <v>1.10028316478082</v>
      </c>
      <c r="Q27" s="223">
        <v>7.38514352152617</v>
      </c>
      <c r="R27" s="225">
        <v>1.32089639911835</v>
      </c>
      <c r="S27" s="223">
        <v>2.6554821719673298</v>
      </c>
      <c r="T27" s="225">
        <v>0.32244402265309402</v>
      </c>
      <c r="U27" s="223">
        <v>-9.5814976461952508</v>
      </c>
      <c r="V27" s="225">
        <v>1.15249410760963</v>
      </c>
      <c r="W27" s="223">
        <v>6.0985671483235899</v>
      </c>
      <c r="X27" s="225">
        <v>0.402637223918001</v>
      </c>
      <c r="Y27" s="223">
        <v>11.902062803000099</v>
      </c>
      <c r="Z27" s="225">
        <v>1.15373104389435</v>
      </c>
      <c r="AA27" s="223">
        <v>8.6663096260936694</v>
      </c>
      <c r="AB27" s="225">
        <v>1.3312689522732799</v>
      </c>
      <c r="AC27" s="223">
        <v>3.62346639837549</v>
      </c>
      <c r="AD27" s="225">
        <v>0.36271356017668999</v>
      </c>
      <c r="AE27" s="223">
        <v>-8.2785964046245901</v>
      </c>
      <c r="AF27" s="225">
        <v>1.2362433971187501</v>
      </c>
      <c r="AG27" s="223">
        <v>8.0919919605674693</v>
      </c>
      <c r="AH27" s="225">
        <v>0.440340178466406</v>
      </c>
      <c r="AI27" s="223">
        <v>15.695937883646399</v>
      </c>
      <c r="AJ27" s="225">
        <v>1.18998136723568</v>
      </c>
      <c r="AK27" s="223">
        <v>12.5067471036689</v>
      </c>
      <c r="AL27" s="225">
        <v>1.7413399510794101</v>
      </c>
      <c r="AM27" s="223">
        <v>4.5491750696918203</v>
      </c>
      <c r="AN27" s="225">
        <v>0.41890275327326898</v>
      </c>
      <c r="AO27" s="223">
        <v>-11.1467628139546</v>
      </c>
      <c r="AP27" s="225">
        <v>1.2680348088507101</v>
      </c>
      <c r="AQ27" s="104"/>
      <c r="AR27" s="104"/>
      <c r="AS27" s="104"/>
      <c r="AT27" s="104"/>
      <c r="AU27" s="104"/>
      <c r="AV27" s="104"/>
      <c r="AW27" s="104"/>
      <c r="AX27" s="104"/>
      <c r="AY27" s="104"/>
      <c r="AZ27" s="104"/>
      <c r="BA27" s="104"/>
      <c r="BB27" s="104"/>
      <c r="BC27" s="104"/>
      <c r="BD27" s="104"/>
      <c r="BE27" s="104"/>
      <c r="BF27" s="255"/>
    </row>
    <row r="28" spans="1:58" ht="13" customHeight="1" x14ac:dyDescent="0.25">
      <c r="A28" s="26" t="s">
        <v>407</v>
      </c>
      <c r="B28" s="184">
        <v>2</v>
      </c>
      <c r="C28" s="223">
        <v>28.926434964193</v>
      </c>
      <c r="D28" s="225">
        <v>1.2324124628942601</v>
      </c>
      <c r="E28" s="223">
        <v>41.030797012811</v>
      </c>
      <c r="F28" s="225">
        <v>2.9902784070298498</v>
      </c>
      <c r="G28" s="223">
        <v>34.665638541287898</v>
      </c>
      <c r="H28" s="225">
        <v>4.2922687316456702</v>
      </c>
      <c r="I28" s="223">
        <v>25.0445661635761</v>
      </c>
      <c r="J28" s="225">
        <v>1.23323092409264</v>
      </c>
      <c r="K28" s="223">
        <v>-15.9862308492349</v>
      </c>
      <c r="L28" s="225">
        <v>3.2859255794476301</v>
      </c>
      <c r="M28" s="223">
        <v>19.568981067288298</v>
      </c>
      <c r="N28" s="225">
        <v>1.1919584831685599</v>
      </c>
      <c r="O28" s="223">
        <v>25.372360634331798</v>
      </c>
      <c r="P28" s="225">
        <v>3.02158236449498</v>
      </c>
      <c r="Q28" s="223">
        <v>22.219659963354101</v>
      </c>
      <c r="R28" s="225">
        <v>3.3849147460885298</v>
      </c>
      <c r="S28" s="223">
        <v>17.8703723850019</v>
      </c>
      <c r="T28" s="225">
        <v>1.2382840012559599</v>
      </c>
      <c r="U28" s="223">
        <v>-7.5019882493298198</v>
      </c>
      <c r="V28" s="225">
        <v>3.1424089820510099</v>
      </c>
      <c r="W28" s="223">
        <v>28.183846448558501</v>
      </c>
      <c r="X28" s="225">
        <v>1.31320504269189</v>
      </c>
      <c r="Y28" s="223">
        <v>37.901229804155001</v>
      </c>
      <c r="Z28" s="225">
        <v>3.5370456828831398</v>
      </c>
      <c r="AA28" s="223">
        <v>33.002345725994303</v>
      </c>
      <c r="AB28" s="225">
        <v>3.9566976067603101</v>
      </c>
      <c r="AC28" s="223">
        <v>25.043212762147501</v>
      </c>
      <c r="AD28" s="225">
        <v>1.5469522113404299</v>
      </c>
      <c r="AE28" s="223">
        <v>-12.8580170420075</v>
      </c>
      <c r="AF28" s="225">
        <v>3.9587240120520502</v>
      </c>
      <c r="AG28" s="223">
        <v>28.482210144015401</v>
      </c>
      <c r="AH28" s="225">
        <v>1.39257818342715</v>
      </c>
      <c r="AI28" s="223">
        <v>41.272717972492501</v>
      </c>
      <c r="AJ28" s="225">
        <v>3.6793324686637501</v>
      </c>
      <c r="AK28" s="223">
        <v>29.451417185930602</v>
      </c>
      <c r="AL28" s="225">
        <v>4.12558112987257</v>
      </c>
      <c r="AM28" s="223">
        <v>25.7230212165233</v>
      </c>
      <c r="AN28" s="225">
        <v>1.49073707397712</v>
      </c>
      <c r="AO28" s="223">
        <v>-15.549696755969199</v>
      </c>
      <c r="AP28" s="225">
        <v>3.97630103307264</v>
      </c>
      <c r="AQ28" s="104"/>
      <c r="AR28" s="104"/>
      <c r="AS28" s="104"/>
      <c r="AT28" s="104"/>
      <c r="AU28" s="104"/>
      <c r="AV28" s="104"/>
      <c r="AW28" s="104"/>
      <c r="AX28" s="104"/>
      <c r="AY28" s="104"/>
      <c r="AZ28" s="104"/>
      <c r="BA28" s="104"/>
      <c r="BB28" s="104"/>
      <c r="BC28" s="104"/>
      <c r="BD28" s="104"/>
      <c r="BE28" s="104"/>
      <c r="BF28" s="255"/>
    </row>
    <row r="29" spans="1:58" ht="13" customHeight="1" x14ac:dyDescent="0.25">
      <c r="A29" s="26" t="s">
        <v>408</v>
      </c>
      <c r="B29" s="184">
        <v>2</v>
      </c>
      <c r="C29" s="223">
        <v>10.9502731809109</v>
      </c>
      <c r="D29" s="225">
        <v>0.91136458995095204</v>
      </c>
      <c r="E29" s="223">
        <v>23.332407901221998</v>
      </c>
      <c r="F29" s="225">
        <v>2.8447530667069101</v>
      </c>
      <c r="G29" s="223">
        <v>13.9943740691615</v>
      </c>
      <c r="H29" s="225">
        <v>2.42489143696067</v>
      </c>
      <c r="I29" s="223">
        <v>6.5977500726564298</v>
      </c>
      <c r="J29" s="225">
        <v>0.811071926228778</v>
      </c>
      <c r="K29" s="223">
        <v>-16.734657828565599</v>
      </c>
      <c r="L29" s="225">
        <v>2.9129884642355099</v>
      </c>
      <c r="M29" s="223">
        <v>7.3764140962995004</v>
      </c>
      <c r="N29" s="225">
        <v>0.70081909750399995</v>
      </c>
      <c r="O29" s="223">
        <v>17.133094075877001</v>
      </c>
      <c r="P29" s="225">
        <v>2.6201824020608799</v>
      </c>
      <c r="Q29" s="223">
        <v>8.0308257068690203</v>
      </c>
      <c r="R29" s="225">
        <v>1.88738080567407</v>
      </c>
      <c r="S29" s="223">
        <v>4.5276598276694404</v>
      </c>
      <c r="T29" s="225">
        <v>0.65178572043685701</v>
      </c>
      <c r="U29" s="223">
        <v>-12.6054342482075</v>
      </c>
      <c r="V29" s="225">
        <v>2.72349053702216</v>
      </c>
      <c r="W29" s="223">
        <v>8.7953671094974304</v>
      </c>
      <c r="X29" s="225">
        <v>0.74019417788992903</v>
      </c>
      <c r="Y29" s="223">
        <v>17.732991107203901</v>
      </c>
      <c r="Z29" s="225">
        <v>2.3551106994991202</v>
      </c>
      <c r="AA29" s="223">
        <v>9.8331363011171895</v>
      </c>
      <c r="AB29" s="225">
        <v>1.8154598904403501</v>
      </c>
      <c r="AC29" s="223">
        <v>6.2338508837597901</v>
      </c>
      <c r="AD29" s="225">
        <v>0.68931309728866796</v>
      </c>
      <c r="AE29" s="223">
        <v>-11.499140223444099</v>
      </c>
      <c r="AF29" s="225">
        <v>2.3150797797935301</v>
      </c>
      <c r="AG29" s="223">
        <v>9.1350998454287993</v>
      </c>
      <c r="AH29" s="225">
        <v>0.75607159799418</v>
      </c>
      <c r="AI29" s="223">
        <v>20.4887059778289</v>
      </c>
      <c r="AJ29" s="225">
        <v>2.6592221142372701</v>
      </c>
      <c r="AK29" s="223">
        <v>11.0898609060804</v>
      </c>
      <c r="AL29" s="225">
        <v>2.0364773114172499</v>
      </c>
      <c r="AM29" s="223">
        <v>5.5824998145412899</v>
      </c>
      <c r="AN29" s="225">
        <v>0.65052327243888997</v>
      </c>
      <c r="AO29" s="223">
        <v>-14.906206163287701</v>
      </c>
      <c r="AP29" s="225">
        <v>2.7234148478240701</v>
      </c>
      <c r="AQ29" s="104"/>
      <c r="AR29" s="104"/>
      <c r="AS29" s="104"/>
      <c r="AT29" s="104"/>
      <c r="AU29" s="104"/>
      <c r="AV29" s="104"/>
      <c r="AW29" s="104"/>
      <c r="AX29" s="104"/>
      <c r="AY29" s="104"/>
      <c r="AZ29" s="104"/>
      <c r="BA29" s="104"/>
      <c r="BB29" s="104"/>
      <c r="BC29" s="104"/>
      <c r="BD29" s="104"/>
      <c r="BE29" s="104"/>
      <c r="BF29" s="255"/>
    </row>
    <row r="30" spans="1:58" ht="13" customHeight="1" x14ac:dyDescent="0.25">
      <c r="A30" s="26" t="s">
        <v>409</v>
      </c>
      <c r="B30" s="184">
        <v>2</v>
      </c>
      <c r="C30" s="223">
        <v>34.871727908753002</v>
      </c>
      <c r="D30" s="225">
        <v>1.2037789497159499</v>
      </c>
      <c r="E30" s="223">
        <v>46.880273209610202</v>
      </c>
      <c r="F30" s="225">
        <v>2.62800359663549</v>
      </c>
      <c r="G30" s="223">
        <v>43.024252311764897</v>
      </c>
      <c r="H30" s="225">
        <v>3.2867270216603601</v>
      </c>
      <c r="I30" s="223">
        <v>29.3933501653405</v>
      </c>
      <c r="J30" s="225">
        <v>1.2486075994758701</v>
      </c>
      <c r="K30" s="223">
        <v>-17.486923044269702</v>
      </c>
      <c r="L30" s="225">
        <v>2.8210771605454101</v>
      </c>
      <c r="M30" s="223">
        <v>23.313633535336098</v>
      </c>
      <c r="N30" s="225">
        <v>1.0066786763345099</v>
      </c>
      <c r="O30" s="223">
        <v>32.024350161688403</v>
      </c>
      <c r="P30" s="225">
        <v>2.1198670606841001</v>
      </c>
      <c r="Q30" s="223">
        <v>28.271450756399702</v>
      </c>
      <c r="R30" s="225">
        <v>2.8582237096902601</v>
      </c>
      <c r="S30" s="223">
        <v>19.637905841302398</v>
      </c>
      <c r="T30" s="225">
        <v>1.10257753757298</v>
      </c>
      <c r="U30" s="223">
        <v>-12.386444320386</v>
      </c>
      <c r="V30" s="225">
        <v>2.44421310172297</v>
      </c>
      <c r="W30" s="223">
        <v>25.4289683821588</v>
      </c>
      <c r="X30" s="225">
        <v>1.0486272021283001</v>
      </c>
      <c r="Y30" s="223">
        <v>36.236421192468903</v>
      </c>
      <c r="Z30" s="225">
        <v>2.4009278641015901</v>
      </c>
      <c r="AA30" s="223">
        <v>29.914974748541098</v>
      </c>
      <c r="AB30" s="225">
        <v>2.8426400493987298</v>
      </c>
      <c r="AC30" s="223">
        <v>21.303717854686901</v>
      </c>
      <c r="AD30" s="225">
        <v>1.18360245575978</v>
      </c>
      <c r="AE30" s="223">
        <v>-14.932703337782</v>
      </c>
      <c r="AF30" s="225">
        <v>2.69882636072365</v>
      </c>
      <c r="AG30" s="223">
        <v>22.380595452502</v>
      </c>
      <c r="AH30" s="225">
        <v>1.00962855733595</v>
      </c>
      <c r="AI30" s="223">
        <v>34.784796017086201</v>
      </c>
      <c r="AJ30" s="225">
        <v>2.2069092075534402</v>
      </c>
      <c r="AK30" s="223">
        <v>29.582773505444202</v>
      </c>
      <c r="AL30" s="225">
        <v>2.7185239506758201</v>
      </c>
      <c r="AM30" s="223">
        <v>17.002369460489</v>
      </c>
      <c r="AN30" s="225">
        <v>1.1515104452348</v>
      </c>
      <c r="AO30" s="223">
        <v>-17.782426556597098</v>
      </c>
      <c r="AP30" s="225">
        <v>2.4706555284000702</v>
      </c>
      <c r="AQ30" s="104"/>
      <c r="AR30" s="104"/>
      <c r="AS30" s="104"/>
      <c r="AT30" s="104"/>
      <c r="AU30" s="104"/>
      <c r="AV30" s="104"/>
      <c r="AW30" s="104"/>
      <c r="AX30" s="104"/>
      <c r="AY30" s="104"/>
      <c r="AZ30" s="104"/>
      <c r="BA30" s="104"/>
      <c r="BB30" s="104"/>
      <c r="BC30" s="104"/>
      <c r="BD30" s="104"/>
      <c r="BE30" s="104"/>
      <c r="BF30" s="255"/>
    </row>
    <row r="31" spans="1:58" ht="13" customHeight="1" x14ac:dyDescent="0.25">
      <c r="A31" s="26" t="s">
        <v>410</v>
      </c>
      <c r="B31" s="184">
        <v>2</v>
      </c>
      <c r="C31" s="223">
        <v>19.081313506811199</v>
      </c>
      <c r="D31" s="225">
        <v>1.2367328715786201</v>
      </c>
      <c r="E31" s="223">
        <v>28.406085007874999</v>
      </c>
      <c r="F31" s="225">
        <v>3.9760194697607898</v>
      </c>
      <c r="G31" s="223">
        <v>28.185772597240302</v>
      </c>
      <c r="H31" s="225">
        <v>3.15001548837889</v>
      </c>
      <c r="I31" s="223">
        <v>15.943924455671899</v>
      </c>
      <c r="J31" s="225">
        <v>1.33203070144627</v>
      </c>
      <c r="K31" s="223">
        <v>-12.462160552203001</v>
      </c>
      <c r="L31" s="225">
        <v>4.1601332044758896</v>
      </c>
      <c r="M31" s="223">
        <v>12.198282271076399</v>
      </c>
      <c r="N31" s="225">
        <v>1.00855543216205</v>
      </c>
      <c r="O31" s="223">
        <v>16.9553641001452</v>
      </c>
      <c r="P31" s="225">
        <v>2.66542515451513</v>
      </c>
      <c r="Q31" s="223">
        <v>17.303304859281599</v>
      </c>
      <c r="R31" s="225">
        <v>3.0213004756134798</v>
      </c>
      <c r="S31" s="223">
        <v>10.480290622341499</v>
      </c>
      <c r="T31" s="225">
        <v>0.97438051708128404</v>
      </c>
      <c r="U31" s="223">
        <v>-6.47507347780369</v>
      </c>
      <c r="V31" s="225">
        <v>2.6913551327056302</v>
      </c>
      <c r="W31" s="223">
        <v>15.573567167363001</v>
      </c>
      <c r="X31" s="225">
        <v>1.0381966236212199</v>
      </c>
      <c r="Y31" s="223">
        <v>23.691012505664499</v>
      </c>
      <c r="Z31" s="225">
        <v>2.91756175369723</v>
      </c>
      <c r="AA31" s="223">
        <v>22.934918934871501</v>
      </c>
      <c r="AB31" s="225">
        <v>2.6346002645779998</v>
      </c>
      <c r="AC31" s="223">
        <v>13.108387739201</v>
      </c>
      <c r="AD31" s="225">
        <v>1.1180825629184601</v>
      </c>
      <c r="AE31" s="223">
        <v>-10.5826247664635</v>
      </c>
      <c r="AF31" s="225">
        <v>3.1858401469042898</v>
      </c>
      <c r="AG31" s="223">
        <v>19.994757296982399</v>
      </c>
      <c r="AH31" s="225">
        <v>1.4301090433796499</v>
      </c>
      <c r="AI31" s="223">
        <v>30.326159249103402</v>
      </c>
      <c r="AJ31" s="225">
        <v>3.6870180888701101</v>
      </c>
      <c r="AK31" s="223">
        <v>25.661330231080498</v>
      </c>
      <c r="AL31" s="225">
        <v>3.5851869105204002</v>
      </c>
      <c r="AM31" s="223">
        <v>17.446876573083301</v>
      </c>
      <c r="AN31" s="225">
        <v>1.5450366044235799</v>
      </c>
      <c r="AO31" s="223">
        <v>-12.879282676020001</v>
      </c>
      <c r="AP31" s="225">
        <v>3.89781202835248</v>
      </c>
      <c r="AQ31" s="104"/>
      <c r="AR31" s="104"/>
      <c r="AS31" s="104"/>
      <c r="AT31" s="104"/>
      <c r="AU31" s="104"/>
      <c r="AV31" s="104"/>
      <c r="AW31" s="104"/>
      <c r="AX31" s="104"/>
      <c r="AY31" s="104"/>
      <c r="AZ31" s="104"/>
      <c r="BA31" s="104"/>
      <c r="BB31" s="104"/>
      <c r="BC31" s="104"/>
      <c r="BD31" s="104"/>
      <c r="BE31" s="104"/>
      <c r="BF31" s="255"/>
    </row>
    <row r="32" spans="1:58" ht="13" customHeight="1" x14ac:dyDescent="0.25">
      <c r="A32" s="26" t="s">
        <v>411</v>
      </c>
      <c r="B32" s="184">
        <v>2</v>
      </c>
      <c r="C32" s="223">
        <v>16.728139826526</v>
      </c>
      <c r="D32" s="225">
        <v>0.92002474237606002</v>
      </c>
      <c r="E32" s="223">
        <v>33.521295075390803</v>
      </c>
      <c r="F32" s="225">
        <v>3.12036649840456</v>
      </c>
      <c r="G32" s="223">
        <v>29.986469437804701</v>
      </c>
      <c r="H32" s="225">
        <v>2.6501178091001401</v>
      </c>
      <c r="I32" s="223">
        <v>11.8765616151787</v>
      </c>
      <c r="J32" s="225">
        <v>0.81259834639691297</v>
      </c>
      <c r="K32" s="223">
        <v>-21.644733460212102</v>
      </c>
      <c r="L32" s="225">
        <v>3.16826330775134</v>
      </c>
      <c r="M32" s="223">
        <v>14.719078043841201</v>
      </c>
      <c r="N32" s="225">
        <v>0.96599967193680003</v>
      </c>
      <c r="O32" s="223">
        <v>28.026002893065598</v>
      </c>
      <c r="P32" s="225">
        <v>3.71840242527125</v>
      </c>
      <c r="Q32" s="223">
        <v>25.283398548990998</v>
      </c>
      <c r="R32" s="225">
        <v>2.63897624965835</v>
      </c>
      <c r="S32" s="223">
        <v>10.8469253342064</v>
      </c>
      <c r="T32" s="225">
        <v>0.90356640509297703</v>
      </c>
      <c r="U32" s="223">
        <v>-17.179077558859301</v>
      </c>
      <c r="V32" s="225">
        <v>3.7254404125753702</v>
      </c>
      <c r="W32" s="223">
        <v>13.027227206979401</v>
      </c>
      <c r="X32" s="225">
        <v>0.96414471857544204</v>
      </c>
      <c r="Y32" s="223">
        <v>21.302257961954101</v>
      </c>
      <c r="Z32" s="225">
        <v>3.46393445461996</v>
      </c>
      <c r="AA32" s="223">
        <v>17.2057500990778</v>
      </c>
      <c r="AB32" s="225">
        <v>2.3968054629395601</v>
      </c>
      <c r="AC32" s="223">
        <v>10.8220737270225</v>
      </c>
      <c r="AD32" s="225">
        <v>0.88540424726901501</v>
      </c>
      <c r="AE32" s="223">
        <v>-10.480184234931601</v>
      </c>
      <c r="AF32" s="225">
        <v>3.47594146545593</v>
      </c>
      <c r="AG32" s="223">
        <v>14.943386461695001</v>
      </c>
      <c r="AH32" s="225">
        <v>0.92623025419858396</v>
      </c>
      <c r="AI32" s="223">
        <v>28.2457828834062</v>
      </c>
      <c r="AJ32" s="225">
        <v>3.3735066214593199</v>
      </c>
      <c r="AK32" s="223">
        <v>26.413565335826899</v>
      </c>
      <c r="AL32" s="225">
        <v>2.83057924381293</v>
      </c>
      <c r="AM32" s="223">
        <v>11.065819384443399</v>
      </c>
      <c r="AN32" s="225">
        <v>0.81611056020935902</v>
      </c>
      <c r="AO32" s="223">
        <v>-17.179963498962898</v>
      </c>
      <c r="AP32" s="225">
        <v>3.35294267431905</v>
      </c>
      <c r="AQ32" s="104"/>
      <c r="AR32" s="104"/>
      <c r="AS32" s="104"/>
      <c r="AT32" s="104"/>
      <c r="AU32" s="104"/>
      <c r="AV32" s="104"/>
      <c r="AW32" s="104"/>
      <c r="AX32" s="104"/>
      <c r="AY32" s="104"/>
      <c r="AZ32" s="104"/>
      <c r="BA32" s="104"/>
      <c r="BB32" s="104"/>
      <c r="BC32" s="104"/>
      <c r="BD32" s="104"/>
      <c r="BE32" s="104"/>
      <c r="BF32" s="255"/>
    </row>
    <row r="33" spans="1:58" ht="13" customHeight="1" x14ac:dyDescent="0.25">
      <c r="A33" s="26" t="s">
        <v>412</v>
      </c>
      <c r="B33" s="184">
        <v>2</v>
      </c>
      <c r="C33" s="223">
        <v>28.9554431404482</v>
      </c>
      <c r="D33" s="225">
        <v>1.6315360484961401</v>
      </c>
      <c r="E33" s="223">
        <v>42.317516398553799</v>
      </c>
      <c r="F33" s="225">
        <v>3.2019371647596602</v>
      </c>
      <c r="G33" s="223">
        <v>36.5512424925749</v>
      </c>
      <c r="H33" s="225">
        <v>3.94968944604675</v>
      </c>
      <c r="I33" s="223">
        <v>19.584117227595002</v>
      </c>
      <c r="J33" s="225">
        <v>2.1150546560214698</v>
      </c>
      <c r="K33" s="223">
        <v>-22.733399170958801</v>
      </c>
      <c r="L33" s="225">
        <v>3.8794157857722298</v>
      </c>
      <c r="M33" s="223">
        <v>21.081483835053799</v>
      </c>
      <c r="N33" s="225">
        <v>1.4861973314905299</v>
      </c>
      <c r="O33" s="223">
        <v>29.482970085836602</v>
      </c>
      <c r="P33" s="225">
        <v>3.0098951688017102</v>
      </c>
      <c r="Q33" s="223">
        <v>28.5662162673087</v>
      </c>
      <c r="R33" s="225">
        <v>3.52309096490472</v>
      </c>
      <c r="S33" s="223">
        <v>13.934927630811</v>
      </c>
      <c r="T33" s="225">
        <v>1.87757184201675</v>
      </c>
      <c r="U33" s="223">
        <v>-15.5480424550256</v>
      </c>
      <c r="V33" s="225">
        <v>3.5094972434943799</v>
      </c>
      <c r="W33" s="223">
        <v>26.663886641849899</v>
      </c>
      <c r="X33" s="225">
        <v>1.4599803120097501</v>
      </c>
      <c r="Y33" s="223">
        <v>35.396338272010802</v>
      </c>
      <c r="Z33" s="225">
        <v>3.0654796844141901</v>
      </c>
      <c r="AA33" s="223">
        <v>32.836944189345701</v>
      </c>
      <c r="AB33" s="225">
        <v>4.0155554304411698</v>
      </c>
      <c r="AC33" s="223">
        <v>19.726487079922698</v>
      </c>
      <c r="AD33" s="225">
        <v>2.0769862334660099</v>
      </c>
      <c r="AE33" s="223">
        <v>-15.669851192088201</v>
      </c>
      <c r="AF33" s="225">
        <v>3.8623960430191602</v>
      </c>
      <c r="AG33" s="223">
        <v>22.9146949401458</v>
      </c>
      <c r="AH33" s="225">
        <v>1.35076968630901</v>
      </c>
      <c r="AI33" s="223">
        <v>33.391204019667903</v>
      </c>
      <c r="AJ33" s="225">
        <v>3.1150318211076899</v>
      </c>
      <c r="AK33" s="223">
        <v>29.5194465749335</v>
      </c>
      <c r="AL33" s="225">
        <v>3.6287535262534099</v>
      </c>
      <c r="AM33" s="223">
        <v>15.1187263324759</v>
      </c>
      <c r="AN33" s="225">
        <v>1.82947005465006</v>
      </c>
      <c r="AO33" s="223">
        <v>-18.272477687192101</v>
      </c>
      <c r="AP33" s="225">
        <v>3.75457959285897</v>
      </c>
      <c r="AQ33" s="104"/>
      <c r="AR33" s="104"/>
      <c r="AS33" s="104"/>
      <c r="AT33" s="104"/>
      <c r="AU33" s="104"/>
      <c r="AV33" s="104"/>
      <c r="AW33" s="104"/>
      <c r="AX33" s="104"/>
      <c r="AY33" s="104"/>
      <c r="AZ33" s="104"/>
      <c r="BA33" s="104"/>
      <c r="BB33" s="104"/>
      <c r="BC33" s="104"/>
      <c r="BD33" s="104"/>
      <c r="BE33" s="104"/>
      <c r="BF33" s="255"/>
    </row>
    <row r="34" spans="1:58" ht="13" customHeight="1" x14ac:dyDescent="0.25">
      <c r="A34" s="26" t="s">
        <v>413</v>
      </c>
      <c r="B34" s="184">
        <v>2</v>
      </c>
      <c r="C34" s="223">
        <v>13.729370600168901</v>
      </c>
      <c r="D34" s="225">
        <v>0.96582775273695598</v>
      </c>
      <c r="E34" s="223">
        <v>25.0232673483216</v>
      </c>
      <c r="F34" s="225">
        <v>3.2858781509865702</v>
      </c>
      <c r="G34" s="223">
        <v>18.861033822245499</v>
      </c>
      <c r="H34" s="225">
        <v>2.9231782231844701</v>
      </c>
      <c r="I34" s="223">
        <v>8.8515963725013496</v>
      </c>
      <c r="J34" s="225">
        <v>1.0386015186396</v>
      </c>
      <c r="K34" s="223">
        <v>-16.171670975820302</v>
      </c>
      <c r="L34" s="225">
        <v>3.31471606785819</v>
      </c>
      <c r="M34" s="223">
        <v>10.581789762842901</v>
      </c>
      <c r="N34" s="225">
        <v>0.85211802325559205</v>
      </c>
      <c r="O34" s="223">
        <v>18.5969863021006</v>
      </c>
      <c r="P34" s="225">
        <v>2.7705006826466798</v>
      </c>
      <c r="Q34" s="223">
        <v>15.1339683641029</v>
      </c>
      <c r="R34" s="225">
        <v>2.5591441761084202</v>
      </c>
      <c r="S34" s="223">
        <v>7.2114558281701999</v>
      </c>
      <c r="T34" s="225">
        <v>0.897802204065691</v>
      </c>
      <c r="U34" s="223">
        <v>-11.3855304739304</v>
      </c>
      <c r="V34" s="225">
        <v>2.7493197787339398</v>
      </c>
      <c r="W34" s="223">
        <v>10.3030418097253</v>
      </c>
      <c r="X34" s="225">
        <v>0.75891760253146801</v>
      </c>
      <c r="Y34" s="223">
        <v>17.553306765889001</v>
      </c>
      <c r="Z34" s="225">
        <v>2.8839907801335598</v>
      </c>
      <c r="AA34" s="223">
        <v>13.582425450575901</v>
      </c>
      <c r="AB34" s="225">
        <v>2.6914180989500198</v>
      </c>
      <c r="AC34" s="223">
        <v>7.1261861209906501</v>
      </c>
      <c r="AD34" s="225">
        <v>0.75793535219879304</v>
      </c>
      <c r="AE34" s="223">
        <v>-10.4271206448983</v>
      </c>
      <c r="AF34" s="225">
        <v>3.0304370874254198</v>
      </c>
      <c r="AG34" s="223">
        <v>11.259293589132</v>
      </c>
      <c r="AH34" s="225">
        <v>0.84952296566536301</v>
      </c>
      <c r="AI34" s="223">
        <v>19.613445640180299</v>
      </c>
      <c r="AJ34" s="225">
        <v>2.5490987203551101</v>
      </c>
      <c r="AK34" s="223">
        <v>16.859010984667499</v>
      </c>
      <c r="AL34" s="225">
        <v>3.0564966846959498</v>
      </c>
      <c r="AM34" s="223">
        <v>7.3641614292581599</v>
      </c>
      <c r="AN34" s="225">
        <v>0.92885668056647697</v>
      </c>
      <c r="AO34" s="223">
        <v>-12.249284210922101</v>
      </c>
      <c r="AP34" s="225">
        <v>2.5500672264383799</v>
      </c>
      <c r="AQ34" s="104"/>
      <c r="AR34" s="104"/>
      <c r="AS34" s="104"/>
      <c r="AT34" s="104"/>
      <c r="AU34" s="104"/>
      <c r="AV34" s="104"/>
      <c r="AW34" s="104"/>
      <c r="AX34" s="104"/>
      <c r="AY34" s="104"/>
      <c r="AZ34" s="104"/>
      <c r="BA34" s="104"/>
      <c r="BB34" s="104"/>
      <c r="BC34" s="104"/>
      <c r="BD34" s="104"/>
      <c r="BE34" s="104"/>
      <c r="BF34" s="255"/>
    </row>
    <row r="35" spans="1:58" ht="13" customHeight="1" x14ac:dyDescent="0.25">
      <c r="A35" s="26" t="s">
        <v>414</v>
      </c>
      <c r="B35" s="184">
        <v>2</v>
      </c>
      <c r="C35" s="223">
        <v>27.049921111084799</v>
      </c>
      <c r="D35" s="225">
        <v>1.00876664112754</v>
      </c>
      <c r="E35" s="223">
        <v>45.880842297439401</v>
      </c>
      <c r="F35" s="225">
        <v>2.8835381980024999</v>
      </c>
      <c r="G35" s="223">
        <v>34.719343355303998</v>
      </c>
      <c r="H35" s="225">
        <v>1.8616744880154901</v>
      </c>
      <c r="I35" s="223">
        <v>19.4342369159755</v>
      </c>
      <c r="J35" s="225">
        <v>1.1843073364636101</v>
      </c>
      <c r="K35" s="223">
        <v>-26.4466053814639</v>
      </c>
      <c r="L35" s="225">
        <v>3.0836350655926399</v>
      </c>
      <c r="M35" s="223">
        <v>18.1224792248547</v>
      </c>
      <c r="N35" s="225">
        <v>0.85807577786369604</v>
      </c>
      <c r="O35" s="223">
        <v>34.572112815881397</v>
      </c>
      <c r="P35" s="225">
        <v>2.43383488846679</v>
      </c>
      <c r="Q35" s="223">
        <v>20.823906811471801</v>
      </c>
      <c r="R35" s="225">
        <v>1.8190839508432</v>
      </c>
      <c r="S35" s="223">
        <v>12.862197626656799</v>
      </c>
      <c r="T35" s="225">
        <v>1.0917115841932501</v>
      </c>
      <c r="U35" s="223">
        <v>-21.709915189224599</v>
      </c>
      <c r="V35" s="225">
        <v>2.4749018293453098</v>
      </c>
      <c r="W35" s="223">
        <v>16.056314130499299</v>
      </c>
      <c r="X35" s="225">
        <v>0.72315839099988799</v>
      </c>
      <c r="Y35" s="223">
        <v>28.604244004289701</v>
      </c>
      <c r="Z35" s="225">
        <v>2.1712971072649299</v>
      </c>
      <c r="AA35" s="223">
        <v>19.261222821912899</v>
      </c>
      <c r="AB35" s="225">
        <v>1.8296206371330099</v>
      </c>
      <c r="AC35" s="223">
        <v>11.5775572025647</v>
      </c>
      <c r="AD35" s="225">
        <v>0.89599852759140897</v>
      </c>
      <c r="AE35" s="223">
        <v>-17.026686801724999</v>
      </c>
      <c r="AF35" s="225">
        <v>2.4999596213062301</v>
      </c>
      <c r="AG35" s="223">
        <v>22.2280245396644</v>
      </c>
      <c r="AH35" s="225">
        <v>0.95023911847220799</v>
      </c>
      <c r="AI35" s="223">
        <v>37.217296243749097</v>
      </c>
      <c r="AJ35" s="225">
        <v>2.6792995509139099</v>
      </c>
      <c r="AK35" s="223">
        <v>29.292877155562199</v>
      </c>
      <c r="AL35" s="225">
        <v>1.9935880609701999</v>
      </c>
      <c r="AM35" s="223">
        <v>15.9451454498037</v>
      </c>
      <c r="AN35" s="225">
        <v>1.00743760308426</v>
      </c>
      <c r="AO35" s="223">
        <v>-21.272150793945499</v>
      </c>
      <c r="AP35" s="225">
        <v>2.83028958980079</v>
      </c>
      <c r="AQ35" s="104"/>
      <c r="AR35" s="104"/>
      <c r="AS35" s="104"/>
      <c r="AT35" s="104"/>
      <c r="AU35" s="104"/>
      <c r="AV35" s="104"/>
      <c r="AW35" s="104"/>
      <c r="AX35" s="104"/>
      <c r="AY35" s="104"/>
      <c r="AZ35" s="104"/>
      <c r="BA35" s="104"/>
      <c r="BB35" s="104"/>
      <c r="BC35" s="104"/>
      <c r="BD35" s="104"/>
      <c r="BE35" s="104"/>
      <c r="BF35" s="255"/>
    </row>
    <row r="36" spans="1:58" ht="13" customHeight="1" x14ac:dyDescent="0.25">
      <c r="A36" s="26" t="s">
        <v>415</v>
      </c>
      <c r="B36" s="184">
        <v>2</v>
      </c>
      <c r="C36" s="223">
        <v>4.3078608402001404</v>
      </c>
      <c r="D36" s="225">
        <v>0.52913983127626796</v>
      </c>
      <c r="E36" s="223">
        <v>7.6360662778751198</v>
      </c>
      <c r="F36" s="225">
        <v>1.4463500327122101</v>
      </c>
      <c r="G36" s="223">
        <v>4.7116686497646798</v>
      </c>
      <c r="H36" s="225">
        <v>1.18672583291402</v>
      </c>
      <c r="I36" s="223">
        <v>3.1373282205573401</v>
      </c>
      <c r="J36" s="225">
        <v>0.57455363592895703</v>
      </c>
      <c r="K36" s="223">
        <v>-4.4987380573177802</v>
      </c>
      <c r="L36" s="225">
        <v>1.54132826658768</v>
      </c>
      <c r="M36" s="223">
        <v>4.8259347667454602</v>
      </c>
      <c r="N36" s="225">
        <v>0.56593673444718495</v>
      </c>
      <c r="O36" s="223">
        <v>10.1648119685713</v>
      </c>
      <c r="P36" s="225">
        <v>1.60711783482552</v>
      </c>
      <c r="Q36" s="223">
        <v>5.5533284974340198</v>
      </c>
      <c r="R36" s="225">
        <v>1.4594424627581499</v>
      </c>
      <c r="S36" s="223">
        <v>2.8838407205272398</v>
      </c>
      <c r="T36" s="225">
        <v>0.49727710297040201</v>
      </c>
      <c r="U36" s="223">
        <v>-7.2809712480440298</v>
      </c>
      <c r="V36" s="225">
        <v>1.6498527449701399</v>
      </c>
      <c r="W36" s="223">
        <v>3.70463070042483</v>
      </c>
      <c r="X36" s="225">
        <v>0.45312043123891599</v>
      </c>
      <c r="Y36" s="223">
        <v>6.8241939954664197</v>
      </c>
      <c r="Z36" s="225">
        <v>1.4067019892212</v>
      </c>
      <c r="AA36" s="223">
        <v>4.6183219763818899</v>
      </c>
      <c r="AB36" s="225">
        <v>1.1375821275359901</v>
      </c>
      <c r="AC36" s="223">
        <v>2.4449866029731</v>
      </c>
      <c r="AD36" s="225">
        <v>0.48420789596790798</v>
      </c>
      <c r="AE36" s="223">
        <v>-4.3792073924933197</v>
      </c>
      <c r="AF36" s="225">
        <v>1.5244512798182299</v>
      </c>
      <c r="AG36" s="223">
        <v>2.4715341692243999</v>
      </c>
      <c r="AH36" s="225">
        <v>0.43749732806355901</v>
      </c>
      <c r="AI36" s="223">
        <v>4.0273161148629804</v>
      </c>
      <c r="AJ36" s="225">
        <v>1.1993351640188299</v>
      </c>
      <c r="AK36" s="223">
        <v>2.3061244392014402</v>
      </c>
      <c r="AL36" s="225">
        <v>0.79360999284633804</v>
      </c>
      <c r="AM36" s="223">
        <v>2.0219294502257199</v>
      </c>
      <c r="AN36" s="225">
        <v>0.40443273526349399</v>
      </c>
      <c r="AO36" s="223">
        <v>-2.00538666463726</v>
      </c>
      <c r="AP36" s="225">
        <v>1.1569391611705999</v>
      </c>
      <c r="AQ36" s="104"/>
      <c r="AR36" s="104"/>
      <c r="AS36" s="104"/>
      <c r="AT36" s="104"/>
      <c r="AU36" s="104"/>
      <c r="AV36" s="104"/>
      <c r="AW36" s="104"/>
      <c r="AX36" s="104"/>
      <c r="AY36" s="104"/>
      <c r="AZ36" s="104"/>
      <c r="BA36" s="104"/>
      <c r="BB36" s="104"/>
      <c r="BC36" s="104"/>
      <c r="BD36" s="104"/>
      <c r="BE36" s="104"/>
      <c r="BF36" s="255"/>
    </row>
    <row r="37" spans="1:58" ht="13" customHeight="1" x14ac:dyDescent="0.25">
      <c r="A37" s="26" t="s">
        <v>416</v>
      </c>
      <c r="B37" s="184">
        <v>2</v>
      </c>
      <c r="C37" s="223">
        <v>9.5298914056812993</v>
      </c>
      <c r="D37" s="225">
        <v>0.59899285068001396</v>
      </c>
      <c r="E37" s="223">
        <v>14.634447990781</v>
      </c>
      <c r="F37" s="225">
        <v>1.25535024212998</v>
      </c>
      <c r="G37" s="223">
        <v>10.5261857072607</v>
      </c>
      <c r="H37" s="225">
        <v>1.8343422791764401</v>
      </c>
      <c r="I37" s="223">
        <v>6.6471848844998496</v>
      </c>
      <c r="J37" s="225">
        <v>0.63816872072836806</v>
      </c>
      <c r="K37" s="223">
        <v>-7.9872631062811399</v>
      </c>
      <c r="L37" s="225">
        <v>1.3786813754607199</v>
      </c>
      <c r="M37" s="223">
        <v>6.4081498707632196</v>
      </c>
      <c r="N37" s="225">
        <v>0.449182222420768</v>
      </c>
      <c r="O37" s="223">
        <v>10.648101885499599</v>
      </c>
      <c r="P37" s="225">
        <v>1.11839311188623</v>
      </c>
      <c r="Q37" s="223">
        <v>6.1669163229400699</v>
      </c>
      <c r="R37" s="225">
        <v>1.17209576335193</v>
      </c>
      <c r="S37" s="223">
        <v>4.3794216603272096</v>
      </c>
      <c r="T37" s="225">
        <v>0.51767230650973195</v>
      </c>
      <c r="U37" s="223">
        <v>-6.2686802251723597</v>
      </c>
      <c r="V37" s="225">
        <v>1.2726067507912699</v>
      </c>
      <c r="W37" s="223">
        <v>6.5404460594398</v>
      </c>
      <c r="X37" s="225">
        <v>0.47284520255360302</v>
      </c>
      <c r="Y37" s="223">
        <v>9.9309611810265608</v>
      </c>
      <c r="Z37" s="225">
        <v>1.0021378527862499</v>
      </c>
      <c r="AA37" s="223">
        <v>8.2138433527724395</v>
      </c>
      <c r="AB37" s="225">
        <v>1.5701356900782599</v>
      </c>
      <c r="AC37" s="223">
        <v>4.3513098485040498</v>
      </c>
      <c r="AD37" s="225">
        <v>0.47445644349249699</v>
      </c>
      <c r="AE37" s="223">
        <v>-5.5796513325225101</v>
      </c>
      <c r="AF37" s="225">
        <v>1.06166887049301</v>
      </c>
      <c r="AG37" s="223">
        <v>5.5912468093906504</v>
      </c>
      <c r="AH37" s="225">
        <v>0.38570751212062998</v>
      </c>
      <c r="AI37" s="223">
        <v>8.2896272445525394</v>
      </c>
      <c r="AJ37" s="225">
        <v>0.82749431179148303</v>
      </c>
      <c r="AK37" s="223">
        <v>6.2938274239624796</v>
      </c>
      <c r="AL37" s="225">
        <v>1.3496107529553001</v>
      </c>
      <c r="AM37" s="223">
        <v>4.1680064124624003</v>
      </c>
      <c r="AN37" s="225">
        <v>0.49031373006158402</v>
      </c>
      <c r="AO37" s="223">
        <v>-4.1216208320901302</v>
      </c>
      <c r="AP37" s="225">
        <v>0.99899095267149296</v>
      </c>
      <c r="AQ37" s="104"/>
      <c r="AR37" s="104"/>
      <c r="AS37" s="104"/>
      <c r="AT37" s="104"/>
      <c r="AU37" s="104"/>
      <c r="AV37" s="104"/>
      <c r="AW37" s="104"/>
      <c r="AX37" s="104"/>
      <c r="AY37" s="104"/>
      <c r="AZ37" s="104"/>
      <c r="BA37" s="104"/>
      <c r="BB37" s="104"/>
      <c r="BC37" s="104"/>
      <c r="BD37" s="104"/>
      <c r="BE37" s="104"/>
      <c r="BF37" s="255"/>
    </row>
    <row r="38" spans="1:58" ht="13" customHeight="1" x14ac:dyDescent="0.25">
      <c r="A38" s="26" t="s">
        <v>417</v>
      </c>
      <c r="B38" s="184">
        <v>2</v>
      </c>
      <c r="C38" s="223">
        <v>15.978266436398201</v>
      </c>
      <c r="D38" s="225">
        <v>1.1994295974772999</v>
      </c>
      <c r="E38" s="223">
        <v>24.643678738946601</v>
      </c>
      <c r="F38" s="225">
        <v>2.2244434786624199</v>
      </c>
      <c r="G38" s="223">
        <v>18.992182485670899</v>
      </c>
      <c r="H38" s="225">
        <v>2.44246786525592</v>
      </c>
      <c r="I38" s="223">
        <v>10.5754386983788</v>
      </c>
      <c r="J38" s="225">
        <v>1.2758156567363701</v>
      </c>
      <c r="K38" s="223">
        <v>-14.0682400405677</v>
      </c>
      <c r="L38" s="225">
        <v>2.4064441783021202</v>
      </c>
      <c r="M38" s="223">
        <v>10.7499004819195</v>
      </c>
      <c r="N38" s="225">
        <v>0.83989849688467699</v>
      </c>
      <c r="O38" s="223">
        <v>13.764001781841101</v>
      </c>
      <c r="P38" s="225">
        <v>1.70458329648596</v>
      </c>
      <c r="Q38" s="223">
        <v>13.156649503560301</v>
      </c>
      <c r="R38" s="225">
        <v>1.7082307444987099</v>
      </c>
      <c r="S38" s="223">
        <v>8.2724970505875692</v>
      </c>
      <c r="T38" s="225">
        <v>1.0762842069821601</v>
      </c>
      <c r="U38" s="223">
        <v>-5.4915047312534897</v>
      </c>
      <c r="V38" s="225">
        <v>2.00781845533808</v>
      </c>
      <c r="W38" s="223">
        <v>9.0800171297671799</v>
      </c>
      <c r="X38" s="225">
        <v>0.80448353971853803</v>
      </c>
      <c r="Y38" s="223">
        <v>12.4233101976992</v>
      </c>
      <c r="Z38" s="225">
        <v>1.3361712249623201</v>
      </c>
      <c r="AA38" s="223">
        <v>11.304646856218399</v>
      </c>
      <c r="AB38" s="225">
        <v>1.81920915373207</v>
      </c>
      <c r="AC38" s="223">
        <v>6.7433413520506003</v>
      </c>
      <c r="AD38" s="225">
        <v>0.92285243282371798</v>
      </c>
      <c r="AE38" s="223">
        <v>-5.6799688456485802</v>
      </c>
      <c r="AF38" s="225">
        <v>1.31354015736731</v>
      </c>
      <c r="AG38" s="223">
        <v>11.0398666252386</v>
      </c>
      <c r="AH38" s="225">
        <v>0.88309736703000996</v>
      </c>
      <c r="AI38" s="223">
        <v>14.6459716177616</v>
      </c>
      <c r="AJ38" s="225">
        <v>1.7807743231514801</v>
      </c>
      <c r="AK38" s="223">
        <v>13.684569230426</v>
      </c>
      <c r="AL38" s="225">
        <v>2.0167325783555698</v>
      </c>
      <c r="AM38" s="223">
        <v>8.2414168755262196</v>
      </c>
      <c r="AN38" s="225">
        <v>0.89846158738506599</v>
      </c>
      <c r="AO38" s="223">
        <v>-6.4045547422353897</v>
      </c>
      <c r="AP38" s="225">
        <v>1.8866565886404401</v>
      </c>
      <c r="AQ38" s="104"/>
      <c r="AR38" s="104"/>
      <c r="AS38" s="104"/>
      <c r="AT38" s="104"/>
      <c r="AU38" s="104"/>
      <c r="AV38" s="104"/>
      <c r="AW38" s="104"/>
      <c r="AX38" s="104"/>
      <c r="AY38" s="104"/>
      <c r="AZ38" s="104"/>
      <c r="BA38" s="104"/>
      <c r="BB38" s="104"/>
      <c r="BC38" s="104"/>
      <c r="BD38" s="104"/>
      <c r="BE38" s="104"/>
      <c r="BF38" s="255"/>
    </row>
    <row r="39" spans="1:58" ht="13" customHeight="1" x14ac:dyDescent="0.25">
      <c r="A39" s="26" t="s">
        <v>418</v>
      </c>
      <c r="B39" s="184">
        <v>2</v>
      </c>
      <c r="C39" s="223">
        <v>9.4107758226778397</v>
      </c>
      <c r="D39" s="225">
        <v>0.78588993278531605</v>
      </c>
      <c r="E39" s="223">
        <v>11.3921361118876</v>
      </c>
      <c r="F39" s="225">
        <v>2.0078117731045899</v>
      </c>
      <c r="G39" s="223">
        <v>9.4080199697364009</v>
      </c>
      <c r="H39" s="225">
        <v>2.1380095485870001</v>
      </c>
      <c r="I39" s="223">
        <v>7.9237766448214897</v>
      </c>
      <c r="J39" s="225">
        <v>0.92710210359405498</v>
      </c>
      <c r="K39" s="223">
        <v>-3.4683594670661502</v>
      </c>
      <c r="L39" s="225">
        <v>2.1623883030620701</v>
      </c>
      <c r="M39" s="223">
        <v>8.9339739999597096</v>
      </c>
      <c r="N39" s="225">
        <v>0.79650099282447295</v>
      </c>
      <c r="O39" s="223">
        <v>8.7662485604457192</v>
      </c>
      <c r="P39" s="225">
        <v>1.6117529639038499</v>
      </c>
      <c r="Q39" s="223">
        <v>4.7154804150943903</v>
      </c>
      <c r="R39" s="225">
        <v>1.4199988616124399</v>
      </c>
      <c r="S39" s="223">
        <v>8.6610273202682002</v>
      </c>
      <c r="T39" s="225">
        <v>1.0150710641069201</v>
      </c>
      <c r="U39" s="223">
        <v>-0.10522124017752101</v>
      </c>
      <c r="V39" s="225">
        <v>1.8531053767430901</v>
      </c>
      <c r="W39" s="223">
        <v>9.3136116091631092</v>
      </c>
      <c r="X39" s="225">
        <v>0.85910151753461095</v>
      </c>
      <c r="Y39" s="223">
        <v>10.991047254308</v>
      </c>
      <c r="Z39" s="225">
        <v>2.1933728855369199</v>
      </c>
      <c r="AA39" s="223">
        <v>7.33322771934436</v>
      </c>
      <c r="AB39" s="225">
        <v>1.7191813398642699</v>
      </c>
      <c r="AC39" s="223">
        <v>8.1543674210799004</v>
      </c>
      <c r="AD39" s="225">
        <v>1.0193160257815299</v>
      </c>
      <c r="AE39" s="223">
        <v>-2.83667983322814</v>
      </c>
      <c r="AF39" s="225">
        <v>2.3341587472676499</v>
      </c>
      <c r="AG39" s="223">
        <v>6.6871002348772901</v>
      </c>
      <c r="AH39" s="225">
        <v>0.71491950619495204</v>
      </c>
      <c r="AI39" s="223">
        <v>10.2907808271887</v>
      </c>
      <c r="AJ39" s="225">
        <v>1.9400592421930201</v>
      </c>
      <c r="AK39" s="223">
        <v>5.5199342858335898</v>
      </c>
      <c r="AL39" s="225">
        <v>1.4446545071382699</v>
      </c>
      <c r="AM39" s="223">
        <v>5.1050172244024603</v>
      </c>
      <c r="AN39" s="225">
        <v>0.79929602793455001</v>
      </c>
      <c r="AO39" s="223">
        <v>-5.1857636027862402</v>
      </c>
      <c r="AP39" s="225">
        <v>2.0659933630211902</v>
      </c>
      <c r="AQ39" s="104"/>
      <c r="AR39" s="104"/>
      <c r="AS39" s="104"/>
      <c r="AT39" s="104"/>
      <c r="AU39" s="104"/>
      <c r="AV39" s="104"/>
      <c r="AW39" s="104"/>
      <c r="AX39" s="104"/>
      <c r="AY39" s="104"/>
      <c r="AZ39" s="104"/>
      <c r="BA39" s="104"/>
      <c r="BB39" s="104"/>
      <c r="BC39" s="104"/>
      <c r="BD39" s="104"/>
      <c r="BE39" s="104"/>
      <c r="BF39" s="255"/>
    </row>
    <row r="40" spans="1:58" ht="13" customHeight="1" x14ac:dyDescent="0.25">
      <c r="A40" s="26" t="s">
        <v>419</v>
      </c>
      <c r="B40" s="184">
        <v>2</v>
      </c>
      <c r="C40" s="223">
        <v>18.119988998071999</v>
      </c>
      <c r="D40" s="225">
        <v>0.91943147636007705</v>
      </c>
      <c r="E40" s="223">
        <v>36.960922649695497</v>
      </c>
      <c r="F40" s="225">
        <v>3.0738089666977801</v>
      </c>
      <c r="G40" s="223">
        <v>20.813335523525399</v>
      </c>
      <c r="H40" s="225">
        <v>2.9829439047798298</v>
      </c>
      <c r="I40" s="223">
        <v>14.5320189818851</v>
      </c>
      <c r="J40" s="225">
        <v>1.06598759134816</v>
      </c>
      <c r="K40" s="223">
        <v>-22.428903667810399</v>
      </c>
      <c r="L40" s="225">
        <v>3.3082970347218001</v>
      </c>
      <c r="M40" s="223">
        <v>11.4986875598129</v>
      </c>
      <c r="N40" s="225">
        <v>0.75076445224760202</v>
      </c>
      <c r="O40" s="223">
        <v>24.2372687495055</v>
      </c>
      <c r="P40" s="225">
        <v>2.9143700897173601</v>
      </c>
      <c r="Q40" s="223">
        <v>13.5746706134926</v>
      </c>
      <c r="R40" s="225">
        <v>2.43517665584233</v>
      </c>
      <c r="S40" s="223">
        <v>8.8904376269331902</v>
      </c>
      <c r="T40" s="225">
        <v>0.76492367513842296</v>
      </c>
      <c r="U40" s="223">
        <v>-15.346831122572301</v>
      </c>
      <c r="V40" s="225">
        <v>3.0019577409900902</v>
      </c>
      <c r="W40" s="223">
        <v>11.553937722509</v>
      </c>
      <c r="X40" s="225">
        <v>0.78907837032157202</v>
      </c>
      <c r="Y40" s="223">
        <v>22.966308609875298</v>
      </c>
      <c r="Z40" s="225">
        <v>2.90761750827612</v>
      </c>
      <c r="AA40" s="223">
        <v>13.2362399335376</v>
      </c>
      <c r="AB40" s="225">
        <v>2.1054234366169999</v>
      </c>
      <c r="AC40" s="223">
        <v>9.2974665522785696</v>
      </c>
      <c r="AD40" s="225">
        <v>0.83727058054228898</v>
      </c>
      <c r="AE40" s="223">
        <v>-13.6688420575967</v>
      </c>
      <c r="AF40" s="225">
        <v>2.9290211069604402</v>
      </c>
      <c r="AG40" s="223">
        <v>13.7689642894084</v>
      </c>
      <c r="AH40" s="225">
        <v>0.85337160781981802</v>
      </c>
      <c r="AI40" s="223">
        <v>25.348336096837699</v>
      </c>
      <c r="AJ40" s="225">
        <v>2.9270685512368799</v>
      </c>
      <c r="AK40" s="223">
        <v>16.895399288777998</v>
      </c>
      <c r="AL40" s="225">
        <v>2.7425665802037802</v>
      </c>
      <c r="AM40" s="223">
        <v>11.215130582844401</v>
      </c>
      <c r="AN40" s="225">
        <v>0.96112524538865296</v>
      </c>
      <c r="AO40" s="223">
        <v>-14.1332055139933</v>
      </c>
      <c r="AP40" s="225">
        <v>3.1242267730967201</v>
      </c>
      <c r="AQ40" s="104"/>
      <c r="AR40" s="104"/>
      <c r="AS40" s="104"/>
      <c r="AT40" s="104"/>
      <c r="AU40" s="104"/>
      <c r="AV40" s="104"/>
      <c r="AW40" s="104"/>
      <c r="AX40" s="104"/>
      <c r="AY40" s="104"/>
      <c r="AZ40" s="104"/>
      <c r="BA40" s="104"/>
      <c r="BB40" s="104"/>
      <c r="BC40" s="104"/>
      <c r="BD40" s="104"/>
      <c r="BE40" s="104"/>
      <c r="BF40" s="255"/>
    </row>
    <row r="41" spans="1:58" ht="13" customHeight="1" x14ac:dyDescent="0.25">
      <c r="A41" s="26" t="s">
        <v>420</v>
      </c>
      <c r="B41" s="184">
        <v>2</v>
      </c>
      <c r="C41" s="223">
        <v>12.889004350624599</v>
      </c>
      <c r="D41" s="225">
        <v>0.76664113431791903</v>
      </c>
      <c r="E41" s="223">
        <v>28.0684780097023</v>
      </c>
      <c r="F41" s="225">
        <v>3.54290858883703</v>
      </c>
      <c r="G41" s="223">
        <v>18.505807704782299</v>
      </c>
      <c r="H41" s="225">
        <v>3.7070639795421401</v>
      </c>
      <c r="I41" s="223">
        <v>10.4606494844111</v>
      </c>
      <c r="J41" s="225">
        <v>0.79110876492014004</v>
      </c>
      <c r="K41" s="223">
        <v>-17.6078285252912</v>
      </c>
      <c r="L41" s="225">
        <v>3.69141929278759</v>
      </c>
      <c r="M41" s="223">
        <v>7.6832111539346499</v>
      </c>
      <c r="N41" s="225">
        <v>0.74698977734988803</v>
      </c>
      <c r="O41" s="223">
        <v>20.915433840724099</v>
      </c>
      <c r="P41" s="225">
        <v>3.2532251123635501</v>
      </c>
      <c r="Q41" s="223">
        <v>11.9966326315202</v>
      </c>
      <c r="R41" s="225">
        <v>2.8032794292059502</v>
      </c>
      <c r="S41" s="223">
        <v>5.67831131158606</v>
      </c>
      <c r="T41" s="225">
        <v>0.686240929069452</v>
      </c>
      <c r="U41" s="223">
        <v>-15.237122529138</v>
      </c>
      <c r="V41" s="225">
        <v>3.2704161828214202</v>
      </c>
      <c r="W41" s="223">
        <v>9.3567673675753404</v>
      </c>
      <c r="X41" s="225">
        <v>0.69821484666118105</v>
      </c>
      <c r="Y41" s="223">
        <v>19.365317916507301</v>
      </c>
      <c r="Z41" s="225">
        <v>2.57456933633941</v>
      </c>
      <c r="AA41" s="223">
        <v>12.596381103063401</v>
      </c>
      <c r="AB41" s="225">
        <v>2.6491428834512898</v>
      </c>
      <c r="AC41" s="223">
        <v>7.7313590303061597</v>
      </c>
      <c r="AD41" s="225">
        <v>0.70266978139993397</v>
      </c>
      <c r="AE41" s="223">
        <v>-11.633958886201199</v>
      </c>
      <c r="AF41" s="225">
        <v>2.5702715842772199</v>
      </c>
      <c r="AG41" s="223">
        <v>8.0678109892508107</v>
      </c>
      <c r="AH41" s="225">
        <v>0.68308102540183802</v>
      </c>
      <c r="AI41" s="223">
        <v>22.378073861426198</v>
      </c>
      <c r="AJ41" s="225">
        <v>3.0573689511191899</v>
      </c>
      <c r="AK41" s="223">
        <v>9.1613226032644697</v>
      </c>
      <c r="AL41" s="225">
        <v>2.11699961853575</v>
      </c>
      <c r="AM41" s="223">
        <v>6.2085912562244596</v>
      </c>
      <c r="AN41" s="225">
        <v>0.63993248781865297</v>
      </c>
      <c r="AO41" s="223">
        <v>-16.1694826052018</v>
      </c>
      <c r="AP41" s="225">
        <v>3.0842665421219002</v>
      </c>
      <c r="AQ41" s="104"/>
      <c r="AR41" s="104"/>
      <c r="AS41" s="104"/>
      <c r="AT41" s="104"/>
      <c r="AU41" s="104"/>
      <c r="AV41" s="104"/>
      <c r="AW41" s="104"/>
      <c r="AX41" s="104"/>
      <c r="AY41" s="104"/>
      <c r="AZ41" s="104"/>
      <c r="BA41" s="104"/>
      <c r="BB41" s="104"/>
      <c r="BC41" s="104"/>
      <c r="BD41" s="104"/>
      <c r="BE41" s="104"/>
      <c r="BF41" s="255"/>
    </row>
    <row r="42" spans="1:58" ht="13" customHeight="1" x14ac:dyDescent="0.25">
      <c r="A42" s="26" t="s">
        <v>421</v>
      </c>
      <c r="B42" s="184">
        <v>2</v>
      </c>
      <c r="C42" s="223">
        <v>19.296322173613198</v>
      </c>
      <c r="D42" s="225">
        <v>0.91241346201990903</v>
      </c>
      <c r="E42" s="223">
        <v>33.038504469053301</v>
      </c>
      <c r="F42" s="225">
        <v>3.1121077694718999</v>
      </c>
      <c r="G42" s="223">
        <v>26.8065855067725</v>
      </c>
      <c r="H42" s="225">
        <v>2.7843425326297799</v>
      </c>
      <c r="I42" s="223">
        <v>13.143369845956199</v>
      </c>
      <c r="J42" s="225">
        <v>1.09207518381499</v>
      </c>
      <c r="K42" s="223">
        <v>-19.895134623097</v>
      </c>
      <c r="L42" s="225">
        <v>3.4220225845807901</v>
      </c>
      <c r="M42" s="223">
        <v>17.0034409596439</v>
      </c>
      <c r="N42" s="225">
        <v>0.97302326847755405</v>
      </c>
      <c r="O42" s="223">
        <v>29.450979004855299</v>
      </c>
      <c r="P42" s="225">
        <v>2.6557751223118999</v>
      </c>
      <c r="Q42" s="223">
        <v>24.340347260128599</v>
      </c>
      <c r="R42" s="225">
        <v>2.94903564801572</v>
      </c>
      <c r="S42" s="223">
        <v>11.2160073873883</v>
      </c>
      <c r="T42" s="225">
        <v>1.0883306930024399</v>
      </c>
      <c r="U42" s="223">
        <v>-18.234971617467099</v>
      </c>
      <c r="V42" s="225">
        <v>2.9106517591761301</v>
      </c>
      <c r="W42" s="223">
        <v>14.9104097969495</v>
      </c>
      <c r="X42" s="225">
        <v>0.85368664188926102</v>
      </c>
      <c r="Y42" s="223">
        <v>25.541568135401601</v>
      </c>
      <c r="Z42" s="225">
        <v>2.8195223469769499</v>
      </c>
      <c r="AA42" s="223">
        <v>18.827540996046899</v>
      </c>
      <c r="AB42" s="225">
        <v>2.30536024825218</v>
      </c>
      <c r="AC42" s="223">
        <v>10.8454800050232</v>
      </c>
      <c r="AD42" s="225">
        <v>1.0490435806237799</v>
      </c>
      <c r="AE42" s="223">
        <v>-14.696088130378399</v>
      </c>
      <c r="AF42" s="225">
        <v>3.2402148350553399</v>
      </c>
      <c r="AG42" s="223">
        <v>19.1151601062328</v>
      </c>
      <c r="AH42" s="225">
        <v>0.94719657706443094</v>
      </c>
      <c r="AI42" s="223">
        <v>33.055941015121903</v>
      </c>
      <c r="AJ42" s="225">
        <v>3.0078732136093498</v>
      </c>
      <c r="AK42" s="223">
        <v>25.470651770970601</v>
      </c>
      <c r="AL42" s="225">
        <v>2.9086625076346899</v>
      </c>
      <c r="AM42" s="223">
        <v>13.6461616715583</v>
      </c>
      <c r="AN42" s="225">
        <v>1.13216883403591</v>
      </c>
      <c r="AO42" s="223">
        <v>-19.409779343563599</v>
      </c>
      <c r="AP42" s="225">
        <v>3.27952525766896</v>
      </c>
      <c r="AQ42" s="104"/>
      <c r="AR42" s="104"/>
      <c r="AS42" s="104"/>
      <c r="AT42" s="104"/>
      <c r="AU42" s="104"/>
      <c r="AV42" s="104"/>
      <c r="AW42" s="104"/>
      <c r="AX42" s="104"/>
      <c r="AY42" s="104"/>
      <c r="AZ42" s="104"/>
      <c r="BA42" s="104"/>
      <c r="BB42" s="104"/>
      <c r="BC42" s="104"/>
      <c r="BD42" s="104"/>
      <c r="BE42" s="104"/>
      <c r="BF42" s="255"/>
    </row>
    <row r="43" spans="1:58" ht="13" customHeight="1" x14ac:dyDescent="0.25">
      <c r="A43" s="26" t="s">
        <v>422</v>
      </c>
      <c r="B43" s="184">
        <v>2</v>
      </c>
      <c r="C43" s="223">
        <v>9.3249378523717805</v>
      </c>
      <c r="D43" s="225">
        <v>1.03265009408814</v>
      </c>
      <c r="E43" s="223">
        <v>7.3520821836536498</v>
      </c>
      <c r="F43" s="225">
        <v>2.5173110323115302</v>
      </c>
      <c r="G43" s="223">
        <v>15.4547434990707</v>
      </c>
      <c r="H43" s="225">
        <v>3.3751392003423502</v>
      </c>
      <c r="I43" s="223">
        <v>7.39239730706411</v>
      </c>
      <c r="J43" s="225">
        <v>1.1187801161073201</v>
      </c>
      <c r="K43" s="223">
        <v>4.0315123410457503E-2</v>
      </c>
      <c r="L43" s="225">
        <v>2.7795840664747198</v>
      </c>
      <c r="M43" s="223">
        <v>4.3247976751014097</v>
      </c>
      <c r="N43" s="225">
        <v>0.741312676381641</v>
      </c>
      <c r="O43" s="223">
        <v>5.1025001441305404</v>
      </c>
      <c r="P43" s="225">
        <v>1.93816262224269</v>
      </c>
      <c r="Q43" s="223">
        <v>6.4949680015992097</v>
      </c>
      <c r="R43" s="225">
        <v>2.4364818998218101</v>
      </c>
      <c r="S43" s="223">
        <v>2.92901684164858</v>
      </c>
      <c r="T43" s="225">
        <v>0.62476924087881103</v>
      </c>
      <c r="U43" s="223">
        <v>-2.17348330248196</v>
      </c>
      <c r="V43" s="225">
        <v>2.0229423656752998</v>
      </c>
      <c r="W43" s="223">
        <v>6.5565901395467696</v>
      </c>
      <c r="X43" s="225">
        <v>0.92662355704294497</v>
      </c>
      <c r="Y43" s="223">
        <v>7.9765402898025304</v>
      </c>
      <c r="Z43" s="225">
        <v>2.2693835893804502</v>
      </c>
      <c r="AA43" s="223">
        <v>8.6487680265820206</v>
      </c>
      <c r="AB43" s="225">
        <v>2.6393901421564201</v>
      </c>
      <c r="AC43" s="223">
        <v>4.4638522606306603</v>
      </c>
      <c r="AD43" s="225">
        <v>0.924893375702735</v>
      </c>
      <c r="AE43" s="223">
        <v>-3.5126880291718701</v>
      </c>
      <c r="AF43" s="225">
        <v>2.4742420037313302</v>
      </c>
      <c r="AG43" s="223">
        <v>5.2631914926713597</v>
      </c>
      <c r="AH43" s="225">
        <v>0.79259833045239003</v>
      </c>
      <c r="AI43" s="223">
        <v>7.1370434859914003</v>
      </c>
      <c r="AJ43" s="225">
        <v>2.1186356251140199</v>
      </c>
      <c r="AK43" s="223">
        <v>7.0467173077287004</v>
      </c>
      <c r="AL43" s="225">
        <v>2.3108332252560899</v>
      </c>
      <c r="AM43" s="223">
        <v>3.6140652522117298</v>
      </c>
      <c r="AN43" s="225">
        <v>0.82549338012831996</v>
      </c>
      <c r="AO43" s="223">
        <v>-3.52297823377967</v>
      </c>
      <c r="AP43" s="225">
        <v>2.2151447548861301</v>
      </c>
      <c r="AQ43" s="104"/>
      <c r="AR43" s="104"/>
      <c r="AS43" s="104"/>
      <c r="AT43" s="104"/>
      <c r="AU43" s="104"/>
      <c r="AV43" s="104"/>
      <c r="AW43" s="104"/>
      <c r="AX43" s="104"/>
      <c r="AY43" s="104"/>
      <c r="AZ43" s="104"/>
      <c r="BA43" s="104"/>
      <c r="BB43" s="104"/>
      <c r="BC43" s="104"/>
      <c r="BD43" s="104"/>
      <c r="BE43" s="104"/>
      <c r="BF43" s="255"/>
    </row>
    <row r="44" spans="1:58" ht="13" customHeight="1" x14ac:dyDescent="0.25">
      <c r="A44" s="26" t="s">
        <v>423</v>
      </c>
      <c r="B44" s="184">
        <v>2</v>
      </c>
      <c r="C44" s="223">
        <v>20.605810102614999</v>
      </c>
      <c r="D44" s="225">
        <v>0.89205114384250495</v>
      </c>
      <c r="E44" s="223">
        <v>19.676435474300799</v>
      </c>
      <c r="F44" s="225">
        <v>1.44482813030041</v>
      </c>
      <c r="G44" s="223">
        <v>21.0162082729796</v>
      </c>
      <c r="H44" s="225">
        <v>2.4359833493080898</v>
      </c>
      <c r="I44" s="223">
        <v>20.578014455455499</v>
      </c>
      <c r="J44" s="225">
        <v>1.64556948827118</v>
      </c>
      <c r="K44" s="223">
        <v>0.90157898115468504</v>
      </c>
      <c r="L44" s="225">
        <v>2.39119879300952</v>
      </c>
      <c r="M44" s="223">
        <v>12.126035502552901</v>
      </c>
      <c r="N44" s="225">
        <v>0.66845087765923294</v>
      </c>
      <c r="O44" s="223">
        <v>12.918737422524901</v>
      </c>
      <c r="P44" s="225">
        <v>1.37469807184185</v>
      </c>
      <c r="Q44" s="223">
        <v>13.1839605670088</v>
      </c>
      <c r="R44" s="225">
        <v>1.8029151775046199</v>
      </c>
      <c r="S44" s="223">
        <v>10.366181501320099</v>
      </c>
      <c r="T44" s="225">
        <v>1.29721998364583</v>
      </c>
      <c r="U44" s="223">
        <v>-2.5525559212047599</v>
      </c>
      <c r="V44" s="225">
        <v>1.77552198733403</v>
      </c>
      <c r="W44" s="223">
        <v>12.8216334145182</v>
      </c>
      <c r="X44" s="225">
        <v>0.86474729757501401</v>
      </c>
      <c r="Y44" s="223">
        <v>14.4005113018075</v>
      </c>
      <c r="Z44" s="225">
        <v>1.73658153640464</v>
      </c>
      <c r="AA44" s="223">
        <v>14.523230923127199</v>
      </c>
      <c r="AB44" s="225">
        <v>1.75226030501068</v>
      </c>
      <c r="AC44" s="223">
        <v>10.2111985006916</v>
      </c>
      <c r="AD44" s="225">
        <v>1.18126412422795</v>
      </c>
      <c r="AE44" s="223">
        <v>-4.1893128011159302</v>
      </c>
      <c r="AF44" s="225">
        <v>2.1382650108667902</v>
      </c>
      <c r="AG44" s="223">
        <v>13.9586941495206</v>
      </c>
      <c r="AH44" s="225">
        <v>0.79115650342985999</v>
      </c>
      <c r="AI44" s="223">
        <v>15.0255582881301</v>
      </c>
      <c r="AJ44" s="225">
        <v>1.19291522031575</v>
      </c>
      <c r="AK44" s="223">
        <v>14.165478192162</v>
      </c>
      <c r="AL44" s="225">
        <v>1.8399769044044201</v>
      </c>
      <c r="AM44" s="223">
        <v>12.5049785848982</v>
      </c>
      <c r="AN44" s="225">
        <v>1.3721066522815399</v>
      </c>
      <c r="AO44" s="223">
        <v>-2.52057970323188</v>
      </c>
      <c r="AP44" s="225">
        <v>1.7419757522886199</v>
      </c>
      <c r="AQ44" s="104"/>
      <c r="AR44" s="104"/>
      <c r="AS44" s="104"/>
      <c r="AT44" s="104"/>
      <c r="AU44" s="104"/>
      <c r="AV44" s="104"/>
      <c r="AW44" s="104"/>
      <c r="AX44" s="104"/>
      <c r="AY44" s="104"/>
      <c r="AZ44" s="104"/>
      <c r="BA44" s="104"/>
      <c r="BB44" s="104"/>
      <c r="BC44" s="104"/>
      <c r="BD44" s="104"/>
      <c r="BE44" s="104"/>
      <c r="BF44" s="255"/>
    </row>
    <row r="45" spans="1:58" ht="13" customHeight="1" x14ac:dyDescent="0.25">
      <c r="A45" s="26" t="s">
        <v>424</v>
      </c>
      <c r="B45" s="184">
        <v>2</v>
      </c>
      <c r="C45" s="223">
        <v>5.0045292729990596</v>
      </c>
      <c r="D45" s="225">
        <v>0.42740704811114599</v>
      </c>
      <c r="E45" s="223">
        <v>7.9441069756168901</v>
      </c>
      <c r="F45" s="225">
        <v>1.2628458894096599</v>
      </c>
      <c r="G45" s="223">
        <v>5.5000371746498899</v>
      </c>
      <c r="H45" s="225">
        <v>1.0605640060057</v>
      </c>
      <c r="I45" s="223">
        <v>3.5824093894211702</v>
      </c>
      <c r="J45" s="225">
        <v>0.477230154417429</v>
      </c>
      <c r="K45" s="223">
        <v>-4.3616975861957199</v>
      </c>
      <c r="L45" s="225">
        <v>1.3787198815700701</v>
      </c>
      <c r="M45" s="223">
        <v>3.9882608542262701</v>
      </c>
      <c r="N45" s="225">
        <v>0.41693357019025501</v>
      </c>
      <c r="O45" s="223">
        <v>7.0982097172025398</v>
      </c>
      <c r="P45" s="225">
        <v>1.3434504211127101</v>
      </c>
      <c r="Q45" s="223">
        <v>4.5600640443241396</v>
      </c>
      <c r="R45" s="225">
        <v>1.0585703159540001</v>
      </c>
      <c r="S45" s="223">
        <v>2.4186963390018699</v>
      </c>
      <c r="T45" s="225">
        <v>0.43105968040099901</v>
      </c>
      <c r="U45" s="223">
        <v>-4.6795133782006699</v>
      </c>
      <c r="V45" s="225">
        <v>1.4638256793537201</v>
      </c>
      <c r="W45" s="223">
        <v>4.8166348555075702</v>
      </c>
      <c r="X45" s="225">
        <v>0.460400591363198</v>
      </c>
      <c r="Y45" s="223">
        <v>7.3210279127220002</v>
      </c>
      <c r="Z45" s="225">
        <v>1.3604377950895901</v>
      </c>
      <c r="AA45" s="223">
        <v>4.9873109920050904</v>
      </c>
      <c r="AB45" s="225">
        <v>0.98832449834344405</v>
      </c>
      <c r="AC45" s="223">
        <v>3.45305180790508</v>
      </c>
      <c r="AD45" s="225">
        <v>0.50380837264711897</v>
      </c>
      <c r="AE45" s="223">
        <v>-3.8679761048169201</v>
      </c>
      <c r="AF45" s="225">
        <v>1.5608189003289099</v>
      </c>
      <c r="AG45" s="223">
        <v>4.5021445190095601</v>
      </c>
      <c r="AH45" s="225">
        <v>0.44052966594266102</v>
      </c>
      <c r="AI45" s="223">
        <v>6.7766884579728304</v>
      </c>
      <c r="AJ45" s="225">
        <v>1.2613745013753901</v>
      </c>
      <c r="AK45" s="223">
        <v>4.9734023229275399</v>
      </c>
      <c r="AL45" s="225">
        <v>1.0537489365386301</v>
      </c>
      <c r="AM45" s="223">
        <v>2.86421421785627</v>
      </c>
      <c r="AN45" s="225">
        <v>0.44416255274248001</v>
      </c>
      <c r="AO45" s="223">
        <v>-3.91247424011656</v>
      </c>
      <c r="AP45" s="225">
        <v>1.3382006910386099</v>
      </c>
      <c r="AQ45" s="104"/>
      <c r="AR45" s="104"/>
      <c r="AS45" s="104"/>
      <c r="AT45" s="104"/>
      <c r="AU45" s="104"/>
      <c r="AV45" s="104"/>
      <c r="AW45" s="104"/>
      <c r="AX45" s="104"/>
      <c r="AY45" s="104"/>
      <c r="AZ45" s="104"/>
      <c r="BA45" s="104"/>
      <c r="BB45" s="104"/>
      <c r="BC45" s="104"/>
      <c r="BD45" s="104"/>
      <c r="BE45" s="104"/>
      <c r="BF45" s="255"/>
    </row>
    <row r="46" spans="1:58" ht="13" customHeight="1" x14ac:dyDescent="0.25">
      <c r="A46" s="26" t="s">
        <v>425</v>
      </c>
      <c r="B46" s="184">
        <v>2</v>
      </c>
      <c r="C46" s="223">
        <v>9.2847769826813504</v>
      </c>
      <c r="D46" s="225">
        <v>0.86049670316737104</v>
      </c>
      <c r="E46" s="223">
        <v>24.2227991104903</v>
      </c>
      <c r="F46" s="225">
        <v>3.5111501729749399</v>
      </c>
      <c r="G46" s="223">
        <v>12.1660804326368</v>
      </c>
      <c r="H46" s="225">
        <v>2.8040113707024101</v>
      </c>
      <c r="I46" s="223">
        <v>7.2765767753115398</v>
      </c>
      <c r="J46" s="225">
        <v>0.80383711992793805</v>
      </c>
      <c r="K46" s="223">
        <v>-16.946222335178799</v>
      </c>
      <c r="L46" s="225">
        <v>3.4052449828249198</v>
      </c>
      <c r="M46" s="223">
        <v>7.10860269180729</v>
      </c>
      <c r="N46" s="225">
        <v>0.79347263625806796</v>
      </c>
      <c r="O46" s="223">
        <v>17.990103436940199</v>
      </c>
      <c r="P46" s="225">
        <v>3.3269704368331801</v>
      </c>
      <c r="Q46" s="223">
        <v>10.9610286523077</v>
      </c>
      <c r="R46" s="225">
        <v>2.5038319892407199</v>
      </c>
      <c r="S46" s="223">
        <v>5.37879419734693</v>
      </c>
      <c r="T46" s="225">
        <v>0.68277480529272405</v>
      </c>
      <c r="U46" s="223">
        <v>-12.6113092395933</v>
      </c>
      <c r="V46" s="225">
        <v>3.1265130932555198</v>
      </c>
      <c r="W46" s="223">
        <v>5.86767724315209</v>
      </c>
      <c r="X46" s="225">
        <v>0.60904411832206895</v>
      </c>
      <c r="Y46" s="223">
        <v>15.6149042009949</v>
      </c>
      <c r="Z46" s="225">
        <v>3.22845347808369</v>
      </c>
      <c r="AA46" s="223">
        <v>8.2380981884545808</v>
      </c>
      <c r="AB46" s="225">
        <v>1.8954284509083701</v>
      </c>
      <c r="AC46" s="223">
        <v>4.5095286138192403</v>
      </c>
      <c r="AD46" s="225">
        <v>0.59511870932281596</v>
      </c>
      <c r="AE46" s="223">
        <v>-11.105375587175599</v>
      </c>
      <c r="AF46" s="225">
        <v>3.2210372864991998</v>
      </c>
      <c r="AG46" s="223">
        <v>8.1982785615177498</v>
      </c>
      <c r="AH46" s="225">
        <v>0.83714953678687698</v>
      </c>
      <c r="AI46" s="223">
        <v>21.967569253132599</v>
      </c>
      <c r="AJ46" s="225">
        <v>3.7876283892330598</v>
      </c>
      <c r="AK46" s="223">
        <v>12.185086334865201</v>
      </c>
      <c r="AL46" s="225">
        <v>2.8789787783001599</v>
      </c>
      <c r="AM46" s="223">
        <v>6.27768309639149</v>
      </c>
      <c r="AN46" s="225">
        <v>0.77996807783020805</v>
      </c>
      <c r="AO46" s="223">
        <v>-15.689886156741199</v>
      </c>
      <c r="AP46" s="225">
        <v>3.5203301961743998</v>
      </c>
      <c r="AQ46" s="104"/>
      <c r="AR46" s="104"/>
      <c r="AS46" s="104"/>
      <c r="AT46" s="104"/>
      <c r="AU46" s="104"/>
      <c r="AV46" s="104"/>
      <c r="AW46" s="104"/>
      <c r="AX46" s="104"/>
      <c r="AY46" s="104"/>
      <c r="AZ46" s="104"/>
      <c r="BA46" s="104"/>
      <c r="BB46" s="104"/>
      <c r="BC46" s="104"/>
      <c r="BD46" s="104"/>
      <c r="BE46" s="104"/>
      <c r="BF46" s="255"/>
    </row>
    <row r="47" spans="1:58" ht="13" customHeight="1" x14ac:dyDescent="0.25">
      <c r="A47" s="26" t="s">
        <v>426</v>
      </c>
      <c r="B47" s="184">
        <v>2</v>
      </c>
      <c r="C47" s="223">
        <v>35.813000627609199</v>
      </c>
      <c r="D47" s="225">
        <v>1.0857957219460099</v>
      </c>
      <c r="E47" s="223">
        <v>58.916732268162797</v>
      </c>
      <c r="F47" s="225">
        <v>4.6213839284828602</v>
      </c>
      <c r="G47" s="223">
        <v>40.209286353043602</v>
      </c>
      <c r="H47" s="225">
        <v>3.6823320934138599</v>
      </c>
      <c r="I47" s="223">
        <v>33.355764049280097</v>
      </c>
      <c r="J47" s="225">
        <v>1.2133939367416799</v>
      </c>
      <c r="K47" s="223">
        <v>-25.560968218882799</v>
      </c>
      <c r="L47" s="225">
        <v>4.7529187301719</v>
      </c>
      <c r="M47" s="223">
        <v>25.6476549424079</v>
      </c>
      <c r="N47" s="225">
        <v>0.95306638631819995</v>
      </c>
      <c r="O47" s="223">
        <v>43.735744221794597</v>
      </c>
      <c r="P47" s="225">
        <v>4.1421957454870597</v>
      </c>
      <c r="Q47" s="223">
        <v>25.370454336970699</v>
      </c>
      <c r="R47" s="225">
        <v>3.7954566296413401</v>
      </c>
      <c r="S47" s="223">
        <v>23.994576079831699</v>
      </c>
      <c r="T47" s="225">
        <v>1.0589892940708601</v>
      </c>
      <c r="U47" s="223">
        <v>-19.741168141962898</v>
      </c>
      <c r="V47" s="225">
        <v>4.2884999569510303</v>
      </c>
      <c r="W47" s="223">
        <v>30.6910973790554</v>
      </c>
      <c r="X47" s="225">
        <v>0.96077072207048897</v>
      </c>
      <c r="Y47" s="223">
        <v>51.455434062164798</v>
      </c>
      <c r="Z47" s="225">
        <v>4.0861956307159497</v>
      </c>
      <c r="AA47" s="223">
        <v>33.3540175487814</v>
      </c>
      <c r="AB47" s="225">
        <v>4.2446513035923497</v>
      </c>
      <c r="AC47" s="223">
        <v>28.607832668349801</v>
      </c>
      <c r="AD47" s="225">
        <v>1.0620336188141499</v>
      </c>
      <c r="AE47" s="223">
        <v>-22.847601393815101</v>
      </c>
      <c r="AF47" s="225">
        <v>4.2570221816177396</v>
      </c>
      <c r="AG47" s="223">
        <v>32.111936606086402</v>
      </c>
      <c r="AH47" s="225">
        <v>1.0349405527422399</v>
      </c>
      <c r="AI47" s="223">
        <v>46.045396777708497</v>
      </c>
      <c r="AJ47" s="225">
        <v>4.0039527757762299</v>
      </c>
      <c r="AK47" s="223">
        <v>34.954050895138501</v>
      </c>
      <c r="AL47" s="225">
        <v>4.1341803820800402</v>
      </c>
      <c r="AM47" s="223">
        <v>30.581317895466199</v>
      </c>
      <c r="AN47" s="225">
        <v>1.1000037852151201</v>
      </c>
      <c r="AO47" s="223">
        <v>-15.464078882242299</v>
      </c>
      <c r="AP47" s="225">
        <v>4.0701394664839396</v>
      </c>
      <c r="AQ47" s="104"/>
      <c r="AR47" s="104"/>
      <c r="AS47" s="104"/>
      <c r="AT47" s="104"/>
      <c r="AU47" s="104"/>
      <c r="AV47" s="104"/>
      <c r="AW47" s="104"/>
      <c r="AX47" s="104"/>
      <c r="AY47" s="104"/>
      <c r="AZ47" s="104"/>
      <c r="BA47" s="104"/>
      <c r="BB47" s="104"/>
      <c r="BC47" s="104"/>
      <c r="BD47" s="104"/>
      <c r="BE47" s="104"/>
      <c r="BF47" s="255"/>
    </row>
    <row r="48" spans="1:58" ht="13" customHeight="1" x14ac:dyDescent="0.25">
      <c r="A48" s="26" t="s">
        <v>427</v>
      </c>
      <c r="B48" s="184">
        <v>2</v>
      </c>
      <c r="C48" s="223">
        <v>11.5861724440384</v>
      </c>
      <c r="D48" s="225">
        <v>0.98862037407013503</v>
      </c>
      <c r="E48" s="223">
        <v>23.121198296804302</v>
      </c>
      <c r="F48" s="225">
        <v>2.8223574534140901</v>
      </c>
      <c r="G48" s="223">
        <v>15.4761860546735</v>
      </c>
      <c r="H48" s="225">
        <v>2.65362086819002</v>
      </c>
      <c r="I48" s="223">
        <v>8.7766126933114297</v>
      </c>
      <c r="J48" s="225">
        <v>0.89624657025414201</v>
      </c>
      <c r="K48" s="223">
        <v>-14.3445856034929</v>
      </c>
      <c r="L48" s="225">
        <v>2.7303659857578202</v>
      </c>
      <c r="M48" s="223">
        <v>6.96651773419224</v>
      </c>
      <c r="N48" s="225">
        <v>0.76117918913024596</v>
      </c>
      <c r="O48" s="223">
        <v>13.965263576201499</v>
      </c>
      <c r="P48" s="225">
        <v>1.9905966659980301</v>
      </c>
      <c r="Q48" s="223">
        <v>8.7818500295990294</v>
      </c>
      <c r="R48" s="225">
        <v>1.9408688325843</v>
      </c>
      <c r="S48" s="223">
        <v>5.2340201672844904</v>
      </c>
      <c r="T48" s="225">
        <v>0.727903709320737</v>
      </c>
      <c r="U48" s="223">
        <v>-8.7312434089170399</v>
      </c>
      <c r="V48" s="225">
        <v>1.9626128650679899</v>
      </c>
      <c r="W48" s="223">
        <v>6.6888392855820502</v>
      </c>
      <c r="X48" s="225">
        <v>0.76739757993439095</v>
      </c>
      <c r="Y48" s="223">
        <v>14.3025427894953</v>
      </c>
      <c r="Z48" s="225">
        <v>2.16589435521391</v>
      </c>
      <c r="AA48" s="223">
        <v>7.3820281185175203</v>
      </c>
      <c r="AB48" s="225">
        <v>1.8873966548810399</v>
      </c>
      <c r="AC48" s="223">
        <v>5.0605071823682799</v>
      </c>
      <c r="AD48" s="225">
        <v>0.72328405478556201</v>
      </c>
      <c r="AE48" s="223">
        <v>-9.2420356071270504</v>
      </c>
      <c r="AF48" s="225">
        <v>2.09361265698971</v>
      </c>
      <c r="AG48" s="223">
        <v>9.8389871611976094</v>
      </c>
      <c r="AH48" s="225">
        <v>0.85767659483809799</v>
      </c>
      <c r="AI48" s="223">
        <v>18.549554685607301</v>
      </c>
      <c r="AJ48" s="225">
        <v>2.15610163809911</v>
      </c>
      <c r="AK48" s="223">
        <v>14.0834951785688</v>
      </c>
      <c r="AL48" s="225">
        <v>2.39877862424194</v>
      </c>
      <c r="AM48" s="223">
        <v>7.5844437307356403</v>
      </c>
      <c r="AN48" s="225">
        <v>0.86157602044222603</v>
      </c>
      <c r="AO48" s="223">
        <v>-10.9651109548716</v>
      </c>
      <c r="AP48" s="225">
        <v>2.1186773122136602</v>
      </c>
      <c r="AQ48" s="104"/>
      <c r="AR48" s="104"/>
      <c r="AS48" s="104"/>
      <c r="AT48" s="104"/>
      <c r="AU48" s="104"/>
      <c r="AV48" s="104"/>
      <c r="AW48" s="104"/>
      <c r="AX48" s="104"/>
      <c r="AY48" s="104"/>
      <c r="AZ48" s="104"/>
      <c r="BA48" s="104"/>
      <c r="BB48" s="104"/>
      <c r="BC48" s="104"/>
      <c r="BD48" s="104"/>
      <c r="BE48" s="104"/>
      <c r="BF48" s="255"/>
    </row>
    <row r="49" spans="1:58" ht="13" customHeight="1" x14ac:dyDescent="0.25">
      <c r="A49" s="26" t="s">
        <v>428</v>
      </c>
      <c r="B49" s="184">
        <v>2</v>
      </c>
      <c r="C49" s="223">
        <v>11.2871762960682</v>
      </c>
      <c r="D49" s="225">
        <v>0.82641940496297195</v>
      </c>
      <c r="E49" s="223">
        <v>15.0148141323789</v>
      </c>
      <c r="F49" s="225">
        <v>3.1441659810479399</v>
      </c>
      <c r="G49" s="223">
        <v>11.0331337112993</v>
      </c>
      <c r="H49" s="225">
        <v>2.1020098307988899</v>
      </c>
      <c r="I49" s="223">
        <v>10.645403036681801</v>
      </c>
      <c r="J49" s="225">
        <v>0.94263815832125097</v>
      </c>
      <c r="K49" s="223">
        <v>-4.3694110956970897</v>
      </c>
      <c r="L49" s="225">
        <v>3.3003715480228899</v>
      </c>
      <c r="M49" s="223">
        <v>9.8357036895303001</v>
      </c>
      <c r="N49" s="225">
        <v>0.83741248706545701</v>
      </c>
      <c r="O49" s="223">
        <v>12.7909956838854</v>
      </c>
      <c r="P49" s="225">
        <v>3.36309942609142</v>
      </c>
      <c r="Q49" s="223">
        <v>7.4021796861875897</v>
      </c>
      <c r="R49" s="225">
        <v>1.83898564116061</v>
      </c>
      <c r="S49" s="223">
        <v>9.2974600818891293</v>
      </c>
      <c r="T49" s="225">
        <v>0.94958381789118096</v>
      </c>
      <c r="U49" s="223">
        <v>-3.49353560199628</v>
      </c>
      <c r="V49" s="225">
        <v>3.5320201186001401</v>
      </c>
      <c r="W49" s="223">
        <v>10.498299107526201</v>
      </c>
      <c r="X49" s="225">
        <v>0.81576559019280004</v>
      </c>
      <c r="Y49" s="223">
        <v>16.824767384133501</v>
      </c>
      <c r="Z49" s="225">
        <v>3.1694286991305098</v>
      </c>
      <c r="AA49" s="223">
        <v>10.4147644076031</v>
      </c>
      <c r="AB49" s="225">
        <v>1.99194766211597</v>
      </c>
      <c r="AC49" s="223">
        <v>8.9065113975193597</v>
      </c>
      <c r="AD49" s="225">
        <v>0.90173457624549003</v>
      </c>
      <c r="AE49" s="223">
        <v>-7.9182559866141897</v>
      </c>
      <c r="AF49" s="225">
        <v>3.3454128222157999</v>
      </c>
      <c r="AG49" s="223">
        <v>9.0094088570636401</v>
      </c>
      <c r="AH49" s="225">
        <v>0.64350327902128701</v>
      </c>
      <c r="AI49" s="223">
        <v>13.2125906585355</v>
      </c>
      <c r="AJ49" s="225">
        <v>3.3165703359436098</v>
      </c>
      <c r="AK49" s="223">
        <v>9.8285354984100604</v>
      </c>
      <c r="AL49" s="225">
        <v>2.0618515694417998</v>
      </c>
      <c r="AM49" s="223">
        <v>8.0049668123646001</v>
      </c>
      <c r="AN49" s="225">
        <v>0.74747648558781099</v>
      </c>
      <c r="AO49" s="223">
        <v>-5.2076238461709199</v>
      </c>
      <c r="AP49" s="225">
        <v>3.5663031976908801</v>
      </c>
      <c r="AQ49" s="104"/>
      <c r="AR49" s="104"/>
      <c r="AS49" s="104"/>
      <c r="AT49" s="104"/>
      <c r="AU49" s="104"/>
      <c r="AV49" s="104"/>
      <c r="AW49" s="104"/>
      <c r="AX49" s="104"/>
      <c r="AY49" s="104"/>
      <c r="AZ49" s="104"/>
      <c r="BA49" s="104"/>
      <c r="BB49" s="104"/>
      <c r="BC49" s="104"/>
      <c r="BD49" s="104"/>
      <c r="BE49" s="104"/>
      <c r="BF49" s="255"/>
    </row>
    <row r="50" spans="1:58" ht="13" customHeight="1" x14ac:dyDescent="0.25">
      <c r="A50" s="26" t="s">
        <v>429</v>
      </c>
      <c r="B50" s="184">
        <v>2</v>
      </c>
      <c r="C50" s="223">
        <v>8.4405629975063992</v>
      </c>
      <c r="D50" s="225">
        <v>0.59825486234402103</v>
      </c>
      <c r="E50" s="223">
        <v>13.3845915345177</v>
      </c>
      <c r="F50" s="225">
        <v>1.8856702905645999</v>
      </c>
      <c r="G50" s="223">
        <v>8.0593924449707703</v>
      </c>
      <c r="H50" s="225">
        <v>1.3733726492948499</v>
      </c>
      <c r="I50" s="223">
        <v>7.3292118010124003</v>
      </c>
      <c r="J50" s="225">
        <v>0.72818671991933104</v>
      </c>
      <c r="K50" s="223">
        <v>-6.0553797335052799</v>
      </c>
      <c r="L50" s="225">
        <v>2.0351532699969499</v>
      </c>
      <c r="M50" s="223">
        <v>6.1989209562280099</v>
      </c>
      <c r="N50" s="225">
        <v>0.53299520283244095</v>
      </c>
      <c r="O50" s="223">
        <v>8.5077088142883799</v>
      </c>
      <c r="P50" s="225">
        <v>1.5713725798498901</v>
      </c>
      <c r="Q50" s="223">
        <v>6.7568672472846396</v>
      </c>
      <c r="R50" s="225">
        <v>1.4745835436330901</v>
      </c>
      <c r="S50" s="223">
        <v>5.5300642554571402</v>
      </c>
      <c r="T50" s="225">
        <v>0.61434727114916399</v>
      </c>
      <c r="U50" s="223">
        <v>-2.9776445588312499</v>
      </c>
      <c r="V50" s="225">
        <v>1.73597218023097</v>
      </c>
      <c r="W50" s="223">
        <v>7.5597645839082102</v>
      </c>
      <c r="X50" s="225">
        <v>0.55063686041710702</v>
      </c>
      <c r="Y50" s="223">
        <v>7.9838977579494701</v>
      </c>
      <c r="Z50" s="225">
        <v>1.4774816351948199</v>
      </c>
      <c r="AA50" s="223">
        <v>6.6071092272243597</v>
      </c>
      <c r="AB50" s="225">
        <v>1.24046829605915</v>
      </c>
      <c r="AC50" s="223">
        <v>7.6049625228152804</v>
      </c>
      <c r="AD50" s="225">
        <v>0.70557901390661104</v>
      </c>
      <c r="AE50" s="223">
        <v>-0.37893523513419097</v>
      </c>
      <c r="AF50" s="225">
        <v>1.71679082388334</v>
      </c>
      <c r="AG50" s="223">
        <v>8.0173017029066802</v>
      </c>
      <c r="AH50" s="225">
        <v>0.68568257189719395</v>
      </c>
      <c r="AI50" s="223">
        <v>12.300689729603899</v>
      </c>
      <c r="AJ50" s="225">
        <v>1.9100301837425899</v>
      </c>
      <c r="AK50" s="223">
        <v>7.81942089883806</v>
      </c>
      <c r="AL50" s="225">
        <v>1.6163789099841599</v>
      </c>
      <c r="AM50" s="223">
        <v>7.0291522106429403</v>
      </c>
      <c r="AN50" s="225">
        <v>0.76861094092580395</v>
      </c>
      <c r="AO50" s="223">
        <v>-5.2715375189610096</v>
      </c>
      <c r="AP50" s="225">
        <v>2.0413848454200498</v>
      </c>
      <c r="AQ50" s="104"/>
      <c r="AR50" s="104"/>
      <c r="AS50" s="104"/>
      <c r="AT50" s="104"/>
      <c r="AU50" s="104"/>
      <c r="AV50" s="104"/>
      <c r="AW50" s="104"/>
      <c r="AX50" s="104"/>
      <c r="AY50" s="104"/>
      <c r="AZ50" s="104"/>
      <c r="BA50" s="104"/>
      <c r="BB50" s="104"/>
      <c r="BC50" s="104"/>
      <c r="BD50" s="104"/>
      <c r="BE50" s="104"/>
      <c r="BF50" s="255"/>
    </row>
    <row r="51" spans="1:58" ht="13" customHeight="1" x14ac:dyDescent="0.25">
      <c r="A51" s="26" t="s">
        <v>430</v>
      </c>
      <c r="B51" s="184">
        <v>2</v>
      </c>
      <c r="C51" s="223">
        <v>4.7129948735622698</v>
      </c>
      <c r="D51" s="225">
        <v>0.39762557916798902</v>
      </c>
      <c r="E51" s="223">
        <v>6.5199163556247504</v>
      </c>
      <c r="F51" s="225">
        <v>1.1479734798711201</v>
      </c>
      <c r="G51" s="223">
        <v>5.9006996684364204</v>
      </c>
      <c r="H51" s="225">
        <v>1.0349773319285001</v>
      </c>
      <c r="I51" s="223">
        <v>3.8038226800278001</v>
      </c>
      <c r="J51" s="225">
        <v>0.45207652694726802</v>
      </c>
      <c r="K51" s="223">
        <v>-2.7160936755969498</v>
      </c>
      <c r="L51" s="225">
        <v>1.26542390067622</v>
      </c>
      <c r="M51" s="223">
        <v>3.5840375153291402</v>
      </c>
      <c r="N51" s="225">
        <v>0.35607609653334299</v>
      </c>
      <c r="O51" s="223">
        <v>4.8280228569769204</v>
      </c>
      <c r="P51" s="225">
        <v>0.98424751871647298</v>
      </c>
      <c r="Q51" s="223">
        <v>4.5933503227269696</v>
      </c>
      <c r="R51" s="225">
        <v>1.02615864703546</v>
      </c>
      <c r="S51" s="223">
        <v>2.8414278030468698</v>
      </c>
      <c r="T51" s="225">
        <v>0.40132269319340202</v>
      </c>
      <c r="U51" s="223">
        <v>-1.9865950539300501</v>
      </c>
      <c r="V51" s="225">
        <v>1.09675734904886</v>
      </c>
      <c r="W51" s="223">
        <v>3.6569535845104202</v>
      </c>
      <c r="X51" s="225">
        <v>0.35290465937354498</v>
      </c>
      <c r="Y51" s="223">
        <v>4.94233449752711</v>
      </c>
      <c r="Z51" s="225">
        <v>0.97849307895413895</v>
      </c>
      <c r="AA51" s="223">
        <v>4.2177210271682801</v>
      </c>
      <c r="AB51" s="225">
        <v>0.90000402312185301</v>
      </c>
      <c r="AC51" s="223">
        <v>3.0381121603301899</v>
      </c>
      <c r="AD51" s="225">
        <v>0.444946086540987</v>
      </c>
      <c r="AE51" s="223">
        <v>-1.90422233719692</v>
      </c>
      <c r="AF51" s="225">
        <v>1.10886343454491</v>
      </c>
      <c r="AG51" s="223">
        <v>4.3917595720184597</v>
      </c>
      <c r="AH51" s="225">
        <v>0.40094730538395501</v>
      </c>
      <c r="AI51" s="223">
        <v>6.5867970361967298</v>
      </c>
      <c r="AJ51" s="225">
        <v>1.0330178196941799</v>
      </c>
      <c r="AK51" s="223">
        <v>6.2055446583518004</v>
      </c>
      <c r="AL51" s="225">
        <v>1.21218618730441</v>
      </c>
      <c r="AM51" s="223">
        <v>3.1257041100295102</v>
      </c>
      <c r="AN51" s="225">
        <v>0.44275516225936101</v>
      </c>
      <c r="AO51" s="223">
        <v>-3.4610929261672201</v>
      </c>
      <c r="AP51" s="225">
        <v>1.1563274562555701</v>
      </c>
      <c r="AQ51" s="104"/>
      <c r="AR51" s="104"/>
      <c r="AS51" s="104"/>
      <c r="AT51" s="104"/>
      <c r="AU51" s="104"/>
      <c r="AV51" s="104"/>
      <c r="AW51" s="104"/>
      <c r="AX51" s="104"/>
      <c r="AY51" s="104"/>
      <c r="AZ51" s="104"/>
      <c r="BA51" s="104"/>
      <c r="BB51" s="104"/>
      <c r="BC51" s="104"/>
      <c r="BD51" s="104"/>
      <c r="BE51" s="104"/>
      <c r="BF51" s="255"/>
    </row>
    <row r="52" spans="1:58" ht="13" customHeight="1" x14ac:dyDescent="0.25">
      <c r="A52" s="26" t="s">
        <v>431</v>
      </c>
      <c r="B52" s="184">
        <v>2</v>
      </c>
      <c r="C52" s="223">
        <v>20.383743341455599</v>
      </c>
      <c r="D52" s="225">
        <v>1.03353355636405</v>
      </c>
      <c r="E52" s="223">
        <v>29.156369840390099</v>
      </c>
      <c r="F52" s="225">
        <v>2.8936882415701999</v>
      </c>
      <c r="G52" s="223">
        <v>21.835405865898501</v>
      </c>
      <c r="H52" s="225">
        <v>3.0115961351141398</v>
      </c>
      <c r="I52" s="223">
        <v>18.021380173733899</v>
      </c>
      <c r="J52" s="225">
        <v>1.15052223139619</v>
      </c>
      <c r="K52" s="223">
        <v>-11.1349896666562</v>
      </c>
      <c r="L52" s="225">
        <v>2.97009760239261</v>
      </c>
      <c r="M52" s="223">
        <v>15.555322913208901</v>
      </c>
      <c r="N52" s="225">
        <v>1.0648559449264401</v>
      </c>
      <c r="O52" s="223">
        <v>19.407758370131699</v>
      </c>
      <c r="P52" s="225">
        <v>2.7968913388152501</v>
      </c>
      <c r="Q52" s="223">
        <v>17.5446593771373</v>
      </c>
      <c r="R52" s="225">
        <v>2.7477007262790898</v>
      </c>
      <c r="S52" s="223">
        <v>13.8669601565569</v>
      </c>
      <c r="T52" s="225">
        <v>1.27862142867721</v>
      </c>
      <c r="U52" s="223">
        <v>-5.5407982135747798</v>
      </c>
      <c r="V52" s="225">
        <v>2.5705089500296801</v>
      </c>
      <c r="W52" s="223">
        <v>12.0679052212936</v>
      </c>
      <c r="X52" s="225">
        <v>0.82082057982219003</v>
      </c>
      <c r="Y52" s="223">
        <v>18.231567254725999</v>
      </c>
      <c r="Z52" s="225">
        <v>2.5619793418363201</v>
      </c>
      <c r="AA52" s="223">
        <v>13.060942834831399</v>
      </c>
      <c r="AB52" s="225">
        <v>2.0650911509863099</v>
      </c>
      <c r="AC52" s="223">
        <v>10.3949644395476</v>
      </c>
      <c r="AD52" s="225">
        <v>1.0259117354060401</v>
      </c>
      <c r="AE52" s="223">
        <v>-7.8366028151784599</v>
      </c>
      <c r="AF52" s="225">
        <v>2.5030339499443999</v>
      </c>
      <c r="AG52" s="223">
        <v>13.1962442633621</v>
      </c>
      <c r="AH52" s="225">
        <v>0.91976841261172404</v>
      </c>
      <c r="AI52" s="223">
        <v>18.921249141012101</v>
      </c>
      <c r="AJ52" s="225">
        <v>2.5107781217968999</v>
      </c>
      <c r="AK52" s="223">
        <v>14.2546255283569</v>
      </c>
      <c r="AL52" s="225">
        <v>2.45280792631217</v>
      </c>
      <c r="AM52" s="223">
        <v>11.492433836763499</v>
      </c>
      <c r="AN52" s="225">
        <v>1.06547650782909</v>
      </c>
      <c r="AO52" s="223">
        <v>-7.4288153042486096</v>
      </c>
      <c r="AP52" s="225">
        <v>2.4577287186854799</v>
      </c>
      <c r="AQ52" s="104"/>
      <c r="AR52" s="104"/>
      <c r="AS52" s="104"/>
      <c r="AT52" s="104"/>
      <c r="AU52" s="104"/>
      <c r="AV52" s="104"/>
      <c r="AW52" s="104"/>
      <c r="AX52" s="104"/>
      <c r="AY52" s="104"/>
      <c r="AZ52" s="104"/>
      <c r="BA52" s="104"/>
      <c r="BB52" s="104"/>
      <c r="BC52" s="104"/>
      <c r="BD52" s="104"/>
      <c r="BE52" s="104"/>
      <c r="BF52" s="255"/>
    </row>
    <row r="53" spans="1:58" ht="13" customHeight="1" x14ac:dyDescent="0.25">
      <c r="A53" s="26" t="s">
        <v>432</v>
      </c>
      <c r="B53" s="184">
        <v>2</v>
      </c>
      <c r="C53" s="223">
        <v>15.213899336292499</v>
      </c>
      <c r="D53" s="225">
        <v>0.92123501296676702</v>
      </c>
      <c r="E53" s="223">
        <v>25.7055669623185</v>
      </c>
      <c r="F53" s="225">
        <v>2.3663107314664602</v>
      </c>
      <c r="G53" s="223">
        <v>19.4709154961316</v>
      </c>
      <c r="H53" s="225">
        <v>2.4470597069491702</v>
      </c>
      <c r="I53" s="223">
        <v>11.473333764645099</v>
      </c>
      <c r="J53" s="225">
        <v>0.86148586239813196</v>
      </c>
      <c r="K53" s="223">
        <v>-14.2322331976734</v>
      </c>
      <c r="L53" s="225">
        <v>2.2872190074398802</v>
      </c>
      <c r="M53" s="223">
        <v>14.758563508954101</v>
      </c>
      <c r="N53" s="225">
        <v>0.89958342872878505</v>
      </c>
      <c r="O53" s="223">
        <v>24.304370966906799</v>
      </c>
      <c r="P53" s="225">
        <v>2.2854132322416101</v>
      </c>
      <c r="Q53" s="223">
        <v>20.493834515358401</v>
      </c>
      <c r="R53" s="225">
        <v>2.22635680778198</v>
      </c>
      <c r="S53" s="223">
        <v>10.9390305002179</v>
      </c>
      <c r="T53" s="225">
        <v>0.88652429736036098</v>
      </c>
      <c r="U53" s="223">
        <v>-13.365340466688901</v>
      </c>
      <c r="V53" s="225">
        <v>2.2701111220003098</v>
      </c>
      <c r="W53" s="223">
        <v>11.044115181350801</v>
      </c>
      <c r="X53" s="225">
        <v>0.72395122127722</v>
      </c>
      <c r="Y53" s="223">
        <v>16.136735125190601</v>
      </c>
      <c r="Z53" s="225">
        <v>2.0889845619898599</v>
      </c>
      <c r="AA53" s="223">
        <v>15.9619184363439</v>
      </c>
      <c r="AB53" s="225">
        <v>2.0413442437934401</v>
      </c>
      <c r="AC53" s="223">
        <v>8.5613899198497005</v>
      </c>
      <c r="AD53" s="225">
        <v>0.67297837570133501</v>
      </c>
      <c r="AE53" s="223">
        <v>-7.5753452053408603</v>
      </c>
      <c r="AF53" s="225">
        <v>2.1006508560455499</v>
      </c>
      <c r="AG53" s="223">
        <v>15.047178233698901</v>
      </c>
      <c r="AH53" s="225">
        <v>0.934938466720866</v>
      </c>
      <c r="AI53" s="223">
        <v>26.407385673059999</v>
      </c>
      <c r="AJ53" s="225">
        <v>2.27827296938348</v>
      </c>
      <c r="AK53" s="223">
        <v>22.2939797464301</v>
      </c>
      <c r="AL53" s="225">
        <v>2.1845418394329901</v>
      </c>
      <c r="AM53" s="223">
        <v>10.3567374663787</v>
      </c>
      <c r="AN53" s="225">
        <v>0.89558643143433803</v>
      </c>
      <c r="AO53" s="223">
        <v>-16.050648206681299</v>
      </c>
      <c r="AP53" s="225">
        <v>2.1876099646998002</v>
      </c>
      <c r="AQ53" s="104"/>
      <c r="AR53" s="104"/>
      <c r="AS53" s="104"/>
      <c r="AT53" s="104"/>
      <c r="AU53" s="104"/>
      <c r="AV53" s="104"/>
      <c r="AW53" s="104"/>
      <c r="AX53" s="104"/>
      <c r="AY53" s="104"/>
      <c r="AZ53" s="104"/>
      <c r="BA53" s="104"/>
      <c r="BB53" s="104"/>
      <c r="BC53" s="104"/>
      <c r="BD53" s="104"/>
      <c r="BE53" s="104"/>
      <c r="BF53" s="255"/>
    </row>
    <row r="54" spans="1:58" ht="13" customHeight="1" x14ac:dyDescent="0.25">
      <c r="A54" s="26" t="s">
        <v>433</v>
      </c>
      <c r="B54" s="184">
        <v>2</v>
      </c>
      <c r="C54" s="223">
        <v>19.425794130600199</v>
      </c>
      <c r="D54" s="225">
        <v>1.17861402849381</v>
      </c>
      <c r="E54" s="223">
        <v>33.254737189080601</v>
      </c>
      <c r="F54" s="225">
        <v>3.2731891925388599</v>
      </c>
      <c r="G54" s="223">
        <v>24.0993244970212</v>
      </c>
      <c r="H54" s="225">
        <v>3.1048855699994902</v>
      </c>
      <c r="I54" s="223">
        <v>14.7324215014182</v>
      </c>
      <c r="J54" s="225">
        <v>1.2675068706316499</v>
      </c>
      <c r="K54" s="223">
        <v>-18.522315687662399</v>
      </c>
      <c r="L54" s="225">
        <v>3.65407325968817</v>
      </c>
      <c r="M54" s="223">
        <v>14.825365748593301</v>
      </c>
      <c r="N54" s="225">
        <v>1.0644554540040201</v>
      </c>
      <c r="O54" s="223">
        <v>26.629887229189801</v>
      </c>
      <c r="P54" s="225">
        <v>2.9626119962253399</v>
      </c>
      <c r="Q54" s="223">
        <v>16.785200062012599</v>
      </c>
      <c r="R54" s="225">
        <v>2.6516487062107799</v>
      </c>
      <c r="S54" s="223">
        <v>11.0819055899583</v>
      </c>
      <c r="T54" s="225">
        <v>1.03199534297384</v>
      </c>
      <c r="U54" s="223">
        <v>-15.5479816392315</v>
      </c>
      <c r="V54" s="225">
        <v>3.09041443846343</v>
      </c>
      <c r="W54" s="223">
        <v>12.554872831498701</v>
      </c>
      <c r="X54" s="225">
        <v>1.04807505531948</v>
      </c>
      <c r="Y54" s="223">
        <v>21.674329970183098</v>
      </c>
      <c r="Z54" s="225">
        <v>2.5639822177395599</v>
      </c>
      <c r="AA54" s="223">
        <v>15.197285051142</v>
      </c>
      <c r="AB54" s="225">
        <v>2.40960477823264</v>
      </c>
      <c r="AC54" s="223">
        <v>9.2894222282223993</v>
      </c>
      <c r="AD54" s="225">
        <v>1.13267813981346</v>
      </c>
      <c r="AE54" s="223">
        <v>-12.384907741960699</v>
      </c>
      <c r="AF54" s="225">
        <v>2.5847375851350001</v>
      </c>
      <c r="AG54" s="223">
        <v>18.129620825024599</v>
      </c>
      <c r="AH54" s="225">
        <v>1.1452550122007401</v>
      </c>
      <c r="AI54" s="223">
        <v>35.644357508894601</v>
      </c>
      <c r="AJ54" s="225">
        <v>3.2503196388986901</v>
      </c>
      <c r="AK54" s="223">
        <v>24.023386923973099</v>
      </c>
      <c r="AL54" s="225">
        <v>3.5588569308490801</v>
      </c>
      <c r="AM54" s="223">
        <v>11.854968947058801</v>
      </c>
      <c r="AN54" s="225">
        <v>0.96495362506346205</v>
      </c>
      <c r="AO54" s="223">
        <v>-23.7893885618358</v>
      </c>
      <c r="AP54" s="225">
        <v>3.34791566227298</v>
      </c>
      <c r="AQ54" s="104"/>
      <c r="AR54" s="104"/>
      <c r="AS54" s="104"/>
      <c r="AT54" s="104"/>
      <c r="AU54" s="104"/>
      <c r="AV54" s="104"/>
      <c r="AW54" s="104"/>
      <c r="AX54" s="104"/>
      <c r="AY54" s="104"/>
      <c r="AZ54" s="104"/>
      <c r="BA54" s="104"/>
      <c r="BB54" s="104"/>
      <c r="BC54" s="104"/>
      <c r="BD54" s="104"/>
      <c r="BE54" s="104"/>
      <c r="BF54" s="255"/>
    </row>
    <row r="55" spans="1:58" ht="13" customHeight="1" x14ac:dyDescent="0.25">
      <c r="A55" s="26" t="s">
        <v>434</v>
      </c>
      <c r="B55" s="184">
        <v>2</v>
      </c>
      <c r="C55" s="223">
        <v>33.848769278347</v>
      </c>
      <c r="D55" s="225">
        <v>1.4703878854968599</v>
      </c>
      <c r="E55" s="223">
        <v>39.250981562822503</v>
      </c>
      <c r="F55" s="225">
        <v>2.7874217675965101</v>
      </c>
      <c r="G55" s="223">
        <v>33.646597748884602</v>
      </c>
      <c r="H55" s="225">
        <v>2.6481466187980902</v>
      </c>
      <c r="I55" s="223">
        <v>29.5884196537212</v>
      </c>
      <c r="J55" s="225">
        <v>2.17410528185084</v>
      </c>
      <c r="K55" s="223">
        <v>-9.6625619091012105</v>
      </c>
      <c r="L55" s="225">
        <v>3.5984745600939001</v>
      </c>
      <c r="M55" s="223">
        <v>25.260065458885698</v>
      </c>
      <c r="N55" s="225">
        <v>1.3598776639029599</v>
      </c>
      <c r="O55" s="223">
        <v>29.294264975072899</v>
      </c>
      <c r="P55" s="225">
        <v>2.7035783793532899</v>
      </c>
      <c r="Q55" s="223">
        <v>21.998802940315802</v>
      </c>
      <c r="R55" s="225">
        <v>2.5020710341156098</v>
      </c>
      <c r="S55" s="223">
        <v>22.928765127073898</v>
      </c>
      <c r="T55" s="225">
        <v>1.7495754995857</v>
      </c>
      <c r="U55" s="223">
        <v>-6.3654998479990503</v>
      </c>
      <c r="V55" s="225">
        <v>3.0918210270430699</v>
      </c>
      <c r="W55" s="223">
        <v>30.1264927136009</v>
      </c>
      <c r="X55" s="225">
        <v>1.5508225921168799</v>
      </c>
      <c r="Y55" s="223">
        <v>32.920940445663398</v>
      </c>
      <c r="Z55" s="225">
        <v>2.7592667210709201</v>
      </c>
      <c r="AA55" s="223">
        <v>29.8665626594297</v>
      </c>
      <c r="AB55" s="225">
        <v>2.80528138738274</v>
      </c>
      <c r="AC55" s="223">
        <v>27.632691881535699</v>
      </c>
      <c r="AD55" s="225">
        <v>2.0193164859501298</v>
      </c>
      <c r="AE55" s="223">
        <v>-5.2882485641277297</v>
      </c>
      <c r="AF55" s="225">
        <v>3.2958100841400002</v>
      </c>
      <c r="AG55" s="223">
        <v>27.0542015422816</v>
      </c>
      <c r="AH55" s="225">
        <v>1.32363902834377</v>
      </c>
      <c r="AI55" s="223">
        <v>29.755286986900799</v>
      </c>
      <c r="AJ55" s="225">
        <v>2.5660153305008402</v>
      </c>
      <c r="AK55" s="223">
        <v>25.5913251442892</v>
      </c>
      <c r="AL55" s="225">
        <v>2.9608661081173699</v>
      </c>
      <c r="AM55" s="223">
        <v>24.617272454686098</v>
      </c>
      <c r="AN55" s="225">
        <v>1.60252399079917</v>
      </c>
      <c r="AO55" s="223">
        <v>-5.1380145322146902</v>
      </c>
      <c r="AP55" s="225">
        <v>2.93095689997608</v>
      </c>
      <c r="AQ55" s="104"/>
      <c r="AR55" s="104"/>
      <c r="AS55" s="104"/>
      <c r="AT55" s="104"/>
      <c r="AU55" s="104"/>
      <c r="AV55" s="104"/>
      <c r="AW55" s="104"/>
      <c r="AX55" s="104"/>
      <c r="AY55" s="104"/>
      <c r="AZ55" s="104"/>
      <c r="BA55" s="104"/>
      <c r="BB55" s="104"/>
      <c r="BC55" s="104"/>
      <c r="BD55" s="104"/>
      <c r="BE55" s="104"/>
      <c r="BF55" s="255"/>
    </row>
    <row r="56" spans="1:58" ht="13" customHeight="1" x14ac:dyDescent="0.25">
      <c r="A56" s="26" t="s">
        <v>435</v>
      </c>
      <c r="B56" s="184">
        <v>2</v>
      </c>
      <c r="C56" s="223">
        <v>29.004559273223201</v>
      </c>
      <c r="D56" s="225">
        <v>1.04444980896896</v>
      </c>
      <c r="E56" s="223">
        <v>44.0141528202399</v>
      </c>
      <c r="F56" s="225">
        <v>1.73618463938694</v>
      </c>
      <c r="G56" s="223">
        <v>35.204076256906397</v>
      </c>
      <c r="H56" s="225">
        <v>2.1669071828742701</v>
      </c>
      <c r="I56" s="223">
        <v>20.911780655028601</v>
      </c>
      <c r="J56" s="225">
        <v>1.04110674169074</v>
      </c>
      <c r="K56" s="223">
        <v>-23.1023721652113</v>
      </c>
      <c r="L56" s="225">
        <v>1.7414389759079301</v>
      </c>
      <c r="M56" s="223">
        <v>23.745553210858802</v>
      </c>
      <c r="N56" s="225">
        <v>0.96926284062024803</v>
      </c>
      <c r="O56" s="223">
        <v>35.957194952692198</v>
      </c>
      <c r="P56" s="225">
        <v>1.64183749264658</v>
      </c>
      <c r="Q56" s="223">
        <v>29.375068477681801</v>
      </c>
      <c r="R56" s="225">
        <v>2.3295561773714102</v>
      </c>
      <c r="S56" s="223">
        <v>16.7392316693516</v>
      </c>
      <c r="T56" s="225">
        <v>1.0125944704768499</v>
      </c>
      <c r="U56" s="223">
        <v>-19.217963283340701</v>
      </c>
      <c r="V56" s="225">
        <v>1.83001529888334</v>
      </c>
      <c r="W56" s="223">
        <v>25.1209362709507</v>
      </c>
      <c r="X56" s="225">
        <v>0.86698903080643397</v>
      </c>
      <c r="Y56" s="223">
        <v>37.5577166163988</v>
      </c>
      <c r="Z56" s="225">
        <v>1.66920076945528</v>
      </c>
      <c r="AA56" s="223">
        <v>30.224360252455298</v>
      </c>
      <c r="AB56" s="225">
        <v>1.9644266393816401</v>
      </c>
      <c r="AC56" s="223">
        <v>18.252399292196799</v>
      </c>
      <c r="AD56" s="225">
        <v>0.94944822095748305</v>
      </c>
      <c r="AE56" s="223">
        <v>-19.305317324202001</v>
      </c>
      <c r="AF56" s="225">
        <v>1.9558312155586399</v>
      </c>
      <c r="AG56" s="223">
        <v>29.410413524504701</v>
      </c>
      <c r="AH56" s="225">
        <v>0.96303773125361103</v>
      </c>
      <c r="AI56" s="223">
        <v>44.240667421060998</v>
      </c>
      <c r="AJ56" s="225">
        <v>1.7723978005322301</v>
      </c>
      <c r="AK56" s="223">
        <v>36.536709381622998</v>
      </c>
      <c r="AL56" s="225">
        <v>2.25121607399806</v>
      </c>
      <c r="AM56" s="223">
        <v>20.991845850607302</v>
      </c>
      <c r="AN56" s="225">
        <v>1.0114836358553301</v>
      </c>
      <c r="AO56" s="223">
        <v>-23.2488215704536</v>
      </c>
      <c r="AP56" s="225">
        <v>1.9204151483887599</v>
      </c>
      <c r="AQ56" s="104"/>
      <c r="AR56" s="104"/>
      <c r="AS56" s="104"/>
      <c r="AT56" s="104"/>
      <c r="AU56" s="104"/>
      <c r="AV56" s="104"/>
      <c r="AW56" s="104"/>
      <c r="AX56" s="104"/>
      <c r="AY56" s="104"/>
      <c r="AZ56" s="104"/>
      <c r="BA56" s="104"/>
      <c r="BB56" s="104"/>
      <c r="BC56" s="104"/>
      <c r="BD56" s="104"/>
      <c r="BE56" s="104"/>
      <c r="BF56" s="255"/>
    </row>
    <row r="57" spans="1:58" ht="13" customHeight="1" x14ac:dyDescent="0.25">
      <c r="A57" s="26" t="s">
        <v>436</v>
      </c>
      <c r="B57" s="184">
        <v>2</v>
      </c>
      <c r="C57" s="223">
        <v>21.8258257047219</v>
      </c>
      <c r="D57" s="225">
        <v>1.1407904798641499</v>
      </c>
      <c r="E57" s="223">
        <v>38.684517006563702</v>
      </c>
      <c r="F57" s="225">
        <v>3.2472716896604998</v>
      </c>
      <c r="G57" s="223">
        <v>28.328808923788401</v>
      </c>
      <c r="H57" s="225">
        <v>3.63414410156473</v>
      </c>
      <c r="I57" s="223">
        <v>15.533216786214499</v>
      </c>
      <c r="J57" s="225">
        <v>1.2000460068752901</v>
      </c>
      <c r="K57" s="223">
        <v>-23.151300220349199</v>
      </c>
      <c r="L57" s="225">
        <v>3.2987099040574299</v>
      </c>
      <c r="M57" s="223">
        <v>15.3372536841227</v>
      </c>
      <c r="N57" s="225">
        <v>0.94734507823425695</v>
      </c>
      <c r="O57" s="223">
        <v>31.111889930451699</v>
      </c>
      <c r="P57" s="225">
        <v>3.0167174569689301</v>
      </c>
      <c r="Q57" s="223">
        <v>19.568234333882</v>
      </c>
      <c r="R57" s="225">
        <v>2.8886494410144898</v>
      </c>
      <c r="S57" s="223">
        <v>10.044011802117801</v>
      </c>
      <c r="T57" s="225">
        <v>0.86056223250119301</v>
      </c>
      <c r="U57" s="223">
        <v>-21.067878128333899</v>
      </c>
      <c r="V57" s="225">
        <v>3.00853751064643</v>
      </c>
      <c r="W57" s="223">
        <v>17.577807390697402</v>
      </c>
      <c r="X57" s="225">
        <v>1.31527671466937</v>
      </c>
      <c r="Y57" s="223">
        <v>30.471389964982301</v>
      </c>
      <c r="Z57" s="225">
        <v>3.1827693859668398</v>
      </c>
      <c r="AA57" s="223">
        <v>19.786425308603899</v>
      </c>
      <c r="AB57" s="225">
        <v>2.68882956493229</v>
      </c>
      <c r="AC57" s="223">
        <v>13.522010156646299</v>
      </c>
      <c r="AD57" s="225">
        <v>1.3745530329962901</v>
      </c>
      <c r="AE57" s="223">
        <v>-16.949379808336001</v>
      </c>
      <c r="AF57" s="225">
        <v>3.0869084565676501</v>
      </c>
      <c r="AG57" s="223">
        <v>17.373585296244599</v>
      </c>
      <c r="AH57" s="225">
        <v>1.1292310521848501</v>
      </c>
      <c r="AI57" s="223">
        <v>33.0543148297089</v>
      </c>
      <c r="AJ57" s="225">
        <v>3.41332088876187</v>
      </c>
      <c r="AK57" s="223">
        <v>23.097316815264399</v>
      </c>
      <c r="AL57" s="225">
        <v>2.98756018957847</v>
      </c>
      <c r="AM57" s="223">
        <v>11.6252509246083</v>
      </c>
      <c r="AN57" s="225">
        <v>1.1636159023924</v>
      </c>
      <c r="AO57" s="223">
        <v>-21.429063905100602</v>
      </c>
      <c r="AP57" s="225">
        <v>3.3676816728461598</v>
      </c>
      <c r="AQ57" s="104"/>
      <c r="AR57" s="104"/>
      <c r="AS57" s="104"/>
      <c r="AT57" s="104"/>
      <c r="AU57" s="104"/>
      <c r="AV57" s="104"/>
      <c r="AW57" s="104"/>
      <c r="AX57" s="104"/>
      <c r="AY57" s="104"/>
      <c r="AZ57" s="104"/>
      <c r="BA57" s="104"/>
      <c r="BB57" s="104"/>
      <c r="BC57" s="104"/>
      <c r="BD57" s="104"/>
      <c r="BE57" s="104"/>
      <c r="BF57" s="255"/>
    </row>
    <row r="58" spans="1:58" ht="13" customHeight="1" x14ac:dyDescent="0.25">
      <c r="A58" s="26" t="s">
        <v>437</v>
      </c>
      <c r="B58" s="184">
        <v>2</v>
      </c>
      <c r="C58" s="223">
        <v>19.523988548339702</v>
      </c>
      <c r="D58" s="225">
        <v>0.83676355913351197</v>
      </c>
      <c r="E58" s="223">
        <v>22.1068390356164</v>
      </c>
      <c r="F58" s="225">
        <v>2.07574920099642</v>
      </c>
      <c r="G58" s="223">
        <v>21.5786093534606</v>
      </c>
      <c r="H58" s="225">
        <v>1.65772759671815</v>
      </c>
      <c r="I58" s="223">
        <v>17.678390456520599</v>
      </c>
      <c r="J58" s="225">
        <v>1.0200103836348999</v>
      </c>
      <c r="K58" s="223">
        <v>-4.4284485790958099</v>
      </c>
      <c r="L58" s="225">
        <v>2.2201066051940899</v>
      </c>
      <c r="M58" s="223">
        <v>13.2873410595918</v>
      </c>
      <c r="N58" s="225">
        <v>0.69609474315337905</v>
      </c>
      <c r="O58" s="223">
        <v>15.6195650861179</v>
      </c>
      <c r="P58" s="225">
        <v>1.92152695832178</v>
      </c>
      <c r="Q58" s="223">
        <v>14.847676472539</v>
      </c>
      <c r="R58" s="225">
        <v>1.5565107222644501</v>
      </c>
      <c r="S58" s="223">
        <v>11.772209416529799</v>
      </c>
      <c r="T58" s="225">
        <v>0.80710612230239398</v>
      </c>
      <c r="U58" s="223">
        <v>-3.84735566958808</v>
      </c>
      <c r="V58" s="225">
        <v>2.0115729371522701</v>
      </c>
      <c r="W58" s="223">
        <v>18.471065783998199</v>
      </c>
      <c r="X58" s="225">
        <v>0.76438558100850496</v>
      </c>
      <c r="Y58" s="223">
        <v>23.094004599185102</v>
      </c>
      <c r="Z58" s="225">
        <v>2.3261002664147101</v>
      </c>
      <c r="AA58" s="223">
        <v>19.943922050398001</v>
      </c>
      <c r="AB58" s="225">
        <v>1.8042394119093701</v>
      </c>
      <c r="AC58" s="223">
        <v>16.275401012028599</v>
      </c>
      <c r="AD58" s="225">
        <v>0.973011602632047</v>
      </c>
      <c r="AE58" s="223">
        <v>-6.8186035871564696</v>
      </c>
      <c r="AF58" s="225">
        <v>2.6232978431504201</v>
      </c>
      <c r="AG58" s="223">
        <v>15.4513529021448</v>
      </c>
      <c r="AH58" s="225">
        <v>0.74923266246115505</v>
      </c>
      <c r="AI58" s="223">
        <v>19.7874240832856</v>
      </c>
      <c r="AJ58" s="225">
        <v>2.1817308792761398</v>
      </c>
      <c r="AK58" s="223">
        <v>15.8131109830746</v>
      </c>
      <c r="AL58" s="225">
        <v>1.4274886795324599</v>
      </c>
      <c r="AM58" s="223">
        <v>13.9282778253686</v>
      </c>
      <c r="AN58" s="225">
        <v>0.89993395612090199</v>
      </c>
      <c r="AO58" s="223">
        <v>-5.8591462579170397</v>
      </c>
      <c r="AP58" s="225">
        <v>2.3082528376215499</v>
      </c>
      <c r="AQ58" s="104"/>
      <c r="AR58" s="104"/>
      <c r="AS58" s="104"/>
      <c r="AT58" s="104"/>
      <c r="AU58" s="104"/>
      <c r="AV58" s="104"/>
      <c r="AW58" s="104"/>
      <c r="AX58" s="104"/>
      <c r="AY58" s="104"/>
      <c r="AZ58" s="104"/>
      <c r="BA58" s="104"/>
      <c r="BB58" s="104"/>
      <c r="BC58" s="104"/>
      <c r="BD58" s="104"/>
      <c r="BE58" s="104"/>
      <c r="BF58" s="255"/>
    </row>
    <row r="59" spans="1:58" ht="13" customHeight="1" x14ac:dyDescent="0.25">
      <c r="A59" s="26" t="s">
        <v>438</v>
      </c>
      <c r="B59" s="184">
        <v>2</v>
      </c>
      <c r="C59" s="223">
        <v>21.429724668451499</v>
      </c>
      <c r="D59" s="225">
        <v>1.4475673371736499</v>
      </c>
      <c r="E59" s="223">
        <v>29.551003601231201</v>
      </c>
      <c r="F59" s="225">
        <v>3.0338379731798399</v>
      </c>
      <c r="G59" s="223">
        <v>22.052548432337201</v>
      </c>
      <c r="H59" s="225">
        <v>2.8407512462255702</v>
      </c>
      <c r="I59" s="223">
        <v>16.784117434652298</v>
      </c>
      <c r="J59" s="225">
        <v>1.45356390402189</v>
      </c>
      <c r="K59" s="223">
        <v>-12.7668861665789</v>
      </c>
      <c r="L59" s="225">
        <v>3.18115295780493</v>
      </c>
      <c r="M59" s="223">
        <v>13.893436905115999</v>
      </c>
      <c r="N59" s="225">
        <v>1.01507477286835</v>
      </c>
      <c r="O59" s="223">
        <v>21.5651176483962</v>
      </c>
      <c r="P59" s="225">
        <v>2.5836024484363702</v>
      </c>
      <c r="Q59" s="223">
        <v>13.822800778420101</v>
      </c>
      <c r="R59" s="225">
        <v>1.8397990095474199</v>
      </c>
      <c r="S59" s="223">
        <v>10.5985587257359</v>
      </c>
      <c r="T59" s="225">
        <v>1.00146904931333</v>
      </c>
      <c r="U59" s="223">
        <v>-10.966558922660299</v>
      </c>
      <c r="V59" s="225">
        <v>2.8264875982023998</v>
      </c>
      <c r="W59" s="223">
        <v>13.019695850994999</v>
      </c>
      <c r="X59" s="225">
        <v>1.02708518266253</v>
      </c>
      <c r="Y59" s="223">
        <v>16.423559705214998</v>
      </c>
      <c r="Z59" s="225">
        <v>2.50908902623227</v>
      </c>
      <c r="AA59" s="223">
        <v>13.639964201866601</v>
      </c>
      <c r="AB59" s="225">
        <v>1.95742313193544</v>
      </c>
      <c r="AC59" s="223">
        <v>10.8956516584922</v>
      </c>
      <c r="AD59" s="225">
        <v>1.1184378299150199</v>
      </c>
      <c r="AE59" s="223">
        <v>-5.5279080467228301</v>
      </c>
      <c r="AF59" s="225">
        <v>2.9876803922515802</v>
      </c>
      <c r="AG59" s="223">
        <v>13.5366113187414</v>
      </c>
      <c r="AH59" s="225">
        <v>1.25297523937882</v>
      </c>
      <c r="AI59" s="223">
        <v>19.3393900745697</v>
      </c>
      <c r="AJ59" s="225">
        <v>2.2287699428725301</v>
      </c>
      <c r="AK59" s="223">
        <v>16.4498250696432</v>
      </c>
      <c r="AL59" s="225">
        <v>2.65893230429934</v>
      </c>
      <c r="AM59" s="223">
        <v>9.4482650112753603</v>
      </c>
      <c r="AN59" s="225">
        <v>1.0689892033424899</v>
      </c>
      <c r="AO59" s="223">
        <v>-9.8911250632943002</v>
      </c>
      <c r="AP59" s="225">
        <v>2.3971022604022898</v>
      </c>
      <c r="AQ59" s="104"/>
      <c r="AR59" s="104"/>
      <c r="AS59" s="104"/>
      <c r="AT59" s="104"/>
      <c r="AU59" s="104"/>
      <c r="AV59" s="104"/>
      <c r="AW59" s="104"/>
      <c r="AX59" s="104"/>
      <c r="AY59" s="104"/>
      <c r="AZ59" s="104"/>
      <c r="BA59" s="104"/>
      <c r="BB59" s="104"/>
      <c r="BC59" s="104"/>
      <c r="BD59" s="104"/>
      <c r="BE59" s="104"/>
      <c r="BF59" s="255"/>
    </row>
    <row r="60" spans="1:58" ht="13" customHeight="1" x14ac:dyDescent="0.25">
      <c r="A60" s="26" t="s">
        <v>439</v>
      </c>
      <c r="B60" s="184">
        <v>2</v>
      </c>
      <c r="C60" s="223">
        <v>20.8719420713015</v>
      </c>
      <c r="D60" s="225">
        <v>1.75461341150009</v>
      </c>
      <c r="E60" s="223">
        <v>35.104524567320396</v>
      </c>
      <c r="F60" s="225">
        <v>6.6781870138424102</v>
      </c>
      <c r="G60" s="223">
        <v>17.090085927880601</v>
      </c>
      <c r="H60" s="225">
        <v>2.7304206646962599</v>
      </c>
      <c r="I60" s="223">
        <v>15.9205794102742</v>
      </c>
      <c r="J60" s="225">
        <v>1.6393346076083799</v>
      </c>
      <c r="K60" s="223">
        <v>-19.1839451570461</v>
      </c>
      <c r="L60" s="225">
        <v>6.90379579168125</v>
      </c>
      <c r="M60" s="223">
        <v>13.4166813578074</v>
      </c>
      <c r="N60" s="225">
        <v>1.30960981544254</v>
      </c>
      <c r="O60" s="223">
        <v>21.444896376004099</v>
      </c>
      <c r="P60" s="225">
        <v>3.6632348957558301</v>
      </c>
      <c r="Q60" s="223">
        <v>13.994306694198499</v>
      </c>
      <c r="R60" s="225">
        <v>2.7615220523407702</v>
      </c>
      <c r="S60" s="223">
        <v>10.6105509669553</v>
      </c>
      <c r="T60" s="225">
        <v>1.69284922533892</v>
      </c>
      <c r="U60" s="223">
        <v>-10.834345409048799</v>
      </c>
      <c r="V60" s="225">
        <v>3.9704546377303802</v>
      </c>
      <c r="W60" s="223">
        <v>14.6610716444773</v>
      </c>
      <c r="X60" s="225">
        <v>1.42491183257423</v>
      </c>
      <c r="Y60" s="223">
        <v>21.414050637986801</v>
      </c>
      <c r="Z60" s="225">
        <v>2.7251800411181102</v>
      </c>
      <c r="AA60" s="223">
        <v>20.752082319554201</v>
      </c>
      <c r="AB60" s="225">
        <v>4.04102617868151</v>
      </c>
      <c r="AC60" s="223">
        <v>10.233501589304799</v>
      </c>
      <c r="AD60" s="225">
        <v>1.90713940592494</v>
      </c>
      <c r="AE60" s="223">
        <v>-11.180549048682099</v>
      </c>
      <c r="AF60" s="225">
        <v>3.2067213154057801</v>
      </c>
      <c r="AG60" s="223">
        <v>16.114186692857</v>
      </c>
      <c r="AH60" s="225">
        <v>1.4645437888981601</v>
      </c>
      <c r="AI60" s="223">
        <v>28.513151648095</v>
      </c>
      <c r="AJ60" s="225">
        <v>6.4553635931686602</v>
      </c>
      <c r="AK60" s="223">
        <v>18.203535165903201</v>
      </c>
      <c r="AL60" s="225">
        <v>3.2882687647882598</v>
      </c>
      <c r="AM60" s="223">
        <v>12.0180905623968</v>
      </c>
      <c r="AN60" s="225">
        <v>1.44905824234553</v>
      </c>
      <c r="AO60" s="223">
        <v>-16.4950610856982</v>
      </c>
      <c r="AP60" s="225">
        <v>6.6452788964886498</v>
      </c>
      <c r="AQ60" s="104"/>
      <c r="AR60" s="104"/>
      <c r="AS60" s="104"/>
      <c r="AT60" s="104"/>
      <c r="AU60" s="104"/>
      <c r="AV60" s="104"/>
      <c r="AW60" s="104"/>
      <c r="AX60" s="104"/>
      <c r="AY60" s="104"/>
      <c r="AZ60" s="104"/>
      <c r="BA60" s="104"/>
      <c r="BB60" s="104"/>
      <c r="BC60" s="104"/>
      <c r="BD60" s="104"/>
      <c r="BE60" s="104"/>
      <c r="BF60" s="255"/>
    </row>
    <row r="61" spans="1:58" ht="13" customHeight="1" x14ac:dyDescent="0.25">
      <c r="A61" s="26" t="s">
        <v>440</v>
      </c>
      <c r="B61" s="184">
        <v>2</v>
      </c>
      <c r="C61" s="223">
        <v>23.534264751801899</v>
      </c>
      <c r="D61" s="225">
        <v>0.931826608016039</v>
      </c>
      <c r="E61" s="223">
        <v>22.439387142544302</v>
      </c>
      <c r="F61" s="225">
        <v>1.6963982185745199</v>
      </c>
      <c r="G61" s="223">
        <v>27.989470619057698</v>
      </c>
      <c r="H61" s="225">
        <v>2.0953597503757999</v>
      </c>
      <c r="I61" s="223">
        <v>23.039425926298701</v>
      </c>
      <c r="J61" s="225">
        <v>1.2685446981094799</v>
      </c>
      <c r="K61" s="223">
        <v>0.60003878375441</v>
      </c>
      <c r="L61" s="225">
        <v>2.0109512821590498</v>
      </c>
      <c r="M61" s="223">
        <v>18.3872022057785</v>
      </c>
      <c r="N61" s="225">
        <v>0.82812534040378905</v>
      </c>
      <c r="O61" s="223">
        <v>18.6176441134219</v>
      </c>
      <c r="P61" s="225">
        <v>1.2880412787620801</v>
      </c>
      <c r="Q61" s="223">
        <v>18.7072721068938</v>
      </c>
      <c r="R61" s="225">
        <v>1.8292039290098301</v>
      </c>
      <c r="S61" s="223">
        <v>17.8961248140055</v>
      </c>
      <c r="T61" s="225">
        <v>1.15866961720689</v>
      </c>
      <c r="U61" s="223">
        <v>-0.721519299416435</v>
      </c>
      <c r="V61" s="225">
        <v>1.7107914232556001</v>
      </c>
      <c r="W61" s="223">
        <v>19.049923966729601</v>
      </c>
      <c r="X61" s="225">
        <v>0.78058479350252097</v>
      </c>
      <c r="Y61" s="223">
        <v>19.826396050514301</v>
      </c>
      <c r="Z61" s="225">
        <v>1.37990713196314</v>
      </c>
      <c r="AA61" s="223">
        <v>18.905226712312398</v>
      </c>
      <c r="AB61" s="225">
        <v>1.94235952456312</v>
      </c>
      <c r="AC61" s="223">
        <v>19.057115130765101</v>
      </c>
      <c r="AD61" s="225">
        <v>1.13474769612261</v>
      </c>
      <c r="AE61" s="223">
        <v>-0.76928091974926405</v>
      </c>
      <c r="AF61" s="225">
        <v>1.7899826082310499</v>
      </c>
      <c r="AG61" s="223">
        <v>15.887885578172799</v>
      </c>
      <c r="AH61" s="225">
        <v>0.827972119162666</v>
      </c>
      <c r="AI61" s="223">
        <v>15.932288371834</v>
      </c>
      <c r="AJ61" s="225">
        <v>1.43988391393235</v>
      </c>
      <c r="AK61" s="223">
        <v>17.871584352582602</v>
      </c>
      <c r="AL61" s="225">
        <v>1.8166517980343699</v>
      </c>
      <c r="AM61" s="223">
        <v>15.452646990205499</v>
      </c>
      <c r="AN61" s="225">
        <v>1.10249742686451</v>
      </c>
      <c r="AO61" s="223">
        <v>-0.47964138162846698</v>
      </c>
      <c r="AP61" s="225">
        <v>1.7166848541988999</v>
      </c>
      <c r="AQ61" s="104"/>
      <c r="AR61" s="104"/>
      <c r="AS61" s="104"/>
      <c r="AT61" s="104"/>
      <c r="AU61" s="104"/>
      <c r="AV61" s="104"/>
      <c r="AW61" s="104"/>
      <c r="AX61" s="104"/>
      <c r="AY61" s="104"/>
      <c r="AZ61" s="104"/>
      <c r="BA61" s="104"/>
      <c r="BB61" s="104"/>
      <c r="BC61" s="104"/>
      <c r="BD61" s="104"/>
      <c r="BE61" s="104"/>
      <c r="BF61" s="255"/>
    </row>
    <row r="62" spans="1:58" ht="13" customHeight="1" x14ac:dyDescent="0.25">
      <c r="A62" s="26" t="s">
        <v>441</v>
      </c>
      <c r="B62" s="184">
        <v>2</v>
      </c>
      <c r="C62" s="223">
        <v>12.1116924674093</v>
      </c>
      <c r="D62" s="225">
        <v>0.75323052138331503</v>
      </c>
      <c r="E62" s="223">
        <v>13.861698854859799</v>
      </c>
      <c r="F62" s="225">
        <v>2.5743058324653001</v>
      </c>
      <c r="G62" s="223">
        <v>17.806610912554302</v>
      </c>
      <c r="H62" s="225">
        <v>2.7495367245515498</v>
      </c>
      <c r="I62" s="223">
        <v>11.2688313832163</v>
      </c>
      <c r="J62" s="225">
        <v>0.76870708290742895</v>
      </c>
      <c r="K62" s="223">
        <v>-2.5928674716434701</v>
      </c>
      <c r="L62" s="225">
        <v>2.6327521954573698</v>
      </c>
      <c r="M62" s="223">
        <v>9.4338102341558407</v>
      </c>
      <c r="N62" s="225">
        <v>0.63733998943592496</v>
      </c>
      <c r="O62" s="223">
        <v>11.968743311141001</v>
      </c>
      <c r="P62" s="225">
        <v>2.4393936353629901</v>
      </c>
      <c r="Q62" s="223">
        <v>12.176456944254101</v>
      </c>
      <c r="R62" s="225">
        <v>2.1117853499089998</v>
      </c>
      <c r="S62" s="223">
        <v>8.8413980241016805</v>
      </c>
      <c r="T62" s="225">
        <v>0.63473700438497005</v>
      </c>
      <c r="U62" s="223">
        <v>-3.1273452870393399</v>
      </c>
      <c r="V62" s="225">
        <v>2.43123214554624</v>
      </c>
      <c r="W62" s="223">
        <v>9.0630902415771093</v>
      </c>
      <c r="X62" s="225">
        <v>0.66628495163188795</v>
      </c>
      <c r="Y62" s="223">
        <v>8.6854279467489395</v>
      </c>
      <c r="Z62" s="225">
        <v>2.0781446076548802</v>
      </c>
      <c r="AA62" s="223">
        <v>12.3018015572015</v>
      </c>
      <c r="AB62" s="225">
        <v>2.1107256259475</v>
      </c>
      <c r="AC62" s="223">
        <v>8.6960830987094102</v>
      </c>
      <c r="AD62" s="225">
        <v>0.70432130567617401</v>
      </c>
      <c r="AE62" s="223">
        <v>1.0655151960468999E-2</v>
      </c>
      <c r="AF62" s="225">
        <v>2.1234006207309601</v>
      </c>
      <c r="AG62" s="223">
        <v>7.9334463216445901</v>
      </c>
      <c r="AH62" s="225">
        <v>0.57886847551569198</v>
      </c>
      <c r="AI62" s="223">
        <v>9.9086361212917407</v>
      </c>
      <c r="AJ62" s="225">
        <v>2.0777414530596898</v>
      </c>
      <c r="AK62" s="223">
        <v>11.021054322005799</v>
      </c>
      <c r="AL62" s="225">
        <v>1.8767907441904501</v>
      </c>
      <c r="AM62" s="223">
        <v>7.3481046398031502</v>
      </c>
      <c r="AN62" s="225">
        <v>0.59678825682051895</v>
      </c>
      <c r="AO62" s="223">
        <v>-2.56053148148859</v>
      </c>
      <c r="AP62" s="225">
        <v>2.14772375171458</v>
      </c>
      <c r="AQ62" s="104"/>
      <c r="AR62" s="104"/>
      <c r="AS62" s="104"/>
      <c r="AT62" s="104"/>
      <c r="AU62" s="104"/>
      <c r="AV62" s="104"/>
      <c r="AW62" s="104"/>
      <c r="AX62" s="104"/>
      <c r="AY62" s="104"/>
      <c r="AZ62" s="104"/>
      <c r="BA62" s="104"/>
      <c r="BB62" s="104"/>
      <c r="BC62" s="104"/>
      <c r="BD62" s="104"/>
      <c r="BE62" s="104"/>
      <c r="BF62" s="255"/>
    </row>
    <row r="63" spans="1:58" ht="13" customHeight="1" x14ac:dyDescent="0.25">
      <c r="A63" s="211" t="s">
        <v>442</v>
      </c>
      <c r="B63" s="185">
        <v>2</v>
      </c>
      <c r="C63" s="224">
        <v>21.230784033959399</v>
      </c>
      <c r="D63" s="226">
        <v>0.21929994163208999</v>
      </c>
      <c r="E63" s="224">
        <v>33.675265181698101</v>
      </c>
      <c r="F63" s="226">
        <v>0.611711625186943</v>
      </c>
      <c r="G63" s="224">
        <v>25.936556250246799</v>
      </c>
      <c r="H63" s="226">
        <v>0.55985568546970899</v>
      </c>
      <c r="I63" s="224">
        <v>16.5301200765463</v>
      </c>
      <c r="J63" s="226">
        <v>0.24034886600403499</v>
      </c>
      <c r="K63" s="224">
        <v>-17.145145105151801</v>
      </c>
      <c r="L63" s="226">
        <v>0.64427985797087595</v>
      </c>
      <c r="M63" s="224">
        <v>15.1114326742636</v>
      </c>
      <c r="N63" s="226">
        <v>0.19499205182337101</v>
      </c>
      <c r="O63" s="224">
        <v>24.7700487525345</v>
      </c>
      <c r="P63" s="226">
        <v>0.54222195677114104</v>
      </c>
      <c r="Q63" s="224">
        <v>18.6335607363002</v>
      </c>
      <c r="R63" s="226">
        <v>0.50613699301371695</v>
      </c>
      <c r="S63" s="224">
        <v>11.499380459648499</v>
      </c>
      <c r="T63" s="226">
        <v>0.212288567278413</v>
      </c>
      <c r="U63" s="224">
        <v>-13.270668292886</v>
      </c>
      <c r="V63" s="226">
        <v>0.56858972806518704</v>
      </c>
      <c r="W63" s="224">
        <v>16.2215238259171</v>
      </c>
      <c r="X63" s="226">
        <v>0.19976999035618401</v>
      </c>
      <c r="Y63" s="224">
        <v>24.986572430568501</v>
      </c>
      <c r="Z63" s="226">
        <v>0.53247905713939203</v>
      </c>
      <c r="AA63" s="224">
        <v>19.572987111992902</v>
      </c>
      <c r="AB63" s="226">
        <v>0.518180590017571</v>
      </c>
      <c r="AC63" s="224">
        <v>12.9437129858386</v>
      </c>
      <c r="AD63" s="226">
        <v>0.23261617121373099</v>
      </c>
      <c r="AE63" s="224">
        <v>-12.04285944473</v>
      </c>
      <c r="AF63" s="226">
        <v>0.57000985003132698</v>
      </c>
      <c r="AG63" s="224">
        <v>17.6675391212694</v>
      </c>
      <c r="AH63" s="226">
        <v>0.20827617008895399</v>
      </c>
      <c r="AI63" s="224">
        <v>28.753970107841301</v>
      </c>
      <c r="AJ63" s="226">
        <v>0.59784349733112296</v>
      </c>
      <c r="AK63" s="224">
        <v>21.552776303850401</v>
      </c>
      <c r="AL63" s="226">
        <v>0.53773313389012101</v>
      </c>
      <c r="AM63" s="224">
        <v>13.6245233666279</v>
      </c>
      <c r="AN63" s="226">
        <v>0.230295096238154</v>
      </c>
      <c r="AO63" s="224">
        <v>-15.1294467412134</v>
      </c>
      <c r="AP63" s="226">
        <v>0.62768669189899495</v>
      </c>
      <c r="AQ63" s="104"/>
      <c r="AR63" s="104"/>
      <c r="AS63" s="104"/>
      <c r="AT63" s="104"/>
      <c r="AU63" s="104"/>
      <c r="AV63" s="104"/>
      <c r="AW63" s="104"/>
      <c r="AX63" s="104"/>
      <c r="AY63" s="104"/>
      <c r="AZ63" s="104"/>
      <c r="BA63" s="104"/>
      <c r="BB63" s="104"/>
      <c r="BC63" s="104"/>
      <c r="BD63" s="104"/>
      <c r="BE63" s="104"/>
      <c r="BF63" s="255"/>
    </row>
    <row r="64" spans="1:58" ht="13" customHeight="1" x14ac:dyDescent="0.25">
      <c r="A64" s="212" t="s">
        <v>443</v>
      </c>
      <c r="B64" s="186">
        <v>2</v>
      </c>
      <c r="C64" s="245">
        <v>20.836265762484999</v>
      </c>
      <c r="D64" s="248">
        <v>0.344425312147145</v>
      </c>
      <c r="E64" s="245">
        <v>34.913206799334198</v>
      </c>
      <c r="F64" s="248">
        <v>1.0171527939158</v>
      </c>
      <c r="G64" s="245">
        <v>26.968822652471101</v>
      </c>
      <c r="H64" s="248">
        <v>0.84833510444189197</v>
      </c>
      <c r="I64" s="245">
        <v>15.962156127024301</v>
      </c>
      <c r="J64" s="248">
        <v>0.36268199612728702</v>
      </c>
      <c r="K64" s="245">
        <v>-18.951050672309901</v>
      </c>
      <c r="L64" s="248">
        <v>1.0446950489572999</v>
      </c>
      <c r="M64" s="245">
        <v>15.147783969782999</v>
      </c>
      <c r="N64" s="248">
        <v>0.29979288454879099</v>
      </c>
      <c r="O64" s="245">
        <v>25.9135955320215</v>
      </c>
      <c r="P64" s="248">
        <v>0.82999784472119698</v>
      </c>
      <c r="Q64" s="245">
        <v>19.196660297678999</v>
      </c>
      <c r="R64" s="248">
        <v>0.81415278126231405</v>
      </c>
      <c r="S64" s="245">
        <v>11.4281462406614</v>
      </c>
      <c r="T64" s="248">
        <v>0.30946905281306503</v>
      </c>
      <c r="U64" s="245">
        <v>-14.4854492913601</v>
      </c>
      <c r="V64" s="248">
        <v>0.83190100104681297</v>
      </c>
      <c r="W64" s="245">
        <v>15.544198771444</v>
      </c>
      <c r="X64" s="248">
        <v>0.279203247046861</v>
      </c>
      <c r="Y64" s="245">
        <v>25.602435332476201</v>
      </c>
      <c r="Z64" s="248">
        <v>0.83432015768239898</v>
      </c>
      <c r="AA64" s="245">
        <v>19.556095156407199</v>
      </c>
      <c r="AB64" s="248">
        <v>0.71298161179828801</v>
      </c>
      <c r="AC64" s="245">
        <v>12.1456373222832</v>
      </c>
      <c r="AD64" s="248">
        <v>0.30410632572277702</v>
      </c>
      <c r="AE64" s="245">
        <v>-13.456798010192999</v>
      </c>
      <c r="AF64" s="248">
        <v>0.89592594738408804</v>
      </c>
      <c r="AG64" s="245">
        <v>19.224421035241299</v>
      </c>
      <c r="AH64" s="248">
        <v>0.35405909619535803</v>
      </c>
      <c r="AI64" s="245">
        <v>31.9649698205404</v>
      </c>
      <c r="AJ64" s="248">
        <v>0.98979329836079899</v>
      </c>
      <c r="AK64" s="245">
        <v>24.5365667270109</v>
      </c>
      <c r="AL64" s="248">
        <v>0.90927258212895001</v>
      </c>
      <c r="AM64" s="245">
        <v>14.8205049206376</v>
      </c>
      <c r="AN64" s="248">
        <v>0.37152311618175798</v>
      </c>
      <c r="AO64" s="245">
        <v>-17.1444648999028</v>
      </c>
      <c r="AP64" s="248">
        <v>1.0096712856055901</v>
      </c>
      <c r="AQ64" s="104"/>
      <c r="AR64" s="104"/>
      <c r="AS64" s="104"/>
      <c r="AT64" s="104"/>
      <c r="AU64" s="104"/>
      <c r="AV64" s="104"/>
      <c r="AW64" s="104"/>
      <c r="AX64" s="104"/>
      <c r="AY64" s="104"/>
      <c r="AZ64" s="104"/>
      <c r="BA64" s="104"/>
      <c r="BB64" s="104"/>
      <c r="BC64" s="104"/>
      <c r="BD64" s="104"/>
      <c r="BE64" s="104"/>
      <c r="BF64" s="255"/>
    </row>
    <row r="65" spans="1:58" ht="13" customHeight="1" x14ac:dyDescent="0.25">
      <c r="A65" s="213" t="s">
        <v>444</v>
      </c>
      <c r="B65" s="187">
        <v>2</v>
      </c>
      <c r="C65" s="246">
        <v>18.811452918530001</v>
      </c>
      <c r="D65" s="249">
        <v>0.151244245508145</v>
      </c>
      <c r="E65" s="246">
        <v>27.9991217649372</v>
      </c>
      <c r="F65" s="249">
        <v>0.40953879504374202</v>
      </c>
      <c r="G65" s="246">
        <v>22.218527578099899</v>
      </c>
      <c r="H65" s="249">
        <v>0.38415416519497803</v>
      </c>
      <c r="I65" s="246">
        <v>15.195992460172199</v>
      </c>
      <c r="J65" s="249">
        <v>0.171695786744722</v>
      </c>
      <c r="K65" s="246">
        <v>-12.803129304764999</v>
      </c>
      <c r="L65" s="249">
        <v>0.43725197571961699</v>
      </c>
      <c r="M65" s="246">
        <v>13.6670390580665</v>
      </c>
      <c r="N65" s="249">
        <v>0.13457201589909801</v>
      </c>
      <c r="O65" s="246">
        <v>20.766967454837101</v>
      </c>
      <c r="P65" s="249">
        <v>0.36288831010011902</v>
      </c>
      <c r="Q65" s="246">
        <v>15.8434270983192</v>
      </c>
      <c r="R65" s="249">
        <v>0.33931313026559801</v>
      </c>
      <c r="S65" s="246">
        <v>10.9121317530594</v>
      </c>
      <c r="T65" s="249">
        <v>0.151304056812848</v>
      </c>
      <c r="U65" s="246">
        <v>-9.8548357017776205</v>
      </c>
      <c r="V65" s="249">
        <v>0.38420491781944899</v>
      </c>
      <c r="W65" s="246">
        <v>14.330959755234099</v>
      </c>
      <c r="X65" s="249">
        <v>0.136967142560255</v>
      </c>
      <c r="Y65" s="246">
        <v>20.729961630097701</v>
      </c>
      <c r="Z65" s="249">
        <v>0.36129917911808102</v>
      </c>
      <c r="AA65" s="246">
        <v>16.527863109459801</v>
      </c>
      <c r="AB65" s="249">
        <v>0.347014091481466</v>
      </c>
      <c r="AC65" s="246">
        <v>11.831297258750199</v>
      </c>
      <c r="AD65" s="249">
        <v>0.16110548192552299</v>
      </c>
      <c r="AE65" s="246">
        <v>-8.8986643713475004</v>
      </c>
      <c r="AF65" s="249">
        <v>0.38917842950041698</v>
      </c>
      <c r="AG65" s="246">
        <v>15.2176935153285</v>
      </c>
      <c r="AH65" s="249">
        <v>0.14150120189752499</v>
      </c>
      <c r="AI65" s="246">
        <v>23.480662295065802</v>
      </c>
      <c r="AJ65" s="249">
        <v>0.39116315478785302</v>
      </c>
      <c r="AK65" s="246">
        <v>17.8202006216585</v>
      </c>
      <c r="AL65" s="249">
        <v>0.35873499695400302</v>
      </c>
      <c r="AM65" s="246">
        <v>12.101617096486599</v>
      </c>
      <c r="AN65" s="249">
        <v>0.159245187849959</v>
      </c>
      <c r="AO65" s="246">
        <v>-11.379045198579099</v>
      </c>
      <c r="AP65" s="249">
        <v>0.414388061660516</v>
      </c>
      <c r="AQ65" s="104"/>
      <c r="AR65" s="104"/>
      <c r="AS65" s="104"/>
      <c r="AT65" s="104"/>
      <c r="AU65" s="104"/>
      <c r="AV65" s="104"/>
      <c r="AW65" s="104"/>
      <c r="AX65" s="104"/>
      <c r="AY65" s="104"/>
      <c r="AZ65" s="104"/>
      <c r="BA65" s="104"/>
      <c r="BB65" s="104"/>
      <c r="BC65" s="104"/>
      <c r="BD65" s="104"/>
      <c r="BE65" s="104"/>
      <c r="BF65" s="255"/>
    </row>
    <row r="66" spans="1:58" ht="13" customHeight="1" x14ac:dyDescent="0.25">
      <c r="A66" s="26" t="s">
        <v>445</v>
      </c>
      <c r="B66" s="184">
        <v>2</v>
      </c>
      <c r="C66" s="223">
        <v>30.409854483377899</v>
      </c>
      <c r="D66" s="225">
        <v>2.6878331902535701</v>
      </c>
      <c r="E66" s="223">
        <v>45.852891780471801</v>
      </c>
      <c r="F66" s="225">
        <v>4.7287444670185197</v>
      </c>
      <c r="G66" s="223">
        <v>30.335535682104801</v>
      </c>
      <c r="H66" s="225">
        <v>4.7756246785139496</v>
      </c>
      <c r="I66" s="223">
        <v>22.994039744910701</v>
      </c>
      <c r="J66" s="225">
        <v>3.4689501667946501</v>
      </c>
      <c r="K66" s="223">
        <v>-22.8588520355611</v>
      </c>
      <c r="L66" s="225">
        <v>5.7940416174199498</v>
      </c>
      <c r="M66" s="223">
        <v>21.709142183913901</v>
      </c>
      <c r="N66" s="225">
        <v>2.25072971817981</v>
      </c>
      <c r="O66" s="223">
        <v>29.939942385042599</v>
      </c>
      <c r="P66" s="225">
        <v>4.1629236682728399</v>
      </c>
      <c r="Q66" s="223">
        <v>24.732313592600001</v>
      </c>
      <c r="R66" s="225">
        <v>4.4084936018881402</v>
      </c>
      <c r="S66" s="223">
        <v>16.9247055294835</v>
      </c>
      <c r="T66" s="225">
        <v>3.0078523951907998</v>
      </c>
      <c r="U66" s="223">
        <v>-13.0152368555592</v>
      </c>
      <c r="V66" s="225">
        <v>5.3497156479485897</v>
      </c>
      <c r="W66" s="223">
        <v>22.1535899151812</v>
      </c>
      <c r="X66" s="225">
        <v>2.1975582091285402</v>
      </c>
      <c r="Y66" s="223">
        <v>30.542860995100501</v>
      </c>
      <c r="Z66" s="225">
        <v>4.4092511258167004</v>
      </c>
      <c r="AA66" s="223">
        <v>18.811820800464101</v>
      </c>
      <c r="AB66" s="225">
        <v>3.0055283441158598</v>
      </c>
      <c r="AC66" s="223">
        <v>19.1142284708883</v>
      </c>
      <c r="AD66" s="225">
        <v>2.8079703242594301</v>
      </c>
      <c r="AE66" s="223">
        <v>-11.4286325242121</v>
      </c>
      <c r="AF66" s="225">
        <v>5.2576486749494</v>
      </c>
      <c r="AG66" s="223">
        <v>24.391755371683999</v>
      </c>
      <c r="AH66" s="225">
        <v>2.1814836900361998</v>
      </c>
      <c r="AI66" s="223">
        <v>35.8061535125577</v>
      </c>
      <c r="AJ66" s="225">
        <v>4.8743340785547797</v>
      </c>
      <c r="AK66" s="223">
        <v>20.394131097487598</v>
      </c>
      <c r="AL66" s="225">
        <v>3.03730815278879</v>
      </c>
      <c r="AM66" s="223">
        <v>21.4280114333535</v>
      </c>
      <c r="AN66" s="225">
        <v>3.26318138722442</v>
      </c>
      <c r="AO66" s="223">
        <v>-14.378142079204199</v>
      </c>
      <c r="AP66" s="225">
        <v>6.4971774516377696</v>
      </c>
      <c r="AQ66" s="104"/>
      <c r="AR66" s="104"/>
      <c r="AS66" s="104"/>
      <c r="AT66" s="104"/>
      <c r="AU66" s="104"/>
      <c r="AV66" s="104"/>
      <c r="AW66" s="104"/>
      <c r="AX66" s="104"/>
      <c r="AY66" s="104"/>
      <c r="AZ66" s="104"/>
      <c r="BA66" s="104"/>
      <c r="BB66" s="104"/>
      <c r="BC66" s="104"/>
      <c r="BD66" s="104"/>
      <c r="BE66" s="104"/>
      <c r="BF66" s="255"/>
    </row>
    <row r="67" spans="1:58" ht="13" customHeight="1" x14ac:dyDescent="0.25">
      <c r="A67" s="26" t="s">
        <v>446</v>
      </c>
      <c r="B67" s="184">
        <v>2</v>
      </c>
      <c r="C67" s="223">
        <v>27.7660698256602</v>
      </c>
      <c r="D67" s="225">
        <v>2.41564018087014</v>
      </c>
      <c r="E67" s="223">
        <v>35.675987193616301</v>
      </c>
      <c r="F67" s="225">
        <v>3.8617753133259498</v>
      </c>
      <c r="G67" s="223">
        <v>26.0086473403939</v>
      </c>
      <c r="H67" s="225">
        <v>4.5199576983944398</v>
      </c>
      <c r="I67" s="223">
        <v>24.798517911664199</v>
      </c>
      <c r="J67" s="225">
        <v>3.1940308245923599</v>
      </c>
      <c r="K67" s="223">
        <v>-10.8774692819521</v>
      </c>
      <c r="L67" s="225">
        <v>4.3442830027508403</v>
      </c>
      <c r="M67" s="223">
        <v>23.391969837120602</v>
      </c>
      <c r="N67" s="225">
        <v>2.36557784123158</v>
      </c>
      <c r="O67" s="223">
        <v>34.145617005790903</v>
      </c>
      <c r="P67" s="225">
        <v>4.3406123355410502</v>
      </c>
      <c r="Q67" s="223">
        <v>18.969360510674601</v>
      </c>
      <c r="R67" s="225">
        <v>4.8212612138615301</v>
      </c>
      <c r="S67" s="223">
        <v>20.286099335955001</v>
      </c>
      <c r="T67" s="225">
        <v>3.5791661622027302</v>
      </c>
      <c r="U67" s="223">
        <v>-13.8595176698358</v>
      </c>
      <c r="V67" s="225">
        <v>6.0028500181875302</v>
      </c>
      <c r="W67" s="223">
        <v>17.878187603433901</v>
      </c>
      <c r="X67" s="225">
        <v>1.7625602690193201</v>
      </c>
      <c r="Y67" s="223">
        <v>25.467450009845699</v>
      </c>
      <c r="Z67" s="225">
        <v>3.7934248480604</v>
      </c>
      <c r="AA67" s="223">
        <v>20.276835792283499</v>
      </c>
      <c r="AB67" s="225">
        <v>3.6691409075128401</v>
      </c>
      <c r="AC67" s="223">
        <v>13.9377069566966</v>
      </c>
      <c r="AD67" s="225">
        <v>2.5957045909948699</v>
      </c>
      <c r="AE67" s="223">
        <v>-11.529743053149099</v>
      </c>
      <c r="AF67" s="225">
        <v>4.8720948716009396</v>
      </c>
      <c r="AG67" s="223">
        <v>25.817213609034901</v>
      </c>
      <c r="AH67" s="225">
        <v>2.1083112924430201</v>
      </c>
      <c r="AI67" s="223">
        <v>37.701484543515001</v>
      </c>
      <c r="AJ67" s="225">
        <v>5.0734832642122498</v>
      </c>
      <c r="AK67" s="223">
        <v>22.934356006942</v>
      </c>
      <c r="AL67" s="225">
        <v>4.0471258122036096</v>
      </c>
      <c r="AM67" s="223">
        <v>21.624035620007799</v>
      </c>
      <c r="AN67" s="225">
        <v>2.9576633798382899</v>
      </c>
      <c r="AO67" s="223">
        <v>-16.077448923507198</v>
      </c>
      <c r="AP67" s="225">
        <v>6.2797598213417896</v>
      </c>
      <c r="AQ67" s="104"/>
      <c r="AR67" s="104"/>
      <c r="AS67" s="104"/>
      <c r="AT67" s="104"/>
      <c r="AU67" s="104"/>
      <c r="AV67" s="104"/>
      <c r="AW67" s="104"/>
      <c r="AX67" s="104"/>
      <c r="AY67" s="104"/>
      <c r="AZ67" s="104"/>
      <c r="BA67" s="104"/>
      <c r="BB67" s="104"/>
      <c r="BC67" s="104"/>
      <c r="BD67" s="104"/>
      <c r="BE67" s="104"/>
      <c r="BF67" s="255"/>
    </row>
    <row r="68" spans="1:58" ht="13" customHeight="1" x14ac:dyDescent="0.25">
      <c r="A68" s="26" t="s">
        <v>447</v>
      </c>
      <c r="B68" s="184">
        <v>2</v>
      </c>
      <c r="C68" s="223">
        <v>22.941381940982101</v>
      </c>
      <c r="D68" s="225">
        <v>2.0665135922017801</v>
      </c>
      <c r="E68" s="223">
        <v>37.272863458736197</v>
      </c>
      <c r="F68" s="225">
        <v>4.0309844437416604</v>
      </c>
      <c r="G68" s="223">
        <v>25.174462573846601</v>
      </c>
      <c r="H68" s="225">
        <v>4.8402828072975499</v>
      </c>
      <c r="I68" s="223">
        <v>18.6966774803494</v>
      </c>
      <c r="J68" s="225">
        <v>2.48184694556232</v>
      </c>
      <c r="K68" s="223">
        <v>-18.576185978386899</v>
      </c>
      <c r="L68" s="225">
        <v>4.7927246387069697</v>
      </c>
      <c r="M68" s="223">
        <v>17.516723297133801</v>
      </c>
      <c r="N68" s="225">
        <v>1.83267691598056</v>
      </c>
      <c r="O68" s="223">
        <v>32.5613586349385</v>
      </c>
      <c r="P68" s="225">
        <v>4.0461172653014703</v>
      </c>
      <c r="Q68" s="223">
        <v>18.323557391891999</v>
      </c>
      <c r="R68" s="225">
        <v>4.4306474181104498</v>
      </c>
      <c r="S68" s="223">
        <v>13.1823065052846</v>
      </c>
      <c r="T68" s="225">
        <v>1.93689168141486</v>
      </c>
      <c r="U68" s="223">
        <v>-19.3790521296538</v>
      </c>
      <c r="V68" s="225">
        <v>4.5218870791898196</v>
      </c>
      <c r="W68" s="223">
        <v>16.723000796840001</v>
      </c>
      <c r="X68" s="225">
        <v>1.8690077607418001</v>
      </c>
      <c r="Y68" s="223">
        <v>29.130376926463601</v>
      </c>
      <c r="Z68" s="225">
        <v>4.6391399240510198</v>
      </c>
      <c r="AA68" s="223">
        <v>19.870654237053401</v>
      </c>
      <c r="AB68" s="225">
        <v>4.5747834859451704</v>
      </c>
      <c r="AC68" s="223">
        <v>12.331717901647499</v>
      </c>
      <c r="AD68" s="225">
        <v>2.2784752866077498</v>
      </c>
      <c r="AE68" s="223">
        <v>-16.798659024816001</v>
      </c>
      <c r="AF68" s="225">
        <v>5.4050918078318997</v>
      </c>
      <c r="AG68" s="223">
        <v>20.270449217444401</v>
      </c>
      <c r="AH68" s="225">
        <v>1.8828695363091199</v>
      </c>
      <c r="AI68" s="223">
        <v>39.081671690746099</v>
      </c>
      <c r="AJ68" s="225">
        <v>4.5031479273086097</v>
      </c>
      <c r="AK68" s="223">
        <v>21.275131007812298</v>
      </c>
      <c r="AL68" s="225">
        <v>4.6294367676083796</v>
      </c>
      <c r="AM68" s="223">
        <v>14.839527364396</v>
      </c>
      <c r="AN68" s="225">
        <v>2.2410098864803101</v>
      </c>
      <c r="AO68" s="223">
        <v>-24.2421443263501</v>
      </c>
      <c r="AP68" s="225">
        <v>5.2446395058770596</v>
      </c>
      <c r="AQ68" s="104"/>
      <c r="AR68" s="104"/>
      <c r="AS68" s="104"/>
      <c r="AT68" s="104"/>
      <c r="AU68" s="104"/>
      <c r="AV68" s="104"/>
      <c r="AW68" s="104"/>
      <c r="AX68" s="104"/>
      <c r="AY68" s="104"/>
      <c r="AZ68" s="104"/>
      <c r="BA68" s="104"/>
      <c r="BB68" s="104"/>
      <c r="BC68" s="104"/>
      <c r="BD68" s="104"/>
      <c r="BE68" s="104"/>
      <c r="BF68" s="255"/>
    </row>
    <row r="69" spans="1:58" ht="13" customHeight="1" x14ac:dyDescent="0.25">
      <c r="A69" s="27" t="s">
        <v>448</v>
      </c>
      <c r="B69" s="200">
        <v>2</v>
      </c>
      <c r="C69" s="233">
        <v>27.656096541876899</v>
      </c>
      <c r="D69" s="234">
        <v>2.2806281971906301</v>
      </c>
      <c r="E69" s="233">
        <v>38.4451716793629</v>
      </c>
      <c r="F69" s="234">
        <v>5.1251801247030402</v>
      </c>
      <c r="G69" s="233">
        <v>34.255191267513801</v>
      </c>
      <c r="H69" s="234">
        <v>4.4410099478179497</v>
      </c>
      <c r="I69" s="233">
        <v>20.747330062080501</v>
      </c>
      <c r="J69" s="234">
        <v>2.16320526802558</v>
      </c>
      <c r="K69" s="233">
        <v>-17.6978416172824</v>
      </c>
      <c r="L69" s="234">
        <v>5.0513194268580497</v>
      </c>
      <c r="M69" s="233">
        <v>17.823752232381</v>
      </c>
      <c r="N69" s="234">
        <v>1.8150937694813001</v>
      </c>
      <c r="O69" s="233">
        <v>22.406335623952899</v>
      </c>
      <c r="P69" s="234">
        <v>3.76711242746897</v>
      </c>
      <c r="Q69" s="233">
        <v>22.7229867821803</v>
      </c>
      <c r="R69" s="234">
        <v>3.5939644157453001</v>
      </c>
      <c r="S69" s="233">
        <v>14.012865547255201</v>
      </c>
      <c r="T69" s="234">
        <v>2.1147970535974099</v>
      </c>
      <c r="U69" s="233">
        <v>-8.39347007669768</v>
      </c>
      <c r="V69" s="234">
        <v>3.9382846512332601</v>
      </c>
      <c r="W69" s="233">
        <v>31.6493423091556</v>
      </c>
      <c r="X69" s="234">
        <v>2.2367693807514799</v>
      </c>
      <c r="Y69" s="233">
        <v>40.147292682673303</v>
      </c>
      <c r="Z69" s="234">
        <v>4.3697069405411701</v>
      </c>
      <c r="AA69" s="233">
        <v>37.926152551113297</v>
      </c>
      <c r="AB69" s="234">
        <v>4.5188923687082099</v>
      </c>
      <c r="AC69" s="233">
        <v>25.8886200347896</v>
      </c>
      <c r="AD69" s="234">
        <v>2.6010551384512199</v>
      </c>
      <c r="AE69" s="233">
        <v>-14.258672647883699</v>
      </c>
      <c r="AF69" s="234">
        <v>4.7778410519401397</v>
      </c>
      <c r="AG69" s="233">
        <v>21.286893052700901</v>
      </c>
      <c r="AH69" s="234">
        <v>1.4308834814675599</v>
      </c>
      <c r="AI69" s="233">
        <v>26.838135756272202</v>
      </c>
      <c r="AJ69" s="234">
        <v>3.7136230708532998</v>
      </c>
      <c r="AK69" s="233">
        <v>26.208395841855602</v>
      </c>
      <c r="AL69" s="234">
        <v>3.7826567217921401</v>
      </c>
      <c r="AM69" s="233">
        <v>17.1178703998023</v>
      </c>
      <c r="AN69" s="234">
        <v>1.73451416223411</v>
      </c>
      <c r="AO69" s="233">
        <v>-9.7202653564699304</v>
      </c>
      <c r="AP69" s="234">
        <v>4.1520579568892098</v>
      </c>
      <c r="AQ69" s="251"/>
      <c r="AR69" s="251"/>
      <c r="AS69" s="251"/>
      <c r="AT69" s="251"/>
      <c r="AU69" s="251"/>
      <c r="AV69" s="251"/>
      <c r="AW69" s="251"/>
      <c r="AX69" s="251"/>
      <c r="AY69" s="251"/>
      <c r="AZ69" s="251"/>
      <c r="BA69" s="251"/>
      <c r="BB69" s="251"/>
      <c r="BC69" s="251"/>
      <c r="BD69" s="251"/>
      <c r="BE69" s="251"/>
      <c r="BF69" s="256"/>
    </row>
    <row r="70" spans="1:58" ht="13" customHeight="1" x14ac:dyDescent="0.25">
      <c r="A70" s="26"/>
      <c r="B70" s="188"/>
      <c r="C70" s="223" t="s">
        <v>1002</v>
      </c>
      <c r="D70" s="225" t="s">
        <v>1003</v>
      </c>
      <c r="E70" s="223" t="s">
        <v>1924</v>
      </c>
      <c r="F70" s="225" t="s">
        <v>1925</v>
      </c>
      <c r="G70" s="223" t="s">
        <v>1926</v>
      </c>
      <c r="H70" s="225" t="s">
        <v>1927</v>
      </c>
      <c r="I70" s="223" t="s">
        <v>1928</v>
      </c>
      <c r="J70" s="225" t="s">
        <v>1929</v>
      </c>
      <c r="K70" s="223" t="s">
        <v>1930</v>
      </c>
      <c r="L70" s="225" t="s">
        <v>1931</v>
      </c>
      <c r="M70" s="223" t="s">
        <v>1010</v>
      </c>
      <c r="N70" s="225" t="s">
        <v>1011</v>
      </c>
      <c r="O70" s="223" t="s">
        <v>1932</v>
      </c>
      <c r="P70" s="225" t="s">
        <v>1933</v>
      </c>
      <c r="Q70" s="223" t="s">
        <v>1934</v>
      </c>
      <c r="R70" s="225" t="s">
        <v>1935</v>
      </c>
      <c r="S70" s="223" t="s">
        <v>1936</v>
      </c>
      <c r="T70" s="225" t="s">
        <v>1937</v>
      </c>
      <c r="U70" s="223" t="s">
        <v>1938</v>
      </c>
      <c r="V70" s="225" t="s">
        <v>1939</v>
      </c>
      <c r="W70" s="223" t="s">
        <v>1018</v>
      </c>
      <c r="X70" s="225" t="s">
        <v>1019</v>
      </c>
      <c r="Y70" s="223" t="s">
        <v>1940</v>
      </c>
      <c r="Z70" s="225" t="s">
        <v>1941</v>
      </c>
      <c r="AA70" s="223" t="s">
        <v>1942</v>
      </c>
      <c r="AB70" s="225" t="s">
        <v>1943</v>
      </c>
      <c r="AC70" s="223" t="s">
        <v>1944</v>
      </c>
      <c r="AD70" s="225" t="s">
        <v>1945</v>
      </c>
      <c r="AE70" s="223" t="s">
        <v>1946</v>
      </c>
      <c r="AF70" s="225" t="s">
        <v>1947</v>
      </c>
      <c r="AG70" s="223" t="s">
        <v>1026</v>
      </c>
      <c r="AH70" s="225" t="s">
        <v>1027</v>
      </c>
      <c r="AI70" s="223" t="s">
        <v>1948</v>
      </c>
      <c r="AJ70" s="225" t="s">
        <v>1949</v>
      </c>
      <c r="AK70" s="223" t="s">
        <v>1950</v>
      </c>
      <c r="AL70" s="225" t="s">
        <v>1951</v>
      </c>
      <c r="AM70" s="223" t="s">
        <v>1952</v>
      </c>
      <c r="AN70" s="225" t="s">
        <v>1953</v>
      </c>
      <c r="AO70" s="223" t="s">
        <v>1954</v>
      </c>
      <c r="AP70" s="225" t="s">
        <v>1955</v>
      </c>
      <c r="AQ70" s="223" t="s">
        <v>1908</v>
      </c>
      <c r="AR70" s="225" t="s">
        <v>1909</v>
      </c>
      <c r="AS70" s="223" t="s">
        <v>1910</v>
      </c>
      <c r="AT70" s="225" t="s">
        <v>1911</v>
      </c>
      <c r="AU70" s="223" t="s">
        <v>1912</v>
      </c>
      <c r="AV70" s="225" t="s">
        <v>1913</v>
      </c>
      <c r="AW70" s="223" t="s">
        <v>1914</v>
      </c>
      <c r="AX70" s="225" t="s">
        <v>1915</v>
      </c>
      <c r="AY70" s="104" t="s">
        <v>1916</v>
      </c>
      <c r="AZ70" s="104" t="s">
        <v>1917</v>
      </c>
      <c r="BA70" s="104" t="s">
        <v>1918</v>
      </c>
      <c r="BB70" s="104" t="s">
        <v>1919</v>
      </c>
      <c r="BC70" s="104" t="s">
        <v>1920</v>
      </c>
      <c r="BD70" s="104" t="s">
        <v>1921</v>
      </c>
      <c r="BE70" s="104" t="s">
        <v>1922</v>
      </c>
      <c r="BF70" s="255" t="s">
        <v>1923</v>
      </c>
    </row>
    <row r="71" spans="1:58" ht="13" customHeight="1" x14ac:dyDescent="0.25">
      <c r="A71" s="26" t="s">
        <v>392</v>
      </c>
      <c r="B71" s="188">
        <v>1</v>
      </c>
      <c r="C71" s="223">
        <v>28.383689791645299</v>
      </c>
      <c r="D71" s="225">
        <v>1.2848282739549699</v>
      </c>
      <c r="E71" s="223">
        <v>39.536325125345101</v>
      </c>
      <c r="F71" s="225">
        <v>2.9182738386740201</v>
      </c>
      <c r="G71" s="223">
        <v>33.098972719115999</v>
      </c>
      <c r="H71" s="225">
        <v>2.8632041576562002</v>
      </c>
      <c r="I71" s="223">
        <v>22.8673459185699</v>
      </c>
      <c r="J71" s="225">
        <v>1.4546162250571399</v>
      </c>
      <c r="K71" s="223">
        <v>-16.668979206775202</v>
      </c>
      <c r="L71" s="225">
        <v>3.1174058865773699</v>
      </c>
      <c r="M71" s="223">
        <v>20.770484329911898</v>
      </c>
      <c r="N71" s="225">
        <v>1.1537434469983401</v>
      </c>
      <c r="O71" s="223">
        <v>28.287110689098</v>
      </c>
      <c r="P71" s="225">
        <v>2.5200623505294302</v>
      </c>
      <c r="Q71" s="223">
        <v>24.953828407625899</v>
      </c>
      <c r="R71" s="225">
        <v>2.8984772144402</v>
      </c>
      <c r="S71" s="223">
        <v>17.129355115434901</v>
      </c>
      <c r="T71" s="225">
        <v>1.2766966967887601</v>
      </c>
      <c r="U71" s="223">
        <v>-11.157755573663</v>
      </c>
      <c r="V71" s="225">
        <v>2.7216848036380399</v>
      </c>
      <c r="W71" s="223">
        <v>14.92157954888</v>
      </c>
      <c r="X71" s="225">
        <v>1.0187861094973401</v>
      </c>
      <c r="Y71" s="223">
        <v>22.958074723475701</v>
      </c>
      <c r="Z71" s="225">
        <v>2.7330434037965499</v>
      </c>
      <c r="AA71" s="223">
        <v>14.8654740432548</v>
      </c>
      <c r="AB71" s="225">
        <v>2.2021077358794301</v>
      </c>
      <c r="AC71" s="223">
        <v>11.889041027908901</v>
      </c>
      <c r="AD71" s="225">
        <v>1.2315816415729399</v>
      </c>
      <c r="AE71" s="223">
        <v>-11.0690336955668</v>
      </c>
      <c r="AF71" s="225">
        <v>3.1033344386095898</v>
      </c>
      <c r="AG71" s="223">
        <v>27.366984159323302</v>
      </c>
      <c r="AH71" s="225">
        <v>1.3103590018768201</v>
      </c>
      <c r="AI71" s="223">
        <v>36.284587360263501</v>
      </c>
      <c r="AJ71" s="225">
        <v>2.9739853683608199</v>
      </c>
      <c r="AK71" s="223">
        <v>30.606557095101898</v>
      </c>
      <c r="AL71" s="225">
        <v>3.2379563743231601</v>
      </c>
      <c r="AM71" s="223">
        <v>23.411188432658101</v>
      </c>
      <c r="AN71" s="225">
        <v>1.56340677381599</v>
      </c>
      <c r="AO71" s="223">
        <v>-12.873398927605299</v>
      </c>
      <c r="AP71" s="225">
        <v>3.4533715164976799</v>
      </c>
      <c r="AQ71" s="223">
        <v>5.9600351094088699</v>
      </c>
      <c r="AR71" s="225">
        <v>1.7646164139595599</v>
      </c>
      <c r="AS71" s="223">
        <v>2.7604814745268502</v>
      </c>
      <c r="AT71" s="225">
        <v>1.6360503486360101</v>
      </c>
      <c r="AU71" s="223">
        <v>-0.49435157047290601</v>
      </c>
      <c r="AV71" s="225">
        <v>1.5026032051692799</v>
      </c>
      <c r="AW71" s="223">
        <v>7.56609729276117</v>
      </c>
      <c r="AX71" s="225">
        <v>1.7354344974795299</v>
      </c>
      <c r="AY71" s="104"/>
      <c r="AZ71" s="104"/>
      <c r="BA71" s="104"/>
      <c r="BB71" s="104"/>
      <c r="BC71" s="104"/>
      <c r="BD71" s="104"/>
      <c r="BE71" s="104"/>
      <c r="BF71" s="255"/>
    </row>
    <row r="72" spans="1:58" ht="13" customHeight="1" x14ac:dyDescent="0.25">
      <c r="A72" s="26" t="s">
        <v>396</v>
      </c>
      <c r="B72" s="188">
        <v>1</v>
      </c>
      <c r="C72" s="223">
        <v>34.2018723661038</v>
      </c>
      <c r="D72" s="225">
        <v>0.92404783850454697</v>
      </c>
      <c r="E72" s="223">
        <v>42.6248794430998</v>
      </c>
      <c r="F72" s="225">
        <v>2.80416703941773</v>
      </c>
      <c r="G72" s="223">
        <v>39.1663597674399</v>
      </c>
      <c r="H72" s="225">
        <v>2.3470848918064799</v>
      </c>
      <c r="I72" s="223">
        <v>30.6302606098434</v>
      </c>
      <c r="J72" s="225">
        <v>1.16475926230649</v>
      </c>
      <c r="K72" s="223">
        <v>-11.9946188332564</v>
      </c>
      <c r="L72" s="225">
        <v>3.0629535372829699</v>
      </c>
      <c r="M72" s="223">
        <v>26.667006975599399</v>
      </c>
      <c r="N72" s="225">
        <v>0.80007280248974999</v>
      </c>
      <c r="O72" s="223">
        <v>34.813735254073698</v>
      </c>
      <c r="P72" s="225">
        <v>2.69029972320073</v>
      </c>
      <c r="Q72" s="223">
        <v>31.744095059617901</v>
      </c>
      <c r="R72" s="225">
        <v>2.41213305444218</v>
      </c>
      <c r="S72" s="223">
        <v>23.092147629778299</v>
      </c>
      <c r="T72" s="225">
        <v>0.95547248340135904</v>
      </c>
      <c r="U72" s="223">
        <v>-11.721587624295401</v>
      </c>
      <c r="V72" s="225">
        <v>2.9678538263029801</v>
      </c>
      <c r="W72" s="223">
        <v>13.835999910363</v>
      </c>
      <c r="X72" s="225">
        <v>0.71135161155589799</v>
      </c>
      <c r="Y72" s="223">
        <v>17.0104731710035</v>
      </c>
      <c r="Z72" s="225">
        <v>1.9576572419918701</v>
      </c>
      <c r="AA72" s="223">
        <v>16.7661459967509</v>
      </c>
      <c r="AB72" s="225">
        <v>2.03112898754225</v>
      </c>
      <c r="AC72" s="223">
        <v>12.062043682077199</v>
      </c>
      <c r="AD72" s="225">
        <v>0.79045119260990404</v>
      </c>
      <c r="AE72" s="223">
        <v>-4.9484294889263198</v>
      </c>
      <c r="AF72" s="225">
        <v>2.13029038317437</v>
      </c>
      <c r="AG72" s="223">
        <v>32.611501160285798</v>
      </c>
      <c r="AH72" s="225">
        <v>0.97095072188898301</v>
      </c>
      <c r="AI72" s="223">
        <v>41.595109295043002</v>
      </c>
      <c r="AJ72" s="225">
        <v>2.5908261260335101</v>
      </c>
      <c r="AK72" s="223">
        <v>36.344350945940199</v>
      </c>
      <c r="AL72" s="225">
        <v>2.3959212302045798</v>
      </c>
      <c r="AM72" s="223">
        <v>29.285163642614201</v>
      </c>
      <c r="AN72" s="225">
        <v>1.1186528980691299</v>
      </c>
      <c r="AO72" s="223">
        <v>-12.3099456524288</v>
      </c>
      <c r="AP72" s="225">
        <v>2.71908955328741</v>
      </c>
      <c r="AQ72" s="223">
        <v>4.6121638878602997</v>
      </c>
      <c r="AR72" s="225">
        <v>1.43259102347767</v>
      </c>
      <c r="AS72" s="223">
        <v>3.6913587778204402</v>
      </c>
      <c r="AT72" s="225">
        <v>1.23976516734568</v>
      </c>
      <c r="AU72" s="223">
        <v>-6.92137019359373</v>
      </c>
      <c r="AV72" s="225">
        <v>1.2725495537898199</v>
      </c>
      <c r="AW72" s="223">
        <v>2.0107433996751598</v>
      </c>
      <c r="AX72" s="225">
        <v>1.4424844968100301</v>
      </c>
      <c r="AY72" s="104"/>
      <c r="AZ72" s="104"/>
      <c r="BA72" s="104"/>
      <c r="BB72" s="104"/>
      <c r="BC72" s="104"/>
      <c r="BD72" s="104"/>
      <c r="BE72" s="104"/>
      <c r="BF72" s="255"/>
    </row>
    <row r="73" spans="1:58" ht="13" customHeight="1" x14ac:dyDescent="0.25">
      <c r="A73" s="210" t="s">
        <v>398</v>
      </c>
      <c r="B73" s="188">
        <v>1</v>
      </c>
      <c r="C73" s="223">
        <v>33.378606338486797</v>
      </c>
      <c r="D73" s="225">
        <v>1.48417532664859</v>
      </c>
      <c r="E73" s="223">
        <v>42.176044667083602</v>
      </c>
      <c r="F73" s="225">
        <v>4.7901576848062</v>
      </c>
      <c r="G73" s="223">
        <v>40.321818130615199</v>
      </c>
      <c r="H73" s="225">
        <v>3.45649611841645</v>
      </c>
      <c r="I73" s="223">
        <v>29.8425927509121</v>
      </c>
      <c r="J73" s="225">
        <v>1.5683339038072699</v>
      </c>
      <c r="K73" s="223">
        <v>-12.3334519161715</v>
      </c>
      <c r="L73" s="225">
        <v>4.7592138423963801</v>
      </c>
      <c r="M73" s="223">
        <v>21.545480466269002</v>
      </c>
      <c r="N73" s="225">
        <v>0.96382875298917003</v>
      </c>
      <c r="O73" s="223">
        <v>30.839475758852501</v>
      </c>
      <c r="P73" s="225">
        <v>3.7770539038195601</v>
      </c>
      <c r="Q73" s="223">
        <v>22.220675918691299</v>
      </c>
      <c r="R73" s="225">
        <v>2.5669879076729498</v>
      </c>
      <c r="S73" s="223">
        <v>19.390540206115801</v>
      </c>
      <c r="T73" s="225">
        <v>1.0831860883283999</v>
      </c>
      <c r="U73" s="223">
        <v>-11.4489355527367</v>
      </c>
      <c r="V73" s="225">
        <v>3.93687548056548</v>
      </c>
      <c r="W73" s="223">
        <v>14.994045268184401</v>
      </c>
      <c r="X73" s="225">
        <v>1.0305984334613101</v>
      </c>
      <c r="Y73" s="223">
        <v>21.372986812980699</v>
      </c>
      <c r="Z73" s="225">
        <v>2.8553751807638599</v>
      </c>
      <c r="AA73" s="223">
        <v>14.338095493720299</v>
      </c>
      <c r="AB73" s="225">
        <v>2.3676860151422399</v>
      </c>
      <c r="AC73" s="223">
        <v>13.874146411188899</v>
      </c>
      <c r="AD73" s="225">
        <v>1.25864151171586</v>
      </c>
      <c r="AE73" s="223">
        <v>-7.4988404017918304</v>
      </c>
      <c r="AF73" s="225">
        <v>3.21449915608172</v>
      </c>
      <c r="AG73" s="223">
        <v>34.888014453268298</v>
      </c>
      <c r="AH73" s="225">
        <v>1.40500543204757</v>
      </c>
      <c r="AI73" s="223">
        <v>42.335630940834001</v>
      </c>
      <c r="AJ73" s="225">
        <v>3.9829281425446399</v>
      </c>
      <c r="AK73" s="223">
        <v>36.976858627003502</v>
      </c>
      <c r="AL73" s="225">
        <v>3.2383765916151099</v>
      </c>
      <c r="AM73" s="223">
        <v>32.819252683482297</v>
      </c>
      <c r="AN73" s="225">
        <v>1.50590661599178</v>
      </c>
      <c r="AO73" s="223">
        <v>-9.5163782573517093</v>
      </c>
      <c r="AP73" s="225">
        <v>4.0064323297926903</v>
      </c>
      <c r="AQ73" s="223">
        <v>4.8740956327620797</v>
      </c>
      <c r="AR73" s="225">
        <v>2.2651587386405501</v>
      </c>
      <c r="AS73" s="223">
        <v>3.0028363541237</v>
      </c>
      <c r="AT73" s="225">
        <v>1.5321149421125699</v>
      </c>
      <c r="AU73" s="223">
        <v>-6.4172679511402997</v>
      </c>
      <c r="AV73" s="225">
        <v>1.72133875075027</v>
      </c>
      <c r="AW73" s="223">
        <v>2.4882275618872298</v>
      </c>
      <c r="AX73" s="225">
        <v>1.8816541138423399</v>
      </c>
      <c r="AY73" s="104"/>
      <c r="AZ73" s="104"/>
      <c r="BA73" s="104"/>
      <c r="BB73" s="104"/>
      <c r="BC73" s="104"/>
      <c r="BD73" s="104"/>
      <c r="BE73" s="104"/>
      <c r="BF73" s="255"/>
    </row>
    <row r="74" spans="1:58" ht="13" customHeight="1" x14ac:dyDescent="0.25">
      <c r="A74" s="26" t="s">
        <v>399</v>
      </c>
      <c r="B74" s="188">
        <v>1</v>
      </c>
      <c r="C74" s="223">
        <v>51.717306099354303</v>
      </c>
      <c r="D74" s="225">
        <v>1.70392047291238</v>
      </c>
      <c r="E74" s="223">
        <v>58.6037958550599</v>
      </c>
      <c r="F74" s="225">
        <v>3.4125242650067902</v>
      </c>
      <c r="G74" s="223">
        <v>57.881035631520199</v>
      </c>
      <c r="H74" s="225">
        <v>3.64350641353494</v>
      </c>
      <c r="I74" s="223">
        <v>48.407634637457598</v>
      </c>
      <c r="J74" s="225">
        <v>2.1861092159629401</v>
      </c>
      <c r="K74" s="223">
        <v>-10.1961612176024</v>
      </c>
      <c r="L74" s="225">
        <v>4.0065415576888297</v>
      </c>
      <c r="M74" s="223">
        <v>33.861250991559999</v>
      </c>
      <c r="N74" s="225">
        <v>1.3397370635416399</v>
      </c>
      <c r="O74" s="223">
        <v>37.080072127360602</v>
      </c>
      <c r="P74" s="225">
        <v>3.6725094196182901</v>
      </c>
      <c r="Q74" s="223">
        <v>37.231157919288997</v>
      </c>
      <c r="R74" s="225">
        <v>3.2666220288638801</v>
      </c>
      <c r="S74" s="223">
        <v>32.712950092336499</v>
      </c>
      <c r="T74" s="225">
        <v>1.65614401067789</v>
      </c>
      <c r="U74" s="223">
        <v>-4.3671220350241002</v>
      </c>
      <c r="V74" s="225">
        <v>4.0004869365035498</v>
      </c>
      <c r="W74" s="223">
        <v>26.891301322138901</v>
      </c>
      <c r="X74" s="225">
        <v>1.4210198556323601</v>
      </c>
      <c r="Y74" s="223">
        <v>33.323553072367098</v>
      </c>
      <c r="Z74" s="225">
        <v>3.1153477833976599</v>
      </c>
      <c r="AA74" s="223">
        <v>32.439387605147203</v>
      </c>
      <c r="AB74" s="225">
        <v>3.4063787622405099</v>
      </c>
      <c r="AC74" s="223">
        <v>23.2888978403052</v>
      </c>
      <c r="AD74" s="225">
        <v>1.8506521386939501</v>
      </c>
      <c r="AE74" s="223">
        <v>-10.034655232061899</v>
      </c>
      <c r="AF74" s="225">
        <v>3.67464366345407</v>
      </c>
      <c r="AG74" s="223">
        <v>37.656346060978201</v>
      </c>
      <c r="AH74" s="225">
        <v>1.34338921896313</v>
      </c>
      <c r="AI74" s="223">
        <v>40.734666736468903</v>
      </c>
      <c r="AJ74" s="225">
        <v>3.1909372507078499</v>
      </c>
      <c r="AK74" s="223">
        <v>37.822118261957399</v>
      </c>
      <c r="AL74" s="225">
        <v>3.1074538113905401</v>
      </c>
      <c r="AM74" s="223">
        <v>37.162721587025203</v>
      </c>
      <c r="AN74" s="225">
        <v>1.9187261422658399</v>
      </c>
      <c r="AO74" s="223">
        <v>-3.5719451494437</v>
      </c>
      <c r="AP74" s="225">
        <v>3.9755870131901698</v>
      </c>
      <c r="AQ74" s="223">
        <v>-5.3810664804366999</v>
      </c>
      <c r="AR74" s="225">
        <v>2.2411175063303199</v>
      </c>
      <c r="AS74" s="223">
        <v>-10.106212735384901</v>
      </c>
      <c r="AT74" s="225">
        <v>1.97728289232703</v>
      </c>
      <c r="AU74" s="223">
        <v>-16.390095721340199</v>
      </c>
      <c r="AV74" s="225">
        <v>2.0953367761243902</v>
      </c>
      <c r="AW74" s="223">
        <v>-6.4130493220322098</v>
      </c>
      <c r="AX74" s="225">
        <v>2.03410325656519</v>
      </c>
      <c r="AY74" s="104"/>
      <c r="AZ74" s="104"/>
      <c r="BA74" s="104"/>
      <c r="BB74" s="104"/>
      <c r="BC74" s="104"/>
      <c r="BD74" s="104"/>
      <c r="BE74" s="104"/>
      <c r="BF74" s="255"/>
    </row>
    <row r="75" spans="1:58" ht="13" customHeight="1" x14ac:dyDescent="0.25">
      <c r="A75" s="26" t="s">
        <v>410</v>
      </c>
      <c r="B75" s="188">
        <v>1</v>
      </c>
      <c r="C75" s="223">
        <v>16.878622671442599</v>
      </c>
      <c r="D75" s="225">
        <v>1.4132131658681899</v>
      </c>
      <c r="E75" s="223">
        <v>32.669068297670798</v>
      </c>
      <c r="F75" s="225">
        <v>4.2064038818390399</v>
      </c>
      <c r="G75" s="223">
        <v>17.927104137291199</v>
      </c>
      <c r="H75" s="225">
        <v>2.50419055101306</v>
      </c>
      <c r="I75" s="223">
        <v>13.9160511236816</v>
      </c>
      <c r="J75" s="225">
        <v>1.5613401883112801</v>
      </c>
      <c r="K75" s="223">
        <v>-18.7530171739892</v>
      </c>
      <c r="L75" s="225">
        <v>4.2093953838780704</v>
      </c>
      <c r="M75" s="223">
        <v>12.6298029412138</v>
      </c>
      <c r="N75" s="225">
        <v>1.0881818493226201</v>
      </c>
      <c r="O75" s="223">
        <v>18.305781854863501</v>
      </c>
      <c r="P75" s="225">
        <v>3.17111346742958</v>
      </c>
      <c r="Q75" s="223">
        <v>11.8650225959325</v>
      </c>
      <c r="R75" s="225">
        <v>2.6791592710407302</v>
      </c>
      <c r="S75" s="223">
        <v>11.941449697586901</v>
      </c>
      <c r="T75" s="225">
        <v>1.2751959082886899</v>
      </c>
      <c r="U75" s="223">
        <v>-6.3643321572765501</v>
      </c>
      <c r="V75" s="225">
        <v>3.4751308982173499</v>
      </c>
      <c r="W75" s="223">
        <v>9.5309387109159296</v>
      </c>
      <c r="X75" s="225">
        <v>1.09881514475673</v>
      </c>
      <c r="Y75" s="223">
        <v>11.914540378837801</v>
      </c>
      <c r="Z75" s="225">
        <v>2.5354378701888098</v>
      </c>
      <c r="AA75" s="223">
        <v>13.964175614211401</v>
      </c>
      <c r="AB75" s="225">
        <v>3.4018730262100001</v>
      </c>
      <c r="AC75" s="223">
        <v>8.2964404076146696</v>
      </c>
      <c r="AD75" s="225">
        <v>1.1846214850936001</v>
      </c>
      <c r="AE75" s="223">
        <v>-3.6180999712231801</v>
      </c>
      <c r="AF75" s="225">
        <v>2.6964885326126802</v>
      </c>
      <c r="AG75" s="223">
        <v>20.560861824672301</v>
      </c>
      <c r="AH75" s="225">
        <v>1.48846891556216</v>
      </c>
      <c r="AI75" s="223">
        <v>31.543853898568798</v>
      </c>
      <c r="AJ75" s="225">
        <v>3.6417262781861299</v>
      </c>
      <c r="AK75" s="223">
        <v>21.652125461613402</v>
      </c>
      <c r="AL75" s="225">
        <v>3.3995208822051901</v>
      </c>
      <c r="AM75" s="223">
        <v>18.689853843718101</v>
      </c>
      <c r="AN75" s="225">
        <v>1.7327998634225401</v>
      </c>
      <c r="AO75" s="223">
        <v>-12.854000054850699</v>
      </c>
      <c r="AP75" s="225">
        <v>3.8491049531775201</v>
      </c>
      <c r="AQ75" s="223">
        <v>-2.2026908353686401</v>
      </c>
      <c r="AR75" s="225">
        <v>1.87794559234986</v>
      </c>
      <c r="AS75" s="223">
        <v>0.43152067013737899</v>
      </c>
      <c r="AT75" s="225">
        <v>1.4836858821660299</v>
      </c>
      <c r="AU75" s="223">
        <v>-6.0426284564470203</v>
      </c>
      <c r="AV75" s="225">
        <v>1.5117033279202801</v>
      </c>
      <c r="AW75" s="223">
        <v>0.56610452768996899</v>
      </c>
      <c r="AX75" s="225">
        <v>2.0641588089464098</v>
      </c>
      <c r="AY75" s="104"/>
      <c r="AZ75" s="104"/>
      <c r="BA75" s="104"/>
      <c r="BB75" s="104"/>
      <c r="BC75" s="104"/>
      <c r="BD75" s="104"/>
      <c r="BE75" s="104"/>
      <c r="BF75" s="255"/>
    </row>
    <row r="76" spans="1:58" ht="13" customHeight="1" x14ac:dyDescent="0.25">
      <c r="A76" s="26" t="s">
        <v>415</v>
      </c>
      <c r="B76" s="188">
        <v>1</v>
      </c>
      <c r="C76" s="223">
        <v>6.3215885678043797</v>
      </c>
      <c r="D76" s="225">
        <v>0.61603554708679997</v>
      </c>
      <c r="E76" s="223">
        <v>10.4371568844699</v>
      </c>
      <c r="F76" s="225">
        <v>1.50850686664964</v>
      </c>
      <c r="G76" s="223">
        <v>7.0762699775025499</v>
      </c>
      <c r="H76" s="225">
        <v>1.59726828496382</v>
      </c>
      <c r="I76" s="223">
        <v>4.6620391461155899</v>
      </c>
      <c r="J76" s="225">
        <v>0.63234982101456605</v>
      </c>
      <c r="K76" s="223">
        <v>-5.7751177383542904</v>
      </c>
      <c r="L76" s="225">
        <v>1.6006763986389501</v>
      </c>
      <c r="M76" s="223">
        <v>6.6006129674582104</v>
      </c>
      <c r="N76" s="225">
        <v>0.613518196746353</v>
      </c>
      <c r="O76" s="223">
        <v>11.0883140080825</v>
      </c>
      <c r="P76" s="225">
        <v>1.35539559943443</v>
      </c>
      <c r="Q76" s="223">
        <v>7.42398891256979</v>
      </c>
      <c r="R76" s="225">
        <v>1.6155729447178</v>
      </c>
      <c r="S76" s="223">
        <v>4.8425131159588499</v>
      </c>
      <c r="T76" s="225">
        <v>0.70642158413946798</v>
      </c>
      <c r="U76" s="223">
        <v>-6.2458008921236399</v>
      </c>
      <c r="V76" s="225">
        <v>1.4455497917723401</v>
      </c>
      <c r="W76" s="223">
        <v>3.9349700511802901</v>
      </c>
      <c r="X76" s="225">
        <v>0.56243670834450199</v>
      </c>
      <c r="Y76" s="223">
        <v>5.4698125756448199</v>
      </c>
      <c r="Z76" s="225">
        <v>1.1708658617983001</v>
      </c>
      <c r="AA76" s="223">
        <v>4.2880064158759499</v>
      </c>
      <c r="AB76" s="225">
        <v>1.3542768608007401</v>
      </c>
      <c r="AC76" s="223">
        <v>3.3186811886213801</v>
      </c>
      <c r="AD76" s="225">
        <v>0.59968048644301497</v>
      </c>
      <c r="AE76" s="223">
        <v>-2.1511313870234399</v>
      </c>
      <c r="AF76" s="225">
        <v>1.2277455658995799</v>
      </c>
      <c r="AG76" s="223">
        <v>5.2062642418903398</v>
      </c>
      <c r="AH76" s="225">
        <v>0.54728123677404195</v>
      </c>
      <c r="AI76" s="223">
        <v>8.5093299470029606</v>
      </c>
      <c r="AJ76" s="225">
        <v>1.33176506988622</v>
      </c>
      <c r="AK76" s="223">
        <v>6.3583209911703698</v>
      </c>
      <c r="AL76" s="225">
        <v>1.55064775389061</v>
      </c>
      <c r="AM76" s="223">
        <v>3.72847417513039</v>
      </c>
      <c r="AN76" s="225">
        <v>0.61217591948092698</v>
      </c>
      <c r="AO76" s="223">
        <v>-4.7808557718725702</v>
      </c>
      <c r="AP76" s="225">
        <v>1.3941339678501199</v>
      </c>
      <c r="AQ76" s="223">
        <v>2.0137277276042398</v>
      </c>
      <c r="AR76" s="225">
        <v>0.81208913077174605</v>
      </c>
      <c r="AS76" s="223">
        <v>1.77467820071275</v>
      </c>
      <c r="AT76" s="225">
        <v>0.83467895932246905</v>
      </c>
      <c r="AU76" s="223">
        <v>0.23033935075546699</v>
      </c>
      <c r="AV76" s="225">
        <v>0.72225561686949902</v>
      </c>
      <c r="AW76" s="223">
        <v>2.7347300726659398</v>
      </c>
      <c r="AX76" s="225">
        <v>0.70065730866642595</v>
      </c>
      <c r="AY76" s="104"/>
      <c r="AZ76" s="104"/>
      <c r="BA76" s="104"/>
      <c r="BB76" s="104"/>
      <c r="BC76" s="104"/>
      <c r="BD76" s="104"/>
      <c r="BE76" s="104"/>
      <c r="BF76" s="255"/>
    </row>
    <row r="77" spans="1:58" ht="13" customHeight="1" x14ac:dyDescent="0.25">
      <c r="A77" s="26" t="s">
        <v>417</v>
      </c>
      <c r="B77" s="188">
        <v>1</v>
      </c>
      <c r="C77" s="223">
        <v>23.815802653952002</v>
      </c>
      <c r="D77" s="225">
        <v>1.0802834037273299</v>
      </c>
      <c r="E77" s="223">
        <v>39.191477008206803</v>
      </c>
      <c r="F77" s="225">
        <v>3.3147967238887999</v>
      </c>
      <c r="G77" s="223">
        <v>30.163119736745401</v>
      </c>
      <c r="H77" s="225">
        <v>3.0593059737388999</v>
      </c>
      <c r="I77" s="223">
        <v>19.528812944746299</v>
      </c>
      <c r="J77" s="225">
        <v>1.11892063511172</v>
      </c>
      <c r="K77" s="223">
        <v>-19.6626640634605</v>
      </c>
      <c r="L77" s="225">
        <v>3.5530942903907001</v>
      </c>
      <c r="M77" s="223">
        <v>16.005404532968601</v>
      </c>
      <c r="N77" s="225">
        <v>0.95689217725181697</v>
      </c>
      <c r="O77" s="223">
        <v>25.728437742198999</v>
      </c>
      <c r="P77" s="225">
        <v>3.11723815738404</v>
      </c>
      <c r="Q77" s="223">
        <v>18.908615789643601</v>
      </c>
      <c r="R77" s="225">
        <v>2.4725726334870002</v>
      </c>
      <c r="S77" s="223">
        <v>13.4854883124742</v>
      </c>
      <c r="T77" s="225">
        <v>1.0682474460335001</v>
      </c>
      <c r="U77" s="223">
        <v>-12.242949429724799</v>
      </c>
      <c r="V77" s="225">
        <v>3.3630052686069098</v>
      </c>
      <c r="W77" s="223">
        <v>12.3325904984773</v>
      </c>
      <c r="X77" s="225">
        <v>0.90007373772527499</v>
      </c>
      <c r="Y77" s="223">
        <v>15.587723294237399</v>
      </c>
      <c r="Z77" s="225">
        <v>2.70553158448145</v>
      </c>
      <c r="AA77" s="223">
        <v>12.455825178294701</v>
      </c>
      <c r="AB77" s="225">
        <v>2.30206409003942</v>
      </c>
      <c r="AC77" s="223">
        <v>11.654071036406901</v>
      </c>
      <c r="AD77" s="225">
        <v>1.0118134416226701</v>
      </c>
      <c r="AE77" s="223">
        <v>-3.9336522578305502</v>
      </c>
      <c r="AF77" s="225">
        <v>2.9618455009674101</v>
      </c>
      <c r="AG77" s="223">
        <v>17.898142629593199</v>
      </c>
      <c r="AH77" s="225">
        <v>1.0884428517212701</v>
      </c>
      <c r="AI77" s="223">
        <v>23.146536103895698</v>
      </c>
      <c r="AJ77" s="225">
        <v>3.1065698204311301</v>
      </c>
      <c r="AK77" s="223">
        <v>20.204312931342201</v>
      </c>
      <c r="AL77" s="225">
        <v>2.6714943840448599</v>
      </c>
      <c r="AM77" s="223">
        <v>16.3160511270417</v>
      </c>
      <c r="AN77" s="225">
        <v>1.17917623130117</v>
      </c>
      <c r="AO77" s="223">
        <v>-6.83048497685391</v>
      </c>
      <c r="AP77" s="225">
        <v>3.3353108139681198</v>
      </c>
      <c r="AQ77" s="223">
        <v>7.8375362175538497</v>
      </c>
      <c r="AR77" s="225">
        <v>1.6142006045325501</v>
      </c>
      <c r="AS77" s="223">
        <v>5.25550405104915</v>
      </c>
      <c r="AT77" s="225">
        <v>1.2732133065417</v>
      </c>
      <c r="AU77" s="223">
        <v>3.2525733687101201</v>
      </c>
      <c r="AV77" s="225">
        <v>1.20719778786279</v>
      </c>
      <c r="AW77" s="223">
        <v>6.8582760043545896</v>
      </c>
      <c r="AX77" s="225">
        <v>1.40163076490154</v>
      </c>
      <c r="AY77" s="104"/>
      <c r="AZ77" s="104"/>
      <c r="BA77" s="104"/>
      <c r="BB77" s="104"/>
      <c r="BC77" s="104"/>
      <c r="BD77" s="104"/>
      <c r="BE77" s="104"/>
      <c r="BF77" s="255"/>
    </row>
    <row r="78" spans="1:58" ht="13" customHeight="1" x14ac:dyDescent="0.25">
      <c r="A78" s="26" t="s">
        <v>423</v>
      </c>
      <c r="B78" s="188">
        <v>1</v>
      </c>
      <c r="C78" s="223">
        <v>21.827772921135701</v>
      </c>
      <c r="D78" s="225">
        <v>1.15299163466054</v>
      </c>
      <c r="E78" s="223">
        <v>20.378996258801202</v>
      </c>
      <c r="F78" s="225">
        <v>1.85165413501336</v>
      </c>
      <c r="G78" s="223">
        <v>18.206490259111099</v>
      </c>
      <c r="H78" s="225">
        <v>1.89740234117508</v>
      </c>
      <c r="I78" s="223">
        <v>24.8444113633245</v>
      </c>
      <c r="J78" s="225">
        <v>1.73677225348015</v>
      </c>
      <c r="K78" s="223">
        <v>4.4654151045233599</v>
      </c>
      <c r="L78" s="225">
        <v>2.4535949681213798</v>
      </c>
      <c r="M78" s="223">
        <v>10.55125885142</v>
      </c>
      <c r="N78" s="225">
        <v>0.77992325647340499</v>
      </c>
      <c r="O78" s="223">
        <v>10.193544685694301</v>
      </c>
      <c r="P78" s="225">
        <v>1.4505800040921999</v>
      </c>
      <c r="Q78" s="223">
        <v>8.1108268516722504</v>
      </c>
      <c r="R78" s="225">
        <v>1.34664661754228</v>
      </c>
      <c r="S78" s="223">
        <v>12.0423621526177</v>
      </c>
      <c r="T78" s="225">
        <v>1.18608421048747</v>
      </c>
      <c r="U78" s="223">
        <v>1.8488174669233799</v>
      </c>
      <c r="V78" s="225">
        <v>1.8056640164075</v>
      </c>
      <c r="W78" s="223">
        <v>10.464419999076799</v>
      </c>
      <c r="X78" s="225">
        <v>0.66708023578785103</v>
      </c>
      <c r="Y78" s="223">
        <v>10.4885942781743</v>
      </c>
      <c r="Z78" s="225">
        <v>1.27727961103886</v>
      </c>
      <c r="AA78" s="223">
        <v>9.7524920237732893</v>
      </c>
      <c r="AB78" s="225">
        <v>1.56853991992482</v>
      </c>
      <c r="AC78" s="223">
        <v>11.147364180802899</v>
      </c>
      <c r="AD78" s="225">
        <v>0.90810716517856604</v>
      </c>
      <c r="AE78" s="223">
        <v>0.65876990262855595</v>
      </c>
      <c r="AF78" s="225">
        <v>1.5408848907655199</v>
      </c>
      <c r="AG78" s="223">
        <v>11.4534060874857</v>
      </c>
      <c r="AH78" s="225">
        <v>0.76095340169108505</v>
      </c>
      <c r="AI78" s="223">
        <v>12.456365498041899</v>
      </c>
      <c r="AJ78" s="225">
        <v>1.6483927078754901</v>
      </c>
      <c r="AK78" s="223">
        <v>9.0264157662224704</v>
      </c>
      <c r="AL78" s="225">
        <v>1.2518857375424799</v>
      </c>
      <c r="AM78" s="223">
        <v>12.447170166218299</v>
      </c>
      <c r="AN78" s="225">
        <v>1.24188021960564</v>
      </c>
      <c r="AO78" s="223">
        <v>-9.1953318236015508E-3</v>
      </c>
      <c r="AP78" s="225">
        <v>2.19906013892885</v>
      </c>
      <c r="AQ78" s="223">
        <v>1.2219628185206599</v>
      </c>
      <c r="AR78" s="225">
        <v>1.4577876912732901</v>
      </c>
      <c r="AS78" s="223">
        <v>-1.57477665113291</v>
      </c>
      <c r="AT78" s="225">
        <v>1.02718394741715</v>
      </c>
      <c r="AU78" s="223">
        <v>-2.35721341544137</v>
      </c>
      <c r="AV78" s="225">
        <v>1.0921464781072501</v>
      </c>
      <c r="AW78" s="223">
        <v>-2.5052880620348499</v>
      </c>
      <c r="AX78" s="225">
        <v>1.0977152146456699</v>
      </c>
      <c r="AY78" s="104"/>
      <c r="AZ78" s="104"/>
      <c r="BA78" s="104"/>
      <c r="BB78" s="104"/>
      <c r="BC78" s="104"/>
      <c r="BD78" s="104"/>
      <c r="BE78" s="104"/>
      <c r="BF78" s="255"/>
    </row>
    <row r="79" spans="1:58" ht="13" customHeight="1" x14ac:dyDescent="0.25">
      <c r="A79" s="26" t="s">
        <v>428</v>
      </c>
      <c r="B79" s="188">
        <v>1</v>
      </c>
      <c r="C79" s="223">
        <v>10.4259248058101</v>
      </c>
      <c r="D79" s="225">
        <v>0.74171422281403898</v>
      </c>
      <c r="E79" s="223">
        <v>12.925937086374001</v>
      </c>
      <c r="F79" s="225">
        <v>2.1311545555921501</v>
      </c>
      <c r="G79" s="223">
        <v>7.6709602226496401</v>
      </c>
      <c r="H79" s="225">
        <v>1.4141166575455399</v>
      </c>
      <c r="I79" s="223">
        <v>10.183153025242399</v>
      </c>
      <c r="J79" s="225">
        <v>0.95200934581931695</v>
      </c>
      <c r="K79" s="223">
        <v>-2.7427840611316201</v>
      </c>
      <c r="L79" s="225">
        <v>2.3829904720885402</v>
      </c>
      <c r="M79" s="223">
        <v>7.6740602208480198</v>
      </c>
      <c r="N79" s="225">
        <v>0.65804465366198905</v>
      </c>
      <c r="O79" s="223">
        <v>8.7760478802952804</v>
      </c>
      <c r="P79" s="225">
        <v>1.6910341862929199</v>
      </c>
      <c r="Q79" s="223">
        <v>6.4465081805461599</v>
      </c>
      <c r="R79" s="225">
        <v>1.4517075664178201</v>
      </c>
      <c r="S79" s="223">
        <v>6.89355236220457</v>
      </c>
      <c r="T79" s="225">
        <v>0.75528396562923905</v>
      </c>
      <c r="U79" s="223">
        <v>-1.8824955180906999</v>
      </c>
      <c r="V79" s="225">
        <v>1.7189605855124499</v>
      </c>
      <c r="W79" s="223">
        <v>7.6351754537975198</v>
      </c>
      <c r="X79" s="225">
        <v>0.55214364127027604</v>
      </c>
      <c r="Y79" s="223">
        <v>10.0387530834555</v>
      </c>
      <c r="Z79" s="225">
        <v>1.8974988701504301</v>
      </c>
      <c r="AA79" s="223">
        <v>5.1399665658245199</v>
      </c>
      <c r="AB79" s="225">
        <v>1.33503675576702</v>
      </c>
      <c r="AC79" s="223">
        <v>7.0981384127059401</v>
      </c>
      <c r="AD79" s="225">
        <v>0.64233849049467295</v>
      </c>
      <c r="AE79" s="223">
        <v>-2.9406146707495799</v>
      </c>
      <c r="AF79" s="225">
        <v>1.9787992834396999</v>
      </c>
      <c r="AG79" s="223">
        <v>7.2715851140294303</v>
      </c>
      <c r="AH79" s="225">
        <v>0.638146933775536</v>
      </c>
      <c r="AI79" s="223">
        <v>10.3512274904076</v>
      </c>
      <c r="AJ79" s="225">
        <v>1.92662959277151</v>
      </c>
      <c r="AK79" s="223">
        <v>5.79151935715268</v>
      </c>
      <c r="AL79" s="225">
        <v>1.2374433778345</v>
      </c>
      <c r="AM79" s="223">
        <v>6.4652376587685998</v>
      </c>
      <c r="AN79" s="225">
        <v>0.76163645067127395</v>
      </c>
      <c r="AO79" s="223">
        <v>-3.88598983163899</v>
      </c>
      <c r="AP79" s="225">
        <v>2.0494061016702898</v>
      </c>
      <c r="AQ79" s="223">
        <v>-0.86125149025817105</v>
      </c>
      <c r="AR79" s="225">
        <v>1.11045442104752</v>
      </c>
      <c r="AS79" s="223">
        <v>-2.1616434686822799</v>
      </c>
      <c r="AT79" s="225">
        <v>1.0650269666568499</v>
      </c>
      <c r="AU79" s="223">
        <v>-2.8631236537287199</v>
      </c>
      <c r="AV79" s="225">
        <v>0.98505639368404097</v>
      </c>
      <c r="AW79" s="223">
        <v>-1.7378237430342101</v>
      </c>
      <c r="AX79" s="225">
        <v>0.90627147102745498</v>
      </c>
      <c r="AY79" s="104"/>
      <c r="AZ79" s="104"/>
      <c r="BA79" s="104"/>
      <c r="BB79" s="104"/>
      <c r="BC79" s="104"/>
      <c r="BD79" s="104"/>
      <c r="BE79" s="104"/>
      <c r="BF79" s="255"/>
    </row>
    <row r="80" spans="1:58" ht="13" customHeight="1" x14ac:dyDescent="0.25">
      <c r="A80" s="26" t="s">
        <v>433</v>
      </c>
      <c r="B80" s="188">
        <v>1</v>
      </c>
      <c r="C80" s="223">
        <v>24.052735725196399</v>
      </c>
      <c r="D80" s="225">
        <v>1.09064782937853</v>
      </c>
      <c r="E80" s="223">
        <v>33.350821698256802</v>
      </c>
      <c r="F80" s="225">
        <v>2.5399084265112402</v>
      </c>
      <c r="G80" s="223">
        <v>29.062552368253002</v>
      </c>
      <c r="H80" s="225">
        <v>2.8218984777939702</v>
      </c>
      <c r="I80" s="223">
        <v>20.646705340795702</v>
      </c>
      <c r="J80" s="225">
        <v>1.1875520238404</v>
      </c>
      <c r="K80" s="223">
        <v>-12.7041163574611</v>
      </c>
      <c r="L80" s="225">
        <v>2.5702924143508201</v>
      </c>
      <c r="M80" s="223">
        <v>18.9977751067592</v>
      </c>
      <c r="N80" s="225">
        <v>0.97548374881371602</v>
      </c>
      <c r="O80" s="223">
        <v>28.402752458442301</v>
      </c>
      <c r="P80" s="225">
        <v>2.3334626034291199</v>
      </c>
      <c r="Q80" s="223">
        <v>22.106045133397298</v>
      </c>
      <c r="R80" s="225">
        <v>2.46893466399816</v>
      </c>
      <c r="S80" s="223">
        <v>16.1468057671132</v>
      </c>
      <c r="T80" s="225">
        <v>1.0758994536408699</v>
      </c>
      <c r="U80" s="223">
        <v>-12.255946691328999</v>
      </c>
      <c r="V80" s="225">
        <v>2.3687213667349898</v>
      </c>
      <c r="W80" s="223">
        <v>11.7099671167711</v>
      </c>
      <c r="X80" s="225">
        <v>0.76716399827939497</v>
      </c>
      <c r="Y80" s="223">
        <v>16.3865497623251</v>
      </c>
      <c r="Z80" s="225">
        <v>1.9435818516277099</v>
      </c>
      <c r="AA80" s="223">
        <v>15.169806591694201</v>
      </c>
      <c r="AB80" s="225">
        <v>2.2678480686427598</v>
      </c>
      <c r="AC80" s="223">
        <v>9.9035208233012408</v>
      </c>
      <c r="AD80" s="225">
        <v>0.92745844809908196</v>
      </c>
      <c r="AE80" s="223">
        <v>-6.4830289390238196</v>
      </c>
      <c r="AF80" s="225">
        <v>2.1170794283297498</v>
      </c>
      <c r="AG80" s="223">
        <v>20.823409179020501</v>
      </c>
      <c r="AH80" s="225">
        <v>1.0105804526131299</v>
      </c>
      <c r="AI80" s="223">
        <v>31.394182057214898</v>
      </c>
      <c r="AJ80" s="225">
        <v>2.4506678870396201</v>
      </c>
      <c r="AK80" s="223">
        <v>26.640012230155399</v>
      </c>
      <c r="AL80" s="225">
        <v>2.7845878779836899</v>
      </c>
      <c r="AM80" s="223">
        <v>17.091370058465699</v>
      </c>
      <c r="AN80" s="225">
        <v>1.1013190096374199</v>
      </c>
      <c r="AO80" s="223">
        <v>-14.3028119987493</v>
      </c>
      <c r="AP80" s="225">
        <v>2.4152980562172299</v>
      </c>
      <c r="AQ80" s="223">
        <v>4.6269415945962402</v>
      </c>
      <c r="AR80" s="225">
        <v>1.6058155921183801</v>
      </c>
      <c r="AS80" s="223">
        <v>4.1724093581659201</v>
      </c>
      <c r="AT80" s="225">
        <v>1.4438261521937401</v>
      </c>
      <c r="AU80" s="223">
        <v>-0.84490571472758802</v>
      </c>
      <c r="AV80" s="225">
        <v>1.2988463811548101</v>
      </c>
      <c r="AW80" s="223">
        <v>2.6937883539959202</v>
      </c>
      <c r="AX80" s="225">
        <v>1.52737745635277</v>
      </c>
      <c r="AY80" s="104"/>
      <c r="AZ80" s="104"/>
      <c r="BA80" s="104"/>
      <c r="BB80" s="104"/>
      <c r="BC80" s="104"/>
      <c r="BD80" s="104"/>
      <c r="BE80" s="104"/>
      <c r="BF80" s="255"/>
    </row>
    <row r="81" spans="1:58" ht="13" customHeight="1" x14ac:dyDescent="0.25">
      <c r="A81" s="26" t="s">
        <v>435</v>
      </c>
      <c r="B81" s="188">
        <v>1</v>
      </c>
      <c r="C81" s="223">
        <v>23.680505428549498</v>
      </c>
      <c r="D81" s="225">
        <v>1.08768760303058</v>
      </c>
      <c r="E81" s="223">
        <v>30.348963328427899</v>
      </c>
      <c r="F81" s="225">
        <v>3.02999913102839</v>
      </c>
      <c r="G81" s="223">
        <v>29.3340934722181</v>
      </c>
      <c r="H81" s="225">
        <v>2.2381787307322498</v>
      </c>
      <c r="I81" s="223">
        <v>20.515366558117702</v>
      </c>
      <c r="J81" s="225">
        <v>1.0788532843923799</v>
      </c>
      <c r="K81" s="223">
        <v>-9.8335967703101907</v>
      </c>
      <c r="L81" s="225">
        <v>2.9512620609172902</v>
      </c>
      <c r="M81" s="223">
        <v>20.186388202402402</v>
      </c>
      <c r="N81" s="225">
        <v>1.1532832043092101</v>
      </c>
      <c r="O81" s="223">
        <v>25.438880810820098</v>
      </c>
      <c r="P81" s="225">
        <v>2.71206696279167</v>
      </c>
      <c r="Q81" s="223">
        <v>26.400957342670502</v>
      </c>
      <c r="R81" s="225">
        <v>2.5423103101535598</v>
      </c>
      <c r="S81" s="223">
        <v>17.0013061548471</v>
      </c>
      <c r="T81" s="225">
        <v>1.1154588174573801</v>
      </c>
      <c r="U81" s="223">
        <v>-8.4375746559729894</v>
      </c>
      <c r="V81" s="225">
        <v>2.7116156819185</v>
      </c>
      <c r="W81" s="223">
        <v>13.311357523385199</v>
      </c>
      <c r="X81" s="225">
        <v>0.965382261975268</v>
      </c>
      <c r="Y81" s="223">
        <v>22.781860985477302</v>
      </c>
      <c r="Z81" s="225">
        <v>2.4695015427626399</v>
      </c>
      <c r="AA81" s="223">
        <v>17.604572682178802</v>
      </c>
      <c r="AB81" s="225">
        <v>2.18240703233467</v>
      </c>
      <c r="AC81" s="223">
        <v>9.77853249201568</v>
      </c>
      <c r="AD81" s="225">
        <v>0.94633844305802695</v>
      </c>
      <c r="AE81" s="223">
        <v>-13.0033284934617</v>
      </c>
      <c r="AF81" s="225">
        <v>2.4235422884247</v>
      </c>
      <c r="AG81" s="223">
        <v>26.014990214248101</v>
      </c>
      <c r="AH81" s="225">
        <v>1.22176291592011</v>
      </c>
      <c r="AI81" s="223">
        <v>34.137267250747399</v>
      </c>
      <c r="AJ81" s="225">
        <v>2.7071364704158398</v>
      </c>
      <c r="AK81" s="223">
        <v>32.035884391755197</v>
      </c>
      <c r="AL81" s="225">
        <v>2.32495543961012</v>
      </c>
      <c r="AM81" s="223">
        <v>22.448110804710399</v>
      </c>
      <c r="AN81" s="225">
        <v>1.3518282506569099</v>
      </c>
      <c r="AO81" s="223">
        <v>-11.689156446037</v>
      </c>
      <c r="AP81" s="225">
        <v>2.9590042394434999</v>
      </c>
      <c r="AQ81" s="223">
        <v>-5.3240538446736299</v>
      </c>
      <c r="AR81" s="225">
        <v>1.50795879427845</v>
      </c>
      <c r="AS81" s="223">
        <v>-3.55916500845637</v>
      </c>
      <c r="AT81" s="225">
        <v>1.50649679838656</v>
      </c>
      <c r="AU81" s="223">
        <v>-11.809578747565499</v>
      </c>
      <c r="AV81" s="225">
        <v>1.29754880111507</v>
      </c>
      <c r="AW81" s="223">
        <v>-3.3954233102565698</v>
      </c>
      <c r="AX81" s="225">
        <v>1.55568193874445</v>
      </c>
      <c r="AY81" s="104"/>
      <c r="AZ81" s="104"/>
      <c r="BA81" s="104"/>
      <c r="BB81" s="104"/>
      <c r="BC81" s="104"/>
      <c r="BD81" s="104"/>
      <c r="BE81" s="104"/>
      <c r="BF81" s="255"/>
    </row>
    <row r="82" spans="1:58" ht="13" customHeight="1" x14ac:dyDescent="0.25">
      <c r="A82" s="26" t="s">
        <v>437</v>
      </c>
      <c r="B82" s="188">
        <v>1</v>
      </c>
      <c r="C82" s="223">
        <v>15.766864376234899</v>
      </c>
      <c r="D82" s="225">
        <v>0.83946957933259903</v>
      </c>
      <c r="E82" s="223">
        <v>26.283188871583899</v>
      </c>
      <c r="F82" s="225">
        <v>2.8635458347967502</v>
      </c>
      <c r="G82" s="223">
        <v>16.991612958452599</v>
      </c>
      <c r="H82" s="225">
        <v>2.1558354199648702</v>
      </c>
      <c r="I82" s="223">
        <v>13.4272309967085</v>
      </c>
      <c r="J82" s="225">
        <v>0.87407578772964301</v>
      </c>
      <c r="K82" s="223">
        <v>-12.8559578748755</v>
      </c>
      <c r="L82" s="225">
        <v>3.0664052329387999</v>
      </c>
      <c r="M82" s="223">
        <v>10.2090827771046</v>
      </c>
      <c r="N82" s="225">
        <v>0.79120937970647298</v>
      </c>
      <c r="O82" s="223">
        <v>14.2330706576626</v>
      </c>
      <c r="P82" s="225">
        <v>2.6528787287385098</v>
      </c>
      <c r="Q82" s="223">
        <v>11.5923977607365</v>
      </c>
      <c r="R82" s="225">
        <v>1.83236822060979</v>
      </c>
      <c r="S82" s="223">
        <v>9.0688958485025299</v>
      </c>
      <c r="T82" s="225">
        <v>0.70544279025629397</v>
      </c>
      <c r="U82" s="223">
        <v>-5.1641748091600599</v>
      </c>
      <c r="V82" s="225">
        <v>2.6890846648164302</v>
      </c>
      <c r="W82" s="223">
        <v>9.2936131393980101</v>
      </c>
      <c r="X82" s="225">
        <v>0.74857729817499896</v>
      </c>
      <c r="Y82" s="223">
        <v>15.3326001424947</v>
      </c>
      <c r="Z82" s="225">
        <v>3.0561176068854299</v>
      </c>
      <c r="AA82" s="223">
        <v>9.6320706351639096</v>
      </c>
      <c r="AB82" s="225">
        <v>1.57888446948572</v>
      </c>
      <c r="AC82" s="223">
        <v>8.1090612865027492</v>
      </c>
      <c r="AD82" s="225">
        <v>0.78243843862974005</v>
      </c>
      <c r="AE82" s="223">
        <v>-7.2235388559919702</v>
      </c>
      <c r="AF82" s="225">
        <v>3.2191197708280299</v>
      </c>
      <c r="AG82" s="223">
        <v>11.0609952987213</v>
      </c>
      <c r="AH82" s="225">
        <v>0.71481706030291603</v>
      </c>
      <c r="AI82" s="223">
        <v>19.797699717008999</v>
      </c>
      <c r="AJ82" s="225">
        <v>2.59068326163462</v>
      </c>
      <c r="AK82" s="223">
        <v>11.595639447177399</v>
      </c>
      <c r="AL82" s="225">
        <v>1.77018340552033</v>
      </c>
      <c r="AM82" s="223">
        <v>9.2920222133124302</v>
      </c>
      <c r="AN82" s="225">
        <v>0.72862100952672604</v>
      </c>
      <c r="AO82" s="223">
        <v>-10.505677503696599</v>
      </c>
      <c r="AP82" s="225">
        <v>2.7568268914441099</v>
      </c>
      <c r="AQ82" s="223">
        <v>-3.7571241721048101</v>
      </c>
      <c r="AR82" s="225">
        <v>1.1852773635392799</v>
      </c>
      <c r="AS82" s="223">
        <v>-3.0782582824871998</v>
      </c>
      <c r="AT82" s="225">
        <v>1.05383118855976</v>
      </c>
      <c r="AU82" s="223">
        <v>-9.1774526446002103</v>
      </c>
      <c r="AV82" s="225">
        <v>1.0698847077123299</v>
      </c>
      <c r="AW82" s="223">
        <v>-4.3903576034235501</v>
      </c>
      <c r="AX82" s="225">
        <v>1.0355254763639301</v>
      </c>
      <c r="AY82" s="104"/>
      <c r="AZ82" s="104"/>
      <c r="BA82" s="104"/>
      <c r="BB82" s="104"/>
      <c r="BC82" s="104"/>
      <c r="BD82" s="104"/>
      <c r="BE82" s="104"/>
      <c r="BF82" s="255"/>
    </row>
    <row r="83" spans="1:58" ht="13" customHeight="1" x14ac:dyDescent="0.25">
      <c r="A83" s="26" t="s">
        <v>438</v>
      </c>
      <c r="B83" s="188">
        <v>1</v>
      </c>
      <c r="C83" s="223">
        <v>24.1434023819847</v>
      </c>
      <c r="D83" s="225">
        <v>1.2504689547909</v>
      </c>
      <c r="E83" s="223">
        <v>30.989328405499901</v>
      </c>
      <c r="F83" s="225">
        <v>3.0618698692977602</v>
      </c>
      <c r="G83" s="223">
        <v>24.104280273164001</v>
      </c>
      <c r="H83" s="225">
        <v>2.0802059623054601</v>
      </c>
      <c r="I83" s="223">
        <v>19.625928794330001</v>
      </c>
      <c r="J83" s="225">
        <v>1.23385051796824</v>
      </c>
      <c r="K83" s="223">
        <v>-11.3633996111699</v>
      </c>
      <c r="L83" s="225">
        <v>3.3773266947018499</v>
      </c>
      <c r="M83" s="223">
        <v>16.325168053530899</v>
      </c>
      <c r="N83" s="225">
        <v>0.92086957987027096</v>
      </c>
      <c r="O83" s="223">
        <v>20.566881214291602</v>
      </c>
      <c r="P83" s="225">
        <v>2.0227282602632402</v>
      </c>
      <c r="Q83" s="223">
        <v>15.6707237114185</v>
      </c>
      <c r="R83" s="225">
        <v>1.4267984113069301</v>
      </c>
      <c r="S83" s="223">
        <v>13.875752824882699</v>
      </c>
      <c r="T83" s="225">
        <v>1.30014931053381</v>
      </c>
      <c r="U83" s="223">
        <v>-6.6911283894089504</v>
      </c>
      <c r="V83" s="225">
        <v>2.4072718000456601</v>
      </c>
      <c r="W83" s="223">
        <v>13.883076698806001</v>
      </c>
      <c r="X83" s="225">
        <v>0.84803251901815302</v>
      </c>
      <c r="Y83" s="223">
        <v>18.142109939785001</v>
      </c>
      <c r="Z83" s="225">
        <v>1.97337417297669</v>
      </c>
      <c r="AA83" s="223">
        <v>13.0188612281838</v>
      </c>
      <c r="AB83" s="225">
        <v>1.26432525393839</v>
      </c>
      <c r="AC83" s="223">
        <v>11.7431403802443</v>
      </c>
      <c r="AD83" s="225">
        <v>1.3027447303691899</v>
      </c>
      <c r="AE83" s="223">
        <v>-6.3989695595407303</v>
      </c>
      <c r="AF83" s="225">
        <v>2.3492819376388998</v>
      </c>
      <c r="AG83" s="223">
        <v>13.1632679407228</v>
      </c>
      <c r="AH83" s="225">
        <v>0.89163831226563595</v>
      </c>
      <c r="AI83" s="223">
        <v>19.036487752838301</v>
      </c>
      <c r="AJ83" s="225">
        <v>2.2012866166254001</v>
      </c>
      <c r="AK83" s="223">
        <v>12.133960402650899</v>
      </c>
      <c r="AL83" s="225">
        <v>1.3596585588941501</v>
      </c>
      <c r="AM83" s="223">
        <v>10.008902041373601</v>
      </c>
      <c r="AN83" s="225">
        <v>1.08636360951725</v>
      </c>
      <c r="AO83" s="223">
        <v>-9.0275857114647504</v>
      </c>
      <c r="AP83" s="225">
        <v>2.3464122426469101</v>
      </c>
      <c r="AQ83" s="223">
        <v>2.71367771353317</v>
      </c>
      <c r="AR83" s="225">
        <v>1.9128836353913099</v>
      </c>
      <c r="AS83" s="223">
        <v>2.4317311484149</v>
      </c>
      <c r="AT83" s="225">
        <v>1.37053915582306</v>
      </c>
      <c r="AU83" s="223">
        <v>0.86338084781104596</v>
      </c>
      <c r="AV83" s="225">
        <v>1.33193961040176</v>
      </c>
      <c r="AW83" s="223">
        <v>-0.373343378018554</v>
      </c>
      <c r="AX83" s="225">
        <v>1.53784454038642</v>
      </c>
      <c r="AY83" s="104"/>
      <c r="AZ83" s="104"/>
      <c r="BA83" s="104"/>
      <c r="BB83" s="104"/>
      <c r="BC83" s="104"/>
      <c r="BD83" s="104"/>
      <c r="BE83" s="104"/>
      <c r="BF83" s="255"/>
    </row>
    <row r="84" spans="1:58" ht="13" customHeight="1" x14ac:dyDescent="0.25">
      <c r="A84" s="62" t="s">
        <v>449</v>
      </c>
      <c r="B84" s="189">
        <v>1</v>
      </c>
      <c r="C84" s="247">
        <v>23.4346739824345</v>
      </c>
      <c r="D84" s="250">
        <v>0.32778894217536902</v>
      </c>
      <c r="E84" s="247">
        <v>31.444994855232999</v>
      </c>
      <c r="F84" s="250">
        <v>0.83399854664230999</v>
      </c>
      <c r="G84" s="247">
        <v>25.890237626955301</v>
      </c>
      <c r="H84" s="250">
        <v>0.71058843804523697</v>
      </c>
      <c r="I84" s="247">
        <v>20.771245038244398</v>
      </c>
      <c r="J84" s="250">
        <v>0.38301235048481003</v>
      </c>
      <c r="K84" s="247">
        <v>-10.6737498169886</v>
      </c>
      <c r="L84" s="250">
        <v>0.89707174831722403</v>
      </c>
      <c r="M84" s="247">
        <v>16.706524662564799</v>
      </c>
      <c r="N84" s="250">
        <v>0.27687830253148199</v>
      </c>
      <c r="O84" s="247">
        <v>21.909552448573599</v>
      </c>
      <c r="P84" s="250">
        <v>0.73399266258318796</v>
      </c>
      <c r="Q84" s="247">
        <v>18.537847305426698</v>
      </c>
      <c r="R84" s="250">
        <v>0.65967784826690201</v>
      </c>
      <c r="S84" s="247">
        <v>14.852714922811501</v>
      </c>
      <c r="T84" s="250">
        <v>0.32402738183916902</v>
      </c>
      <c r="U84" s="247">
        <v>-7.0568375257621598</v>
      </c>
      <c r="V84" s="250">
        <v>0.79013297069623101</v>
      </c>
      <c r="W84" s="247">
        <v>12.3120824977658</v>
      </c>
      <c r="X84" s="250">
        <v>0.25613304196845299</v>
      </c>
      <c r="Y84" s="247">
        <v>16.619553783939899</v>
      </c>
      <c r="Z84" s="250">
        <v>0.66910266949364205</v>
      </c>
      <c r="AA84" s="247">
        <v>13.758065381696101</v>
      </c>
      <c r="AB84" s="250">
        <v>0.63204119913242696</v>
      </c>
      <c r="AC84" s="247">
        <v>10.6907443965422</v>
      </c>
      <c r="AD84" s="250">
        <v>0.30794545061623702</v>
      </c>
      <c r="AE84" s="247">
        <v>-5.92880938739762</v>
      </c>
      <c r="AF84" s="250">
        <v>0.73480051744216102</v>
      </c>
      <c r="AG84" s="247">
        <v>19.257312825914301</v>
      </c>
      <c r="AH84" s="250">
        <v>0.30012134455753497</v>
      </c>
      <c r="AI84" s="247">
        <v>25.748942758958499</v>
      </c>
      <c r="AJ84" s="250">
        <v>0.75344743632611799</v>
      </c>
      <c r="AK84" s="247">
        <v>20.850934773519999</v>
      </c>
      <c r="AL84" s="250">
        <v>0.68829123301446105</v>
      </c>
      <c r="AM84" s="247">
        <v>17.1955221459197</v>
      </c>
      <c r="AN84" s="250">
        <v>0.363420484330159</v>
      </c>
      <c r="AO84" s="247">
        <v>-8.5534206130387709</v>
      </c>
      <c r="AP84" s="250">
        <v>0.83224544903505104</v>
      </c>
      <c r="AQ84" s="247">
        <v>0.92926863838180795</v>
      </c>
      <c r="AR84" s="250">
        <v>0.47249888876363899</v>
      </c>
      <c r="AS84" s="247">
        <v>0.18870177628657001</v>
      </c>
      <c r="AT84" s="250">
        <v>0.40582564931247</v>
      </c>
      <c r="AU84" s="247">
        <v>-5.1134478717472804</v>
      </c>
      <c r="AV84" s="250">
        <v>0.37725291323924398</v>
      </c>
      <c r="AW84" s="247">
        <v>0.195805816213698</v>
      </c>
      <c r="AX84" s="250">
        <v>0.43263860164051399</v>
      </c>
      <c r="AY84" s="104"/>
      <c r="AZ84" s="104"/>
      <c r="BA84" s="104"/>
      <c r="BB84" s="104"/>
      <c r="BC84" s="104"/>
      <c r="BD84" s="104"/>
      <c r="BE84" s="104"/>
      <c r="BF84" s="255"/>
    </row>
    <row r="85" spans="1:58" ht="13" customHeight="1" x14ac:dyDescent="0.25">
      <c r="A85" s="26" t="s">
        <v>121</v>
      </c>
      <c r="B85" s="188">
        <v>1</v>
      </c>
      <c r="C85" s="223">
        <v>34.7469361477375</v>
      </c>
      <c r="D85" s="225">
        <v>1.30306349843414</v>
      </c>
      <c r="E85" s="223">
        <v>42.861033237549101</v>
      </c>
      <c r="F85" s="225">
        <v>3.5393760462997901</v>
      </c>
      <c r="G85" s="223">
        <v>38.564984366190899</v>
      </c>
      <c r="H85" s="225">
        <v>3.0028854008286099</v>
      </c>
      <c r="I85" s="223">
        <v>31.216954369534701</v>
      </c>
      <c r="J85" s="225">
        <v>1.7347304305672799</v>
      </c>
      <c r="K85" s="223">
        <v>-11.644078868014301</v>
      </c>
      <c r="L85" s="225">
        <v>3.9979661303120801</v>
      </c>
      <c r="M85" s="223">
        <v>30.060919323708202</v>
      </c>
      <c r="N85" s="225">
        <v>1.21026576888527</v>
      </c>
      <c r="O85" s="223">
        <v>36.905970971903002</v>
      </c>
      <c r="P85" s="225">
        <v>3.4086757563059802</v>
      </c>
      <c r="Q85" s="223">
        <v>36.731741696872398</v>
      </c>
      <c r="R85" s="225">
        <v>3.4105734763962401</v>
      </c>
      <c r="S85" s="223">
        <v>25.848623899633601</v>
      </c>
      <c r="T85" s="225">
        <v>1.38175837171876</v>
      </c>
      <c r="U85" s="223">
        <v>-11.057347072269501</v>
      </c>
      <c r="V85" s="225">
        <v>3.6990109054101801</v>
      </c>
      <c r="W85" s="223">
        <v>13.0660735777884</v>
      </c>
      <c r="X85" s="225">
        <v>0.98023358111794801</v>
      </c>
      <c r="Y85" s="223">
        <v>14.7162224515593</v>
      </c>
      <c r="Z85" s="225">
        <v>2.6511384264885298</v>
      </c>
      <c r="AA85" s="223">
        <v>18.033711417081498</v>
      </c>
      <c r="AB85" s="225">
        <v>2.5636353168919199</v>
      </c>
      <c r="AC85" s="223">
        <v>10.7021512429206</v>
      </c>
      <c r="AD85" s="225">
        <v>1.02182162676391</v>
      </c>
      <c r="AE85" s="223">
        <v>-4.0140712086387103</v>
      </c>
      <c r="AF85" s="225">
        <v>2.8708802387650101</v>
      </c>
      <c r="AG85" s="223">
        <v>31.1031516766833</v>
      </c>
      <c r="AH85" s="225">
        <v>1.31367466279645</v>
      </c>
      <c r="AI85" s="223">
        <v>41.2075546384566</v>
      </c>
      <c r="AJ85" s="225">
        <v>3.2432090625998802</v>
      </c>
      <c r="AK85" s="223">
        <v>36.017305320782398</v>
      </c>
      <c r="AL85" s="225">
        <v>3.0180674894470898</v>
      </c>
      <c r="AM85" s="223">
        <v>26.637551451514899</v>
      </c>
      <c r="AN85" s="225">
        <v>1.5767294962640499</v>
      </c>
      <c r="AO85" s="223">
        <v>-14.570003186941699</v>
      </c>
      <c r="AP85" s="225">
        <v>3.5360101694272799</v>
      </c>
      <c r="AQ85" s="223">
        <v>4.4737648605284601</v>
      </c>
      <c r="AR85" s="225">
        <v>2.0531037960864702</v>
      </c>
      <c r="AS85" s="223">
        <v>4.3133442645216196</v>
      </c>
      <c r="AT85" s="225">
        <v>1.8717991910871099</v>
      </c>
      <c r="AU85" s="223">
        <v>-7.2800287763590203</v>
      </c>
      <c r="AV85" s="225">
        <v>1.8282170634045101</v>
      </c>
      <c r="AW85" s="223">
        <v>1.6326472256425499</v>
      </c>
      <c r="AX85" s="225">
        <v>2.0771849203619199</v>
      </c>
      <c r="AY85" s="104"/>
      <c r="AZ85" s="104"/>
      <c r="BA85" s="104"/>
      <c r="BB85" s="104"/>
      <c r="BC85" s="104"/>
      <c r="BD85" s="104"/>
      <c r="BE85" s="104"/>
      <c r="BF85" s="255"/>
    </row>
    <row r="86" spans="1:58" ht="13" customHeight="1" x14ac:dyDescent="0.25">
      <c r="A86" s="26" t="s">
        <v>446</v>
      </c>
      <c r="B86" s="188">
        <v>1</v>
      </c>
      <c r="C86" s="223">
        <v>21.725539947663101</v>
      </c>
      <c r="D86" s="225">
        <v>1.9892305190872901</v>
      </c>
      <c r="E86" s="223">
        <v>25.186240924749001</v>
      </c>
      <c r="F86" s="225">
        <v>3.28854901499813</v>
      </c>
      <c r="G86" s="223">
        <v>23.213109805987798</v>
      </c>
      <c r="H86" s="225">
        <v>4.5974402972219899</v>
      </c>
      <c r="I86" s="223">
        <v>19.638254007532002</v>
      </c>
      <c r="J86" s="225">
        <v>2.2720749466324102</v>
      </c>
      <c r="K86" s="223">
        <v>-5.547986917217</v>
      </c>
      <c r="L86" s="225">
        <v>3.80115842805413</v>
      </c>
      <c r="M86" s="223">
        <v>19.0469840318579</v>
      </c>
      <c r="N86" s="225">
        <v>1.7681532893777701</v>
      </c>
      <c r="O86" s="223">
        <v>26.4070752532919</v>
      </c>
      <c r="P86" s="225">
        <v>3.5446930384817001</v>
      </c>
      <c r="Q86" s="223">
        <v>22.546954359632501</v>
      </c>
      <c r="R86" s="225">
        <v>4.5287489523583897</v>
      </c>
      <c r="S86" s="223">
        <v>15.1744742051971</v>
      </c>
      <c r="T86" s="225">
        <v>1.8779719688947301</v>
      </c>
      <c r="U86" s="223">
        <v>-11.2326010480948</v>
      </c>
      <c r="V86" s="225">
        <v>4.07485765451107</v>
      </c>
      <c r="W86" s="223">
        <v>7.4626552444955996</v>
      </c>
      <c r="X86" s="225">
        <v>1.00792798940967</v>
      </c>
      <c r="Y86" s="223">
        <v>8.0195116896231209</v>
      </c>
      <c r="Z86" s="225">
        <v>2.4199576826390601</v>
      </c>
      <c r="AA86" s="223">
        <v>9.1039722176595301</v>
      </c>
      <c r="AB86" s="225">
        <v>2.7306274668210602</v>
      </c>
      <c r="AC86" s="223">
        <v>5.91611145736855</v>
      </c>
      <c r="AD86" s="225">
        <v>1.0964576783008</v>
      </c>
      <c r="AE86" s="223">
        <v>-2.10340023225457</v>
      </c>
      <c r="AF86" s="225">
        <v>2.6002252670305799</v>
      </c>
      <c r="AG86" s="223">
        <v>19.594138041069201</v>
      </c>
      <c r="AH86" s="225">
        <v>1.60750256764433</v>
      </c>
      <c r="AI86" s="223">
        <v>26.030964125922399</v>
      </c>
      <c r="AJ86" s="225">
        <v>3.6404039310854102</v>
      </c>
      <c r="AK86" s="223">
        <v>22.877150052039799</v>
      </c>
      <c r="AL86" s="225">
        <v>4.3994703600557097</v>
      </c>
      <c r="AM86" s="223">
        <v>15.6186230761581</v>
      </c>
      <c r="AN86" s="225">
        <v>1.8332322663843801</v>
      </c>
      <c r="AO86" s="223">
        <v>-10.4123410497644</v>
      </c>
      <c r="AP86" s="225">
        <v>4.3482527862076701</v>
      </c>
      <c r="AQ86" s="223">
        <v>-6.0405298779971401</v>
      </c>
      <c r="AR86" s="225">
        <v>3.1292739639575502</v>
      </c>
      <c r="AS86" s="223">
        <v>-4.3449858052627599</v>
      </c>
      <c r="AT86" s="225">
        <v>2.9533581864825198</v>
      </c>
      <c r="AU86" s="223">
        <v>-10.4155323589383</v>
      </c>
      <c r="AV86" s="225">
        <v>2.0304032933781602</v>
      </c>
      <c r="AW86" s="223">
        <v>-6.2230755679656697</v>
      </c>
      <c r="AX86" s="225">
        <v>2.6512338657360801</v>
      </c>
      <c r="AY86" s="104"/>
      <c r="AZ86" s="104"/>
      <c r="BA86" s="104"/>
      <c r="BB86" s="104"/>
      <c r="BC86" s="104"/>
      <c r="BD86" s="104"/>
      <c r="BE86" s="104"/>
      <c r="BF86" s="255"/>
    </row>
    <row r="87" spans="1:58" ht="13" customHeight="1" x14ac:dyDescent="0.25">
      <c r="A87" s="27" t="s">
        <v>447</v>
      </c>
      <c r="B87" s="203">
        <v>1</v>
      </c>
      <c r="C87" s="233">
        <v>23.0424912935622</v>
      </c>
      <c r="D87" s="234">
        <v>1.86785075549463</v>
      </c>
      <c r="E87" s="233">
        <v>43.1244897293695</v>
      </c>
      <c r="F87" s="234">
        <v>4.7294551835396099</v>
      </c>
      <c r="G87" s="233">
        <v>23.684849747336798</v>
      </c>
      <c r="H87" s="234">
        <v>3.7368474476748998</v>
      </c>
      <c r="I87" s="233">
        <v>17.301673956352499</v>
      </c>
      <c r="J87" s="234">
        <v>1.9347340179385599</v>
      </c>
      <c r="K87" s="233">
        <v>-25.822815773016998</v>
      </c>
      <c r="L87" s="234">
        <v>4.9580190858412303</v>
      </c>
      <c r="M87" s="233">
        <v>17.527129369652599</v>
      </c>
      <c r="N87" s="234">
        <v>1.4334709421387399</v>
      </c>
      <c r="O87" s="233">
        <v>35.168181021879299</v>
      </c>
      <c r="P87" s="234">
        <v>4.2639948388131197</v>
      </c>
      <c r="Q87" s="233">
        <v>18.892967277237901</v>
      </c>
      <c r="R87" s="234">
        <v>3.84651492522634</v>
      </c>
      <c r="S87" s="233">
        <v>12.1456635854355</v>
      </c>
      <c r="T87" s="234">
        <v>1.56457356577881</v>
      </c>
      <c r="U87" s="233">
        <v>-23.0225174364437</v>
      </c>
      <c r="V87" s="234">
        <v>4.5942852149751499</v>
      </c>
      <c r="W87" s="233">
        <v>11.575090485961701</v>
      </c>
      <c r="X87" s="234">
        <v>1.2362902509923701</v>
      </c>
      <c r="Y87" s="233">
        <v>21.627929945235099</v>
      </c>
      <c r="Z87" s="234">
        <v>3.6711176962735901</v>
      </c>
      <c r="AA87" s="233">
        <v>14.3560632497682</v>
      </c>
      <c r="AB87" s="234">
        <v>3.6696749414988599</v>
      </c>
      <c r="AC87" s="233">
        <v>7.9560095693312203</v>
      </c>
      <c r="AD87" s="234">
        <v>1.3265928780212599</v>
      </c>
      <c r="AE87" s="233">
        <v>-13.6719203759039</v>
      </c>
      <c r="AF87" s="234">
        <v>3.93465876313034</v>
      </c>
      <c r="AG87" s="233">
        <v>21.8910888249567</v>
      </c>
      <c r="AH87" s="234">
        <v>1.82335227870594</v>
      </c>
      <c r="AI87" s="233">
        <v>37.3548315779368</v>
      </c>
      <c r="AJ87" s="234">
        <v>4.4560339842336596</v>
      </c>
      <c r="AK87" s="233">
        <v>24.917151428292399</v>
      </c>
      <c r="AL87" s="234">
        <v>4.4829717577024502</v>
      </c>
      <c r="AM87" s="233">
        <v>16.646792014469401</v>
      </c>
      <c r="AN87" s="234">
        <v>1.96294611276261</v>
      </c>
      <c r="AO87" s="233">
        <v>-20.708039563467398</v>
      </c>
      <c r="AP87" s="234">
        <v>4.9981912372252904</v>
      </c>
      <c r="AQ87" s="233">
        <v>0.10110935258017099</v>
      </c>
      <c r="AR87" s="234">
        <v>2.7855600642521701</v>
      </c>
      <c r="AS87" s="233">
        <v>1.04060725187978E-2</v>
      </c>
      <c r="AT87" s="234">
        <v>2.3267023059094001</v>
      </c>
      <c r="AU87" s="233">
        <v>-5.1479103108783004</v>
      </c>
      <c r="AV87" s="234">
        <v>2.2408934812729999</v>
      </c>
      <c r="AW87" s="233">
        <v>1.62063960751226</v>
      </c>
      <c r="AX87" s="234">
        <v>2.6210324727143401</v>
      </c>
      <c r="AY87" s="251"/>
      <c r="AZ87" s="251"/>
      <c r="BA87" s="251"/>
      <c r="BB87" s="251"/>
      <c r="BC87" s="251"/>
      <c r="BD87" s="251"/>
      <c r="BE87" s="251"/>
      <c r="BF87" s="256"/>
    </row>
    <row r="88" spans="1:58" ht="13" customHeight="1" x14ac:dyDescent="0.25">
      <c r="A88" s="26"/>
      <c r="B88" s="96"/>
      <c r="C88" s="223" t="s">
        <v>1002</v>
      </c>
      <c r="D88" s="225" t="s">
        <v>1003</v>
      </c>
      <c r="E88" s="223" t="s">
        <v>1924</v>
      </c>
      <c r="F88" s="225" t="s">
        <v>1925</v>
      </c>
      <c r="G88" s="223" t="s">
        <v>1926</v>
      </c>
      <c r="H88" s="225" t="s">
        <v>1927</v>
      </c>
      <c r="I88" s="223" t="s">
        <v>1928</v>
      </c>
      <c r="J88" s="225" t="s">
        <v>1929</v>
      </c>
      <c r="K88" s="223" t="s">
        <v>1930</v>
      </c>
      <c r="L88" s="225" t="s">
        <v>1931</v>
      </c>
      <c r="M88" s="223" t="s">
        <v>1010</v>
      </c>
      <c r="N88" s="225" t="s">
        <v>1011</v>
      </c>
      <c r="O88" s="223" t="s">
        <v>1932</v>
      </c>
      <c r="P88" s="225" t="s">
        <v>1933</v>
      </c>
      <c r="Q88" s="223" t="s">
        <v>1934</v>
      </c>
      <c r="R88" s="225" t="s">
        <v>1935</v>
      </c>
      <c r="S88" s="223" t="s">
        <v>1936</v>
      </c>
      <c r="T88" s="225" t="s">
        <v>1937</v>
      </c>
      <c r="U88" s="223" t="s">
        <v>1938</v>
      </c>
      <c r="V88" s="225" t="s">
        <v>1939</v>
      </c>
      <c r="W88" s="223" t="s">
        <v>1018</v>
      </c>
      <c r="X88" s="225" t="s">
        <v>1019</v>
      </c>
      <c r="Y88" s="223" t="s">
        <v>1940</v>
      </c>
      <c r="Z88" s="225" t="s">
        <v>1941</v>
      </c>
      <c r="AA88" s="223" t="s">
        <v>1942</v>
      </c>
      <c r="AB88" s="225" t="s">
        <v>1943</v>
      </c>
      <c r="AC88" s="223" t="s">
        <v>1944</v>
      </c>
      <c r="AD88" s="225" t="s">
        <v>1945</v>
      </c>
      <c r="AE88" s="223" t="s">
        <v>1946</v>
      </c>
      <c r="AF88" s="225" t="s">
        <v>1947</v>
      </c>
      <c r="AG88" s="223" t="s">
        <v>1026</v>
      </c>
      <c r="AH88" s="225" t="s">
        <v>1027</v>
      </c>
      <c r="AI88" s="223" t="s">
        <v>1948</v>
      </c>
      <c r="AJ88" s="225" t="s">
        <v>1949</v>
      </c>
      <c r="AK88" s="223" t="s">
        <v>1950</v>
      </c>
      <c r="AL88" s="225" t="s">
        <v>1951</v>
      </c>
      <c r="AM88" s="223" t="s">
        <v>1952</v>
      </c>
      <c r="AN88" s="225" t="s">
        <v>1953</v>
      </c>
      <c r="AO88" s="223" t="s">
        <v>1954</v>
      </c>
      <c r="AP88" s="225" t="s">
        <v>1955</v>
      </c>
      <c r="AQ88" s="104" t="s">
        <v>1908</v>
      </c>
      <c r="AR88" s="104" t="s">
        <v>1909</v>
      </c>
      <c r="AS88" s="104" t="s">
        <v>1910</v>
      </c>
      <c r="AT88" s="104" t="s">
        <v>1911</v>
      </c>
      <c r="AU88" s="104" t="s">
        <v>1912</v>
      </c>
      <c r="AV88" s="104" t="s">
        <v>1913</v>
      </c>
      <c r="AW88" s="104" t="s">
        <v>1914</v>
      </c>
      <c r="AX88" s="104" t="s">
        <v>1915</v>
      </c>
      <c r="AY88" s="223" t="s">
        <v>1916</v>
      </c>
      <c r="AZ88" s="225" t="s">
        <v>1917</v>
      </c>
      <c r="BA88" s="223" t="s">
        <v>1918</v>
      </c>
      <c r="BB88" s="225" t="s">
        <v>1919</v>
      </c>
      <c r="BC88" s="223" t="s">
        <v>1920</v>
      </c>
      <c r="BD88" s="225" t="s">
        <v>1921</v>
      </c>
      <c r="BE88" s="223" t="s">
        <v>1922</v>
      </c>
      <c r="BF88" s="239" t="s">
        <v>1923</v>
      </c>
    </row>
    <row r="89" spans="1:58" ht="13" customHeight="1" x14ac:dyDescent="0.25">
      <c r="A89" s="26" t="s">
        <v>404</v>
      </c>
      <c r="B89" s="96">
        <v>3</v>
      </c>
      <c r="C89" s="223">
        <v>6.2507902117627001</v>
      </c>
      <c r="D89" s="225">
        <v>0.55266302859275296</v>
      </c>
      <c r="E89" s="223">
        <v>13.9313938034056</v>
      </c>
      <c r="F89" s="225">
        <v>1.6612266991645399</v>
      </c>
      <c r="G89" s="223">
        <v>5.8637811415846599</v>
      </c>
      <c r="H89" s="225">
        <v>1.3201634405193301</v>
      </c>
      <c r="I89" s="223">
        <v>4.3683785539704196</v>
      </c>
      <c r="J89" s="225">
        <v>0.64817083437628298</v>
      </c>
      <c r="K89" s="223">
        <v>-9.5630152494352192</v>
      </c>
      <c r="L89" s="225">
        <v>1.7436338164267999</v>
      </c>
      <c r="M89" s="223">
        <v>3.94598371265857</v>
      </c>
      <c r="N89" s="225">
        <v>0.468229998443976</v>
      </c>
      <c r="O89" s="223">
        <v>8.4206361640972602</v>
      </c>
      <c r="P89" s="225">
        <v>1.41540321245774</v>
      </c>
      <c r="Q89" s="223">
        <v>3.8158972160084099</v>
      </c>
      <c r="R89" s="225">
        <v>1.14529910336414</v>
      </c>
      <c r="S89" s="223">
        <v>2.8048319863079598</v>
      </c>
      <c r="T89" s="225">
        <v>0.55005426837225602</v>
      </c>
      <c r="U89" s="223">
        <v>-5.6158041777893102</v>
      </c>
      <c r="V89" s="225">
        <v>1.44412188339692</v>
      </c>
      <c r="W89" s="223">
        <v>6.2828112643082399</v>
      </c>
      <c r="X89" s="225">
        <v>0.60196794577451695</v>
      </c>
      <c r="Y89" s="223">
        <v>13.2001217714913</v>
      </c>
      <c r="Z89" s="225">
        <v>1.6959473211681799</v>
      </c>
      <c r="AA89" s="223">
        <v>6.70562266245431</v>
      </c>
      <c r="AB89" s="225">
        <v>1.19698690903362</v>
      </c>
      <c r="AC89" s="223">
        <v>4.4565440003104602</v>
      </c>
      <c r="AD89" s="225">
        <v>0.61566581971034795</v>
      </c>
      <c r="AE89" s="223">
        <v>-8.7435777711808793</v>
      </c>
      <c r="AF89" s="225">
        <v>1.62816853797443</v>
      </c>
      <c r="AG89" s="223">
        <v>5.1774714330496998</v>
      </c>
      <c r="AH89" s="225">
        <v>0.53304115870311397</v>
      </c>
      <c r="AI89" s="223">
        <v>10.4373472211816</v>
      </c>
      <c r="AJ89" s="225">
        <v>1.59944051527909</v>
      </c>
      <c r="AK89" s="223">
        <v>5.2853497818020303</v>
      </c>
      <c r="AL89" s="225">
        <v>1.4430551956245099</v>
      </c>
      <c r="AM89" s="223">
        <v>3.7278691037848999</v>
      </c>
      <c r="AN89" s="225">
        <v>0.57351809704621703</v>
      </c>
      <c r="AO89" s="223">
        <v>-6.7094781173966496</v>
      </c>
      <c r="AP89" s="225">
        <v>1.70452611339011</v>
      </c>
      <c r="AQ89" s="104"/>
      <c r="AR89" s="104"/>
      <c r="AS89" s="104"/>
      <c r="AT89" s="104"/>
      <c r="AU89" s="104"/>
      <c r="AV89" s="104"/>
      <c r="AW89" s="104"/>
      <c r="AX89" s="104"/>
      <c r="AY89" s="223">
        <v>-6.9104774317683697</v>
      </c>
      <c r="AZ89" s="225">
        <v>1.1839462360736599</v>
      </c>
      <c r="BA89" s="223">
        <v>-3.8939254385422601</v>
      </c>
      <c r="BB89" s="225">
        <v>0.94445042667705204</v>
      </c>
      <c r="BC89" s="223">
        <v>-0.97772452130924803</v>
      </c>
      <c r="BD89" s="225">
        <v>0.895523119343135</v>
      </c>
      <c r="BE89" s="223">
        <v>-4.6187292789533103</v>
      </c>
      <c r="BF89" s="239">
        <v>1.02334759375924</v>
      </c>
    </row>
    <row r="90" spans="1:58" ht="13" customHeight="1" x14ac:dyDescent="0.25">
      <c r="A90" s="26" t="s">
        <v>407</v>
      </c>
      <c r="B90" s="96">
        <v>3</v>
      </c>
      <c r="C90" s="223">
        <v>26.149676336640901</v>
      </c>
      <c r="D90" s="225">
        <v>1.4114321978527899</v>
      </c>
      <c r="E90" s="223">
        <v>33.867754880666197</v>
      </c>
      <c r="F90" s="225">
        <v>3.7583900972066502</v>
      </c>
      <c r="G90" s="223">
        <v>32.409440119921499</v>
      </c>
      <c r="H90" s="225">
        <v>3.3042389416221098</v>
      </c>
      <c r="I90" s="223">
        <v>22.2960500599131</v>
      </c>
      <c r="J90" s="225">
        <v>1.5811134578082</v>
      </c>
      <c r="K90" s="223">
        <v>-11.5717048207531</v>
      </c>
      <c r="L90" s="225">
        <v>3.9660219092592799</v>
      </c>
      <c r="M90" s="223">
        <v>18.033029050166601</v>
      </c>
      <c r="N90" s="225">
        <v>1.3020964429287101</v>
      </c>
      <c r="O90" s="223">
        <v>21.756504839911202</v>
      </c>
      <c r="P90" s="225">
        <v>3.3623214797187502</v>
      </c>
      <c r="Q90" s="223">
        <v>22.699176323547398</v>
      </c>
      <c r="R90" s="225">
        <v>3.1963283964000202</v>
      </c>
      <c r="S90" s="223">
        <v>15.798761481102501</v>
      </c>
      <c r="T90" s="225">
        <v>1.7169496515914699</v>
      </c>
      <c r="U90" s="223">
        <v>-5.9577433588087398</v>
      </c>
      <c r="V90" s="225">
        <v>3.70860900383351</v>
      </c>
      <c r="W90" s="223">
        <v>26.4283217303085</v>
      </c>
      <c r="X90" s="225">
        <v>1.7703080671470199</v>
      </c>
      <c r="Y90" s="223">
        <v>28.263380771840001</v>
      </c>
      <c r="Z90" s="225">
        <v>3.4633605366698399</v>
      </c>
      <c r="AA90" s="223">
        <v>32.155782748617398</v>
      </c>
      <c r="AB90" s="225">
        <v>3.76728935232686</v>
      </c>
      <c r="AC90" s="223">
        <v>24.248651310089301</v>
      </c>
      <c r="AD90" s="225">
        <v>1.87109052866717</v>
      </c>
      <c r="AE90" s="223">
        <v>-4.0147294617506599</v>
      </c>
      <c r="AF90" s="225">
        <v>3.4490091487862999</v>
      </c>
      <c r="AG90" s="223">
        <v>17.7856666483138</v>
      </c>
      <c r="AH90" s="225">
        <v>1.2009282834700901</v>
      </c>
      <c r="AI90" s="223">
        <v>21.6143794203916</v>
      </c>
      <c r="AJ90" s="225">
        <v>3.44531913866888</v>
      </c>
      <c r="AK90" s="223">
        <v>21.7075872582068</v>
      </c>
      <c r="AL90" s="225">
        <v>3.2591561051220701</v>
      </c>
      <c r="AM90" s="223">
        <v>15.4076179141721</v>
      </c>
      <c r="AN90" s="225">
        <v>1.3972146486486501</v>
      </c>
      <c r="AO90" s="223">
        <v>-6.2067615062195101</v>
      </c>
      <c r="AP90" s="225">
        <v>4.0581099710622901</v>
      </c>
      <c r="AQ90" s="104"/>
      <c r="AR90" s="104"/>
      <c r="AS90" s="104"/>
      <c r="AT90" s="104"/>
      <c r="AU90" s="104"/>
      <c r="AV90" s="104"/>
      <c r="AW90" s="104"/>
      <c r="AX90" s="104"/>
      <c r="AY90" s="223">
        <v>-2.7767586275521001</v>
      </c>
      <c r="AZ90" s="225">
        <v>1.8737612782402799</v>
      </c>
      <c r="BA90" s="223">
        <v>-1.5359520171216601</v>
      </c>
      <c r="BB90" s="225">
        <v>1.7652818959829299</v>
      </c>
      <c r="BC90" s="223">
        <v>-1.75552471824995</v>
      </c>
      <c r="BD90" s="225">
        <v>2.2042001126842399</v>
      </c>
      <c r="BE90" s="223">
        <v>-10.696543495701601</v>
      </c>
      <c r="BF90" s="239">
        <v>1.8388862767979099</v>
      </c>
    </row>
    <row r="91" spans="1:58" ht="13" customHeight="1" x14ac:dyDescent="0.25">
      <c r="A91" s="26" t="s">
        <v>124</v>
      </c>
      <c r="B91" s="96">
        <v>3</v>
      </c>
      <c r="C91" s="223">
        <v>28.771236180531002</v>
      </c>
      <c r="D91" s="225">
        <v>1.3755708652033201</v>
      </c>
      <c r="E91" s="223">
        <v>40.749379804201801</v>
      </c>
      <c r="F91" s="225">
        <v>2.7779826172053199</v>
      </c>
      <c r="G91" s="223">
        <v>33.287086591085497</v>
      </c>
      <c r="H91" s="225">
        <v>2.68928928137472</v>
      </c>
      <c r="I91" s="223">
        <v>22.0024034927857</v>
      </c>
      <c r="J91" s="225">
        <v>1.5910784797850499</v>
      </c>
      <c r="K91" s="223">
        <v>-18.746976311416098</v>
      </c>
      <c r="L91" s="225">
        <v>2.9095459443184302</v>
      </c>
      <c r="M91" s="223">
        <v>24.334029836206899</v>
      </c>
      <c r="N91" s="225">
        <v>1.3758434349941899</v>
      </c>
      <c r="O91" s="223">
        <v>34.516711551612197</v>
      </c>
      <c r="P91" s="225">
        <v>2.84255144737193</v>
      </c>
      <c r="Q91" s="223">
        <v>27.9454873027098</v>
      </c>
      <c r="R91" s="225">
        <v>2.8951441422930602</v>
      </c>
      <c r="S91" s="223">
        <v>18.695569109733199</v>
      </c>
      <c r="T91" s="225">
        <v>1.5631207176172499</v>
      </c>
      <c r="U91" s="223">
        <v>-15.821142441878999</v>
      </c>
      <c r="V91" s="225">
        <v>3.3252117876740601</v>
      </c>
      <c r="W91" s="223">
        <v>25.0844712191663</v>
      </c>
      <c r="X91" s="225">
        <v>1.6039527045775901</v>
      </c>
      <c r="Y91" s="223">
        <v>32.070033189291898</v>
      </c>
      <c r="Z91" s="225">
        <v>2.5596420266580502</v>
      </c>
      <c r="AA91" s="223">
        <v>33.7124436594179</v>
      </c>
      <c r="AB91" s="225">
        <v>4.2041816118041497</v>
      </c>
      <c r="AC91" s="223">
        <v>19.545429235898201</v>
      </c>
      <c r="AD91" s="225">
        <v>1.73637139526488</v>
      </c>
      <c r="AE91" s="223">
        <v>-12.524603953393701</v>
      </c>
      <c r="AF91" s="225">
        <v>3.00308641353655</v>
      </c>
      <c r="AG91" s="223">
        <v>27.7065907759984</v>
      </c>
      <c r="AH91" s="225">
        <v>1.4172932981375299</v>
      </c>
      <c r="AI91" s="223">
        <v>37.341479186455402</v>
      </c>
      <c r="AJ91" s="225">
        <v>2.4663843961705401</v>
      </c>
      <c r="AK91" s="223">
        <v>33.328628263332</v>
      </c>
      <c r="AL91" s="225">
        <v>2.9775407622113299</v>
      </c>
      <c r="AM91" s="223">
        <v>21.815912059656601</v>
      </c>
      <c r="AN91" s="225">
        <v>1.8603654573713999</v>
      </c>
      <c r="AO91" s="223">
        <v>-15.5255671267988</v>
      </c>
      <c r="AP91" s="225">
        <v>3.2730459225463999</v>
      </c>
      <c r="AQ91" s="104"/>
      <c r="AR91" s="104"/>
      <c r="AS91" s="104"/>
      <c r="AT91" s="104"/>
      <c r="AU91" s="104"/>
      <c r="AV91" s="104"/>
      <c r="AW91" s="104"/>
      <c r="AX91" s="104"/>
      <c r="AY91" s="223">
        <v>-1.50193510667804</v>
      </c>
      <c r="AZ91" s="225">
        <v>2.0998704535636099</v>
      </c>
      <c r="BA91" s="223">
        <v>-1.4135452229797301</v>
      </c>
      <c r="BB91" s="225">
        <v>1.98288530632397</v>
      </c>
      <c r="BC91" s="223">
        <v>4.7383688650188498</v>
      </c>
      <c r="BD91" s="225">
        <v>2.2257996396562398</v>
      </c>
      <c r="BE91" s="223">
        <v>-1.76391367504241</v>
      </c>
      <c r="BF91" s="239">
        <v>2.1442192907095898</v>
      </c>
    </row>
    <row r="92" spans="1:58" ht="13" customHeight="1" x14ac:dyDescent="0.25">
      <c r="A92" s="26" t="s">
        <v>426</v>
      </c>
      <c r="B92" s="96">
        <v>3</v>
      </c>
      <c r="C92" s="223">
        <v>23.891464126670801</v>
      </c>
      <c r="D92" s="225">
        <v>0.89293742681841104</v>
      </c>
      <c r="E92" s="223">
        <v>48.264565728883198</v>
      </c>
      <c r="F92" s="225">
        <v>3.3360110722798599</v>
      </c>
      <c r="G92" s="223">
        <v>41.875269534774802</v>
      </c>
      <c r="H92" s="225">
        <v>4.1198822396368602</v>
      </c>
      <c r="I92" s="223">
        <v>20.7267028839936</v>
      </c>
      <c r="J92" s="225">
        <v>0.90843578377339995</v>
      </c>
      <c r="K92" s="223">
        <v>-27.537862844889599</v>
      </c>
      <c r="L92" s="225">
        <v>3.6014568813009098</v>
      </c>
      <c r="M92" s="223">
        <v>15.6795035057959</v>
      </c>
      <c r="N92" s="225">
        <v>0.81680581638354</v>
      </c>
      <c r="O92" s="223">
        <v>28.878922491597301</v>
      </c>
      <c r="P92" s="225">
        <v>3.5306882753519599</v>
      </c>
      <c r="Q92" s="223">
        <v>26.1131136210597</v>
      </c>
      <c r="R92" s="225">
        <v>3.75449293816756</v>
      </c>
      <c r="S92" s="223">
        <v>14.006547490283101</v>
      </c>
      <c r="T92" s="225">
        <v>0.85549994587073597</v>
      </c>
      <c r="U92" s="223">
        <v>-14.8723750013143</v>
      </c>
      <c r="V92" s="225">
        <v>3.7746709433034602</v>
      </c>
      <c r="W92" s="223">
        <v>23.977847757986702</v>
      </c>
      <c r="X92" s="225">
        <v>0.92925017443769498</v>
      </c>
      <c r="Y92" s="223">
        <v>43.218724502801599</v>
      </c>
      <c r="Z92" s="225">
        <v>3.4276823960825902</v>
      </c>
      <c r="AA92" s="223">
        <v>36.425776355058296</v>
      </c>
      <c r="AB92" s="225">
        <v>4.4156561769053004</v>
      </c>
      <c r="AC92" s="223">
        <v>21.632001889636701</v>
      </c>
      <c r="AD92" s="225">
        <v>0.96742394855612901</v>
      </c>
      <c r="AE92" s="223">
        <v>-21.586722613164898</v>
      </c>
      <c r="AF92" s="225">
        <v>3.8240661975575998</v>
      </c>
      <c r="AG92" s="223">
        <v>18.562928565690299</v>
      </c>
      <c r="AH92" s="225">
        <v>0.87850011966763797</v>
      </c>
      <c r="AI92" s="223">
        <v>34.592967274750599</v>
      </c>
      <c r="AJ92" s="225">
        <v>3.61737665982236</v>
      </c>
      <c r="AK92" s="223">
        <v>29.053867014252202</v>
      </c>
      <c r="AL92" s="225">
        <v>3.93159032844718</v>
      </c>
      <c r="AM92" s="223">
        <v>16.537652572458999</v>
      </c>
      <c r="AN92" s="225">
        <v>0.91987141025279495</v>
      </c>
      <c r="AO92" s="223">
        <v>-18.0553147022916</v>
      </c>
      <c r="AP92" s="225">
        <v>3.8965995409424399</v>
      </c>
      <c r="AQ92" s="104"/>
      <c r="AR92" s="104"/>
      <c r="AS92" s="104"/>
      <c r="AT92" s="104"/>
      <c r="AU92" s="104"/>
      <c r="AV92" s="104"/>
      <c r="AW92" s="104"/>
      <c r="AX92" s="104"/>
      <c r="AY92" s="223">
        <v>-11.9215365009384</v>
      </c>
      <c r="AZ92" s="225">
        <v>1.4058056757636599</v>
      </c>
      <c r="BA92" s="223">
        <v>-9.9681514366119792</v>
      </c>
      <c r="BB92" s="225">
        <v>1.2551921280854199</v>
      </c>
      <c r="BC92" s="223">
        <v>-6.7132496210686803</v>
      </c>
      <c r="BD92" s="225">
        <v>1.3366324352941401</v>
      </c>
      <c r="BE92" s="223">
        <v>-13.5490080403961</v>
      </c>
      <c r="BF92" s="239">
        <v>1.3575214208131201</v>
      </c>
    </row>
    <row r="93" spans="1:58" ht="13" customHeight="1" x14ac:dyDescent="0.25">
      <c r="A93" s="26" t="s">
        <v>428</v>
      </c>
      <c r="B93" s="96">
        <v>3</v>
      </c>
      <c r="C93" s="223">
        <v>5.9090247070356101</v>
      </c>
      <c r="D93" s="225">
        <v>0.47930026428307498</v>
      </c>
      <c r="E93" s="223">
        <v>8.8289665781179494</v>
      </c>
      <c r="F93" s="225">
        <v>1.6013664396481699</v>
      </c>
      <c r="G93" s="223">
        <v>7.0432704787190303</v>
      </c>
      <c r="H93" s="225">
        <v>1.22913404141422</v>
      </c>
      <c r="I93" s="223">
        <v>4.69492071525986</v>
      </c>
      <c r="J93" s="225">
        <v>0.59703521859600905</v>
      </c>
      <c r="K93" s="223">
        <v>-4.1340458628580903</v>
      </c>
      <c r="L93" s="225">
        <v>1.75426229002662</v>
      </c>
      <c r="M93" s="223">
        <v>5.3491396714089401</v>
      </c>
      <c r="N93" s="225">
        <v>0.43695142917516899</v>
      </c>
      <c r="O93" s="223">
        <v>7.4871590219939002</v>
      </c>
      <c r="P93" s="225">
        <v>1.3385190012169299</v>
      </c>
      <c r="Q93" s="223">
        <v>6.2408582012812497</v>
      </c>
      <c r="R93" s="225">
        <v>1.3286281695819899</v>
      </c>
      <c r="S93" s="223">
        <v>4.29976710982924</v>
      </c>
      <c r="T93" s="225">
        <v>0.54711783985301599</v>
      </c>
      <c r="U93" s="223">
        <v>-3.1873919121646601</v>
      </c>
      <c r="V93" s="225">
        <v>1.38424625911807</v>
      </c>
      <c r="W93" s="223">
        <v>7.3127442448843896</v>
      </c>
      <c r="X93" s="225">
        <v>0.53474882955102998</v>
      </c>
      <c r="Y93" s="223">
        <v>9.3031041277924604</v>
      </c>
      <c r="Z93" s="225">
        <v>1.62975285386272</v>
      </c>
      <c r="AA93" s="223">
        <v>7.6131089884907199</v>
      </c>
      <c r="AB93" s="225">
        <v>1.2581031707566599</v>
      </c>
      <c r="AC93" s="223">
        <v>6.23264449176268</v>
      </c>
      <c r="AD93" s="225">
        <v>0.71738098301112097</v>
      </c>
      <c r="AE93" s="223">
        <v>-3.07045963602978</v>
      </c>
      <c r="AF93" s="225">
        <v>1.82828457882214</v>
      </c>
      <c r="AG93" s="223">
        <v>5.18547807526177</v>
      </c>
      <c r="AH93" s="225">
        <v>0.52896696071513605</v>
      </c>
      <c r="AI93" s="223">
        <v>7.4886519331163797</v>
      </c>
      <c r="AJ93" s="225">
        <v>1.51775511849444</v>
      </c>
      <c r="AK93" s="223">
        <v>5.8902954075064802</v>
      </c>
      <c r="AL93" s="225">
        <v>1.3479525337273901</v>
      </c>
      <c r="AM93" s="223">
        <v>4.1908028756987701</v>
      </c>
      <c r="AN93" s="225">
        <v>0.57085645231238102</v>
      </c>
      <c r="AO93" s="223">
        <v>-3.29784905741761</v>
      </c>
      <c r="AP93" s="225">
        <v>1.59036162205765</v>
      </c>
      <c r="AQ93" s="104"/>
      <c r="AR93" s="104"/>
      <c r="AS93" s="104"/>
      <c r="AT93" s="104"/>
      <c r="AU93" s="104"/>
      <c r="AV93" s="104"/>
      <c r="AW93" s="104"/>
      <c r="AX93" s="104"/>
      <c r="AY93" s="223">
        <v>-5.3781515890326403</v>
      </c>
      <c r="AZ93" s="225">
        <v>0.95535217393439698</v>
      </c>
      <c r="BA93" s="223">
        <v>-4.48656401812136</v>
      </c>
      <c r="BB93" s="225">
        <v>0.94455609941992202</v>
      </c>
      <c r="BC93" s="223">
        <v>-3.1855548626418502</v>
      </c>
      <c r="BD93" s="225">
        <v>0.97541263516975496</v>
      </c>
      <c r="BE93" s="223">
        <v>-3.8239307818018702</v>
      </c>
      <c r="BF93" s="239">
        <v>0.83300811258916097</v>
      </c>
    </row>
    <row r="94" spans="1:58" ht="13" customHeight="1" x14ac:dyDescent="0.25">
      <c r="A94" s="26" t="s">
        <v>433</v>
      </c>
      <c r="B94" s="96">
        <v>3</v>
      </c>
      <c r="C94" s="223">
        <v>13.314408260221199</v>
      </c>
      <c r="D94" s="225">
        <v>0.92031722149064898</v>
      </c>
      <c r="E94" s="223">
        <v>24.6386943999109</v>
      </c>
      <c r="F94" s="225">
        <v>2.7110297317446999</v>
      </c>
      <c r="G94" s="223">
        <v>16.2812515010555</v>
      </c>
      <c r="H94" s="225">
        <v>3.1701672198883202</v>
      </c>
      <c r="I94" s="223">
        <v>9.4362707303266493</v>
      </c>
      <c r="J94" s="225">
        <v>0.88700448937496001</v>
      </c>
      <c r="K94" s="223">
        <v>-15.2024236695843</v>
      </c>
      <c r="L94" s="225">
        <v>2.7853745239937799</v>
      </c>
      <c r="M94" s="223">
        <v>11.5419060834317</v>
      </c>
      <c r="N94" s="225">
        <v>0.90969673554993202</v>
      </c>
      <c r="O94" s="223">
        <v>18.7170142175835</v>
      </c>
      <c r="P94" s="225">
        <v>2.4825019708538401</v>
      </c>
      <c r="Q94" s="223">
        <v>12.5820742259121</v>
      </c>
      <c r="R94" s="225">
        <v>2.8004676106867801</v>
      </c>
      <c r="S94" s="223">
        <v>9.4645765132091597</v>
      </c>
      <c r="T94" s="225">
        <v>0.99200607072733105</v>
      </c>
      <c r="U94" s="223">
        <v>-9.2524377043743407</v>
      </c>
      <c r="V94" s="225">
        <v>2.6243421508756302</v>
      </c>
      <c r="W94" s="223">
        <v>11.9763118146601</v>
      </c>
      <c r="X94" s="225">
        <v>0.99520773421923903</v>
      </c>
      <c r="Y94" s="223">
        <v>21.8512893635376</v>
      </c>
      <c r="Z94" s="225">
        <v>2.4993661786257699</v>
      </c>
      <c r="AA94" s="223">
        <v>17.558541741957601</v>
      </c>
      <c r="AB94" s="225">
        <v>3.1875394233475398</v>
      </c>
      <c r="AC94" s="223">
        <v>8.2796924553328193</v>
      </c>
      <c r="AD94" s="225">
        <v>1.01528309050516</v>
      </c>
      <c r="AE94" s="223">
        <v>-13.5715969082048</v>
      </c>
      <c r="AF94" s="225">
        <v>2.59541235543657</v>
      </c>
      <c r="AG94" s="223">
        <v>12.4623963693838</v>
      </c>
      <c r="AH94" s="225">
        <v>0.88255200294820702</v>
      </c>
      <c r="AI94" s="223">
        <v>20.6343681101939</v>
      </c>
      <c r="AJ94" s="225">
        <v>2.1772826834133698</v>
      </c>
      <c r="AK94" s="223">
        <v>16.681130523995101</v>
      </c>
      <c r="AL94" s="225">
        <v>3.0538087167716599</v>
      </c>
      <c r="AM94" s="223">
        <v>9.3510704529270594</v>
      </c>
      <c r="AN94" s="225">
        <v>1.0153988797477</v>
      </c>
      <c r="AO94" s="223">
        <v>-11.2832976572668</v>
      </c>
      <c r="AP94" s="225">
        <v>2.3731305254065398</v>
      </c>
      <c r="AQ94" s="104"/>
      <c r="AR94" s="104"/>
      <c r="AS94" s="104"/>
      <c r="AT94" s="104"/>
      <c r="AU94" s="104"/>
      <c r="AV94" s="104"/>
      <c r="AW94" s="104"/>
      <c r="AX94" s="104"/>
      <c r="AY94" s="223">
        <v>-6.1113858703790003</v>
      </c>
      <c r="AZ94" s="225">
        <v>1.4953644426475701</v>
      </c>
      <c r="BA94" s="223">
        <v>-3.2834596651616299</v>
      </c>
      <c r="BB94" s="225">
        <v>1.4002191129352299</v>
      </c>
      <c r="BC94" s="223">
        <v>-0.57856101683852901</v>
      </c>
      <c r="BD94" s="225">
        <v>1.44530265198425</v>
      </c>
      <c r="BE94" s="223">
        <v>-5.6672244556407296</v>
      </c>
      <c r="BF94" s="239">
        <v>1.4458585964328601</v>
      </c>
    </row>
    <row r="95" spans="1:58" ht="13" customHeight="1" x14ac:dyDescent="0.25">
      <c r="A95" s="26" t="s">
        <v>437</v>
      </c>
      <c r="B95" s="96">
        <v>3</v>
      </c>
      <c r="C95" s="223">
        <v>12.762114849756699</v>
      </c>
      <c r="D95" s="225">
        <v>0.68121488037575195</v>
      </c>
      <c r="E95" s="223">
        <v>23.100335655627301</v>
      </c>
      <c r="F95" s="225">
        <v>1.8504125143667101</v>
      </c>
      <c r="G95" s="223">
        <v>15.3105141519505</v>
      </c>
      <c r="H95" s="225">
        <v>1.41817025547969</v>
      </c>
      <c r="I95" s="223">
        <v>9.0170052785095596</v>
      </c>
      <c r="J95" s="225">
        <v>0.74632688475545295</v>
      </c>
      <c r="K95" s="223">
        <v>-14.083330377117701</v>
      </c>
      <c r="L95" s="225">
        <v>2.0683156403034699</v>
      </c>
      <c r="M95" s="223">
        <v>8.7752032961548796</v>
      </c>
      <c r="N95" s="225">
        <v>0.62287778860183196</v>
      </c>
      <c r="O95" s="223">
        <v>16.377276876675101</v>
      </c>
      <c r="P95" s="225">
        <v>1.550710480982</v>
      </c>
      <c r="Q95" s="223">
        <v>10.507098502372701</v>
      </c>
      <c r="R95" s="225">
        <v>1.40844957816162</v>
      </c>
      <c r="S95" s="223">
        <v>5.6872288463771898</v>
      </c>
      <c r="T95" s="225">
        <v>0.492162673124381</v>
      </c>
      <c r="U95" s="223">
        <v>-10.6900480302979</v>
      </c>
      <c r="V95" s="225">
        <v>1.54424805335862</v>
      </c>
      <c r="W95" s="223">
        <v>13.824240530048099</v>
      </c>
      <c r="X95" s="225">
        <v>0.74174743474861904</v>
      </c>
      <c r="Y95" s="223">
        <v>21.295692173108801</v>
      </c>
      <c r="Z95" s="225">
        <v>1.8605724336481599</v>
      </c>
      <c r="AA95" s="223">
        <v>16.32118219294</v>
      </c>
      <c r="AB95" s="225">
        <v>1.7592183700395201</v>
      </c>
      <c r="AC95" s="223">
        <v>10.5801482693082</v>
      </c>
      <c r="AD95" s="225">
        <v>0.76116445545252098</v>
      </c>
      <c r="AE95" s="223">
        <v>-10.7155439038007</v>
      </c>
      <c r="AF95" s="225">
        <v>2.00722272597576</v>
      </c>
      <c r="AG95" s="223">
        <v>10.287257423898099</v>
      </c>
      <c r="AH95" s="225">
        <v>0.689632705873364</v>
      </c>
      <c r="AI95" s="223">
        <v>17.591064657218901</v>
      </c>
      <c r="AJ95" s="225">
        <v>1.83678833269339</v>
      </c>
      <c r="AK95" s="223">
        <v>11.7290835377521</v>
      </c>
      <c r="AL95" s="225">
        <v>1.3651448059892199</v>
      </c>
      <c r="AM95" s="223">
        <v>7.3484443732652203</v>
      </c>
      <c r="AN95" s="225">
        <v>0.69958129408717595</v>
      </c>
      <c r="AO95" s="223">
        <v>-10.2426202839537</v>
      </c>
      <c r="AP95" s="225">
        <v>2.0816701145882002</v>
      </c>
      <c r="AQ95" s="104"/>
      <c r="AR95" s="104"/>
      <c r="AS95" s="104"/>
      <c r="AT95" s="104"/>
      <c r="AU95" s="104"/>
      <c r="AV95" s="104"/>
      <c r="AW95" s="104"/>
      <c r="AX95" s="104"/>
      <c r="AY95" s="223">
        <v>-6.7618736985829901</v>
      </c>
      <c r="AZ95" s="225">
        <v>1.0789934972645301</v>
      </c>
      <c r="BA95" s="223">
        <v>-4.5121377634369004</v>
      </c>
      <c r="BB95" s="225">
        <v>0.93409026918134497</v>
      </c>
      <c r="BC95" s="223">
        <v>-4.6468252539501398</v>
      </c>
      <c r="BD95" s="225">
        <v>1.06511716417015</v>
      </c>
      <c r="BE95" s="223">
        <v>-5.1640954782467796</v>
      </c>
      <c r="BF95" s="239">
        <v>1.01830390920827</v>
      </c>
    </row>
    <row r="96" spans="1:58" ht="13" customHeight="1" x14ac:dyDescent="0.25">
      <c r="A96" s="26" t="s">
        <v>438</v>
      </c>
      <c r="B96" s="96">
        <v>3</v>
      </c>
      <c r="C96" s="223">
        <v>19.706711572570399</v>
      </c>
      <c r="D96" s="225">
        <v>1.0418986485995401</v>
      </c>
      <c r="E96" s="223">
        <v>25.421952647551901</v>
      </c>
      <c r="F96" s="225">
        <v>2.7317470430815001</v>
      </c>
      <c r="G96" s="223">
        <v>25.6660461053776</v>
      </c>
      <c r="H96" s="225">
        <v>2.9073138332947099</v>
      </c>
      <c r="I96" s="223">
        <v>16.1256097629227</v>
      </c>
      <c r="J96" s="225">
        <v>1.12230354182362</v>
      </c>
      <c r="K96" s="223">
        <v>-9.2963428846292206</v>
      </c>
      <c r="L96" s="225">
        <v>2.5646776104120499</v>
      </c>
      <c r="M96" s="223">
        <v>14.0463937112181</v>
      </c>
      <c r="N96" s="225">
        <v>1.0285826717332101</v>
      </c>
      <c r="O96" s="223">
        <v>17.445664570606599</v>
      </c>
      <c r="P96" s="225">
        <v>2.3522195314191099</v>
      </c>
      <c r="Q96" s="223">
        <v>19.189463869746501</v>
      </c>
      <c r="R96" s="225">
        <v>2.6250934358839402</v>
      </c>
      <c r="S96" s="223">
        <v>11.3423755041193</v>
      </c>
      <c r="T96" s="225">
        <v>1.7449968921204999</v>
      </c>
      <c r="U96" s="223">
        <v>-6.1032890664873296</v>
      </c>
      <c r="V96" s="225">
        <v>3.0965956267801902</v>
      </c>
      <c r="W96" s="223">
        <v>13.328881395287601</v>
      </c>
      <c r="X96" s="225">
        <v>1.13453437600496</v>
      </c>
      <c r="Y96" s="223">
        <v>15.1017846695797</v>
      </c>
      <c r="Z96" s="225">
        <v>2.2610946480988101</v>
      </c>
      <c r="AA96" s="223">
        <v>15.9508203945595</v>
      </c>
      <c r="AB96" s="225">
        <v>2.1444993636078999</v>
      </c>
      <c r="AC96" s="223">
        <v>12.024041292387601</v>
      </c>
      <c r="AD96" s="225">
        <v>1.6906815065291501</v>
      </c>
      <c r="AE96" s="223">
        <v>-3.0777433771920899</v>
      </c>
      <c r="AF96" s="225">
        <v>2.7680400262225699</v>
      </c>
      <c r="AG96" s="223">
        <v>12.8834505831681</v>
      </c>
      <c r="AH96" s="225">
        <v>1.0985158990927699</v>
      </c>
      <c r="AI96" s="223">
        <v>16.440928742133401</v>
      </c>
      <c r="AJ96" s="225">
        <v>2.2635716066201099</v>
      </c>
      <c r="AK96" s="223">
        <v>15.6499968901763</v>
      </c>
      <c r="AL96" s="225">
        <v>2.2280527228771199</v>
      </c>
      <c r="AM96" s="223">
        <v>10.972299067967899</v>
      </c>
      <c r="AN96" s="225">
        <v>1.70454179513125</v>
      </c>
      <c r="AO96" s="223">
        <v>-5.4686296741655296</v>
      </c>
      <c r="AP96" s="225">
        <v>2.7532828792758002</v>
      </c>
      <c r="AQ96" s="104"/>
      <c r="AR96" s="104"/>
      <c r="AS96" s="104"/>
      <c r="AT96" s="104"/>
      <c r="AU96" s="104"/>
      <c r="AV96" s="104"/>
      <c r="AW96" s="104"/>
      <c r="AX96" s="104"/>
      <c r="AY96" s="223">
        <v>-1.7230130958810901</v>
      </c>
      <c r="AZ96" s="225">
        <v>1.7835369325039401</v>
      </c>
      <c r="BA96" s="223">
        <v>0.152956806102095</v>
      </c>
      <c r="BB96" s="225">
        <v>1.4451156033700401</v>
      </c>
      <c r="BC96" s="223">
        <v>0.30918554429266398</v>
      </c>
      <c r="BD96" s="225">
        <v>1.5303830313950399</v>
      </c>
      <c r="BE96" s="223">
        <v>-0.65316073557324295</v>
      </c>
      <c r="BF96" s="239">
        <v>1.6663385403500699</v>
      </c>
    </row>
    <row r="97" spans="1:58" ht="13" customHeight="1" x14ac:dyDescent="0.25">
      <c r="A97" s="63" t="s">
        <v>450</v>
      </c>
      <c r="B97" s="207">
        <v>3</v>
      </c>
      <c r="C97" s="253">
        <v>17.0944282806487</v>
      </c>
      <c r="D97" s="254">
        <v>0.34490552973855998</v>
      </c>
      <c r="E97" s="253">
        <v>27.350380437295598</v>
      </c>
      <c r="F97" s="254">
        <v>0.93984583697450297</v>
      </c>
      <c r="G97" s="253">
        <v>22.217082453058602</v>
      </c>
      <c r="H97" s="254">
        <v>0.95925544281929198</v>
      </c>
      <c r="I97" s="253">
        <v>13.5834176847102</v>
      </c>
      <c r="J97" s="254">
        <v>0.379897777664994</v>
      </c>
      <c r="K97" s="253">
        <v>-13.7669627525854</v>
      </c>
      <c r="L97" s="254">
        <v>0.98343138260630703</v>
      </c>
      <c r="M97" s="253">
        <v>12.7131486083802</v>
      </c>
      <c r="N97" s="254">
        <v>0.329280587314906</v>
      </c>
      <c r="O97" s="253">
        <v>19.199986216759601</v>
      </c>
      <c r="P97" s="254">
        <v>0.88164015554113995</v>
      </c>
      <c r="Q97" s="253">
        <v>16.136646157829698</v>
      </c>
      <c r="R97" s="254">
        <v>0.90561632582164697</v>
      </c>
      <c r="S97" s="253">
        <v>10.2624572551202</v>
      </c>
      <c r="T97" s="254">
        <v>0.41450939684870503</v>
      </c>
      <c r="U97" s="253">
        <v>-8.9375289616394404</v>
      </c>
      <c r="V97" s="254">
        <v>0.98362657165149403</v>
      </c>
      <c r="W97" s="253">
        <v>16.026953744581199</v>
      </c>
      <c r="X97" s="254">
        <v>0.39619831046556497</v>
      </c>
      <c r="Y97" s="253">
        <v>23.0380163211804</v>
      </c>
      <c r="Z97" s="254">
        <v>0.88960210456199795</v>
      </c>
      <c r="AA97" s="253">
        <v>20.805409842936999</v>
      </c>
      <c r="AB97" s="254">
        <v>1.06239240028615</v>
      </c>
      <c r="AC97" s="253">
        <v>13.374894118090699</v>
      </c>
      <c r="AD97" s="254">
        <v>0.447460357880613</v>
      </c>
      <c r="AE97" s="253">
        <v>-9.6631222030896797</v>
      </c>
      <c r="AF97" s="254">
        <v>0.96791000389763204</v>
      </c>
      <c r="AG97" s="253">
        <v>13.756404984345499</v>
      </c>
      <c r="AH97" s="254">
        <v>0.336523562165357</v>
      </c>
      <c r="AI97" s="253">
        <v>20.7676483181802</v>
      </c>
      <c r="AJ97" s="254">
        <v>0.87623652003289199</v>
      </c>
      <c r="AK97" s="253">
        <v>17.415742334627801</v>
      </c>
      <c r="AL97" s="254">
        <v>0.92700982082172201</v>
      </c>
      <c r="AM97" s="253">
        <v>11.1689585524914</v>
      </c>
      <c r="AN97" s="254">
        <v>0.420937263751688</v>
      </c>
      <c r="AO97" s="253">
        <v>-9.5986897656887695</v>
      </c>
      <c r="AP97" s="254">
        <v>1.0104523976050199</v>
      </c>
      <c r="AQ97" s="251"/>
      <c r="AR97" s="251"/>
      <c r="AS97" s="251"/>
      <c r="AT97" s="251"/>
      <c r="AU97" s="251"/>
      <c r="AV97" s="251"/>
      <c r="AW97" s="251"/>
      <c r="AX97" s="251"/>
      <c r="AY97" s="253">
        <v>-5.3856414901015803</v>
      </c>
      <c r="AZ97" s="254">
        <v>0.54187895164108402</v>
      </c>
      <c r="BA97" s="253">
        <v>-3.6175973444841798</v>
      </c>
      <c r="BB97" s="254">
        <v>0.48940703478230302</v>
      </c>
      <c r="BC97" s="253">
        <v>-1.60123569809336</v>
      </c>
      <c r="BD97" s="254">
        <v>0.54368687073021804</v>
      </c>
      <c r="BE97" s="253">
        <v>-5.7420757426694999</v>
      </c>
      <c r="BF97" s="258">
        <v>0.52242404337779602</v>
      </c>
    </row>
    <row r="99" spans="1:58" x14ac:dyDescent="0.25">
      <c r="A99" s="178" t="s">
        <v>570</v>
      </c>
    </row>
    <row r="100" spans="1:58" x14ac:dyDescent="0.25">
      <c r="A100" s="178" t="s">
        <v>459</v>
      </c>
    </row>
    <row r="101" spans="1:58" x14ac:dyDescent="0.25">
      <c r="A101" s="178" t="s">
        <v>460</v>
      </c>
    </row>
    <row r="102" spans="1:58" x14ac:dyDescent="0.25">
      <c r="A102" s="178" t="s">
        <v>461</v>
      </c>
    </row>
    <row r="103" spans="1:58" x14ac:dyDescent="0.25">
      <c r="A103" s="178" t="s">
        <v>462</v>
      </c>
    </row>
    <row r="104" spans="1:58" x14ac:dyDescent="0.25">
      <c r="A104" s="181" t="str">
        <f>HYPERLINK("https://oecdcode.org/disclaimers/cyprus.html", "Information on data for Cyprus: https://oecdcode.org/disclaimers/cyprus.html")</f>
        <v>Information on data for Cyprus: https://oecdcode.org/disclaimers/cyprus.html</v>
      </c>
    </row>
    <row r="105" spans="1:58" x14ac:dyDescent="0.25">
      <c r="A105" s="178" t="s">
        <v>463</v>
      </c>
    </row>
  </sheetData>
  <mergeCells count="42">
    <mergeCell ref="AY7:BF7"/>
    <mergeCell ref="AY8:BF8"/>
    <mergeCell ref="AY9:AZ9"/>
    <mergeCell ref="BA9:BB9"/>
    <mergeCell ref="BC9:BD9"/>
    <mergeCell ref="BE9:BF9"/>
    <mergeCell ref="AQ7:AX7"/>
    <mergeCell ref="AQ8:AX8"/>
    <mergeCell ref="AQ9:AR9"/>
    <mergeCell ref="AS9:AT9"/>
    <mergeCell ref="AU9:AV9"/>
    <mergeCell ref="AW9:AX9"/>
    <mergeCell ref="AG7:AP7"/>
    <mergeCell ref="AG8:AH9"/>
    <mergeCell ref="AI8:AP8"/>
    <mergeCell ref="AI9:AJ9"/>
    <mergeCell ref="AK9:AL9"/>
    <mergeCell ref="AM9:AN9"/>
    <mergeCell ref="AO9:AP9"/>
    <mergeCell ref="W7:AF7"/>
    <mergeCell ref="W8:X9"/>
    <mergeCell ref="Y8:AF8"/>
    <mergeCell ref="Y9:Z9"/>
    <mergeCell ref="AA9:AB9"/>
    <mergeCell ref="AC9:AD9"/>
    <mergeCell ref="AE9:AF9"/>
    <mergeCell ref="B6:B10"/>
    <mergeCell ref="C6:BF6"/>
    <mergeCell ref="C7:L7"/>
    <mergeCell ref="C8:D9"/>
    <mergeCell ref="E8:L8"/>
    <mergeCell ref="E9:F9"/>
    <mergeCell ref="G9:H9"/>
    <mergeCell ref="I9:J9"/>
    <mergeCell ref="K9:L9"/>
    <mergeCell ref="M7:V7"/>
    <mergeCell ref="M8:N9"/>
    <mergeCell ref="O8:V8"/>
    <mergeCell ref="O9:P9"/>
    <mergeCell ref="Q9:R9"/>
    <mergeCell ref="S9:T9"/>
    <mergeCell ref="U9:V9"/>
  </mergeCells>
  <conditionalFormatting sqref="K1:K200">
    <cfRule type="expression" dxfId="288" priority="12">
      <formula>ABS(K1/L1)&gt;1.95996398454005</formula>
    </cfRule>
  </conditionalFormatting>
  <conditionalFormatting sqref="U1:U200">
    <cfRule type="expression" dxfId="287" priority="11">
      <formula>ABS(U1/V1)&gt;1.95996398454005</formula>
    </cfRule>
  </conditionalFormatting>
  <conditionalFormatting sqref="AE1:AE200">
    <cfRule type="expression" dxfId="286" priority="10">
      <formula>ABS(AE1/AF1)&gt;1.95996398454005</formula>
    </cfRule>
  </conditionalFormatting>
  <conditionalFormatting sqref="AO1:AO200">
    <cfRule type="expression" dxfId="285" priority="9">
      <formula>ABS(AO1/AP1)&gt;1.95996398454005</formula>
    </cfRule>
  </conditionalFormatting>
  <conditionalFormatting sqref="AQ1:AQ200">
    <cfRule type="expression" dxfId="284" priority="8">
      <formula>ABS(AQ1/AR1)&gt;1.95996398454005</formula>
    </cfRule>
  </conditionalFormatting>
  <conditionalFormatting sqref="AS1:AS200">
    <cfRule type="expression" dxfId="283" priority="7">
      <formula>ABS(AS1/AT1)&gt;1.95996398454005</formula>
    </cfRule>
  </conditionalFormatting>
  <conditionalFormatting sqref="AU1:AU200">
    <cfRule type="expression" dxfId="282" priority="6">
      <formula>ABS(AU1/AV1)&gt;1.95996398454005</formula>
    </cfRule>
  </conditionalFormatting>
  <conditionalFormatting sqref="AW1:AW200">
    <cfRule type="expression" dxfId="281" priority="5">
      <formula>ABS(AW1/AX1)&gt;1.95996398454005</formula>
    </cfRule>
  </conditionalFormatting>
  <conditionalFormatting sqref="AY1:AY200">
    <cfRule type="expression" dxfId="280" priority="4">
      <formula>ABS(AY1/AZ1)&gt;1.95996398454005</formula>
    </cfRule>
  </conditionalFormatting>
  <conditionalFormatting sqref="BA1:BA200">
    <cfRule type="expression" dxfId="279" priority="3">
      <formula>ABS(BA1/BB1)&gt;1.95996398454005</formula>
    </cfRule>
  </conditionalFormatting>
  <conditionalFormatting sqref="BC1:BC200">
    <cfRule type="expression" dxfId="278" priority="2">
      <formula>ABS(BC1/BD1)&gt;1.95996398454005</formula>
    </cfRule>
  </conditionalFormatting>
  <conditionalFormatting sqref="BE1:BE200">
    <cfRule type="expression" dxfId="277" priority="1">
      <formula>ABS(BE1/BF1)&gt;1.95996398454005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T106"/>
  <sheetViews>
    <sheetView showGridLines="0" zoomScale="80" workbookViewId="0"/>
  </sheetViews>
  <sheetFormatPr defaultColWidth="10.90625" defaultRowHeight="12.5" x14ac:dyDescent="0.25"/>
  <cols>
    <col min="1" max="1" width="30.7265625" customWidth="1"/>
    <col min="2" max="2" width="8.7265625" customWidth="1"/>
  </cols>
  <sheetData>
    <row r="1" spans="1:20" x14ac:dyDescent="0.25">
      <c r="A1" s="41" t="s">
        <v>313</v>
      </c>
    </row>
    <row r="2" spans="1:20" ht="13" x14ac:dyDescent="0.3">
      <c r="A2" s="42" t="s">
        <v>314</v>
      </c>
    </row>
    <row r="3" spans="1:20" ht="13" x14ac:dyDescent="0.3">
      <c r="A3" s="43" t="s">
        <v>387</v>
      </c>
    </row>
    <row r="4" spans="1:20" x14ac:dyDescent="0.25">
      <c r="A4" s="160" t="str">
        <f>HYPERLINK("#'TOC'!A1", "Back to TOC")</f>
        <v>Back to TOC</v>
      </c>
    </row>
    <row r="7" spans="1:20" ht="16" customHeight="1" x14ac:dyDescent="0.25">
      <c r="B7" s="658" t="s">
        <v>388</v>
      </c>
      <c r="C7" s="662" t="s">
        <v>638</v>
      </c>
      <c r="D7" s="662"/>
      <c r="E7" s="662"/>
      <c r="F7" s="662"/>
      <c r="G7" s="662"/>
      <c r="H7" s="662"/>
      <c r="I7" s="662"/>
      <c r="J7" s="662"/>
      <c r="K7" s="662"/>
      <c r="L7" s="662"/>
      <c r="M7" s="662"/>
      <c r="N7" s="662"/>
      <c r="O7" s="662"/>
      <c r="P7" s="662"/>
      <c r="Q7" s="662"/>
      <c r="R7" s="662"/>
      <c r="S7" s="662"/>
      <c r="T7" s="663"/>
    </row>
    <row r="8" spans="1:20" ht="32" customHeight="1" x14ac:dyDescent="0.25">
      <c r="B8" s="659"/>
      <c r="C8" s="647" t="s">
        <v>639</v>
      </c>
      <c r="D8" s="647"/>
      <c r="E8" s="647" t="s">
        <v>636</v>
      </c>
      <c r="F8" s="647"/>
      <c r="G8" s="647" t="s">
        <v>637</v>
      </c>
      <c r="H8" s="647"/>
      <c r="I8" s="667" t="s">
        <v>501</v>
      </c>
      <c r="J8" s="667"/>
      <c r="K8" s="667"/>
      <c r="L8" s="667"/>
      <c r="M8" s="667"/>
      <c r="N8" s="667"/>
      <c r="O8" s="667" t="s">
        <v>502</v>
      </c>
      <c r="P8" s="667"/>
      <c r="Q8" s="667"/>
      <c r="R8" s="667"/>
      <c r="S8" s="667"/>
      <c r="T8" s="669"/>
    </row>
    <row r="9" spans="1:20" ht="32" customHeight="1" x14ac:dyDescent="0.25">
      <c r="B9" s="659"/>
      <c r="C9" s="649"/>
      <c r="D9" s="649"/>
      <c r="E9" s="649"/>
      <c r="F9" s="649"/>
      <c r="G9" s="649"/>
      <c r="H9" s="649"/>
      <c r="I9" s="668" t="s">
        <v>639</v>
      </c>
      <c r="J9" s="668"/>
      <c r="K9" s="668" t="s">
        <v>636</v>
      </c>
      <c r="L9" s="668"/>
      <c r="M9" s="668" t="s">
        <v>637</v>
      </c>
      <c r="N9" s="668"/>
      <c r="O9" s="668" t="s">
        <v>639</v>
      </c>
      <c r="P9" s="668"/>
      <c r="Q9" s="668" t="s">
        <v>636</v>
      </c>
      <c r="R9" s="668"/>
      <c r="S9" s="668" t="s">
        <v>637</v>
      </c>
      <c r="T9" s="670"/>
    </row>
    <row r="10" spans="1:20" ht="16" customHeight="1" x14ac:dyDescent="0.25">
      <c r="B10" s="660"/>
      <c r="C10" s="144" t="s">
        <v>466</v>
      </c>
      <c r="D10" s="144" t="s">
        <v>389</v>
      </c>
      <c r="E10" s="144" t="s">
        <v>466</v>
      </c>
      <c r="F10" s="144" t="s">
        <v>389</v>
      </c>
      <c r="G10" s="144" t="s">
        <v>466</v>
      </c>
      <c r="H10" s="144" t="s">
        <v>389</v>
      </c>
      <c r="I10" s="144" t="s">
        <v>470</v>
      </c>
      <c r="J10" s="144" t="s">
        <v>389</v>
      </c>
      <c r="K10" s="144" t="s">
        <v>470</v>
      </c>
      <c r="L10" s="144" t="s">
        <v>389</v>
      </c>
      <c r="M10" s="144" t="s">
        <v>470</v>
      </c>
      <c r="N10" s="144" t="s">
        <v>389</v>
      </c>
      <c r="O10" s="144" t="s">
        <v>470</v>
      </c>
      <c r="P10" s="144" t="s">
        <v>389</v>
      </c>
      <c r="Q10" s="144" t="s">
        <v>470</v>
      </c>
      <c r="R10" s="144" t="s">
        <v>389</v>
      </c>
      <c r="S10" s="144" t="s">
        <v>470</v>
      </c>
      <c r="T10" s="183" t="s">
        <v>389</v>
      </c>
    </row>
    <row r="11" spans="1:20" ht="13" customHeight="1" x14ac:dyDescent="0.25">
      <c r="A11" s="214"/>
      <c r="B11" s="204"/>
      <c r="C11" s="235" t="s">
        <v>1034</v>
      </c>
      <c r="D11" s="236" t="s">
        <v>1035</v>
      </c>
      <c r="E11" s="235" t="s">
        <v>1042</v>
      </c>
      <c r="F11" s="236" t="s">
        <v>1043</v>
      </c>
      <c r="G11" s="235" t="s">
        <v>1050</v>
      </c>
      <c r="H11" s="236" t="s">
        <v>1051</v>
      </c>
      <c r="I11" s="252" t="s">
        <v>1956</v>
      </c>
      <c r="J11" s="252" t="s">
        <v>1957</v>
      </c>
      <c r="K11" s="252" t="s">
        <v>1958</v>
      </c>
      <c r="L11" s="252" t="s">
        <v>1959</v>
      </c>
      <c r="M11" s="252" t="s">
        <v>1960</v>
      </c>
      <c r="N11" s="252" t="s">
        <v>1961</v>
      </c>
      <c r="O11" s="252" t="s">
        <v>1962</v>
      </c>
      <c r="P11" s="252" t="s">
        <v>1963</v>
      </c>
      <c r="Q11" s="252" t="s">
        <v>1964</v>
      </c>
      <c r="R11" s="252" t="s">
        <v>1965</v>
      </c>
      <c r="S11" s="252" t="s">
        <v>1966</v>
      </c>
      <c r="T11" s="257" t="s">
        <v>1967</v>
      </c>
    </row>
    <row r="12" spans="1:20" ht="13" customHeight="1" x14ac:dyDescent="0.25">
      <c r="A12" s="26" t="s">
        <v>391</v>
      </c>
      <c r="B12" s="184">
        <v>2</v>
      </c>
      <c r="C12" s="223">
        <v>8.7134525820350408</v>
      </c>
      <c r="D12" s="225">
        <v>0.27030800525436299</v>
      </c>
      <c r="E12" s="223">
        <v>7.1164100885880996</v>
      </c>
      <c r="F12" s="225">
        <v>0.24605680851091499</v>
      </c>
      <c r="G12" s="223">
        <v>83.857406059257201</v>
      </c>
      <c r="H12" s="225">
        <v>0.470203379931525</v>
      </c>
      <c r="I12" s="104"/>
      <c r="J12" s="104"/>
      <c r="K12" s="104"/>
      <c r="L12" s="104"/>
      <c r="M12" s="104"/>
      <c r="N12" s="104"/>
      <c r="O12" s="104"/>
      <c r="P12" s="104"/>
      <c r="Q12" s="104"/>
      <c r="R12" s="104"/>
      <c r="S12" s="104"/>
      <c r="T12" s="255"/>
    </row>
    <row r="13" spans="1:20" ht="13" customHeight="1" x14ac:dyDescent="0.25">
      <c r="A13" s="26" t="s">
        <v>392</v>
      </c>
      <c r="B13" s="184">
        <v>2</v>
      </c>
      <c r="C13" s="223">
        <v>8.8031182181905798</v>
      </c>
      <c r="D13" s="225">
        <v>0.204489048169403</v>
      </c>
      <c r="E13" s="223">
        <v>17.7547673326081</v>
      </c>
      <c r="F13" s="225">
        <v>0.56963998549478501</v>
      </c>
      <c r="G13" s="223">
        <v>73.106554332563306</v>
      </c>
      <c r="H13" s="225">
        <v>0.65554222681858298</v>
      </c>
      <c r="I13" s="104"/>
      <c r="J13" s="104"/>
      <c r="K13" s="104"/>
      <c r="L13" s="104"/>
      <c r="M13" s="104"/>
      <c r="N13" s="104"/>
      <c r="O13" s="104"/>
      <c r="P13" s="104"/>
      <c r="Q13" s="104"/>
      <c r="R13" s="104"/>
      <c r="S13" s="104"/>
      <c r="T13" s="255"/>
    </row>
    <row r="14" spans="1:20" ht="13" customHeight="1" x14ac:dyDescent="0.25">
      <c r="A14" s="26" t="s">
        <v>393</v>
      </c>
      <c r="B14" s="184">
        <v>2</v>
      </c>
      <c r="C14" s="223">
        <v>9.7552550810448704</v>
      </c>
      <c r="D14" s="225">
        <v>0.17200031969865201</v>
      </c>
      <c r="E14" s="223">
        <v>16.617497815901402</v>
      </c>
      <c r="F14" s="225">
        <v>0.34994302011381401</v>
      </c>
      <c r="G14" s="223">
        <v>73.555805059269204</v>
      </c>
      <c r="H14" s="225">
        <v>0.39320006573430299</v>
      </c>
      <c r="I14" s="104"/>
      <c r="J14" s="104"/>
      <c r="K14" s="104"/>
      <c r="L14" s="104"/>
      <c r="M14" s="104"/>
      <c r="N14" s="104"/>
      <c r="O14" s="104"/>
      <c r="P14" s="104"/>
      <c r="Q14" s="104"/>
      <c r="R14" s="104"/>
      <c r="S14" s="104"/>
      <c r="T14" s="255"/>
    </row>
    <row r="15" spans="1:20" ht="13" customHeight="1" x14ac:dyDescent="0.25">
      <c r="A15" s="26" t="s">
        <v>394</v>
      </c>
      <c r="B15" s="184">
        <v>2</v>
      </c>
      <c r="C15" s="223">
        <v>12.630603099193401</v>
      </c>
      <c r="D15" s="225">
        <v>0.38864374404799701</v>
      </c>
      <c r="E15" s="223">
        <v>17.9438431711717</v>
      </c>
      <c r="F15" s="225">
        <v>0.40717418845936598</v>
      </c>
      <c r="G15" s="223">
        <v>67.831153936429502</v>
      </c>
      <c r="H15" s="225">
        <v>0.63357668537066203</v>
      </c>
      <c r="I15" s="104"/>
      <c r="J15" s="104"/>
      <c r="K15" s="104"/>
      <c r="L15" s="104"/>
      <c r="M15" s="104"/>
      <c r="N15" s="104"/>
      <c r="O15" s="104"/>
      <c r="P15" s="104"/>
      <c r="Q15" s="104"/>
      <c r="R15" s="104"/>
      <c r="S15" s="104"/>
      <c r="T15" s="255"/>
    </row>
    <row r="16" spans="1:20" ht="13" customHeight="1" x14ac:dyDescent="0.25">
      <c r="A16" s="26" t="s">
        <v>395</v>
      </c>
      <c r="B16" s="184">
        <v>2</v>
      </c>
      <c r="C16" s="223">
        <v>8.8026031627241998</v>
      </c>
      <c r="D16" s="225">
        <v>0.213670129913693</v>
      </c>
      <c r="E16" s="223">
        <v>14.394869509500101</v>
      </c>
      <c r="F16" s="225">
        <v>0.30333052816913503</v>
      </c>
      <c r="G16" s="223">
        <v>75.672262868005106</v>
      </c>
      <c r="H16" s="225">
        <v>0.40326747649322198</v>
      </c>
      <c r="I16" s="104"/>
      <c r="J16" s="104"/>
      <c r="K16" s="104"/>
      <c r="L16" s="104"/>
      <c r="M16" s="104"/>
      <c r="N16" s="104"/>
      <c r="O16" s="104"/>
      <c r="P16" s="104"/>
      <c r="Q16" s="104"/>
      <c r="R16" s="104"/>
      <c r="S16" s="104"/>
      <c r="T16" s="255"/>
    </row>
    <row r="17" spans="1:20" ht="13" customHeight="1" x14ac:dyDescent="0.25">
      <c r="A17" s="26" t="s">
        <v>396</v>
      </c>
      <c r="B17" s="184">
        <v>2</v>
      </c>
      <c r="C17" s="223">
        <v>10.7086309243457</v>
      </c>
      <c r="D17" s="225">
        <v>0.14949529202307099</v>
      </c>
      <c r="E17" s="223">
        <v>18.947203312446302</v>
      </c>
      <c r="F17" s="225">
        <v>0.36456742466136499</v>
      </c>
      <c r="G17" s="223">
        <v>70.219091734449606</v>
      </c>
      <c r="H17" s="225">
        <v>0.444778211122273</v>
      </c>
      <c r="I17" s="104"/>
      <c r="J17" s="104"/>
      <c r="K17" s="104"/>
      <c r="L17" s="104"/>
      <c r="M17" s="104"/>
      <c r="N17" s="104"/>
      <c r="O17" s="104"/>
      <c r="P17" s="104"/>
      <c r="Q17" s="104"/>
      <c r="R17" s="104"/>
      <c r="S17" s="104"/>
      <c r="T17" s="255"/>
    </row>
    <row r="18" spans="1:20" ht="13" customHeight="1" x14ac:dyDescent="0.25">
      <c r="A18" s="210" t="s">
        <v>397</v>
      </c>
      <c r="B18" s="184">
        <v>2</v>
      </c>
      <c r="C18" s="223">
        <v>10.2432212216188</v>
      </c>
      <c r="D18" s="225">
        <v>0.20781514622238001</v>
      </c>
      <c r="E18" s="223">
        <v>17.544868497077498</v>
      </c>
      <c r="F18" s="225">
        <v>0.55834026506933698</v>
      </c>
      <c r="G18" s="223">
        <v>72.075883813279802</v>
      </c>
      <c r="H18" s="225">
        <v>0.65686677415132799</v>
      </c>
      <c r="I18" s="104"/>
      <c r="J18" s="104"/>
      <c r="K18" s="104"/>
      <c r="L18" s="104"/>
      <c r="M18" s="104"/>
      <c r="N18" s="104"/>
      <c r="O18" s="104"/>
      <c r="P18" s="104"/>
      <c r="Q18" s="104"/>
      <c r="R18" s="104"/>
      <c r="S18" s="104"/>
      <c r="T18" s="255"/>
    </row>
    <row r="19" spans="1:20" ht="13" customHeight="1" x14ac:dyDescent="0.25">
      <c r="A19" s="210" t="s">
        <v>398</v>
      </c>
      <c r="B19" s="184">
        <v>2</v>
      </c>
      <c r="C19" s="223">
        <v>11.453123356646801</v>
      </c>
      <c r="D19" s="225">
        <v>0.17103009951884501</v>
      </c>
      <c r="E19" s="223">
        <v>21.190690875884599</v>
      </c>
      <c r="F19" s="225">
        <v>0.436161844068084</v>
      </c>
      <c r="G19" s="223">
        <v>67.249080193616095</v>
      </c>
      <c r="H19" s="225">
        <v>0.464889494099821</v>
      </c>
      <c r="I19" s="104"/>
      <c r="J19" s="104"/>
      <c r="K19" s="104"/>
      <c r="L19" s="104"/>
      <c r="M19" s="104"/>
      <c r="N19" s="104"/>
      <c r="O19" s="104"/>
      <c r="P19" s="104"/>
      <c r="Q19" s="104"/>
      <c r="R19" s="104"/>
      <c r="S19" s="104"/>
      <c r="T19" s="255"/>
    </row>
    <row r="20" spans="1:20" ht="13" customHeight="1" x14ac:dyDescent="0.25">
      <c r="A20" s="26" t="s">
        <v>399</v>
      </c>
      <c r="B20" s="184">
        <v>2</v>
      </c>
      <c r="C20" s="223">
        <v>13.4264701085125</v>
      </c>
      <c r="D20" s="225">
        <v>0.39786892123280898</v>
      </c>
      <c r="E20" s="223">
        <v>20.8549056943897</v>
      </c>
      <c r="F20" s="225">
        <v>0.45069358933078102</v>
      </c>
      <c r="G20" s="223">
        <v>64.5810582230649</v>
      </c>
      <c r="H20" s="225">
        <v>0.66409101959234496</v>
      </c>
      <c r="I20" s="104"/>
      <c r="J20" s="104"/>
      <c r="K20" s="104"/>
      <c r="L20" s="104"/>
      <c r="M20" s="104"/>
      <c r="N20" s="104"/>
      <c r="O20" s="104"/>
      <c r="P20" s="104"/>
      <c r="Q20" s="104"/>
      <c r="R20" s="104"/>
      <c r="S20" s="104"/>
      <c r="T20" s="255"/>
    </row>
    <row r="21" spans="1:20" ht="13" customHeight="1" x14ac:dyDescent="0.25">
      <c r="A21" s="26" t="s">
        <v>400</v>
      </c>
      <c r="B21" s="184">
        <v>2</v>
      </c>
      <c r="C21" s="223">
        <v>6.4239006488679404</v>
      </c>
      <c r="D21" s="225">
        <v>0.13446625015206101</v>
      </c>
      <c r="E21" s="223">
        <v>11.719193432083401</v>
      </c>
      <c r="F21" s="225">
        <v>0.35852855151117702</v>
      </c>
      <c r="G21" s="223">
        <v>81.981287828185401</v>
      </c>
      <c r="H21" s="225">
        <v>0.41175632085834402</v>
      </c>
      <c r="I21" s="104"/>
      <c r="J21" s="104"/>
      <c r="K21" s="104"/>
      <c r="L21" s="104"/>
      <c r="M21" s="104"/>
      <c r="N21" s="104"/>
      <c r="O21" s="104"/>
      <c r="P21" s="104"/>
      <c r="Q21" s="104"/>
      <c r="R21" s="104"/>
      <c r="S21" s="104"/>
      <c r="T21" s="255"/>
    </row>
    <row r="22" spans="1:20" ht="13" customHeight="1" x14ac:dyDescent="0.25">
      <c r="A22" s="26" t="s">
        <v>401</v>
      </c>
      <c r="B22" s="184">
        <v>2</v>
      </c>
      <c r="C22" s="223">
        <v>14.220575167619799</v>
      </c>
      <c r="D22" s="225">
        <v>0.42176094032566103</v>
      </c>
      <c r="E22" s="223">
        <v>19.322060253411799</v>
      </c>
      <c r="F22" s="225">
        <v>0.48694416370334798</v>
      </c>
      <c r="G22" s="223">
        <v>66.341236262508005</v>
      </c>
      <c r="H22" s="225">
        <v>0.66496597955382397</v>
      </c>
      <c r="I22" s="104"/>
      <c r="J22" s="104"/>
      <c r="K22" s="104"/>
      <c r="L22" s="104"/>
      <c r="M22" s="104"/>
      <c r="N22" s="104"/>
      <c r="O22" s="104"/>
      <c r="P22" s="104"/>
      <c r="Q22" s="104"/>
      <c r="R22" s="104"/>
      <c r="S22" s="104"/>
      <c r="T22" s="255"/>
    </row>
    <row r="23" spans="1:20" ht="13" customHeight="1" x14ac:dyDescent="0.25">
      <c r="A23" s="26" t="s">
        <v>402</v>
      </c>
      <c r="B23" s="184">
        <v>2</v>
      </c>
      <c r="C23" s="223">
        <v>13.5465889180551</v>
      </c>
      <c r="D23" s="225">
        <v>0.51360852447477601</v>
      </c>
      <c r="E23" s="223">
        <v>18.187811214051202</v>
      </c>
      <c r="F23" s="225">
        <v>0.52215756136879499</v>
      </c>
      <c r="G23" s="223">
        <v>67.827641431559698</v>
      </c>
      <c r="H23" s="225">
        <v>0.88378668024357998</v>
      </c>
      <c r="I23" s="104"/>
      <c r="J23" s="104"/>
      <c r="K23" s="104"/>
      <c r="L23" s="104"/>
      <c r="M23" s="104"/>
      <c r="N23" s="104"/>
      <c r="O23" s="104"/>
      <c r="P23" s="104"/>
      <c r="Q23" s="104"/>
      <c r="R23" s="104"/>
      <c r="S23" s="104"/>
      <c r="T23" s="255"/>
    </row>
    <row r="24" spans="1:20" ht="13" customHeight="1" x14ac:dyDescent="0.25">
      <c r="A24" s="26" t="s">
        <v>403</v>
      </c>
      <c r="B24" s="184">
        <v>2</v>
      </c>
      <c r="C24" s="223">
        <v>17.690410866087198</v>
      </c>
      <c r="D24" s="225">
        <v>0.45018830555556999</v>
      </c>
      <c r="E24" s="223">
        <v>17.821859057848499</v>
      </c>
      <c r="F24" s="225">
        <v>0.45176907106170999</v>
      </c>
      <c r="G24" s="223">
        <v>64.646404659562094</v>
      </c>
      <c r="H24" s="225">
        <v>0.67541261952534404</v>
      </c>
      <c r="I24" s="104"/>
      <c r="J24" s="104"/>
      <c r="K24" s="104"/>
      <c r="L24" s="104"/>
      <c r="M24" s="104"/>
      <c r="N24" s="104"/>
      <c r="O24" s="104"/>
      <c r="P24" s="104"/>
      <c r="Q24" s="104"/>
      <c r="R24" s="104"/>
      <c r="S24" s="104"/>
      <c r="T24" s="255"/>
    </row>
    <row r="25" spans="1:20" ht="13" customHeight="1" x14ac:dyDescent="0.25">
      <c r="A25" s="26" t="s">
        <v>404</v>
      </c>
      <c r="B25" s="184">
        <v>2</v>
      </c>
      <c r="C25" s="223">
        <v>8.0135100304422799</v>
      </c>
      <c r="D25" s="225">
        <v>0.18528184390628499</v>
      </c>
      <c r="E25" s="223">
        <v>10.561896177005201</v>
      </c>
      <c r="F25" s="225">
        <v>0.274295185230714</v>
      </c>
      <c r="G25" s="223">
        <v>81.150314912334807</v>
      </c>
      <c r="H25" s="225">
        <v>0.34829921155321503</v>
      </c>
      <c r="I25" s="104"/>
      <c r="J25" s="104"/>
      <c r="K25" s="104"/>
      <c r="L25" s="104"/>
      <c r="M25" s="104"/>
      <c r="N25" s="104"/>
      <c r="O25" s="104"/>
      <c r="P25" s="104"/>
      <c r="Q25" s="104"/>
      <c r="R25" s="104"/>
      <c r="S25" s="104"/>
      <c r="T25" s="255"/>
    </row>
    <row r="26" spans="1:20" ht="13" customHeight="1" x14ac:dyDescent="0.25">
      <c r="A26" s="26" t="s">
        <v>405</v>
      </c>
      <c r="B26" s="184">
        <v>2</v>
      </c>
      <c r="C26" s="223">
        <v>8.6716925125631192</v>
      </c>
      <c r="D26" s="225">
        <v>0.25313229968183398</v>
      </c>
      <c r="E26" s="223">
        <v>15.765353111068899</v>
      </c>
      <c r="F26" s="225">
        <v>0.39574816410130997</v>
      </c>
      <c r="G26" s="223">
        <v>75.416097741862401</v>
      </c>
      <c r="H26" s="225">
        <v>0.522082229800374</v>
      </c>
      <c r="I26" s="104"/>
      <c r="J26" s="104"/>
      <c r="K26" s="104"/>
      <c r="L26" s="104"/>
      <c r="M26" s="104"/>
      <c r="N26" s="104"/>
      <c r="O26" s="104"/>
      <c r="P26" s="104"/>
      <c r="Q26" s="104"/>
      <c r="R26" s="104"/>
      <c r="S26" s="104"/>
      <c r="T26" s="255"/>
    </row>
    <row r="27" spans="1:20" ht="13" customHeight="1" x14ac:dyDescent="0.25">
      <c r="A27" s="26" t="s">
        <v>406</v>
      </c>
      <c r="B27" s="184">
        <v>2</v>
      </c>
      <c r="C27" s="223">
        <v>7.3713250770187102</v>
      </c>
      <c r="D27" s="225">
        <v>0.115602590006901</v>
      </c>
      <c r="E27" s="223">
        <v>9.0900879006127102</v>
      </c>
      <c r="F27" s="225">
        <v>0.190641472893335</v>
      </c>
      <c r="G27" s="223">
        <v>83.143388407393203</v>
      </c>
      <c r="H27" s="225">
        <v>0.24813493499338801</v>
      </c>
      <c r="I27" s="104"/>
      <c r="J27" s="104"/>
      <c r="K27" s="104"/>
      <c r="L27" s="104"/>
      <c r="M27" s="104"/>
      <c r="N27" s="104"/>
      <c r="O27" s="104"/>
      <c r="P27" s="104"/>
      <c r="Q27" s="104"/>
      <c r="R27" s="104"/>
      <c r="S27" s="104"/>
      <c r="T27" s="255"/>
    </row>
    <row r="28" spans="1:20" ht="13" customHeight="1" x14ac:dyDescent="0.25">
      <c r="A28" s="26" t="s">
        <v>407</v>
      </c>
      <c r="B28" s="184">
        <v>2</v>
      </c>
      <c r="C28" s="223">
        <v>8.8004407596865004</v>
      </c>
      <c r="D28" s="225">
        <v>0.24506092333247601</v>
      </c>
      <c r="E28" s="223">
        <v>14.3663046776825</v>
      </c>
      <c r="F28" s="225">
        <v>0.37186970880243297</v>
      </c>
      <c r="G28" s="223">
        <v>76.799620275173794</v>
      </c>
      <c r="H28" s="225">
        <v>0.52215655175589604</v>
      </c>
      <c r="I28" s="104"/>
      <c r="J28" s="104"/>
      <c r="K28" s="104"/>
      <c r="L28" s="104"/>
      <c r="M28" s="104"/>
      <c r="N28" s="104"/>
      <c r="O28" s="104"/>
      <c r="P28" s="104"/>
      <c r="Q28" s="104"/>
      <c r="R28" s="104"/>
      <c r="S28" s="104"/>
      <c r="T28" s="255"/>
    </row>
    <row r="29" spans="1:20" ht="13" customHeight="1" x14ac:dyDescent="0.25">
      <c r="A29" s="26" t="s">
        <v>408</v>
      </c>
      <c r="B29" s="184">
        <v>2</v>
      </c>
      <c r="C29" s="223">
        <v>5.9395292668758204</v>
      </c>
      <c r="D29" s="225">
        <v>0.152545780734994</v>
      </c>
      <c r="E29" s="223">
        <v>9.2080471638297308</v>
      </c>
      <c r="F29" s="225">
        <v>0.32115816461005298</v>
      </c>
      <c r="G29" s="223">
        <v>84.332142520541893</v>
      </c>
      <c r="H29" s="225">
        <v>0.40266411978430899</v>
      </c>
      <c r="I29" s="104"/>
      <c r="J29" s="104"/>
      <c r="K29" s="104"/>
      <c r="L29" s="104"/>
      <c r="M29" s="104"/>
      <c r="N29" s="104"/>
      <c r="O29" s="104"/>
      <c r="P29" s="104"/>
      <c r="Q29" s="104"/>
      <c r="R29" s="104"/>
      <c r="S29" s="104"/>
      <c r="T29" s="255"/>
    </row>
    <row r="30" spans="1:20" ht="13" customHeight="1" x14ac:dyDescent="0.25">
      <c r="A30" s="26" t="s">
        <v>409</v>
      </c>
      <c r="B30" s="184">
        <v>2</v>
      </c>
      <c r="C30" s="223">
        <v>7.4746465893032603</v>
      </c>
      <c r="D30" s="225">
        <v>0.13869554460708899</v>
      </c>
      <c r="E30" s="223">
        <v>16.608718046521101</v>
      </c>
      <c r="F30" s="225">
        <v>0.35575980539930901</v>
      </c>
      <c r="G30" s="223">
        <v>75.786156589128495</v>
      </c>
      <c r="H30" s="225">
        <v>0.42821581982273799</v>
      </c>
      <c r="I30" s="104"/>
      <c r="J30" s="104"/>
      <c r="K30" s="104"/>
      <c r="L30" s="104"/>
      <c r="M30" s="104"/>
      <c r="N30" s="104"/>
      <c r="O30" s="104"/>
      <c r="P30" s="104"/>
      <c r="Q30" s="104"/>
      <c r="R30" s="104"/>
      <c r="S30" s="104"/>
      <c r="T30" s="255"/>
    </row>
    <row r="31" spans="1:20" ht="13" customHeight="1" x14ac:dyDescent="0.25">
      <c r="A31" s="26" t="s">
        <v>410</v>
      </c>
      <c r="B31" s="184">
        <v>2</v>
      </c>
      <c r="C31" s="223">
        <v>8.4985096596561593</v>
      </c>
      <c r="D31" s="225">
        <v>0.198831813261928</v>
      </c>
      <c r="E31" s="223">
        <v>17.671645413591701</v>
      </c>
      <c r="F31" s="225">
        <v>0.495222956629078</v>
      </c>
      <c r="G31" s="223">
        <v>73.428781990348398</v>
      </c>
      <c r="H31" s="225">
        <v>0.54543386645263603</v>
      </c>
      <c r="I31" s="104"/>
      <c r="J31" s="104"/>
      <c r="K31" s="104"/>
      <c r="L31" s="104"/>
      <c r="M31" s="104"/>
      <c r="N31" s="104"/>
      <c r="O31" s="104"/>
      <c r="P31" s="104"/>
      <c r="Q31" s="104"/>
      <c r="R31" s="104"/>
      <c r="S31" s="104"/>
      <c r="T31" s="255"/>
    </row>
    <row r="32" spans="1:20" ht="13" customHeight="1" x14ac:dyDescent="0.25">
      <c r="A32" s="26" t="s">
        <v>411</v>
      </c>
      <c r="B32" s="184">
        <v>2</v>
      </c>
      <c r="C32" s="223">
        <v>7.8533880580029702</v>
      </c>
      <c r="D32" s="225">
        <v>0.166610346986859</v>
      </c>
      <c r="E32" s="223">
        <v>11.5561075128852</v>
      </c>
      <c r="F32" s="225">
        <v>0.32057559718991202</v>
      </c>
      <c r="G32" s="223">
        <v>80.099853805410504</v>
      </c>
      <c r="H32" s="225">
        <v>0.39505652911954298</v>
      </c>
      <c r="I32" s="104"/>
      <c r="J32" s="104"/>
      <c r="K32" s="104"/>
      <c r="L32" s="104"/>
      <c r="M32" s="104"/>
      <c r="N32" s="104"/>
      <c r="O32" s="104"/>
      <c r="P32" s="104"/>
      <c r="Q32" s="104"/>
      <c r="R32" s="104"/>
      <c r="S32" s="104"/>
      <c r="T32" s="255"/>
    </row>
    <row r="33" spans="1:20" ht="13" customHeight="1" x14ac:dyDescent="0.25">
      <c r="A33" s="26" t="s">
        <v>412</v>
      </c>
      <c r="B33" s="184">
        <v>2</v>
      </c>
      <c r="C33" s="223">
        <v>8.4632652357932994</v>
      </c>
      <c r="D33" s="225">
        <v>0.23055127213114299</v>
      </c>
      <c r="E33" s="223">
        <v>18.9411037516305</v>
      </c>
      <c r="F33" s="225">
        <v>0.43783548772431502</v>
      </c>
      <c r="G33" s="223">
        <v>72.534121482914898</v>
      </c>
      <c r="H33" s="225">
        <v>0.51444035126571097</v>
      </c>
      <c r="I33" s="104"/>
      <c r="J33" s="104"/>
      <c r="K33" s="104"/>
      <c r="L33" s="104"/>
      <c r="M33" s="104"/>
      <c r="N33" s="104"/>
      <c r="O33" s="104"/>
      <c r="P33" s="104"/>
      <c r="Q33" s="104"/>
      <c r="R33" s="104"/>
      <c r="S33" s="104"/>
      <c r="T33" s="255"/>
    </row>
    <row r="34" spans="1:20" ht="13" customHeight="1" x14ac:dyDescent="0.25">
      <c r="A34" s="26" t="s">
        <v>413</v>
      </c>
      <c r="B34" s="184">
        <v>2</v>
      </c>
      <c r="C34" s="223">
        <v>9.6446319525765798</v>
      </c>
      <c r="D34" s="225">
        <v>0.17538608985687701</v>
      </c>
      <c r="E34" s="223">
        <v>16.128558585468301</v>
      </c>
      <c r="F34" s="225">
        <v>0.46178697400367302</v>
      </c>
      <c r="G34" s="223">
        <v>73.482781294362795</v>
      </c>
      <c r="H34" s="225">
        <v>0.584844366178355</v>
      </c>
      <c r="I34" s="104"/>
      <c r="J34" s="104"/>
      <c r="K34" s="104"/>
      <c r="L34" s="104"/>
      <c r="M34" s="104"/>
      <c r="N34" s="104"/>
      <c r="O34" s="104"/>
      <c r="P34" s="104"/>
      <c r="Q34" s="104"/>
      <c r="R34" s="104"/>
      <c r="S34" s="104"/>
      <c r="T34" s="255"/>
    </row>
    <row r="35" spans="1:20" ht="13" customHeight="1" x14ac:dyDescent="0.25">
      <c r="A35" s="26" t="s">
        <v>414</v>
      </c>
      <c r="B35" s="184">
        <v>2</v>
      </c>
      <c r="C35" s="223">
        <v>8.5119958736304309</v>
      </c>
      <c r="D35" s="225">
        <v>0.16408473317589001</v>
      </c>
      <c r="E35" s="223">
        <v>15.8488476511437</v>
      </c>
      <c r="F35" s="225">
        <v>0.27971432512316802</v>
      </c>
      <c r="G35" s="223">
        <v>75.194229915786906</v>
      </c>
      <c r="H35" s="225">
        <v>0.34219456975756601</v>
      </c>
      <c r="I35" s="104"/>
      <c r="J35" s="104"/>
      <c r="K35" s="104"/>
      <c r="L35" s="104"/>
      <c r="M35" s="104"/>
      <c r="N35" s="104"/>
      <c r="O35" s="104"/>
      <c r="P35" s="104"/>
      <c r="Q35" s="104"/>
      <c r="R35" s="104"/>
      <c r="S35" s="104"/>
      <c r="T35" s="255"/>
    </row>
    <row r="36" spans="1:20" ht="13" customHeight="1" x14ac:dyDescent="0.25">
      <c r="A36" s="26" t="s">
        <v>415</v>
      </c>
      <c r="B36" s="184">
        <v>2</v>
      </c>
      <c r="C36" s="223">
        <v>12.391700813208899</v>
      </c>
      <c r="D36" s="225">
        <v>0.33599838965279799</v>
      </c>
      <c r="E36" s="223">
        <v>18.531367263294801</v>
      </c>
      <c r="F36" s="225">
        <v>0.38500269241052998</v>
      </c>
      <c r="G36" s="223">
        <v>69.049793706417105</v>
      </c>
      <c r="H36" s="225">
        <v>0.58974354182952404</v>
      </c>
      <c r="I36" s="104"/>
      <c r="J36" s="104"/>
      <c r="K36" s="104"/>
      <c r="L36" s="104"/>
      <c r="M36" s="104"/>
      <c r="N36" s="104"/>
      <c r="O36" s="104"/>
      <c r="P36" s="104"/>
      <c r="Q36" s="104"/>
      <c r="R36" s="104"/>
      <c r="S36" s="104"/>
      <c r="T36" s="255"/>
    </row>
    <row r="37" spans="1:20" ht="13" customHeight="1" x14ac:dyDescent="0.25">
      <c r="A37" s="26" t="s">
        <v>416</v>
      </c>
      <c r="B37" s="184">
        <v>2</v>
      </c>
      <c r="C37" s="223">
        <v>13.0972763630914</v>
      </c>
      <c r="D37" s="225">
        <v>0.301876004233816</v>
      </c>
      <c r="E37" s="223">
        <v>13.951578315275301</v>
      </c>
      <c r="F37" s="225">
        <v>0.34647410759363501</v>
      </c>
      <c r="G37" s="223">
        <v>70.857768218602502</v>
      </c>
      <c r="H37" s="225">
        <v>0.57871236574928298</v>
      </c>
      <c r="I37" s="104"/>
      <c r="J37" s="104"/>
      <c r="K37" s="104"/>
      <c r="L37" s="104"/>
      <c r="M37" s="104"/>
      <c r="N37" s="104"/>
      <c r="O37" s="104"/>
      <c r="P37" s="104"/>
      <c r="Q37" s="104"/>
      <c r="R37" s="104"/>
      <c r="S37" s="104"/>
      <c r="T37" s="255"/>
    </row>
    <row r="38" spans="1:20" ht="13" customHeight="1" x14ac:dyDescent="0.25">
      <c r="A38" s="26" t="s">
        <v>417</v>
      </c>
      <c r="B38" s="184">
        <v>2</v>
      </c>
      <c r="C38" s="223">
        <v>10.260191155266901</v>
      </c>
      <c r="D38" s="225">
        <v>0.30060609626311002</v>
      </c>
      <c r="E38" s="223">
        <v>15.0600825684793</v>
      </c>
      <c r="F38" s="225">
        <v>0.29289067447142098</v>
      </c>
      <c r="G38" s="223">
        <v>74.570979023458904</v>
      </c>
      <c r="H38" s="225">
        <v>0.46040599057699599</v>
      </c>
      <c r="I38" s="104"/>
      <c r="J38" s="104"/>
      <c r="K38" s="104"/>
      <c r="L38" s="104"/>
      <c r="M38" s="104"/>
      <c r="N38" s="104"/>
      <c r="O38" s="104"/>
      <c r="P38" s="104"/>
      <c r="Q38" s="104"/>
      <c r="R38" s="104"/>
      <c r="S38" s="104"/>
      <c r="T38" s="255"/>
    </row>
    <row r="39" spans="1:20" ht="13" customHeight="1" x14ac:dyDescent="0.25">
      <c r="A39" s="26" t="s">
        <v>418</v>
      </c>
      <c r="B39" s="184">
        <v>2</v>
      </c>
      <c r="C39" s="223">
        <v>14.6173198100287</v>
      </c>
      <c r="D39" s="225">
        <v>0.352475486045641</v>
      </c>
      <c r="E39" s="223">
        <v>17.4992333507711</v>
      </c>
      <c r="F39" s="225">
        <v>0.36490649354826299</v>
      </c>
      <c r="G39" s="223">
        <v>67.473052352582698</v>
      </c>
      <c r="H39" s="225">
        <v>0.56651549393259104</v>
      </c>
      <c r="I39" s="104"/>
      <c r="J39" s="104"/>
      <c r="K39" s="104"/>
      <c r="L39" s="104"/>
      <c r="M39" s="104"/>
      <c r="N39" s="104"/>
      <c r="O39" s="104"/>
      <c r="P39" s="104"/>
      <c r="Q39" s="104"/>
      <c r="R39" s="104"/>
      <c r="S39" s="104"/>
      <c r="T39" s="255"/>
    </row>
    <row r="40" spans="1:20" ht="13" customHeight="1" x14ac:dyDescent="0.25">
      <c r="A40" s="26" t="s">
        <v>419</v>
      </c>
      <c r="B40" s="184">
        <v>2</v>
      </c>
      <c r="C40" s="223">
        <v>6.6818356563749903</v>
      </c>
      <c r="D40" s="225">
        <v>0.18678039967888399</v>
      </c>
      <c r="E40" s="223">
        <v>11.698235918506001</v>
      </c>
      <c r="F40" s="225">
        <v>0.27971764191897203</v>
      </c>
      <c r="G40" s="223">
        <v>81.606884686848304</v>
      </c>
      <c r="H40" s="225">
        <v>0.407878406498001</v>
      </c>
      <c r="I40" s="104"/>
      <c r="J40" s="104"/>
      <c r="K40" s="104"/>
      <c r="L40" s="104"/>
      <c r="M40" s="104"/>
      <c r="N40" s="104"/>
      <c r="O40" s="104"/>
      <c r="P40" s="104"/>
      <c r="Q40" s="104"/>
      <c r="R40" s="104"/>
      <c r="S40" s="104"/>
      <c r="T40" s="255"/>
    </row>
    <row r="41" spans="1:20" ht="13" customHeight="1" x14ac:dyDescent="0.25">
      <c r="A41" s="26" t="s">
        <v>420</v>
      </c>
      <c r="B41" s="184">
        <v>2</v>
      </c>
      <c r="C41" s="223">
        <v>7.7383672661123803</v>
      </c>
      <c r="D41" s="225">
        <v>0.19661250125236501</v>
      </c>
      <c r="E41" s="223">
        <v>9.5007391650919093</v>
      </c>
      <c r="F41" s="225">
        <v>0.25554625899848699</v>
      </c>
      <c r="G41" s="223">
        <v>82.426252673993105</v>
      </c>
      <c r="H41" s="225">
        <v>0.34420198851816902</v>
      </c>
      <c r="I41" s="104"/>
      <c r="J41" s="104"/>
      <c r="K41" s="104"/>
      <c r="L41" s="104"/>
      <c r="M41" s="104"/>
      <c r="N41" s="104"/>
      <c r="O41" s="104"/>
      <c r="P41" s="104"/>
      <c r="Q41" s="104"/>
      <c r="R41" s="104"/>
      <c r="S41" s="104"/>
      <c r="T41" s="255"/>
    </row>
    <row r="42" spans="1:20" ht="13" customHeight="1" x14ac:dyDescent="0.25">
      <c r="A42" s="26" t="s">
        <v>421</v>
      </c>
      <c r="B42" s="184">
        <v>2</v>
      </c>
      <c r="C42" s="223">
        <v>7.8589894387624204</v>
      </c>
      <c r="D42" s="225">
        <v>0.21622807847756501</v>
      </c>
      <c r="E42" s="223">
        <v>16.129834432448401</v>
      </c>
      <c r="F42" s="225">
        <v>0.36351287606528099</v>
      </c>
      <c r="G42" s="223">
        <v>75.855472129226399</v>
      </c>
      <c r="H42" s="225">
        <v>0.46165665657430999</v>
      </c>
      <c r="I42" s="104"/>
      <c r="J42" s="104"/>
      <c r="K42" s="104"/>
      <c r="L42" s="104"/>
      <c r="M42" s="104"/>
      <c r="N42" s="104"/>
      <c r="O42" s="104"/>
      <c r="P42" s="104"/>
      <c r="Q42" s="104"/>
      <c r="R42" s="104"/>
      <c r="S42" s="104"/>
      <c r="T42" s="255"/>
    </row>
    <row r="43" spans="1:20" ht="13" customHeight="1" x14ac:dyDescent="0.25">
      <c r="A43" s="26" t="s">
        <v>422</v>
      </c>
      <c r="B43" s="184">
        <v>2</v>
      </c>
      <c r="C43" s="223">
        <v>8.8999525434153899</v>
      </c>
      <c r="D43" s="225">
        <v>0.25745287992725102</v>
      </c>
      <c r="E43" s="223">
        <v>9.9975766532603192</v>
      </c>
      <c r="F43" s="225">
        <v>0.38330946064903498</v>
      </c>
      <c r="G43" s="223">
        <v>80.855196037591696</v>
      </c>
      <c r="H43" s="225">
        <v>0.54819456271144096</v>
      </c>
      <c r="I43" s="104"/>
      <c r="J43" s="104"/>
      <c r="K43" s="104"/>
      <c r="L43" s="104"/>
      <c r="M43" s="104"/>
      <c r="N43" s="104"/>
      <c r="O43" s="104"/>
      <c r="P43" s="104"/>
      <c r="Q43" s="104"/>
      <c r="R43" s="104"/>
      <c r="S43" s="104"/>
      <c r="T43" s="255"/>
    </row>
    <row r="44" spans="1:20" ht="13" customHeight="1" x14ac:dyDescent="0.25">
      <c r="A44" s="26" t="s">
        <v>423</v>
      </c>
      <c r="B44" s="184">
        <v>2</v>
      </c>
      <c r="C44" s="223">
        <v>8.0606708537807901</v>
      </c>
      <c r="D44" s="225">
        <v>0.147544195790316</v>
      </c>
      <c r="E44" s="223">
        <v>15.070569263151899</v>
      </c>
      <c r="F44" s="225">
        <v>0.36806190879532003</v>
      </c>
      <c r="G44" s="223">
        <v>75.972515457399695</v>
      </c>
      <c r="H44" s="225">
        <v>0.44413247041350001</v>
      </c>
      <c r="I44" s="104"/>
      <c r="J44" s="104"/>
      <c r="K44" s="104"/>
      <c r="L44" s="104"/>
      <c r="M44" s="104"/>
      <c r="N44" s="104"/>
      <c r="O44" s="104"/>
      <c r="P44" s="104"/>
      <c r="Q44" s="104"/>
      <c r="R44" s="104"/>
      <c r="S44" s="104"/>
      <c r="T44" s="255"/>
    </row>
    <row r="45" spans="1:20" ht="13" customHeight="1" x14ac:dyDescent="0.25">
      <c r="A45" s="26" t="s">
        <v>424</v>
      </c>
      <c r="B45" s="184">
        <v>2</v>
      </c>
      <c r="C45" s="223">
        <v>12.9712350333013</v>
      </c>
      <c r="D45" s="225">
        <v>0.33642279323798102</v>
      </c>
      <c r="E45" s="223">
        <v>15.3332020734608</v>
      </c>
      <c r="F45" s="225">
        <v>0.39269343076386998</v>
      </c>
      <c r="G45" s="223">
        <v>71.918700363741394</v>
      </c>
      <c r="H45" s="225">
        <v>0.59468793987157897</v>
      </c>
      <c r="I45" s="104"/>
      <c r="J45" s="104"/>
      <c r="K45" s="104"/>
      <c r="L45" s="104"/>
      <c r="M45" s="104"/>
      <c r="N45" s="104"/>
      <c r="O45" s="104"/>
      <c r="P45" s="104"/>
      <c r="Q45" s="104"/>
      <c r="R45" s="104"/>
      <c r="S45" s="104"/>
      <c r="T45" s="255"/>
    </row>
    <row r="46" spans="1:20" ht="13" customHeight="1" x14ac:dyDescent="0.25">
      <c r="A46" s="26" t="s">
        <v>425</v>
      </c>
      <c r="B46" s="184">
        <v>2</v>
      </c>
      <c r="C46" s="223">
        <v>8.58634631107385</v>
      </c>
      <c r="D46" s="225">
        <v>0.15438576487738601</v>
      </c>
      <c r="E46" s="223">
        <v>10.539593559283301</v>
      </c>
      <c r="F46" s="225">
        <v>0.23753109995174301</v>
      </c>
      <c r="G46" s="223">
        <v>80.493853227661504</v>
      </c>
      <c r="H46" s="225">
        <v>0.33336478755035998</v>
      </c>
      <c r="I46" s="104"/>
      <c r="J46" s="104"/>
      <c r="K46" s="104"/>
      <c r="L46" s="104"/>
      <c r="M46" s="104"/>
      <c r="N46" s="104"/>
      <c r="O46" s="104"/>
      <c r="P46" s="104"/>
      <c r="Q46" s="104"/>
      <c r="R46" s="104"/>
      <c r="S46" s="104"/>
      <c r="T46" s="255"/>
    </row>
    <row r="47" spans="1:20" ht="13" customHeight="1" x14ac:dyDescent="0.25">
      <c r="A47" s="26" t="s">
        <v>426</v>
      </c>
      <c r="B47" s="184">
        <v>2</v>
      </c>
      <c r="C47" s="223">
        <v>8.40855326381471</v>
      </c>
      <c r="D47" s="225">
        <v>0.14561437421334</v>
      </c>
      <c r="E47" s="223">
        <v>15.616771330457199</v>
      </c>
      <c r="F47" s="225">
        <v>0.239862954602858</v>
      </c>
      <c r="G47" s="223">
        <v>75.366615991265903</v>
      </c>
      <c r="H47" s="225">
        <v>0.31215996281564901</v>
      </c>
      <c r="I47" s="104"/>
      <c r="J47" s="104"/>
      <c r="K47" s="104"/>
      <c r="L47" s="104"/>
      <c r="M47" s="104"/>
      <c r="N47" s="104"/>
      <c r="O47" s="104"/>
      <c r="P47" s="104"/>
      <c r="Q47" s="104"/>
      <c r="R47" s="104"/>
      <c r="S47" s="104"/>
      <c r="T47" s="255"/>
    </row>
    <row r="48" spans="1:20" ht="13" customHeight="1" x14ac:dyDescent="0.25">
      <c r="A48" s="26" t="s">
        <v>427</v>
      </c>
      <c r="B48" s="184">
        <v>2</v>
      </c>
      <c r="C48" s="223">
        <v>8.9678240101323698</v>
      </c>
      <c r="D48" s="225">
        <v>0.20082871653262099</v>
      </c>
      <c r="E48" s="223">
        <v>11.2720959219272</v>
      </c>
      <c r="F48" s="225">
        <v>0.35614749579550298</v>
      </c>
      <c r="G48" s="223">
        <v>79.274733424058496</v>
      </c>
      <c r="H48" s="225">
        <v>0.48030160568373298</v>
      </c>
      <c r="I48" s="104"/>
      <c r="J48" s="104"/>
      <c r="K48" s="104"/>
      <c r="L48" s="104"/>
      <c r="M48" s="104"/>
      <c r="N48" s="104"/>
      <c r="O48" s="104"/>
      <c r="P48" s="104"/>
      <c r="Q48" s="104"/>
      <c r="R48" s="104"/>
      <c r="S48" s="104"/>
      <c r="T48" s="255"/>
    </row>
    <row r="49" spans="1:20" ht="13" customHeight="1" x14ac:dyDescent="0.25">
      <c r="A49" s="26" t="s">
        <v>428</v>
      </c>
      <c r="B49" s="184">
        <v>2</v>
      </c>
      <c r="C49" s="223">
        <v>16.173768273011198</v>
      </c>
      <c r="D49" s="225">
        <v>0.436380037951277</v>
      </c>
      <c r="E49" s="223">
        <v>23.2990222157304</v>
      </c>
      <c r="F49" s="225">
        <v>0.58297397461385403</v>
      </c>
      <c r="G49" s="223">
        <v>60.756440663883502</v>
      </c>
      <c r="H49" s="225">
        <v>0.78535932402450503</v>
      </c>
      <c r="I49" s="104"/>
      <c r="J49" s="104"/>
      <c r="K49" s="104"/>
      <c r="L49" s="104"/>
      <c r="M49" s="104"/>
      <c r="N49" s="104"/>
      <c r="O49" s="104"/>
      <c r="P49" s="104"/>
      <c r="Q49" s="104"/>
      <c r="R49" s="104"/>
      <c r="S49" s="104"/>
      <c r="T49" s="255"/>
    </row>
    <row r="50" spans="1:20" ht="13" customHeight="1" x14ac:dyDescent="0.25">
      <c r="A50" s="26" t="s">
        <v>429</v>
      </c>
      <c r="B50" s="184">
        <v>2</v>
      </c>
      <c r="C50" s="223">
        <v>13.3434308935554</v>
      </c>
      <c r="D50" s="225">
        <v>0.26804529625511703</v>
      </c>
      <c r="E50" s="223">
        <v>12.7987503596948</v>
      </c>
      <c r="F50" s="225">
        <v>0.28568394662506102</v>
      </c>
      <c r="G50" s="223">
        <v>73.591775260854504</v>
      </c>
      <c r="H50" s="225">
        <v>0.39095880567293301</v>
      </c>
      <c r="I50" s="104"/>
      <c r="J50" s="104"/>
      <c r="K50" s="104"/>
      <c r="L50" s="104"/>
      <c r="M50" s="104"/>
      <c r="N50" s="104"/>
      <c r="O50" s="104"/>
      <c r="P50" s="104"/>
      <c r="Q50" s="104"/>
      <c r="R50" s="104"/>
      <c r="S50" s="104"/>
      <c r="T50" s="255"/>
    </row>
    <row r="51" spans="1:20" ht="13" customHeight="1" x14ac:dyDescent="0.25">
      <c r="A51" s="26" t="s">
        <v>430</v>
      </c>
      <c r="B51" s="184">
        <v>2</v>
      </c>
      <c r="C51" s="223">
        <v>7.8608075500314003</v>
      </c>
      <c r="D51" s="225">
        <v>0.236442720066766</v>
      </c>
      <c r="E51" s="223">
        <v>10.020028904949701</v>
      </c>
      <c r="F51" s="225">
        <v>0.20564946456991701</v>
      </c>
      <c r="G51" s="223">
        <v>82.048880082752405</v>
      </c>
      <c r="H51" s="225">
        <v>0.385853450478992</v>
      </c>
      <c r="I51" s="104"/>
      <c r="J51" s="104"/>
      <c r="K51" s="104"/>
      <c r="L51" s="104"/>
      <c r="M51" s="104"/>
      <c r="N51" s="104"/>
      <c r="O51" s="104"/>
      <c r="P51" s="104"/>
      <c r="Q51" s="104"/>
      <c r="R51" s="104"/>
      <c r="S51" s="104"/>
      <c r="T51" s="255"/>
    </row>
    <row r="52" spans="1:20" ht="13" customHeight="1" x14ac:dyDescent="0.25">
      <c r="A52" s="26" t="s">
        <v>431</v>
      </c>
      <c r="B52" s="184">
        <v>2</v>
      </c>
      <c r="C52" s="223">
        <v>9.7112019024734995</v>
      </c>
      <c r="D52" s="225">
        <v>0.197946362081628</v>
      </c>
      <c r="E52" s="223">
        <v>15.8307587361489</v>
      </c>
      <c r="F52" s="225">
        <v>0.33567069655676801</v>
      </c>
      <c r="G52" s="223">
        <v>74.298160270955094</v>
      </c>
      <c r="H52" s="225">
        <v>0.38952553046428601</v>
      </c>
      <c r="I52" s="104"/>
      <c r="J52" s="104"/>
      <c r="K52" s="104"/>
      <c r="L52" s="104"/>
      <c r="M52" s="104"/>
      <c r="N52" s="104"/>
      <c r="O52" s="104"/>
      <c r="P52" s="104"/>
      <c r="Q52" s="104"/>
      <c r="R52" s="104"/>
      <c r="S52" s="104"/>
      <c r="T52" s="255"/>
    </row>
    <row r="53" spans="1:20" ht="13" customHeight="1" x14ac:dyDescent="0.25">
      <c r="A53" s="26" t="s">
        <v>432</v>
      </c>
      <c r="B53" s="184">
        <v>2</v>
      </c>
      <c r="C53" s="223">
        <v>7.4214406031704696</v>
      </c>
      <c r="D53" s="225">
        <v>0.14511817315817599</v>
      </c>
      <c r="E53" s="223">
        <v>12.4383045419117</v>
      </c>
      <c r="F53" s="225">
        <v>0.26374072585392699</v>
      </c>
      <c r="G53" s="223">
        <v>79.720217111606402</v>
      </c>
      <c r="H53" s="225">
        <v>0.36892744338493899</v>
      </c>
      <c r="I53" s="104"/>
      <c r="J53" s="104"/>
      <c r="K53" s="104"/>
      <c r="L53" s="104"/>
      <c r="M53" s="104"/>
      <c r="N53" s="104"/>
      <c r="O53" s="104"/>
      <c r="P53" s="104"/>
      <c r="Q53" s="104"/>
      <c r="R53" s="104"/>
      <c r="S53" s="104"/>
      <c r="T53" s="255"/>
    </row>
    <row r="54" spans="1:20" ht="13" customHeight="1" x14ac:dyDescent="0.25">
      <c r="A54" s="26" t="s">
        <v>433</v>
      </c>
      <c r="B54" s="184">
        <v>2</v>
      </c>
      <c r="C54" s="223">
        <v>8.5960532645097896</v>
      </c>
      <c r="D54" s="225">
        <v>0.203676770232008</v>
      </c>
      <c r="E54" s="223">
        <v>14.290321474455199</v>
      </c>
      <c r="F54" s="225">
        <v>0.36282025060001599</v>
      </c>
      <c r="G54" s="223">
        <v>76.947252086218896</v>
      </c>
      <c r="H54" s="225">
        <v>0.45754032364240999</v>
      </c>
      <c r="I54" s="104"/>
      <c r="J54" s="104"/>
      <c r="K54" s="104"/>
      <c r="L54" s="104"/>
      <c r="M54" s="104"/>
      <c r="N54" s="104"/>
      <c r="O54" s="104"/>
      <c r="P54" s="104"/>
      <c r="Q54" s="104"/>
      <c r="R54" s="104"/>
      <c r="S54" s="104"/>
      <c r="T54" s="255"/>
    </row>
    <row r="55" spans="1:20" ht="13" customHeight="1" x14ac:dyDescent="0.25">
      <c r="A55" s="26" t="s">
        <v>434</v>
      </c>
      <c r="B55" s="184">
        <v>2</v>
      </c>
      <c r="C55" s="223">
        <v>14.9367250721752</v>
      </c>
      <c r="D55" s="225">
        <v>0.42505268197844698</v>
      </c>
      <c r="E55" s="223">
        <v>18.252332634862999</v>
      </c>
      <c r="F55" s="225">
        <v>0.45651802240948702</v>
      </c>
      <c r="G55" s="223">
        <v>66.437569658794999</v>
      </c>
      <c r="H55" s="225">
        <v>0.70604991323780797</v>
      </c>
      <c r="I55" s="104"/>
      <c r="J55" s="104"/>
      <c r="K55" s="104"/>
      <c r="L55" s="104"/>
      <c r="M55" s="104"/>
      <c r="N55" s="104"/>
      <c r="O55" s="104"/>
      <c r="P55" s="104"/>
      <c r="Q55" s="104"/>
      <c r="R55" s="104"/>
      <c r="S55" s="104"/>
      <c r="T55" s="255"/>
    </row>
    <row r="56" spans="1:20" ht="13" customHeight="1" x14ac:dyDescent="0.25">
      <c r="A56" s="26" t="s">
        <v>435</v>
      </c>
      <c r="B56" s="184">
        <v>2</v>
      </c>
      <c r="C56" s="223">
        <v>10.089070171222801</v>
      </c>
      <c r="D56" s="225">
        <v>0.127921495818068</v>
      </c>
      <c r="E56" s="223">
        <v>18.413318195268101</v>
      </c>
      <c r="F56" s="225">
        <v>0.28045743573146498</v>
      </c>
      <c r="G56" s="223">
        <v>71.079293132850793</v>
      </c>
      <c r="H56" s="225">
        <v>0.32530258502061998</v>
      </c>
      <c r="I56" s="104"/>
      <c r="J56" s="104"/>
      <c r="K56" s="104"/>
      <c r="L56" s="104"/>
      <c r="M56" s="104"/>
      <c r="N56" s="104"/>
      <c r="O56" s="104"/>
      <c r="P56" s="104"/>
      <c r="Q56" s="104"/>
      <c r="R56" s="104"/>
      <c r="S56" s="104"/>
      <c r="T56" s="255"/>
    </row>
    <row r="57" spans="1:20" ht="13" customHeight="1" x14ac:dyDescent="0.25">
      <c r="A57" s="26" t="s">
        <v>436</v>
      </c>
      <c r="B57" s="184">
        <v>2</v>
      </c>
      <c r="C57" s="223">
        <v>7.2603417180138203</v>
      </c>
      <c r="D57" s="225">
        <v>0.18181684982184099</v>
      </c>
      <c r="E57" s="223">
        <v>14.170563326065301</v>
      </c>
      <c r="F57" s="225">
        <v>0.42383996419700198</v>
      </c>
      <c r="G57" s="223">
        <v>78.454710489215799</v>
      </c>
      <c r="H57" s="225">
        <v>0.48441246292443002</v>
      </c>
      <c r="I57" s="104"/>
      <c r="J57" s="104"/>
      <c r="K57" s="104"/>
      <c r="L57" s="104"/>
      <c r="M57" s="104"/>
      <c r="N57" s="104"/>
      <c r="O57" s="104"/>
      <c r="P57" s="104"/>
      <c r="Q57" s="104"/>
      <c r="R57" s="104"/>
      <c r="S57" s="104"/>
      <c r="T57" s="255"/>
    </row>
    <row r="58" spans="1:20" ht="13" customHeight="1" x14ac:dyDescent="0.25">
      <c r="A58" s="26" t="s">
        <v>437</v>
      </c>
      <c r="B58" s="184">
        <v>2</v>
      </c>
      <c r="C58" s="223">
        <v>10.1453074322686</v>
      </c>
      <c r="D58" s="225">
        <v>0.205449659292048</v>
      </c>
      <c r="E58" s="223">
        <v>21.490769594562298</v>
      </c>
      <c r="F58" s="225">
        <v>0.36413320448626102</v>
      </c>
      <c r="G58" s="223">
        <v>67.792099238240795</v>
      </c>
      <c r="H58" s="225">
        <v>0.47042201362892899</v>
      </c>
      <c r="I58" s="104"/>
      <c r="J58" s="104"/>
      <c r="K58" s="104"/>
      <c r="L58" s="104"/>
      <c r="M58" s="104"/>
      <c r="N58" s="104"/>
      <c r="O58" s="104"/>
      <c r="P58" s="104"/>
      <c r="Q58" s="104"/>
      <c r="R58" s="104"/>
      <c r="S58" s="104"/>
      <c r="T58" s="255"/>
    </row>
    <row r="59" spans="1:20" ht="13" customHeight="1" x14ac:dyDescent="0.25">
      <c r="A59" s="26" t="s">
        <v>438</v>
      </c>
      <c r="B59" s="184">
        <v>2</v>
      </c>
      <c r="C59" s="223">
        <v>8.6374390643902004</v>
      </c>
      <c r="D59" s="225">
        <v>0.23284367205034001</v>
      </c>
      <c r="E59" s="223">
        <v>15.6155748008775</v>
      </c>
      <c r="F59" s="225">
        <v>0.43392873655766101</v>
      </c>
      <c r="G59" s="223">
        <v>75.034890152267806</v>
      </c>
      <c r="H59" s="225">
        <v>0.60037023390236</v>
      </c>
      <c r="I59" s="104"/>
      <c r="J59" s="104"/>
      <c r="K59" s="104"/>
      <c r="L59" s="104"/>
      <c r="M59" s="104"/>
      <c r="N59" s="104"/>
      <c r="O59" s="104"/>
      <c r="P59" s="104"/>
      <c r="Q59" s="104"/>
      <c r="R59" s="104"/>
      <c r="S59" s="104"/>
      <c r="T59" s="255"/>
    </row>
    <row r="60" spans="1:20" ht="13" customHeight="1" x14ac:dyDescent="0.25">
      <c r="A60" s="26" t="s">
        <v>439</v>
      </c>
      <c r="B60" s="184">
        <v>2</v>
      </c>
      <c r="C60" s="223">
        <v>7.6064775823302604</v>
      </c>
      <c r="D60" s="225">
        <v>0.32532195336969699</v>
      </c>
      <c r="E60" s="223">
        <v>17.2182873100145</v>
      </c>
      <c r="F60" s="225">
        <v>0.72374315425951996</v>
      </c>
      <c r="G60" s="223">
        <v>75.091958352706698</v>
      </c>
      <c r="H60" s="225">
        <v>0.86465696795428404</v>
      </c>
      <c r="I60" s="104"/>
      <c r="J60" s="104"/>
      <c r="K60" s="104"/>
      <c r="L60" s="104"/>
      <c r="M60" s="104"/>
      <c r="N60" s="104"/>
      <c r="O60" s="104"/>
      <c r="P60" s="104"/>
      <c r="Q60" s="104"/>
      <c r="R60" s="104"/>
      <c r="S60" s="104"/>
      <c r="T60" s="255"/>
    </row>
    <row r="61" spans="1:20" ht="13" customHeight="1" x14ac:dyDescent="0.25">
      <c r="A61" s="26" t="s">
        <v>440</v>
      </c>
      <c r="B61" s="184">
        <v>2</v>
      </c>
      <c r="C61" s="223">
        <v>13.0328224834543</v>
      </c>
      <c r="D61" s="225">
        <v>0.31498803998136099</v>
      </c>
      <c r="E61" s="223">
        <v>14.2039952893709</v>
      </c>
      <c r="F61" s="225">
        <v>0.30802146522602802</v>
      </c>
      <c r="G61" s="223">
        <v>70.786499699999993</v>
      </c>
      <c r="H61" s="225">
        <v>0.59195072022442297</v>
      </c>
      <c r="I61" s="104"/>
      <c r="J61" s="104"/>
      <c r="K61" s="104"/>
      <c r="L61" s="104"/>
      <c r="M61" s="104"/>
      <c r="N61" s="104"/>
      <c r="O61" s="104"/>
      <c r="P61" s="104"/>
      <c r="Q61" s="104"/>
      <c r="R61" s="104"/>
      <c r="S61" s="104"/>
      <c r="T61" s="255"/>
    </row>
    <row r="62" spans="1:20" ht="13" customHeight="1" x14ac:dyDescent="0.25">
      <c r="A62" s="26" t="s">
        <v>441</v>
      </c>
      <c r="B62" s="184">
        <v>2</v>
      </c>
      <c r="C62" s="223">
        <v>7.5973968968541099</v>
      </c>
      <c r="D62" s="225">
        <v>0.175278396382965</v>
      </c>
      <c r="E62" s="223">
        <v>11.065006809681</v>
      </c>
      <c r="F62" s="225">
        <v>0.22513688394975401</v>
      </c>
      <c r="G62" s="223">
        <v>81.158162626141802</v>
      </c>
      <c r="H62" s="225">
        <v>0.33420997575619898</v>
      </c>
      <c r="I62" s="104"/>
      <c r="J62" s="104"/>
      <c r="K62" s="104"/>
      <c r="L62" s="104"/>
      <c r="M62" s="104"/>
      <c r="N62" s="104"/>
      <c r="O62" s="104"/>
      <c r="P62" s="104"/>
      <c r="Q62" s="104"/>
      <c r="R62" s="104"/>
      <c r="S62" s="104"/>
      <c r="T62" s="255"/>
    </row>
    <row r="63" spans="1:20" ht="13" customHeight="1" x14ac:dyDescent="0.25">
      <c r="A63" s="211" t="s">
        <v>442</v>
      </c>
      <c r="B63" s="185">
        <v>2</v>
      </c>
      <c r="C63" s="224">
        <v>9.3506665513057197</v>
      </c>
      <c r="D63" s="226">
        <v>4.70530792333246E-2</v>
      </c>
      <c r="E63" s="224">
        <v>15.4458879235934</v>
      </c>
      <c r="F63" s="226">
        <v>7.5328843880817994E-2</v>
      </c>
      <c r="G63" s="224">
        <v>74.929545165979903</v>
      </c>
      <c r="H63" s="226">
        <v>9.8177744720497506E-2</v>
      </c>
      <c r="I63" s="104"/>
      <c r="J63" s="104"/>
      <c r="K63" s="104"/>
      <c r="L63" s="104"/>
      <c r="M63" s="104"/>
      <c r="N63" s="104"/>
      <c r="O63" s="104"/>
      <c r="P63" s="104"/>
      <c r="Q63" s="104"/>
      <c r="R63" s="104"/>
      <c r="S63" s="104"/>
      <c r="T63" s="255"/>
    </row>
    <row r="64" spans="1:20" ht="13" customHeight="1" x14ac:dyDescent="0.25">
      <c r="A64" s="212" t="s">
        <v>443</v>
      </c>
      <c r="B64" s="186">
        <v>2</v>
      </c>
      <c r="C64" s="245">
        <v>8.6899763621228896</v>
      </c>
      <c r="D64" s="248">
        <v>5.3970108517970697E-2</v>
      </c>
      <c r="E64" s="245">
        <v>14.8282200138866</v>
      </c>
      <c r="F64" s="248">
        <v>0.114235016799783</v>
      </c>
      <c r="G64" s="245">
        <v>76.118206342398693</v>
      </c>
      <c r="H64" s="248">
        <v>0.13362991126231</v>
      </c>
      <c r="I64" s="104"/>
      <c r="J64" s="104"/>
      <c r="K64" s="104"/>
      <c r="L64" s="104"/>
      <c r="M64" s="104"/>
      <c r="N64" s="104"/>
      <c r="O64" s="104"/>
      <c r="P64" s="104"/>
      <c r="Q64" s="104"/>
      <c r="R64" s="104"/>
      <c r="S64" s="104"/>
      <c r="T64" s="255"/>
    </row>
    <row r="65" spans="1:20" ht="13" customHeight="1" x14ac:dyDescent="0.25">
      <c r="A65" s="213" t="s">
        <v>444</v>
      </c>
      <c r="B65" s="187">
        <v>2</v>
      </c>
      <c r="C65" s="246">
        <v>9.8962671268989908</v>
      </c>
      <c r="D65" s="249">
        <v>3.7544519921068303E-2</v>
      </c>
      <c r="E65" s="246">
        <v>15.0150000996416</v>
      </c>
      <c r="F65" s="249">
        <v>5.43256862083034E-2</v>
      </c>
      <c r="G65" s="246">
        <v>74.691981988764297</v>
      </c>
      <c r="H65" s="249">
        <v>7.4030472215348295E-2</v>
      </c>
      <c r="I65" s="104"/>
      <c r="J65" s="104"/>
      <c r="K65" s="104"/>
      <c r="L65" s="104"/>
      <c r="M65" s="104"/>
      <c r="N65" s="104"/>
      <c r="O65" s="104"/>
      <c r="P65" s="104"/>
      <c r="Q65" s="104"/>
      <c r="R65" s="104"/>
      <c r="S65" s="104"/>
      <c r="T65" s="255"/>
    </row>
    <row r="66" spans="1:20" ht="13" customHeight="1" x14ac:dyDescent="0.25">
      <c r="A66" s="26" t="s">
        <v>445</v>
      </c>
      <c r="B66" s="184">
        <v>2</v>
      </c>
      <c r="C66" s="223">
        <v>7.5184660497552898</v>
      </c>
      <c r="D66" s="225">
        <v>0.26642842098053898</v>
      </c>
      <c r="E66" s="223">
        <v>19.707393557840302</v>
      </c>
      <c r="F66" s="225">
        <v>1.13887533563933</v>
      </c>
      <c r="G66" s="223">
        <v>72.778134740850902</v>
      </c>
      <c r="H66" s="225">
        <v>1.14391499018346</v>
      </c>
      <c r="I66" s="104"/>
      <c r="J66" s="104"/>
      <c r="K66" s="104"/>
      <c r="L66" s="104"/>
      <c r="M66" s="104"/>
      <c r="N66" s="104"/>
      <c r="O66" s="104"/>
      <c r="P66" s="104"/>
      <c r="Q66" s="104"/>
      <c r="R66" s="104"/>
      <c r="S66" s="104"/>
      <c r="T66" s="255"/>
    </row>
    <row r="67" spans="1:20" ht="13" customHeight="1" x14ac:dyDescent="0.25">
      <c r="A67" s="26" t="s">
        <v>446</v>
      </c>
      <c r="B67" s="184">
        <v>2</v>
      </c>
      <c r="C67" s="223">
        <v>10.662652733434699</v>
      </c>
      <c r="D67" s="225">
        <v>0.388994391630687</v>
      </c>
      <c r="E67" s="223">
        <v>19.680160182411299</v>
      </c>
      <c r="F67" s="225">
        <v>0.589955477223022</v>
      </c>
      <c r="G67" s="223">
        <v>69.597878549776894</v>
      </c>
      <c r="H67" s="225">
        <v>0.88070966639455595</v>
      </c>
      <c r="I67" s="104"/>
      <c r="J67" s="104"/>
      <c r="K67" s="104"/>
      <c r="L67" s="104"/>
      <c r="M67" s="104"/>
      <c r="N67" s="104"/>
      <c r="O67" s="104"/>
      <c r="P67" s="104"/>
      <c r="Q67" s="104"/>
      <c r="R67" s="104"/>
      <c r="S67" s="104"/>
      <c r="T67" s="255"/>
    </row>
    <row r="68" spans="1:20" ht="13" customHeight="1" x14ac:dyDescent="0.25">
      <c r="A68" s="26" t="s">
        <v>447</v>
      </c>
      <c r="B68" s="184">
        <v>2</v>
      </c>
      <c r="C68" s="223">
        <v>7.8028806313199803</v>
      </c>
      <c r="D68" s="225">
        <v>0.411198948877395</v>
      </c>
      <c r="E68" s="223">
        <v>16.988694983267798</v>
      </c>
      <c r="F68" s="225">
        <v>0.89844669315799697</v>
      </c>
      <c r="G68" s="223">
        <v>75.112167146169796</v>
      </c>
      <c r="H68" s="225">
        <v>1.0341724852990899</v>
      </c>
      <c r="I68" s="104"/>
      <c r="J68" s="104"/>
      <c r="K68" s="104"/>
      <c r="L68" s="104"/>
      <c r="M68" s="104"/>
      <c r="N68" s="104"/>
      <c r="O68" s="104"/>
      <c r="P68" s="104"/>
      <c r="Q68" s="104"/>
      <c r="R68" s="104"/>
      <c r="S68" s="104"/>
      <c r="T68" s="255"/>
    </row>
    <row r="69" spans="1:20" ht="13" customHeight="1" x14ac:dyDescent="0.25">
      <c r="A69" s="27" t="s">
        <v>448</v>
      </c>
      <c r="B69" s="200">
        <v>2</v>
      </c>
      <c r="C69" s="233">
        <v>8.3085979509532493</v>
      </c>
      <c r="D69" s="234">
        <v>0.239324556132196</v>
      </c>
      <c r="E69" s="233">
        <v>14.7489652976209</v>
      </c>
      <c r="F69" s="234">
        <v>0.63516380235578995</v>
      </c>
      <c r="G69" s="233">
        <v>76.661693578102103</v>
      </c>
      <c r="H69" s="234">
        <v>0.78354860812584903</v>
      </c>
      <c r="I69" s="251"/>
      <c r="J69" s="251"/>
      <c r="K69" s="251"/>
      <c r="L69" s="251"/>
      <c r="M69" s="251"/>
      <c r="N69" s="251"/>
      <c r="O69" s="251"/>
      <c r="P69" s="251"/>
      <c r="Q69" s="251"/>
      <c r="R69" s="251"/>
      <c r="S69" s="251"/>
      <c r="T69" s="256"/>
    </row>
    <row r="70" spans="1:20" ht="13" customHeight="1" x14ac:dyDescent="0.25">
      <c r="A70" s="26"/>
      <c r="B70" s="188"/>
      <c r="C70" s="223" t="s">
        <v>1034</v>
      </c>
      <c r="D70" s="225" t="s">
        <v>1035</v>
      </c>
      <c r="E70" s="223" t="s">
        <v>1042</v>
      </c>
      <c r="F70" s="225" t="s">
        <v>1043</v>
      </c>
      <c r="G70" s="223" t="s">
        <v>1050</v>
      </c>
      <c r="H70" s="225" t="s">
        <v>1051</v>
      </c>
      <c r="I70" s="223" t="s">
        <v>1956</v>
      </c>
      <c r="J70" s="225" t="s">
        <v>1957</v>
      </c>
      <c r="K70" s="223" t="s">
        <v>1958</v>
      </c>
      <c r="L70" s="225" t="s">
        <v>1959</v>
      </c>
      <c r="M70" s="223" t="s">
        <v>1960</v>
      </c>
      <c r="N70" s="225" t="s">
        <v>1961</v>
      </c>
      <c r="O70" s="104" t="s">
        <v>1962</v>
      </c>
      <c r="P70" s="104" t="s">
        <v>1963</v>
      </c>
      <c r="Q70" s="104" t="s">
        <v>1964</v>
      </c>
      <c r="R70" s="104" t="s">
        <v>1965</v>
      </c>
      <c r="S70" s="104" t="s">
        <v>1966</v>
      </c>
      <c r="T70" s="255" t="s">
        <v>1967</v>
      </c>
    </row>
    <row r="71" spans="1:20" ht="13" customHeight="1" x14ac:dyDescent="0.25">
      <c r="A71" s="26" t="s">
        <v>392</v>
      </c>
      <c r="B71" s="188">
        <v>1</v>
      </c>
      <c r="C71" s="223">
        <v>10.2061524687066</v>
      </c>
      <c r="D71" s="225">
        <v>0.25436492251794102</v>
      </c>
      <c r="E71" s="223">
        <v>21.765583986315001</v>
      </c>
      <c r="F71" s="225">
        <v>0.46325888467519499</v>
      </c>
      <c r="G71" s="223">
        <v>68.036524371430005</v>
      </c>
      <c r="H71" s="225">
        <v>0.52309390866962102</v>
      </c>
      <c r="I71" s="223">
        <v>1.4030342505159801</v>
      </c>
      <c r="J71" s="225">
        <v>0.32636985864014301</v>
      </c>
      <c r="K71" s="223">
        <v>4.0108166537069501</v>
      </c>
      <c r="L71" s="225">
        <v>0.73423327853278597</v>
      </c>
      <c r="M71" s="223">
        <v>-5.0700299611332298</v>
      </c>
      <c r="N71" s="225">
        <v>0.83866730497231601</v>
      </c>
      <c r="O71" s="104"/>
      <c r="P71" s="104"/>
      <c r="Q71" s="104"/>
      <c r="R71" s="104"/>
      <c r="S71" s="104"/>
      <c r="T71" s="255"/>
    </row>
    <row r="72" spans="1:20" ht="13" customHeight="1" x14ac:dyDescent="0.25">
      <c r="A72" s="26" t="s">
        <v>396</v>
      </c>
      <c r="B72" s="188">
        <v>1</v>
      </c>
      <c r="C72" s="223">
        <v>12.898930075309799</v>
      </c>
      <c r="D72" s="225">
        <v>0.24219233839680199</v>
      </c>
      <c r="E72" s="223">
        <v>18.947507257913099</v>
      </c>
      <c r="F72" s="225">
        <v>0.264292762148153</v>
      </c>
      <c r="G72" s="223">
        <v>68.2223945847024</v>
      </c>
      <c r="H72" s="225">
        <v>0.316768467510046</v>
      </c>
      <c r="I72" s="223">
        <v>2.1902991509640501</v>
      </c>
      <c r="J72" s="225">
        <v>0.28461547940190202</v>
      </c>
      <c r="K72" s="223">
        <v>3.0394546685741402E-4</v>
      </c>
      <c r="L72" s="225">
        <v>0.45028887533240303</v>
      </c>
      <c r="M72" s="223">
        <v>-1.99669714974713</v>
      </c>
      <c r="N72" s="225">
        <v>0.54604937423074895</v>
      </c>
      <c r="O72" s="104"/>
      <c r="P72" s="104"/>
      <c r="Q72" s="104"/>
      <c r="R72" s="104"/>
      <c r="S72" s="104"/>
      <c r="T72" s="255"/>
    </row>
    <row r="73" spans="1:20" ht="13" customHeight="1" x14ac:dyDescent="0.25">
      <c r="A73" s="210" t="s">
        <v>398</v>
      </c>
      <c r="B73" s="188">
        <v>1</v>
      </c>
      <c r="C73" s="223">
        <v>11.301313327682299</v>
      </c>
      <c r="D73" s="225">
        <v>0.258328068302555</v>
      </c>
      <c r="E73" s="223">
        <v>20.1319022336376</v>
      </c>
      <c r="F73" s="225">
        <v>0.34658366880806402</v>
      </c>
      <c r="G73" s="223">
        <v>68.602903477527704</v>
      </c>
      <c r="H73" s="225">
        <v>0.39729781569949402</v>
      </c>
      <c r="I73" s="223">
        <v>-0.15181002896454401</v>
      </c>
      <c r="J73" s="225">
        <v>0.30981395355011898</v>
      </c>
      <c r="K73" s="223">
        <v>-1.0587886422469699</v>
      </c>
      <c r="L73" s="225">
        <v>0.55709729285406695</v>
      </c>
      <c r="M73" s="223">
        <v>1.35382328391164</v>
      </c>
      <c r="N73" s="225">
        <v>0.61152906397323104</v>
      </c>
      <c r="O73" s="104"/>
      <c r="P73" s="104"/>
      <c r="Q73" s="104"/>
      <c r="R73" s="104"/>
      <c r="S73" s="104"/>
      <c r="T73" s="255"/>
    </row>
    <row r="74" spans="1:20" ht="13" customHeight="1" x14ac:dyDescent="0.25">
      <c r="A74" s="26" t="s">
        <v>399</v>
      </c>
      <c r="B74" s="188">
        <v>1</v>
      </c>
      <c r="C74" s="223">
        <v>14.7230588177367</v>
      </c>
      <c r="D74" s="225">
        <v>0.46743420008255598</v>
      </c>
      <c r="E74" s="223">
        <v>19.935978994675899</v>
      </c>
      <c r="F74" s="225">
        <v>0.38667842007283898</v>
      </c>
      <c r="G74" s="223">
        <v>65.275698062419707</v>
      </c>
      <c r="H74" s="225">
        <v>0.555788019719205</v>
      </c>
      <c r="I74" s="223">
        <v>1.2965887092242701</v>
      </c>
      <c r="J74" s="225">
        <v>0.61383581672119603</v>
      </c>
      <c r="K74" s="223">
        <v>-0.91892669971377605</v>
      </c>
      <c r="L74" s="225">
        <v>0.59383912974297204</v>
      </c>
      <c r="M74" s="223">
        <v>0.69463983935486295</v>
      </c>
      <c r="N74" s="225">
        <v>0.86597760084577002</v>
      </c>
      <c r="O74" s="104"/>
      <c r="P74" s="104"/>
      <c r="Q74" s="104"/>
      <c r="R74" s="104"/>
      <c r="S74" s="104"/>
      <c r="T74" s="255"/>
    </row>
    <row r="75" spans="1:20" ht="13" customHeight="1" x14ac:dyDescent="0.25">
      <c r="A75" s="26" t="s">
        <v>410</v>
      </c>
      <c r="B75" s="188">
        <v>1</v>
      </c>
      <c r="C75" s="223">
        <v>8.2492320962830306</v>
      </c>
      <c r="D75" s="225">
        <v>0.235926564739869</v>
      </c>
      <c r="E75" s="223">
        <v>18.285073790128099</v>
      </c>
      <c r="F75" s="225">
        <v>0.47691728594890298</v>
      </c>
      <c r="G75" s="223">
        <v>73.417613712689999</v>
      </c>
      <c r="H75" s="225">
        <v>0.54766981084361599</v>
      </c>
      <c r="I75" s="223">
        <v>-0.24927756337312901</v>
      </c>
      <c r="J75" s="225">
        <v>0.308537572938827</v>
      </c>
      <c r="K75" s="223">
        <v>0.61342837653640503</v>
      </c>
      <c r="L75" s="225">
        <v>0.68752881714827996</v>
      </c>
      <c r="M75" s="223">
        <v>-1.11682776583564E-2</v>
      </c>
      <c r="N75" s="225">
        <v>0.77294263977539401</v>
      </c>
      <c r="O75" s="104"/>
      <c r="P75" s="104"/>
      <c r="Q75" s="104"/>
      <c r="R75" s="104"/>
      <c r="S75" s="104"/>
      <c r="T75" s="255"/>
    </row>
    <row r="76" spans="1:20" ht="13" customHeight="1" x14ac:dyDescent="0.25">
      <c r="A76" s="26" t="s">
        <v>415</v>
      </c>
      <c r="B76" s="188">
        <v>1</v>
      </c>
      <c r="C76" s="223">
        <v>10.7552991457266</v>
      </c>
      <c r="D76" s="225">
        <v>0.26755083300878602</v>
      </c>
      <c r="E76" s="223">
        <v>19.388891349811299</v>
      </c>
      <c r="F76" s="225">
        <v>0.32860023227660101</v>
      </c>
      <c r="G76" s="223">
        <v>69.858107053494606</v>
      </c>
      <c r="H76" s="225">
        <v>0.47820101561024297</v>
      </c>
      <c r="I76" s="223">
        <v>-1.6364016674822499</v>
      </c>
      <c r="J76" s="225">
        <v>0.42950944819988401</v>
      </c>
      <c r="K76" s="223">
        <v>0.85752408651655199</v>
      </c>
      <c r="L76" s="225">
        <v>0.50616715205117102</v>
      </c>
      <c r="M76" s="223">
        <v>0.80831334707755798</v>
      </c>
      <c r="N76" s="225">
        <v>0.75925862290809698</v>
      </c>
      <c r="O76" s="104"/>
      <c r="P76" s="104"/>
      <c r="Q76" s="104"/>
      <c r="R76" s="104"/>
      <c r="S76" s="104"/>
      <c r="T76" s="255"/>
    </row>
    <row r="77" spans="1:20" ht="13" customHeight="1" x14ac:dyDescent="0.25">
      <c r="A77" s="26" t="s">
        <v>417</v>
      </c>
      <c r="B77" s="188">
        <v>1</v>
      </c>
      <c r="C77" s="223">
        <v>10.9491275777065</v>
      </c>
      <c r="D77" s="225">
        <v>0.25561497022792401</v>
      </c>
      <c r="E77" s="223">
        <v>20.315734963967898</v>
      </c>
      <c r="F77" s="225">
        <v>0.27843820288572702</v>
      </c>
      <c r="G77" s="223">
        <v>68.640217632437</v>
      </c>
      <c r="H77" s="225">
        <v>0.41523702717183503</v>
      </c>
      <c r="I77" s="223">
        <v>0.68893642243960895</v>
      </c>
      <c r="J77" s="225">
        <v>0.39459224284718097</v>
      </c>
      <c r="K77" s="223">
        <v>5.2556523954886298</v>
      </c>
      <c r="L77" s="225">
        <v>0.40411975950027101</v>
      </c>
      <c r="M77" s="223">
        <v>-5.9307613910218899</v>
      </c>
      <c r="N77" s="225">
        <v>0.61999634264541303</v>
      </c>
      <c r="O77" s="104"/>
      <c r="P77" s="104"/>
      <c r="Q77" s="104"/>
      <c r="R77" s="104"/>
      <c r="S77" s="104"/>
      <c r="T77" s="255"/>
    </row>
    <row r="78" spans="1:20" ht="13" customHeight="1" x14ac:dyDescent="0.25">
      <c r="A78" s="26" t="s">
        <v>423</v>
      </c>
      <c r="B78" s="188">
        <v>1</v>
      </c>
      <c r="C78" s="223">
        <v>7.8993316228751098</v>
      </c>
      <c r="D78" s="225">
        <v>0.19012738584814401</v>
      </c>
      <c r="E78" s="223">
        <v>13.5054739375986</v>
      </c>
      <c r="F78" s="225">
        <v>0.32222345485706899</v>
      </c>
      <c r="G78" s="223">
        <v>78.385069842037296</v>
      </c>
      <c r="H78" s="225">
        <v>0.405605925763386</v>
      </c>
      <c r="I78" s="223">
        <v>-0.161339230905687</v>
      </c>
      <c r="J78" s="225">
        <v>0.24066099094132401</v>
      </c>
      <c r="K78" s="223">
        <v>-1.56509532555332</v>
      </c>
      <c r="L78" s="225">
        <v>0.48918046114504599</v>
      </c>
      <c r="M78" s="223">
        <v>2.4125543846375699</v>
      </c>
      <c r="N78" s="225">
        <v>0.60147304036837101</v>
      </c>
      <c r="O78" s="104"/>
      <c r="P78" s="104"/>
      <c r="Q78" s="104"/>
      <c r="R78" s="104"/>
      <c r="S78" s="104"/>
      <c r="T78" s="255"/>
    </row>
    <row r="79" spans="1:20" ht="13" customHeight="1" x14ac:dyDescent="0.25">
      <c r="A79" s="26" t="s">
        <v>428</v>
      </c>
      <c r="B79" s="188">
        <v>1</v>
      </c>
      <c r="C79" s="223">
        <v>14.6273722840142</v>
      </c>
      <c r="D79" s="225">
        <v>0.476498650624266</v>
      </c>
      <c r="E79" s="223">
        <v>25.766634693201201</v>
      </c>
      <c r="F79" s="225">
        <v>0.62669521072819001</v>
      </c>
      <c r="G79" s="223">
        <v>59.348661263000103</v>
      </c>
      <c r="H79" s="225">
        <v>0.84380121430626298</v>
      </c>
      <c r="I79" s="223">
        <v>-1.54639598899705</v>
      </c>
      <c r="J79" s="225">
        <v>0.646125762966548</v>
      </c>
      <c r="K79" s="223">
        <v>2.4676124774708801</v>
      </c>
      <c r="L79" s="225">
        <v>0.85592379463753898</v>
      </c>
      <c r="M79" s="223">
        <v>-1.4077794008834099</v>
      </c>
      <c r="N79" s="225">
        <v>1.15273143320417</v>
      </c>
      <c r="O79" s="104"/>
      <c r="P79" s="104"/>
      <c r="Q79" s="104"/>
      <c r="R79" s="104"/>
      <c r="S79" s="104"/>
      <c r="T79" s="255"/>
    </row>
    <row r="80" spans="1:20" ht="13" customHeight="1" x14ac:dyDescent="0.25">
      <c r="A80" s="26" t="s">
        <v>433</v>
      </c>
      <c r="B80" s="188">
        <v>1</v>
      </c>
      <c r="C80" s="223">
        <v>9.4586743663099195</v>
      </c>
      <c r="D80" s="225">
        <v>0.160056846245405</v>
      </c>
      <c r="E80" s="223">
        <v>17.228130775323201</v>
      </c>
      <c r="F80" s="225">
        <v>0.27603018570291898</v>
      </c>
      <c r="G80" s="223">
        <v>73.127103692838404</v>
      </c>
      <c r="H80" s="225">
        <v>0.35122276695740501</v>
      </c>
      <c r="I80" s="223">
        <v>0.86262110180013196</v>
      </c>
      <c r="J80" s="225">
        <v>0.25904134952197799</v>
      </c>
      <c r="K80" s="223">
        <v>2.9378093008680501</v>
      </c>
      <c r="L80" s="225">
        <v>0.45588507067532502</v>
      </c>
      <c r="M80" s="223">
        <v>-3.8201483933804501</v>
      </c>
      <c r="N80" s="225">
        <v>0.57680202824540905</v>
      </c>
      <c r="O80" s="104"/>
      <c r="P80" s="104"/>
      <c r="Q80" s="104"/>
      <c r="R80" s="104"/>
      <c r="S80" s="104"/>
      <c r="T80" s="255"/>
    </row>
    <row r="81" spans="1:20" ht="13" customHeight="1" x14ac:dyDescent="0.25">
      <c r="A81" s="26" t="s">
        <v>435</v>
      </c>
      <c r="B81" s="188">
        <v>1</v>
      </c>
      <c r="C81" s="223">
        <v>11.0998999709972</v>
      </c>
      <c r="D81" s="225">
        <v>0.23092853160495999</v>
      </c>
      <c r="E81" s="223">
        <v>19.993542575573901</v>
      </c>
      <c r="F81" s="225">
        <v>0.32130909051359502</v>
      </c>
      <c r="G81" s="223">
        <v>68.698600521177198</v>
      </c>
      <c r="H81" s="225">
        <v>0.41821901399640099</v>
      </c>
      <c r="I81" s="223">
        <v>1.01082979977439</v>
      </c>
      <c r="J81" s="225">
        <v>0.26399222678244699</v>
      </c>
      <c r="K81" s="223">
        <v>1.58022438030583</v>
      </c>
      <c r="L81" s="225">
        <v>0.42649256136976499</v>
      </c>
      <c r="M81" s="223">
        <v>-2.3806926116735401</v>
      </c>
      <c r="N81" s="225">
        <v>0.52983857493506403</v>
      </c>
      <c r="O81" s="104"/>
      <c r="P81" s="104"/>
      <c r="Q81" s="104"/>
      <c r="R81" s="104"/>
      <c r="S81" s="104"/>
      <c r="T81" s="255"/>
    </row>
    <row r="82" spans="1:20" ht="13" customHeight="1" x14ac:dyDescent="0.25">
      <c r="A82" s="26" t="s">
        <v>437</v>
      </c>
      <c r="B82" s="188">
        <v>1</v>
      </c>
      <c r="C82" s="223">
        <v>9.8629086054842805</v>
      </c>
      <c r="D82" s="225">
        <v>0.24965769436699201</v>
      </c>
      <c r="E82" s="223">
        <v>21.279979934919702</v>
      </c>
      <c r="F82" s="225">
        <v>0.404657770295341</v>
      </c>
      <c r="G82" s="223">
        <v>68.505771118133396</v>
      </c>
      <c r="H82" s="225">
        <v>0.52715024318411596</v>
      </c>
      <c r="I82" s="223">
        <v>-0.28239882678427503</v>
      </c>
      <c r="J82" s="225">
        <v>0.323324182299841</v>
      </c>
      <c r="K82" s="223">
        <v>-0.21078965964260701</v>
      </c>
      <c r="L82" s="225">
        <v>0.54437202506174898</v>
      </c>
      <c r="M82" s="223">
        <v>0.71367187989261505</v>
      </c>
      <c r="N82" s="225">
        <v>0.70652972322172602</v>
      </c>
      <c r="O82" s="104"/>
      <c r="P82" s="104"/>
      <c r="Q82" s="104"/>
      <c r="R82" s="104"/>
      <c r="S82" s="104"/>
      <c r="T82" s="255"/>
    </row>
    <row r="83" spans="1:20" ht="13" customHeight="1" x14ac:dyDescent="0.25">
      <c r="A83" s="26" t="s">
        <v>438</v>
      </c>
      <c r="B83" s="188">
        <v>1</v>
      </c>
      <c r="C83" s="223">
        <v>10.260056855988401</v>
      </c>
      <c r="D83" s="225">
        <v>0.30630646079031199</v>
      </c>
      <c r="E83" s="223">
        <v>17.598016377207799</v>
      </c>
      <c r="F83" s="225">
        <v>0.43986333827922702</v>
      </c>
      <c r="G83" s="223">
        <v>71.3478526025185</v>
      </c>
      <c r="H83" s="225">
        <v>0.63457357744119203</v>
      </c>
      <c r="I83" s="223">
        <v>1.6226177915981801</v>
      </c>
      <c r="J83" s="225">
        <v>0.38475943592818301</v>
      </c>
      <c r="K83" s="223">
        <v>1.98244157633036</v>
      </c>
      <c r="L83" s="225">
        <v>0.61787855179855</v>
      </c>
      <c r="M83" s="223">
        <v>-3.68703754974928</v>
      </c>
      <c r="N83" s="225">
        <v>0.873572002151217</v>
      </c>
      <c r="O83" s="104"/>
      <c r="P83" s="104"/>
      <c r="Q83" s="104"/>
      <c r="R83" s="104"/>
      <c r="S83" s="104"/>
      <c r="T83" s="255"/>
    </row>
    <row r="84" spans="1:20" ht="13" customHeight="1" x14ac:dyDescent="0.25">
      <c r="A84" s="62" t="s">
        <v>449</v>
      </c>
      <c r="B84" s="189">
        <v>1</v>
      </c>
      <c r="C84" s="247">
        <v>10.915836990594901</v>
      </c>
      <c r="D84" s="250">
        <v>8.4686323140848493E-2</v>
      </c>
      <c r="E84" s="247">
        <v>19.500879053053001</v>
      </c>
      <c r="F84" s="250">
        <v>0.114266088294611</v>
      </c>
      <c r="G84" s="247">
        <v>69.405301204739899</v>
      </c>
      <c r="H84" s="250">
        <v>0.14998292217565001</v>
      </c>
      <c r="I84" s="247">
        <v>0.74455191972615498</v>
      </c>
      <c r="J84" s="250">
        <v>0.10175077938040999</v>
      </c>
      <c r="K84" s="247">
        <v>0.94350930241123299</v>
      </c>
      <c r="L84" s="250">
        <v>0.16052216581567699</v>
      </c>
      <c r="M84" s="247">
        <v>-1.4977492951818001</v>
      </c>
      <c r="N84" s="250">
        <v>0.204585487359801</v>
      </c>
      <c r="O84" s="104"/>
      <c r="P84" s="104"/>
      <c r="Q84" s="104"/>
      <c r="R84" s="104"/>
      <c r="S84" s="104"/>
      <c r="T84" s="255"/>
    </row>
    <row r="85" spans="1:20" ht="13" customHeight="1" x14ac:dyDescent="0.25">
      <c r="A85" s="26" t="s">
        <v>121</v>
      </c>
      <c r="B85" s="188">
        <v>1</v>
      </c>
      <c r="C85" s="223">
        <v>13.9626678122084</v>
      </c>
      <c r="D85" s="225">
        <v>0.37167956839764998</v>
      </c>
      <c r="E85" s="223">
        <v>18.157576267847901</v>
      </c>
      <c r="F85" s="225">
        <v>0.35310444830439502</v>
      </c>
      <c r="G85" s="223">
        <v>67.9684598911943</v>
      </c>
      <c r="H85" s="225">
        <v>0.49961092027736398</v>
      </c>
      <c r="I85" s="223">
        <v>3.7194465905895302</v>
      </c>
      <c r="J85" s="225">
        <v>0.42583193464522101</v>
      </c>
      <c r="K85" s="223">
        <v>0.61270777077032101</v>
      </c>
      <c r="L85" s="225">
        <v>0.66062591760393996</v>
      </c>
      <c r="M85" s="223">
        <v>-4.1074239220855002</v>
      </c>
      <c r="N85" s="225">
        <v>0.82527875935611394</v>
      </c>
      <c r="O85" s="104"/>
      <c r="P85" s="104"/>
      <c r="Q85" s="104"/>
      <c r="R85" s="104"/>
      <c r="S85" s="104"/>
      <c r="T85" s="255"/>
    </row>
    <row r="86" spans="1:20" ht="13" customHeight="1" x14ac:dyDescent="0.25">
      <c r="A86" s="26" t="s">
        <v>446</v>
      </c>
      <c r="B86" s="188">
        <v>1</v>
      </c>
      <c r="C86" s="223">
        <v>13.1508740720388</v>
      </c>
      <c r="D86" s="225">
        <v>0.34566510097194603</v>
      </c>
      <c r="E86" s="223">
        <v>16.795693745110899</v>
      </c>
      <c r="F86" s="225">
        <v>0.51997224667103703</v>
      </c>
      <c r="G86" s="223">
        <v>69.996593256043099</v>
      </c>
      <c r="H86" s="225">
        <v>0.65046729076445797</v>
      </c>
      <c r="I86" s="223">
        <v>2.4882213386040202</v>
      </c>
      <c r="J86" s="225">
        <v>0.52038543287651096</v>
      </c>
      <c r="K86" s="223">
        <v>-2.8844664373003801</v>
      </c>
      <c r="L86" s="225">
        <v>0.78639595778053695</v>
      </c>
      <c r="M86" s="223">
        <v>0.39871470626621902</v>
      </c>
      <c r="N86" s="225">
        <v>1.09487771592779</v>
      </c>
      <c r="O86" s="104"/>
      <c r="P86" s="104"/>
      <c r="Q86" s="104"/>
      <c r="R86" s="104"/>
      <c r="S86" s="104"/>
      <c r="T86" s="255"/>
    </row>
    <row r="87" spans="1:20" ht="13" customHeight="1" x14ac:dyDescent="0.25">
      <c r="A87" s="27" t="s">
        <v>447</v>
      </c>
      <c r="B87" s="203">
        <v>1</v>
      </c>
      <c r="C87" s="233">
        <v>8.4607394979352204</v>
      </c>
      <c r="D87" s="234">
        <v>0.26221769815398899</v>
      </c>
      <c r="E87" s="233">
        <v>18.404389622843699</v>
      </c>
      <c r="F87" s="234">
        <v>0.63053489884238501</v>
      </c>
      <c r="G87" s="233">
        <v>73.178199639453297</v>
      </c>
      <c r="H87" s="234">
        <v>0.71802032606656896</v>
      </c>
      <c r="I87" s="233">
        <v>0.65785886661523796</v>
      </c>
      <c r="J87" s="234">
        <v>0.48769118997891597</v>
      </c>
      <c r="K87" s="233">
        <v>1.41569463957595</v>
      </c>
      <c r="L87" s="234">
        <v>1.0976250357497801</v>
      </c>
      <c r="M87" s="233">
        <v>-1.9339675067164801</v>
      </c>
      <c r="N87" s="234">
        <v>1.2589940103092001</v>
      </c>
      <c r="O87" s="251"/>
      <c r="P87" s="251"/>
      <c r="Q87" s="251"/>
      <c r="R87" s="251"/>
      <c r="S87" s="251"/>
      <c r="T87" s="256"/>
    </row>
    <row r="88" spans="1:20" ht="13" customHeight="1" x14ac:dyDescent="0.25">
      <c r="A88" s="26"/>
      <c r="B88" s="96"/>
      <c r="C88" s="223" t="s">
        <v>1034</v>
      </c>
      <c r="D88" s="225" t="s">
        <v>1035</v>
      </c>
      <c r="E88" s="223" t="s">
        <v>1042</v>
      </c>
      <c r="F88" s="225" t="s">
        <v>1043</v>
      </c>
      <c r="G88" s="223" t="s">
        <v>1050</v>
      </c>
      <c r="H88" s="225" t="s">
        <v>1051</v>
      </c>
      <c r="I88" s="104" t="s">
        <v>1956</v>
      </c>
      <c r="J88" s="104" t="s">
        <v>1957</v>
      </c>
      <c r="K88" s="104" t="s">
        <v>1958</v>
      </c>
      <c r="L88" s="104" t="s">
        <v>1959</v>
      </c>
      <c r="M88" s="104" t="s">
        <v>1960</v>
      </c>
      <c r="N88" s="104" t="s">
        <v>1961</v>
      </c>
      <c r="O88" s="223" t="s">
        <v>1962</v>
      </c>
      <c r="P88" s="225" t="s">
        <v>1963</v>
      </c>
      <c r="Q88" s="223" t="s">
        <v>1964</v>
      </c>
      <c r="R88" s="225" t="s">
        <v>1965</v>
      </c>
      <c r="S88" s="223" t="s">
        <v>1966</v>
      </c>
      <c r="T88" s="239" t="s">
        <v>1967</v>
      </c>
    </row>
    <row r="89" spans="1:20" ht="13" customHeight="1" x14ac:dyDescent="0.25">
      <c r="A89" s="26" t="s">
        <v>404</v>
      </c>
      <c r="B89" s="96">
        <v>3</v>
      </c>
      <c r="C89" s="223">
        <v>8.3642398985757591</v>
      </c>
      <c r="D89" s="225">
        <v>0.152451961693574</v>
      </c>
      <c r="E89" s="223">
        <v>7.4884329524822597</v>
      </c>
      <c r="F89" s="225">
        <v>0.21181817859615801</v>
      </c>
      <c r="G89" s="223">
        <v>83.813771127614203</v>
      </c>
      <c r="H89" s="225">
        <v>0.30581147049824198</v>
      </c>
      <c r="I89" s="104"/>
      <c r="J89" s="104"/>
      <c r="K89" s="104"/>
      <c r="L89" s="104"/>
      <c r="M89" s="104"/>
      <c r="N89" s="104"/>
      <c r="O89" s="223">
        <v>0.350729868133485</v>
      </c>
      <c r="P89" s="225">
        <v>0.239939497176959</v>
      </c>
      <c r="Q89" s="223">
        <v>-3.0734632245229299</v>
      </c>
      <c r="R89" s="225">
        <v>0.34656137901466399</v>
      </c>
      <c r="S89" s="223">
        <v>2.66345621527931</v>
      </c>
      <c r="T89" s="239">
        <v>0.46350080502291302</v>
      </c>
    </row>
    <row r="90" spans="1:20" ht="13" customHeight="1" x14ac:dyDescent="0.25">
      <c r="A90" s="26" t="s">
        <v>407</v>
      </c>
      <c r="B90" s="96">
        <v>3</v>
      </c>
      <c r="C90" s="223">
        <v>6.8083452068041499</v>
      </c>
      <c r="D90" s="225">
        <v>0.20182791649156101</v>
      </c>
      <c r="E90" s="223">
        <v>8.7173968456058706</v>
      </c>
      <c r="F90" s="225">
        <v>0.33836131727698898</v>
      </c>
      <c r="G90" s="223">
        <v>84.428369362257001</v>
      </c>
      <c r="H90" s="225">
        <v>0.42506015340679798</v>
      </c>
      <c r="I90" s="104"/>
      <c r="J90" s="104"/>
      <c r="K90" s="104"/>
      <c r="L90" s="104"/>
      <c r="M90" s="104"/>
      <c r="N90" s="104"/>
      <c r="O90" s="223">
        <v>-1.9920955528823601</v>
      </c>
      <c r="P90" s="225">
        <v>0.31747340679163999</v>
      </c>
      <c r="Q90" s="223">
        <v>-5.6489078320766204</v>
      </c>
      <c r="R90" s="225">
        <v>0.50276780063387605</v>
      </c>
      <c r="S90" s="223">
        <v>7.6287490870831798</v>
      </c>
      <c r="T90" s="239">
        <v>0.67329310003580101</v>
      </c>
    </row>
    <row r="91" spans="1:20" ht="13" customHeight="1" x14ac:dyDescent="0.25">
      <c r="A91" s="26" t="s">
        <v>124</v>
      </c>
      <c r="B91" s="96">
        <v>3</v>
      </c>
      <c r="C91" s="223">
        <v>10.4415656043687</v>
      </c>
      <c r="D91" s="225">
        <v>0.26724297253184798</v>
      </c>
      <c r="E91" s="223">
        <v>15.397490898626801</v>
      </c>
      <c r="F91" s="225">
        <v>0.48438902782923698</v>
      </c>
      <c r="G91" s="223">
        <v>74.072730531879202</v>
      </c>
      <c r="H91" s="225">
        <v>0.64766913089520595</v>
      </c>
      <c r="I91" s="104"/>
      <c r="J91" s="104"/>
      <c r="K91" s="104"/>
      <c r="L91" s="104"/>
      <c r="M91" s="104"/>
      <c r="N91" s="104"/>
      <c r="O91" s="223">
        <v>0.19834438274987101</v>
      </c>
      <c r="P91" s="225">
        <v>0.33853499282509503</v>
      </c>
      <c r="Q91" s="223">
        <v>-2.1473775984507499</v>
      </c>
      <c r="R91" s="225">
        <v>0.73917290391291401</v>
      </c>
      <c r="S91" s="223">
        <v>1.9968467185994601</v>
      </c>
      <c r="T91" s="239">
        <v>0.922469111731403</v>
      </c>
    </row>
    <row r="92" spans="1:20" ht="13" customHeight="1" x14ac:dyDescent="0.25">
      <c r="A92" s="26" t="s">
        <v>426</v>
      </c>
      <c r="B92" s="96">
        <v>3</v>
      </c>
      <c r="C92" s="223">
        <v>8.5656012868826004</v>
      </c>
      <c r="D92" s="225">
        <v>0.157626093870637</v>
      </c>
      <c r="E92" s="223">
        <v>10.7304330829297</v>
      </c>
      <c r="F92" s="225">
        <v>0.26665203296052298</v>
      </c>
      <c r="G92" s="223">
        <v>80.3941207256388</v>
      </c>
      <c r="H92" s="225">
        <v>0.34799222245198602</v>
      </c>
      <c r="I92" s="104"/>
      <c r="J92" s="104"/>
      <c r="K92" s="104"/>
      <c r="L92" s="104"/>
      <c r="M92" s="104"/>
      <c r="N92" s="104"/>
      <c r="O92" s="223">
        <v>0.15704802306788301</v>
      </c>
      <c r="P92" s="225">
        <v>0.21459154560806301</v>
      </c>
      <c r="Q92" s="223">
        <v>-4.8863382475274104</v>
      </c>
      <c r="R92" s="225">
        <v>0.358660764055385</v>
      </c>
      <c r="S92" s="223">
        <v>5.02750473437293</v>
      </c>
      <c r="T92" s="239">
        <v>0.46748521823918698</v>
      </c>
    </row>
    <row r="93" spans="1:20" ht="13" customHeight="1" x14ac:dyDescent="0.25">
      <c r="A93" s="26" t="s">
        <v>428</v>
      </c>
      <c r="B93" s="96">
        <v>3</v>
      </c>
      <c r="C93" s="223">
        <v>16.1987786455731</v>
      </c>
      <c r="D93" s="225">
        <v>0.333183508358876</v>
      </c>
      <c r="E93" s="223">
        <v>21.487876989957901</v>
      </c>
      <c r="F93" s="225">
        <v>0.45689940563007497</v>
      </c>
      <c r="G93" s="223">
        <v>62.388041190912197</v>
      </c>
      <c r="H93" s="225">
        <v>0.619167133485649</v>
      </c>
      <c r="I93" s="104"/>
      <c r="J93" s="104"/>
      <c r="K93" s="104"/>
      <c r="L93" s="104"/>
      <c r="M93" s="104"/>
      <c r="N93" s="104"/>
      <c r="O93" s="223">
        <v>2.50103725619155E-2</v>
      </c>
      <c r="P93" s="225">
        <v>0.54903441400761599</v>
      </c>
      <c r="Q93" s="223">
        <v>-1.8111452257724401</v>
      </c>
      <c r="R93" s="225">
        <v>0.740685980657248</v>
      </c>
      <c r="S93" s="223">
        <v>1.6316005270287</v>
      </c>
      <c r="T93" s="239">
        <v>1.0000786004215201</v>
      </c>
    </row>
    <row r="94" spans="1:20" ht="13" customHeight="1" x14ac:dyDescent="0.25">
      <c r="A94" s="26" t="s">
        <v>433</v>
      </c>
      <c r="B94" s="96">
        <v>3</v>
      </c>
      <c r="C94" s="223">
        <v>8.6942079279604307</v>
      </c>
      <c r="D94" s="225">
        <v>0.17697958929413099</v>
      </c>
      <c r="E94" s="223">
        <v>10.977035252074399</v>
      </c>
      <c r="F94" s="225">
        <v>0.30343519209417202</v>
      </c>
      <c r="G94" s="223">
        <v>79.860071480010006</v>
      </c>
      <c r="H94" s="225">
        <v>0.39348899285634398</v>
      </c>
      <c r="I94" s="104"/>
      <c r="J94" s="104"/>
      <c r="K94" s="104"/>
      <c r="L94" s="104"/>
      <c r="M94" s="104"/>
      <c r="N94" s="104"/>
      <c r="O94" s="223">
        <v>9.8154663450644705E-2</v>
      </c>
      <c r="P94" s="225">
        <v>0.26982587303455802</v>
      </c>
      <c r="Q94" s="223">
        <v>-3.31328622238079</v>
      </c>
      <c r="R94" s="225">
        <v>0.47298144788848301</v>
      </c>
      <c r="S94" s="223">
        <v>2.9128193937911102</v>
      </c>
      <c r="T94" s="239">
        <v>0.60347057530413295</v>
      </c>
    </row>
    <row r="95" spans="1:20" ht="13" customHeight="1" x14ac:dyDescent="0.25">
      <c r="A95" s="26" t="s">
        <v>437</v>
      </c>
      <c r="B95" s="96">
        <v>3</v>
      </c>
      <c r="C95" s="223">
        <v>10.061345139500199</v>
      </c>
      <c r="D95" s="225">
        <v>0.254562621054991</v>
      </c>
      <c r="E95" s="223">
        <v>18.539706135563801</v>
      </c>
      <c r="F95" s="225">
        <v>0.39340275856735302</v>
      </c>
      <c r="G95" s="223">
        <v>71.240496218615803</v>
      </c>
      <c r="H95" s="225">
        <v>0.49579642765899301</v>
      </c>
      <c r="I95" s="104"/>
      <c r="J95" s="104"/>
      <c r="K95" s="104"/>
      <c r="L95" s="104"/>
      <c r="M95" s="104"/>
      <c r="N95" s="104"/>
      <c r="O95" s="223">
        <v>-8.3962292768372707E-2</v>
      </c>
      <c r="P95" s="225">
        <v>0.32712641370211198</v>
      </c>
      <c r="Q95" s="223">
        <v>-2.9510634589984899</v>
      </c>
      <c r="R95" s="225">
        <v>0.536058505256503</v>
      </c>
      <c r="S95" s="223">
        <v>3.4483969803750698</v>
      </c>
      <c r="T95" s="239">
        <v>0.68345516940477902</v>
      </c>
    </row>
    <row r="96" spans="1:20" ht="13" customHeight="1" x14ac:dyDescent="0.25">
      <c r="A96" s="26" t="s">
        <v>438</v>
      </c>
      <c r="B96" s="96">
        <v>3</v>
      </c>
      <c r="C96" s="223">
        <v>9.0689402102368195</v>
      </c>
      <c r="D96" s="225">
        <v>0.231683121897096</v>
      </c>
      <c r="E96" s="223">
        <v>13.667486444310301</v>
      </c>
      <c r="F96" s="225">
        <v>0.39163106590646202</v>
      </c>
      <c r="G96" s="223">
        <v>76.703129997643998</v>
      </c>
      <c r="H96" s="225">
        <v>0.54152459909887096</v>
      </c>
      <c r="I96" s="104"/>
      <c r="J96" s="104"/>
      <c r="K96" s="104"/>
      <c r="L96" s="104"/>
      <c r="M96" s="104"/>
      <c r="N96" s="104"/>
      <c r="O96" s="223">
        <v>0.43150114584662302</v>
      </c>
      <c r="P96" s="225">
        <v>0.32847107115523999</v>
      </c>
      <c r="Q96" s="223">
        <v>-1.9480883565671501</v>
      </c>
      <c r="R96" s="225">
        <v>0.58452462753382695</v>
      </c>
      <c r="S96" s="223">
        <v>1.66823984537621</v>
      </c>
      <c r="T96" s="239">
        <v>0.80851302350992904</v>
      </c>
    </row>
    <row r="97" spans="1:20" ht="13" customHeight="1" x14ac:dyDescent="0.25">
      <c r="A97" s="63" t="s">
        <v>450</v>
      </c>
      <c r="B97" s="207">
        <v>3</v>
      </c>
      <c r="C97" s="253">
        <v>9.7753779899877191</v>
      </c>
      <c r="D97" s="254">
        <v>8.11107578615054E-2</v>
      </c>
      <c r="E97" s="253">
        <v>13.3757323251939</v>
      </c>
      <c r="F97" s="254">
        <v>0.129546200957077</v>
      </c>
      <c r="G97" s="253">
        <v>76.612591329321404</v>
      </c>
      <c r="H97" s="254">
        <v>0.171939087838028</v>
      </c>
      <c r="I97" s="251"/>
      <c r="J97" s="251"/>
      <c r="K97" s="251"/>
      <c r="L97" s="251"/>
      <c r="M97" s="251"/>
      <c r="N97" s="251"/>
      <c r="O97" s="253">
        <v>-0.10190867373003799</v>
      </c>
      <c r="P97" s="254">
        <v>0.11912214869292199</v>
      </c>
      <c r="Q97" s="253">
        <v>-3.2224587707870702</v>
      </c>
      <c r="R97" s="254">
        <v>0.19562597082709901</v>
      </c>
      <c r="S97" s="253">
        <v>3.3722016877382401</v>
      </c>
      <c r="T97" s="258">
        <v>0.25686774643754001</v>
      </c>
    </row>
    <row r="99" spans="1:20" x14ac:dyDescent="0.25">
      <c r="A99" s="178" t="s">
        <v>570</v>
      </c>
    </row>
    <row r="100" spans="1:20" x14ac:dyDescent="0.25">
      <c r="A100" s="178" t="s">
        <v>640</v>
      </c>
    </row>
    <row r="101" spans="1:20" x14ac:dyDescent="0.25">
      <c r="A101" s="178" t="s">
        <v>459</v>
      </c>
    </row>
    <row r="102" spans="1:20" x14ac:dyDescent="0.25">
      <c r="A102" s="178" t="s">
        <v>460</v>
      </c>
    </row>
    <row r="103" spans="1:20" x14ac:dyDescent="0.25">
      <c r="A103" s="178" t="s">
        <v>461</v>
      </c>
    </row>
    <row r="104" spans="1:20" x14ac:dyDescent="0.25">
      <c r="A104" s="178" t="s">
        <v>462</v>
      </c>
    </row>
    <row r="105" spans="1:20" x14ac:dyDescent="0.25">
      <c r="A105" s="181" t="str">
        <f>HYPERLINK("https://oecdcode.org/disclaimers/cyprus.html", "Information on data for Cyprus: https://oecdcode.org/disclaimers/cyprus.html")</f>
        <v>Information on data for Cyprus: https://oecdcode.org/disclaimers/cyprus.html</v>
      </c>
    </row>
    <row r="106" spans="1:20" x14ac:dyDescent="0.25">
      <c r="A106" s="178" t="s">
        <v>463</v>
      </c>
    </row>
  </sheetData>
  <mergeCells count="13">
    <mergeCell ref="B7:B10"/>
    <mergeCell ref="C7:T7"/>
    <mergeCell ref="C8:D9"/>
    <mergeCell ref="E8:F9"/>
    <mergeCell ref="G8:H9"/>
    <mergeCell ref="I8:N8"/>
    <mergeCell ref="I9:J9"/>
    <mergeCell ref="K9:L9"/>
    <mergeCell ref="M9:N9"/>
    <mergeCell ref="O8:T8"/>
    <mergeCell ref="O9:P9"/>
    <mergeCell ref="Q9:R9"/>
    <mergeCell ref="S9:T9"/>
  </mergeCells>
  <conditionalFormatting sqref="I1:I200">
    <cfRule type="expression" dxfId="276" priority="6">
      <formula>ABS(I1/J1)&gt;1.95996398454005</formula>
    </cfRule>
  </conditionalFormatting>
  <conditionalFormatting sqref="K1:K200">
    <cfRule type="expression" dxfId="275" priority="5">
      <formula>ABS(K1/L1)&gt;1.95996398454005</formula>
    </cfRule>
  </conditionalFormatting>
  <conditionalFormatting sqref="M1:M200">
    <cfRule type="expression" dxfId="274" priority="4">
      <formula>ABS(M1/N1)&gt;1.95996398454005</formula>
    </cfRule>
  </conditionalFormatting>
  <conditionalFormatting sqref="O1:O200">
    <cfRule type="expression" dxfId="273" priority="3">
      <formula>ABS(O1/P1)&gt;1.95996398454005</formula>
    </cfRule>
  </conditionalFormatting>
  <conditionalFormatting sqref="Q1:Q200">
    <cfRule type="expression" dxfId="272" priority="2">
      <formula>ABS(Q1/R1)&gt;1.95996398454005</formula>
    </cfRule>
  </conditionalFormatting>
  <conditionalFormatting sqref="S1:S200">
    <cfRule type="expression" dxfId="271" priority="1">
      <formula>ABS(S1/T1)&gt;1.95996398454005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R86"/>
  <sheetViews>
    <sheetView showGridLines="0" zoomScale="80" workbookViewId="0"/>
  </sheetViews>
  <sheetFormatPr defaultColWidth="10.90625" defaultRowHeight="12.5" x14ac:dyDescent="0.25"/>
  <cols>
    <col min="1" max="1" width="30.7265625" customWidth="1"/>
    <col min="2" max="2" width="8.7265625" customWidth="1"/>
  </cols>
  <sheetData>
    <row r="1" spans="1:44" x14ac:dyDescent="0.25">
      <c r="A1" s="41" t="s">
        <v>315</v>
      </c>
    </row>
    <row r="2" spans="1:44" ht="13" x14ac:dyDescent="0.3">
      <c r="A2" s="42" t="s">
        <v>316</v>
      </c>
    </row>
    <row r="3" spans="1:44" ht="13" x14ac:dyDescent="0.3">
      <c r="A3" s="43" t="s">
        <v>387</v>
      </c>
    </row>
    <row r="4" spans="1:44" x14ac:dyDescent="0.25">
      <c r="A4" s="160" t="str">
        <f>HYPERLINK("#'TOC'!A1", "Back to TOC")</f>
        <v>Back to TOC</v>
      </c>
    </row>
    <row r="6" spans="1:44" ht="16" customHeight="1" x14ac:dyDescent="0.25">
      <c r="B6" s="658" t="s">
        <v>388</v>
      </c>
      <c r="C6" s="662" t="s">
        <v>638</v>
      </c>
      <c r="D6" s="662"/>
      <c r="E6" s="662"/>
      <c r="F6" s="662"/>
      <c r="G6" s="662"/>
      <c r="H6" s="662"/>
      <c r="I6" s="662"/>
      <c r="J6" s="662"/>
      <c r="K6" s="662"/>
      <c r="L6" s="662"/>
      <c r="M6" s="662"/>
      <c r="N6" s="662"/>
      <c r="O6" s="662"/>
      <c r="P6" s="662"/>
      <c r="Q6" s="662"/>
      <c r="R6" s="662"/>
      <c r="S6" s="662"/>
      <c r="T6" s="662"/>
      <c r="U6" s="662"/>
      <c r="V6" s="662"/>
      <c r="W6" s="662"/>
      <c r="X6" s="662"/>
      <c r="Y6" s="662"/>
      <c r="Z6" s="662"/>
      <c r="AA6" s="662"/>
      <c r="AB6" s="662"/>
      <c r="AC6" s="662"/>
      <c r="AD6" s="662"/>
      <c r="AE6" s="662"/>
      <c r="AF6" s="662"/>
      <c r="AG6" s="662"/>
      <c r="AH6" s="662"/>
      <c r="AI6" s="662"/>
      <c r="AJ6" s="662"/>
      <c r="AK6" s="662"/>
      <c r="AL6" s="662"/>
      <c r="AM6" s="662"/>
      <c r="AN6" s="662"/>
      <c r="AO6" s="662"/>
      <c r="AP6" s="662"/>
      <c r="AQ6" s="662"/>
      <c r="AR6" s="663"/>
    </row>
    <row r="7" spans="1:44" ht="16" customHeight="1" x14ac:dyDescent="0.25">
      <c r="B7" s="659"/>
      <c r="C7" s="647" t="s">
        <v>639</v>
      </c>
      <c r="D7" s="647"/>
      <c r="E7" s="647"/>
      <c r="F7" s="647"/>
      <c r="G7" s="647"/>
      <c r="H7" s="647"/>
      <c r="I7" s="647"/>
      <c r="J7" s="647"/>
      <c r="K7" s="647"/>
      <c r="L7" s="647"/>
      <c r="M7" s="647"/>
      <c r="N7" s="647"/>
      <c r="O7" s="647"/>
      <c r="P7" s="647"/>
      <c r="Q7" s="647" t="s">
        <v>636</v>
      </c>
      <c r="R7" s="647"/>
      <c r="S7" s="647"/>
      <c r="T7" s="647"/>
      <c r="U7" s="647"/>
      <c r="V7" s="647"/>
      <c r="W7" s="647"/>
      <c r="X7" s="647"/>
      <c r="Y7" s="647"/>
      <c r="Z7" s="647"/>
      <c r="AA7" s="647"/>
      <c r="AB7" s="647"/>
      <c r="AC7" s="647"/>
      <c r="AD7" s="647"/>
      <c r="AE7" s="647" t="s">
        <v>637</v>
      </c>
      <c r="AF7" s="647"/>
      <c r="AG7" s="647"/>
      <c r="AH7" s="647"/>
      <c r="AI7" s="647"/>
      <c r="AJ7" s="647"/>
      <c r="AK7" s="647"/>
      <c r="AL7" s="647"/>
      <c r="AM7" s="647"/>
      <c r="AN7" s="647"/>
      <c r="AO7" s="647"/>
      <c r="AP7" s="647"/>
      <c r="AQ7" s="647"/>
      <c r="AR7" s="666"/>
    </row>
    <row r="8" spans="1:44" ht="32" customHeight="1" x14ac:dyDescent="0.25">
      <c r="B8" s="659"/>
      <c r="C8" s="649" t="s">
        <v>641</v>
      </c>
      <c r="D8" s="649"/>
      <c r="E8" s="649" t="s">
        <v>465</v>
      </c>
      <c r="F8" s="649"/>
      <c r="G8" s="649" t="s">
        <v>467</v>
      </c>
      <c r="H8" s="649"/>
      <c r="I8" s="649" t="s">
        <v>468</v>
      </c>
      <c r="J8" s="649"/>
      <c r="K8" s="649" t="s">
        <v>642</v>
      </c>
      <c r="L8" s="649"/>
      <c r="M8" s="649" t="s">
        <v>469</v>
      </c>
      <c r="N8" s="649"/>
      <c r="O8" s="649" t="s">
        <v>471</v>
      </c>
      <c r="P8" s="649"/>
      <c r="Q8" s="649" t="s">
        <v>641</v>
      </c>
      <c r="R8" s="649"/>
      <c r="S8" s="649" t="s">
        <v>465</v>
      </c>
      <c r="T8" s="649"/>
      <c r="U8" s="649" t="s">
        <v>467</v>
      </c>
      <c r="V8" s="649"/>
      <c r="W8" s="649" t="s">
        <v>468</v>
      </c>
      <c r="X8" s="649"/>
      <c r="Y8" s="649" t="s">
        <v>642</v>
      </c>
      <c r="Z8" s="649"/>
      <c r="AA8" s="649" t="s">
        <v>469</v>
      </c>
      <c r="AB8" s="649"/>
      <c r="AC8" s="649" t="s">
        <v>471</v>
      </c>
      <c r="AD8" s="649"/>
      <c r="AE8" s="649" t="s">
        <v>641</v>
      </c>
      <c r="AF8" s="649"/>
      <c r="AG8" s="649" t="s">
        <v>465</v>
      </c>
      <c r="AH8" s="649"/>
      <c r="AI8" s="649" t="s">
        <v>467</v>
      </c>
      <c r="AJ8" s="649"/>
      <c r="AK8" s="649" t="s">
        <v>468</v>
      </c>
      <c r="AL8" s="649"/>
      <c r="AM8" s="649" t="s">
        <v>642</v>
      </c>
      <c r="AN8" s="649"/>
      <c r="AO8" s="649" t="s">
        <v>469</v>
      </c>
      <c r="AP8" s="649"/>
      <c r="AQ8" s="649" t="s">
        <v>471</v>
      </c>
      <c r="AR8" s="661"/>
    </row>
    <row r="9" spans="1:44" ht="15" customHeight="1" x14ac:dyDescent="0.25">
      <c r="B9" s="659"/>
      <c r="C9" s="651"/>
      <c r="D9" s="651"/>
      <c r="E9" s="651"/>
      <c r="F9" s="651"/>
      <c r="G9" s="651"/>
      <c r="H9" s="651"/>
      <c r="I9" s="651"/>
      <c r="J9" s="651"/>
      <c r="K9" s="649"/>
      <c r="L9" s="649"/>
      <c r="M9" s="649"/>
      <c r="N9" s="649"/>
      <c r="O9" s="649"/>
      <c r="P9" s="649"/>
      <c r="Q9" s="651"/>
      <c r="R9" s="651"/>
      <c r="S9" s="651"/>
      <c r="T9" s="651"/>
      <c r="U9" s="651"/>
      <c r="V9" s="651"/>
      <c r="W9" s="651"/>
      <c r="X9" s="651"/>
      <c r="Y9" s="649"/>
      <c r="Z9" s="649"/>
      <c r="AA9" s="649"/>
      <c r="AB9" s="649"/>
      <c r="AC9" s="649"/>
      <c r="AD9" s="649"/>
      <c r="AE9" s="651"/>
      <c r="AF9" s="651"/>
      <c r="AG9" s="651"/>
      <c r="AH9" s="651"/>
      <c r="AI9" s="651"/>
      <c r="AJ9" s="651"/>
      <c r="AK9" s="651"/>
      <c r="AL9" s="651"/>
      <c r="AM9" s="649"/>
      <c r="AN9" s="649"/>
      <c r="AO9" s="649"/>
      <c r="AP9" s="649"/>
      <c r="AQ9" s="649"/>
      <c r="AR9" s="661"/>
    </row>
    <row r="10" spans="1:44" ht="16" customHeight="1" x14ac:dyDescent="0.25">
      <c r="B10" s="660"/>
      <c r="C10" s="144" t="s">
        <v>466</v>
      </c>
      <c r="D10" s="144" t="s">
        <v>389</v>
      </c>
      <c r="E10" s="144" t="s">
        <v>466</v>
      </c>
      <c r="F10" s="144" t="s">
        <v>389</v>
      </c>
      <c r="G10" s="144" t="s">
        <v>466</v>
      </c>
      <c r="H10" s="144" t="s">
        <v>389</v>
      </c>
      <c r="I10" s="144" t="s">
        <v>466</v>
      </c>
      <c r="J10" s="144" t="s">
        <v>389</v>
      </c>
      <c r="K10" s="144" t="s">
        <v>470</v>
      </c>
      <c r="L10" s="144" t="s">
        <v>389</v>
      </c>
      <c r="M10" s="144" t="s">
        <v>470</v>
      </c>
      <c r="N10" s="144" t="s">
        <v>389</v>
      </c>
      <c r="O10" s="144" t="s">
        <v>470</v>
      </c>
      <c r="P10" s="144" t="s">
        <v>389</v>
      </c>
      <c r="Q10" s="144" t="s">
        <v>466</v>
      </c>
      <c r="R10" s="144" t="s">
        <v>389</v>
      </c>
      <c r="S10" s="144" t="s">
        <v>466</v>
      </c>
      <c r="T10" s="144" t="s">
        <v>389</v>
      </c>
      <c r="U10" s="144" t="s">
        <v>466</v>
      </c>
      <c r="V10" s="144" t="s">
        <v>389</v>
      </c>
      <c r="W10" s="144" t="s">
        <v>466</v>
      </c>
      <c r="X10" s="144" t="s">
        <v>389</v>
      </c>
      <c r="Y10" s="144" t="s">
        <v>470</v>
      </c>
      <c r="Z10" s="144" t="s">
        <v>389</v>
      </c>
      <c r="AA10" s="144" t="s">
        <v>470</v>
      </c>
      <c r="AB10" s="144" t="s">
        <v>389</v>
      </c>
      <c r="AC10" s="144" t="s">
        <v>470</v>
      </c>
      <c r="AD10" s="144" t="s">
        <v>389</v>
      </c>
      <c r="AE10" s="144" t="s">
        <v>466</v>
      </c>
      <c r="AF10" s="144" t="s">
        <v>389</v>
      </c>
      <c r="AG10" s="144" t="s">
        <v>466</v>
      </c>
      <c r="AH10" s="144" t="s">
        <v>389</v>
      </c>
      <c r="AI10" s="144" t="s">
        <v>466</v>
      </c>
      <c r="AJ10" s="144" t="s">
        <v>389</v>
      </c>
      <c r="AK10" s="144" t="s">
        <v>466</v>
      </c>
      <c r="AL10" s="144" t="s">
        <v>389</v>
      </c>
      <c r="AM10" s="144" t="s">
        <v>470</v>
      </c>
      <c r="AN10" s="144" t="s">
        <v>389</v>
      </c>
      <c r="AO10" s="144" t="s">
        <v>470</v>
      </c>
      <c r="AP10" s="144" t="s">
        <v>389</v>
      </c>
      <c r="AQ10" s="144" t="s">
        <v>470</v>
      </c>
      <c r="AR10" s="183" t="s">
        <v>389</v>
      </c>
    </row>
    <row r="11" spans="1:44" ht="13" customHeight="1" x14ac:dyDescent="0.25">
      <c r="A11" s="214"/>
      <c r="B11" s="204"/>
      <c r="C11" s="235" t="s">
        <v>1968</v>
      </c>
      <c r="D11" s="236" t="s">
        <v>1969</v>
      </c>
      <c r="E11" s="235" t="s">
        <v>1970</v>
      </c>
      <c r="F11" s="236" t="s">
        <v>1971</v>
      </c>
      <c r="G11" s="235" t="s">
        <v>1972</v>
      </c>
      <c r="H11" s="236" t="s">
        <v>1973</v>
      </c>
      <c r="I11" s="235" t="s">
        <v>1034</v>
      </c>
      <c r="J11" s="236" t="s">
        <v>1035</v>
      </c>
      <c r="K11" s="235" t="s">
        <v>1974</v>
      </c>
      <c r="L11" s="236" t="s">
        <v>1975</v>
      </c>
      <c r="M11" s="235" t="s">
        <v>1976</v>
      </c>
      <c r="N11" s="236" t="s">
        <v>1977</v>
      </c>
      <c r="O11" s="235" t="s">
        <v>1978</v>
      </c>
      <c r="P11" s="236" t="s">
        <v>1979</v>
      </c>
      <c r="Q11" s="235" t="s">
        <v>1980</v>
      </c>
      <c r="R11" s="236" t="s">
        <v>1981</v>
      </c>
      <c r="S11" s="235" t="s">
        <v>1982</v>
      </c>
      <c r="T11" s="236" t="s">
        <v>1983</v>
      </c>
      <c r="U11" s="235" t="s">
        <v>1984</v>
      </c>
      <c r="V11" s="236" t="s">
        <v>1985</v>
      </c>
      <c r="W11" s="235" t="s">
        <v>1042</v>
      </c>
      <c r="X11" s="236" t="s">
        <v>1043</v>
      </c>
      <c r="Y11" s="235" t="s">
        <v>1986</v>
      </c>
      <c r="Z11" s="236" t="s">
        <v>1987</v>
      </c>
      <c r="AA11" s="235" t="s">
        <v>1988</v>
      </c>
      <c r="AB11" s="236" t="s">
        <v>1989</v>
      </c>
      <c r="AC11" s="235" t="s">
        <v>1990</v>
      </c>
      <c r="AD11" s="236" t="s">
        <v>1991</v>
      </c>
      <c r="AE11" s="235" t="s">
        <v>1992</v>
      </c>
      <c r="AF11" s="236" t="s">
        <v>1993</v>
      </c>
      <c r="AG11" s="235" t="s">
        <v>1994</v>
      </c>
      <c r="AH11" s="236" t="s">
        <v>1995</v>
      </c>
      <c r="AI11" s="235" t="s">
        <v>1996</v>
      </c>
      <c r="AJ11" s="236" t="s">
        <v>1997</v>
      </c>
      <c r="AK11" s="235" t="s">
        <v>1050</v>
      </c>
      <c r="AL11" s="236" t="s">
        <v>1051</v>
      </c>
      <c r="AM11" s="235" t="s">
        <v>1998</v>
      </c>
      <c r="AN11" s="236" t="s">
        <v>1999</v>
      </c>
      <c r="AO11" s="235" t="s">
        <v>2000</v>
      </c>
      <c r="AP11" s="236" t="s">
        <v>2001</v>
      </c>
      <c r="AQ11" s="235" t="s">
        <v>2002</v>
      </c>
      <c r="AR11" s="244" t="s">
        <v>2003</v>
      </c>
    </row>
    <row r="12" spans="1:44" ht="13" customHeight="1" x14ac:dyDescent="0.25">
      <c r="A12" s="26" t="s">
        <v>392</v>
      </c>
      <c r="B12" s="184">
        <v>2</v>
      </c>
      <c r="C12" s="223">
        <v>7.9571197515455001</v>
      </c>
      <c r="D12" s="225">
        <v>0.18792606796469</v>
      </c>
      <c r="E12" s="223">
        <v>6.9657556479958496</v>
      </c>
      <c r="F12" s="225">
        <v>0.25180944017467199</v>
      </c>
      <c r="G12" s="223">
        <v>7.5667419124626401</v>
      </c>
      <c r="H12" s="225">
        <v>0.21658290556580101</v>
      </c>
      <c r="I12" s="223">
        <v>8.8031182181905798</v>
      </c>
      <c r="J12" s="225">
        <v>0.204489048169403</v>
      </c>
      <c r="K12" s="223">
        <v>0.84599846664508704</v>
      </c>
      <c r="L12" s="225">
        <v>0.27772644426107101</v>
      </c>
      <c r="M12" s="223">
        <v>1.83736257019473</v>
      </c>
      <c r="N12" s="225">
        <v>0.32438212802543598</v>
      </c>
      <c r="O12" s="223">
        <v>1.23637630572795</v>
      </c>
      <c r="P12" s="225">
        <v>0.29786561702310199</v>
      </c>
      <c r="Q12" s="223">
        <v>15.786384722367099</v>
      </c>
      <c r="R12" s="225">
        <v>0.47005201225586202</v>
      </c>
      <c r="S12" s="223">
        <v>14.459470495916699</v>
      </c>
      <c r="T12" s="225">
        <v>0.413027457178262</v>
      </c>
      <c r="U12" s="223">
        <v>14.5014721999147</v>
      </c>
      <c r="V12" s="225">
        <v>0.28065794436463998</v>
      </c>
      <c r="W12" s="223">
        <v>17.7547673326081</v>
      </c>
      <c r="X12" s="225">
        <v>0.56963998549478501</v>
      </c>
      <c r="Y12" s="223">
        <v>1.96838261024098</v>
      </c>
      <c r="Z12" s="225">
        <v>0.73853815561573</v>
      </c>
      <c r="AA12" s="223">
        <v>3.2952968366913402</v>
      </c>
      <c r="AB12" s="225">
        <v>0.70362020540746195</v>
      </c>
      <c r="AC12" s="223">
        <v>3.2532951326933799</v>
      </c>
      <c r="AD12" s="225">
        <v>0.63502645205493902</v>
      </c>
      <c r="AE12" s="223">
        <v>76.192130006034304</v>
      </c>
      <c r="AF12" s="225">
        <v>0.50773058660241899</v>
      </c>
      <c r="AG12" s="223">
        <v>78.1250682336414</v>
      </c>
      <c r="AH12" s="225">
        <v>0.55047819740162796</v>
      </c>
      <c r="AI12" s="223">
        <v>77.589593825279707</v>
      </c>
      <c r="AJ12" s="225">
        <v>0.360322811571548</v>
      </c>
      <c r="AK12" s="223">
        <v>73.106554332563306</v>
      </c>
      <c r="AL12" s="225">
        <v>0.65554222681858298</v>
      </c>
      <c r="AM12" s="223">
        <v>-3.0855756734709998</v>
      </c>
      <c r="AN12" s="225">
        <v>0.82917185173756502</v>
      </c>
      <c r="AO12" s="223">
        <v>-5.0185139010781397</v>
      </c>
      <c r="AP12" s="225">
        <v>0.85601510322938301</v>
      </c>
      <c r="AQ12" s="223">
        <v>-4.4830394927164399</v>
      </c>
      <c r="AR12" s="239">
        <v>0.74804287288971105</v>
      </c>
    </row>
    <row r="13" spans="1:44" ht="13" customHeight="1" x14ac:dyDescent="0.25">
      <c r="A13" s="26" t="s">
        <v>393</v>
      </c>
      <c r="B13" s="184">
        <v>2</v>
      </c>
      <c r="C13" s="223">
        <v>7.5819245282290497</v>
      </c>
      <c r="D13" s="225">
        <v>0.134374412168353</v>
      </c>
      <c r="E13" s="223" t="s">
        <v>494</v>
      </c>
      <c r="F13" s="225" t="s">
        <v>494</v>
      </c>
      <c r="G13" s="223">
        <v>9.1355965574292508</v>
      </c>
      <c r="H13" s="225">
        <v>0.13547273202750401</v>
      </c>
      <c r="I13" s="223">
        <v>9.7552550810448704</v>
      </c>
      <c r="J13" s="225">
        <v>0.17200031969865201</v>
      </c>
      <c r="K13" s="223">
        <v>2.17333055281583</v>
      </c>
      <c r="L13" s="225">
        <v>0.21826725045693199</v>
      </c>
      <c r="M13" s="223" t="s">
        <v>494</v>
      </c>
      <c r="N13" s="225" t="s">
        <v>494</v>
      </c>
      <c r="O13" s="223">
        <v>0.61965852361562301</v>
      </c>
      <c r="P13" s="225">
        <v>0.21894513262330001</v>
      </c>
      <c r="Q13" s="223">
        <v>13.436649447221701</v>
      </c>
      <c r="R13" s="225">
        <v>0.27227025689571999</v>
      </c>
      <c r="S13" s="223" t="s">
        <v>494</v>
      </c>
      <c r="T13" s="225" t="s">
        <v>494</v>
      </c>
      <c r="U13" s="223">
        <v>13.8912523527194</v>
      </c>
      <c r="V13" s="225">
        <v>0.29191387669055102</v>
      </c>
      <c r="W13" s="223">
        <v>16.617497815901402</v>
      </c>
      <c r="X13" s="225">
        <v>0.34994302011381401</v>
      </c>
      <c r="Y13" s="223">
        <v>3.1808483686796301</v>
      </c>
      <c r="Z13" s="225">
        <v>0.44338607343537401</v>
      </c>
      <c r="AA13" s="223" t="s">
        <v>494</v>
      </c>
      <c r="AB13" s="225" t="s">
        <v>494</v>
      </c>
      <c r="AC13" s="223">
        <v>2.7262454631819701</v>
      </c>
      <c r="AD13" s="225">
        <v>0.45571244083400197</v>
      </c>
      <c r="AE13" s="223">
        <v>78.980790858868502</v>
      </c>
      <c r="AF13" s="225">
        <v>0.34273527472999499</v>
      </c>
      <c r="AG13" s="223" t="s">
        <v>494</v>
      </c>
      <c r="AH13" s="225" t="s">
        <v>494</v>
      </c>
      <c r="AI13" s="223">
        <v>76.552864340158806</v>
      </c>
      <c r="AJ13" s="225">
        <v>0.35950153268232599</v>
      </c>
      <c r="AK13" s="223">
        <v>73.555805059269204</v>
      </c>
      <c r="AL13" s="225">
        <v>0.39320006573430299</v>
      </c>
      <c r="AM13" s="223">
        <v>-5.4249857995993098</v>
      </c>
      <c r="AN13" s="225">
        <v>0.521606902022688</v>
      </c>
      <c r="AO13" s="223" t="s">
        <v>494</v>
      </c>
      <c r="AP13" s="225" t="s">
        <v>494</v>
      </c>
      <c r="AQ13" s="223">
        <v>-2.9970592808896299</v>
      </c>
      <c r="AR13" s="239">
        <v>0.53277353884591705</v>
      </c>
    </row>
    <row r="14" spans="1:44" ht="13" customHeight="1" x14ac:dyDescent="0.25">
      <c r="A14" s="26" t="s">
        <v>396</v>
      </c>
      <c r="B14" s="184">
        <v>2</v>
      </c>
      <c r="C14" s="223" t="s">
        <v>494</v>
      </c>
      <c r="D14" s="225" t="s">
        <v>494</v>
      </c>
      <c r="E14" s="223" t="s">
        <v>494</v>
      </c>
      <c r="F14" s="225" t="s">
        <v>494</v>
      </c>
      <c r="G14" s="223">
        <v>9.93044833686176</v>
      </c>
      <c r="H14" s="225">
        <v>0.12781012575103801</v>
      </c>
      <c r="I14" s="223">
        <v>10.7086309243457</v>
      </c>
      <c r="J14" s="225">
        <v>0.14949529202307099</v>
      </c>
      <c r="K14" s="223" t="s">
        <v>494</v>
      </c>
      <c r="L14" s="225" t="s">
        <v>494</v>
      </c>
      <c r="M14" s="223" t="s">
        <v>494</v>
      </c>
      <c r="N14" s="225" t="s">
        <v>494</v>
      </c>
      <c r="O14" s="223">
        <v>0.77818258748397895</v>
      </c>
      <c r="P14" s="225">
        <v>0.196683173102223</v>
      </c>
      <c r="Q14" s="223" t="s">
        <v>494</v>
      </c>
      <c r="R14" s="225" t="s">
        <v>494</v>
      </c>
      <c r="S14" s="223" t="s">
        <v>494</v>
      </c>
      <c r="T14" s="225" t="s">
        <v>494</v>
      </c>
      <c r="U14" s="223">
        <v>17.3938671633688</v>
      </c>
      <c r="V14" s="225">
        <v>0.335601960679002</v>
      </c>
      <c r="W14" s="223">
        <v>18.947203312446302</v>
      </c>
      <c r="X14" s="225">
        <v>0.36456742466136499</v>
      </c>
      <c r="Y14" s="223" t="s">
        <v>494</v>
      </c>
      <c r="Z14" s="225" t="s">
        <v>494</v>
      </c>
      <c r="AA14" s="223" t="s">
        <v>494</v>
      </c>
      <c r="AB14" s="225" t="s">
        <v>494</v>
      </c>
      <c r="AC14" s="223">
        <v>1.5533361490775</v>
      </c>
      <c r="AD14" s="225">
        <v>0.49551799476488301</v>
      </c>
      <c r="AE14" s="223" t="s">
        <v>494</v>
      </c>
      <c r="AF14" s="225" t="s">
        <v>494</v>
      </c>
      <c r="AG14" s="223" t="s">
        <v>494</v>
      </c>
      <c r="AH14" s="225" t="s">
        <v>494</v>
      </c>
      <c r="AI14" s="223">
        <v>72.414815020923896</v>
      </c>
      <c r="AJ14" s="225">
        <v>0.36523932612320598</v>
      </c>
      <c r="AK14" s="223">
        <v>70.219091734449606</v>
      </c>
      <c r="AL14" s="225">
        <v>0.444778211122273</v>
      </c>
      <c r="AM14" s="223" t="s">
        <v>494</v>
      </c>
      <c r="AN14" s="225" t="s">
        <v>494</v>
      </c>
      <c r="AO14" s="223" t="s">
        <v>494</v>
      </c>
      <c r="AP14" s="225" t="s">
        <v>494</v>
      </c>
      <c r="AQ14" s="223">
        <v>-2.1957232864743599</v>
      </c>
      <c r="AR14" s="239">
        <v>0.57552360719267004</v>
      </c>
    </row>
    <row r="15" spans="1:44" ht="13" customHeight="1" x14ac:dyDescent="0.25">
      <c r="A15" s="210" t="s">
        <v>397</v>
      </c>
      <c r="B15" s="184">
        <v>2</v>
      </c>
      <c r="C15" s="223">
        <v>8.6942830180197408</v>
      </c>
      <c r="D15" s="225">
        <v>0.161877881333433</v>
      </c>
      <c r="E15" s="223">
        <v>9.33324677255289</v>
      </c>
      <c r="F15" s="225">
        <v>0.18274711526027701</v>
      </c>
      <c r="G15" s="223">
        <v>10.081465457413501</v>
      </c>
      <c r="H15" s="225">
        <v>0.17433398425233201</v>
      </c>
      <c r="I15" s="223">
        <v>10.2432212216188</v>
      </c>
      <c r="J15" s="225">
        <v>0.20781514622238001</v>
      </c>
      <c r="K15" s="223">
        <v>1.5489382035990999</v>
      </c>
      <c r="L15" s="225">
        <v>0.26342282259597399</v>
      </c>
      <c r="M15" s="223">
        <v>0.90997444906594904</v>
      </c>
      <c r="N15" s="225">
        <v>0.27673749860722102</v>
      </c>
      <c r="O15" s="223">
        <v>0.16175576420531901</v>
      </c>
      <c r="P15" s="225">
        <v>0.27125536504320302</v>
      </c>
      <c r="Q15" s="223">
        <v>13.4901260250993</v>
      </c>
      <c r="R15" s="225">
        <v>0.23836893380221399</v>
      </c>
      <c r="S15" s="223">
        <v>13.370987701623401</v>
      </c>
      <c r="T15" s="225">
        <v>0.46457930004465298</v>
      </c>
      <c r="U15" s="223">
        <v>15.2765355944794</v>
      </c>
      <c r="V15" s="225">
        <v>0.356974412733846</v>
      </c>
      <c r="W15" s="223">
        <v>17.544868497077498</v>
      </c>
      <c r="X15" s="225">
        <v>0.55834026506933698</v>
      </c>
      <c r="Y15" s="223">
        <v>4.0547424719782699</v>
      </c>
      <c r="Z15" s="225">
        <v>0.60709439150736799</v>
      </c>
      <c r="AA15" s="223">
        <v>4.1738807954541102</v>
      </c>
      <c r="AB15" s="225">
        <v>0.72634549467018605</v>
      </c>
      <c r="AC15" s="223">
        <v>2.2683329025980901</v>
      </c>
      <c r="AD15" s="225">
        <v>0.66270248448634295</v>
      </c>
      <c r="AE15" s="223">
        <v>77.756923526411796</v>
      </c>
      <c r="AF15" s="225">
        <v>0.30657016841849499</v>
      </c>
      <c r="AG15" s="223">
        <v>76.972704716048298</v>
      </c>
      <c r="AH15" s="225">
        <v>0.56570471988056603</v>
      </c>
      <c r="AI15" s="223">
        <v>74.424057512283298</v>
      </c>
      <c r="AJ15" s="225">
        <v>0.417370059848578</v>
      </c>
      <c r="AK15" s="223">
        <v>72.075883813279802</v>
      </c>
      <c r="AL15" s="225">
        <v>0.65686677415132799</v>
      </c>
      <c r="AM15" s="223">
        <v>-5.6810397131320398</v>
      </c>
      <c r="AN15" s="225">
        <v>0.72488566487972195</v>
      </c>
      <c r="AO15" s="223">
        <v>-4.8968209027685496</v>
      </c>
      <c r="AP15" s="225">
        <v>0.86688856785582402</v>
      </c>
      <c r="AQ15" s="223">
        <v>-2.34817369900352</v>
      </c>
      <c r="AR15" s="239">
        <v>0.77824914124075795</v>
      </c>
    </row>
    <row r="16" spans="1:44" ht="13" customHeight="1" x14ac:dyDescent="0.25">
      <c r="A16" s="210" t="s">
        <v>398</v>
      </c>
      <c r="B16" s="184">
        <v>2</v>
      </c>
      <c r="C16" s="223" t="s">
        <v>494</v>
      </c>
      <c r="D16" s="225" t="s">
        <v>494</v>
      </c>
      <c r="E16" s="223" t="s">
        <v>494</v>
      </c>
      <c r="F16" s="225" t="s">
        <v>494</v>
      </c>
      <c r="G16" s="223">
        <v>9.7614402796616506</v>
      </c>
      <c r="H16" s="225">
        <v>0.22094208904072599</v>
      </c>
      <c r="I16" s="223">
        <v>11.453123356646801</v>
      </c>
      <c r="J16" s="225">
        <v>0.17103009951884501</v>
      </c>
      <c r="K16" s="223" t="s">
        <v>494</v>
      </c>
      <c r="L16" s="225" t="s">
        <v>494</v>
      </c>
      <c r="M16" s="223" t="s">
        <v>494</v>
      </c>
      <c r="N16" s="225" t="s">
        <v>494</v>
      </c>
      <c r="O16" s="223">
        <v>1.6916830769851801</v>
      </c>
      <c r="P16" s="225">
        <v>0.27940419046804899</v>
      </c>
      <c r="Q16" s="223" t="s">
        <v>494</v>
      </c>
      <c r="R16" s="225" t="s">
        <v>494</v>
      </c>
      <c r="S16" s="223" t="s">
        <v>494</v>
      </c>
      <c r="T16" s="225" t="s">
        <v>494</v>
      </c>
      <c r="U16" s="223">
        <v>19.763440186606299</v>
      </c>
      <c r="V16" s="225">
        <v>0.48345338300789398</v>
      </c>
      <c r="W16" s="223">
        <v>21.190690875884599</v>
      </c>
      <c r="X16" s="225">
        <v>0.436161844068084</v>
      </c>
      <c r="Y16" s="223" t="s">
        <v>494</v>
      </c>
      <c r="Z16" s="225" t="s">
        <v>494</v>
      </c>
      <c r="AA16" s="223" t="s">
        <v>494</v>
      </c>
      <c r="AB16" s="225" t="s">
        <v>494</v>
      </c>
      <c r="AC16" s="223">
        <v>1.4272506892782599</v>
      </c>
      <c r="AD16" s="225">
        <v>0.65112543166631798</v>
      </c>
      <c r="AE16" s="223" t="s">
        <v>494</v>
      </c>
      <c r="AF16" s="225" t="s">
        <v>494</v>
      </c>
      <c r="AG16" s="223" t="s">
        <v>494</v>
      </c>
      <c r="AH16" s="225" t="s">
        <v>494</v>
      </c>
      <c r="AI16" s="223">
        <v>70.166207918180405</v>
      </c>
      <c r="AJ16" s="225">
        <v>0.55668674190353296</v>
      </c>
      <c r="AK16" s="223">
        <v>67.249080193616095</v>
      </c>
      <c r="AL16" s="225">
        <v>0.464889494099821</v>
      </c>
      <c r="AM16" s="223" t="s">
        <v>494</v>
      </c>
      <c r="AN16" s="225" t="s">
        <v>494</v>
      </c>
      <c r="AO16" s="223" t="s">
        <v>494</v>
      </c>
      <c r="AP16" s="225" t="s">
        <v>494</v>
      </c>
      <c r="AQ16" s="223">
        <v>-2.9171277245643101</v>
      </c>
      <c r="AR16" s="239">
        <v>0.72527399673196502</v>
      </c>
    </row>
    <row r="17" spans="1:44" ht="13" customHeight="1" x14ac:dyDescent="0.25">
      <c r="A17" s="26" t="s">
        <v>399</v>
      </c>
      <c r="B17" s="184">
        <v>2</v>
      </c>
      <c r="C17" s="223">
        <v>12.9900976627828</v>
      </c>
      <c r="D17" s="225">
        <v>0.31562768786277701</v>
      </c>
      <c r="E17" s="223">
        <v>12.218455881666101</v>
      </c>
      <c r="F17" s="225">
        <v>0.14957353324138001</v>
      </c>
      <c r="G17" s="223">
        <v>11.302483993109799</v>
      </c>
      <c r="H17" s="225">
        <v>0.27842024757393602</v>
      </c>
      <c r="I17" s="223">
        <v>13.4264701085125</v>
      </c>
      <c r="J17" s="225">
        <v>0.39786892123280898</v>
      </c>
      <c r="K17" s="223">
        <v>0.43637244572967798</v>
      </c>
      <c r="L17" s="225">
        <v>0.50785875578605699</v>
      </c>
      <c r="M17" s="223">
        <v>1.20801422684638</v>
      </c>
      <c r="N17" s="225">
        <v>0.42505519680303799</v>
      </c>
      <c r="O17" s="223">
        <v>2.12398611540271</v>
      </c>
      <c r="P17" s="225">
        <v>0.48561045369935202</v>
      </c>
      <c r="Q17" s="223">
        <v>17.821308964104499</v>
      </c>
      <c r="R17" s="225">
        <v>0.356612470561114</v>
      </c>
      <c r="S17" s="223">
        <v>19.8194564114287</v>
      </c>
      <c r="T17" s="225">
        <v>0.30094393986225199</v>
      </c>
      <c r="U17" s="223">
        <v>18.787473934885099</v>
      </c>
      <c r="V17" s="225">
        <v>0.48337185242728598</v>
      </c>
      <c r="W17" s="223">
        <v>20.8549056943897</v>
      </c>
      <c r="X17" s="225">
        <v>0.45069358933078102</v>
      </c>
      <c r="Y17" s="223">
        <v>3.0335967302851601</v>
      </c>
      <c r="Z17" s="225">
        <v>0.57471485592732396</v>
      </c>
      <c r="AA17" s="223">
        <v>1.0354492829609601</v>
      </c>
      <c r="AB17" s="225">
        <v>0.54193354426873896</v>
      </c>
      <c r="AC17" s="223">
        <v>2.0674317595045202</v>
      </c>
      <c r="AD17" s="225">
        <v>0.66088808370468399</v>
      </c>
      <c r="AE17" s="223">
        <v>69.214211799525501</v>
      </c>
      <c r="AF17" s="225">
        <v>0.554652178134308</v>
      </c>
      <c r="AG17" s="223">
        <v>66.723271976504606</v>
      </c>
      <c r="AH17" s="225">
        <v>0.34992137037068699</v>
      </c>
      <c r="AI17" s="223">
        <v>67.360534541115797</v>
      </c>
      <c r="AJ17" s="225">
        <v>0.64826927141601398</v>
      </c>
      <c r="AK17" s="223">
        <v>64.5810582230649</v>
      </c>
      <c r="AL17" s="225">
        <v>0.66409101959234496</v>
      </c>
      <c r="AM17" s="223">
        <v>-4.6331535764606597</v>
      </c>
      <c r="AN17" s="225">
        <v>0.86524905143682895</v>
      </c>
      <c r="AO17" s="223">
        <v>-2.1422137534397501</v>
      </c>
      <c r="AP17" s="225">
        <v>0.75064095794547403</v>
      </c>
      <c r="AQ17" s="223">
        <v>-2.7794763180509499</v>
      </c>
      <c r="AR17" s="239">
        <v>0.92804629764115198</v>
      </c>
    </row>
    <row r="18" spans="1:44" ht="13" customHeight="1" x14ac:dyDescent="0.25">
      <c r="A18" s="26" t="s">
        <v>400</v>
      </c>
      <c r="B18" s="184">
        <v>2</v>
      </c>
      <c r="C18" s="223">
        <v>4.96992197478595</v>
      </c>
      <c r="D18" s="225">
        <v>0.18191343795686399</v>
      </c>
      <c r="E18" s="223">
        <v>4.6154562507173802</v>
      </c>
      <c r="F18" s="225">
        <v>0.11325910281759199</v>
      </c>
      <c r="G18" s="223">
        <v>5.7852165668228501</v>
      </c>
      <c r="H18" s="225">
        <v>0.12999990406367801</v>
      </c>
      <c r="I18" s="223">
        <v>6.4239006488679404</v>
      </c>
      <c r="J18" s="225">
        <v>0.13446625015206101</v>
      </c>
      <c r="K18" s="223">
        <v>1.45397867408199</v>
      </c>
      <c r="L18" s="225">
        <v>0.226215983827939</v>
      </c>
      <c r="M18" s="223">
        <v>1.80844439815056</v>
      </c>
      <c r="N18" s="225">
        <v>0.17580897815811999</v>
      </c>
      <c r="O18" s="223">
        <v>0.63868408204508698</v>
      </c>
      <c r="P18" s="225">
        <v>0.18703247709026899</v>
      </c>
      <c r="Q18" s="223">
        <v>8.1796314185583707</v>
      </c>
      <c r="R18" s="225">
        <v>0.26957726655309999</v>
      </c>
      <c r="S18" s="223">
        <v>8.7526575598571608</v>
      </c>
      <c r="T18" s="225">
        <v>0.25045378021436798</v>
      </c>
      <c r="U18" s="223">
        <v>10.3737166902262</v>
      </c>
      <c r="V18" s="225">
        <v>0.37253032233676803</v>
      </c>
      <c r="W18" s="223">
        <v>11.719193432083401</v>
      </c>
      <c r="X18" s="225">
        <v>0.35852855151117702</v>
      </c>
      <c r="Y18" s="223">
        <v>3.53956201352507</v>
      </c>
      <c r="Z18" s="225">
        <v>0.44856953183530501</v>
      </c>
      <c r="AA18" s="223">
        <v>2.96653587222628</v>
      </c>
      <c r="AB18" s="225">
        <v>0.437344050230902</v>
      </c>
      <c r="AC18" s="223">
        <v>1.3454767418572799</v>
      </c>
      <c r="AD18" s="225">
        <v>0.51703149160282202</v>
      </c>
      <c r="AE18" s="223">
        <v>86.850666611605305</v>
      </c>
      <c r="AF18" s="225">
        <v>0.37151330129479698</v>
      </c>
      <c r="AG18" s="223">
        <v>86.601430502768096</v>
      </c>
      <c r="AH18" s="225">
        <v>0.30851322333977899</v>
      </c>
      <c r="AI18" s="223">
        <v>83.770721290413107</v>
      </c>
      <c r="AJ18" s="225">
        <v>0.44709810841298803</v>
      </c>
      <c r="AK18" s="223">
        <v>81.981287828185401</v>
      </c>
      <c r="AL18" s="225">
        <v>0.41175632085834402</v>
      </c>
      <c r="AM18" s="223">
        <v>-4.8693787834199496</v>
      </c>
      <c r="AN18" s="225">
        <v>0.55458579210592696</v>
      </c>
      <c r="AO18" s="223">
        <v>-4.6201426745826701</v>
      </c>
      <c r="AP18" s="225">
        <v>0.51451304817497101</v>
      </c>
      <c r="AQ18" s="223">
        <v>-1.7894334622277299</v>
      </c>
      <c r="AR18" s="239">
        <v>0.607815750300428</v>
      </c>
    </row>
    <row r="19" spans="1:44" ht="13" customHeight="1" x14ac:dyDescent="0.25">
      <c r="A19" s="26" t="s">
        <v>401</v>
      </c>
      <c r="B19" s="184">
        <v>2</v>
      </c>
      <c r="C19" s="223" t="s">
        <v>494</v>
      </c>
      <c r="D19" s="225" t="s">
        <v>494</v>
      </c>
      <c r="E19" s="223">
        <v>10.832370687076001</v>
      </c>
      <c r="F19" s="225">
        <v>0.31468596150692701</v>
      </c>
      <c r="G19" s="223">
        <v>11.6250724097338</v>
      </c>
      <c r="H19" s="225">
        <v>0.24109626261774</v>
      </c>
      <c r="I19" s="223">
        <v>14.220575167619799</v>
      </c>
      <c r="J19" s="225">
        <v>0.42176094032566103</v>
      </c>
      <c r="K19" s="223" t="s">
        <v>494</v>
      </c>
      <c r="L19" s="225" t="s">
        <v>494</v>
      </c>
      <c r="M19" s="223">
        <v>3.3882044805437799</v>
      </c>
      <c r="N19" s="225">
        <v>0.526221954268277</v>
      </c>
      <c r="O19" s="223">
        <v>2.5955027578859799</v>
      </c>
      <c r="P19" s="225">
        <v>0.48580829411675103</v>
      </c>
      <c r="Q19" s="223" t="s">
        <v>494</v>
      </c>
      <c r="R19" s="225" t="s">
        <v>494</v>
      </c>
      <c r="S19" s="223">
        <v>15.272846353729699</v>
      </c>
      <c r="T19" s="225">
        <v>0.55966389778216796</v>
      </c>
      <c r="U19" s="223">
        <v>17.4888268259805</v>
      </c>
      <c r="V19" s="225">
        <v>0.48129131523534902</v>
      </c>
      <c r="W19" s="223">
        <v>19.322060253411799</v>
      </c>
      <c r="X19" s="225">
        <v>0.48694416370334798</v>
      </c>
      <c r="Y19" s="223" t="s">
        <v>494</v>
      </c>
      <c r="Z19" s="225" t="s">
        <v>494</v>
      </c>
      <c r="AA19" s="223">
        <v>4.0492138996821501</v>
      </c>
      <c r="AB19" s="225">
        <v>0.74184789346973501</v>
      </c>
      <c r="AC19" s="223">
        <v>1.83323342743131</v>
      </c>
      <c r="AD19" s="225">
        <v>0.68465754117348798</v>
      </c>
      <c r="AE19" s="223" t="s">
        <v>494</v>
      </c>
      <c r="AF19" s="225" t="s">
        <v>494</v>
      </c>
      <c r="AG19" s="223">
        <v>73.137363206599204</v>
      </c>
      <c r="AH19" s="225">
        <v>0.767169965630074</v>
      </c>
      <c r="AI19" s="223">
        <v>69.988139699411704</v>
      </c>
      <c r="AJ19" s="225">
        <v>0.62501303834611499</v>
      </c>
      <c r="AK19" s="223">
        <v>66.341236262508005</v>
      </c>
      <c r="AL19" s="225">
        <v>0.66496597955382397</v>
      </c>
      <c r="AM19" s="223" t="s">
        <v>494</v>
      </c>
      <c r="AN19" s="225" t="s">
        <v>494</v>
      </c>
      <c r="AO19" s="223">
        <v>-6.7961269440911103</v>
      </c>
      <c r="AP19" s="225">
        <v>1.01524849673803</v>
      </c>
      <c r="AQ19" s="223">
        <v>-3.6469034369036999</v>
      </c>
      <c r="AR19" s="239">
        <v>0.91259029803445602</v>
      </c>
    </row>
    <row r="20" spans="1:44" ht="13" customHeight="1" x14ac:dyDescent="0.25">
      <c r="A20" s="26" t="s">
        <v>402</v>
      </c>
      <c r="B20" s="184">
        <v>2</v>
      </c>
      <c r="C20" s="223" t="s">
        <v>494</v>
      </c>
      <c r="D20" s="225" t="s">
        <v>494</v>
      </c>
      <c r="E20" s="223" t="s">
        <v>494</v>
      </c>
      <c r="F20" s="225" t="s">
        <v>494</v>
      </c>
      <c r="G20" s="223">
        <v>9.9396529257235802</v>
      </c>
      <c r="H20" s="225">
        <v>0.238579880781807</v>
      </c>
      <c r="I20" s="223">
        <v>13.5465889180551</v>
      </c>
      <c r="J20" s="225">
        <v>0.51360852447477601</v>
      </c>
      <c r="K20" s="223" t="s">
        <v>494</v>
      </c>
      <c r="L20" s="225" t="s">
        <v>494</v>
      </c>
      <c r="M20" s="223" t="s">
        <v>494</v>
      </c>
      <c r="N20" s="225" t="s">
        <v>494</v>
      </c>
      <c r="O20" s="223">
        <v>3.6069359923315201</v>
      </c>
      <c r="P20" s="225">
        <v>0.566316233148069</v>
      </c>
      <c r="Q20" s="223" t="s">
        <v>494</v>
      </c>
      <c r="R20" s="225" t="s">
        <v>494</v>
      </c>
      <c r="S20" s="223" t="s">
        <v>494</v>
      </c>
      <c r="T20" s="225" t="s">
        <v>494</v>
      </c>
      <c r="U20" s="223">
        <v>13.082598196007901</v>
      </c>
      <c r="V20" s="225">
        <v>0.42107483086662101</v>
      </c>
      <c r="W20" s="223">
        <v>18.187811214051202</v>
      </c>
      <c r="X20" s="225">
        <v>0.52215756136879499</v>
      </c>
      <c r="Y20" s="223" t="s">
        <v>494</v>
      </c>
      <c r="Z20" s="225" t="s">
        <v>494</v>
      </c>
      <c r="AA20" s="223" t="s">
        <v>494</v>
      </c>
      <c r="AB20" s="225" t="s">
        <v>494</v>
      </c>
      <c r="AC20" s="223">
        <v>5.1052130180432904</v>
      </c>
      <c r="AD20" s="225">
        <v>0.67078501182119499</v>
      </c>
      <c r="AE20" s="223" t="s">
        <v>494</v>
      </c>
      <c r="AF20" s="225" t="s">
        <v>494</v>
      </c>
      <c r="AG20" s="223" t="s">
        <v>494</v>
      </c>
      <c r="AH20" s="225" t="s">
        <v>494</v>
      </c>
      <c r="AI20" s="223">
        <v>75.215761960161899</v>
      </c>
      <c r="AJ20" s="225">
        <v>0.53139887788177997</v>
      </c>
      <c r="AK20" s="223">
        <v>67.827641431559698</v>
      </c>
      <c r="AL20" s="225">
        <v>0.88378668024357998</v>
      </c>
      <c r="AM20" s="223" t="s">
        <v>494</v>
      </c>
      <c r="AN20" s="225" t="s">
        <v>494</v>
      </c>
      <c r="AO20" s="223" t="s">
        <v>494</v>
      </c>
      <c r="AP20" s="225" t="s">
        <v>494</v>
      </c>
      <c r="AQ20" s="223">
        <v>-7.3881205286021396</v>
      </c>
      <c r="AR20" s="239">
        <v>1.03124374596406</v>
      </c>
    </row>
    <row r="21" spans="1:44" ht="13" customHeight="1" x14ac:dyDescent="0.25">
      <c r="A21" s="26" t="s">
        <v>404</v>
      </c>
      <c r="B21" s="184">
        <v>2</v>
      </c>
      <c r="C21" s="223" t="s">
        <v>494</v>
      </c>
      <c r="D21" s="225" t="s">
        <v>494</v>
      </c>
      <c r="E21" s="223">
        <v>7.22869518355298</v>
      </c>
      <c r="F21" s="225">
        <v>0.109557899788347</v>
      </c>
      <c r="G21" s="223">
        <v>7.6602140560417897</v>
      </c>
      <c r="H21" s="225">
        <v>0.39259029364326498</v>
      </c>
      <c r="I21" s="223">
        <v>8.0135100304422799</v>
      </c>
      <c r="J21" s="225">
        <v>0.18528184390628499</v>
      </c>
      <c r="K21" s="223" t="s">
        <v>494</v>
      </c>
      <c r="L21" s="225" t="s">
        <v>494</v>
      </c>
      <c r="M21" s="223">
        <v>0.78481484688930103</v>
      </c>
      <c r="N21" s="225">
        <v>0.2152493788315</v>
      </c>
      <c r="O21" s="223">
        <v>0.35329597440048799</v>
      </c>
      <c r="P21" s="225">
        <v>0.43411576836624799</v>
      </c>
      <c r="Q21" s="223" t="s">
        <v>494</v>
      </c>
      <c r="R21" s="225" t="s">
        <v>494</v>
      </c>
      <c r="S21" s="223">
        <v>9.1437309761250596</v>
      </c>
      <c r="T21" s="225">
        <v>0.20053602813136601</v>
      </c>
      <c r="U21" s="223">
        <v>9.0693311970525308</v>
      </c>
      <c r="V21" s="225">
        <v>0.27697589936441802</v>
      </c>
      <c r="W21" s="223">
        <v>10.561896177005201</v>
      </c>
      <c r="X21" s="225">
        <v>0.274295185230714</v>
      </c>
      <c r="Y21" s="223" t="s">
        <v>494</v>
      </c>
      <c r="Z21" s="225" t="s">
        <v>494</v>
      </c>
      <c r="AA21" s="223">
        <v>1.41816520088013</v>
      </c>
      <c r="AB21" s="225">
        <v>0.339783088483603</v>
      </c>
      <c r="AC21" s="223">
        <v>1.4925649799526599</v>
      </c>
      <c r="AD21" s="225">
        <v>0.38981213099322598</v>
      </c>
      <c r="AE21" s="223" t="s">
        <v>494</v>
      </c>
      <c r="AF21" s="225" t="s">
        <v>494</v>
      </c>
      <c r="AG21" s="223">
        <v>83.433680391726895</v>
      </c>
      <c r="AH21" s="225">
        <v>0.269963490520991</v>
      </c>
      <c r="AI21" s="223">
        <v>82.534615393511402</v>
      </c>
      <c r="AJ21" s="225">
        <v>0.60976562159946501</v>
      </c>
      <c r="AK21" s="223">
        <v>81.150314912334807</v>
      </c>
      <c r="AL21" s="225">
        <v>0.34829921155321503</v>
      </c>
      <c r="AM21" s="223" t="s">
        <v>494</v>
      </c>
      <c r="AN21" s="225" t="s">
        <v>494</v>
      </c>
      <c r="AO21" s="223">
        <v>-2.2833654793920899</v>
      </c>
      <c r="AP21" s="225">
        <v>0.44067292517565498</v>
      </c>
      <c r="AQ21" s="223">
        <v>-1.38430048117657</v>
      </c>
      <c r="AR21" s="239">
        <v>0.70222963057191901</v>
      </c>
    </row>
    <row r="22" spans="1:44" ht="13" customHeight="1" x14ac:dyDescent="0.25">
      <c r="A22" s="26" t="s">
        <v>405</v>
      </c>
      <c r="B22" s="184">
        <v>2</v>
      </c>
      <c r="C22" s="223" t="s">
        <v>494</v>
      </c>
      <c r="D22" s="225" t="s">
        <v>494</v>
      </c>
      <c r="E22" s="223">
        <v>6.7994674020200501</v>
      </c>
      <c r="F22" s="225">
        <v>0.16448852372515599</v>
      </c>
      <c r="G22" s="223">
        <v>8.7180177787285498</v>
      </c>
      <c r="H22" s="225">
        <v>0.34864362702839602</v>
      </c>
      <c r="I22" s="223">
        <v>8.6716925125631192</v>
      </c>
      <c r="J22" s="225">
        <v>0.25313229968183398</v>
      </c>
      <c r="K22" s="223" t="s">
        <v>494</v>
      </c>
      <c r="L22" s="225" t="s">
        <v>494</v>
      </c>
      <c r="M22" s="223">
        <v>1.8722251105430701</v>
      </c>
      <c r="N22" s="225">
        <v>0.301881492608433</v>
      </c>
      <c r="O22" s="223">
        <v>-4.6325266165427002E-2</v>
      </c>
      <c r="P22" s="225">
        <v>0.430846074381245</v>
      </c>
      <c r="Q22" s="223" t="s">
        <v>494</v>
      </c>
      <c r="R22" s="225" t="s">
        <v>494</v>
      </c>
      <c r="S22" s="223">
        <v>12.6846657945514</v>
      </c>
      <c r="T22" s="225">
        <v>0.305758570079671</v>
      </c>
      <c r="U22" s="223">
        <v>13.2610309516702</v>
      </c>
      <c r="V22" s="225">
        <v>0.32745341704945602</v>
      </c>
      <c r="W22" s="223">
        <v>15.765353111068899</v>
      </c>
      <c r="X22" s="225">
        <v>0.39574816410130997</v>
      </c>
      <c r="Y22" s="223" t="s">
        <v>494</v>
      </c>
      <c r="Z22" s="225" t="s">
        <v>494</v>
      </c>
      <c r="AA22" s="223">
        <v>3.08068731651742</v>
      </c>
      <c r="AB22" s="225">
        <v>0.50010490156238496</v>
      </c>
      <c r="AC22" s="223">
        <v>2.5043221593987002</v>
      </c>
      <c r="AD22" s="225">
        <v>0.51365586702277899</v>
      </c>
      <c r="AE22" s="223" t="s">
        <v>494</v>
      </c>
      <c r="AF22" s="225" t="s">
        <v>494</v>
      </c>
      <c r="AG22" s="223">
        <v>80.226733399969305</v>
      </c>
      <c r="AH22" s="225">
        <v>0.39367095089929799</v>
      </c>
      <c r="AI22" s="223">
        <v>77.636515440285095</v>
      </c>
      <c r="AJ22" s="225">
        <v>0.533650153157883</v>
      </c>
      <c r="AK22" s="223">
        <v>75.416097741862401</v>
      </c>
      <c r="AL22" s="225">
        <v>0.522082229800374</v>
      </c>
      <c r="AM22" s="223" t="s">
        <v>494</v>
      </c>
      <c r="AN22" s="225" t="s">
        <v>494</v>
      </c>
      <c r="AO22" s="223">
        <v>-4.8106356581068503</v>
      </c>
      <c r="AP22" s="225">
        <v>0.65387053172267096</v>
      </c>
      <c r="AQ22" s="223">
        <v>-2.22041769842264</v>
      </c>
      <c r="AR22" s="239">
        <v>0.74656033958332002</v>
      </c>
    </row>
    <row r="23" spans="1:44" ht="13" customHeight="1" x14ac:dyDescent="0.25">
      <c r="A23" s="26" t="s">
        <v>406</v>
      </c>
      <c r="B23" s="184">
        <v>2</v>
      </c>
      <c r="C23" s="223" t="s">
        <v>494</v>
      </c>
      <c r="D23" s="225" t="s">
        <v>494</v>
      </c>
      <c r="E23" s="223">
        <v>6.5674609493498002</v>
      </c>
      <c r="F23" s="225">
        <v>0.13329600781737999</v>
      </c>
      <c r="G23" s="223">
        <v>6.9859343886337903</v>
      </c>
      <c r="H23" s="225">
        <v>0.12748329483507201</v>
      </c>
      <c r="I23" s="223">
        <v>7.3713250770187102</v>
      </c>
      <c r="J23" s="225">
        <v>0.115602590006901</v>
      </c>
      <c r="K23" s="223" t="s">
        <v>494</v>
      </c>
      <c r="L23" s="225" t="s">
        <v>494</v>
      </c>
      <c r="M23" s="223">
        <v>0.80386412766890603</v>
      </c>
      <c r="N23" s="225">
        <v>0.176442014600703</v>
      </c>
      <c r="O23" s="223">
        <v>0.38539068838491602</v>
      </c>
      <c r="P23" s="225">
        <v>0.17209285074723299</v>
      </c>
      <c r="Q23" s="223" t="s">
        <v>494</v>
      </c>
      <c r="R23" s="225" t="s">
        <v>494</v>
      </c>
      <c r="S23" s="223">
        <v>8.8293831406965797</v>
      </c>
      <c r="T23" s="225">
        <v>0.216091475051509</v>
      </c>
      <c r="U23" s="223">
        <v>8.9471242847898598</v>
      </c>
      <c r="V23" s="225">
        <v>0.21246447764314599</v>
      </c>
      <c r="W23" s="223">
        <v>9.0900879006127102</v>
      </c>
      <c r="X23" s="225">
        <v>0.190641472893335</v>
      </c>
      <c r="Y23" s="223" t="s">
        <v>494</v>
      </c>
      <c r="Z23" s="225" t="s">
        <v>494</v>
      </c>
      <c r="AA23" s="223">
        <v>0.26070475991613101</v>
      </c>
      <c r="AB23" s="225">
        <v>0.288166092344115</v>
      </c>
      <c r="AC23" s="223">
        <v>0.14296361582285799</v>
      </c>
      <c r="AD23" s="225">
        <v>0.28545634595698699</v>
      </c>
      <c r="AE23" s="223" t="s">
        <v>494</v>
      </c>
      <c r="AF23" s="225" t="s">
        <v>494</v>
      </c>
      <c r="AG23" s="223">
        <v>83.982695235081906</v>
      </c>
      <c r="AH23" s="225">
        <v>0.31696433256159601</v>
      </c>
      <c r="AI23" s="223">
        <v>83.596695630237804</v>
      </c>
      <c r="AJ23" s="225">
        <v>0.27976294667319102</v>
      </c>
      <c r="AK23" s="223">
        <v>83.143388407393203</v>
      </c>
      <c r="AL23" s="225">
        <v>0.24813493499338801</v>
      </c>
      <c r="AM23" s="223" t="s">
        <v>494</v>
      </c>
      <c r="AN23" s="225" t="s">
        <v>494</v>
      </c>
      <c r="AO23" s="223">
        <v>-0.83930682768870202</v>
      </c>
      <c r="AP23" s="225">
        <v>0.40253861191243701</v>
      </c>
      <c r="AQ23" s="223">
        <v>-0.45330722284462899</v>
      </c>
      <c r="AR23" s="239">
        <v>0.37394953174919199</v>
      </c>
    </row>
    <row r="24" spans="1:44" ht="13" customHeight="1" x14ac:dyDescent="0.25">
      <c r="A24" s="26" t="s">
        <v>407</v>
      </c>
      <c r="B24" s="184">
        <v>2</v>
      </c>
      <c r="C24" s="223">
        <v>6.2100335697492097</v>
      </c>
      <c r="D24" s="225">
        <v>0.17779392611749401</v>
      </c>
      <c r="E24" s="223">
        <v>5.9752990437940197</v>
      </c>
      <c r="F24" s="225">
        <v>0.19525420248606401</v>
      </c>
      <c r="G24" s="223">
        <v>7.4597085856691603</v>
      </c>
      <c r="H24" s="225">
        <v>0.202108669178895</v>
      </c>
      <c r="I24" s="223">
        <v>8.8004407596865004</v>
      </c>
      <c r="J24" s="225">
        <v>0.24506092333247601</v>
      </c>
      <c r="K24" s="223">
        <v>2.5904071899372898</v>
      </c>
      <c r="L24" s="225">
        <v>0.302763168679479</v>
      </c>
      <c r="M24" s="223">
        <v>2.8251417158924799</v>
      </c>
      <c r="N24" s="225">
        <v>0.31333537899993702</v>
      </c>
      <c r="O24" s="223">
        <v>1.3407321740173399</v>
      </c>
      <c r="P24" s="225">
        <v>0.31765196410825097</v>
      </c>
      <c r="Q24" s="223">
        <v>12.3211614735092</v>
      </c>
      <c r="R24" s="225">
        <v>0.36347872251369501</v>
      </c>
      <c r="S24" s="223">
        <v>9.7962071107851791</v>
      </c>
      <c r="T24" s="225">
        <v>0.30730223316787098</v>
      </c>
      <c r="U24" s="223">
        <v>10.3205865754675</v>
      </c>
      <c r="V24" s="225">
        <v>0.26501888890877301</v>
      </c>
      <c r="W24" s="223">
        <v>14.3663046776825</v>
      </c>
      <c r="X24" s="225">
        <v>0.37186970880243297</v>
      </c>
      <c r="Y24" s="223">
        <v>2.04514320417328</v>
      </c>
      <c r="Z24" s="225">
        <v>0.52000371349154195</v>
      </c>
      <c r="AA24" s="223">
        <v>4.5700975668973101</v>
      </c>
      <c r="AB24" s="225">
        <v>0.48241241985957101</v>
      </c>
      <c r="AC24" s="223">
        <v>4.0457181022149804</v>
      </c>
      <c r="AD24" s="225">
        <v>0.45664219231609199</v>
      </c>
      <c r="AE24" s="223">
        <v>81.333821395887099</v>
      </c>
      <c r="AF24" s="225">
        <v>0.446942185390863</v>
      </c>
      <c r="AG24" s="223">
        <v>84.126605463788707</v>
      </c>
      <c r="AH24" s="225">
        <v>0.42808925326434999</v>
      </c>
      <c r="AI24" s="223">
        <v>82.130304065291696</v>
      </c>
      <c r="AJ24" s="225">
        <v>0.35842380550415398</v>
      </c>
      <c r="AK24" s="223">
        <v>76.799620275173794</v>
      </c>
      <c r="AL24" s="225">
        <v>0.52215655175589604</v>
      </c>
      <c r="AM24" s="223">
        <v>-4.5342011207132202</v>
      </c>
      <c r="AN24" s="225">
        <v>0.68731708957625104</v>
      </c>
      <c r="AO24" s="223">
        <v>-7.3269851886148798</v>
      </c>
      <c r="AP24" s="225">
        <v>0.67520950326697604</v>
      </c>
      <c r="AQ24" s="223">
        <v>-5.3306837901178596</v>
      </c>
      <c r="AR24" s="239">
        <v>0.63333647368021395</v>
      </c>
    </row>
    <row r="25" spans="1:44" ht="13" customHeight="1" x14ac:dyDescent="0.25">
      <c r="A25" s="26" t="s">
        <v>408</v>
      </c>
      <c r="B25" s="184">
        <v>2</v>
      </c>
      <c r="C25" s="223">
        <v>5.5254064470900799</v>
      </c>
      <c r="D25" s="225">
        <v>9.0187019948859803E-2</v>
      </c>
      <c r="E25" s="223">
        <v>5.4843698866945001</v>
      </c>
      <c r="F25" s="225">
        <v>0.123741931094779</v>
      </c>
      <c r="G25" s="223">
        <v>5.3322935868737398</v>
      </c>
      <c r="H25" s="225">
        <v>0.108517444308196</v>
      </c>
      <c r="I25" s="223">
        <v>5.9395292668758204</v>
      </c>
      <c r="J25" s="225">
        <v>0.152545780734994</v>
      </c>
      <c r="K25" s="223">
        <v>0.41412281978573601</v>
      </c>
      <c r="L25" s="225">
        <v>0.17721149451236201</v>
      </c>
      <c r="M25" s="223">
        <v>0.45515938018131802</v>
      </c>
      <c r="N25" s="225">
        <v>0.19642372751557799</v>
      </c>
      <c r="O25" s="223">
        <v>0.60723568000207395</v>
      </c>
      <c r="P25" s="225">
        <v>0.187206439363691</v>
      </c>
      <c r="Q25" s="223">
        <v>9.0809866285034602</v>
      </c>
      <c r="R25" s="225">
        <v>0.255499840665112</v>
      </c>
      <c r="S25" s="223">
        <v>8.8056398368466802</v>
      </c>
      <c r="T25" s="225">
        <v>0.27535169917601798</v>
      </c>
      <c r="U25" s="223">
        <v>7.8073488889889102</v>
      </c>
      <c r="V25" s="225">
        <v>0.24668284034177301</v>
      </c>
      <c r="W25" s="223">
        <v>9.2080471638297308</v>
      </c>
      <c r="X25" s="225">
        <v>0.32115816461005298</v>
      </c>
      <c r="Y25" s="223">
        <v>0.12706053532627201</v>
      </c>
      <c r="Z25" s="225">
        <v>0.41039339087708898</v>
      </c>
      <c r="AA25" s="223">
        <v>0.40240732698305198</v>
      </c>
      <c r="AB25" s="225">
        <v>0.42303797103193702</v>
      </c>
      <c r="AC25" s="223">
        <v>1.4006982748408201</v>
      </c>
      <c r="AD25" s="225">
        <v>0.40496294943461503</v>
      </c>
      <c r="AE25" s="223">
        <v>85.284946064243698</v>
      </c>
      <c r="AF25" s="225">
        <v>0.30340339962843799</v>
      </c>
      <c r="AG25" s="223">
        <v>84.394882857374995</v>
      </c>
      <c r="AH25" s="225">
        <v>0.39420750092496498</v>
      </c>
      <c r="AI25" s="223">
        <v>85.517190622837205</v>
      </c>
      <c r="AJ25" s="225">
        <v>0.325749906991185</v>
      </c>
      <c r="AK25" s="223">
        <v>84.332142520541893</v>
      </c>
      <c r="AL25" s="225">
        <v>0.40266411978430899</v>
      </c>
      <c r="AM25" s="223">
        <v>-0.95280354370181897</v>
      </c>
      <c r="AN25" s="225">
        <v>0.50417458907382995</v>
      </c>
      <c r="AO25" s="223">
        <v>-6.2740336833172705E-2</v>
      </c>
      <c r="AP25" s="225">
        <v>0.56350505512122795</v>
      </c>
      <c r="AQ25" s="223">
        <v>-1.1850481022953301</v>
      </c>
      <c r="AR25" s="239">
        <v>0.51792991346941697</v>
      </c>
    </row>
    <row r="26" spans="1:44" ht="13" customHeight="1" x14ac:dyDescent="0.25">
      <c r="A26" s="26" t="s">
        <v>409</v>
      </c>
      <c r="B26" s="184">
        <v>2</v>
      </c>
      <c r="C26" s="223" t="s">
        <v>494</v>
      </c>
      <c r="D26" s="225" t="s">
        <v>494</v>
      </c>
      <c r="E26" s="223">
        <v>5.9957430061218204</v>
      </c>
      <c r="F26" s="225">
        <v>0.104262231699127</v>
      </c>
      <c r="G26" s="223">
        <v>6.1599398248086601</v>
      </c>
      <c r="H26" s="225">
        <v>0.127051333183378</v>
      </c>
      <c r="I26" s="223">
        <v>7.4746465893032603</v>
      </c>
      <c r="J26" s="225">
        <v>0.13869554460708899</v>
      </c>
      <c r="K26" s="223" t="s">
        <v>494</v>
      </c>
      <c r="L26" s="225" t="s">
        <v>494</v>
      </c>
      <c r="M26" s="223">
        <v>1.4789035831814299</v>
      </c>
      <c r="N26" s="225">
        <v>0.17351388144105201</v>
      </c>
      <c r="O26" s="223">
        <v>1.3147067644946</v>
      </c>
      <c r="P26" s="225">
        <v>0.188091720598039</v>
      </c>
      <c r="Q26" s="223" t="s">
        <v>494</v>
      </c>
      <c r="R26" s="225" t="s">
        <v>494</v>
      </c>
      <c r="S26" s="223">
        <v>13.0526980443013</v>
      </c>
      <c r="T26" s="225">
        <v>0.28196416354631199</v>
      </c>
      <c r="U26" s="223">
        <v>13.566352648398</v>
      </c>
      <c r="V26" s="225">
        <v>0.35050303122977799</v>
      </c>
      <c r="W26" s="223">
        <v>16.608718046521101</v>
      </c>
      <c r="X26" s="225">
        <v>0.35575980539930901</v>
      </c>
      <c r="Y26" s="223" t="s">
        <v>494</v>
      </c>
      <c r="Z26" s="225" t="s">
        <v>494</v>
      </c>
      <c r="AA26" s="223">
        <v>3.5560200022197601</v>
      </c>
      <c r="AB26" s="225">
        <v>0.45394804621468099</v>
      </c>
      <c r="AC26" s="223">
        <v>3.04236539812308</v>
      </c>
      <c r="AD26" s="225">
        <v>0.499417074236571</v>
      </c>
      <c r="AE26" s="223" t="s">
        <v>494</v>
      </c>
      <c r="AF26" s="225" t="s">
        <v>494</v>
      </c>
      <c r="AG26" s="223">
        <v>80.641306922417797</v>
      </c>
      <c r="AH26" s="225">
        <v>0.33467758344408</v>
      </c>
      <c r="AI26" s="223">
        <v>79.891775611486196</v>
      </c>
      <c r="AJ26" s="225">
        <v>0.42439372373089201</v>
      </c>
      <c r="AK26" s="223">
        <v>75.786156589128495</v>
      </c>
      <c r="AL26" s="225">
        <v>0.42821581982273799</v>
      </c>
      <c r="AM26" s="223" t="s">
        <v>494</v>
      </c>
      <c r="AN26" s="225" t="s">
        <v>494</v>
      </c>
      <c r="AO26" s="223">
        <v>-4.8551503332892896</v>
      </c>
      <c r="AP26" s="225">
        <v>0.54348677371802601</v>
      </c>
      <c r="AQ26" s="223">
        <v>-4.1056190223577103</v>
      </c>
      <c r="AR26" s="239">
        <v>0.60289204762430904</v>
      </c>
    </row>
    <row r="27" spans="1:44" ht="13" customHeight="1" x14ac:dyDescent="0.25">
      <c r="A27" s="26" t="s">
        <v>410</v>
      </c>
      <c r="B27" s="184">
        <v>2</v>
      </c>
      <c r="C27" s="223" t="s">
        <v>494</v>
      </c>
      <c r="D27" s="225" t="s">
        <v>494</v>
      </c>
      <c r="E27" s="223">
        <v>7.9433037443539698</v>
      </c>
      <c r="F27" s="225">
        <v>0.111589957084804</v>
      </c>
      <c r="G27" s="223">
        <v>8.0833700405529498</v>
      </c>
      <c r="H27" s="225">
        <v>0.14325113415453999</v>
      </c>
      <c r="I27" s="223">
        <v>8.4985096596561593</v>
      </c>
      <c r="J27" s="225">
        <v>0.198831813261928</v>
      </c>
      <c r="K27" s="223" t="s">
        <v>494</v>
      </c>
      <c r="L27" s="225" t="s">
        <v>494</v>
      </c>
      <c r="M27" s="223">
        <v>0.55520591530218999</v>
      </c>
      <c r="N27" s="225">
        <v>0.228005281709031</v>
      </c>
      <c r="O27" s="223">
        <v>0.41513961910320402</v>
      </c>
      <c r="P27" s="225">
        <v>0.24506117073414199</v>
      </c>
      <c r="Q27" s="223" t="s">
        <v>494</v>
      </c>
      <c r="R27" s="225" t="s">
        <v>494</v>
      </c>
      <c r="S27" s="223">
        <v>15.731676680489899</v>
      </c>
      <c r="T27" s="225">
        <v>0.31494175063257601</v>
      </c>
      <c r="U27" s="223">
        <v>16.818080498051401</v>
      </c>
      <c r="V27" s="225">
        <v>0.411978157366646</v>
      </c>
      <c r="W27" s="223">
        <v>17.671645413591701</v>
      </c>
      <c r="X27" s="225">
        <v>0.495222956629078</v>
      </c>
      <c r="Y27" s="223" t="s">
        <v>494</v>
      </c>
      <c r="Z27" s="225" t="s">
        <v>494</v>
      </c>
      <c r="AA27" s="223">
        <v>1.9399687331018201</v>
      </c>
      <c r="AB27" s="225">
        <v>0.586885068019248</v>
      </c>
      <c r="AC27" s="223">
        <v>0.85356491554033198</v>
      </c>
      <c r="AD27" s="225">
        <v>0.64418303215752504</v>
      </c>
      <c r="AE27" s="223" t="s">
        <v>494</v>
      </c>
      <c r="AF27" s="225" t="s">
        <v>494</v>
      </c>
      <c r="AG27" s="223">
        <v>75.964610877866605</v>
      </c>
      <c r="AH27" s="225">
        <v>0.35860363802593598</v>
      </c>
      <c r="AI27" s="223">
        <v>74.7324591404481</v>
      </c>
      <c r="AJ27" s="225">
        <v>0.438907209902964</v>
      </c>
      <c r="AK27" s="223">
        <v>73.428781990348398</v>
      </c>
      <c r="AL27" s="225">
        <v>0.54543386645263603</v>
      </c>
      <c r="AM27" s="223" t="s">
        <v>494</v>
      </c>
      <c r="AN27" s="225" t="s">
        <v>494</v>
      </c>
      <c r="AO27" s="223">
        <v>-2.5358288875182602</v>
      </c>
      <c r="AP27" s="225">
        <v>0.65275927559775704</v>
      </c>
      <c r="AQ27" s="223">
        <v>-1.30367715009967</v>
      </c>
      <c r="AR27" s="239">
        <v>0.70009830850979504</v>
      </c>
    </row>
    <row r="28" spans="1:44" ht="13" customHeight="1" x14ac:dyDescent="0.25">
      <c r="A28" s="26" t="s">
        <v>411</v>
      </c>
      <c r="B28" s="184">
        <v>2</v>
      </c>
      <c r="C28" s="223">
        <v>5.0839622800549904</v>
      </c>
      <c r="D28" s="225">
        <v>0.103849970988667</v>
      </c>
      <c r="E28" s="223" t="s">
        <v>494</v>
      </c>
      <c r="F28" s="225" t="s">
        <v>494</v>
      </c>
      <c r="G28" s="223">
        <v>7.6033966114092602</v>
      </c>
      <c r="H28" s="225">
        <v>0.24317654578036699</v>
      </c>
      <c r="I28" s="223">
        <v>7.8533880580029702</v>
      </c>
      <c r="J28" s="225">
        <v>0.166610346986859</v>
      </c>
      <c r="K28" s="223">
        <v>2.7694257779479798</v>
      </c>
      <c r="L28" s="225">
        <v>0.19632581133775701</v>
      </c>
      <c r="M28" s="223" t="s">
        <v>494</v>
      </c>
      <c r="N28" s="225" t="s">
        <v>494</v>
      </c>
      <c r="O28" s="223">
        <v>0.24999144659370701</v>
      </c>
      <c r="P28" s="225">
        <v>0.29477761132886698</v>
      </c>
      <c r="Q28" s="223">
        <v>10.6366245917339</v>
      </c>
      <c r="R28" s="225">
        <v>0.39715412501220199</v>
      </c>
      <c r="S28" s="223" t="s">
        <v>494</v>
      </c>
      <c r="T28" s="225" t="s">
        <v>494</v>
      </c>
      <c r="U28" s="223">
        <v>11.4522468743004</v>
      </c>
      <c r="V28" s="225">
        <v>0.29333978555424201</v>
      </c>
      <c r="W28" s="223">
        <v>11.5561075128852</v>
      </c>
      <c r="X28" s="225">
        <v>0.32057559718991202</v>
      </c>
      <c r="Y28" s="223">
        <v>0.919482921151342</v>
      </c>
      <c r="Z28" s="225">
        <v>0.51039211644369697</v>
      </c>
      <c r="AA28" s="223" t="s">
        <v>494</v>
      </c>
      <c r="AB28" s="225" t="s">
        <v>494</v>
      </c>
      <c r="AC28" s="223">
        <v>0.103860638584793</v>
      </c>
      <c r="AD28" s="225">
        <v>0.43453071617858902</v>
      </c>
      <c r="AE28" s="223">
        <v>84.256494529519799</v>
      </c>
      <c r="AF28" s="225">
        <v>0.42174468561134199</v>
      </c>
      <c r="AG28" s="223" t="s">
        <v>494</v>
      </c>
      <c r="AH28" s="225" t="s">
        <v>494</v>
      </c>
      <c r="AI28" s="223">
        <v>80.121761818647698</v>
      </c>
      <c r="AJ28" s="225">
        <v>0.40823614880623499</v>
      </c>
      <c r="AK28" s="223">
        <v>80.099853805410504</v>
      </c>
      <c r="AL28" s="225">
        <v>0.39505652911954298</v>
      </c>
      <c r="AM28" s="223">
        <v>-4.1566407241093204</v>
      </c>
      <c r="AN28" s="225">
        <v>0.57787389717947102</v>
      </c>
      <c r="AO28" s="223" t="s">
        <v>494</v>
      </c>
      <c r="AP28" s="225" t="s">
        <v>494</v>
      </c>
      <c r="AQ28" s="223">
        <v>-2.1908013237265302E-2</v>
      </c>
      <c r="AR28" s="239">
        <v>0.56809014636070498</v>
      </c>
    </row>
    <row r="29" spans="1:44" ht="13" customHeight="1" x14ac:dyDescent="0.25">
      <c r="A29" s="26" t="s">
        <v>412</v>
      </c>
      <c r="B29" s="184">
        <v>2</v>
      </c>
      <c r="C29" s="223">
        <v>8.3564447080897093</v>
      </c>
      <c r="D29" s="225">
        <v>0.18496109201042699</v>
      </c>
      <c r="E29" s="223">
        <v>8.5471155263033793</v>
      </c>
      <c r="F29" s="225">
        <v>0.26254241728104</v>
      </c>
      <c r="G29" s="223">
        <v>8.8831088667082501</v>
      </c>
      <c r="H29" s="225">
        <v>0.26119359103247197</v>
      </c>
      <c r="I29" s="223">
        <v>8.4632652357932994</v>
      </c>
      <c r="J29" s="225">
        <v>0.23055127213114299</v>
      </c>
      <c r="K29" s="223">
        <v>0.106820527703592</v>
      </c>
      <c r="L29" s="225">
        <v>0.29557485454445898</v>
      </c>
      <c r="M29" s="223">
        <v>-8.3850290510078196E-2</v>
      </c>
      <c r="N29" s="225">
        <v>0.34940293352097102</v>
      </c>
      <c r="O29" s="223">
        <v>-0.41984363091494697</v>
      </c>
      <c r="P29" s="225">
        <v>0.348390558249972</v>
      </c>
      <c r="Q29" s="223">
        <v>16.679524242124302</v>
      </c>
      <c r="R29" s="225">
        <v>0.39302467639065602</v>
      </c>
      <c r="S29" s="223">
        <v>15.6929107031707</v>
      </c>
      <c r="T29" s="225">
        <v>0.43372391832372698</v>
      </c>
      <c r="U29" s="223">
        <v>16.283892717000601</v>
      </c>
      <c r="V29" s="225">
        <v>0.398619202379982</v>
      </c>
      <c r="W29" s="223">
        <v>18.9411037516305</v>
      </c>
      <c r="X29" s="225">
        <v>0.43783548772431502</v>
      </c>
      <c r="Y29" s="223">
        <v>2.2615795095062601</v>
      </c>
      <c r="Z29" s="225">
        <v>0.58836069767003396</v>
      </c>
      <c r="AA29" s="223">
        <v>3.2481930484598802</v>
      </c>
      <c r="AB29" s="225">
        <v>0.61629242380291904</v>
      </c>
      <c r="AC29" s="223">
        <v>2.65721103462998</v>
      </c>
      <c r="AD29" s="225">
        <v>0.592112474802585</v>
      </c>
      <c r="AE29" s="223">
        <v>74.954699194719893</v>
      </c>
      <c r="AF29" s="225">
        <v>0.46579881015292901</v>
      </c>
      <c r="AG29" s="223">
        <v>75.536623350855294</v>
      </c>
      <c r="AH29" s="225">
        <v>0.58302442202848503</v>
      </c>
      <c r="AI29" s="223">
        <v>74.707590926744899</v>
      </c>
      <c r="AJ29" s="225">
        <v>0.45050995707640901</v>
      </c>
      <c r="AK29" s="223">
        <v>72.534121482914898</v>
      </c>
      <c r="AL29" s="225">
        <v>0.51444035126571097</v>
      </c>
      <c r="AM29" s="223">
        <v>-2.42057771180498</v>
      </c>
      <c r="AN29" s="225">
        <v>0.69398660401355905</v>
      </c>
      <c r="AO29" s="223">
        <v>-3.0025018679404498</v>
      </c>
      <c r="AP29" s="225">
        <v>0.77753864964517205</v>
      </c>
      <c r="AQ29" s="223">
        <v>-2.17346944382999</v>
      </c>
      <c r="AR29" s="239">
        <v>0.68381875993232</v>
      </c>
    </row>
    <row r="30" spans="1:44" ht="13" customHeight="1" x14ac:dyDescent="0.25">
      <c r="A30" s="26" t="s">
        <v>413</v>
      </c>
      <c r="B30" s="184">
        <v>2</v>
      </c>
      <c r="C30" s="223" t="s">
        <v>494</v>
      </c>
      <c r="D30" s="225" t="s">
        <v>494</v>
      </c>
      <c r="E30" s="223">
        <v>9.1642765740644698</v>
      </c>
      <c r="F30" s="225">
        <v>0.16259131847740901</v>
      </c>
      <c r="G30" s="223">
        <v>8.5431454074041504</v>
      </c>
      <c r="H30" s="225">
        <v>0.14672102746838001</v>
      </c>
      <c r="I30" s="223">
        <v>9.6446319525765798</v>
      </c>
      <c r="J30" s="225">
        <v>0.17538608985687701</v>
      </c>
      <c r="K30" s="223" t="s">
        <v>494</v>
      </c>
      <c r="L30" s="225" t="s">
        <v>494</v>
      </c>
      <c r="M30" s="223">
        <v>0.48035537851210802</v>
      </c>
      <c r="N30" s="225">
        <v>0.23915730672406099</v>
      </c>
      <c r="O30" s="223">
        <v>1.1014865451724301</v>
      </c>
      <c r="P30" s="225">
        <v>0.228664252599005</v>
      </c>
      <c r="Q30" s="223" t="s">
        <v>494</v>
      </c>
      <c r="R30" s="225" t="s">
        <v>494</v>
      </c>
      <c r="S30" s="223">
        <v>12.8178277943185</v>
      </c>
      <c r="T30" s="225">
        <v>0.308367507750825</v>
      </c>
      <c r="U30" s="223">
        <v>14.2617212172404</v>
      </c>
      <c r="V30" s="225">
        <v>0.44071155688796099</v>
      </c>
      <c r="W30" s="223">
        <v>16.128558585468301</v>
      </c>
      <c r="X30" s="225">
        <v>0.46178697400367302</v>
      </c>
      <c r="Y30" s="223" t="s">
        <v>494</v>
      </c>
      <c r="Z30" s="225" t="s">
        <v>494</v>
      </c>
      <c r="AA30" s="223">
        <v>3.3107307911498798</v>
      </c>
      <c r="AB30" s="225">
        <v>0.55528166654043598</v>
      </c>
      <c r="AC30" s="223">
        <v>1.86683736822796</v>
      </c>
      <c r="AD30" s="225">
        <v>0.63833681214080096</v>
      </c>
      <c r="AE30" s="223" t="s">
        <v>494</v>
      </c>
      <c r="AF30" s="225" t="s">
        <v>494</v>
      </c>
      <c r="AG30" s="223">
        <v>76.572151604641206</v>
      </c>
      <c r="AH30" s="225">
        <v>0.45060733070355802</v>
      </c>
      <c r="AI30" s="223">
        <v>75.002379543860599</v>
      </c>
      <c r="AJ30" s="225">
        <v>0.65124077363007304</v>
      </c>
      <c r="AK30" s="223">
        <v>73.482781294362795</v>
      </c>
      <c r="AL30" s="225">
        <v>0.584844366178355</v>
      </c>
      <c r="AM30" s="223" t="s">
        <v>494</v>
      </c>
      <c r="AN30" s="225" t="s">
        <v>494</v>
      </c>
      <c r="AO30" s="223">
        <v>-3.08937031027838</v>
      </c>
      <c r="AP30" s="225">
        <v>0.738302037877688</v>
      </c>
      <c r="AQ30" s="223">
        <v>-1.51959824949782</v>
      </c>
      <c r="AR30" s="239">
        <v>0.87530422019367504</v>
      </c>
    </row>
    <row r="31" spans="1:44" ht="13" customHeight="1" x14ac:dyDescent="0.25">
      <c r="A31" s="26" t="s">
        <v>414</v>
      </c>
      <c r="B31" s="184">
        <v>2</v>
      </c>
      <c r="C31" s="223">
        <v>8.7974575260947905</v>
      </c>
      <c r="D31" s="225">
        <v>0.11724698706943</v>
      </c>
      <c r="E31" s="223">
        <v>7.5350183190723499</v>
      </c>
      <c r="F31" s="225">
        <v>0.16788620358908801</v>
      </c>
      <c r="G31" s="223">
        <v>8.5267635029277606</v>
      </c>
      <c r="H31" s="225">
        <v>0.17405193912415501</v>
      </c>
      <c r="I31" s="223">
        <v>8.5119958736304309</v>
      </c>
      <c r="J31" s="225">
        <v>0.16408473317589001</v>
      </c>
      <c r="K31" s="223">
        <v>-0.28546165246435401</v>
      </c>
      <c r="L31" s="225">
        <v>0.201669669604187</v>
      </c>
      <c r="M31" s="223">
        <v>0.976977554558081</v>
      </c>
      <c r="N31" s="225">
        <v>0.23475429073173501</v>
      </c>
      <c r="O31" s="223">
        <v>-1.4767629297329801E-2</v>
      </c>
      <c r="P31" s="225">
        <v>0.23920258605266301</v>
      </c>
      <c r="Q31" s="223">
        <v>14.2728005116254</v>
      </c>
      <c r="R31" s="225">
        <v>0.26557448141575002</v>
      </c>
      <c r="S31" s="223">
        <v>12.960516515825599</v>
      </c>
      <c r="T31" s="225">
        <v>0.26562261502269702</v>
      </c>
      <c r="U31" s="223">
        <v>13.4122454875155</v>
      </c>
      <c r="V31" s="225">
        <v>0.28693043483674502</v>
      </c>
      <c r="W31" s="223">
        <v>15.8488476511437</v>
      </c>
      <c r="X31" s="225">
        <v>0.27971432512316802</v>
      </c>
      <c r="Y31" s="223">
        <v>1.57604713951829</v>
      </c>
      <c r="Z31" s="225">
        <v>0.38570702464221901</v>
      </c>
      <c r="AA31" s="223">
        <v>2.8883311353181198</v>
      </c>
      <c r="AB31" s="225">
        <v>0.38574016810620698</v>
      </c>
      <c r="AC31" s="223">
        <v>2.4366021636282298</v>
      </c>
      <c r="AD31" s="225">
        <v>0.40071084102468801</v>
      </c>
      <c r="AE31" s="223">
        <v>76.952193488754304</v>
      </c>
      <c r="AF31" s="225">
        <v>0.31930397356683299</v>
      </c>
      <c r="AG31" s="223">
        <v>78.512196010988305</v>
      </c>
      <c r="AH31" s="225">
        <v>0.34258909260853199</v>
      </c>
      <c r="AI31" s="223">
        <v>77.996449903473106</v>
      </c>
      <c r="AJ31" s="225">
        <v>0.37246003537156103</v>
      </c>
      <c r="AK31" s="223">
        <v>75.194229915786906</v>
      </c>
      <c r="AL31" s="225">
        <v>0.34219456975756601</v>
      </c>
      <c r="AM31" s="223">
        <v>-1.7579635729674701</v>
      </c>
      <c r="AN31" s="225">
        <v>0.46803007500280802</v>
      </c>
      <c r="AO31" s="223">
        <v>-3.3179660952014101</v>
      </c>
      <c r="AP31" s="225">
        <v>0.48421525166593299</v>
      </c>
      <c r="AQ31" s="223">
        <v>-2.8022199876862302</v>
      </c>
      <c r="AR31" s="239">
        <v>0.50579007653427699</v>
      </c>
    </row>
    <row r="32" spans="1:44" ht="13" customHeight="1" x14ac:dyDescent="0.25">
      <c r="A32" s="26" t="s">
        <v>415</v>
      </c>
      <c r="B32" s="184">
        <v>2</v>
      </c>
      <c r="C32" s="223" t="s">
        <v>494</v>
      </c>
      <c r="D32" s="225" t="s">
        <v>494</v>
      </c>
      <c r="E32" s="223">
        <v>6.9522621445371504</v>
      </c>
      <c r="F32" s="225">
        <v>0.186643510998802</v>
      </c>
      <c r="G32" s="223">
        <v>7.2365922575768602</v>
      </c>
      <c r="H32" s="225">
        <v>0.22605163269721101</v>
      </c>
      <c r="I32" s="223">
        <v>12.391700813208899</v>
      </c>
      <c r="J32" s="225">
        <v>0.33599838965279799</v>
      </c>
      <c r="K32" s="223" t="s">
        <v>494</v>
      </c>
      <c r="L32" s="225" t="s">
        <v>494</v>
      </c>
      <c r="M32" s="223">
        <v>5.43943866867175</v>
      </c>
      <c r="N32" s="225">
        <v>0.384357539339654</v>
      </c>
      <c r="O32" s="223">
        <v>5.1551085556320402</v>
      </c>
      <c r="P32" s="225">
        <v>0.40496204574546002</v>
      </c>
      <c r="Q32" s="223" t="s">
        <v>494</v>
      </c>
      <c r="R32" s="225" t="s">
        <v>494</v>
      </c>
      <c r="S32" s="223">
        <v>14.6122537399553</v>
      </c>
      <c r="T32" s="225">
        <v>0.33706082073152499</v>
      </c>
      <c r="U32" s="223">
        <v>13.641785310771899</v>
      </c>
      <c r="V32" s="225">
        <v>0.292576424694584</v>
      </c>
      <c r="W32" s="223">
        <v>18.531367263294801</v>
      </c>
      <c r="X32" s="225">
        <v>0.38500269241052998</v>
      </c>
      <c r="Y32" s="223" t="s">
        <v>494</v>
      </c>
      <c r="Z32" s="225" t="s">
        <v>494</v>
      </c>
      <c r="AA32" s="223">
        <v>3.9191135233394498</v>
      </c>
      <c r="AB32" s="225">
        <v>0.51170017591903005</v>
      </c>
      <c r="AC32" s="223">
        <v>4.8895819525229101</v>
      </c>
      <c r="AD32" s="225">
        <v>0.48355768782061898</v>
      </c>
      <c r="AE32" s="223" t="s">
        <v>494</v>
      </c>
      <c r="AF32" s="225" t="s">
        <v>494</v>
      </c>
      <c r="AG32" s="223">
        <v>78.343787828719897</v>
      </c>
      <c r="AH32" s="225">
        <v>0.46258220702883601</v>
      </c>
      <c r="AI32" s="223">
        <v>79.014175336195905</v>
      </c>
      <c r="AJ32" s="225">
        <v>0.42880525847641898</v>
      </c>
      <c r="AK32" s="223">
        <v>69.049793706417105</v>
      </c>
      <c r="AL32" s="225">
        <v>0.58974354182952404</v>
      </c>
      <c r="AM32" s="223" t="s">
        <v>494</v>
      </c>
      <c r="AN32" s="225" t="s">
        <v>494</v>
      </c>
      <c r="AO32" s="223">
        <v>-9.2939941223028608</v>
      </c>
      <c r="AP32" s="225">
        <v>0.74951967511820605</v>
      </c>
      <c r="AQ32" s="223">
        <v>-9.9643816297788597</v>
      </c>
      <c r="AR32" s="239">
        <v>0.72915800402015796</v>
      </c>
    </row>
    <row r="33" spans="1:44" ht="13" customHeight="1" x14ac:dyDescent="0.25">
      <c r="A33" s="26" t="s">
        <v>416</v>
      </c>
      <c r="B33" s="184">
        <v>2</v>
      </c>
      <c r="C33" s="223" t="s">
        <v>494</v>
      </c>
      <c r="D33" s="225" t="s">
        <v>494</v>
      </c>
      <c r="E33" s="223" t="s">
        <v>494</v>
      </c>
      <c r="F33" s="225" t="s">
        <v>494</v>
      </c>
      <c r="G33" s="223">
        <v>10.223332377509101</v>
      </c>
      <c r="H33" s="225">
        <v>0.20552467614563699</v>
      </c>
      <c r="I33" s="223">
        <v>13.0972763630914</v>
      </c>
      <c r="J33" s="225">
        <v>0.301876004233816</v>
      </c>
      <c r="K33" s="223" t="s">
        <v>494</v>
      </c>
      <c r="L33" s="225" t="s">
        <v>494</v>
      </c>
      <c r="M33" s="223" t="s">
        <v>494</v>
      </c>
      <c r="N33" s="225" t="s">
        <v>494</v>
      </c>
      <c r="O33" s="223">
        <v>2.8739439855822702</v>
      </c>
      <c r="P33" s="225">
        <v>0.36519791132609702</v>
      </c>
      <c r="Q33" s="223" t="s">
        <v>494</v>
      </c>
      <c r="R33" s="225" t="s">
        <v>494</v>
      </c>
      <c r="S33" s="223" t="s">
        <v>494</v>
      </c>
      <c r="T33" s="225" t="s">
        <v>494</v>
      </c>
      <c r="U33" s="223">
        <v>10.170192198472099</v>
      </c>
      <c r="V33" s="225">
        <v>0.24288354716150001</v>
      </c>
      <c r="W33" s="223">
        <v>13.951578315275301</v>
      </c>
      <c r="X33" s="225">
        <v>0.34647410759363501</v>
      </c>
      <c r="Y33" s="223" t="s">
        <v>494</v>
      </c>
      <c r="Z33" s="225" t="s">
        <v>494</v>
      </c>
      <c r="AA33" s="223" t="s">
        <v>494</v>
      </c>
      <c r="AB33" s="225" t="s">
        <v>494</v>
      </c>
      <c r="AC33" s="223">
        <v>3.7813861168032301</v>
      </c>
      <c r="AD33" s="225">
        <v>0.42312731501825601</v>
      </c>
      <c r="AE33" s="223" t="s">
        <v>494</v>
      </c>
      <c r="AF33" s="225" t="s">
        <v>494</v>
      </c>
      <c r="AG33" s="223" t="s">
        <v>494</v>
      </c>
      <c r="AH33" s="225" t="s">
        <v>494</v>
      </c>
      <c r="AI33" s="223">
        <v>79.339447614613405</v>
      </c>
      <c r="AJ33" s="225">
        <v>0.39836409243910798</v>
      </c>
      <c r="AK33" s="223">
        <v>70.857768218602502</v>
      </c>
      <c r="AL33" s="225">
        <v>0.57871236574928298</v>
      </c>
      <c r="AM33" s="223" t="s">
        <v>494</v>
      </c>
      <c r="AN33" s="225" t="s">
        <v>494</v>
      </c>
      <c r="AO33" s="223" t="s">
        <v>494</v>
      </c>
      <c r="AP33" s="225" t="s">
        <v>494</v>
      </c>
      <c r="AQ33" s="223">
        <v>-8.4816793960109607</v>
      </c>
      <c r="AR33" s="239">
        <v>0.70256811229657001</v>
      </c>
    </row>
    <row r="34" spans="1:44" ht="13" customHeight="1" x14ac:dyDescent="0.25">
      <c r="A34" s="26" t="s">
        <v>417</v>
      </c>
      <c r="B34" s="184">
        <v>2</v>
      </c>
      <c r="C34" s="223">
        <v>8.6360012876962493</v>
      </c>
      <c r="D34" s="225">
        <v>0.225325634094456</v>
      </c>
      <c r="E34" s="223">
        <v>8.2170223938058697</v>
      </c>
      <c r="F34" s="225">
        <v>0.216129874370141</v>
      </c>
      <c r="G34" s="223">
        <v>9.0475757783723694</v>
      </c>
      <c r="H34" s="225">
        <v>0.23951853928943501</v>
      </c>
      <c r="I34" s="223">
        <v>10.260191155266901</v>
      </c>
      <c r="J34" s="225">
        <v>0.30060609626311002</v>
      </c>
      <c r="K34" s="223">
        <v>1.6241898675706801</v>
      </c>
      <c r="L34" s="225">
        <v>0.37568027162816903</v>
      </c>
      <c r="M34" s="223">
        <v>2.0431687614610601</v>
      </c>
      <c r="N34" s="225">
        <v>0.37023796091945899</v>
      </c>
      <c r="O34" s="223">
        <v>1.21261537689456</v>
      </c>
      <c r="P34" s="225">
        <v>0.38436071049717202</v>
      </c>
      <c r="Q34" s="223">
        <v>13.680309481171699</v>
      </c>
      <c r="R34" s="225">
        <v>0.23748885173628001</v>
      </c>
      <c r="S34" s="223">
        <v>13.642593692145599</v>
      </c>
      <c r="T34" s="225">
        <v>0.26110022697479002</v>
      </c>
      <c r="U34" s="223">
        <v>14.1630243797881</v>
      </c>
      <c r="V34" s="225">
        <v>0.29802382878939099</v>
      </c>
      <c r="W34" s="223">
        <v>15.0600825684793</v>
      </c>
      <c r="X34" s="225">
        <v>0.29289067447142098</v>
      </c>
      <c r="Y34" s="223">
        <v>1.3797730873076299</v>
      </c>
      <c r="Z34" s="225">
        <v>0.37707545914755602</v>
      </c>
      <c r="AA34" s="223">
        <v>1.4174888763337099</v>
      </c>
      <c r="AB34" s="225">
        <v>0.39237517214855799</v>
      </c>
      <c r="AC34" s="223">
        <v>0.89705818869119203</v>
      </c>
      <c r="AD34" s="225">
        <v>0.41785541724215097</v>
      </c>
      <c r="AE34" s="223">
        <v>77.618198216280504</v>
      </c>
      <c r="AF34" s="225">
        <v>0.38410999621900399</v>
      </c>
      <c r="AG34" s="223">
        <v>76.943068464568498</v>
      </c>
      <c r="AH34" s="225">
        <v>0.428659977179568</v>
      </c>
      <c r="AI34" s="223">
        <v>75.993970600214794</v>
      </c>
      <c r="AJ34" s="225">
        <v>0.46183888059271699</v>
      </c>
      <c r="AK34" s="223">
        <v>74.570979023458904</v>
      </c>
      <c r="AL34" s="225">
        <v>0.46040599057699599</v>
      </c>
      <c r="AM34" s="223">
        <v>-3.0472191928216001</v>
      </c>
      <c r="AN34" s="225">
        <v>0.59959500110870501</v>
      </c>
      <c r="AO34" s="223">
        <v>-2.3720894411095501</v>
      </c>
      <c r="AP34" s="225">
        <v>0.62906522093879302</v>
      </c>
      <c r="AQ34" s="223">
        <v>-1.4229915767558501</v>
      </c>
      <c r="AR34" s="239">
        <v>0.652126389426405</v>
      </c>
    </row>
    <row r="35" spans="1:44" ht="13" customHeight="1" x14ac:dyDescent="0.25">
      <c r="A35" s="26" t="s">
        <v>419</v>
      </c>
      <c r="B35" s="184">
        <v>2</v>
      </c>
      <c r="C35" s="223" t="s">
        <v>494</v>
      </c>
      <c r="D35" s="225" t="s">
        <v>494</v>
      </c>
      <c r="E35" s="223">
        <v>5.8419106426883198</v>
      </c>
      <c r="F35" s="225">
        <v>0.19956637151769299</v>
      </c>
      <c r="G35" s="223">
        <v>5.8017591559699504</v>
      </c>
      <c r="H35" s="225">
        <v>0.17212865266878999</v>
      </c>
      <c r="I35" s="223">
        <v>6.6818356563749903</v>
      </c>
      <c r="J35" s="225">
        <v>0.18678039967888399</v>
      </c>
      <c r="K35" s="223" t="s">
        <v>494</v>
      </c>
      <c r="L35" s="225" t="s">
        <v>494</v>
      </c>
      <c r="M35" s="223">
        <v>0.83992501368667405</v>
      </c>
      <c r="N35" s="225">
        <v>0.27333798555074901</v>
      </c>
      <c r="O35" s="223">
        <v>0.88007650040504504</v>
      </c>
      <c r="P35" s="225">
        <v>0.25399840702999799</v>
      </c>
      <c r="Q35" s="223" t="s">
        <v>494</v>
      </c>
      <c r="R35" s="225" t="s">
        <v>494</v>
      </c>
      <c r="S35" s="223">
        <v>9.4642019728912405</v>
      </c>
      <c r="T35" s="225">
        <v>0.35666777750897299</v>
      </c>
      <c r="U35" s="223">
        <v>9.6912878525766804</v>
      </c>
      <c r="V35" s="225">
        <v>0.36341339929732502</v>
      </c>
      <c r="W35" s="223">
        <v>11.698235918506001</v>
      </c>
      <c r="X35" s="225">
        <v>0.27971764191897203</v>
      </c>
      <c r="Y35" s="223" t="s">
        <v>494</v>
      </c>
      <c r="Z35" s="225" t="s">
        <v>494</v>
      </c>
      <c r="AA35" s="223">
        <v>2.23403394561474</v>
      </c>
      <c r="AB35" s="225">
        <v>0.45327018732087399</v>
      </c>
      <c r="AC35" s="223">
        <v>2.0069480659293002</v>
      </c>
      <c r="AD35" s="225">
        <v>0.45859705405676898</v>
      </c>
      <c r="AE35" s="223" t="s">
        <v>494</v>
      </c>
      <c r="AF35" s="225" t="s">
        <v>494</v>
      </c>
      <c r="AG35" s="223">
        <v>84.473060828936894</v>
      </c>
      <c r="AH35" s="225">
        <v>0.47616694053880998</v>
      </c>
      <c r="AI35" s="223">
        <v>84.269481554068193</v>
      </c>
      <c r="AJ35" s="225">
        <v>0.44953544006694102</v>
      </c>
      <c r="AK35" s="223">
        <v>81.606884686848304</v>
      </c>
      <c r="AL35" s="225">
        <v>0.407878406498001</v>
      </c>
      <c r="AM35" s="223" t="s">
        <v>494</v>
      </c>
      <c r="AN35" s="225" t="s">
        <v>494</v>
      </c>
      <c r="AO35" s="223">
        <v>-2.86617614208863</v>
      </c>
      <c r="AP35" s="225">
        <v>0.62697667400744606</v>
      </c>
      <c r="AQ35" s="223">
        <v>-2.6625968672199898</v>
      </c>
      <c r="AR35" s="239">
        <v>0.60699827542055396</v>
      </c>
    </row>
    <row r="36" spans="1:44" ht="13" customHeight="1" x14ac:dyDescent="0.25">
      <c r="A36" s="26" t="s">
        <v>420</v>
      </c>
      <c r="B36" s="184">
        <v>2</v>
      </c>
      <c r="C36" s="223">
        <v>8.2884099621042608</v>
      </c>
      <c r="D36" s="225">
        <v>0.242538676344078</v>
      </c>
      <c r="E36" s="223" t="s">
        <v>494</v>
      </c>
      <c r="F36" s="225" t="s">
        <v>494</v>
      </c>
      <c r="G36" s="223">
        <v>5.9782571773625</v>
      </c>
      <c r="H36" s="225">
        <v>0.12966468046103899</v>
      </c>
      <c r="I36" s="223">
        <v>7.7383672661123803</v>
      </c>
      <c r="J36" s="225">
        <v>0.19661250125236501</v>
      </c>
      <c r="K36" s="223">
        <v>-0.55004269599187805</v>
      </c>
      <c r="L36" s="225">
        <v>0.31222025105916601</v>
      </c>
      <c r="M36" s="223" t="s">
        <v>494</v>
      </c>
      <c r="N36" s="225" t="s">
        <v>494</v>
      </c>
      <c r="O36" s="223">
        <v>1.76011008874988</v>
      </c>
      <c r="P36" s="225">
        <v>0.235519436581728</v>
      </c>
      <c r="Q36" s="223">
        <v>8.9927627165621296</v>
      </c>
      <c r="R36" s="225">
        <v>0.23723116558879201</v>
      </c>
      <c r="S36" s="223" t="s">
        <v>494</v>
      </c>
      <c r="T36" s="225" t="s">
        <v>494</v>
      </c>
      <c r="U36" s="223">
        <v>7.9237453306030501</v>
      </c>
      <c r="V36" s="225">
        <v>0.19797292118155499</v>
      </c>
      <c r="W36" s="223">
        <v>9.5007391650919093</v>
      </c>
      <c r="X36" s="225">
        <v>0.25554625899848699</v>
      </c>
      <c r="Y36" s="223">
        <v>0.50797644852978496</v>
      </c>
      <c r="Z36" s="225">
        <v>0.34868684577244702</v>
      </c>
      <c r="AA36" s="223" t="s">
        <v>494</v>
      </c>
      <c r="AB36" s="225" t="s">
        <v>494</v>
      </c>
      <c r="AC36" s="223">
        <v>1.5769938344888601</v>
      </c>
      <c r="AD36" s="225">
        <v>0.32326021717693598</v>
      </c>
      <c r="AE36" s="223">
        <v>82.703872681692005</v>
      </c>
      <c r="AF36" s="225">
        <v>0.39019842249442999</v>
      </c>
      <c r="AG36" s="223" t="s">
        <v>494</v>
      </c>
      <c r="AH36" s="225" t="s">
        <v>494</v>
      </c>
      <c r="AI36" s="223">
        <v>84.608801723596699</v>
      </c>
      <c r="AJ36" s="225">
        <v>0.33644208902752498</v>
      </c>
      <c r="AK36" s="223">
        <v>82.426252673993105</v>
      </c>
      <c r="AL36" s="225">
        <v>0.34420198851816902</v>
      </c>
      <c r="AM36" s="223">
        <v>-0.27762000769892797</v>
      </c>
      <c r="AN36" s="225">
        <v>0.52031703587044198</v>
      </c>
      <c r="AO36" s="223" t="s">
        <v>494</v>
      </c>
      <c r="AP36" s="225" t="s">
        <v>494</v>
      </c>
      <c r="AQ36" s="223">
        <v>-2.18254904960355</v>
      </c>
      <c r="AR36" s="239">
        <v>0.48131932037792302</v>
      </c>
    </row>
    <row r="37" spans="1:44" ht="13" customHeight="1" x14ac:dyDescent="0.25">
      <c r="A37" s="26" t="s">
        <v>421</v>
      </c>
      <c r="B37" s="184">
        <v>2</v>
      </c>
      <c r="C37" s="223">
        <v>7.2951539398267498</v>
      </c>
      <c r="D37" s="225">
        <v>0.22088178188149499</v>
      </c>
      <c r="E37" s="223" t="s">
        <v>494</v>
      </c>
      <c r="F37" s="225" t="s">
        <v>494</v>
      </c>
      <c r="G37" s="223">
        <v>7.1574834566083396</v>
      </c>
      <c r="H37" s="225">
        <v>0.13212472902932601</v>
      </c>
      <c r="I37" s="223">
        <v>7.8589894387624204</v>
      </c>
      <c r="J37" s="225">
        <v>0.21622807847756501</v>
      </c>
      <c r="K37" s="223">
        <v>0.56383549893566598</v>
      </c>
      <c r="L37" s="225">
        <v>0.30910086297072098</v>
      </c>
      <c r="M37" s="223" t="s">
        <v>494</v>
      </c>
      <c r="N37" s="225" t="s">
        <v>494</v>
      </c>
      <c r="O37" s="223">
        <v>0.701505982154075</v>
      </c>
      <c r="P37" s="225">
        <v>0.25339993280025302</v>
      </c>
      <c r="Q37" s="223">
        <v>15.684100619253799</v>
      </c>
      <c r="R37" s="225">
        <v>0.48334782120993802</v>
      </c>
      <c r="S37" s="223" t="s">
        <v>494</v>
      </c>
      <c r="T37" s="225" t="s">
        <v>494</v>
      </c>
      <c r="U37" s="223">
        <v>17.257202549727999</v>
      </c>
      <c r="V37" s="225">
        <v>0.612997332001742</v>
      </c>
      <c r="W37" s="223">
        <v>16.129834432448401</v>
      </c>
      <c r="X37" s="225">
        <v>0.36351287606528099</v>
      </c>
      <c r="Y37" s="223">
        <v>0.44573381319460198</v>
      </c>
      <c r="Z37" s="225">
        <v>0.60478651384901605</v>
      </c>
      <c r="AA37" s="223" t="s">
        <v>494</v>
      </c>
      <c r="AB37" s="225" t="s">
        <v>494</v>
      </c>
      <c r="AC37" s="223">
        <v>-1.1273681172796699</v>
      </c>
      <c r="AD37" s="225">
        <v>0.71267618180103798</v>
      </c>
      <c r="AE37" s="223">
        <v>76.991685276192698</v>
      </c>
      <c r="AF37" s="225">
        <v>0.57525964738645097</v>
      </c>
      <c r="AG37" s="223" t="s">
        <v>494</v>
      </c>
      <c r="AH37" s="225" t="s">
        <v>494</v>
      </c>
      <c r="AI37" s="223">
        <v>75.131837093630097</v>
      </c>
      <c r="AJ37" s="225">
        <v>0.67528285172125901</v>
      </c>
      <c r="AK37" s="223">
        <v>75.855472129226399</v>
      </c>
      <c r="AL37" s="225">
        <v>0.46165665657430999</v>
      </c>
      <c r="AM37" s="223">
        <v>-1.13621314696624</v>
      </c>
      <c r="AN37" s="225">
        <v>0.73759781078210496</v>
      </c>
      <c r="AO37" s="223" t="s">
        <v>494</v>
      </c>
      <c r="AP37" s="225" t="s">
        <v>494</v>
      </c>
      <c r="AQ37" s="223">
        <v>0.72363503559631703</v>
      </c>
      <c r="AR37" s="239">
        <v>0.81800598921289502</v>
      </c>
    </row>
    <row r="38" spans="1:44" ht="13" customHeight="1" x14ac:dyDescent="0.25">
      <c r="A38" s="26" t="s">
        <v>425</v>
      </c>
      <c r="B38" s="184">
        <v>2</v>
      </c>
      <c r="C38" s="223">
        <v>8.3836984886682799</v>
      </c>
      <c r="D38" s="225">
        <v>0.107328484800576</v>
      </c>
      <c r="E38" s="223">
        <v>8.0033877442892205</v>
      </c>
      <c r="F38" s="225">
        <v>0.140467638565623</v>
      </c>
      <c r="G38" s="223" t="s">
        <v>494</v>
      </c>
      <c r="H38" s="225" t="s">
        <v>494</v>
      </c>
      <c r="I38" s="223">
        <v>8.58634631107385</v>
      </c>
      <c r="J38" s="225">
        <v>0.15438576487738601</v>
      </c>
      <c r="K38" s="223">
        <v>0.20264782240557</v>
      </c>
      <c r="L38" s="225">
        <v>0.18802757256945901</v>
      </c>
      <c r="M38" s="223">
        <v>0.58295856678462599</v>
      </c>
      <c r="N38" s="225">
        <v>0.20872499103120801</v>
      </c>
      <c r="O38" s="223" t="s">
        <v>494</v>
      </c>
      <c r="P38" s="225" t="s">
        <v>494</v>
      </c>
      <c r="Q38" s="223">
        <v>9.2157449248545493</v>
      </c>
      <c r="R38" s="225">
        <v>0.219043440196488</v>
      </c>
      <c r="S38" s="223">
        <v>8.4740372661066203</v>
      </c>
      <c r="T38" s="225">
        <v>0.280717643006207</v>
      </c>
      <c r="U38" s="223" t="s">
        <v>494</v>
      </c>
      <c r="V38" s="225" t="s">
        <v>494</v>
      </c>
      <c r="W38" s="223">
        <v>10.539593559283301</v>
      </c>
      <c r="X38" s="225">
        <v>0.23753109995174301</v>
      </c>
      <c r="Y38" s="223">
        <v>1.3238486344287399</v>
      </c>
      <c r="Z38" s="225">
        <v>0.32311151656571702</v>
      </c>
      <c r="AA38" s="223">
        <v>2.0655562931766598</v>
      </c>
      <c r="AB38" s="225">
        <v>0.36772736985332699</v>
      </c>
      <c r="AC38" s="223" t="s">
        <v>494</v>
      </c>
      <c r="AD38" s="225" t="s">
        <v>494</v>
      </c>
      <c r="AE38" s="223">
        <v>82.335938570046693</v>
      </c>
      <c r="AF38" s="225">
        <v>0.272318851470781</v>
      </c>
      <c r="AG38" s="223">
        <v>82.167591303480293</v>
      </c>
      <c r="AH38" s="225">
        <v>0.37547232320824703</v>
      </c>
      <c r="AI38" s="223" t="s">
        <v>494</v>
      </c>
      <c r="AJ38" s="225" t="s">
        <v>494</v>
      </c>
      <c r="AK38" s="223">
        <v>80.493853227661504</v>
      </c>
      <c r="AL38" s="225">
        <v>0.33336478755035998</v>
      </c>
      <c r="AM38" s="223">
        <v>-1.84208534238518</v>
      </c>
      <c r="AN38" s="225">
        <v>0.43045282952358599</v>
      </c>
      <c r="AO38" s="223">
        <v>-1.6737380758187499</v>
      </c>
      <c r="AP38" s="225">
        <v>0.50210710717325502</v>
      </c>
      <c r="AQ38" s="223" t="s">
        <v>494</v>
      </c>
      <c r="AR38" s="239" t="s">
        <v>494</v>
      </c>
    </row>
    <row r="39" spans="1:44" ht="13" customHeight="1" x14ac:dyDescent="0.25">
      <c r="A39" s="26" t="s">
        <v>426</v>
      </c>
      <c r="B39" s="184">
        <v>2</v>
      </c>
      <c r="C39" s="223">
        <v>8.2093734947174895</v>
      </c>
      <c r="D39" s="225">
        <v>0.158456615094171</v>
      </c>
      <c r="E39" s="223">
        <v>8.2431499173363303</v>
      </c>
      <c r="F39" s="225">
        <v>0.111401222358386</v>
      </c>
      <c r="G39" s="223">
        <v>8.2010890184385605</v>
      </c>
      <c r="H39" s="225">
        <v>0.12566813628878401</v>
      </c>
      <c r="I39" s="223">
        <v>8.40855326381471</v>
      </c>
      <c r="J39" s="225">
        <v>0.14561437421334</v>
      </c>
      <c r="K39" s="223">
        <v>0.19917976909722099</v>
      </c>
      <c r="L39" s="225">
        <v>0.21520233466355501</v>
      </c>
      <c r="M39" s="223">
        <v>0.16540334647838301</v>
      </c>
      <c r="N39" s="225">
        <v>0.183340607396411</v>
      </c>
      <c r="O39" s="223">
        <v>0.20746424537615099</v>
      </c>
      <c r="P39" s="225">
        <v>0.19234351160317001</v>
      </c>
      <c r="Q39" s="223">
        <v>16.101993850797001</v>
      </c>
      <c r="R39" s="225">
        <v>0.37681958477432898</v>
      </c>
      <c r="S39" s="223">
        <v>15.715942957748901</v>
      </c>
      <c r="T39" s="225">
        <v>0.259758530797987</v>
      </c>
      <c r="U39" s="223">
        <v>17.159114918218599</v>
      </c>
      <c r="V39" s="225">
        <v>0.3267090536783</v>
      </c>
      <c r="W39" s="223">
        <v>15.616771330457199</v>
      </c>
      <c r="X39" s="225">
        <v>0.239862954602858</v>
      </c>
      <c r="Y39" s="223">
        <v>-0.48522252033982999</v>
      </c>
      <c r="Z39" s="225">
        <v>0.44668471706597501</v>
      </c>
      <c r="AA39" s="223">
        <v>-9.9171627291738701E-2</v>
      </c>
      <c r="AB39" s="225">
        <v>0.35356573831911597</v>
      </c>
      <c r="AC39" s="223">
        <v>-1.54234358776142</v>
      </c>
      <c r="AD39" s="225">
        <v>0.405306109929499</v>
      </c>
      <c r="AE39" s="223">
        <v>75.622931976000004</v>
      </c>
      <c r="AF39" s="225">
        <v>0.417708655614416</v>
      </c>
      <c r="AG39" s="223">
        <v>75.827957368771095</v>
      </c>
      <c r="AH39" s="225">
        <v>0.305967153871255</v>
      </c>
      <c r="AI39" s="223">
        <v>73.543067159597101</v>
      </c>
      <c r="AJ39" s="225">
        <v>0.38842228122654998</v>
      </c>
      <c r="AK39" s="223">
        <v>75.366615991265903</v>
      </c>
      <c r="AL39" s="225">
        <v>0.31215996281564901</v>
      </c>
      <c r="AM39" s="223">
        <v>-0.25631598473414402</v>
      </c>
      <c r="AN39" s="225">
        <v>0.52146367405627603</v>
      </c>
      <c r="AO39" s="223">
        <v>-0.461341377505192</v>
      </c>
      <c r="AP39" s="225">
        <v>0.43710381104852403</v>
      </c>
      <c r="AQ39" s="223">
        <v>1.82354883166875</v>
      </c>
      <c r="AR39" s="239">
        <v>0.49831286451215001</v>
      </c>
    </row>
    <row r="40" spans="1:44" ht="13" customHeight="1" x14ac:dyDescent="0.25">
      <c r="A40" s="26" t="s">
        <v>427</v>
      </c>
      <c r="B40" s="184">
        <v>2</v>
      </c>
      <c r="C40" s="223" t="s">
        <v>494</v>
      </c>
      <c r="D40" s="225" t="s">
        <v>494</v>
      </c>
      <c r="E40" s="223">
        <v>8.44199673770785</v>
      </c>
      <c r="F40" s="225">
        <v>0.222002205809613</v>
      </c>
      <c r="G40" s="223">
        <v>8.3771243257203807</v>
      </c>
      <c r="H40" s="225">
        <v>0.149806441144608</v>
      </c>
      <c r="I40" s="223">
        <v>8.9678240101323698</v>
      </c>
      <c r="J40" s="225">
        <v>0.20082871653262099</v>
      </c>
      <c r="K40" s="223" t="s">
        <v>494</v>
      </c>
      <c r="L40" s="225" t="s">
        <v>494</v>
      </c>
      <c r="M40" s="223">
        <v>0.52582727242451799</v>
      </c>
      <c r="N40" s="225">
        <v>0.29936124125957603</v>
      </c>
      <c r="O40" s="223">
        <v>0.59069968441198395</v>
      </c>
      <c r="P40" s="225">
        <v>0.25054768646417902</v>
      </c>
      <c r="Q40" s="223" t="s">
        <v>494</v>
      </c>
      <c r="R40" s="225" t="s">
        <v>494</v>
      </c>
      <c r="S40" s="223">
        <v>8.6905223740476298</v>
      </c>
      <c r="T40" s="225">
        <v>0.23664752720111701</v>
      </c>
      <c r="U40" s="223">
        <v>9.6342493892564001</v>
      </c>
      <c r="V40" s="225">
        <v>0.248862134513645</v>
      </c>
      <c r="W40" s="223">
        <v>11.2720959219272</v>
      </c>
      <c r="X40" s="225">
        <v>0.35614749579550298</v>
      </c>
      <c r="Y40" s="223" t="s">
        <v>494</v>
      </c>
      <c r="Z40" s="225" t="s">
        <v>494</v>
      </c>
      <c r="AA40" s="223">
        <v>2.5815735478795698</v>
      </c>
      <c r="AB40" s="225">
        <v>0.42760155623174601</v>
      </c>
      <c r="AC40" s="223">
        <v>1.6378465326707901</v>
      </c>
      <c r="AD40" s="225">
        <v>0.43448061033387297</v>
      </c>
      <c r="AE40" s="223" t="s">
        <v>494</v>
      </c>
      <c r="AF40" s="225" t="s">
        <v>494</v>
      </c>
      <c r="AG40" s="223">
        <v>81.769316391388898</v>
      </c>
      <c r="AH40" s="225">
        <v>0.43655495073279699</v>
      </c>
      <c r="AI40" s="223">
        <v>80.752884076562793</v>
      </c>
      <c r="AJ40" s="225">
        <v>0.37587335135421301</v>
      </c>
      <c r="AK40" s="223">
        <v>79.274733424058496</v>
      </c>
      <c r="AL40" s="225">
        <v>0.48030160568373298</v>
      </c>
      <c r="AM40" s="223" t="s">
        <v>494</v>
      </c>
      <c r="AN40" s="225" t="s">
        <v>494</v>
      </c>
      <c r="AO40" s="223">
        <v>-2.4945829673304001</v>
      </c>
      <c r="AP40" s="225">
        <v>0.64905304670087505</v>
      </c>
      <c r="AQ40" s="223">
        <v>-1.47815065250424</v>
      </c>
      <c r="AR40" s="239">
        <v>0.60989376835693299</v>
      </c>
    </row>
    <row r="41" spans="1:44" ht="13" customHeight="1" x14ac:dyDescent="0.25">
      <c r="A41" s="26" t="s">
        <v>428</v>
      </c>
      <c r="B41" s="184">
        <v>2</v>
      </c>
      <c r="C41" s="223" t="s">
        <v>494</v>
      </c>
      <c r="D41" s="225" t="s">
        <v>494</v>
      </c>
      <c r="E41" s="223" t="s">
        <v>494</v>
      </c>
      <c r="F41" s="225" t="s">
        <v>494</v>
      </c>
      <c r="G41" s="223">
        <v>12.1475131368249</v>
      </c>
      <c r="H41" s="225">
        <v>0.53590722966609095</v>
      </c>
      <c r="I41" s="223">
        <v>16.173768273011198</v>
      </c>
      <c r="J41" s="225">
        <v>0.436380037951277</v>
      </c>
      <c r="K41" s="223" t="s">
        <v>494</v>
      </c>
      <c r="L41" s="225" t="s">
        <v>494</v>
      </c>
      <c r="M41" s="223" t="s">
        <v>494</v>
      </c>
      <c r="N41" s="225" t="s">
        <v>494</v>
      </c>
      <c r="O41" s="223">
        <v>4.0262551361862702</v>
      </c>
      <c r="P41" s="225">
        <v>0.69110353517453604</v>
      </c>
      <c r="Q41" s="223" t="s">
        <v>494</v>
      </c>
      <c r="R41" s="225" t="s">
        <v>494</v>
      </c>
      <c r="S41" s="223" t="s">
        <v>494</v>
      </c>
      <c r="T41" s="225" t="s">
        <v>494</v>
      </c>
      <c r="U41" s="223">
        <v>21.547675093527101</v>
      </c>
      <c r="V41" s="225">
        <v>0.59145792185402601</v>
      </c>
      <c r="W41" s="223">
        <v>23.2990222157304</v>
      </c>
      <c r="X41" s="225">
        <v>0.58297397461385403</v>
      </c>
      <c r="Y41" s="223" t="s">
        <v>494</v>
      </c>
      <c r="Z41" s="225" t="s">
        <v>494</v>
      </c>
      <c r="AA41" s="223" t="s">
        <v>494</v>
      </c>
      <c r="AB41" s="225" t="s">
        <v>494</v>
      </c>
      <c r="AC41" s="223">
        <v>1.75134712220321</v>
      </c>
      <c r="AD41" s="225">
        <v>0.83047042596407805</v>
      </c>
      <c r="AE41" s="223" t="s">
        <v>494</v>
      </c>
      <c r="AF41" s="225" t="s">
        <v>494</v>
      </c>
      <c r="AG41" s="223" t="s">
        <v>494</v>
      </c>
      <c r="AH41" s="225" t="s">
        <v>494</v>
      </c>
      <c r="AI41" s="223">
        <v>64.7033607699219</v>
      </c>
      <c r="AJ41" s="225">
        <v>0.88529865605490798</v>
      </c>
      <c r="AK41" s="223">
        <v>60.756440663883502</v>
      </c>
      <c r="AL41" s="225">
        <v>0.78535932402450503</v>
      </c>
      <c r="AM41" s="223" t="s">
        <v>494</v>
      </c>
      <c r="AN41" s="225" t="s">
        <v>494</v>
      </c>
      <c r="AO41" s="223" t="s">
        <v>494</v>
      </c>
      <c r="AP41" s="225" t="s">
        <v>494</v>
      </c>
      <c r="AQ41" s="223">
        <v>-3.94692010603845</v>
      </c>
      <c r="AR41" s="239">
        <v>1.1834453845635899</v>
      </c>
    </row>
    <row r="42" spans="1:44" ht="13" customHeight="1" x14ac:dyDescent="0.25">
      <c r="A42" s="26" t="s">
        <v>429</v>
      </c>
      <c r="B42" s="184">
        <v>2</v>
      </c>
      <c r="C42" s="223" t="s">
        <v>494</v>
      </c>
      <c r="D42" s="225" t="s">
        <v>494</v>
      </c>
      <c r="E42" s="223">
        <v>8.2811581783325696</v>
      </c>
      <c r="F42" s="225">
        <v>0.132373521572235</v>
      </c>
      <c r="G42" s="223" t="s">
        <v>494</v>
      </c>
      <c r="H42" s="225" t="s">
        <v>494</v>
      </c>
      <c r="I42" s="223">
        <v>13.3434308935554</v>
      </c>
      <c r="J42" s="225">
        <v>0.26804529625511703</v>
      </c>
      <c r="K42" s="223" t="s">
        <v>494</v>
      </c>
      <c r="L42" s="225" t="s">
        <v>494</v>
      </c>
      <c r="M42" s="223">
        <v>5.0622727152227798</v>
      </c>
      <c r="N42" s="225">
        <v>0.29894987883912599</v>
      </c>
      <c r="O42" s="223" t="s">
        <v>494</v>
      </c>
      <c r="P42" s="225" t="s">
        <v>494</v>
      </c>
      <c r="Q42" s="223" t="s">
        <v>494</v>
      </c>
      <c r="R42" s="225" t="s">
        <v>494</v>
      </c>
      <c r="S42" s="223">
        <v>9.7601235564070006</v>
      </c>
      <c r="T42" s="225">
        <v>0.17834766781969799</v>
      </c>
      <c r="U42" s="223" t="s">
        <v>494</v>
      </c>
      <c r="V42" s="225" t="s">
        <v>494</v>
      </c>
      <c r="W42" s="223">
        <v>12.7987503596948</v>
      </c>
      <c r="X42" s="225">
        <v>0.28568394662506102</v>
      </c>
      <c r="Y42" s="223" t="s">
        <v>494</v>
      </c>
      <c r="Z42" s="225" t="s">
        <v>494</v>
      </c>
      <c r="AA42" s="223">
        <v>3.0386268032878401</v>
      </c>
      <c r="AB42" s="225">
        <v>0.33678362189393402</v>
      </c>
      <c r="AC42" s="223" t="s">
        <v>494</v>
      </c>
      <c r="AD42" s="225" t="s">
        <v>494</v>
      </c>
      <c r="AE42" s="223" t="s">
        <v>494</v>
      </c>
      <c r="AF42" s="225" t="s">
        <v>494</v>
      </c>
      <c r="AG42" s="223">
        <v>81.693066551115805</v>
      </c>
      <c r="AH42" s="225">
        <v>0.25624808488987499</v>
      </c>
      <c r="AI42" s="223" t="s">
        <v>494</v>
      </c>
      <c r="AJ42" s="225" t="s">
        <v>494</v>
      </c>
      <c r="AK42" s="223">
        <v>73.591775260854504</v>
      </c>
      <c r="AL42" s="225">
        <v>0.39095880567293301</v>
      </c>
      <c r="AM42" s="223" t="s">
        <v>494</v>
      </c>
      <c r="AN42" s="225" t="s">
        <v>494</v>
      </c>
      <c r="AO42" s="223">
        <v>-8.1012912902612406</v>
      </c>
      <c r="AP42" s="225">
        <v>0.46745253100495099</v>
      </c>
      <c r="AQ42" s="223" t="s">
        <v>494</v>
      </c>
      <c r="AR42" s="239" t="s">
        <v>494</v>
      </c>
    </row>
    <row r="43" spans="1:44" ht="13" customHeight="1" x14ac:dyDescent="0.25">
      <c r="A43" s="26" t="s">
        <v>430</v>
      </c>
      <c r="B43" s="184">
        <v>2</v>
      </c>
      <c r="C43" s="223" t="s">
        <v>494</v>
      </c>
      <c r="D43" s="225" t="s">
        <v>494</v>
      </c>
      <c r="E43" s="223">
        <v>5.9606415677169498</v>
      </c>
      <c r="F43" s="225">
        <v>0.16214054083655399</v>
      </c>
      <c r="G43" s="223">
        <v>6.4857436323253701</v>
      </c>
      <c r="H43" s="225">
        <v>0.172085538243096</v>
      </c>
      <c r="I43" s="223">
        <v>7.8608075500314003</v>
      </c>
      <c r="J43" s="225">
        <v>0.236442720066766</v>
      </c>
      <c r="K43" s="223" t="s">
        <v>494</v>
      </c>
      <c r="L43" s="225" t="s">
        <v>494</v>
      </c>
      <c r="M43" s="223">
        <v>1.9001659823144501</v>
      </c>
      <c r="N43" s="225">
        <v>0.28669620655903599</v>
      </c>
      <c r="O43" s="223">
        <v>1.37506391770603</v>
      </c>
      <c r="P43" s="225">
        <v>0.292435620855236</v>
      </c>
      <c r="Q43" s="223" t="s">
        <v>494</v>
      </c>
      <c r="R43" s="225" t="s">
        <v>494</v>
      </c>
      <c r="S43" s="223">
        <v>7.8761961019899802</v>
      </c>
      <c r="T43" s="225">
        <v>0.17415605246750801</v>
      </c>
      <c r="U43" s="223">
        <v>7.8624967206181298</v>
      </c>
      <c r="V43" s="225">
        <v>0.13572450404272199</v>
      </c>
      <c r="W43" s="223">
        <v>10.020028904949701</v>
      </c>
      <c r="X43" s="225">
        <v>0.20564946456991701</v>
      </c>
      <c r="Y43" s="223" t="s">
        <v>494</v>
      </c>
      <c r="Z43" s="225" t="s">
        <v>494</v>
      </c>
      <c r="AA43" s="223">
        <v>2.1438328029597602</v>
      </c>
      <c r="AB43" s="225">
        <v>0.26948475446481002</v>
      </c>
      <c r="AC43" s="223">
        <v>2.1575321843316102</v>
      </c>
      <c r="AD43" s="225">
        <v>0.24639976314018</v>
      </c>
      <c r="AE43" s="223" t="s">
        <v>494</v>
      </c>
      <c r="AF43" s="225" t="s">
        <v>494</v>
      </c>
      <c r="AG43" s="223">
        <v>85.642722894288099</v>
      </c>
      <c r="AH43" s="225">
        <v>0.28139042085390098</v>
      </c>
      <c r="AI43" s="223">
        <v>85.389981599299801</v>
      </c>
      <c r="AJ43" s="225">
        <v>0.26495903516771901</v>
      </c>
      <c r="AK43" s="223">
        <v>82.048880082752405</v>
      </c>
      <c r="AL43" s="225">
        <v>0.385853450478992</v>
      </c>
      <c r="AM43" s="223" t="s">
        <v>494</v>
      </c>
      <c r="AN43" s="225" t="s">
        <v>494</v>
      </c>
      <c r="AO43" s="223">
        <v>-3.5938428115357199</v>
      </c>
      <c r="AP43" s="225">
        <v>0.477559895923935</v>
      </c>
      <c r="AQ43" s="223">
        <v>-3.3411015165474698</v>
      </c>
      <c r="AR43" s="239">
        <v>0.46806642217056399</v>
      </c>
    </row>
    <row r="44" spans="1:44" ht="13" customHeight="1" x14ac:dyDescent="0.25">
      <c r="A44" s="26" t="s">
        <v>431</v>
      </c>
      <c r="B44" s="184">
        <v>2</v>
      </c>
      <c r="C44" s="223" t="s">
        <v>494</v>
      </c>
      <c r="D44" s="225" t="s">
        <v>494</v>
      </c>
      <c r="E44" s="223">
        <v>11.1198815945785</v>
      </c>
      <c r="F44" s="225">
        <v>0.16323040967605501</v>
      </c>
      <c r="G44" s="223">
        <v>10.0642790175167</v>
      </c>
      <c r="H44" s="225">
        <v>0.139585461250048</v>
      </c>
      <c r="I44" s="223">
        <v>9.7112019024734995</v>
      </c>
      <c r="J44" s="225">
        <v>0.197946362081628</v>
      </c>
      <c r="K44" s="223" t="s">
        <v>494</v>
      </c>
      <c r="L44" s="225" t="s">
        <v>494</v>
      </c>
      <c r="M44" s="223">
        <v>-1.40867969210499</v>
      </c>
      <c r="N44" s="225">
        <v>0.25656759129781698</v>
      </c>
      <c r="O44" s="223">
        <v>-0.35307711504324102</v>
      </c>
      <c r="P44" s="225">
        <v>0.24221243414354199</v>
      </c>
      <c r="Q44" s="223" t="s">
        <v>494</v>
      </c>
      <c r="R44" s="225" t="s">
        <v>494</v>
      </c>
      <c r="S44" s="223">
        <v>17.725198159088301</v>
      </c>
      <c r="T44" s="225">
        <v>0.24911240234267601</v>
      </c>
      <c r="U44" s="223">
        <v>16.1272964286389</v>
      </c>
      <c r="V44" s="225">
        <v>0.234782615355941</v>
      </c>
      <c r="W44" s="223">
        <v>15.8307587361489</v>
      </c>
      <c r="X44" s="225">
        <v>0.33567069655676801</v>
      </c>
      <c r="Y44" s="223" t="s">
        <v>494</v>
      </c>
      <c r="Z44" s="225" t="s">
        <v>494</v>
      </c>
      <c r="AA44" s="223">
        <v>-1.8944394229393</v>
      </c>
      <c r="AB44" s="225">
        <v>0.41800933665152201</v>
      </c>
      <c r="AC44" s="223">
        <v>-0.29653769248994</v>
      </c>
      <c r="AD44" s="225">
        <v>0.40963116702746399</v>
      </c>
      <c r="AE44" s="223" t="s">
        <v>494</v>
      </c>
      <c r="AF44" s="225" t="s">
        <v>494</v>
      </c>
      <c r="AG44" s="223">
        <v>70.937681294114697</v>
      </c>
      <c r="AH44" s="225">
        <v>0.30826770742728998</v>
      </c>
      <c r="AI44" s="223">
        <v>73.623696998325698</v>
      </c>
      <c r="AJ44" s="225">
        <v>0.29467987746880198</v>
      </c>
      <c r="AK44" s="223">
        <v>74.298160270955094</v>
      </c>
      <c r="AL44" s="225">
        <v>0.38952553046428601</v>
      </c>
      <c r="AM44" s="223" t="s">
        <v>494</v>
      </c>
      <c r="AN44" s="225" t="s">
        <v>494</v>
      </c>
      <c r="AO44" s="223">
        <v>3.3604789768404402</v>
      </c>
      <c r="AP44" s="225">
        <v>0.49674854637528798</v>
      </c>
      <c r="AQ44" s="223">
        <v>0.67446327262945305</v>
      </c>
      <c r="AR44" s="239">
        <v>0.48843256348088798</v>
      </c>
    </row>
    <row r="45" spans="1:44" ht="13" customHeight="1" x14ac:dyDescent="0.25">
      <c r="A45" s="26" t="s">
        <v>432</v>
      </c>
      <c r="B45" s="184">
        <v>2</v>
      </c>
      <c r="C45" s="223">
        <v>6.7296425868699297</v>
      </c>
      <c r="D45" s="225">
        <v>0.11390343416111399</v>
      </c>
      <c r="E45" s="223">
        <v>7.1249977766220596</v>
      </c>
      <c r="F45" s="225">
        <v>0.14444469933437201</v>
      </c>
      <c r="G45" s="223">
        <v>7.0888809717539498</v>
      </c>
      <c r="H45" s="225">
        <v>0.12452705342536299</v>
      </c>
      <c r="I45" s="223">
        <v>7.4214406031704696</v>
      </c>
      <c r="J45" s="225">
        <v>0.14511817315817599</v>
      </c>
      <c r="K45" s="223">
        <v>0.69179801630053805</v>
      </c>
      <c r="L45" s="225">
        <v>0.184481100643024</v>
      </c>
      <c r="M45" s="223">
        <v>0.29644282654840998</v>
      </c>
      <c r="N45" s="225">
        <v>0.204752424519378</v>
      </c>
      <c r="O45" s="223">
        <v>0.33255963141652101</v>
      </c>
      <c r="P45" s="225">
        <v>0.19122309278842201</v>
      </c>
      <c r="Q45" s="223">
        <v>10.2823675664643</v>
      </c>
      <c r="R45" s="225">
        <v>0.310950407936947</v>
      </c>
      <c r="S45" s="223">
        <v>12.0541203080583</v>
      </c>
      <c r="T45" s="225">
        <v>0.341254455037383</v>
      </c>
      <c r="U45" s="223">
        <v>12.0551976575036</v>
      </c>
      <c r="V45" s="225">
        <v>0.21888266507055801</v>
      </c>
      <c r="W45" s="223">
        <v>12.4383045419117</v>
      </c>
      <c r="X45" s="225">
        <v>0.26374072585392699</v>
      </c>
      <c r="Y45" s="223">
        <v>2.15593697544745</v>
      </c>
      <c r="Z45" s="225">
        <v>0.40773683506657799</v>
      </c>
      <c r="AA45" s="223">
        <v>0.38418423385339801</v>
      </c>
      <c r="AB45" s="225">
        <v>0.43129314109642097</v>
      </c>
      <c r="AC45" s="223">
        <v>0.38310688440809298</v>
      </c>
      <c r="AD45" s="225">
        <v>0.34273720478282799</v>
      </c>
      <c r="AE45" s="223">
        <v>82.892341673428703</v>
      </c>
      <c r="AF45" s="225">
        <v>0.36870024602977503</v>
      </c>
      <c r="AG45" s="223">
        <v>80.151257621424605</v>
      </c>
      <c r="AH45" s="225">
        <v>0.40362783867989699</v>
      </c>
      <c r="AI45" s="223">
        <v>80.042202947816307</v>
      </c>
      <c r="AJ45" s="225">
        <v>0.30968925101035899</v>
      </c>
      <c r="AK45" s="223">
        <v>79.720217111606402</v>
      </c>
      <c r="AL45" s="225">
        <v>0.36892744338493899</v>
      </c>
      <c r="AM45" s="223">
        <v>-3.1721245618222702</v>
      </c>
      <c r="AN45" s="225">
        <v>0.52158156591751204</v>
      </c>
      <c r="AO45" s="223">
        <v>-0.43104050981824599</v>
      </c>
      <c r="AP45" s="225">
        <v>0.54682985529317296</v>
      </c>
      <c r="AQ45" s="223">
        <v>-0.32198583620994697</v>
      </c>
      <c r="AR45" s="239">
        <v>0.48167924044316501</v>
      </c>
    </row>
    <row r="46" spans="1:44" ht="13" customHeight="1" x14ac:dyDescent="0.25">
      <c r="A46" s="26" t="s">
        <v>433</v>
      </c>
      <c r="B46" s="184">
        <v>2</v>
      </c>
      <c r="C46" s="223">
        <v>7.2642648148378504</v>
      </c>
      <c r="D46" s="225">
        <v>0.13339258762075101</v>
      </c>
      <c r="E46" s="223" t="s">
        <v>494</v>
      </c>
      <c r="F46" s="225" t="s">
        <v>494</v>
      </c>
      <c r="G46" s="223">
        <v>8.0264113168971605</v>
      </c>
      <c r="H46" s="225">
        <v>0.141150580007083</v>
      </c>
      <c r="I46" s="223">
        <v>8.5960532645097896</v>
      </c>
      <c r="J46" s="225">
        <v>0.203676770232008</v>
      </c>
      <c r="K46" s="223">
        <v>1.3317884496719301</v>
      </c>
      <c r="L46" s="225">
        <v>0.24347034555424199</v>
      </c>
      <c r="M46" s="223" t="s">
        <v>494</v>
      </c>
      <c r="N46" s="225" t="s">
        <v>494</v>
      </c>
      <c r="O46" s="223">
        <v>0.56964194761262898</v>
      </c>
      <c r="P46" s="225">
        <v>0.247805796882313</v>
      </c>
      <c r="Q46" s="223">
        <v>10.0707436185067</v>
      </c>
      <c r="R46" s="225">
        <v>0.22967866473561299</v>
      </c>
      <c r="S46" s="223" t="s">
        <v>494</v>
      </c>
      <c r="T46" s="225" t="s">
        <v>494</v>
      </c>
      <c r="U46" s="223">
        <v>11.5344371172456</v>
      </c>
      <c r="V46" s="225">
        <v>0.321866376679868</v>
      </c>
      <c r="W46" s="223">
        <v>14.290321474455199</v>
      </c>
      <c r="X46" s="225">
        <v>0.36282025060001599</v>
      </c>
      <c r="Y46" s="223">
        <v>4.2195778559484296</v>
      </c>
      <c r="Z46" s="225">
        <v>0.42940752587745001</v>
      </c>
      <c r="AA46" s="223" t="s">
        <v>494</v>
      </c>
      <c r="AB46" s="225" t="s">
        <v>494</v>
      </c>
      <c r="AC46" s="223">
        <v>2.7558843572095202</v>
      </c>
      <c r="AD46" s="225">
        <v>0.48501185416697301</v>
      </c>
      <c r="AE46" s="223">
        <v>82.6718661779462</v>
      </c>
      <c r="AF46" s="225">
        <v>0.29317231034614499</v>
      </c>
      <c r="AG46" s="223" t="s">
        <v>494</v>
      </c>
      <c r="AH46" s="225" t="s">
        <v>494</v>
      </c>
      <c r="AI46" s="223">
        <v>80.439975586627298</v>
      </c>
      <c r="AJ46" s="225">
        <v>0.34463879293039701</v>
      </c>
      <c r="AK46" s="223">
        <v>76.947252086218896</v>
      </c>
      <c r="AL46" s="225">
        <v>0.45754032364240999</v>
      </c>
      <c r="AM46" s="223">
        <v>-5.7246140917273003</v>
      </c>
      <c r="AN46" s="225">
        <v>0.543408825206674</v>
      </c>
      <c r="AO46" s="223" t="s">
        <v>494</v>
      </c>
      <c r="AP46" s="225" t="s">
        <v>494</v>
      </c>
      <c r="AQ46" s="223">
        <v>-3.49272350040845</v>
      </c>
      <c r="AR46" s="239">
        <v>0.57281676420241301</v>
      </c>
    </row>
    <row r="47" spans="1:44" ht="13" customHeight="1" x14ac:dyDescent="0.25">
      <c r="A47" s="26" t="s">
        <v>434</v>
      </c>
      <c r="B47" s="184">
        <v>2</v>
      </c>
      <c r="C47" s="223" t="s">
        <v>494</v>
      </c>
      <c r="D47" s="225" t="s">
        <v>494</v>
      </c>
      <c r="E47" s="223" t="s">
        <v>494</v>
      </c>
      <c r="F47" s="225" t="s">
        <v>494</v>
      </c>
      <c r="G47" s="223">
        <v>15.7595511802682</v>
      </c>
      <c r="H47" s="225">
        <v>0.61659748158106398</v>
      </c>
      <c r="I47" s="223">
        <v>14.9367250721752</v>
      </c>
      <c r="J47" s="225">
        <v>0.42505268197844698</v>
      </c>
      <c r="K47" s="223" t="s">
        <v>494</v>
      </c>
      <c r="L47" s="225" t="s">
        <v>494</v>
      </c>
      <c r="M47" s="223" t="s">
        <v>494</v>
      </c>
      <c r="N47" s="225" t="s">
        <v>494</v>
      </c>
      <c r="O47" s="223">
        <v>-0.82282610809302204</v>
      </c>
      <c r="P47" s="225">
        <v>0.74890736192748297</v>
      </c>
      <c r="Q47" s="223" t="s">
        <v>494</v>
      </c>
      <c r="R47" s="225" t="s">
        <v>494</v>
      </c>
      <c r="S47" s="223" t="s">
        <v>494</v>
      </c>
      <c r="T47" s="225" t="s">
        <v>494</v>
      </c>
      <c r="U47" s="223">
        <v>17.556716142402799</v>
      </c>
      <c r="V47" s="225">
        <v>0.54230214424973899</v>
      </c>
      <c r="W47" s="223">
        <v>18.252332634862999</v>
      </c>
      <c r="X47" s="225">
        <v>0.45651802240948702</v>
      </c>
      <c r="Y47" s="223" t="s">
        <v>494</v>
      </c>
      <c r="Z47" s="225" t="s">
        <v>494</v>
      </c>
      <c r="AA47" s="223" t="s">
        <v>494</v>
      </c>
      <c r="AB47" s="225" t="s">
        <v>494</v>
      </c>
      <c r="AC47" s="223">
        <v>0.69561649246019297</v>
      </c>
      <c r="AD47" s="225">
        <v>0.708872569960591</v>
      </c>
      <c r="AE47" s="223" t="s">
        <v>494</v>
      </c>
      <c r="AF47" s="225" t="s">
        <v>494</v>
      </c>
      <c r="AG47" s="223" t="s">
        <v>494</v>
      </c>
      <c r="AH47" s="225" t="s">
        <v>494</v>
      </c>
      <c r="AI47" s="223">
        <v>66.035754473018798</v>
      </c>
      <c r="AJ47" s="225">
        <v>0.88623168250505502</v>
      </c>
      <c r="AK47" s="223">
        <v>66.437569658794999</v>
      </c>
      <c r="AL47" s="225">
        <v>0.70604991323780797</v>
      </c>
      <c r="AM47" s="223" t="s">
        <v>494</v>
      </c>
      <c r="AN47" s="225" t="s">
        <v>494</v>
      </c>
      <c r="AO47" s="223" t="s">
        <v>494</v>
      </c>
      <c r="AP47" s="225" t="s">
        <v>494</v>
      </c>
      <c r="AQ47" s="223">
        <v>0.40181518577625802</v>
      </c>
      <c r="AR47" s="239">
        <v>1.1330988814127601</v>
      </c>
    </row>
    <row r="48" spans="1:44" ht="13" customHeight="1" x14ac:dyDescent="0.25">
      <c r="A48" s="26" t="s">
        <v>435</v>
      </c>
      <c r="B48" s="184">
        <v>2</v>
      </c>
      <c r="C48" s="223">
        <v>7.41779266343549</v>
      </c>
      <c r="D48" s="225">
        <v>0.117246678854998</v>
      </c>
      <c r="E48" s="223">
        <v>7.4022271593862303</v>
      </c>
      <c r="F48" s="225">
        <v>0.12289323259415701</v>
      </c>
      <c r="G48" s="223">
        <v>7.8991800917171</v>
      </c>
      <c r="H48" s="225">
        <v>0.11342632621097801</v>
      </c>
      <c r="I48" s="223">
        <v>10.089070171222801</v>
      </c>
      <c r="J48" s="225">
        <v>0.127921495818068</v>
      </c>
      <c r="K48" s="223">
        <v>2.6712775077872699</v>
      </c>
      <c r="L48" s="225">
        <v>0.17352432911513799</v>
      </c>
      <c r="M48" s="223">
        <v>2.6868430118365301</v>
      </c>
      <c r="N48" s="225">
        <v>0.17738843172477101</v>
      </c>
      <c r="O48" s="223">
        <v>2.1898900795056599</v>
      </c>
      <c r="P48" s="225">
        <v>0.17096619715619499</v>
      </c>
      <c r="Q48" s="223">
        <v>15.689013472610901</v>
      </c>
      <c r="R48" s="225">
        <v>0.32656465394795903</v>
      </c>
      <c r="S48" s="223">
        <v>14.7278080435613</v>
      </c>
      <c r="T48" s="225">
        <v>0.28798805321012499</v>
      </c>
      <c r="U48" s="223">
        <v>16.375029519704899</v>
      </c>
      <c r="V48" s="225">
        <v>0.27966131573087</v>
      </c>
      <c r="W48" s="223">
        <v>18.413318195268101</v>
      </c>
      <c r="X48" s="225">
        <v>0.28045743573146498</v>
      </c>
      <c r="Y48" s="223">
        <v>2.7243047226572199</v>
      </c>
      <c r="Z48" s="225">
        <v>0.43046584819845901</v>
      </c>
      <c r="AA48" s="223">
        <v>3.6855101517068101</v>
      </c>
      <c r="AB48" s="225">
        <v>0.40198693019652598</v>
      </c>
      <c r="AC48" s="223">
        <v>2.0382886755632299</v>
      </c>
      <c r="AD48" s="225">
        <v>0.39606416749485202</v>
      </c>
      <c r="AE48" s="223">
        <v>76.922443348188594</v>
      </c>
      <c r="AF48" s="225">
        <v>0.37648929936742198</v>
      </c>
      <c r="AG48" s="223">
        <v>77.240281434162796</v>
      </c>
      <c r="AH48" s="225">
        <v>0.33616031767833698</v>
      </c>
      <c r="AI48" s="223">
        <v>75.281560649125794</v>
      </c>
      <c r="AJ48" s="225">
        <v>0.34733646704246601</v>
      </c>
      <c r="AK48" s="223">
        <v>71.079293132850793</v>
      </c>
      <c r="AL48" s="225">
        <v>0.32530258502061998</v>
      </c>
      <c r="AM48" s="223">
        <v>-5.8431502153378698</v>
      </c>
      <c r="AN48" s="225">
        <v>0.49756001081203199</v>
      </c>
      <c r="AO48" s="223">
        <v>-6.1609883013119902</v>
      </c>
      <c r="AP48" s="225">
        <v>0.467787912416191</v>
      </c>
      <c r="AQ48" s="223">
        <v>-4.2022675162749996</v>
      </c>
      <c r="AR48" s="239">
        <v>0.47588275148258902</v>
      </c>
    </row>
    <row r="49" spans="1:44" ht="13" customHeight="1" x14ac:dyDescent="0.25">
      <c r="A49" s="26" t="s">
        <v>436</v>
      </c>
      <c r="B49" s="184">
        <v>2</v>
      </c>
      <c r="C49" s="223" t="s">
        <v>494</v>
      </c>
      <c r="D49" s="225" t="s">
        <v>494</v>
      </c>
      <c r="E49" s="223">
        <v>6.6681224604342999</v>
      </c>
      <c r="F49" s="225">
        <v>0.13106045350887999</v>
      </c>
      <c r="G49" s="223">
        <v>6.0991329826778298</v>
      </c>
      <c r="H49" s="225">
        <v>0.142408551857267</v>
      </c>
      <c r="I49" s="223">
        <v>7.2603417180138203</v>
      </c>
      <c r="J49" s="225">
        <v>0.18181684982184099</v>
      </c>
      <c r="K49" s="223" t="s">
        <v>494</v>
      </c>
      <c r="L49" s="225" t="s">
        <v>494</v>
      </c>
      <c r="M49" s="223">
        <v>0.59221925757951999</v>
      </c>
      <c r="N49" s="225">
        <v>0.22412989393004101</v>
      </c>
      <c r="O49" s="223">
        <v>1.1612087353359899</v>
      </c>
      <c r="P49" s="225">
        <v>0.23094926395470899</v>
      </c>
      <c r="Q49" s="223" t="s">
        <v>494</v>
      </c>
      <c r="R49" s="225" t="s">
        <v>494</v>
      </c>
      <c r="S49" s="223">
        <v>11.463292474811301</v>
      </c>
      <c r="T49" s="225">
        <v>0.31564522678451001</v>
      </c>
      <c r="U49" s="223">
        <v>11.3802583508652</v>
      </c>
      <c r="V49" s="225">
        <v>0.372632081745427</v>
      </c>
      <c r="W49" s="223">
        <v>14.170563326065301</v>
      </c>
      <c r="X49" s="225">
        <v>0.42383996419700198</v>
      </c>
      <c r="Y49" s="223" t="s">
        <v>494</v>
      </c>
      <c r="Z49" s="225" t="s">
        <v>494</v>
      </c>
      <c r="AA49" s="223">
        <v>2.7072708512540702</v>
      </c>
      <c r="AB49" s="225">
        <v>0.52846213151214605</v>
      </c>
      <c r="AC49" s="223">
        <v>2.7903049752001401</v>
      </c>
      <c r="AD49" s="225">
        <v>0.56435359801851703</v>
      </c>
      <c r="AE49" s="223" t="s">
        <v>494</v>
      </c>
      <c r="AF49" s="225" t="s">
        <v>494</v>
      </c>
      <c r="AG49" s="223">
        <v>81.100368661289593</v>
      </c>
      <c r="AH49" s="225">
        <v>0.40035862574206599</v>
      </c>
      <c r="AI49" s="223">
        <v>82.117386920045504</v>
      </c>
      <c r="AJ49" s="225">
        <v>0.44542862245908998</v>
      </c>
      <c r="AK49" s="223">
        <v>78.454710489215799</v>
      </c>
      <c r="AL49" s="225">
        <v>0.48441246292443002</v>
      </c>
      <c r="AM49" s="223" t="s">
        <v>494</v>
      </c>
      <c r="AN49" s="225" t="s">
        <v>494</v>
      </c>
      <c r="AO49" s="223">
        <v>-2.64565817207371</v>
      </c>
      <c r="AP49" s="225">
        <v>0.62844447920447799</v>
      </c>
      <c r="AQ49" s="223">
        <v>-3.66267643082971</v>
      </c>
      <c r="AR49" s="239">
        <v>0.65807453372875202</v>
      </c>
    </row>
    <row r="50" spans="1:44" ht="13" customHeight="1" x14ac:dyDescent="0.25">
      <c r="A50" s="26" t="s">
        <v>437</v>
      </c>
      <c r="B50" s="184">
        <v>2</v>
      </c>
      <c r="C50" s="223">
        <v>7.7694820853296997</v>
      </c>
      <c r="D50" s="225">
        <v>0.19163255836415999</v>
      </c>
      <c r="E50" s="223" t="s">
        <v>494</v>
      </c>
      <c r="F50" s="225" t="s">
        <v>494</v>
      </c>
      <c r="G50" s="223">
        <v>8.5915802315954597</v>
      </c>
      <c r="H50" s="225">
        <v>0.230056107308481</v>
      </c>
      <c r="I50" s="223">
        <v>10.1453074322686</v>
      </c>
      <c r="J50" s="225">
        <v>0.205449659292048</v>
      </c>
      <c r="K50" s="223">
        <v>2.3758253469388602</v>
      </c>
      <c r="L50" s="225">
        <v>0.28094946152006001</v>
      </c>
      <c r="M50" s="223" t="s">
        <v>494</v>
      </c>
      <c r="N50" s="225" t="s">
        <v>494</v>
      </c>
      <c r="O50" s="223">
        <v>1.5537272006731</v>
      </c>
      <c r="P50" s="225">
        <v>0.30844022923923198</v>
      </c>
      <c r="Q50" s="223">
        <v>13.8347552764537</v>
      </c>
      <c r="R50" s="225">
        <v>0.49476022363529498</v>
      </c>
      <c r="S50" s="223" t="s">
        <v>494</v>
      </c>
      <c r="T50" s="225" t="s">
        <v>494</v>
      </c>
      <c r="U50" s="223">
        <v>18.008279567759399</v>
      </c>
      <c r="V50" s="225">
        <v>0.29411091400482797</v>
      </c>
      <c r="W50" s="223">
        <v>21.490769594562298</v>
      </c>
      <c r="X50" s="225">
        <v>0.36413320448626102</v>
      </c>
      <c r="Y50" s="223">
        <v>7.65601431810863</v>
      </c>
      <c r="Z50" s="225">
        <v>0.61431316891393495</v>
      </c>
      <c r="AA50" s="223" t="s">
        <v>494</v>
      </c>
      <c r="AB50" s="225" t="s">
        <v>494</v>
      </c>
      <c r="AC50" s="223">
        <v>3.48249002680287</v>
      </c>
      <c r="AD50" s="225">
        <v>0.46807501572524501</v>
      </c>
      <c r="AE50" s="223">
        <v>78.183452197788199</v>
      </c>
      <c r="AF50" s="225">
        <v>0.61185911544595695</v>
      </c>
      <c r="AG50" s="223" t="s">
        <v>494</v>
      </c>
      <c r="AH50" s="225" t="s">
        <v>494</v>
      </c>
      <c r="AI50" s="223">
        <v>72.494618758102902</v>
      </c>
      <c r="AJ50" s="225">
        <v>0.457278943702985</v>
      </c>
      <c r="AK50" s="223">
        <v>67.792099238240795</v>
      </c>
      <c r="AL50" s="225">
        <v>0.47042201362892899</v>
      </c>
      <c r="AM50" s="223">
        <v>-10.391352959547399</v>
      </c>
      <c r="AN50" s="225">
        <v>0.77179559992332503</v>
      </c>
      <c r="AO50" s="223" t="s">
        <v>494</v>
      </c>
      <c r="AP50" s="225" t="s">
        <v>494</v>
      </c>
      <c r="AQ50" s="223">
        <v>-4.7025195198621397</v>
      </c>
      <c r="AR50" s="239">
        <v>0.65604946708370504</v>
      </c>
    </row>
    <row r="51" spans="1:44" ht="13" customHeight="1" x14ac:dyDescent="0.25">
      <c r="A51" s="26" t="s">
        <v>438</v>
      </c>
      <c r="B51" s="184">
        <v>2</v>
      </c>
      <c r="C51" s="223" t="s">
        <v>494</v>
      </c>
      <c r="D51" s="225" t="s">
        <v>494</v>
      </c>
      <c r="E51" s="223" t="s">
        <v>494</v>
      </c>
      <c r="F51" s="225" t="s">
        <v>494</v>
      </c>
      <c r="G51" s="223">
        <v>8.4794189266485702</v>
      </c>
      <c r="H51" s="225">
        <v>0.115501267711153</v>
      </c>
      <c r="I51" s="223">
        <v>8.6374390643902004</v>
      </c>
      <c r="J51" s="225">
        <v>0.23284367205034001</v>
      </c>
      <c r="K51" s="223" t="s">
        <v>494</v>
      </c>
      <c r="L51" s="225" t="s">
        <v>494</v>
      </c>
      <c r="M51" s="223" t="s">
        <v>494</v>
      </c>
      <c r="N51" s="225" t="s">
        <v>494</v>
      </c>
      <c r="O51" s="223">
        <v>0.15802013774163001</v>
      </c>
      <c r="P51" s="225">
        <v>0.25991675293595401</v>
      </c>
      <c r="Q51" s="223" t="s">
        <v>494</v>
      </c>
      <c r="R51" s="225" t="s">
        <v>494</v>
      </c>
      <c r="S51" s="223" t="s">
        <v>494</v>
      </c>
      <c r="T51" s="225" t="s">
        <v>494</v>
      </c>
      <c r="U51" s="223">
        <v>13.7647551632506</v>
      </c>
      <c r="V51" s="225">
        <v>0.185835918368286</v>
      </c>
      <c r="W51" s="223">
        <v>15.6155748008775</v>
      </c>
      <c r="X51" s="225">
        <v>0.43392873655766101</v>
      </c>
      <c r="Y51" s="223" t="s">
        <v>494</v>
      </c>
      <c r="Z51" s="225" t="s">
        <v>494</v>
      </c>
      <c r="AA51" s="223" t="s">
        <v>494</v>
      </c>
      <c r="AB51" s="225" t="s">
        <v>494</v>
      </c>
      <c r="AC51" s="223">
        <v>1.8508196376268999</v>
      </c>
      <c r="AD51" s="225">
        <v>0.472047812161345</v>
      </c>
      <c r="AE51" s="223" t="s">
        <v>494</v>
      </c>
      <c r="AF51" s="225" t="s">
        <v>494</v>
      </c>
      <c r="AG51" s="223" t="s">
        <v>494</v>
      </c>
      <c r="AH51" s="225" t="s">
        <v>494</v>
      </c>
      <c r="AI51" s="223">
        <v>75.735744131103303</v>
      </c>
      <c r="AJ51" s="225">
        <v>0.24137004767384401</v>
      </c>
      <c r="AK51" s="223">
        <v>75.034890152267806</v>
      </c>
      <c r="AL51" s="225">
        <v>0.60037023390236</v>
      </c>
      <c r="AM51" s="223" t="s">
        <v>494</v>
      </c>
      <c r="AN51" s="225" t="s">
        <v>494</v>
      </c>
      <c r="AO51" s="223" t="s">
        <v>494</v>
      </c>
      <c r="AP51" s="225" t="s">
        <v>494</v>
      </c>
      <c r="AQ51" s="223">
        <v>-0.70085397883549705</v>
      </c>
      <c r="AR51" s="239">
        <v>0.64707334798309202</v>
      </c>
    </row>
    <row r="52" spans="1:44" ht="13" customHeight="1" x14ac:dyDescent="0.25">
      <c r="A52" s="26" t="s">
        <v>439</v>
      </c>
      <c r="B52" s="184">
        <v>2</v>
      </c>
      <c r="C52" s="223" t="s">
        <v>494</v>
      </c>
      <c r="D52" s="225" t="s">
        <v>494</v>
      </c>
      <c r="E52" s="223">
        <v>6.48342996044755</v>
      </c>
      <c r="F52" s="225">
        <v>0.22600964142225999</v>
      </c>
      <c r="G52" s="223">
        <v>6.9383681072393903</v>
      </c>
      <c r="H52" s="225">
        <v>0.24757644867523301</v>
      </c>
      <c r="I52" s="223">
        <v>7.6064775823302604</v>
      </c>
      <c r="J52" s="225">
        <v>0.32532195336969699</v>
      </c>
      <c r="K52" s="223" t="s">
        <v>494</v>
      </c>
      <c r="L52" s="225" t="s">
        <v>494</v>
      </c>
      <c r="M52" s="223">
        <v>1.1230476218827099</v>
      </c>
      <c r="N52" s="225">
        <v>0.39612464119276097</v>
      </c>
      <c r="O52" s="223">
        <v>0.66810947509086505</v>
      </c>
      <c r="P52" s="225">
        <v>0.408813492050979</v>
      </c>
      <c r="Q52" s="223" t="s">
        <v>494</v>
      </c>
      <c r="R52" s="225" t="s">
        <v>494</v>
      </c>
      <c r="S52" s="223">
        <v>13.392531275099699</v>
      </c>
      <c r="T52" s="225">
        <v>0.60597360676818901</v>
      </c>
      <c r="U52" s="223">
        <v>13.382893309977799</v>
      </c>
      <c r="V52" s="225">
        <v>0.95775710991546203</v>
      </c>
      <c r="W52" s="223">
        <v>17.2182873100145</v>
      </c>
      <c r="X52" s="225">
        <v>0.72374315425951996</v>
      </c>
      <c r="Y52" s="223" t="s">
        <v>494</v>
      </c>
      <c r="Z52" s="225" t="s">
        <v>494</v>
      </c>
      <c r="AA52" s="223">
        <v>3.8257560349147099</v>
      </c>
      <c r="AB52" s="225">
        <v>0.94393228858704004</v>
      </c>
      <c r="AC52" s="223">
        <v>3.83539400003664</v>
      </c>
      <c r="AD52" s="225">
        <v>1.20045942660764</v>
      </c>
      <c r="AE52" s="223" t="s">
        <v>494</v>
      </c>
      <c r="AF52" s="225" t="s">
        <v>494</v>
      </c>
      <c r="AG52" s="223">
        <v>79.721960890647907</v>
      </c>
      <c r="AH52" s="225">
        <v>0.74572004549521897</v>
      </c>
      <c r="AI52" s="223">
        <v>79.200377716506907</v>
      </c>
      <c r="AJ52" s="225">
        <v>1.1176296542017301</v>
      </c>
      <c r="AK52" s="223">
        <v>75.091958352706698</v>
      </c>
      <c r="AL52" s="225">
        <v>0.86465696795428404</v>
      </c>
      <c r="AM52" s="223" t="s">
        <v>494</v>
      </c>
      <c r="AN52" s="225" t="s">
        <v>494</v>
      </c>
      <c r="AO52" s="223">
        <v>-4.63000253794121</v>
      </c>
      <c r="AP52" s="225">
        <v>1.1418099922864999</v>
      </c>
      <c r="AQ52" s="223">
        <v>-4.1084193638001896</v>
      </c>
      <c r="AR52" s="239">
        <v>1.4130561617228701</v>
      </c>
    </row>
    <row r="53" spans="1:44" ht="13" customHeight="1" x14ac:dyDescent="0.25">
      <c r="A53" s="26" t="s">
        <v>441</v>
      </c>
      <c r="B53" s="184">
        <v>2</v>
      </c>
      <c r="C53" s="223" t="s">
        <v>494</v>
      </c>
      <c r="D53" s="225" t="s">
        <v>494</v>
      </c>
      <c r="E53" s="223" t="s">
        <v>494</v>
      </c>
      <c r="F53" s="225" t="s">
        <v>494</v>
      </c>
      <c r="G53" s="223">
        <v>5.7170486166727503</v>
      </c>
      <c r="H53" s="225">
        <v>0.21772159073359401</v>
      </c>
      <c r="I53" s="223">
        <v>7.5973968968541099</v>
      </c>
      <c r="J53" s="225">
        <v>0.175278396382965</v>
      </c>
      <c r="K53" s="223" t="s">
        <v>494</v>
      </c>
      <c r="L53" s="225" t="s">
        <v>494</v>
      </c>
      <c r="M53" s="223" t="s">
        <v>494</v>
      </c>
      <c r="N53" s="225" t="s">
        <v>494</v>
      </c>
      <c r="O53" s="223">
        <v>1.88034828018136</v>
      </c>
      <c r="P53" s="225">
        <v>0.27950886803489799</v>
      </c>
      <c r="Q53" s="223" t="s">
        <v>494</v>
      </c>
      <c r="R53" s="225" t="s">
        <v>494</v>
      </c>
      <c r="S53" s="223" t="s">
        <v>494</v>
      </c>
      <c r="T53" s="225" t="s">
        <v>494</v>
      </c>
      <c r="U53" s="223">
        <v>8.1785997304982203</v>
      </c>
      <c r="V53" s="225">
        <v>0.27137137879281797</v>
      </c>
      <c r="W53" s="223">
        <v>11.065006809681</v>
      </c>
      <c r="X53" s="225">
        <v>0.22513688394975401</v>
      </c>
      <c r="Y53" s="223" t="s">
        <v>494</v>
      </c>
      <c r="Z53" s="225" t="s">
        <v>494</v>
      </c>
      <c r="AA53" s="223" t="s">
        <v>494</v>
      </c>
      <c r="AB53" s="225" t="s">
        <v>494</v>
      </c>
      <c r="AC53" s="223">
        <v>2.8864070791827898</v>
      </c>
      <c r="AD53" s="225">
        <v>0.352603235581468</v>
      </c>
      <c r="AE53" s="223" t="s">
        <v>494</v>
      </c>
      <c r="AF53" s="225" t="s">
        <v>494</v>
      </c>
      <c r="AG53" s="223" t="s">
        <v>494</v>
      </c>
      <c r="AH53" s="225" t="s">
        <v>494</v>
      </c>
      <c r="AI53" s="223">
        <v>85.427877469650198</v>
      </c>
      <c r="AJ53" s="225">
        <v>0.46452247542003999</v>
      </c>
      <c r="AK53" s="223">
        <v>81.158162626141802</v>
      </c>
      <c r="AL53" s="225">
        <v>0.33420997575619898</v>
      </c>
      <c r="AM53" s="223" t="s">
        <v>494</v>
      </c>
      <c r="AN53" s="225" t="s">
        <v>494</v>
      </c>
      <c r="AO53" s="223" t="s">
        <v>494</v>
      </c>
      <c r="AP53" s="225" t="s">
        <v>494</v>
      </c>
      <c r="AQ53" s="223">
        <v>-4.2697148435083996</v>
      </c>
      <c r="AR53" s="239">
        <v>0.57225644431960798</v>
      </c>
    </row>
    <row r="54" spans="1:44" ht="13" customHeight="1" x14ac:dyDescent="0.25">
      <c r="A54" s="211" t="s">
        <v>477</v>
      </c>
      <c r="B54" s="185">
        <v>2</v>
      </c>
      <c r="C54" s="224" t="s">
        <v>494</v>
      </c>
      <c r="D54" s="226" t="s">
        <v>494</v>
      </c>
      <c r="E54" s="224" t="s">
        <v>494</v>
      </c>
      <c r="F54" s="226" t="s">
        <v>494</v>
      </c>
      <c r="G54" s="224">
        <v>7.867360001872</v>
      </c>
      <c r="H54" s="226">
        <v>3.65482564866745E-2</v>
      </c>
      <c r="I54" s="224">
        <v>9.0476495883237398</v>
      </c>
      <c r="J54" s="226">
        <v>4.7116806115445199E-2</v>
      </c>
      <c r="K54" s="224" t="s">
        <v>494</v>
      </c>
      <c r="L54" s="226" t="s">
        <v>494</v>
      </c>
      <c r="M54" s="224" t="s">
        <v>494</v>
      </c>
      <c r="N54" s="226" t="s">
        <v>494</v>
      </c>
      <c r="O54" s="224">
        <v>1.18028958645174</v>
      </c>
      <c r="P54" s="226">
        <v>5.9630264721332503E-2</v>
      </c>
      <c r="Q54" s="224" t="s">
        <v>494</v>
      </c>
      <c r="R54" s="226" t="s">
        <v>494</v>
      </c>
      <c r="S54" s="224" t="s">
        <v>494</v>
      </c>
      <c r="T54" s="226" t="s">
        <v>494</v>
      </c>
      <c r="U54" s="224">
        <v>13.3817067697903</v>
      </c>
      <c r="V54" s="226">
        <v>7.4840181652902196E-2</v>
      </c>
      <c r="W54" s="224">
        <v>15.5471008527956</v>
      </c>
      <c r="X54" s="226">
        <v>7.87517272869558E-2</v>
      </c>
      <c r="Y54" s="224" t="s">
        <v>494</v>
      </c>
      <c r="Z54" s="226" t="s">
        <v>494</v>
      </c>
      <c r="AA54" s="224" t="s">
        <v>494</v>
      </c>
      <c r="AB54" s="226" t="s">
        <v>494</v>
      </c>
      <c r="AC54" s="224">
        <v>2.1653940830052698</v>
      </c>
      <c r="AD54" s="226">
        <v>0.108641094161088</v>
      </c>
      <c r="AE54" s="224" t="s">
        <v>494</v>
      </c>
      <c r="AF54" s="226" t="s">
        <v>494</v>
      </c>
      <c r="AG54" s="224" t="s">
        <v>494</v>
      </c>
      <c r="AH54" s="226" t="s">
        <v>494</v>
      </c>
      <c r="AI54" s="224">
        <v>78.098536042434404</v>
      </c>
      <c r="AJ54" s="226">
        <v>9.4138648892773499E-2</v>
      </c>
      <c r="AK54" s="224">
        <v>75.118298463769307</v>
      </c>
      <c r="AL54" s="226">
        <v>0.10166156890297</v>
      </c>
      <c r="AM54" s="224" t="s">
        <v>494</v>
      </c>
      <c r="AN54" s="226" t="s">
        <v>494</v>
      </c>
      <c r="AO54" s="224" t="s">
        <v>494</v>
      </c>
      <c r="AP54" s="226" t="s">
        <v>494</v>
      </c>
      <c r="AQ54" s="224">
        <v>-2.9802375786651099</v>
      </c>
      <c r="AR54" s="242">
        <v>0.13855381556337701</v>
      </c>
    </row>
    <row r="55" spans="1:44" ht="13" customHeight="1" x14ac:dyDescent="0.25">
      <c r="A55" s="26" t="s">
        <v>445</v>
      </c>
      <c r="B55" s="184">
        <v>2</v>
      </c>
      <c r="C55" s="223" t="s">
        <v>494</v>
      </c>
      <c r="D55" s="225" t="s">
        <v>494</v>
      </c>
      <c r="E55" s="223">
        <v>7.2532827595031204</v>
      </c>
      <c r="F55" s="225">
        <v>0.208429878668558</v>
      </c>
      <c r="G55" s="223">
        <v>6.4752740647916101</v>
      </c>
      <c r="H55" s="225">
        <v>0.31455399605907503</v>
      </c>
      <c r="I55" s="223">
        <v>7.5184660497552898</v>
      </c>
      <c r="J55" s="225">
        <v>0.26642842098053898</v>
      </c>
      <c r="K55" s="223" t="s">
        <v>494</v>
      </c>
      <c r="L55" s="225" t="s">
        <v>494</v>
      </c>
      <c r="M55" s="223">
        <v>0.26518329025216397</v>
      </c>
      <c r="N55" s="225">
        <v>0.338270775899979</v>
      </c>
      <c r="O55" s="223">
        <v>1.0431919849636799</v>
      </c>
      <c r="P55" s="225">
        <v>0.41222362855968903</v>
      </c>
      <c r="Q55" s="223" t="s">
        <v>494</v>
      </c>
      <c r="R55" s="225" t="s">
        <v>494</v>
      </c>
      <c r="S55" s="223">
        <v>13.560573634392799</v>
      </c>
      <c r="T55" s="225">
        <v>0.47201811751642198</v>
      </c>
      <c r="U55" s="223">
        <v>12.850541581129001</v>
      </c>
      <c r="V55" s="225">
        <v>0.65157046342371505</v>
      </c>
      <c r="W55" s="223">
        <v>19.707393557840302</v>
      </c>
      <c r="X55" s="225">
        <v>1.13887533563933</v>
      </c>
      <c r="Y55" s="223" t="s">
        <v>494</v>
      </c>
      <c r="Z55" s="225" t="s">
        <v>494</v>
      </c>
      <c r="AA55" s="223">
        <v>6.1468199234474898</v>
      </c>
      <c r="AB55" s="225">
        <v>1.2328171532678101</v>
      </c>
      <c r="AC55" s="223">
        <v>6.8568519767112601</v>
      </c>
      <c r="AD55" s="225">
        <v>1.3120903547141101</v>
      </c>
      <c r="AE55" s="223" t="s">
        <v>494</v>
      </c>
      <c r="AF55" s="225" t="s">
        <v>494</v>
      </c>
      <c r="AG55" s="223">
        <v>78.957767308627396</v>
      </c>
      <c r="AH55" s="225">
        <v>0.55911291710609101</v>
      </c>
      <c r="AI55" s="223">
        <v>80.614183703558695</v>
      </c>
      <c r="AJ55" s="225">
        <v>0.86314860422934303</v>
      </c>
      <c r="AK55" s="223">
        <v>72.778134740850902</v>
      </c>
      <c r="AL55" s="225">
        <v>1.14391499018346</v>
      </c>
      <c r="AM55" s="223" t="s">
        <v>494</v>
      </c>
      <c r="AN55" s="225" t="s">
        <v>494</v>
      </c>
      <c r="AO55" s="223">
        <v>-6.1796325677764896</v>
      </c>
      <c r="AP55" s="225">
        <v>1.2732434012557501</v>
      </c>
      <c r="AQ55" s="223">
        <v>-7.8360489627078103</v>
      </c>
      <c r="AR55" s="239">
        <v>1.43302722156611</v>
      </c>
    </row>
    <row r="56" spans="1:44" ht="13" customHeight="1" x14ac:dyDescent="0.25">
      <c r="A56" s="26" t="s">
        <v>446</v>
      </c>
      <c r="B56" s="184">
        <v>2</v>
      </c>
      <c r="C56" s="223">
        <v>9.5330157222643308</v>
      </c>
      <c r="D56" s="225">
        <v>0.54216395463087297</v>
      </c>
      <c r="E56" s="223">
        <v>9.5083360617859398</v>
      </c>
      <c r="F56" s="225">
        <v>0.22734030989448201</v>
      </c>
      <c r="G56" s="223">
        <v>9.9429512995589597</v>
      </c>
      <c r="H56" s="225">
        <v>0.21601202616592</v>
      </c>
      <c r="I56" s="223">
        <v>10.662652733434699</v>
      </c>
      <c r="J56" s="225">
        <v>0.388994391630687</v>
      </c>
      <c r="K56" s="223">
        <v>1.1296370111704099</v>
      </c>
      <c r="L56" s="225">
        <v>0.66727684690922295</v>
      </c>
      <c r="M56" s="223">
        <v>1.1543166716488</v>
      </c>
      <c r="N56" s="225">
        <v>0.45055549405489098</v>
      </c>
      <c r="O56" s="223">
        <v>0.71970143387578001</v>
      </c>
      <c r="P56" s="225">
        <v>0.444946999280178</v>
      </c>
      <c r="Q56" s="223">
        <v>16.026587138264802</v>
      </c>
      <c r="R56" s="225">
        <v>0.61577217669103401</v>
      </c>
      <c r="S56" s="223">
        <v>16.043703247250299</v>
      </c>
      <c r="T56" s="225">
        <v>0.43696702174153101</v>
      </c>
      <c r="U56" s="223">
        <v>17.2606394735854</v>
      </c>
      <c r="V56" s="225">
        <v>0.47495545726717198</v>
      </c>
      <c r="W56" s="223">
        <v>19.680160182411299</v>
      </c>
      <c r="X56" s="225">
        <v>0.589955477223022</v>
      </c>
      <c r="Y56" s="223">
        <v>3.6535730441465102</v>
      </c>
      <c r="Z56" s="225">
        <v>0.85277361514780603</v>
      </c>
      <c r="AA56" s="223">
        <v>3.6364569351610698</v>
      </c>
      <c r="AB56" s="225">
        <v>0.73415777813431005</v>
      </c>
      <c r="AC56" s="223">
        <v>2.4195207088259498</v>
      </c>
      <c r="AD56" s="225">
        <v>0.757383754442431</v>
      </c>
      <c r="AE56" s="223">
        <v>74.473674238345197</v>
      </c>
      <c r="AF56" s="225">
        <v>1.0005195470961299</v>
      </c>
      <c r="AG56" s="223">
        <v>73.772450851387205</v>
      </c>
      <c r="AH56" s="225">
        <v>0.51866047895618905</v>
      </c>
      <c r="AI56" s="223">
        <v>72.253950305520107</v>
      </c>
      <c r="AJ56" s="225">
        <v>0.568412911719401</v>
      </c>
      <c r="AK56" s="223">
        <v>69.597878549776894</v>
      </c>
      <c r="AL56" s="225">
        <v>0.88070966639455595</v>
      </c>
      <c r="AM56" s="223">
        <v>-4.8757956885683003</v>
      </c>
      <c r="AN56" s="225">
        <v>1.3329249343463601</v>
      </c>
      <c r="AO56" s="223">
        <v>-4.1745723016102803</v>
      </c>
      <c r="AP56" s="225">
        <v>1.0220852258553901</v>
      </c>
      <c r="AQ56" s="223">
        <v>-2.6560717557432101</v>
      </c>
      <c r="AR56" s="239">
        <v>1.0482093086259701</v>
      </c>
    </row>
    <row r="57" spans="1:44" ht="13" customHeight="1" x14ac:dyDescent="0.25">
      <c r="A57" s="26" t="s">
        <v>447</v>
      </c>
      <c r="B57" s="184">
        <v>2</v>
      </c>
      <c r="C57" s="223" t="s">
        <v>494</v>
      </c>
      <c r="D57" s="225" t="s">
        <v>494</v>
      </c>
      <c r="E57" s="223">
        <v>6.6060390077939299</v>
      </c>
      <c r="F57" s="225">
        <v>0.13846997561948801</v>
      </c>
      <c r="G57" s="223">
        <v>7.7243016082102498</v>
      </c>
      <c r="H57" s="225">
        <v>0.25196010384079098</v>
      </c>
      <c r="I57" s="223">
        <v>7.8028806313199803</v>
      </c>
      <c r="J57" s="225">
        <v>0.411198948877395</v>
      </c>
      <c r="K57" s="223" t="s">
        <v>494</v>
      </c>
      <c r="L57" s="225" t="s">
        <v>494</v>
      </c>
      <c r="M57" s="223">
        <v>1.1968416235260499</v>
      </c>
      <c r="N57" s="225">
        <v>0.43388766945597401</v>
      </c>
      <c r="O57" s="223">
        <v>7.85790231097305E-2</v>
      </c>
      <c r="P57" s="225">
        <v>0.48225353237206797</v>
      </c>
      <c r="Q57" s="223" t="s">
        <v>494</v>
      </c>
      <c r="R57" s="225" t="s">
        <v>494</v>
      </c>
      <c r="S57" s="223">
        <v>12.195746685250301</v>
      </c>
      <c r="T57" s="225">
        <v>0.30099665523736602</v>
      </c>
      <c r="U57" s="223">
        <v>14.973018128106901</v>
      </c>
      <c r="V57" s="225">
        <v>0.47592686050905902</v>
      </c>
      <c r="W57" s="223">
        <v>16.988694983267798</v>
      </c>
      <c r="X57" s="225">
        <v>0.89844669315799697</v>
      </c>
      <c r="Y57" s="223" t="s">
        <v>494</v>
      </c>
      <c r="Z57" s="225" t="s">
        <v>494</v>
      </c>
      <c r="AA57" s="223">
        <v>4.7929482980175102</v>
      </c>
      <c r="AB57" s="225">
        <v>0.94752596107474596</v>
      </c>
      <c r="AC57" s="223">
        <v>2.0156768551608399</v>
      </c>
      <c r="AD57" s="225">
        <v>1.0167166945617401</v>
      </c>
      <c r="AE57" s="223" t="s">
        <v>494</v>
      </c>
      <c r="AF57" s="225" t="s">
        <v>494</v>
      </c>
      <c r="AG57" s="223">
        <v>80.806582413021601</v>
      </c>
      <c r="AH57" s="225">
        <v>0.33318526930113301</v>
      </c>
      <c r="AI57" s="223">
        <v>76.825684279416905</v>
      </c>
      <c r="AJ57" s="225">
        <v>0.55353857222375702</v>
      </c>
      <c r="AK57" s="223">
        <v>75.112167146169796</v>
      </c>
      <c r="AL57" s="225">
        <v>1.0341724852990899</v>
      </c>
      <c r="AM57" s="223" t="s">
        <v>494</v>
      </c>
      <c r="AN57" s="225" t="s">
        <v>494</v>
      </c>
      <c r="AO57" s="223">
        <v>-5.6944152668518804</v>
      </c>
      <c r="AP57" s="225">
        <v>1.0865197435062799</v>
      </c>
      <c r="AQ57" s="223">
        <v>-1.7135171332471699</v>
      </c>
      <c r="AR57" s="239">
        <v>1.17299517487891</v>
      </c>
    </row>
    <row r="58" spans="1:44" ht="13" customHeight="1" x14ac:dyDescent="0.25">
      <c r="A58" s="27" t="s">
        <v>448</v>
      </c>
      <c r="B58" s="200">
        <v>2</v>
      </c>
      <c r="C58" s="233">
        <v>8.0971748551737495</v>
      </c>
      <c r="D58" s="234">
        <v>0.16963079633238701</v>
      </c>
      <c r="E58" s="233">
        <v>7.5516440016534396</v>
      </c>
      <c r="F58" s="234">
        <v>0.17526835347758099</v>
      </c>
      <c r="G58" s="233">
        <v>7.6072376128397599</v>
      </c>
      <c r="H58" s="234">
        <v>0.123251707346919</v>
      </c>
      <c r="I58" s="233">
        <v>8.3085979509532493</v>
      </c>
      <c r="J58" s="234">
        <v>0.239324556132196</v>
      </c>
      <c r="K58" s="233">
        <v>0.21142309577950499</v>
      </c>
      <c r="L58" s="234">
        <v>0.293344252086576</v>
      </c>
      <c r="M58" s="233">
        <v>0.75695394929981197</v>
      </c>
      <c r="N58" s="234">
        <v>0.29663991454053401</v>
      </c>
      <c r="O58" s="233">
        <v>0.70136033811349097</v>
      </c>
      <c r="P58" s="234">
        <v>0.26919737467479699</v>
      </c>
      <c r="Q58" s="233">
        <v>10.875651564973399</v>
      </c>
      <c r="R58" s="234">
        <v>0.27544165073337701</v>
      </c>
      <c r="S58" s="233">
        <v>8.9354548709117108</v>
      </c>
      <c r="T58" s="234">
        <v>0.28379484546748002</v>
      </c>
      <c r="U58" s="233">
        <v>9.6703727989258805</v>
      </c>
      <c r="V58" s="234">
        <v>0.28433583025998899</v>
      </c>
      <c r="W58" s="233">
        <v>14.7489652976209</v>
      </c>
      <c r="X58" s="234">
        <v>0.63516380235578995</v>
      </c>
      <c r="Y58" s="233">
        <v>3.8733137326475302</v>
      </c>
      <c r="Z58" s="234">
        <v>0.69231579411551203</v>
      </c>
      <c r="AA58" s="233">
        <v>5.8135104267092297</v>
      </c>
      <c r="AB58" s="234">
        <v>0.69568137112975503</v>
      </c>
      <c r="AC58" s="233">
        <v>5.0785924986950501</v>
      </c>
      <c r="AD58" s="234">
        <v>0.69590223465132095</v>
      </c>
      <c r="AE58" s="233">
        <v>80.951613228777205</v>
      </c>
      <c r="AF58" s="234">
        <v>0.36138395250320599</v>
      </c>
      <c r="AG58" s="233">
        <v>83.046569521040098</v>
      </c>
      <c r="AH58" s="234">
        <v>0.37540370344294399</v>
      </c>
      <c r="AI58" s="233">
        <v>82.294399187763105</v>
      </c>
      <c r="AJ58" s="234">
        <v>0.34534048359775998</v>
      </c>
      <c r="AK58" s="233">
        <v>76.661693578102103</v>
      </c>
      <c r="AL58" s="234">
        <v>0.78354860812584903</v>
      </c>
      <c r="AM58" s="233">
        <v>-4.2899196506750696</v>
      </c>
      <c r="AN58" s="234">
        <v>0.86287124324709996</v>
      </c>
      <c r="AO58" s="233">
        <v>-6.3848759429379696</v>
      </c>
      <c r="AP58" s="234">
        <v>0.86883621117828302</v>
      </c>
      <c r="AQ58" s="233">
        <v>-5.6327056096609702</v>
      </c>
      <c r="AR58" s="243">
        <v>0.85627593152411496</v>
      </c>
    </row>
    <row r="59" spans="1:44" ht="13" customHeight="1" x14ac:dyDescent="0.25">
      <c r="A59" s="237"/>
      <c r="B59" s="227"/>
      <c r="C59" s="228" t="s">
        <v>1968</v>
      </c>
      <c r="D59" s="229" t="s">
        <v>1969</v>
      </c>
      <c r="E59" s="228" t="s">
        <v>1970</v>
      </c>
      <c r="F59" s="229" t="s">
        <v>1971</v>
      </c>
      <c r="G59" s="228" t="s">
        <v>1972</v>
      </c>
      <c r="H59" s="229" t="s">
        <v>1973</v>
      </c>
      <c r="I59" s="228" t="s">
        <v>1034</v>
      </c>
      <c r="J59" s="229" t="s">
        <v>1035</v>
      </c>
      <c r="K59" s="228" t="s">
        <v>1974</v>
      </c>
      <c r="L59" s="229" t="s">
        <v>1975</v>
      </c>
      <c r="M59" s="228" t="s">
        <v>1976</v>
      </c>
      <c r="N59" s="229" t="s">
        <v>1977</v>
      </c>
      <c r="O59" s="228" t="s">
        <v>1978</v>
      </c>
      <c r="P59" s="229" t="s">
        <v>1979</v>
      </c>
      <c r="Q59" s="228" t="s">
        <v>1980</v>
      </c>
      <c r="R59" s="229" t="s">
        <v>1981</v>
      </c>
      <c r="S59" s="228" t="s">
        <v>1982</v>
      </c>
      <c r="T59" s="229" t="s">
        <v>1983</v>
      </c>
      <c r="U59" s="228" t="s">
        <v>1984</v>
      </c>
      <c r="V59" s="229" t="s">
        <v>1985</v>
      </c>
      <c r="W59" s="228" t="s">
        <v>1042</v>
      </c>
      <c r="X59" s="229" t="s">
        <v>1043</v>
      </c>
      <c r="Y59" s="228" t="s">
        <v>1986</v>
      </c>
      <c r="Z59" s="229" t="s">
        <v>1987</v>
      </c>
      <c r="AA59" s="228" t="s">
        <v>1988</v>
      </c>
      <c r="AB59" s="229" t="s">
        <v>1989</v>
      </c>
      <c r="AC59" s="228" t="s">
        <v>1990</v>
      </c>
      <c r="AD59" s="229" t="s">
        <v>1991</v>
      </c>
      <c r="AE59" s="228" t="s">
        <v>1992</v>
      </c>
      <c r="AF59" s="229" t="s">
        <v>1993</v>
      </c>
      <c r="AG59" s="228" t="s">
        <v>1994</v>
      </c>
      <c r="AH59" s="229" t="s">
        <v>1995</v>
      </c>
      <c r="AI59" s="228" t="s">
        <v>1996</v>
      </c>
      <c r="AJ59" s="229" t="s">
        <v>1997</v>
      </c>
      <c r="AK59" s="228" t="s">
        <v>1050</v>
      </c>
      <c r="AL59" s="229" t="s">
        <v>1051</v>
      </c>
      <c r="AM59" s="228" t="s">
        <v>1998</v>
      </c>
      <c r="AN59" s="229" t="s">
        <v>1999</v>
      </c>
      <c r="AO59" s="228" t="s">
        <v>2000</v>
      </c>
      <c r="AP59" s="229" t="s">
        <v>2001</v>
      </c>
      <c r="AQ59" s="228" t="s">
        <v>2002</v>
      </c>
      <c r="AR59" s="240" t="s">
        <v>2003</v>
      </c>
    </row>
    <row r="60" spans="1:44" ht="13" customHeight="1" x14ac:dyDescent="0.25">
      <c r="A60" s="26" t="s">
        <v>410</v>
      </c>
      <c r="B60" s="188">
        <v>1</v>
      </c>
      <c r="C60" s="223" t="s">
        <v>494</v>
      </c>
      <c r="D60" s="225" t="s">
        <v>494</v>
      </c>
      <c r="E60" s="223" t="s">
        <v>494</v>
      </c>
      <c r="F60" s="225" t="s">
        <v>494</v>
      </c>
      <c r="G60" s="223">
        <v>6.7326941422811002</v>
      </c>
      <c r="H60" s="225">
        <v>0.18209764499339801</v>
      </c>
      <c r="I60" s="223">
        <v>8.2492320962830306</v>
      </c>
      <c r="J60" s="225">
        <v>0.235926564739869</v>
      </c>
      <c r="K60" s="223" t="s">
        <v>494</v>
      </c>
      <c r="L60" s="225" t="s">
        <v>494</v>
      </c>
      <c r="M60" s="223" t="s">
        <v>494</v>
      </c>
      <c r="N60" s="225" t="s">
        <v>494</v>
      </c>
      <c r="O60" s="223">
        <v>1.5165379540019299</v>
      </c>
      <c r="P60" s="225">
        <v>0.29802834808470302</v>
      </c>
      <c r="Q60" s="223" t="s">
        <v>494</v>
      </c>
      <c r="R60" s="225" t="s">
        <v>494</v>
      </c>
      <c r="S60" s="223" t="s">
        <v>494</v>
      </c>
      <c r="T60" s="225" t="s">
        <v>494</v>
      </c>
      <c r="U60" s="223">
        <v>18.178081690209101</v>
      </c>
      <c r="V60" s="225">
        <v>0.47209790437181198</v>
      </c>
      <c r="W60" s="223">
        <v>18.285073790128099</v>
      </c>
      <c r="X60" s="225">
        <v>0.47691728594890298</v>
      </c>
      <c r="Y60" s="223" t="s">
        <v>494</v>
      </c>
      <c r="Z60" s="225" t="s">
        <v>494</v>
      </c>
      <c r="AA60" s="223" t="s">
        <v>494</v>
      </c>
      <c r="AB60" s="225" t="s">
        <v>494</v>
      </c>
      <c r="AC60" s="223">
        <v>0.106992099919029</v>
      </c>
      <c r="AD60" s="225">
        <v>0.67106372942450498</v>
      </c>
      <c r="AE60" s="223" t="s">
        <v>494</v>
      </c>
      <c r="AF60" s="225" t="s">
        <v>494</v>
      </c>
      <c r="AG60" s="223" t="s">
        <v>494</v>
      </c>
      <c r="AH60" s="225" t="s">
        <v>494</v>
      </c>
      <c r="AI60" s="223">
        <v>75.127943395938402</v>
      </c>
      <c r="AJ60" s="225">
        <v>0.51842849988594097</v>
      </c>
      <c r="AK60" s="223">
        <v>73.417613712689999</v>
      </c>
      <c r="AL60" s="225">
        <v>0.54766981084361599</v>
      </c>
      <c r="AM60" s="223" t="s">
        <v>494</v>
      </c>
      <c r="AN60" s="225" t="s">
        <v>494</v>
      </c>
      <c r="AO60" s="223" t="s">
        <v>494</v>
      </c>
      <c r="AP60" s="225" t="s">
        <v>494</v>
      </c>
      <c r="AQ60" s="223">
        <v>-1.7103296832483299</v>
      </c>
      <c r="AR60" s="239">
        <v>0.75412885583530698</v>
      </c>
    </row>
    <row r="61" spans="1:44" ht="13" customHeight="1" x14ac:dyDescent="0.25">
      <c r="A61" s="26" t="s">
        <v>415</v>
      </c>
      <c r="B61" s="188">
        <v>1</v>
      </c>
      <c r="C61" s="223" t="s">
        <v>494</v>
      </c>
      <c r="D61" s="225" t="s">
        <v>494</v>
      </c>
      <c r="E61" s="223" t="s">
        <v>494</v>
      </c>
      <c r="F61" s="225" t="s">
        <v>494</v>
      </c>
      <c r="G61" s="223">
        <v>6.9354558627477001</v>
      </c>
      <c r="H61" s="225">
        <v>0.197343206490665</v>
      </c>
      <c r="I61" s="223">
        <v>10.7552991457266</v>
      </c>
      <c r="J61" s="225">
        <v>0.26755083300878602</v>
      </c>
      <c r="K61" s="223" t="s">
        <v>494</v>
      </c>
      <c r="L61" s="225" t="s">
        <v>494</v>
      </c>
      <c r="M61" s="223" t="s">
        <v>494</v>
      </c>
      <c r="N61" s="225" t="s">
        <v>494</v>
      </c>
      <c r="O61" s="223">
        <v>3.8198432829789399</v>
      </c>
      <c r="P61" s="225">
        <v>0.332457199338068</v>
      </c>
      <c r="Q61" s="223" t="s">
        <v>494</v>
      </c>
      <c r="R61" s="225" t="s">
        <v>494</v>
      </c>
      <c r="S61" s="223" t="s">
        <v>494</v>
      </c>
      <c r="T61" s="225" t="s">
        <v>494</v>
      </c>
      <c r="U61" s="223">
        <v>14.2070963438658</v>
      </c>
      <c r="V61" s="225">
        <v>0.25059349866026198</v>
      </c>
      <c r="W61" s="223">
        <v>19.388891349811299</v>
      </c>
      <c r="X61" s="225">
        <v>0.32860023227660101</v>
      </c>
      <c r="Y61" s="223" t="s">
        <v>494</v>
      </c>
      <c r="Z61" s="225" t="s">
        <v>494</v>
      </c>
      <c r="AA61" s="223" t="s">
        <v>494</v>
      </c>
      <c r="AB61" s="225" t="s">
        <v>494</v>
      </c>
      <c r="AC61" s="223">
        <v>5.18179500594547</v>
      </c>
      <c r="AD61" s="225">
        <v>0.41324957861203798</v>
      </c>
      <c r="AE61" s="223" t="s">
        <v>494</v>
      </c>
      <c r="AF61" s="225" t="s">
        <v>494</v>
      </c>
      <c r="AG61" s="223" t="s">
        <v>494</v>
      </c>
      <c r="AH61" s="225" t="s">
        <v>494</v>
      </c>
      <c r="AI61" s="223">
        <v>78.798080358671001</v>
      </c>
      <c r="AJ61" s="225">
        <v>0.36900598535838502</v>
      </c>
      <c r="AK61" s="223">
        <v>69.858107053494606</v>
      </c>
      <c r="AL61" s="225">
        <v>0.47820101561024297</v>
      </c>
      <c r="AM61" s="223" t="s">
        <v>494</v>
      </c>
      <c r="AN61" s="225" t="s">
        <v>494</v>
      </c>
      <c r="AO61" s="223" t="s">
        <v>494</v>
      </c>
      <c r="AP61" s="225" t="s">
        <v>494</v>
      </c>
      <c r="AQ61" s="223">
        <v>-8.9399733051763501</v>
      </c>
      <c r="AR61" s="239">
        <v>0.60402121532358499</v>
      </c>
    </row>
    <row r="62" spans="1:44" ht="13" customHeight="1" x14ac:dyDescent="0.25">
      <c r="A62" s="26" t="s">
        <v>417</v>
      </c>
      <c r="B62" s="188">
        <v>1</v>
      </c>
      <c r="C62" s="223" t="s">
        <v>494</v>
      </c>
      <c r="D62" s="225" t="s">
        <v>494</v>
      </c>
      <c r="E62" s="223" t="s">
        <v>494</v>
      </c>
      <c r="F62" s="225" t="s">
        <v>494</v>
      </c>
      <c r="G62" s="223">
        <v>7.6698527573563702</v>
      </c>
      <c r="H62" s="225">
        <v>0.175664815121225</v>
      </c>
      <c r="I62" s="223">
        <v>10.9491275777065</v>
      </c>
      <c r="J62" s="225">
        <v>0.25561497022792401</v>
      </c>
      <c r="K62" s="223" t="s">
        <v>494</v>
      </c>
      <c r="L62" s="225" t="s">
        <v>494</v>
      </c>
      <c r="M62" s="223" t="s">
        <v>494</v>
      </c>
      <c r="N62" s="225" t="s">
        <v>494</v>
      </c>
      <c r="O62" s="223">
        <v>3.27927482035017</v>
      </c>
      <c r="P62" s="225">
        <v>0.31015663829135798</v>
      </c>
      <c r="Q62" s="223" t="s">
        <v>494</v>
      </c>
      <c r="R62" s="225" t="s">
        <v>494</v>
      </c>
      <c r="S62" s="223" t="s">
        <v>494</v>
      </c>
      <c r="T62" s="225" t="s">
        <v>494</v>
      </c>
      <c r="U62" s="223">
        <v>17.329230128194698</v>
      </c>
      <c r="V62" s="225">
        <v>0.21195423275728201</v>
      </c>
      <c r="W62" s="223">
        <v>20.315734963967898</v>
      </c>
      <c r="X62" s="225">
        <v>0.27843820288572702</v>
      </c>
      <c r="Y62" s="223" t="s">
        <v>494</v>
      </c>
      <c r="Z62" s="225" t="s">
        <v>494</v>
      </c>
      <c r="AA62" s="223" t="s">
        <v>494</v>
      </c>
      <c r="AB62" s="225" t="s">
        <v>494</v>
      </c>
      <c r="AC62" s="223">
        <v>2.98650483577324</v>
      </c>
      <c r="AD62" s="225">
        <v>0.34993203570116399</v>
      </c>
      <c r="AE62" s="223" t="s">
        <v>494</v>
      </c>
      <c r="AF62" s="225" t="s">
        <v>494</v>
      </c>
      <c r="AG62" s="223" t="s">
        <v>494</v>
      </c>
      <c r="AH62" s="225" t="s">
        <v>494</v>
      </c>
      <c r="AI62" s="223">
        <v>74.851035910915897</v>
      </c>
      <c r="AJ62" s="225">
        <v>0.30220986706632103</v>
      </c>
      <c r="AK62" s="223">
        <v>68.640217632437</v>
      </c>
      <c r="AL62" s="225">
        <v>0.41523702717183503</v>
      </c>
      <c r="AM62" s="223" t="s">
        <v>494</v>
      </c>
      <c r="AN62" s="225" t="s">
        <v>494</v>
      </c>
      <c r="AO62" s="223" t="s">
        <v>494</v>
      </c>
      <c r="AP62" s="225" t="s">
        <v>494</v>
      </c>
      <c r="AQ62" s="223">
        <v>-6.2108182784789001</v>
      </c>
      <c r="AR62" s="239">
        <v>0.51356848860375703</v>
      </c>
    </row>
    <row r="63" spans="1:44" ht="13" customHeight="1" x14ac:dyDescent="0.25">
      <c r="A63" s="26" t="s">
        <v>435</v>
      </c>
      <c r="B63" s="188">
        <v>1</v>
      </c>
      <c r="C63" s="223" t="s">
        <v>494</v>
      </c>
      <c r="D63" s="225" t="s">
        <v>494</v>
      </c>
      <c r="E63" s="223" t="s">
        <v>494</v>
      </c>
      <c r="F63" s="225" t="s">
        <v>494</v>
      </c>
      <c r="G63" s="223">
        <v>8.2892583293974091</v>
      </c>
      <c r="H63" s="225">
        <v>0.15652276754220201</v>
      </c>
      <c r="I63" s="223">
        <v>11.0998999709972</v>
      </c>
      <c r="J63" s="225">
        <v>0.23092853160495999</v>
      </c>
      <c r="K63" s="223" t="s">
        <v>494</v>
      </c>
      <c r="L63" s="225" t="s">
        <v>494</v>
      </c>
      <c r="M63" s="223" t="s">
        <v>494</v>
      </c>
      <c r="N63" s="225" t="s">
        <v>494</v>
      </c>
      <c r="O63" s="223">
        <v>2.8106416415997399</v>
      </c>
      <c r="P63" s="225">
        <v>0.27897556070074198</v>
      </c>
      <c r="Q63" s="223" t="s">
        <v>494</v>
      </c>
      <c r="R63" s="225" t="s">
        <v>494</v>
      </c>
      <c r="S63" s="223" t="s">
        <v>494</v>
      </c>
      <c r="T63" s="225" t="s">
        <v>494</v>
      </c>
      <c r="U63" s="223">
        <v>17.5721799501008</v>
      </c>
      <c r="V63" s="225">
        <v>0.24842513033973099</v>
      </c>
      <c r="W63" s="223">
        <v>19.993542575573901</v>
      </c>
      <c r="X63" s="225">
        <v>0.32130909051359502</v>
      </c>
      <c r="Y63" s="223" t="s">
        <v>494</v>
      </c>
      <c r="Z63" s="225" t="s">
        <v>494</v>
      </c>
      <c r="AA63" s="223" t="s">
        <v>494</v>
      </c>
      <c r="AB63" s="225" t="s">
        <v>494</v>
      </c>
      <c r="AC63" s="223">
        <v>2.4213626254731699</v>
      </c>
      <c r="AD63" s="225">
        <v>0.40614600457346101</v>
      </c>
      <c r="AE63" s="223" t="s">
        <v>494</v>
      </c>
      <c r="AF63" s="225" t="s">
        <v>494</v>
      </c>
      <c r="AG63" s="223" t="s">
        <v>494</v>
      </c>
      <c r="AH63" s="225" t="s">
        <v>494</v>
      </c>
      <c r="AI63" s="223">
        <v>73.777366904819303</v>
      </c>
      <c r="AJ63" s="225">
        <v>0.30518393162055601</v>
      </c>
      <c r="AK63" s="223">
        <v>68.698600521177198</v>
      </c>
      <c r="AL63" s="225">
        <v>0.41821901399640099</v>
      </c>
      <c r="AM63" s="223" t="s">
        <v>494</v>
      </c>
      <c r="AN63" s="225" t="s">
        <v>494</v>
      </c>
      <c r="AO63" s="223" t="s">
        <v>494</v>
      </c>
      <c r="AP63" s="225" t="s">
        <v>494</v>
      </c>
      <c r="AQ63" s="223">
        <v>-5.0787663836421002</v>
      </c>
      <c r="AR63" s="239">
        <v>0.517730022103704</v>
      </c>
    </row>
    <row r="64" spans="1:44" ht="13" customHeight="1" x14ac:dyDescent="0.25">
      <c r="A64" s="26" t="s">
        <v>437</v>
      </c>
      <c r="B64" s="188">
        <v>1</v>
      </c>
      <c r="C64" s="223" t="s">
        <v>494</v>
      </c>
      <c r="D64" s="225" t="s">
        <v>494</v>
      </c>
      <c r="E64" s="223" t="s">
        <v>494</v>
      </c>
      <c r="F64" s="225" t="s">
        <v>494</v>
      </c>
      <c r="G64" s="223">
        <v>7.5820506757371797</v>
      </c>
      <c r="H64" s="225">
        <v>0.19614014859262499</v>
      </c>
      <c r="I64" s="223">
        <v>9.8629086054842805</v>
      </c>
      <c r="J64" s="225">
        <v>0.24965769436699201</v>
      </c>
      <c r="K64" s="223" t="s">
        <v>494</v>
      </c>
      <c r="L64" s="225" t="s">
        <v>494</v>
      </c>
      <c r="M64" s="223" t="s">
        <v>494</v>
      </c>
      <c r="N64" s="225" t="s">
        <v>494</v>
      </c>
      <c r="O64" s="223">
        <v>2.2808579297471101</v>
      </c>
      <c r="P64" s="225">
        <v>0.31749003487759903</v>
      </c>
      <c r="Q64" s="223" t="s">
        <v>494</v>
      </c>
      <c r="R64" s="225" t="s">
        <v>494</v>
      </c>
      <c r="S64" s="223" t="s">
        <v>494</v>
      </c>
      <c r="T64" s="225" t="s">
        <v>494</v>
      </c>
      <c r="U64" s="223">
        <v>18.5120114660862</v>
      </c>
      <c r="V64" s="225">
        <v>0.338593372181901</v>
      </c>
      <c r="W64" s="223">
        <v>21.279979934919702</v>
      </c>
      <c r="X64" s="225">
        <v>0.404657770295341</v>
      </c>
      <c r="Y64" s="223" t="s">
        <v>494</v>
      </c>
      <c r="Z64" s="225" t="s">
        <v>494</v>
      </c>
      <c r="AA64" s="223" t="s">
        <v>494</v>
      </c>
      <c r="AB64" s="225" t="s">
        <v>494</v>
      </c>
      <c r="AC64" s="223">
        <v>2.7679684688335202</v>
      </c>
      <c r="AD64" s="225">
        <v>0.52762996763442904</v>
      </c>
      <c r="AE64" s="223" t="s">
        <v>494</v>
      </c>
      <c r="AF64" s="225" t="s">
        <v>494</v>
      </c>
      <c r="AG64" s="223" t="s">
        <v>494</v>
      </c>
      <c r="AH64" s="225" t="s">
        <v>494</v>
      </c>
      <c r="AI64" s="223">
        <v>73.093303438812995</v>
      </c>
      <c r="AJ64" s="225">
        <v>0.42053485961931802</v>
      </c>
      <c r="AK64" s="223">
        <v>68.505771118133396</v>
      </c>
      <c r="AL64" s="225">
        <v>0.52715024318411596</v>
      </c>
      <c r="AM64" s="223" t="s">
        <v>494</v>
      </c>
      <c r="AN64" s="225" t="s">
        <v>494</v>
      </c>
      <c r="AO64" s="223" t="s">
        <v>494</v>
      </c>
      <c r="AP64" s="225" t="s">
        <v>494</v>
      </c>
      <c r="AQ64" s="223">
        <v>-4.5875323206796601</v>
      </c>
      <c r="AR64" s="239">
        <v>0.67434186214716896</v>
      </c>
    </row>
    <row r="65" spans="1:44" ht="13" customHeight="1" x14ac:dyDescent="0.25">
      <c r="A65" s="238" t="s">
        <v>438</v>
      </c>
      <c r="B65" s="230">
        <v>1</v>
      </c>
      <c r="C65" s="231" t="s">
        <v>494</v>
      </c>
      <c r="D65" s="232" t="s">
        <v>494</v>
      </c>
      <c r="E65" s="231" t="s">
        <v>494</v>
      </c>
      <c r="F65" s="232" t="s">
        <v>494</v>
      </c>
      <c r="G65" s="231">
        <v>9.1600037885521708</v>
      </c>
      <c r="H65" s="232">
        <v>0.13757065759659201</v>
      </c>
      <c r="I65" s="231">
        <v>10.260056855988401</v>
      </c>
      <c r="J65" s="232">
        <v>0.30630646079031199</v>
      </c>
      <c r="K65" s="231" t="s">
        <v>494</v>
      </c>
      <c r="L65" s="232" t="s">
        <v>494</v>
      </c>
      <c r="M65" s="231" t="s">
        <v>494</v>
      </c>
      <c r="N65" s="232" t="s">
        <v>494</v>
      </c>
      <c r="O65" s="231">
        <v>1.1000530674362199</v>
      </c>
      <c r="P65" s="232">
        <v>0.33578167572612699</v>
      </c>
      <c r="Q65" s="231" t="s">
        <v>494</v>
      </c>
      <c r="R65" s="232" t="s">
        <v>494</v>
      </c>
      <c r="S65" s="231" t="s">
        <v>494</v>
      </c>
      <c r="T65" s="232" t="s">
        <v>494</v>
      </c>
      <c r="U65" s="231">
        <v>16.146699096242202</v>
      </c>
      <c r="V65" s="232">
        <v>0.23207175537816699</v>
      </c>
      <c r="W65" s="231">
        <v>17.598016377207799</v>
      </c>
      <c r="X65" s="232">
        <v>0.43986333827922702</v>
      </c>
      <c r="Y65" s="231" t="s">
        <v>494</v>
      </c>
      <c r="Z65" s="232" t="s">
        <v>494</v>
      </c>
      <c r="AA65" s="231" t="s">
        <v>494</v>
      </c>
      <c r="AB65" s="232" t="s">
        <v>494</v>
      </c>
      <c r="AC65" s="231">
        <v>1.4513172809656401</v>
      </c>
      <c r="AD65" s="232">
        <v>0.49732992671510201</v>
      </c>
      <c r="AE65" s="231" t="s">
        <v>494</v>
      </c>
      <c r="AF65" s="232" t="s">
        <v>494</v>
      </c>
      <c r="AG65" s="231" t="s">
        <v>494</v>
      </c>
      <c r="AH65" s="232" t="s">
        <v>494</v>
      </c>
      <c r="AI65" s="231">
        <v>72.945603805144202</v>
      </c>
      <c r="AJ65" s="232">
        <v>0.27777968809581799</v>
      </c>
      <c r="AK65" s="231">
        <v>71.3478526025185</v>
      </c>
      <c r="AL65" s="232">
        <v>0.63457357744119203</v>
      </c>
      <c r="AM65" s="231" t="s">
        <v>494</v>
      </c>
      <c r="AN65" s="232" t="s">
        <v>494</v>
      </c>
      <c r="AO65" s="231" t="s">
        <v>494</v>
      </c>
      <c r="AP65" s="232" t="s">
        <v>494</v>
      </c>
      <c r="AQ65" s="231">
        <v>-1.5977512026257401</v>
      </c>
      <c r="AR65" s="241">
        <v>0.69270858252595802</v>
      </c>
    </row>
    <row r="66" spans="1:44" ht="13" customHeight="1" x14ac:dyDescent="0.25">
      <c r="A66" s="26" t="s">
        <v>478</v>
      </c>
      <c r="B66" s="188">
        <v>1</v>
      </c>
      <c r="C66" s="223" t="s">
        <v>494</v>
      </c>
      <c r="D66" s="225" t="s">
        <v>494</v>
      </c>
      <c r="E66" s="223" t="s">
        <v>494</v>
      </c>
      <c r="F66" s="225" t="s">
        <v>494</v>
      </c>
      <c r="G66" s="223">
        <v>7.7333401710439702</v>
      </c>
      <c r="H66" s="225">
        <v>0.18911677806499499</v>
      </c>
      <c r="I66" s="223">
        <v>10.2061524687066</v>
      </c>
      <c r="J66" s="225">
        <v>0.25436492251794102</v>
      </c>
      <c r="K66" s="223" t="s">
        <v>494</v>
      </c>
      <c r="L66" s="225" t="s">
        <v>494</v>
      </c>
      <c r="M66" s="223" t="s">
        <v>494</v>
      </c>
      <c r="N66" s="225" t="s">
        <v>494</v>
      </c>
      <c r="O66" s="223">
        <v>2.4728122976626001</v>
      </c>
      <c r="P66" s="225">
        <v>0.31696477651821697</v>
      </c>
      <c r="Q66" s="223" t="s">
        <v>494</v>
      </c>
      <c r="R66" s="225" t="s">
        <v>494</v>
      </c>
      <c r="S66" s="223" t="s">
        <v>494</v>
      </c>
      <c r="T66" s="225" t="s">
        <v>494</v>
      </c>
      <c r="U66" s="223">
        <v>15.444324118807399</v>
      </c>
      <c r="V66" s="225">
        <v>0.258004381360879</v>
      </c>
      <c r="W66" s="223">
        <v>21.765583986315001</v>
      </c>
      <c r="X66" s="225">
        <v>0.46325888467519499</v>
      </c>
      <c r="Y66" s="223" t="s">
        <v>494</v>
      </c>
      <c r="Z66" s="225" t="s">
        <v>494</v>
      </c>
      <c r="AA66" s="223" t="s">
        <v>494</v>
      </c>
      <c r="AB66" s="225" t="s">
        <v>494</v>
      </c>
      <c r="AC66" s="223">
        <v>6.3212598675076599</v>
      </c>
      <c r="AD66" s="225">
        <v>0.530259422388623</v>
      </c>
      <c r="AE66" s="223" t="s">
        <v>494</v>
      </c>
      <c r="AF66" s="225" t="s">
        <v>494</v>
      </c>
      <c r="AG66" s="223" t="s">
        <v>494</v>
      </c>
      <c r="AH66" s="225" t="s">
        <v>494</v>
      </c>
      <c r="AI66" s="223">
        <v>76.517924449662999</v>
      </c>
      <c r="AJ66" s="225">
        <v>0.35176460002127402</v>
      </c>
      <c r="AK66" s="223">
        <v>68.036524371430005</v>
      </c>
      <c r="AL66" s="225">
        <v>0.52309390866962102</v>
      </c>
      <c r="AM66" s="223" t="s">
        <v>494</v>
      </c>
      <c r="AN66" s="225" t="s">
        <v>494</v>
      </c>
      <c r="AO66" s="223" t="s">
        <v>494</v>
      </c>
      <c r="AP66" s="225" t="s">
        <v>494</v>
      </c>
      <c r="AQ66" s="223">
        <v>-8.4814000782329195</v>
      </c>
      <c r="AR66" s="239">
        <v>0.63036939259087499</v>
      </c>
    </row>
    <row r="67" spans="1:44" ht="13" customHeight="1" x14ac:dyDescent="0.25">
      <c r="A67" s="26" t="s">
        <v>479</v>
      </c>
      <c r="B67" s="188">
        <v>1</v>
      </c>
      <c r="C67" s="223" t="s">
        <v>494</v>
      </c>
      <c r="D67" s="225" t="s">
        <v>494</v>
      </c>
      <c r="E67" s="223">
        <v>8.1680986626562095</v>
      </c>
      <c r="F67" s="225">
        <v>0.162912873778116</v>
      </c>
      <c r="G67" s="223">
        <v>9.0932575507166593</v>
      </c>
      <c r="H67" s="225">
        <v>0.17221434653043999</v>
      </c>
      <c r="I67" s="223">
        <v>13.9626678122084</v>
      </c>
      <c r="J67" s="225">
        <v>0.37167956839764998</v>
      </c>
      <c r="K67" s="223" t="s">
        <v>494</v>
      </c>
      <c r="L67" s="225" t="s">
        <v>494</v>
      </c>
      <c r="M67" s="223">
        <v>5.7945691495521601</v>
      </c>
      <c r="N67" s="225">
        <v>0.405815605918387</v>
      </c>
      <c r="O67" s="223">
        <v>4.8694102614917103</v>
      </c>
      <c r="P67" s="225">
        <v>0.40963823395182403</v>
      </c>
      <c r="Q67" s="223" t="s">
        <v>494</v>
      </c>
      <c r="R67" s="225" t="s">
        <v>494</v>
      </c>
      <c r="S67" s="223">
        <v>12.670618780503</v>
      </c>
      <c r="T67" s="225">
        <v>0.28698306778562499</v>
      </c>
      <c r="U67" s="223">
        <v>14.3980081570393</v>
      </c>
      <c r="V67" s="225">
        <v>0.24173782140410899</v>
      </c>
      <c r="W67" s="223">
        <v>18.157576267847901</v>
      </c>
      <c r="X67" s="225">
        <v>0.35310444830439502</v>
      </c>
      <c r="Y67" s="223" t="s">
        <v>494</v>
      </c>
      <c r="Z67" s="225" t="s">
        <v>494</v>
      </c>
      <c r="AA67" s="223">
        <v>5.4869574873448501</v>
      </c>
      <c r="AB67" s="225">
        <v>0.45501871676668398</v>
      </c>
      <c r="AC67" s="223">
        <v>3.7595681108085799</v>
      </c>
      <c r="AD67" s="225">
        <v>0.42792514031026102</v>
      </c>
      <c r="AE67" s="223" t="s">
        <v>494</v>
      </c>
      <c r="AF67" s="225" t="s">
        <v>494</v>
      </c>
      <c r="AG67" s="223">
        <v>78.958888063094804</v>
      </c>
      <c r="AH67" s="225">
        <v>0.351210544215521</v>
      </c>
      <c r="AI67" s="223">
        <v>76.3385488457089</v>
      </c>
      <c r="AJ67" s="225">
        <v>0.31312144091708299</v>
      </c>
      <c r="AK67" s="223">
        <v>67.9684598911943</v>
      </c>
      <c r="AL67" s="225">
        <v>0.49961092027736398</v>
      </c>
      <c r="AM67" s="223" t="s">
        <v>494</v>
      </c>
      <c r="AN67" s="225" t="s">
        <v>494</v>
      </c>
      <c r="AO67" s="223">
        <v>-10.9904281719006</v>
      </c>
      <c r="AP67" s="225">
        <v>0.61070444408777402</v>
      </c>
      <c r="AQ67" s="223">
        <v>-8.3700889545146602</v>
      </c>
      <c r="AR67" s="239">
        <v>0.58962370069594805</v>
      </c>
    </row>
    <row r="68" spans="1:44" ht="13" customHeight="1" x14ac:dyDescent="0.25">
      <c r="A68" s="27" t="s">
        <v>480</v>
      </c>
      <c r="B68" s="203">
        <v>1</v>
      </c>
      <c r="C68" s="233" t="s">
        <v>494</v>
      </c>
      <c r="D68" s="234" t="s">
        <v>494</v>
      </c>
      <c r="E68" s="233" t="s">
        <v>494</v>
      </c>
      <c r="F68" s="234" t="s">
        <v>494</v>
      </c>
      <c r="G68" s="233">
        <v>14.6720775387177</v>
      </c>
      <c r="H68" s="234">
        <v>0.41854826758703501</v>
      </c>
      <c r="I68" s="233">
        <v>13.1508740720388</v>
      </c>
      <c r="J68" s="234">
        <v>0.34566510097194603</v>
      </c>
      <c r="K68" s="233" t="s">
        <v>494</v>
      </c>
      <c r="L68" s="234" t="s">
        <v>494</v>
      </c>
      <c r="M68" s="233" t="s">
        <v>494</v>
      </c>
      <c r="N68" s="234" t="s">
        <v>494</v>
      </c>
      <c r="O68" s="233">
        <v>-1.52120346667894</v>
      </c>
      <c r="P68" s="234">
        <v>0.542832399852896</v>
      </c>
      <c r="Q68" s="233" t="s">
        <v>494</v>
      </c>
      <c r="R68" s="234" t="s">
        <v>494</v>
      </c>
      <c r="S68" s="233" t="s">
        <v>494</v>
      </c>
      <c r="T68" s="234" t="s">
        <v>494</v>
      </c>
      <c r="U68" s="233">
        <v>14.6560722182041</v>
      </c>
      <c r="V68" s="234">
        <v>0.36733001209303801</v>
      </c>
      <c r="W68" s="233">
        <v>16.795693745110899</v>
      </c>
      <c r="X68" s="234">
        <v>0.51997224667103703</v>
      </c>
      <c r="Y68" s="233" t="s">
        <v>494</v>
      </c>
      <c r="Z68" s="234" t="s">
        <v>494</v>
      </c>
      <c r="AA68" s="233" t="s">
        <v>494</v>
      </c>
      <c r="AB68" s="234" t="s">
        <v>494</v>
      </c>
      <c r="AC68" s="233">
        <v>2.1396215269068501</v>
      </c>
      <c r="AD68" s="234">
        <v>0.63663370558932597</v>
      </c>
      <c r="AE68" s="233" t="s">
        <v>494</v>
      </c>
      <c r="AF68" s="234" t="s">
        <v>494</v>
      </c>
      <c r="AG68" s="233" t="s">
        <v>494</v>
      </c>
      <c r="AH68" s="234" t="s">
        <v>494</v>
      </c>
      <c r="AI68" s="233">
        <v>70.573642475019298</v>
      </c>
      <c r="AJ68" s="234">
        <v>0.56872796160794903</v>
      </c>
      <c r="AK68" s="233">
        <v>69.996593256043099</v>
      </c>
      <c r="AL68" s="234">
        <v>0.65046729076445797</v>
      </c>
      <c r="AM68" s="233" t="s">
        <v>494</v>
      </c>
      <c r="AN68" s="234" t="s">
        <v>494</v>
      </c>
      <c r="AO68" s="233" t="s">
        <v>494</v>
      </c>
      <c r="AP68" s="234" t="s">
        <v>494</v>
      </c>
      <c r="AQ68" s="233">
        <v>-0.577049218976185</v>
      </c>
      <c r="AR68" s="243">
        <v>0.86403656790044903</v>
      </c>
    </row>
    <row r="69" spans="1:44" ht="13" customHeight="1" x14ac:dyDescent="0.25">
      <c r="A69" s="26"/>
      <c r="B69" s="96"/>
      <c r="C69" s="223" t="s">
        <v>1968</v>
      </c>
      <c r="D69" s="225" t="s">
        <v>1969</v>
      </c>
      <c r="E69" s="223" t="s">
        <v>1970</v>
      </c>
      <c r="F69" s="225" t="s">
        <v>1971</v>
      </c>
      <c r="G69" s="223" t="s">
        <v>1972</v>
      </c>
      <c r="H69" s="225" t="s">
        <v>1973</v>
      </c>
      <c r="I69" s="223" t="s">
        <v>1034</v>
      </c>
      <c r="J69" s="225" t="s">
        <v>1035</v>
      </c>
      <c r="K69" s="223" t="s">
        <v>1974</v>
      </c>
      <c r="L69" s="225" t="s">
        <v>1975</v>
      </c>
      <c r="M69" s="223" t="s">
        <v>1976</v>
      </c>
      <c r="N69" s="225" t="s">
        <v>1977</v>
      </c>
      <c r="O69" s="223" t="s">
        <v>1978</v>
      </c>
      <c r="P69" s="225" t="s">
        <v>1979</v>
      </c>
      <c r="Q69" s="223" t="s">
        <v>1980</v>
      </c>
      <c r="R69" s="225" t="s">
        <v>1981</v>
      </c>
      <c r="S69" s="223" t="s">
        <v>1982</v>
      </c>
      <c r="T69" s="225" t="s">
        <v>1983</v>
      </c>
      <c r="U69" s="223" t="s">
        <v>1984</v>
      </c>
      <c r="V69" s="225" t="s">
        <v>1985</v>
      </c>
      <c r="W69" s="223" t="s">
        <v>1042</v>
      </c>
      <c r="X69" s="225" t="s">
        <v>1043</v>
      </c>
      <c r="Y69" s="223" t="s">
        <v>1986</v>
      </c>
      <c r="Z69" s="225" t="s">
        <v>1987</v>
      </c>
      <c r="AA69" s="223" t="s">
        <v>1988</v>
      </c>
      <c r="AB69" s="225" t="s">
        <v>1989</v>
      </c>
      <c r="AC69" s="223" t="s">
        <v>1990</v>
      </c>
      <c r="AD69" s="225" t="s">
        <v>1991</v>
      </c>
      <c r="AE69" s="223" t="s">
        <v>1992</v>
      </c>
      <c r="AF69" s="225" t="s">
        <v>1993</v>
      </c>
      <c r="AG69" s="223" t="s">
        <v>1994</v>
      </c>
      <c r="AH69" s="225" t="s">
        <v>1995</v>
      </c>
      <c r="AI69" s="223" t="s">
        <v>1996</v>
      </c>
      <c r="AJ69" s="225" t="s">
        <v>1997</v>
      </c>
      <c r="AK69" s="223" t="s">
        <v>1050</v>
      </c>
      <c r="AL69" s="225" t="s">
        <v>1051</v>
      </c>
      <c r="AM69" s="223" t="s">
        <v>1998</v>
      </c>
      <c r="AN69" s="225" t="s">
        <v>1999</v>
      </c>
      <c r="AO69" s="223" t="s">
        <v>2000</v>
      </c>
      <c r="AP69" s="225" t="s">
        <v>2001</v>
      </c>
      <c r="AQ69" s="223" t="s">
        <v>2002</v>
      </c>
      <c r="AR69" s="239" t="s">
        <v>2003</v>
      </c>
    </row>
    <row r="70" spans="1:44" ht="13" customHeight="1" x14ac:dyDescent="0.25">
      <c r="A70" s="26" t="s">
        <v>404</v>
      </c>
      <c r="B70" s="96">
        <v>3</v>
      </c>
      <c r="C70" s="223" t="s">
        <v>494</v>
      </c>
      <c r="D70" s="225" t="s">
        <v>494</v>
      </c>
      <c r="E70" s="223" t="s">
        <v>494</v>
      </c>
      <c r="F70" s="225" t="s">
        <v>494</v>
      </c>
      <c r="G70" s="223">
        <v>7.9456021025927699</v>
      </c>
      <c r="H70" s="225">
        <v>0.15484425664749099</v>
      </c>
      <c r="I70" s="223">
        <v>8.3642398985757591</v>
      </c>
      <c r="J70" s="225">
        <v>0.152451961693574</v>
      </c>
      <c r="K70" s="223" t="s">
        <v>494</v>
      </c>
      <c r="L70" s="225" t="s">
        <v>494</v>
      </c>
      <c r="M70" s="223" t="s">
        <v>494</v>
      </c>
      <c r="N70" s="225" t="s">
        <v>494</v>
      </c>
      <c r="O70" s="223">
        <v>0.418637795982988</v>
      </c>
      <c r="P70" s="225">
        <v>0.21729782428946001</v>
      </c>
      <c r="Q70" s="223" t="s">
        <v>494</v>
      </c>
      <c r="R70" s="225" t="s">
        <v>494</v>
      </c>
      <c r="S70" s="223" t="s">
        <v>494</v>
      </c>
      <c r="T70" s="225" t="s">
        <v>494</v>
      </c>
      <c r="U70" s="223">
        <v>7.9629528458022802</v>
      </c>
      <c r="V70" s="225">
        <v>0.24252289979461</v>
      </c>
      <c r="W70" s="223">
        <v>7.4884329524822597</v>
      </c>
      <c r="X70" s="225">
        <v>0.21181817859615801</v>
      </c>
      <c r="Y70" s="223" t="s">
        <v>494</v>
      </c>
      <c r="Z70" s="225" t="s">
        <v>494</v>
      </c>
      <c r="AA70" s="223" t="s">
        <v>494</v>
      </c>
      <c r="AB70" s="225" t="s">
        <v>494</v>
      </c>
      <c r="AC70" s="223">
        <v>-0.47451989332001898</v>
      </c>
      <c r="AD70" s="225">
        <v>0.32200046228007201</v>
      </c>
      <c r="AE70" s="223" t="s">
        <v>494</v>
      </c>
      <c r="AF70" s="225" t="s">
        <v>494</v>
      </c>
      <c r="AG70" s="223" t="s">
        <v>494</v>
      </c>
      <c r="AH70" s="225" t="s">
        <v>494</v>
      </c>
      <c r="AI70" s="223">
        <v>83.3390931578855</v>
      </c>
      <c r="AJ70" s="225">
        <v>0.332880427517805</v>
      </c>
      <c r="AK70" s="223">
        <v>83.813771127614203</v>
      </c>
      <c r="AL70" s="225">
        <v>0.30581147049824198</v>
      </c>
      <c r="AM70" s="223" t="s">
        <v>494</v>
      </c>
      <c r="AN70" s="225" t="s">
        <v>494</v>
      </c>
      <c r="AO70" s="223" t="s">
        <v>494</v>
      </c>
      <c r="AP70" s="225" t="s">
        <v>494</v>
      </c>
      <c r="AQ70" s="223">
        <v>0.47467796972861698</v>
      </c>
      <c r="AR70" s="239">
        <v>0.452028798322335</v>
      </c>
    </row>
    <row r="71" spans="1:44" ht="13" customHeight="1" x14ac:dyDescent="0.25">
      <c r="A71" s="26" t="s">
        <v>407</v>
      </c>
      <c r="B71" s="96">
        <v>3</v>
      </c>
      <c r="C71" s="223" t="s">
        <v>494</v>
      </c>
      <c r="D71" s="225" t="s">
        <v>494</v>
      </c>
      <c r="E71" s="223">
        <v>6.2963713609990197</v>
      </c>
      <c r="F71" s="225">
        <v>0.173400044106193</v>
      </c>
      <c r="G71" s="223">
        <v>6.3781469875950201</v>
      </c>
      <c r="H71" s="225">
        <v>0.37088289898709698</v>
      </c>
      <c r="I71" s="223">
        <v>6.8083452068041499</v>
      </c>
      <c r="J71" s="225">
        <v>0.20182791649156101</v>
      </c>
      <c r="K71" s="223" t="s">
        <v>494</v>
      </c>
      <c r="L71" s="225" t="s">
        <v>494</v>
      </c>
      <c r="M71" s="223">
        <v>0.51197384580512795</v>
      </c>
      <c r="N71" s="225">
        <v>0.266086608402892</v>
      </c>
      <c r="O71" s="223">
        <v>0.43019821920912998</v>
      </c>
      <c r="P71" s="225">
        <v>0.42224238612010301</v>
      </c>
      <c r="Q71" s="223" t="s">
        <v>494</v>
      </c>
      <c r="R71" s="225" t="s">
        <v>494</v>
      </c>
      <c r="S71" s="223">
        <v>6.8459738945323299</v>
      </c>
      <c r="T71" s="225">
        <v>0.225920932382491</v>
      </c>
      <c r="U71" s="223">
        <v>6.6111658017548702</v>
      </c>
      <c r="V71" s="225">
        <v>0.22741021461893099</v>
      </c>
      <c r="W71" s="223">
        <v>8.7173968456058706</v>
      </c>
      <c r="X71" s="225">
        <v>0.33836131727698898</v>
      </c>
      <c r="Y71" s="223" t="s">
        <v>494</v>
      </c>
      <c r="Z71" s="225" t="s">
        <v>494</v>
      </c>
      <c r="AA71" s="223">
        <v>1.8714229510735401</v>
      </c>
      <c r="AB71" s="225">
        <v>0.40685212143725302</v>
      </c>
      <c r="AC71" s="223">
        <v>2.1062310438509999</v>
      </c>
      <c r="AD71" s="225">
        <v>0.40768098648630602</v>
      </c>
      <c r="AE71" s="223" t="s">
        <v>494</v>
      </c>
      <c r="AF71" s="225" t="s">
        <v>494</v>
      </c>
      <c r="AG71" s="223">
        <v>86.6924448216011</v>
      </c>
      <c r="AH71" s="225">
        <v>0.29603281332285702</v>
      </c>
      <c r="AI71" s="223">
        <v>86.826492931424099</v>
      </c>
      <c r="AJ71" s="225">
        <v>0.51640654912193396</v>
      </c>
      <c r="AK71" s="223">
        <v>84.428369362257001</v>
      </c>
      <c r="AL71" s="225">
        <v>0.42506015340679798</v>
      </c>
      <c r="AM71" s="223" t="s">
        <v>494</v>
      </c>
      <c r="AN71" s="225" t="s">
        <v>494</v>
      </c>
      <c r="AO71" s="223">
        <v>-2.2640754593440802</v>
      </c>
      <c r="AP71" s="225">
        <v>0.51798799269679596</v>
      </c>
      <c r="AQ71" s="223">
        <v>-2.3981235691671299</v>
      </c>
      <c r="AR71" s="239">
        <v>0.66884367231082897</v>
      </c>
    </row>
    <row r="72" spans="1:44" ht="13" customHeight="1" x14ac:dyDescent="0.25">
      <c r="A72" s="26" t="s">
        <v>426</v>
      </c>
      <c r="B72" s="96">
        <v>3</v>
      </c>
      <c r="C72" s="223" t="s">
        <v>494</v>
      </c>
      <c r="D72" s="225" t="s">
        <v>494</v>
      </c>
      <c r="E72" s="223" t="s">
        <v>494</v>
      </c>
      <c r="F72" s="225" t="s">
        <v>494</v>
      </c>
      <c r="G72" s="223">
        <v>8.2113199695866506</v>
      </c>
      <c r="H72" s="225">
        <v>0.115117264900275</v>
      </c>
      <c r="I72" s="223">
        <v>8.5656012868826004</v>
      </c>
      <c r="J72" s="225">
        <v>0.157626093870637</v>
      </c>
      <c r="K72" s="223" t="s">
        <v>494</v>
      </c>
      <c r="L72" s="225" t="s">
        <v>494</v>
      </c>
      <c r="M72" s="223" t="s">
        <v>494</v>
      </c>
      <c r="N72" s="225" t="s">
        <v>494</v>
      </c>
      <c r="O72" s="223">
        <v>0.35428131729594597</v>
      </c>
      <c r="P72" s="225">
        <v>0.195187013264292</v>
      </c>
      <c r="Q72" s="223" t="s">
        <v>494</v>
      </c>
      <c r="R72" s="225" t="s">
        <v>494</v>
      </c>
      <c r="S72" s="223" t="s">
        <v>494</v>
      </c>
      <c r="T72" s="225" t="s">
        <v>494</v>
      </c>
      <c r="U72" s="223">
        <v>12.6991615265545</v>
      </c>
      <c r="V72" s="225">
        <v>0.238001288103172</v>
      </c>
      <c r="W72" s="223">
        <v>10.7304330829297</v>
      </c>
      <c r="X72" s="225">
        <v>0.26665203296052298</v>
      </c>
      <c r="Y72" s="223" t="s">
        <v>494</v>
      </c>
      <c r="Z72" s="225" t="s">
        <v>494</v>
      </c>
      <c r="AA72" s="223" t="s">
        <v>494</v>
      </c>
      <c r="AB72" s="225" t="s">
        <v>494</v>
      </c>
      <c r="AC72" s="223">
        <v>-1.9687284436247701</v>
      </c>
      <c r="AD72" s="225">
        <v>0.357418410019334</v>
      </c>
      <c r="AE72" s="223" t="s">
        <v>494</v>
      </c>
      <c r="AF72" s="225" t="s">
        <v>494</v>
      </c>
      <c r="AG72" s="223" t="s">
        <v>494</v>
      </c>
      <c r="AH72" s="225" t="s">
        <v>494</v>
      </c>
      <c r="AI72" s="223">
        <v>78.436574244623102</v>
      </c>
      <c r="AJ72" s="225">
        <v>0.29892663481672399</v>
      </c>
      <c r="AK72" s="223">
        <v>80.3941207256388</v>
      </c>
      <c r="AL72" s="225">
        <v>0.34799222245198602</v>
      </c>
      <c r="AM72" s="223" t="s">
        <v>494</v>
      </c>
      <c r="AN72" s="225" t="s">
        <v>494</v>
      </c>
      <c r="AO72" s="223" t="s">
        <v>494</v>
      </c>
      <c r="AP72" s="225" t="s">
        <v>494</v>
      </c>
      <c r="AQ72" s="223">
        <v>1.95754648101568</v>
      </c>
      <c r="AR72" s="239">
        <v>0.45875453119279802</v>
      </c>
    </row>
    <row r="73" spans="1:44" ht="13" customHeight="1" x14ac:dyDescent="0.25">
      <c r="A73" s="26" t="s">
        <v>433</v>
      </c>
      <c r="B73" s="96">
        <v>3</v>
      </c>
      <c r="C73" s="223" t="s">
        <v>494</v>
      </c>
      <c r="D73" s="225" t="s">
        <v>494</v>
      </c>
      <c r="E73" s="223" t="s">
        <v>494</v>
      </c>
      <c r="F73" s="225" t="s">
        <v>494</v>
      </c>
      <c r="G73" s="223">
        <v>8.0405754175415307</v>
      </c>
      <c r="H73" s="225">
        <v>0.127289877104629</v>
      </c>
      <c r="I73" s="223">
        <v>8.6942079279604307</v>
      </c>
      <c r="J73" s="225">
        <v>0.17697958929413099</v>
      </c>
      <c r="K73" s="223" t="s">
        <v>494</v>
      </c>
      <c r="L73" s="225" t="s">
        <v>494</v>
      </c>
      <c r="M73" s="223" t="s">
        <v>494</v>
      </c>
      <c r="N73" s="225" t="s">
        <v>494</v>
      </c>
      <c r="O73" s="223">
        <v>0.65363251041890202</v>
      </c>
      <c r="P73" s="225">
        <v>0.21800111889628199</v>
      </c>
      <c r="Q73" s="223" t="s">
        <v>494</v>
      </c>
      <c r="R73" s="225" t="s">
        <v>494</v>
      </c>
      <c r="S73" s="223" t="s">
        <v>494</v>
      </c>
      <c r="T73" s="225" t="s">
        <v>494</v>
      </c>
      <c r="U73" s="223">
        <v>8.8238073158915409</v>
      </c>
      <c r="V73" s="225">
        <v>0.19074005104818101</v>
      </c>
      <c r="W73" s="223">
        <v>10.977035252074399</v>
      </c>
      <c r="X73" s="225">
        <v>0.30343519209417202</v>
      </c>
      <c r="Y73" s="223" t="s">
        <v>494</v>
      </c>
      <c r="Z73" s="225" t="s">
        <v>494</v>
      </c>
      <c r="AA73" s="223" t="s">
        <v>494</v>
      </c>
      <c r="AB73" s="225" t="s">
        <v>494</v>
      </c>
      <c r="AC73" s="223">
        <v>2.1532279361828301</v>
      </c>
      <c r="AD73" s="225">
        <v>0.358405751732711</v>
      </c>
      <c r="AE73" s="223" t="s">
        <v>494</v>
      </c>
      <c r="AF73" s="225" t="s">
        <v>494</v>
      </c>
      <c r="AG73" s="223" t="s">
        <v>494</v>
      </c>
      <c r="AH73" s="225" t="s">
        <v>494</v>
      </c>
      <c r="AI73" s="223">
        <v>83.120721819206693</v>
      </c>
      <c r="AJ73" s="225">
        <v>0.25723600598558899</v>
      </c>
      <c r="AK73" s="223">
        <v>79.860071480010006</v>
      </c>
      <c r="AL73" s="225">
        <v>0.39348899285634398</v>
      </c>
      <c r="AM73" s="223" t="s">
        <v>494</v>
      </c>
      <c r="AN73" s="225" t="s">
        <v>494</v>
      </c>
      <c r="AO73" s="223" t="s">
        <v>494</v>
      </c>
      <c r="AP73" s="225" t="s">
        <v>494</v>
      </c>
      <c r="AQ73" s="223">
        <v>-3.2606503391967601</v>
      </c>
      <c r="AR73" s="239">
        <v>0.47011057239177001</v>
      </c>
    </row>
    <row r="74" spans="1:44" ht="13" customHeight="1" x14ac:dyDescent="0.25">
      <c r="A74" s="26" t="s">
        <v>437</v>
      </c>
      <c r="B74" s="96">
        <v>3</v>
      </c>
      <c r="C74" s="223" t="s">
        <v>494</v>
      </c>
      <c r="D74" s="225" t="s">
        <v>494</v>
      </c>
      <c r="E74" s="223" t="s">
        <v>494</v>
      </c>
      <c r="F74" s="225" t="s">
        <v>494</v>
      </c>
      <c r="G74" s="223">
        <v>8.5270014752516907</v>
      </c>
      <c r="H74" s="225">
        <v>0.191491774411891</v>
      </c>
      <c r="I74" s="223">
        <v>10.061345139500199</v>
      </c>
      <c r="J74" s="225">
        <v>0.254562621054991</v>
      </c>
      <c r="K74" s="223" t="s">
        <v>494</v>
      </c>
      <c r="L74" s="225" t="s">
        <v>494</v>
      </c>
      <c r="M74" s="223" t="s">
        <v>494</v>
      </c>
      <c r="N74" s="225" t="s">
        <v>494</v>
      </c>
      <c r="O74" s="223">
        <v>1.53434366424849</v>
      </c>
      <c r="P74" s="225">
        <v>0.31854548765569002</v>
      </c>
      <c r="Q74" s="223" t="s">
        <v>494</v>
      </c>
      <c r="R74" s="225" t="s">
        <v>494</v>
      </c>
      <c r="S74" s="223" t="s">
        <v>494</v>
      </c>
      <c r="T74" s="225" t="s">
        <v>494</v>
      </c>
      <c r="U74" s="223">
        <v>16.846036405192301</v>
      </c>
      <c r="V74" s="225">
        <v>0.43236771503284899</v>
      </c>
      <c r="W74" s="223">
        <v>18.539706135563801</v>
      </c>
      <c r="X74" s="225">
        <v>0.39340275856735302</v>
      </c>
      <c r="Y74" s="223" t="s">
        <v>494</v>
      </c>
      <c r="Z74" s="225" t="s">
        <v>494</v>
      </c>
      <c r="AA74" s="223" t="s">
        <v>494</v>
      </c>
      <c r="AB74" s="225" t="s">
        <v>494</v>
      </c>
      <c r="AC74" s="223">
        <v>1.69366973037154</v>
      </c>
      <c r="AD74" s="225">
        <v>0.58455758608637598</v>
      </c>
      <c r="AE74" s="223" t="s">
        <v>494</v>
      </c>
      <c r="AF74" s="225" t="s">
        <v>494</v>
      </c>
      <c r="AG74" s="223" t="s">
        <v>494</v>
      </c>
      <c r="AH74" s="225" t="s">
        <v>494</v>
      </c>
      <c r="AI74" s="223">
        <v>73.481254741830796</v>
      </c>
      <c r="AJ74" s="225">
        <v>0.52001475305237199</v>
      </c>
      <c r="AK74" s="223">
        <v>71.240496218615803</v>
      </c>
      <c r="AL74" s="225">
        <v>0.49579642765899301</v>
      </c>
      <c r="AM74" s="223" t="s">
        <v>494</v>
      </c>
      <c r="AN74" s="225" t="s">
        <v>494</v>
      </c>
      <c r="AO74" s="223" t="s">
        <v>494</v>
      </c>
      <c r="AP74" s="225" t="s">
        <v>494</v>
      </c>
      <c r="AQ74" s="223">
        <v>-2.2407585232149398</v>
      </c>
      <c r="AR74" s="239">
        <v>0.71849108628537595</v>
      </c>
    </row>
    <row r="75" spans="1:44" ht="13" customHeight="1" x14ac:dyDescent="0.25">
      <c r="A75" s="27" t="s">
        <v>438</v>
      </c>
      <c r="B75" s="90">
        <v>3</v>
      </c>
      <c r="C75" s="233" t="s">
        <v>494</v>
      </c>
      <c r="D75" s="234" t="s">
        <v>494</v>
      </c>
      <c r="E75" s="233" t="s">
        <v>494</v>
      </c>
      <c r="F75" s="234" t="s">
        <v>494</v>
      </c>
      <c r="G75" s="233">
        <v>7.9870694030528604</v>
      </c>
      <c r="H75" s="234">
        <v>0.145394287355674</v>
      </c>
      <c r="I75" s="233">
        <v>9.0689402102368195</v>
      </c>
      <c r="J75" s="234">
        <v>0.231683121897096</v>
      </c>
      <c r="K75" s="233" t="s">
        <v>494</v>
      </c>
      <c r="L75" s="234" t="s">
        <v>494</v>
      </c>
      <c r="M75" s="233" t="s">
        <v>494</v>
      </c>
      <c r="N75" s="234" t="s">
        <v>494</v>
      </c>
      <c r="O75" s="233">
        <v>1.08187080718396</v>
      </c>
      <c r="P75" s="234">
        <v>0.273526173825557</v>
      </c>
      <c r="Q75" s="233" t="s">
        <v>494</v>
      </c>
      <c r="R75" s="234" t="s">
        <v>494</v>
      </c>
      <c r="S75" s="233" t="s">
        <v>494</v>
      </c>
      <c r="T75" s="234" t="s">
        <v>494</v>
      </c>
      <c r="U75" s="233">
        <v>12.066000724492801</v>
      </c>
      <c r="V75" s="234">
        <v>0.21994071727474199</v>
      </c>
      <c r="W75" s="233">
        <v>13.667486444310301</v>
      </c>
      <c r="X75" s="234">
        <v>0.39163106590646202</v>
      </c>
      <c r="Y75" s="233" t="s">
        <v>494</v>
      </c>
      <c r="Z75" s="234" t="s">
        <v>494</v>
      </c>
      <c r="AA75" s="233" t="s">
        <v>494</v>
      </c>
      <c r="AB75" s="234" t="s">
        <v>494</v>
      </c>
      <c r="AC75" s="233">
        <v>1.6014857198175501</v>
      </c>
      <c r="AD75" s="234">
        <v>0.44916456994998999</v>
      </c>
      <c r="AE75" s="233" t="s">
        <v>494</v>
      </c>
      <c r="AF75" s="234" t="s">
        <v>494</v>
      </c>
      <c r="AG75" s="233" t="s">
        <v>494</v>
      </c>
      <c r="AH75" s="234" t="s">
        <v>494</v>
      </c>
      <c r="AI75" s="233">
        <v>78.189445326619605</v>
      </c>
      <c r="AJ75" s="234">
        <v>0.33633745671284099</v>
      </c>
      <c r="AK75" s="233">
        <v>76.703129997643998</v>
      </c>
      <c r="AL75" s="234">
        <v>0.54152459909887096</v>
      </c>
      <c r="AM75" s="233" t="s">
        <v>494</v>
      </c>
      <c r="AN75" s="234" t="s">
        <v>494</v>
      </c>
      <c r="AO75" s="233" t="s">
        <v>494</v>
      </c>
      <c r="AP75" s="234" t="s">
        <v>494</v>
      </c>
      <c r="AQ75" s="233">
        <v>-1.4863153289756099</v>
      </c>
      <c r="AR75" s="243">
        <v>0.63747296116561303</v>
      </c>
    </row>
    <row r="77" spans="1:44" x14ac:dyDescent="0.25">
      <c r="A77" s="178" t="s">
        <v>570</v>
      </c>
    </row>
    <row r="78" spans="1:44" x14ac:dyDescent="0.25">
      <c r="A78" s="178" t="s">
        <v>640</v>
      </c>
    </row>
    <row r="79" spans="1:44" x14ac:dyDescent="0.25">
      <c r="A79" s="178" t="s">
        <v>459</v>
      </c>
    </row>
    <row r="80" spans="1:44" x14ac:dyDescent="0.25">
      <c r="A80" s="178" t="s">
        <v>491</v>
      </c>
    </row>
    <row r="81" spans="1:1" x14ac:dyDescent="0.25">
      <c r="A81" s="178" t="s">
        <v>492</v>
      </c>
    </row>
    <row r="82" spans="1:1" x14ac:dyDescent="0.25">
      <c r="A82" s="178" t="s">
        <v>460</v>
      </c>
    </row>
    <row r="83" spans="1:1" x14ac:dyDescent="0.25">
      <c r="A83" s="178" t="s">
        <v>461</v>
      </c>
    </row>
    <row r="84" spans="1:1" x14ac:dyDescent="0.25">
      <c r="A84" s="178" t="s">
        <v>462</v>
      </c>
    </row>
    <row r="85" spans="1:1" x14ac:dyDescent="0.25">
      <c r="A85" s="181" t="str">
        <f>HYPERLINK("https://oecdcode.org/disclaimers/cyprus.html", "Information on data for Cyprus: https://oecdcode.org/disclaimers/cyprus.html")</f>
        <v>Information on data for Cyprus: https://oecdcode.org/disclaimers/cyprus.html</v>
      </c>
    </row>
    <row r="86" spans="1:1" x14ac:dyDescent="0.25">
      <c r="A86" s="178" t="s">
        <v>643</v>
      </c>
    </row>
  </sheetData>
  <mergeCells count="26">
    <mergeCell ref="AA8:AB9"/>
    <mergeCell ref="AC8:AD9"/>
    <mergeCell ref="AE7:AR7"/>
    <mergeCell ref="AE8:AF9"/>
    <mergeCell ref="AG8:AH9"/>
    <mergeCell ref="AI8:AJ9"/>
    <mergeCell ref="AK8:AL9"/>
    <mergeCell ref="AM8:AN9"/>
    <mergeCell ref="AO8:AP9"/>
    <mergeCell ref="AQ8:AR9"/>
    <mergeCell ref="B6:B10"/>
    <mergeCell ref="C6:AR6"/>
    <mergeCell ref="C7:P7"/>
    <mergeCell ref="C8:D9"/>
    <mergeCell ref="E8:F9"/>
    <mergeCell ref="G8:H9"/>
    <mergeCell ref="I8:J9"/>
    <mergeCell ref="K8:L9"/>
    <mergeCell ref="M8:N9"/>
    <mergeCell ref="O8:P9"/>
    <mergeCell ref="Q7:AD7"/>
    <mergeCell ref="Q8:R9"/>
    <mergeCell ref="S8:T9"/>
    <mergeCell ref="U8:V9"/>
    <mergeCell ref="W8:X9"/>
    <mergeCell ref="Y8:Z9"/>
  </mergeCells>
  <conditionalFormatting sqref="K1:K200">
    <cfRule type="expression" dxfId="270" priority="9">
      <formula>ABS(K1/L1)&gt;1.95996398454005</formula>
    </cfRule>
  </conditionalFormatting>
  <conditionalFormatting sqref="M1:M200">
    <cfRule type="expression" dxfId="269" priority="8">
      <formula>ABS(M1/N1)&gt;1.95996398454005</formula>
    </cfRule>
  </conditionalFormatting>
  <conditionalFormatting sqref="O1:O200">
    <cfRule type="expression" dxfId="268" priority="7">
      <formula>ABS(O1/P1)&gt;1.95996398454005</formula>
    </cfRule>
  </conditionalFormatting>
  <conditionalFormatting sqref="Y1:Y200">
    <cfRule type="expression" dxfId="267" priority="6">
      <formula>ABS(Y1/Z1)&gt;1.95996398454005</formula>
    </cfRule>
  </conditionalFormatting>
  <conditionalFormatting sqref="AA1:AA200">
    <cfRule type="expression" dxfId="266" priority="5">
      <formula>ABS(AA1/AB1)&gt;1.95996398454005</formula>
    </cfRule>
  </conditionalFormatting>
  <conditionalFormatting sqref="AC1:AC200">
    <cfRule type="expression" dxfId="265" priority="4">
      <formula>ABS(AC1/AD1)&gt;1.95996398454005</formula>
    </cfRule>
  </conditionalFormatting>
  <conditionalFormatting sqref="AM1:AM200">
    <cfRule type="expression" dxfId="264" priority="3">
      <formula>ABS(AM1/AN1)&gt;1.95996398454005</formula>
    </cfRule>
  </conditionalFormatting>
  <conditionalFormatting sqref="AO1:AO200">
    <cfRule type="expression" dxfId="263" priority="2">
      <formula>ABS(AO1/AP1)&gt;1.95996398454005</formula>
    </cfRule>
  </conditionalFormatting>
  <conditionalFormatting sqref="AQ1:AQ200">
    <cfRule type="expression" dxfId="262" priority="1">
      <formula>ABS(AQ1/AR1)&gt;1.95996398454005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R105"/>
  <sheetViews>
    <sheetView showGridLines="0" zoomScale="80" workbookViewId="0"/>
  </sheetViews>
  <sheetFormatPr defaultColWidth="10.90625" defaultRowHeight="12.5" x14ac:dyDescent="0.25"/>
  <cols>
    <col min="1" max="1" width="30.7265625" customWidth="1"/>
    <col min="2" max="2" width="8.7265625" customWidth="1"/>
  </cols>
  <sheetData>
    <row r="1" spans="1:44" x14ac:dyDescent="0.25">
      <c r="A1" s="41" t="s">
        <v>317</v>
      </c>
    </row>
    <row r="2" spans="1:44" ht="13" x14ac:dyDescent="0.3">
      <c r="A2" s="42" t="s">
        <v>318</v>
      </c>
    </row>
    <row r="3" spans="1:44" ht="13" x14ac:dyDescent="0.3">
      <c r="A3" s="43" t="s">
        <v>644</v>
      </c>
    </row>
    <row r="4" spans="1:44" x14ac:dyDescent="0.25">
      <c r="A4" s="160" t="str">
        <f>HYPERLINK("#'TOC'!A1", "Back to TOC")</f>
        <v>Back to TOC</v>
      </c>
    </row>
    <row r="7" spans="1:44" ht="16" customHeight="1" x14ac:dyDescent="0.25">
      <c r="B7" s="658" t="s">
        <v>388</v>
      </c>
      <c r="C7" s="662" t="s">
        <v>653</v>
      </c>
      <c r="D7" s="662"/>
      <c r="E7" s="662"/>
      <c r="F7" s="662"/>
      <c r="G7" s="662"/>
      <c r="H7" s="662"/>
      <c r="I7" s="662"/>
      <c r="J7" s="662"/>
      <c r="K7" s="662"/>
      <c r="L7" s="662"/>
      <c r="M7" s="662"/>
      <c r="N7" s="662"/>
      <c r="O7" s="662"/>
      <c r="P7" s="662"/>
      <c r="Q7" s="662"/>
      <c r="R7" s="662"/>
      <c r="S7" s="662"/>
      <c r="T7" s="662"/>
      <c r="U7" s="662"/>
      <c r="V7" s="662"/>
      <c r="W7" s="662"/>
      <c r="X7" s="662"/>
      <c r="Y7" s="662"/>
      <c r="Z7" s="662"/>
      <c r="AA7" s="662"/>
      <c r="AB7" s="662"/>
      <c r="AC7" s="662"/>
      <c r="AD7" s="662"/>
      <c r="AE7" s="662"/>
      <c r="AF7" s="662"/>
      <c r="AG7" s="662"/>
      <c r="AH7" s="662"/>
      <c r="AI7" s="662"/>
      <c r="AJ7" s="662"/>
      <c r="AK7" s="662"/>
      <c r="AL7" s="662"/>
      <c r="AM7" s="662"/>
      <c r="AN7" s="662"/>
      <c r="AO7" s="662"/>
      <c r="AP7" s="662"/>
      <c r="AQ7" s="662"/>
      <c r="AR7" s="663"/>
    </row>
    <row r="8" spans="1:44" ht="30" customHeight="1" x14ac:dyDescent="0.25">
      <c r="B8" s="659"/>
      <c r="C8" s="647" t="s">
        <v>645</v>
      </c>
      <c r="D8" s="647"/>
      <c r="E8" s="647" t="s">
        <v>646</v>
      </c>
      <c r="F8" s="647"/>
      <c r="G8" s="647" t="s">
        <v>647</v>
      </c>
      <c r="H8" s="647"/>
      <c r="I8" s="647" t="s">
        <v>648</v>
      </c>
      <c r="J8" s="647"/>
      <c r="K8" s="647" t="s">
        <v>649</v>
      </c>
      <c r="L8" s="647"/>
      <c r="M8" s="647" t="s">
        <v>650</v>
      </c>
      <c r="N8" s="647"/>
      <c r="O8" s="647" t="s">
        <v>651</v>
      </c>
      <c r="P8" s="647"/>
      <c r="Q8" s="667" t="s">
        <v>501</v>
      </c>
      <c r="R8" s="667"/>
      <c r="S8" s="667"/>
      <c r="T8" s="667"/>
      <c r="U8" s="667"/>
      <c r="V8" s="667"/>
      <c r="W8" s="667"/>
      <c r="X8" s="667"/>
      <c r="Y8" s="667"/>
      <c r="Z8" s="667"/>
      <c r="AA8" s="667"/>
      <c r="AB8" s="667"/>
      <c r="AC8" s="667"/>
      <c r="AD8" s="667"/>
      <c r="AE8" s="667" t="s">
        <v>502</v>
      </c>
      <c r="AF8" s="667"/>
      <c r="AG8" s="667"/>
      <c r="AH8" s="667"/>
      <c r="AI8" s="667"/>
      <c r="AJ8" s="667"/>
      <c r="AK8" s="667"/>
      <c r="AL8" s="667"/>
      <c r="AM8" s="667"/>
      <c r="AN8" s="667"/>
      <c r="AO8" s="667"/>
      <c r="AP8" s="667"/>
      <c r="AQ8" s="667"/>
      <c r="AR8" s="669"/>
    </row>
    <row r="9" spans="1:44" ht="64" customHeight="1" x14ac:dyDescent="0.25">
      <c r="B9" s="659"/>
      <c r="C9" s="649"/>
      <c r="D9" s="649"/>
      <c r="E9" s="649"/>
      <c r="F9" s="649"/>
      <c r="G9" s="649"/>
      <c r="H9" s="649"/>
      <c r="I9" s="649"/>
      <c r="J9" s="649"/>
      <c r="K9" s="649"/>
      <c r="L9" s="649"/>
      <c r="M9" s="649"/>
      <c r="N9" s="649"/>
      <c r="O9" s="649"/>
      <c r="P9" s="649"/>
      <c r="Q9" s="668" t="s">
        <v>645</v>
      </c>
      <c r="R9" s="668"/>
      <c r="S9" s="668" t="s">
        <v>646</v>
      </c>
      <c r="T9" s="668"/>
      <c r="U9" s="668" t="s">
        <v>647</v>
      </c>
      <c r="V9" s="668"/>
      <c r="W9" s="668" t="s">
        <v>648</v>
      </c>
      <c r="X9" s="668"/>
      <c r="Y9" s="668" t="s">
        <v>649</v>
      </c>
      <c r="Z9" s="668"/>
      <c r="AA9" s="668" t="s">
        <v>650</v>
      </c>
      <c r="AB9" s="668"/>
      <c r="AC9" s="668" t="s">
        <v>651</v>
      </c>
      <c r="AD9" s="668"/>
      <c r="AE9" s="668" t="s">
        <v>645</v>
      </c>
      <c r="AF9" s="668"/>
      <c r="AG9" s="668" t="s">
        <v>646</v>
      </c>
      <c r="AH9" s="668"/>
      <c r="AI9" s="668" t="s">
        <v>647</v>
      </c>
      <c r="AJ9" s="668"/>
      <c r="AK9" s="668" t="s">
        <v>648</v>
      </c>
      <c r="AL9" s="668"/>
      <c r="AM9" s="668" t="s">
        <v>649</v>
      </c>
      <c r="AN9" s="668"/>
      <c r="AO9" s="668" t="s">
        <v>650</v>
      </c>
      <c r="AP9" s="668"/>
      <c r="AQ9" s="668" t="s">
        <v>651</v>
      </c>
      <c r="AR9" s="670"/>
    </row>
    <row r="10" spans="1:44" ht="16" customHeight="1" x14ac:dyDescent="0.25">
      <c r="B10" s="660"/>
      <c r="C10" s="144" t="s">
        <v>518</v>
      </c>
      <c r="D10" s="144" t="s">
        <v>389</v>
      </c>
      <c r="E10" s="144" t="s">
        <v>518</v>
      </c>
      <c r="F10" s="144" t="s">
        <v>389</v>
      </c>
      <c r="G10" s="144" t="s">
        <v>518</v>
      </c>
      <c r="H10" s="144" t="s">
        <v>389</v>
      </c>
      <c r="I10" s="144" t="s">
        <v>518</v>
      </c>
      <c r="J10" s="144" t="s">
        <v>389</v>
      </c>
      <c r="K10" s="144" t="s">
        <v>518</v>
      </c>
      <c r="L10" s="144" t="s">
        <v>389</v>
      </c>
      <c r="M10" s="144" t="s">
        <v>518</v>
      </c>
      <c r="N10" s="144" t="s">
        <v>389</v>
      </c>
      <c r="O10" s="144" t="s">
        <v>518</v>
      </c>
      <c r="P10" s="144" t="s">
        <v>389</v>
      </c>
      <c r="Q10" s="144" t="s">
        <v>519</v>
      </c>
      <c r="R10" s="144" t="s">
        <v>389</v>
      </c>
      <c r="S10" s="144" t="s">
        <v>519</v>
      </c>
      <c r="T10" s="144" t="s">
        <v>389</v>
      </c>
      <c r="U10" s="144" t="s">
        <v>519</v>
      </c>
      <c r="V10" s="144" t="s">
        <v>389</v>
      </c>
      <c r="W10" s="144" t="s">
        <v>519</v>
      </c>
      <c r="X10" s="144" t="s">
        <v>389</v>
      </c>
      <c r="Y10" s="144" t="s">
        <v>519</v>
      </c>
      <c r="Z10" s="144" t="s">
        <v>389</v>
      </c>
      <c r="AA10" s="144" t="s">
        <v>519</v>
      </c>
      <c r="AB10" s="144" t="s">
        <v>389</v>
      </c>
      <c r="AC10" s="144" t="s">
        <v>519</v>
      </c>
      <c r="AD10" s="144" t="s">
        <v>389</v>
      </c>
      <c r="AE10" s="144" t="s">
        <v>519</v>
      </c>
      <c r="AF10" s="144" t="s">
        <v>389</v>
      </c>
      <c r="AG10" s="144" t="s">
        <v>519</v>
      </c>
      <c r="AH10" s="144" t="s">
        <v>389</v>
      </c>
      <c r="AI10" s="144" t="s">
        <v>519</v>
      </c>
      <c r="AJ10" s="144" t="s">
        <v>389</v>
      </c>
      <c r="AK10" s="144" t="s">
        <v>519</v>
      </c>
      <c r="AL10" s="144" t="s">
        <v>389</v>
      </c>
      <c r="AM10" s="144" t="s">
        <v>519</v>
      </c>
      <c r="AN10" s="144" t="s">
        <v>389</v>
      </c>
      <c r="AO10" s="144" t="s">
        <v>519</v>
      </c>
      <c r="AP10" s="144" t="s">
        <v>389</v>
      </c>
      <c r="AQ10" s="144" t="s">
        <v>519</v>
      </c>
      <c r="AR10" s="183" t="s">
        <v>389</v>
      </c>
    </row>
    <row r="11" spans="1:44" ht="13" customHeight="1" x14ac:dyDescent="0.25">
      <c r="A11" s="214"/>
      <c r="B11" s="204"/>
      <c r="C11" s="235" t="s">
        <v>2004</v>
      </c>
      <c r="D11" s="236" t="s">
        <v>2005</v>
      </c>
      <c r="E11" s="235" t="s">
        <v>2006</v>
      </c>
      <c r="F11" s="236" t="s">
        <v>2007</v>
      </c>
      <c r="G11" s="235" t="s">
        <v>2008</v>
      </c>
      <c r="H11" s="236" t="s">
        <v>2009</v>
      </c>
      <c r="I11" s="235" t="s">
        <v>2010</v>
      </c>
      <c r="J11" s="236" t="s">
        <v>2011</v>
      </c>
      <c r="K11" s="235" t="s">
        <v>2012</v>
      </c>
      <c r="L11" s="236" t="s">
        <v>2013</v>
      </c>
      <c r="M11" s="235" t="s">
        <v>2014</v>
      </c>
      <c r="N11" s="236" t="s">
        <v>2015</v>
      </c>
      <c r="O11" s="235" t="s">
        <v>2016</v>
      </c>
      <c r="P11" s="236" t="s">
        <v>2017</v>
      </c>
      <c r="Q11" s="252" t="s">
        <v>2018</v>
      </c>
      <c r="R11" s="252" t="s">
        <v>2019</v>
      </c>
      <c r="S11" s="252" t="s">
        <v>2020</v>
      </c>
      <c r="T11" s="252" t="s">
        <v>2021</v>
      </c>
      <c r="U11" s="252" t="s">
        <v>2022</v>
      </c>
      <c r="V11" s="252" t="s">
        <v>2023</v>
      </c>
      <c r="W11" s="252" t="s">
        <v>2024</v>
      </c>
      <c r="X11" s="252" t="s">
        <v>2025</v>
      </c>
      <c r="Y11" s="252" t="s">
        <v>2026</v>
      </c>
      <c r="Z11" s="252" t="s">
        <v>2027</v>
      </c>
      <c r="AA11" s="252" t="s">
        <v>2028</v>
      </c>
      <c r="AB11" s="252" t="s">
        <v>2029</v>
      </c>
      <c r="AC11" s="252" t="s">
        <v>2030</v>
      </c>
      <c r="AD11" s="252" t="s">
        <v>2031</v>
      </c>
      <c r="AE11" s="252" t="s">
        <v>2032</v>
      </c>
      <c r="AF11" s="252" t="s">
        <v>2033</v>
      </c>
      <c r="AG11" s="252" t="s">
        <v>2034</v>
      </c>
      <c r="AH11" s="252" t="s">
        <v>2035</v>
      </c>
      <c r="AI11" s="252" t="s">
        <v>2036</v>
      </c>
      <c r="AJ11" s="252" t="s">
        <v>2037</v>
      </c>
      <c r="AK11" s="252" t="s">
        <v>2038</v>
      </c>
      <c r="AL11" s="252" t="s">
        <v>2039</v>
      </c>
      <c r="AM11" s="252" t="s">
        <v>2040</v>
      </c>
      <c r="AN11" s="252" t="s">
        <v>2041</v>
      </c>
      <c r="AO11" s="252" t="s">
        <v>2042</v>
      </c>
      <c r="AP11" s="252" t="s">
        <v>2043</v>
      </c>
      <c r="AQ11" s="252" t="s">
        <v>2044</v>
      </c>
      <c r="AR11" s="257" t="s">
        <v>2045</v>
      </c>
    </row>
    <row r="12" spans="1:44" ht="13" customHeight="1" x14ac:dyDescent="0.25">
      <c r="A12" s="26" t="s">
        <v>391</v>
      </c>
      <c r="B12" s="184">
        <v>2</v>
      </c>
      <c r="C12" s="223">
        <v>0</v>
      </c>
      <c r="D12" s="225">
        <v>0</v>
      </c>
      <c r="E12" s="223">
        <v>2.3507413534154402</v>
      </c>
      <c r="F12" s="225">
        <v>0.973764236839057</v>
      </c>
      <c r="G12" s="223">
        <v>0.73790379477012102</v>
      </c>
      <c r="H12" s="225">
        <v>0.519525541310349</v>
      </c>
      <c r="I12" s="223">
        <v>0</v>
      </c>
      <c r="J12" s="225">
        <v>0</v>
      </c>
      <c r="K12" s="223">
        <v>0</v>
      </c>
      <c r="L12" s="225">
        <v>0</v>
      </c>
      <c r="M12" s="223">
        <v>0</v>
      </c>
      <c r="N12" s="225">
        <v>0</v>
      </c>
      <c r="O12" s="223">
        <v>0</v>
      </c>
      <c r="P12" s="225">
        <v>0</v>
      </c>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255"/>
    </row>
    <row r="13" spans="1:44" ht="13" customHeight="1" x14ac:dyDescent="0.25">
      <c r="A13" s="26" t="s">
        <v>392</v>
      </c>
      <c r="B13" s="184">
        <v>2</v>
      </c>
      <c r="C13" s="223">
        <v>17.474927548899199</v>
      </c>
      <c r="D13" s="225">
        <v>2.9227151098594102</v>
      </c>
      <c r="E13" s="223">
        <v>37.014408932520404</v>
      </c>
      <c r="F13" s="225">
        <v>3.86058392754226</v>
      </c>
      <c r="G13" s="223">
        <v>44.450977638963799</v>
      </c>
      <c r="H13" s="225">
        <v>4.0809876135595697</v>
      </c>
      <c r="I13" s="223">
        <v>9.3944611288149709</v>
      </c>
      <c r="J13" s="225">
        <v>2.1775184605514801</v>
      </c>
      <c r="K13" s="223">
        <v>17.671118436230199</v>
      </c>
      <c r="L13" s="225">
        <v>2.75698397210363</v>
      </c>
      <c r="M13" s="223">
        <v>2.2945858129179402</v>
      </c>
      <c r="N13" s="225">
        <v>1.2124439182137201</v>
      </c>
      <c r="O13" s="223">
        <v>5.19755763126091</v>
      </c>
      <c r="P13" s="225">
        <v>1.89274466681398</v>
      </c>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255"/>
    </row>
    <row r="14" spans="1:44" ht="13" customHeight="1" x14ac:dyDescent="0.25">
      <c r="A14" s="26" t="s">
        <v>393</v>
      </c>
      <c r="B14" s="184">
        <v>2</v>
      </c>
      <c r="C14" s="223">
        <v>8.9428027354893693</v>
      </c>
      <c r="D14" s="225">
        <v>2.17180145479026</v>
      </c>
      <c r="E14" s="223">
        <v>21.038675224234201</v>
      </c>
      <c r="F14" s="225">
        <v>2.3440481051505002</v>
      </c>
      <c r="G14" s="223">
        <v>21.165747920664799</v>
      </c>
      <c r="H14" s="225">
        <v>2.5247213511864199</v>
      </c>
      <c r="I14" s="223">
        <v>3.3301830340577099</v>
      </c>
      <c r="J14" s="225">
        <v>0.96530389795605398</v>
      </c>
      <c r="K14" s="223">
        <v>4.0838756568319097</v>
      </c>
      <c r="L14" s="225">
        <v>1.40409016334584</v>
      </c>
      <c r="M14" s="223">
        <v>1.13061711892091</v>
      </c>
      <c r="N14" s="225">
        <v>0.84324779998128496</v>
      </c>
      <c r="O14" s="223">
        <v>2.0011889437359298</v>
      </c>
      <c r="P14" s="225">
        <v>1.0519113222420999</v>
      </c>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255"/>
    </row>
    <row r="15" spans="1:44" ht="13" customHeight="1" x14ac:dyDescent="0.25">
      <c r="A15" s="26" t="s">
        <v>394</v>
      </c>
      <c r="B15" s="184">
        <v>2</v>
      </c>
      <c r="C15" s="223">
        <v>1.0228350175916401</v>
      </c>
      <c r="D15" s="225">
        <v>0.725915137297938</v>
      </c>
      <c r="E15" s="223">
        <v>1.13104835958621</v>
      </c>
      <c r="F15" s="225">
        <v>0.79859578630033501</v>
      </c>
      <c r="G15" s="223">
        <v>0.50684630580989398</v>
      </c>
      <c r="H15" s="225">
        <v>0.46855763375152498</v>
      </c>
      <c r="I15" s="223">
        <v>1.17257592227401</v>
      </c>
      <c r="J15" s="225">
        <v>0.80294012484093502</v>
      </c>
      <c r="K15" s="223">
        <v>0.61441404349509798</v>
      </c>
      <c r="L15" s="225">
        <v>0.57726442415703205</v>
      </c>
      <c r="M15" s="223">
        <v>0</v>
      </c>
      <c r="N15" s="225">
        <v>0</v>
      </c>
      <c r="O15" s="223">
        <v>0.59926322956156697</v>
      </c>
      <c r="P15" s="225">
        <v>0.56278483468183804</v>
      </c>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255"/>
    </row>
    <row r="16" spans="1:44" ht="13" customHeight="1" x14ac:dyDescent="0.25">
      <c r="A16" s="26" t="s">
        <v>395</v>
      </c>
      <c r="B16" s="184">
        <v>2</v>
      </c>
      <c r="C16" s="223">
        <v>0</v>
      </c>
      <c r="D16" s="225">
        <v>0</v>
      </c>
      <c r="E16" s="223">
        <v>6.7325365979932998</v>
      </c>
      <c r="F16" s="225">
        <v>8.6358725007078502E-2</v>
      </c>
      <c r="G16" s="223">
        <v>0</v>
      </c>
      <c r="H16" s="225">
        <v>0</v>
      </c>
      <c r="I16" s="223">
        <v>0.97354304710427098</v>
      </c>
      <c r="J16" s="225">
        <v>3.5726790181490602E-2</v>
      </c>
      <c r="K16" s="223">
        <v>1.0220283979640601</v>
      </c>
      <c r="L16" s="225">
        <v>3.0200228206735499E-2</v>
      </c>
      <c r="M16" s="223">
        <v>0</v>
      </c>
      <c r="N16" s="225">
        <v>0</v>
      </c>
      <c r="O16" s="223">
        <v>0</v>
      </c>
      <c r="P16" s="225">
        <v>0</v>
      </c>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255"/>
    </row>
    <row r="17" spans="1:44" ht="13" customHeight="1" x14ac:dyDescent="0.25">
      <c r="A17" s="26" t="s">
        <v>396</v>
      </c>
      <c r="B17" s="184">
        <v>2</v>
      </c>
      <c r="C17" s="223">
        <v>11.7375563924133</v>
      </c>
      <c r="D17" s="225">
        <v>2.3262124341534398</v>
      </c>
      <c r="E17" s="223">
        <v>39.759761712364202</v>
      </c>
      <c r="F17" s="225">
        <v>3.2582649140430102</v>
      </c>
      <c r="G17" s="223">
        <v>48.192595160302197</v>
      </c>
      <c r="H17" s="225">
        <v>3.3865706439966101</v>
      </c>
      <c r="I17" s="223">
        <v>1.77026687622863</v>
      </c>
      <c r="J17" s="225">
        <v>0.79988488811504699</v>
      </c>
      <c r="K17" s="223">
        <v>10.2025329839484</v>
      </c>
      <c r="L17" s="225">
        <v>2.0504390781287101</v>
      </c>
      <c r="M17" s="223">
        <v>1.0581900348311599</v>
      </c>
      <c r="N17" s="225">
        <v>0.74639119863597503</v>
      </c>
      <c r="O17" s="223">
        <v>3.6177281521420599</v>
      </c>
      <c r="P17" s="225">
        <v>1.48322581101725</v>
      </c>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255"/>
    </row>
    <row r="18" spans="1:44" ht="13" customHeight="1" x14ac:dyDescent="0.25">
      <c r="A18" s="210" t="s">
        <v>397</v>
      </c>
      <c r="B18" s="184">
        <v>2</v>
      </c>
      <c r="C18" s="223">
        <v>13.9795575294205</v>
      </c>
      <c r="D18" s="225">
        <v>3.2758539839546601</v>
      </c>
      <c r="E18" s="223">
        <v>49.505165385011701</v>
      </c>
      <c r="F18" s="225">
        <v>4.50108747788315</v>
      </c>
      <c r="G18" s="223">
        <v>54.559775590746298</v>
      </c>
      <c r="H18" s="225">
        <v>4.7396932227370199</v>
      </c>
      <c r="I18" s="223">
        <v>1.2551931295530101</v>
      </c>
      <c r="J18" s="225">
        <v>0.88785776733382904</v>
      </c>
      <c r="K18" s="223">
        <v>15.177610907772999</v>
      </c>
      <c r="L18" s="225">
        <v>3.0250472930233299</v>
      </c>
      <c r="M18" s="223">
        <v>1.6964908406105399</v>
      </c>
      <c r="N18" s="225">
        <v>1.1894017365262399</v>
      </c>
      <c r="O18" s="223">
        <v>3.6463071881302098</v>
      </c>
      <c r="P18" s="225">
        <v>1.82443643988467</v>
      </c>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255"/>
    </row>
    <row r="19" spans="1:44" ht="13" customHeight="1" x14ac:dyDescent="0.25">
      <c r="A19" s="210" t="s">
        <v>398</v>
      </c>
      <c r="B19" s="184">
        <v>2</v>
      </c>
      <c r="C19" s="223">
        <v>8.0139042992475904</v>
      </c>
      <c r="D19" s="225">
        <v>3.0229741255465399</v>
      </c>
      <c r="E19" s="223">
        <v>23.603603113738</v>
      </c>
      <c r="F19" s="225">
        <v>4.3893840186602402</v>
      </c>
      <c r="G19" s="223">
        <v>37.636934223541999</v>
      </c>
      <c r="H19" s="225">
        <v>4.3450687479103003</v>
      </c>
      <c r="I19" s="223">
        <v>2.6292609611626201</v>
      </c>
      <c r="J19" s="225">
        <v>1.52168035863923</v>
      </c>
      <c r="K19" s="223">
        <v>1.95473220752362</v>
      </c>
      <c r="L19" s="225">
        <v>1.9484468597772899</v>
      </c>
      <c r="M19" s="223">
        <v>0</v>
      </c>
      <c r="N19" s="225">
        <v>0</v>
      </c>
      <c r="O19" s="223">
        <v>3.5699150524593901</v>
      </c>
      <c r="P19" s="225">
        <v>2.5223073207737898</v>
      </c>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255"/>
    </row>
    <row r="20" spans="1:44" ht="13" customHeight="1" x14ac:dyDescent="0.25">
      <c r="A20" s="26" t="s">
        <v>399</v>
      </c>
      <c r="B20" s="184">
        <v>2</v>
      </c>
      <c r="C20" s="223">
        <v>10.88142903158</v>
      </c>
      <c r="D20" s="225">
        <v>2.6409740032012698</v>
      </c>
      <c r="E20" s="223">
        <v>28.167444117096</v>
      </c>
      <c r="F20" s="225">
        <v>3.3960916670073198</v>
      </c>
      <c r="G20" s="223">
        <v>17.1188094682512</v>
      </c>
      <c r="H20" s="225">
        <v>2.65532701426228</v>
      </c>
      <c r="I20" s="223">
        <v>4.04537105967934</v>
      </c>
      <c r="J20" s="225">
        <v>1.6776746465932</v>
      </c>
      <c r="K20" s="223">
        <v>7.2896594514034296</v>
      </c>
      <c r="L20" s="225">
        <v>2.1475808853493699</v>
      </c>
      <c r="M20" s="223">
        <v>0.40505536289951799</v>
      </c>
      <c r="N20" s="225">
        <v>0.40467397356851897</v>
      </c>
      <c r="O20" s="223">
        <v>2.7960657276493399</v>
      </c>
      <c r="P20" s="225">
        <v>1.1717201001976001</v>
      </c>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255"/>
    </row>
    <row r="21" spans="1:44" ht="13" customHeight="1" x14ac:dyDescent="0.25">
      <c r="A21" s="26" t="s">
        <v>400</v>
      </c>
      <c r="B21" s="184">
        <v>2</v>
      </c>
      <c r="C21" s="223">
        <v>6.1786960608704602</v>
      </c>
      <c r="D21" s="225">
        <v>1.94279077662456</v>
      </c>
      <c r="E21" s="223">
        <v>24.185236531057299</v>
      </c>
      <c r="F21" s="225">
        <v>3.1343959882824199</v>
      </c>
      <c r="G21" s="223">
        <v>6.0015441027453402</v>
      </c>
      <c r="H21" s="225">
        <v>1.67784468117566</v>
      </c>
      <c r="I21" s="223">
        <v>3.6500596196389199</v>
      </c>
      <c r="J21" s="225">
        <v>1.4824360841807001</v>
      </c>
      <c r="K21" s="223">
        <v>4.3863449117533904</v>
      </c>
      <c r="L21" s="225">
        <v>1.8645352652743901</v>
      </c>
      <c r="M21" s="223">
        <v>0</v>
      </c>
      <c r="N21" s="225">
        <v>0</v>
      </c>
      <c r="O21" s="223">
        <v>0</v>
      </c>
      <c r="P21" s="225">
        <v>0</v>
      </c>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255"/>
    </row>
    <row r="22" spans="1:44" ht="13" customHeight="1" x14ac:dyDescent="0.25">
      <c r="A22" s="26" t="s">
        <v>401</v>
      </c>
      <c r="B22" s="184">
        <v>2</v>
      </c>
      <c r="C22" s="223">
        <v>4.11627012474138</v>
      </c>
      <c r="D22" s="225">
        <v>1.4179289324900399</v>
      </c>
      <c r="E22" s="223">
        <v>9.6242610320326794</v>
      </c>
      <c r="F22" s="225">
        <v>1.92528908037694</v>
      </c>
      <c r="G22" s="223">
        <v>7.0965800889069399</v>
      </c>
      <c r="H22" s="225">
        <v>1.7617684052290901</v>
      </c>
      <c r="I22" s="223">
        <v>3.84774834677357</v>
      </c>
      <c r="J22" s="225">
        <v>1.6221343857396699</v>
      </c>
      <c r="K22" s="223">
        <v>2.29476829783624</v>
      </c>
      <c r="L22" s="225">
        <v>1.3270697242816001</v>
      </c>
      <c r="M22" s="223">
        <v>1.16795661171191</v>
      </c>
      <c r="N22" s="225">
        <v>0.73052999515811501</v>
      </c>
      <c r="O22" s="223">
        <v>2.66854603817294</v>
      </c>
      <c r="P22" s="225">
        <v>1.20232019392517</v>
      </c>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255"/>
    </row>
    <row r="23" spans="1:44" ht="13" customHeight="1" x14ac:dyDescent="0.25">
      <c r="A23" s="26" t="s">
        <v>402</v>
      </c>
      <c r="B23" s="184">
        <v>2</v>
      </c>
      <c r="C23" s="223">
        <v>6.0502648801826204</v>
      </c>
      <c r="D23" s="225">
        <v>1.79760363528</v>
      </c>
      <c r="E23" s="223">
        <v>13.6457805698338</v>
      </c>
      <c r="F23" s="225">
        <v>2.8075337057109402</v>
      </c>
      <c r="G23" s="223">
        <v>11.397308949757001</v>
      </c>
      <c r="H23" s="225">
        <v>3.5629968636421601</v>
      </c>
      <c r="I23" s="223">
        <v>9.4490739834450395</v>
      </c>
      <c r="J23" s="225">
        <v>3.55230613961638</v>
      </c>
      <c r="K23" s="223">
        <v>10.1089381925278</v>
      </c>
      <c r="L23" s="225">
        <v>3.65716803906396</v>
      </c>
      <c r="M23" s="223">
        <v>6.5540256677111799</v>
      </c>
      <c r="N23" s="225">
        <v>3.25210790604525</v>
      </c>
      <c r="O23" s="223">
        <v>10.581182612130799</v>
      </c>
      <c r="P23" s="225">
        <v>3.4734710150661701</v>
      </c>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255"/>
    </row>
    <row r="24" spans="1:44" ht="13" customHeight="1" x14ac:dyDescent="0.25">
      <c r="A24" s="26" t="s">
        <v>403</v>
      </c>
      <c r="B24" s="184">
        <v>2</v>
      </c>
      <c r="C24" s="223">
        <v>24.270432039233501</v>
      </c>
      <c r="D24" s="225">
        <v>3.6295210091848999</v>
      </c>
      <c r="E24" s="223">
        <v>30.5026540301563</v>
      </c>
      <c r="F24" s="225">
        <v>4.0382871353042997</v>
      </c>
      <c r="G24" s="223">
        <v>24.820328431750099</v>
      </c>
      <c r="H24" s="225">
        <v>3.4617616449017499</v>
      </c>
      <c r="I24" s="223">
        <v>7.8095519297389799</v>
      </c>
      <c r="J24" s="225">
        <v>2.1733660388464902</v>
      </c>
      <c r="K24" s="223">
        <v>2.3101110713455402</v>
      </c>
      <c r="L24" s="225">
        <v>0.81827910114198699</v>
      </c>
      <c r="M24" s="223">
        <v>0.57967368919373197</v>
      </c>
      <c r="N24" s="225">
        <v>0.58148909669782201</v>
      </c>
      <c r="O24" s="223">
        <v>20.398677175574601</v>
      </c>
      <c r="P24" s="225">
        <v>3.1868539168690702</v>
      </c>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255"/>
    </row>
    <row r="25" spans="1:44" ht="13" customHeight="1" x14ac:dyDescent="0.25">
      <c r="A25" s="26" t="s">
        <v>404</v>
      </c>
      <c r="B25" s="184">
        <v>2</v>
      </c>
      <c r="C25" s="223">
        <v>0.75146025199177302</v>
      </c>
      <c r="D25" s="225">
        <v>0.53570002985121101</v>
      </c>
      <c r="E25" s="223">
        <v>4.25316962732159</v>
      </c>
      <c r="F25" s="225">
        <v>1.1419789102687301</v>
      </c>
      <c r="G25" s="223">
        <v>7.1931593304499604</v>
      </c>
      <c r="H25" s="225">
        <v>1.54111671351734</v>
      </c>
      <c r="I25" s="223">
        <v>0.412253667457121</v>
      </c>
      <c r="J25" s="225">
        <v>0.41254250580583102</v>
      </c>
      <c r="K25" s="223">
        <v>0.41374323130977197</v>
      </c>
      <c r="L25" s="225">
        <v>0.41402438836085098</v>
      </c>
      <c r="M25" s="223">
        <v>0</v>
      </c>
      <c r="N25" s="225">
        <v>0</v>
      </c>
      <c r="O25" s="223">
        <v>0.416403240709111</v>
      </c>
      <c r="P25" s="225">
        <v>0.41634794919013601</v>
      </c>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255"/>
    </row>
    <row r="26" spans="1:44" ht="13" customHeight="1" x14ac:dyDescent="0.25">
      <c r="A26" s="26" t="s">
        <v>405</v>
      </c>
      <c r="B26" s="184">
        <v>2</v>
      </c>
      <c r="C26" s="223">
        <v>7.0564903537496697</v>
      </c>
      <c r="D26" s="225">
        <v>0.17261154877274301</v>
      </c>
      <c r="E26" s="223">
        <v>31.7061053890701</v>
      </c>
      <c r="F26" s="225">
        <v>0.30184869193296798</v>
      </c>
      <c r="G26" s="223">
        <v>14.182387561964299</v>
      </c>
      <c r="H26" s="225">
        <v>0.20912660428796601</v>
      </c>
      <c r="I26" s="223">
        <v>4.5138768874583501</v>
      </c>
      <c r="J26" s="225">
        <v>0.12644367343038901</v>
      </c>
      <c r="K26" s="223">
        <v>7.0791158515366099</v>
      </c>
      <c r="L26" s="225">
        <v>0.21629688244658399</v>
      </c>
      <c r="M26" s="223">
        <v>2.13784386514752</v>
      </c>
      <c r="N26" s="225">
        <v>0.13160766323331399</v>
      </c>
      <c r="O26" s="223">
        <v>0.87030917435394595</v>
      </c>
      <c r="P26" s="225">
        <v>7.0661736059544206E-2</v>
      </c>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255"/>
    </row>
    <row r="27" spans="1:44" ht="13" customHeight="1" x14ac:dyDescent="0.25">
      <c r="A27" s="26" t="s">
        <v>406</v>
      </c>
      <c r="B27" s="184">
        <v>2</v>
      </c>
      <c r="C27" s="223">
        <v>3.2073382370317498</v>
      </c>
      <c r="D27" s="225">
        <v>0.96538632184119799</v>
      </c>
      <c r="E27" s="223">
        <v>3.4936471423237099</v>
      </c>
      <c r="F27" s="225">
        <v>0.91456171995498603</v>
      </c>
      <c r="G27" s="223">
        <v>2.8869623594915601</v>
      </c>
      <c r="H27" s="225">
        <v>0.84093932265895799</v>
      </c>
      <c r="I27" s="223">
        <v>0.45029497016535902</v>
      </c>
      <c r="J27" s="225">
        <v>0.35740370274917899</v>
      </c>
      <c r="K27" s="223">
        <v>0.26416638375343499</v>
      </c>
      <c r="L27" s="225">
        <v>0.26428559434818499</v>
      </c>
      <c r="M27" s="223">
        <v>0</v>
      </c>
      <c r="N27" s="225">
        <v>0</v>
      </c>
      <c r="O27" s="223">
        <v>0.62957402028865905</v>
      </c>
      <c r="P27" s="225">
        <v>0.32975848639651301</v>
      </c>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255"/>
    </row>
    <row r="28" spans="1:44" ht="13" customHeight="1" x14ac:dyDescent="0.25">
      <c r="A28" s="26" t="s">
        <v>407</v>
      </c>
      <c r="B28" s="184">
        <v>2</v>
      </c>
      <c r="C28" s="223">
        <v>4.8035502792524802</v>
      </c>
      <c r="D28" s="225">
        <v>1.6635994891260599</v>
      </c>
      <c r="E28" s="223">
        <v>8.61293994447702</v>
      </c>
      <c r="F28" s="225">
        <v>2.1316702963546801</v>
      </c>
      <c r="G28" s="223">
        <v>10.969566462785499</v>
      </c>
      <c r="H28" s="225">
        <v>2.2938300018094799</v>
      </c>
      <c r="I28" s="223">
        <v>1.05176872687058</v>
      </c>
      <c r="J28" s="225">
        <v>0.75117689765045004</v>
      </c>
      <c r="K28" s="223">
        <v>9.6264473092310094</v>
      </c>
      <c r="L28" s="225">
        <v>2.2775538407553602</v>
      </c>
      <c r="M28" s="223">
        <v>1.8006758715251301</v>
      </c>
      <c r="N28" s="225">
        <v>1.1129820969415101</v>
      </c>
      <c r="O28" s="223">
        <v>2.8964442330161999</v>
      </c>
      <c r="P28" s="225">
        <v>1.34673121085914</v>
      </c>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255"/>
    </row>
    <row r="29" spans="1:44" ht="13" customHeight="1" x14ac:dyDescent="0.25">
      <c r="A29" s="26" t="s">
        <v>408</v>
      </c>
      <c r="B29" s="184">
        <v>2</v>
      </c>
      <c r="C29" s="223">
        <v>3.71027609574393</v>
      </c>
      <c r="D29" s="225">
        <v>1.6731387476665101</v>
      </c>
      <c r="E29" s="223">
        <v>14.5088290751959</v>
      </c>
      <c r="F29" s="225">
        <v>2.84035977411635</v>
      </c>
      <c r="G29" s="223">
        <v>14.7159509527115</v>
      </c>
      <c r="H29" s="225">
        <v>2.7029200480782598</v>
      </c>
      <c r="I29" s="223">
        <v>0.67759050327689696</v>
      </c>
      <c r="J29" s="225">
        <v>0.67776290525802296</v>
      </c>
      <c r="K29" s="223">
        <v>8.0614598200919794</v>
      </c>
      <c r="L29" s="225">
        <v>2.0903016161596399</v>
      </c>
      <c r="M29" s="223">
        <v>3.0551978099937198</v>
      </c>
      <c r="N29" s="225">
        <v>1.42857141914485</v>
      </c>
      <c r="O29" s="223">
        <v>3.4656055659898501</v>
      </c>
      <c r="P29" s="225">
        <v>1.49889761871116</v>
      </c>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255"/>
    </row>
    <row r="30" spans="1:44" ht="13" customHeight="1" x14ac:dyDescent="0.25">
      <c r="A30" s="26" t="s">
        <v>409</v>
      </c>
      <c r="B30" s="184">
        <v>2</v>
      </c>
      <c r="C30" s="223">
        <v>23.035630576669998</v>
      </c>
      <c r="D30" s="225">
        <v>2.7733793261406099</v>
      </c>
      <c r="E30" s="223">
        <v>43.989479340977702</v>
      </c>
      <c r="F30" s="225">
        <v>3.4973877510154701</v>
      </c>
      <c r="G30" s="223">
        <v>51.268716643348398</v>
      </c>
      <c r="H30" s="225">
        <v>3.3894632093647301</v>
      </c>
      <c r="I30" s="223">
        <v>4.1751571543522203</v>
      </c>
      <c r="J30" s="225">
        <v>1.7750061039085501</v>
      </c>
      <c r="K30" s="223">
        <v>11.6364825776137</v>
      </c>
      <c r="L30" s="225">
        <v>2.1415643518407999</v>
      </c>
      <c r="M30" s="223">
        <v>2.1899785957368398</v>
      </c>
      <c r="N30" s="225">
        <v>0.93122735520259603</v>
      </c>
      <c r="O30" s="223">
        <v>0.66119390575602799</v>
      </c>
      <c r="P30" s="225">
        <v>0.47128813159670402</v>
      </c>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255"/>
    </row>
    <row r="31" spans="1:44" ht="13" customHeight="1" x14ac:dyDescent="0.25">
      <c r="A31" s="26" t="s">
        <v>410</v>
      </c>
      <c r="B31" s="184">
        <v>2</v>
      </c>
      <c r="C31" s="223">
        <v>7.8478831205363901</v>
      </c>
      <c r="D31" s="225">
        <v>2.5701981980038799</v>
      </c>
      <c r="E31" s="223">
        <v>39.008384573090098</v>
      </c>
      <c r="F31" s="225">
        <v>3.95622760180912</v>
      </c>
      <c r="G31" s="223">
        <v>27.3994891980219</v>
      </c>
      <c r="H31" s="225">
        <v>3.8515119061704199</v>
      </c>
      <c r="I31" s="223">
        <v>6.5532280097626101</v>
      </c>
      <c r="J31" s="225">
        <v>2.1130209420869699</v>
      </c>
      <c r="K31" s="223">
        <v>3.31723598421156</v>
      </c>
      <c r="L31" s="225">
        <v>1.51553584407407</v>
      </c>
      <c r="M31" s="223">
        <v>0</v>
      </c>
      <c r="N31" s="225">
        <v>0</v>
      </c>
      <c r="O31" s="223">
        <v>0</v>
      </c>
      <c r="P31" s="225">
        <v>0</v>
      </c>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255"/>
    </row>
    <row r="32" spans="1:44" ht="13" customHeight="1" x14ac:dyDescent="0.25">
      <c r="A32" s="26" t="s">
        <v>411</v>
      </c>
      <c r="B32" s="184">
        <v>2</v>
      </c>
      <c r="C32" s="223">
        <v>5.2469188738687098</v>
      </c>
      <c r="D32" s="225">
        <v>1.5009970968948401</v>
      </c>
      <c r="E32" s="223">
        <v>12.464656035516301</v>
      </c>
      <c r="F32" s="225">
        <v>2.2815122172718798</v>
      </c>
      <c r="G32" s="223">
        <v>10.406393719049699</v>
      </c>
      <c r="H32" s="225">
        <v>2.2277216915713698</v>
      </c>
      <c r="I32" s="223">
        <v>2.44008828147672</v>
      </c>
      <c r="J32" s="225">
        <v>1.0064444179335099</v>
      </c>
      <c r="K32" s="223">
        <v>1.1559458316973801</v>
      </c>
      <c r="L32" s="225">
        <v>0.67662457363860196</v>
      </c>
      <c r="M32" s="223">
        <v>0</v>
      </c>
      <c r="N32" s="225">
        <v>0</v>
      </c>
      <c r="O32" s="223">
        <v>1.1435886716945201</v>
      </c>
      <c r="P32" s="225">
        <v>0.83421352770156898</v>
      </c>
      <c r="Q32" s="104"/>
      <c r="R32" s="104"/>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255"/>
    </row>
    <row r="33" spans="1:44" ht="13" customHeight="1" x14ac:dyDescent="0.25">
      <c r="A33" s="26" t="s">
        <v>412</v>
      </c>
      <c r="B33" s="184">
        <v>2</v>
      </c>
      <c r="C33" s="223">
        <v>7.5879057630381199</v>
      </c>
      <c r="D33" s="225">
        <v>6.3004332994572906E-2</v>
      </c>
      <c r="E33" s="223">
        <v>18.144813284700302</v>
      </c>
      <c r="F33" s="225">
        <v>0.10450743713291701</v>
      </c>
      <c r="G33" s="223">
        <v>32.850588359595399</v>
      </c>
      <c r="H33" s="225">
        <v>0.116497624179763</v>
      </c>
      <c r="I33" s="223">
        <v>6.8992397569431301</v>
      </c>
      <c r="J33" s="225">
        <v>6.2407462779163599E-2</v>
      </c>
      <c r="K33" s="223">
        <v>13.9003628105686</v>
      </c>
      <c r="L33" s="225">
        <v>0.11542601421941701</v>
      </c>
      <c r="M33" s="223">
        <v>1.22050352726387</v>
      </c>
      <c r="N33" s="225">
        <v>3.9455232577497903E-2</v>
      </c>
      <c r="O33" s="223">
        <v>0</v>
      </c>
      <c r="P33" s="225">
        <v>0</v>
      </c>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255"/>
    </row>
    <row r="34" spans="1:44" ht="13" customHeight="1" x14ac:dyDescent="0.25">
      <c r="A34" s="26" t="s">
        <v>413</v>
      </c>
      <c r="B34" s="184">
        <v>2</v>
      </c>
      <c r="C34" s="223">
        <v>9.9411161557498602</v>
      </c>
      <c r="D34" s="225">
        <v>2.1568890924105002</v>
      </c>
      <c r="E34" s="223">
        <v>26.004567848846602</v>
      </c>
      <c r="F34" s="225">
        <v>3.3813244076212801</v>
      </c>
      <c r="G34" s="223">
        <v>16.1898223091268</v>
      </c>
      <c r="H34" s="225">
        <v>2.6440295018399298</v>
      </c>
      <c r="I34" s="223">
        <v>13.064836832705399</v>
      </c>
      <c r="J34" s="225">
        <v>2.5485892274920601</v>
      </c>
      <c r="K34" s="223">
        <v>3.50347717460639</v>
      </c>
      <c r="L34" s="225">
        <v>1.48101186034773</v>
      </c>
      <c r="M34" s="223">
        <v>0.38232856825761702</v>
      </c>
      <c r="N34" s="225">
        <v>0.38481595174353</v>
      </c>
      <c r="O34" s="223">
        <v>0</v>
      </c>
      <c r="P34" s="225">
        <v>0</v>
      </c>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255"/>
    </row>
    <row r="35" spans="1:44" ht="13" customHeight="1" x14ac:dyDescent="0.25">
      <c r="A35" s="26" t="s">
        <v>414</v>
      </c>
      <c r="B35" s="184">
        <v>2</v>
      </c>
      <c r="C35" s="223">
        <v>0.41014888428784202</v>
      </c>
      <c r="D35" s="225">
        <v>0.41047434346572997</v>
      </c>
      <c r="E35" s="223">
        <v>9.6122299005640492</v>
      </c>
      <c r="F35" s="225">
        <v>2.1420008996863502</v>
      </c>
      <c r="G35" s="223">
        <v>9.6220857512412099</v>
      </c>
      <c r="H35" s="225">
        <v>2.2418221880172902</v>
      </c>
      <c r="I35" s="223">
        <v>0.72816211897016103</v>
      </c>
      <c r="J35" s="225">
        <v>0.51662498611140695</v>
      </c>
      <c r="K35" s="223">
        <v>2.0394395170558899</v>
      </c>
      <c r="L35" s="225">
        <v>1.0395030324154</v>
      </c>
      <c r="M35" s="223">
        <v>1.0785958357413501</v>
      </c>
      <c r="N35" s="225">
        <v>0.78696149549336303</v>
      </c>
      <c r="O35" s="223">
        <v>0</v>
      </c>
      <c r="P35" s="225">
        <v>0</v>
      </c>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255"/>
    </row>
    <row r="36" spans="1:44" ht="13" customHeight="1" x14ac:dyDescent="0.25">
      <c r="A36" s="26" t="s">
        <v>415</v>
      </c>
      <c r="B36" s="184">
        <v>2</v>
      </c>
      <c r="C36" s="223">
        <v>0.451638336226382</v>
      </c>
      <c r="D36" s="225">
        <v>0.45162938013630899</v>
      </c>
      <c r="E36" s="223">
        <v>2.2710530456546598</v>
      </c>
      <c r="F36" s="225">
        <v>1.06165140279658</v>
      </c>
      <c r="G36" s="223">
        <v>1.1825213495686999</v>
      </c>
      <c r="H36" s="225">
        <v>0.82871244950700496</v>
      </c>
      <c r="I36" s="223">
        <v>0.33972652898438299</v>
      </c>
      <c r="J36" s="225">
        <v>0.339171596400278</v>
      </c>
      <c r="K36" s="223">
        <v>1.37047324232909</v>
      </c>
      <c r="L36" s="225">
        <v>0.80713333451303404</v>
      </c>
      <c r="M36" s="223">
        <v>0</v>
      </c>
      <c r="N36" s="225">
        <v>0</v>
      </c>
      <c r="O36" s="223">
        <v>0</v>
      </c>
      <c r="P36" s="225">
        <v>0</v>
      </c>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104"/>
      <c r="AN36" s="104"/>
      <c r="AO36" s="104"/>
      <c r="AP36" s="104"/>
      <c r="AQ36" s="104"/>
      <c r="AR36" s="255"/>
    </row>
    <row r="37" spans="1:44" ht="13" customHeight="1" x14ac:dyDescent="0.25">
      <c r="A37" s="26" t="s">
        <v>416</v>
      </c>
      <c r="B37" s="184">
        <v>2</v>
      </c>
      <c r="C37" s="223">
        <v>1.3313755986312601</v>
      </c>
      <c r="D37" s="225">
        <v>0.80855706397126104</v>
      </c>
      <c r="E37" s="223">
        <v>0.40740688740456998</v>
      </c>
      <c r="F37" s="225">
        <v>0.389141969067969</v>
      </c>
      <c r="G37" s="223">
        <v>0.40484787100277198</v>
      </c>
      <c r="H37" s="225">
        <v>0.38674279106566101</v>
      </c>
      <c r="I37" s="223">
        <v>1.8246381986807E-2</v>
      </c>
      <c r="J37" s="225">
        <v>1.2903199570205699E-2</v>
      </c>
      <c r="K37" s="223">
        <v>1.8129530639691201E-2</v>
      </c>
      <c r="L37" s="225">
        <v>1.2819477331847001E-2</v>
      </c>
      <c r="M37" s="223">
        <v>1.82281877042887E-2</v>
      </c>
      <c r="N37" s="225">
        <v>1.28868515476911E-2</v>
      </c>
      <c r="O37" s="223">
        <v>0.13418405452707999</v>
      </c>
      <c r="P37" s="225">
        <v>0.116556508861356</v>
      </c>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c r="AN37" s="104"/>
      <c r="AO37" s="104"/>
      <c r="AP37" s="104"/>
      <c r="AQ37" s="104"/>
      <c r="AR37" s="255"/>
    </row>
    <row r="38" spans="1:44" ht="13" customHeight="1" x14ac:dyDescent="0.25">
      <c r="A38" s="26" t="s">
        <v>417</v>
      </c>
      <c r="B38" s="184">
        <v>2</v>
      </c>
      <c r="C38" s="223">
        <v>2.1240094812329602</v>
      </c>
      <c r="D38" s="225">
        <v>1.2327155062201001</v>
      </c>
      <c r="E38" s="223">
        <v>1.37140064402571</v>
      </c>
      <c r="F38" s="225">
        <v>0.98021898356535198</v>
      </c>
      <c r="G38" s="223">
        <v>0.77806725237708096</v>
      </c>
      <c r="H38" s="225">
        <v>0.78050431809608201</v>
      </c>
      <c r="I38" s="223">
        <v>0.63115909031143003</v>
      </c>
      <c r="J38" s="225">
        <v>0.63354705428970504</v>
      </c>
      <c r="K38" s="223">
        <v>0</v>
      </c>
      <c r="L38" s="225">
        <v>0</v>
      </c>
      <c r="M38" s="223">
        <v>0</v>
      </c>
      <c r="N38" s="225">
        <v>0</v>
      </c>
      <c r="O38" s="223">
        <v>0</v>
      </c>
      <c r="P38" s="225">
        <v>0</v>
      </c>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255"/>
    </row>
    <row r="39" spans="1:44" ht="13" customHeight="1" x14ac:dyDescent="0.25">
      <c r="A39" s="26" t="s">
        <v>418</v>
      </c>
      <c r="B39" s="184">
        <v>2</v>
      </c>
      <c r="C39" s="223">
        <v>1.34409767275366</v>
      </c>
      <c r="D39" s="225">
        <v>0.98486712795362397</v>
      </c>
      <c r="E39" s="223">
        <v>4.1292200815568103</v>
      </c>
      <c r="F39" s="225">
        <v>1.47673606641887</v>
      </c>
      <c r="G39" s="223">
        <v>6.8997532399799804</v>
      </c>
      <c r="H39" s="225">
        <v>1.9162538135153599</v>
      </c>
      <c r="I39" s="223">
        <v>0.78798446817690504</v>
      </c>
      <c r="J39" s="225">
        <v>0.78806356455019499</v>
      </c>
      <c r="K39" s="223">
        <v>0.54612308187036296</v>
      </c>
      <c r="L39" s="225">
        <v>0.54453996814334205</v>
      </c>
      <c r="M39" s="223">
        <v>0</v>
      </c>
      <c r="N39" s="225">
        <v>0</v>
      </c>
      <c r="O39" s="223">
        <v>0</v>
      </c>
      <c r="P39" s="225">
        <v>0</v>
      </c>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255"/>
    </row>
    <row r="40" spans="1:44" ht="13" customHeight="1" x14ac:dyDescent="0.25">
      <c r="A40" s="26" t="s">
        <v>419</v>
      </c>
      <c r="B40" s="184">
        <v>2</v>
      </c>
      <c r="C40" s="223">
        <v>2.1031685775838</v>
      </c>
      <c r="D40" s="225">
        <v>0.76118709627099401</v>
      </c>
      <c r="E40" s="223">
        <v>17.147003341069901</v>
      </c>
      <c r="F40" s="225">
        <v>2.2444457110472902</v>
      </c>
      <c r="G40" s="223">
        <v>8.8014025639434994</v>
      </c>
      <c r="H40" s="225">
        <v>1.3949585113205301</v>
      </c>
      <c r="I40" s="223">
        <v>0.55261522986744305</v>
      </c>
      <c r="J40" s="225">
        <v>0.30944758653078103</v>
      </c>
      <c r="K40" s="223">
        <v>2.6270497510497299</v>
      </c>
      <c r="L40" s="225">
        <v>0.63248532634089805</v>
      </c>
      <c r="M40" s="223">
        <v>1.07088444093663</v>
      </c>
      <c r="N40" s="225">
        <v>3.71433240469509E-2</v>
      </c>
      <c r="O40" s="223">
        <v>0</v>
      </c>
      <c r="P40" s="225">
        <v>0</v>
      </c>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255"/>
    </row>
    <row r="41" spans="1:44" ht="13" customHeight="1" x14ac:dyDescent="0.25">
      <c r="A41" s="26" t="s">
        <v>420</v>
      </c>
      <c r="B41" s="184">
        <v>2</v>
      </c>
      <c r="C41" s="223">
        <v>1.7025038062900399</v>
      </c>
      <c r="D41" s="225">
        <v>1.0882920709486399</v>
      </c>
      <c r="E41" s="223">
        <v>11.0697965432019</v>
      </c>
      <c r="F41" s="225">
        <v>2.5536733656725001</v>
      </c>
      <c r="G41" s="223">
        <v>5.3797619120515598</v>
      </c>
      <c r="H41" s="225">
        <v>1.62270870309396</v>
      </c>
      <c r="I41" s="223">
        <v>0.239105709618222</v>
      </c>
      <c r="J41" s="225">
        <v>0.23960043704153799</v>
      </c>
      <c r="K41" s="223">
        <v>1.6404906178004299</v>
      </c>
      <c r="L41" s="225">
        <v>1.0550119692470601</v>
      </c>
      <c r="M41" s="223">
        <v>1.1286804474396499</v>
      </c>
      <c r="N41" s="225">
        <v>0.92375478529489197</v>
      </c>
      <c r="O41" s="223">
        <v>0.59762960795222797</v>
      </c>
      <c r="P41" s="225">
        <v>0.596158706584756</v>
      </c>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255"/>
    </row>
    <row r="42" spans="1:44" ht="13" customHeight="1" x14ac:dyDescent="0.25">
      <c r="A42" s="26" t="s">
        <v>421</v>
      </c>
      <c r="B42" s="184">
        <v>2</v>
      </c>
      <c r="C42" s="223">
        <v>9.6129756732230902</v>
      </c>
      <c r="D42" s="225">
        <v>1.2241453855075701E-5</v>
      </c>
      <c r="E42" s="223">
        <v>44.768164437399101</v>
      </c>
      <c r="F42" s="225">
        <v>2.3806016215500099E-5</v>
      </c>
      <c r="G42" s="223">
        <v>38.465881276475102</v>
      </c>
      <c r="H42" s="225">
        <v>2.34452522710545E-5</v>
      </c>
      <c r="I42" s="223">
        <v>3.7202511208742401</v>
      </c>
      <c r="J42" s="225">
        <v>2.71202956191324E-6</v>
      </c>
      <c r="K42" s="223">
        <v>17.7548114326475</v>
      </c>
      <c r="L42" s="225">
        <v>1.5487114761007401E-5</v>
      </c>
      <c r="M42" s="223">
        <v>4.2259145444711903</v>
      </c>
      <c r="N42" s="225">
        <v>1.00944618746003E-5</v>
      </c>
      <c r="O42" s="223">
        <v>1.9427410963634999</v>
      </c>
      <c r="P42" s="225">
        <v>8.5143818677295407E-6</v>
      </c>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255"/>
    </row>
    <row r="43" spans="1:44" ht="13" customHeight="1" x14ac:dyDescent="0.25">
      <c r="A43" s="26" t="s">
        <v>422</v>
      </c>
      <c r="B43" s="184">
        <v>2</v>
      </c>
      <c r="C43" s="223">
        <v>1.8491533802459501</v>
      </c>
      <c r="D43" s="225">
        <v>1.6482100000840001E-3</v>
      </c>
      <c r="E43" s="223">
        <v>2.4125276997744902</v>
      </c>
      <c r="F43" s="225">
        <v>2.1843919117881501E-3</v>
      </c>
      <c r="G43" s="223">
        <v>4.1137026509809704</v>
      </c>
      <c r="H43" s="225">
        <v>3.7884846806958599E-3</v>
      </c>
      <c r="I43" s="223">
        <v>0</v>
      </c>
      <c r="J43" s="225">
        <v>0</v>
      </c>
      <c r="K43" s="223">
        <v>0</v>
      </c>
      <c r="L43" s="225">
        <v>0</v>
      </c>
      <c r="M43" s="223">
        <v>0</v>
      </c>
      <c r="N43" s="225">
        <v>0</v>
      </c>
      <c r="O43" s="223">
        <v>0</v>
      </c>
      <c r="P43" s="225">
        <v>0</v>
      </c>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255"/>
    </row>
    <row r="44" spans="1:44" ht="13" customHeight="1" x14ac:dyDescent="0.25">
      <c r="A44" s="26" t="s">
        <v>423</v>
      </c>
      <c r="B44" s="184">
        <v>2</v>
      </c>
      <c r="C44" s="223">
        <v>13.6233386225468</v>
      </c>
      <c r="D44" s="225">
        <v>1.7916805529288899</v>
      </c>
      <c r="E44" s="223">
        <v>36.753559463461997</v>
      </c>
      <c r="F44" s="225">
        <v>2.6602900030115602</v>
      </c>
      <c r="G44" s="223">
        <v>15.887079887447999</v>
      </c>
      <c r="H44" s="225">
        <v>2.1728142454965602</v>
      </c>
      <c r="I44" s="223">
        <v>12.087886779549899</v>
      </c>
      <c r="J44" s="225">
        <v>1.6803727528863801</v>
      </c>
      <c r="K44" s="223">
        <v>1.62520870837109</v>
      </c>
      <c r="L44" s="225">
        <v>0.58645987561756496</v>
      </c>
      <c r="M44" s="223">
        <v>0.85185141297715805</v>
      </c>
      <c r="N44" s="225">
        <v>0.44907860630000501</v>
      </c>
      <c r="O44" s="223">
        <v>0.61135212868240896</v>
      </c>
      <c r="P44" s="225">
        <v>0.39415953702763801</v>
      </c>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255"/>
    </row>
    <row r="45" spans="1:44" ht="13" customHeight="1" x14ac:dyDescent="0.25">
      <c r="A45" s="26" t="s">
        <v>424</v>
      </c>
      <c r="B45" s="184">
        <v>2</v>
      </c>
      <c r="C45" s="223">
        <v>0</v>
      </c>
      <c r="D45" s="225">
        <v>0</v>
      </c>
      <c r="E45" s="223">
        <v>1.67238898788285</v>
      </c>
      <c r="F45" s="225">
        <v>0.981289568909258</v>
      </c>
      <c r="G45" s="223">
        <v>3.8624108868745801</v>
      </c>
      <c r="H45" s="225">
        <v>1.6613134471376401</v>
      </c>
      <c r="I45" s="223">
        <v>0</v>
      </c>
      <c r="J45" s="225">
        <v>0</v>
      </c>
      <c r="K45" s="223">
        <v>0</v>
      </c>
      <c r="L45" s="225">
        <v>0</v>
      </c>
      <c r="M45" s="223">
        <v>0.33575354029537602</v>
      </c>
      <c r="N45" s="225">
        <v>0.33437454560876001</v>
      </c>
      <c r="O45" s="223">
        <v>0</v>
      </c>
      <c r="P45" s="225">
        <v>0</v>
      </c>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255"/>
    </row>
    <row r="46" spans="1:44" ht="13" customHeight="1" x14ac:dyDescent="0.25">
      <c r="A46" s="26" t="s">
        <v>425</v>
      </c>
      <c r="B46" s="184">
        <v>2</v>
      </c>
      <c r="C46" s="223">
        <v>2.8934877425613301</v>
      </c>
      <c r="D46" s="225">
        <v>1.0743957865104801</v>
      </c>
      <c r="E46" s="223">
        <v>12.3871658473283</v>
      </c>
      <c r="F46" s="225">
        <v>2.23187631601074</v>
      </c>
      <c r="G46" s="223">
        <v>12.5049605560678</v>
      </c>
      <c r="H46" s="225">
        <v>2.10197259273404</v>
      </c>
      <c r="I46" s="223">
        <v>1.1979546131302801</v>
      </c>
      <c r="J46" s="225">
        <v>0.85486173623171302</v>
      </c>
      <c r="K46" s="223">
        <v>1.66070981232689</v>
      </c>
      <c r="L46" s="225">
        <v>0.95682229234478799</v>
      </c>
      <c r="M46" s="223">
        <v>0.58224847683485903</v>
      </c>
      <c r="N46" s="225">
        <v>0.58056117007632801</v>
      </c>
      <c r="O46" s="223">
        <v>0</v>
      </c>
      <c r="P46" s="225">
        <v>0</v>
      </c>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255"/>
    </row>
    <row r="47" spans="1:44" ht="13" customHeight="1" x14ac:dyDescent="0.25">
      <c r="A47" s="26" t="s">
        <v>426</v>
      </c>
      <c r="B47" s="184">
        <v>2</v>
      </c>
      <c r="C47" s="223">
        <v>4.4460633190030299</v>
      </c>
      <c r="D47" s="225">
        <v>1.4866680084230399</v>
      </c>
      <c r="E47" s="223">
        <v>14.3437146191264</v>
      </c>
      <c r="F47" s="225">
        <v>2.1283502126866001</v>
      </c>
      <c r="G47" s="223">
        <v>10.604349245193401</v>
      </c>
      <c r="H47" s="225">
        <v>2.0689302770096001</v>
      </c>
      <c r="I47" s="223">
        <v>4.9104523862208103</v>
      </c>
      <c r="J47" s="225">
        <v>1.5774795095713301</v>
      </c>
      <c r="K47" s="223">
        <v>6.5208351984617696</v>
      </c>
      <c r="L47" s="225">
        <v>1.6423186257222999</v>
      </c>
      <c r="M47" s="223">
        <v>1.4757430224938499</v>
      </c>
      <c r="N47" s="225">
        <v>0.88154852374225701</v>
      </c>
      <c r="O47" s="223">
        <v>2.1665063589392899</v>
      </c>
      <c r="P47" s="225">
        <v>1.0673876739024799</v>
      </c>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255"/>
    </row>
    <row r="48" spans="1:44" ht="13" customHeight="1" x14ac:dyDescent="0.25">
      <c r="A48" s="26" t="s">
        <v>427</v>
      </c>
      <c r="B48" s="184">
        <v>2</v>
      </c>
      <c r="C48" s="223">
        <v>0.34746972626209699</v>
      </c>
      <c r="D48" s="225">
        <v>0.34647678895454798</v>
      </c>
      <c r="E48" s="223">
        <v>9.7236418713121306</v>
      </c>
      <c r="F48" s="225">
        <v>1.9025096409206801</v>
      </c>
      <c r="G48" s="223">
        <v>6.81081328768955</v>
      </c>
      <c r="H48" s="225">
        <v>1.7734889906479701</v>
      </c>
      <c r="I48" s="223">
        <v>1.48514178752043</v>
      </c>
      <c r="J48" s="225">
        <v>0.85129624016141903</v>
      </c>
      <c r="K48" s="223">
        <v>1.20052357256979</v>
      </c>
      <c r="L48" s="225">
        <v>0.64194208258397301</v>
      </c>
      <c r="M48" s="223">
        <v>0.20691013984797499</v>
      </c>
      <c r="N48" s="225">
        <v>0.20700503379601601</v>
      </c>
      <c r="O48" s="223">
        <v>0</v>
      </c>
      <c r="P48" s="225">
        <v>0</v>
      </c>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255"/>
    </row>
    <row r="49" spans="1:44" ht="13" customHeight="1" x14ac:dyDescent="0.25">
      <c r="A49" s="26" t="s">
        <v>428</v>
      </c>
      <c r="B49" s="184">
        <v>2</v>
      </c>
      <c r="C49" s="223">
        <v>1.3664787937111</v>
      </c>
      <c r="D49" s="225">
        <v>0.67850090657385698</v>
      </c>
      <c r="E49" s="223">
        <v>4.7187358015749901</v>
      </c>
      <c r="F49" s="225">
        <v>1.27172643302357</v>
      </c>
      <c r="G49" s="223">
        <v>5.5714338874675899</v>
      </c>
      <c r="H49" s="225">
        <v>1.2579849943479899</v>
      </c>
      <c r="I49" s="223">
        <v>2.2453097984672201</v>
      </c>
      <c r="J49" s="225">
        <v>1.1206955206084499</v>
      </c>
      <c r="K49" s="223">
        <v>1.0056556764842699</v>
      </c>
      <c r="L49" s="225">
        <v>0.57369348097615402</v>
      </c>
      <c r="M49" s="223">
        <v>1.20612714508918</v>
      </c>
      <c r="N49" s="225">
        <v>0.63367716259906004</v>
      </c>
      <c r="O49" s="223">
        <v>0.84771549463473805</v>
      </c>
      <c r="P49" s="225">
        <v>0.51924353738776596</v>
      </c>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104"/>
      <c r="AN49" s="104"/>
      <c r="AO49" s="104"/>
      <c r="AP49" s="104"/>
      <c r="AQ49" s="104"/>
      <c r="AR49" s="255"/>
    </row>
    <row r="50" spans="1:44" ht="13" customHeight="1" x14ac:dyDescent="0.25">
      <c r="A50" s="26" t="s">
        <v>429</v>
      </c>
      <c r="B50" s="184">
        <v>2</v>
      </c>
      <c r="C50" s="223">
        <v>0.66163692919980299</v>
      </c>
      <c r="D50" s="225">
        <v>0.65992546208582004</v>
      </c>
      <c r="E50" s="223">
        <v>6.1418037289629801</v>
      </c>
      <c r="F50" s="225">
        <v>1.79385147809181</v>
      </c>
      <c r="G50" s="223">
        <v>3.3095825542950599</v>
      </c>
      <c r="H50" s="225">
        <v>1.3749770551325899</v>
      </c>
      <c r="I50" s="223">
        <v>3.10164905934039</v>
      </c>
      <c r="J50" s="225">
        <v>1.1091432806591299</v>
      </c>
      <c r="K50" s="223">
        <v>0</v>
      </c>
      <c r="L50" s="225">
        <v>0</v>
      </c>
      <c r="M50" s="223">
        <v>0</v>
      </c>
      <c r="N50" s="225">
        <v>0</v>
      </c>
      <c r="O50" s="223">
        <v>0</v>
      </c>
      <c r="P50" s="225">
        <v>0</v>
      </c>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255"/>
    </row>
    <row r="51" spans="1:44" ht="13" customHeight="1" x14ac:dyDescent="0.25">
      <c r="A51" s="26" t="s">
        <v>430</v>
      </c>
      <c r="B51" s="184">
        <v>2</v>
      </c>
      <c r="C51" s="223">
        <v>0</v>
      </c>
      <c r="D51" s="225">
        <v>0</v>
      </c>
      <c r="E51" s="223">
        <v>0</v>
      </c>
      <c r="F51" s="225">
        <v>0</v>
      </c>
      <c r="G51" s="223">
        <v>0.49327753398958102</v>
      </c>
      <c r="H51" s="225">
        <v>0.49367966169753902</v>
      </c>
      <c r="I51" s="223">
        <v>0</v>
      </c>
      <c r="J51" s="225">
        <v>0</v>
      </c>
      <c r="K51" s="223">
        <v>0</v>
      </c>
      <c r="L51" s="225">
        <v>0</v>
      </c>
      <c r="M51" s="223">
        <v>0</v>
      </c>
      <c r="N51" s="225">
        <v>0</v>
      </c>
      <c r="O51" s="223">
        <v>0</v>
      </c>
      <c r="P51" s="225">
        <v>0</v>
      </c>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255"/>
    </row>
    <row r="52" spans="1:44" ht="13" customHeight="1" x14ac:dyDescent="0.25">
      <c r="A52" s="26" t="s">
        <v>431</v>
      </c>
      <c r="B52" s="184">
        <v>2</v>
      </c>
      <c r="C52" s="223">
        <v>0</v>
      </c>
      <c r="D52" s="225">
        <v>0</v>
      </c>
      <c r="E52" s="223">
        <v>7.0834298651180898</v>
      </c>
      <c r="F52" s="225">
        <v>1.9941690994691801</v>
      </c>
      <c r="G52" s="223">
        <v>6.4307702192966696</v>
      </c>
      <c r="H52" s="225">
        <v>2.0056537221956199</v>
      </c>
      <c r="I52" s="223">
        <v>0.82649252180091104</v>
      </c>
      <c r="J52" s="225">
        <v>3.1672653317307599E-2</v>
      </c>
      <c r="K52" s="223">
        <v>0</v>
      </c>
      <c r="L52" s="225">
        <v>0</v>
      </c>
      <c r="M52" s="223">
        <v>0</v>
      </c>
      <c r="N52" s="225">
        <v>0</v>
      </c>
      <c r="O52" s="223">
        <v>0</v>
      </c>
      <c r="P52" s="225">
        <v>0</v>
      </c>
      <c r="Q52" s="104"/>
      <c r="R52" s="104"/>
      <c r="S52" s="104"/>
      <c r="T52" s="104"/>
      <c r="U52" s="104"/>
      <c r="V52" s="104"/>
      <c r="W52" s="104"/>
      <c r="X52" s="104"/>
      <c r="Y52" s="104"/>
      <c r="Z52" s="104"/>
      <c r="AA52" s="104"/>
      <c r="AB52" s="104"/>
      <c r="AC52" s="104"/>
      <c r="AD52" s="104"/>
      <c r="AE52" s="104"/>
      <c r="AF52" s="104"/>
      <c r="AG52" s="104"/>
      <c r="AH52" s="104"/>
      <c r="AI52" s="104"/>
      <c r="AJ52" s="104"/>
      <c r="AK52" s="104"/>
      <c r="AL52" s="104"/>
      <c r="AM52" s="104"/>
      <c r="AN52" s="104"/>
      <c r="AO52" s="104"/>
      <c r="AP52" s="104"/>
      <c r="AQ52" s="104"/>
      <c r="AR52" s="255"/>
    </row>
    <row r="53" spans="1:44" ht="13" customHeight="1" x14ac:dyDescent="0.25">
      <c r="A53" s="26" t="s">
        <v>432</v>
      </c>
      <c r="B53" s="184">
        <v>2</v>
      </c>
      <c r="C53" s="223">
        <v>3.3225297460580601</v>
      </c>
      <c r="D53" s="225">
        <v>1.0313756358518</v>
      </c>
      <c r="E53" s="223">
        <v>3.3334572781977299</v>
      </c>
      <c r="F53" s="225">
        <v>1.22485423426857</v>
      </c>
      <c r="G53" s="223">
        <v>4.4259358235673902</v>
      </c>
      <c r="H53" s="225">
        <v>1.42205193260117</v>
      </c>
      <c r="I53" s="223">
        <v>0.40069665477459598</v>
      </c>
      <c r="J53" s="225">
        <v>0.40081714287968501</v>
      </c>
      <c r="K53" s="223">
        <v>1.7703222159038201</v>
      </c>
      <c r="L53" s="225">
        <v>0.85903393249450199</v>
      </c>
      <c r="M53" s="223">
        <v>0</v>
      </c>
      <c r="N53" s="225">
        <v>0</v>
      </c>
      <c r="O53" s="223">
        <v>0.45815909408845301</v>
      </c>
      <c r="P53" s="225">
        <v>0.45733008110919199</v>
      </c>
      <c r="Q53" s="104"/>
      <c r="R53" s="104"/>
      <c r="S53" s="104"/>
      <c r="T53" s="104"/>
      <c r="U53" s="104"/>
      <c r="V53" s="104"/>
      <c r="W53" s="104"/>
      <c r="X53" s="104"/>
      <c r="Y53" s="104"/>
      <c r="Z53" s="104"/>
      <c r="AA53" s="104"/>
      <c r="AB53" s="104"/>
      <c r="AC53" s="104"/>
      <c r="AD53" s="104"/>
      <c r="AE53" s="104"/>
      <c r="AF53" s="104"/>
      <c r="AG53" s="104"/>
      <c r="AH53" s="104"/>
      <c r="AI53" s="104"/>
      <c r="AJ53" s="104"/>
      <c r="AK53" s="104"/>
      <c r="AL53" s="104"/>
      <c r="AM53" s="104"/>
      <c r="AN53" s="104"/>
      <c r="AO53" s="104"/>
      <c r="AP53" s="104"/>
      <c r="AQ53" s="104"/>
      <c r="AR53" s="255"/>
    </row>
    <row r="54" spans="1:44" ht="13" customHeight="1" x14ac:dyDescent="0.25">
      <c r="A54" s="26" t="s">
        <v>433</v>
      </c>
      <c r="B54" s="184">
        <v>2</v>
      </c>
      <c r="C54" s="223">
        <v>4.1381140112103703</v>
      </c>
      <c r="D54" s="225">
        <v>1.5969864147172299</v>
      </c>
      <c r="E54" s="223">
        <v>18.0327548636633</v>
      </c>
      <c r="F54" s="225">
        <v>2.91610158358296</v>
      </c>
      <c r="G54" s="223">
        <v>17.8075766417682</v>
      </c>
      <c r="H54" s="225">
        <v>2.9410999617434199</v>
      </c>
      <c r="I54" s="223">
        <v>0.395038848858771</v>
      </c>
      <c r="J54" s="225">
        <v>0.39462891481860402</v>
      </c>
      <c r="K54" s="223">
        <v>3.4568522738727001</v>
      </c>
      <c r="L54" s="225">
        <v>1.37780634803914</v>
      </c>
      <c r="M54" s="223">
        <v>0.53499003018590896</v>
      </c>
      <c r="N54" s="225">
        <v>0.534405350162513</v>
      </c>
      <c r="O54" s="223">
        <v>1.7770732035316801</v>
      </c>
      <c r="P54" s="225">
        <v>1.0222409575178599</v>
      </c>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104"/>
      <c r="AN54" s="104"/>
      <c r="AO54" s="104"/>
      <c r="AP54" s="104"/>
      <c r="AQ54" s="104"/>
      <c r="AR54" s="255"/>
    </row>
    <row r="55" spans="1:44" ht="13" customHeight="1" x14ac:dyDescent="0.25">
      <c r="A55" s="26" t="s">
        <v>434</v>
      </c>
      <c r="B55" s="184">
        <v>2</v>
      </c>
      <c r="C55" s="223">
        <v>23.231668791139999</v>
      </c>
      <c r="D55" s="225">
        <v>2.86542574964909</v>
      </c>
      <c r="E55" s="223">
        <v>38.031269868153501</v>
      </c>
      <c r="F55" s="225">
        <v>3.1931331499859401</v>
      </c>
      <c r="G55" s="223">
        <v>21.640992467500599</v>
      </c>
      <c r="H55" s="225">
        <v>2.6719209707675602</v>
      </c>
      <c r="I55" s="223">
        <v>5.7777847345889404</v>
      </c>
      <c r="J55" s="225">
        <v>1.5255337385441601</v>
      </c>
      <c r="K55" s="223">
        <v>10.059383162311001</v>
      </c>
      <c r="L55" s="225">
        <v>2.1340864607510102</v>
      </c>
      <c r="M55" s="223">
        <v>5.0830502236597104</v>
      </c>
      <c r="N55" s="225">
        <v>1.68722159086853</v>
      </c>
      <c r="O55" s="223">
        <v>29.306916383173199</v>
      </c>
      <c r="P55" s="225">
        <v>2.62632009552848</v>
      </c>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255"/>
    </row>
    <row r="56" spans="1:44" ht="13" customHeight="1" x14ac:dyDescent="0.25">
      <c r="A56" s="26" t="s">
        <v>435</v>
      </c>
      <c r="B56" s="184">
        <v>2</v>
      </c>
      <c r="C56" s="223">
        <v>5.4685655099593404</v>
      </c>
      <c r="D56" s="225">
        <v>1.3438561242215199</v>
      </c>
      <c r="E56" s="223">
        <v>17.689314630562802</v>
      </c>
      <c r="F56" s="225">
        <v>2.2428415998292199</v>
      </c>
      <c r="G56" s="223">
        <v>12.937440977653299</v>
      </c>
      <c r="H56" s="225">
        <v>2.1244253630863001</v>
      </c>
      <c r="I56" s="223">
        <v>1.8072681931866701</v>
      </c>
      <c r="J56" s="225">
        <v>0.77762480465268102</v>
      </c>
      <c r="K56" s="223">
        <v>5.7135414557534396</v>
      </c>
      <c r="L56" s="225">
        <v>1.4119377008879701</v>
      </c>
      <c r="M56" s="223">
        <v>0.27584803706417699</v>
      </c>
      <c r="N56" s="225">
        <v>0.235663716990379</v>
      </c>
      <c r="O56" s="223">
        <v>2.3916086877454998</v>
      </c>
      <c r="P56" s="225">
        <v>0.96907278422341303</v>
      </c>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c r="AQ56" s="104"/>
      <c r="AR56" s="255"/>
    </row>
    <row r="57" spans="1:44" ht="13" customHeight="1" x14ac:dyDescent="0.25">
      <c r="A57" s="26" t="s">
        <v>436</v>
      </c>
      <c r="B57" s="184">
        <v>2</v>
      </c>
      <c r="C57" s="223">
        <v>12.6409115310893</v>
      </c>
      <c r="D57" s="225">
        <v>2.8828114886023601</v>
      </c>
      <c r="E57" s="223">
        <v>40.779843185544799</v>
      </c>
      <c r="F57" s="225">
        <v>4.2340682270623198</v>
      </c>
      <c r="G57" s="223">
        <v>35.076993392533304</v>
      </c>
      <c r="H57" s="225">
        <v>4.5358630862264704</v>
      </c>
      <c r="I57" s="223">
        <v>1.4869070585637301</v>
      </c>
      <c r="J57" s="225">
        <v>0.87130724566219997</v>
      </c>
      <c r="K57" s="223">
        <v>6.2561401312742104</v>
      </c>
      <c r="L57" s="225">
        <v>2.76629071772193</v>
      </c>
      <c r="M57" s="223">
        <v>0</v>
      </c>
      <c r="N57" s="225">
        <v>0</v>
      </c>
      <c r="O57" s="223">
        <v>1.6749723021276799</v>
      </c>
      <c r="P57" s="225">
        <v>0.97546235098378697</v>
      </c>
      <c r="Q57" s="104"/>
      <c r="R57" s="104"/>
      <c r="S57" s="104"/>
      <c r="T57" s="104"/>
      <c r="U57" s="104"/>
      <c r="V57" s="104"/>
      <c r="W57" s="104"/>
      <c r="X57" s="104"/>
      <c r="Y57" s="104"/>
      <c r="Z57" s="104"/>
      <c r="AA57" s="104"/>
      <c r="AB57" s="104"/>
      <c r="AC57" s="104"/>
      <c r="AD57" s="104"/>
      <c r="AE57" s="104"/>
      <c r="AF57" s="104"/>
      <c r="AG57" s="104"/>
      <c r="AH57" s="104"/>
      <c r="AI57" s="104"/>
      <c r="AJ57" s="104"/>
      <c r="AK57" s="104"/>
      <c r="AL57" s="104"/>
      <c r="AM57" s="104"/>
      <c r="AN57" s="104"/>
      <c r="AO57" s="104"/>
      <c r="AP57" s="104"/>
      <c r="AQ57" s="104"/>
      <c r="AR57" s="255"/>
    </row>
    <row r="58" spans="1:44" ht="13" customHeight="1" x14ac:dyDescent="0.25">
      <c r="A58" s="26" t="s">
        <v>437</v>
      </c>
      <c r="B58" s="184">
        <v>2</v>
      </c>
      <c r="C58" s="223">
        <v>6.2147395705147703</v>
      </c>
      <c r="D58" s="225">
        <v>1.3931285402840401</v>
      </c>
      <c r="E58" s="223">
        <v>22.538600324651501</v>
      </c>
      <c r="F58" s="225">
        <v>2.5951537804499001</v>
      </c>
      <c r="G58" s="223">
        <v>11.1934838738461</v>
      </c>
      <c r="H58" s="225">
        <v>1.9122771527267399</v>
      </c>
      <c r="I58" s="223">
        <v>9.9814878975286998</v>
      </c>
      <c r="J58" s="225">
        <v>1.9248730824998801</v>
      </c>
      <c r="K58" s="223">
        <v>0.47084320673247199</v>
      </c>
      <c r="L58" s="225">
        <v>0.470692052354866</v>
      </c>
      <c r="M58" s="223">
        <v>0</v>
      </c>
      <c r="N58" s="225">
        <v>0</v>
      </c>
      <c r="O58" s="223">
        <v>0</v>
      </c>
      <c r="P58" s="225">
        <v>0</v>
      </c>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104"/>
      <c r="AN58" s="104"/>
      <c r="AO58" s="104"/>
      <c r="AP58" s="104"/>
      <c r="AQ58" s="104"/>
      <c r="AR58" s="255"/>
    </row>
    <row r="59" spans="1:44" ht="13" customHeight="1" x14ac:dyDescent="0.25">
      <c r="A59" s="26" t="s">
        <v>438</v>
      </c>
      <c r="B59" s="184">
        <v>2</v>
      </c>
      <c r="C59" s="223">
        <v>0.52151146245254199</v>
      </c>
      <c r="D59" s="225">
        <v>0.26282281434313298</v>
      </c>
      <c r="E59" s="223">
        <v>8.1220662805397499</v>
      </c>
      <c r="F59" s="225">
        <v>2.2794891603513001</v>
      </c>
      <c r="G59" s="223">
        <v>4.2987201225452703</v>
      </c>
      <c r="H59" s="225">
        <v>1.7407559144501099</v>
      </c>
      <c r="I59" s="223">
        <v>0.70639462703549105</v>
      </c>
      <c r="J59" s="225">
        <v>0.51784868935217299</v>
      </c>
      <c r="K59" s="223">
        <v>0.25927165144336101</v>
      </c>
      <c r="L59" s="225">
        <v>0.26062702001181298</v>
      </c>
      <c r="M59" s="223">
        <v>0</v>
      </c>
      <c r="N59" s="225">
        <v>0</v>
      </c>
      <c r="O59" s="223">
        <v>0</v>
      </c>
      <c r="P59" s="225">
        <v>0</v>
      </c>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255"/>
    </row>
    <row r="60" spans="1:44" ht="13" customHeight="1" x14ac:dyDescent="0.25">
      <c r="A60" s="26" t="s">
        <v>439</v>
      </c>
      <c r="B60" s="184">
        <v>2</v>
      </c>
      <c r="C60" s="223">
        <v>5.3333879021183099</v>
      </c>
      <c r="D60" s="225">
        <v>2.2260228690004</v>
      </c>
      <c r="E60" s="223">
        <v>20.8778475409257</v>
      </c>
      <c r="F60" s="225">
        <v>3.8171205395122301</v>
      </c>
      <c r="G60" s="223">
        <v>21.365220183585301</v>
      </c>
      <c r="H60" s="225">
        <v>3.30487869728853</v>
      </c>
      <c r="I60" s="223">
        <v>3.0440255708055801</v>
      </c>
      <c r="J60" s="225">
        <v>1.2038722177338901</v>
      </c>
      <c r="K60" s="223">
        <v>6.0080894661198396</v>
      </c>
      <c r="L60" s="225">
        <v>1.89783660023585</v>
      </c>
      <c r="M60" s="223">
        <v>1.676298952819</v>
      </c>
      <c r="N60" s="225">
        <v>0.97341048920818596</v>
      </c>
      <c r="O60" s="223">
        <v>14.3632832546059</v>
      </c>
      <c r="P60" s="225">
        <v>3.2782205832560498</v>
      </c>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255"/>
    </row>
    <row r="61" spans="1:44" ht="13" customHeight="1" x14ac:dyDescent="0.25">
      <c r="A61" s="26" t="s">
        <v>440</v>
      </c>
      <c r="B61" s="184">
        <v>2</v>
      </c>
      <c r="C61" s="223">
        <v>0.48803341748295997</v>
      </c>
      <c r="D61" s="225">
        <v>0.48709939352640802</v>
      </c>
      <c r="E61" s="223">
        <v>0.80623024730167103</v>
      </c>
      <c r="F61" s="225">
        <v>0.58258313919984495</v>
      </c>
      <c r="G61" s="223">
        <v>1.0228572998280001</v>
      </c>
      <c r="H61" s="225">
        <v>0.72315123565803496</v>
      </c>
      <c r="I61" s="223">
        <v>0.80623024730167103</v>
      </c>
      <c r="J61" s="225">
        <v>0.58258313919984495</v>
      </c>
      <c r="K61" s="223">
        <v>1.3681022569461301</v>
      </c>
      <c r="L61" s="225">
        <v>0.80779901890653905</v>
      </c>
      <c r="M61" s="223">
        <v>0.80623024730167103</v>
      </c>
      <c r="N61" s="225">
        <v>0.58258313919984495</v>
      </c>
      <c r="O61" s="223">
        <v>0.80623024730167103</v>
      </c>
      <c r="P61" s="225">
        <v>0.58258313919984495</v>
      </c>
      <c r="Q61" s="104"/>
      <c r="R61" s="104"/>
      <c r="S61" s="104"/>
      <c r="T61" s="104"/>
      <c r="U61" s="104"/>
      <c r="V61" s="104"/>
      <c r="W61" s="104"/>
      <c r="X61" s="104"/>
      <c r="Y61" s="104"/>
      <c r="Z61" s="104"/>
      <c r="AA61" s="104"/>
      <c r="AB61" s="104"/>
      <c r="AC61" s="104"/>
      <c r="AD61" s="104"/>
      <c r="AE61" s="104"/>
      <c r="AF61" s="104"/>
      <c r="AG61" s="104"/>
      <c r="AH61" s="104"/>
      <c r="AI61" s="104"/>
      <c r="AJ61" s="104"/>
      <c r="AK61" s="104"/>
      <c r="AL61" s="104"/>
      <c r="AM61" s="104"/>
      <c r="AN61" s="104"/>
      <c r="AO61" s="104"/>
      <c r="AP61" s="104"/>
      <c r="AQ61" s="104"/>
      <c r="AR61" s="255"/>
    </row>
    <row r="62" spans="1:44" ht="13" customHeight="1" x14ac:dyDescent="0.25">
      <c r="A62" s="26" t="s">
        <v>441</v>
      </c>
      <c r="B62" s="184">
        <v>2</v>
      </c>
      <c r="C62" s="223">
        <v>1.5150058930949499</v>
      </c>
      <c r="D62" s="225">
        <v>0.876462924390491</v>
      </c>
      <c r="E62" s="223">
        <v>3.6201366129021402</v>
      </c>
      <c r="F62" s="225">
        <v>1.3688705935443</v>
      </c>
      <c r="G62" s="223">
        <v>2.9995314189037998</v>
      </c>
      <c r="H62" s="225">
        <v>1.2276383554572401</v>
      </c>
      <c r="I62" s="223">
        <v>0</v>
      </c>
      <c r="J62" s="225">
        <v>0</v>
      </c>
      <c r="K62" s="223">
        <v>0</v>
      </c>
      <c r="L62" s="225">
        <v>0</v>
      </c>
      <c r="M62" s="223">
        <v>0</v>
      </c>
      <c r="N62" s="225">
        <v>0</v>
      </c>
      <c r="O62" s="223">
        <v>0</v>
      </c>
      <c r="P62" s="225">
        <v>0</v>
      </c>
      <c r="Q62" s="104"/>
      <c r="R62" s="104"/>
      <c r="S62" s="104"/>
      <c r="T62" s="104"/>
      <c r="U62" s="104"/>
      <c r="V62" s="104"/>
      <c r="W62" s="104"/>
      <c r="X62" s="104"/>
      <c r="Y62" s="104"/>
      <c r="Z62" s="104"/>
      <c r="AA62" s="104"/>
      <c r="AB62" s="104"/>
      <c r="AC62" s="104"/>
      <c r="AD62" s="104"/>
      <c r="AE62" s="104"/>
      <c r="AF62" s="104"/>
      <c r="AG62" s="104"/>
      <c r="AH62" s="104"/>
      <c r="AI62" s="104"/>
      <c r="AJ62" s="104"/>
      <c r="AK62" s="104"/>
      <c r="AL62" s="104"/>
      <c r="AM62" s="104"/>
      <c r="AN62" s="104"/>
      <c r="AO62" s="104"/>
      <c r="AP62" s="104"/>
      <c r="AQ62" s="104"/>
      <c r="AR62" s="255"/>
    </row>
    <row r="63" spans="1:44" ht="13" customHeight="1" x14ac:dyDescent="0.25">
      <c r="A63" s="211" t="s">
        <v>442</v>
      </c>
      <c r="B63" s="185">
        <v>2</v>
      </c>
      <c r="C63" s="224">
        <v>7.0082274533698596</v>
      </c>
      <c r="D63" s="226">
        <v>0.35609172874311701</v>
      </c>
      <c r="E63" s="224">
        <v>18.861742241140199</v>
      </c>
      <c r="F63" s="226">
        <v>0.52234786577193304</v>
      </c>
      <c r="G63" s="224">
        <v>17.610771396958199</v>
      </c>
      <c r="H63" s="226">
        <v>0.50209802351867905</v>
      </c>
      <c r="I63" s="224">
        <v>3.57881812723824</v>
      </c>
      <c r="J63" s="226">
        <v>0.27104522723513502</v>
      </c>
      <c r="K63" s="224">
        <v>5.09895220071017</v>
      </c>
      <c r="L63" s="226">
        <v>0.313657664239614</v>
      </c>
      <c r="M63" s="224">
        <v>1.08359342783628</v>
      </c>
      <c r="N63" s="226">
        <v>0.17513236504900401</v>
      </c>
      <c r="O63" s="224">
        <v>2.8403896095834602</v>
      </c>
      <c r="P63" s="226">
        <v>0.26457234098944898</v>
      </c>
      <c r="Q63" s="104"/>
      <c r="R63" s="104"/>
      <c r="S63" s="104"/>
      <c r="T63" s="104"/>
      <c r="U63" s="104"/>
      <c r="V63" s="104"/>
      <c r="W63" s="104"/>
      <c r="X63" s="104"/>
      <c r="Y63" s="104"/>
      <c r="Z63" s="104"/>
      <c r="AA63" s="104"/>
      <c r="AB63" s="104"/>
      <c r="AC63" s="104"/>
      <c r="AD63" s="104"/>
      <c r="AE63" s="104"/>
      <c r="AF63" s="104"/>
      <c r="AG63" s="104"/>
      <c r="AH63" s="104"/>
      <c r="AI63" s="104"/>
      <c r="AJ63" s="104"/>
      <c r="AK63" s="104"/>
      <c r="AL63" s="104"/>
      <c r="AM63" s="104"/>
      <c r="AN63" s="104"/>
      <c r="AO63" s="104"/>
      <c r="AP63" s="104"/>
      <c r="AQ63" s="104"/>
      <c r="AR63" s="255"/>
    </row>
    <row r="64" spans="1:44" ht="13" customHeight="1" x14ac:dyDescent="0.25">
      <c r="A64" s="212" t="s">
        <v>443</v>
      </c>
      <c r="B64" s="186">
        <v>2</v>
      </c>
      <c r="C64" s="245">
        <v>5.0542531767444103</v>
      </c>
      <c r="D64" s="248">
        <v>0.54398063193676904</v>
      </c>
      <c r="E64" s="245">
        <v>19.5950245984125</v>
      </c>
      <c r="F64" s="248">
        <v>0.91668207996608597</v>
      </c>
      <c r="G64" s="245">
        <v>16.305892450770301</v>
      </c>
      <c r="H64" s="248">
        <v>0.89398532371527295</v>
      </c>
      <c r="I64" s="245">
        <v>2.4510415748232699</v>
      </c>
      <c r="J64" s="248">
        <v>0.418381424265443</v>
      </c>
      <c r="K64" s="245">
        <v>3.69965446139196</v>
      </c>
      <c r="L64" s="248">
        <v>0.42612202607226202</v>
      </c>
      <c r="M64" s="245">
        <v>0.551239802622421</v>
      </c>
      <c r="N64" s="248">
        <v>0.227082296244419</v>
      </c>
      <c r="O64" s="245">
        <v>0.90070291256302204</v>
      </c>
      <c r="P64" s="248">
        <v>0.38581682559293801</v>
      </c>
      <c r="Q64" s="104"/>
      <c r="R64" s="104"/>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255"/>
    </row>
    <row r="65" spans="1:44" ht="13" customHeight="1" x14ac:dyDescent="0.25">
      <c r="A65" s="213" t="s">
        <v>444</v>
      </c>
      <c r="B65" s="187">
        <v>2</v>
      </c>
      <c r="C65" s="246">
        <v>5.5307305697451801</v>
      </c>
      <c r="D65" s="249">
        <v>0.222782018155288</v>
      </c>
      <c r="E65" s="246">
        <v>15.8404878432586</v>
      </c>
      <c r="F65" s="249">
        <v>0.33138062256984102</v>
      </c>
      <c r="G65" s="246">
        <v>13.131492507880401</v>
      </c>
      <c r="H65" s="249">
        <v>0.310139407483492</v>
      </c>
      <c r="I65" s="246">
        <v>2.9175334931773</v>
      </c>
      <c r="J65" s="249">
        <v>0.16951346535216499</v>
      </c>
      <c r="K65" s="246">
        <v>3.92478008938612</v>
      </c>
      <c r="L65" s="249">
        <v>0.19037372449697501</v>
      </c>
      <c r="M65" s="246">
        <v>0.90885688206067405</v>
      </c>
      <c r="N65" s="249">
        <v>0.105027026846786</v>
      </c>
      <c r="O65" s="246">
        <v>2.3473816374634699</v>
      </c>
      <c r="P65" s="249">
        <v>0.15883325971631501</v>
      </c>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c r="AO65" s="104"/>
      <c r="AP65" s="104"/>
      <c r="AQ65" s="104"/>
      <c r="AR65" s="255"/>
    </row>
    <row r="66" spans="1:44" ht="13" customHeight="1" x14ac:dyDescent="0.25">
      <c r="A66" s="26" t="s">
        <v>445</v>
      </c>
      <c r="B66" s="184">
        <v>2</v>
      </c>
      <c r="C66" s="223">
        <v>8.4988390030833099</v>
      </c>
      <c r="D66" s="225">
        <v>3.51822500932944</v>
      </c>
      <c r="E66" s="223">
        <v>35.481249090500299</v>
      </c>
      <c r="F66" s="225">
        <v>4.9305365277888402</v>
      </c>
      <c r="G66" s="223">
        <v>29.379769986234699</v>
      </c>
      <c r="H66" s="225">
        <v>4.9163676918492101</v>
      </c>
      <c r="I66" s="223">
        <v>8.7537827832839508</v>
      </c>
      <c r="J66" s="225">
        <v>3.4170605759919601</v>
      </c>
      <c r="K66" s="223">
        <v>10.3824407162583</v>
      </c>
      <c r="L66" s="225">
        <v>3.0646881958698602</v>
      </c>
      <c r="M66" s="223">
        <v>2.9852340447631498</v>
      </c>
      <c r="N66" s="225">
        <v>1.7678066175526099</v>
      </c>
      <c r="O66" s="223">
        <v>12.779060874473901</v>
      </c>
      <c r="P66" s="225">
        <v>3.4993786842077701</v>
      </c>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104"/>
      <c r="AP66" s="104"/>
      <c r="AQ66" s="104"/>
      <c r="AR66" s="255"/>
    </row>
    <row r="67" spans="1:44" ht="13" customHeight="1" x14ac:dyDescent="0.25">
      <c r="A67" s="26" t="s">
        <v>446</v>
      </c>
      <c r="B67" s="184">
        <v>2</v>
      </c>
      <c r="C67" s="223">
        <v>8.6268617462299293</v>
      </c>
      <c r="D67" s="225">
        <v>4.1664846133279898</v>
      </c>
      <c r="E67" s="223">
        <v>26.144609993633601</v>
      </c>
      <c r="F67" s="225">
        <v>7.28957454109102</v>
      </c>
      <c r="G67" s="223">
        <v>23.8398116660975</v>
      </c>
      <c r="H67" s="225">
        <v>6.9183022274845101</v>
      </c>
      <c r="I67" s="223">
        <v>0</v>
      </c>
      <c r="J67" s="225">
        <v>0</v>
      </c>
      <c r="K67" s="223">
        <v>3.92445278914919</v>
      </c>
      <c r="L67" s="225">
        <v>2.2500158203575502</v>
      </c>
      <c r="M67" s="223">
        <v>1.73179114995316</v>
      </c>
      <c r="N67" s="225">
        <v>1.71446066542236</v>
      </c>
      <c r="O67" s="223">
        <v>8.3740729252111006</v>
      </c>
      <c r="P67" s="225">
        <v>4.3357723911596899</v>
      </c>
      <c r="Q67" s="104"/>
      <c r="R67" s="104"/>
      <c r="S67" s="104"/>
      <c r="T67" s="104"/>
      <c r="U67" s="104"/>
      <c r="V67" s="104"/>
      <c r="W67" s="104"/>
      <c r="X67" s="104"/>
      <c r="Y67" s="104"/>
      <c r="Z67" s="104"/>
      <c r="AA67" s="104"/>
      <c r="AB67" s="104"/>
      <c r="AC67" s="104"/>
      <c r="AD67" s="104"/>
      <c r="AE67" s="104"/>
      <c r="AF67" s="104"/>
      <c r="AG67" s="104"/>
      <c r="AH67" s="104"/>
      <c r="AI67" s="104"/>
      <c r="AJ67" s="104"/>
      <c r="AK67" s="104"/>
      <c r="AL67" s="104"/>
      <c r="AM67" s="104"/>
      <c r="AN67" s="104"/>
      <c r="AO67" s="104"/>
      <c r="AP67" s="104"/>
      <c r="AQ67" s="104"/>
      <c r="AR67" s="255"/>
    </row>
    <row r="68" spans="1:44" ht="13" customHeight="1" x14ac:dyDescent="0.25">
      <c r="A68" s="26" t="s">
        <v>447</v>
      </c>
      <c r="B68" s="184">
        <v>2</v>
      </c>
      <c r="C68" s="223">
        <v>14.303363303975701</v>
      </c>
      <c r="D68" s="225">
        <v>4.5706684554817096</v>
      </c>
      <c r="E68" s="223">
        <v>37.104412845181798</v>
      </c>
      <c r="F68" s="225">
        <v>6.1825454672949904</v>
      </c>
      <c r="G68" s="223">
        <v>33.023472885384798</v>
      </c>
      <c r="H68" s="225">
        <v>6.6903154687413897</v>
      </c>
      <c r="I68" s="223">
        <v>3.6963904824672298</v>
      </c>
      <c r="J68" s="225">
        <v>2.1646087188082999</v>
      </c>
      <c r="K68" s="223">
        <v>10.0628692225166</v>
      </c>
      <c r="L68" s="225">
        <v>3.7654634406577601</v>
      </c>
      <c r="M68" s="223">
        <v>2.6767590755258901</v>
      </c>
      <c r="N68" s="225">
        <v>1.9112291292471799</v>
      </c>
      <c r="O68" s="223">
        <v>1.3271535506700101</v>
      </c>
      <c r="P68" s="225">
        <v>1.3310954058578901</v>
      </c>
      <c r="Q68" s="104"/>
      <c r="R68" s="104"/>
      <c r="S68" s="104"/>
      <c r="T68" s="104"/>
      <c r="U68" s="104"/>
      <c r="V68" s="104"/>
      <c r="W68" s="104"/>
      <c r="X68" s="104"/>
      <c r="Y68" s="104"/>
      <c r="Z68" s="104"/>
      <c r="AA68" s="104"/>
      <c r="AB68" s="104"/>
      <c r="AC68" s="104"/>
      <c r="AD68" s="104"/>
      <c r="AE68" s="104"/>
      <c r="AF68" s="104"/>
      <c r="AG68" s="104"/>
      <c r="AH68" s="104"/>
      <c r="AI68" s="104"/>
      <c r="AJ68" s="104"/>
      <c r="AK68" s="104"/>
      <c r="AL68" s="104"/>
      <c r="AM68" s="104"/>
      <c r="AN68" s="104"/>
      <c r="AO68" s="104"/>
      <c r="AP68" s="104"/>
      <c r="AQ68" s="104"/>
      <c r="AR68" s="255"/>
    </row>
    <row r="69" spans="1:44" ht="13" customHeight="1" x14ac:dyDescent="0.25">
      <c r="A69" s="27" t="s">
        <v>448</v>
      </c>
      <c r="B69" s="200">
        <v>2</v>
      </c>
      <c r="C69" s="233">
        <v>17.1262891442598</v>
      </c>
      <c r="D69" s="234">
        <v>3.7529368614874601</v>
      </c>
      <c r="E69" s="233">
        <v>46.921299089531303</v>
      </c>
      <c r="F69" s="234">
        <v>4.8250618673599801</v>
      </c>
      <c r="G69" s="233">
        <v>47.614446860875503</v>
      </c>
      <c r="H69" s="234">
        <v>5.1534631604609196</v>
      </c>
      <c r="I69" s="233">
        <v>1.3986996087855701</v>
      </c>
      <c r="J69" s="234">
        <v>1.39997127206321</v>
      </c>
      <c r="K69" s="233">
        <v>12.1733479033227</v>
      </c>
      <c r="L69" s="234">
        <v>3.5413573558301601</v>
      </c>
      <c r="M69" s="233">
        <v>0</v>
      </c>
      <c r="N69" s="234">
        <v>0</v>
      </c>
      <c r="O69" s="233">
        <v>2.1271089754821602</v>
      </c>
      <c r="P69" s="234">
        <v>1.50115922650446</v>
      </c>
      <c r="Q69" s="251"/>
      <c r="R69" s="251"/>
      <c r="S69" s="251"/>
      <c r="T69" s="251"/>
      <c r="U69" s="251"/>
      <c r="V69" s="251"/>
      <c r="W69" s="251"/>
      <c r="X69" s="251"/>
      <c r="Y69" s="251"/>
      <c r="Z69" s="251"/>
      <c r="AA69" s="251"/>
      <c r="AB69" s="251"/>
      <c r="AC69" s="251"/>
      <c r="AD69" s="251"/>
      <c r="AE69" s="251"/>
      <c r="AF69" s="251"/>
      <c r="AG69" s="251"/>
      <c r="AH69" s="251"/>
      <c r="AI69" s="251"/>
      <c r="AJ69" s="251"/>
      <c r="AK69" s="251"/>
      <c r="AL69" s="251"/>
      <c r="AM69" s="251"/>
      <c r="AN69" s="251"/>
      <c r="AO69" s="251"/>
      <c r="AP69" s="251"/>
      <c r="AQ69" s="251"/>
      <c r="AR69" s="256"/>
    </row>
    <row r="70" spans="1:44" ht="13" customHeight="1" x14ac:dyDescent="0.25">
      <c r="A70" s="26"/>
      <c r="B70" s="188"/>
      <c r="C70" s="223" t="s">
        <v>2004</v>
      </c>
      <c r="D70" s="225" t="s">
        <v>2005</v>
      </c>
      <c r="E70" s="223" t="s">
        <v>2006</v>
      </c>
      <c r="F70" s="225" t="s">
        <v>2007</v>
      </c>
      <c r="G70" s="223" t="s">
        <v>2008</v>
      </c>
      <c r="H70" s="225" t="s">
        <v>2009</v>
      </c>
      <c r="I70" s="223" t="s">
        <v>2010</v>
      </c>
      <c r="J70" s="225" t="s">
        <v>2011</v>
      </c>
      <c r="K70" s="223" t="s">
        <v>2012</v>
      </c>
      <c r="L70" s="225" t="s">
        <v>2013</v>
      </c>
      <c r="M70" s="223" t="s">
        <v>2014</v>
      </c>
      <c r="N70" s="225" t="s">
        <v>2015</v>
      </c>
      <c r="O70" s="223" t="s">
        <v>2016</v>
      </c>
      <c r="P70" s="225" t="s">
        <v>2017</v>
      </c>
      <c r="Q70" s="223" t="s">
        <v>2018</v>
      </c>
      <c r="R70" s="225" t="s">
        <v>2019</v>
      </c>
      <c r="S70" s="223" t="s">
        <v>2020</v>
      </c>
      <c r="T70" s="225" t="s">
        <v>2021</v>
      </c>
      <c r="U70" s="223" t="s">
        <v>2022</v>
      </c>
      <c r="V70" s="225" t="s">
        <v>2023</v>
      </c>
      <c r="W70" s="223" t="s">
        <v>2024</v>
      </c>
      <c r="X70" s="225" t="s">
        <v>2025</v>
      </c>
      <c r="Y70" s="223" t="s">
        <v>2026</v>
      </c>
      <c r="Z70" s="225" t="s">
        <v>2027</v>
      </c>
      <c r="AA70" s="223" t="s">
        <v>2028</v>
      </c>
      <c r="AB70" s="225" t="s">
        <v>2029</v>
      </c>
      <c r="AC70" s="223" t="s">
        <v>2030</v>
      </c>
      <c r="AD70" s="225" t="s">
        <v>2031</v>
      </c>
      <c r="AE70" s="104" t="s">
        <v>2032</v>
      </c>
      <c r="AF70" s="104" t="s">
        <v>2033</v>
      </c>
      <c r="AG70" s="104" t="s">
        <v>2034</v>
      </c>
      <c r="AH70" s="104" t="s">
        <v>2035</v>
      </c>
      <c r="AI70" s="104" t="s">
        <v>2036</v>
      </c>
      <c r="AJ70" s="104" t="s">
        <v>2037</v>
      </c>
      <c r="AK70" s="104" t="s">
        <v>2038</v>
      </c>
      <c r="AL70" s="104" t="s">
        <v>2039</v>
      </c>
      <c r="AM70" s="104" t="s">
        <v>2040</v>
      </c>
      <c r="AN70" s="104" t="s">
        <v>2041</v>
      </c>
      <c r="AO70" s="104" t="s">
        <v>2042</v>
      </c>
      <c r="AP70" s="104" t="s">
        <v>2043</v>
      </c>
      <c r="AQ70" s="104" t="s">
        <v>2044</v>
      </c>
      <c r="AR70" s="255" t="s">
        <v>2045</v>
      </c>
    </row>
    <row r="71" spans="1:44" ht="13" customHeight="1" x14ac:dyDescent="0.25">
      <c r="A71" s="26" t="s">
        <v>392</v>
      </c>
      <c r="B71" s="188">
        <v>1</v>
      </c>
      <c r="C71" s="223">
        <v>6.4475867437201799</v>
      </c>
      <c r="D71" s="225">
        <v>1.5893805398218901</v>
      </c>
      <c r="E71" s="223">
        <v>31.223539294671301</v>
      </c>
      <c r="F71" s="225">
        <v>3.5407644766757902</v>
      </c>
      <c r="G71" s="223">
        <v>17.632472659717301</v>
      </c>
      <c r="H71" s="225">
        <v>3.19455771350309</v>
      </c>
      <c r="I71" s="223">
        <v>14.7046021087979</v>
      </c>
      <c r="J71" s="225">
        <v>3.0717569775938101</v>
      </c>
      <c r="K71" s="223">
        <v>11.423565565389399</v>
      </c>
      <c r="L71" s="225">
        <v>2.8410417356928699</v>
      </c>
      <c r="M71" s="223">
        <v>3.3836182412904998</v>
      </c>
      <c r="N71" s="225">
        <v>1.5608625226405199</v>
      </c>
      <c r="O71" s="223">
        <v>0</v>
      </c>
      <c r="P71" s="225">
        <v>0</v>
      </c>
      <c r="Q71" s="223">
        <v>-11.027340805179</v>
      </c>
      <c r="R71" s="225">
        <v>3.3269196133608401</v>
      </c>
      <c r="S71" s="223">
        <v>-5.7908696378490898</v>
      </c>
      <c r="T71" s="225">
        <v>5.2384273728750701</v>
      </c>
      <c r="U71" s="223">
        <v>-26.818504979246502</v>
      </c>
      <c r="V71" s="225">
        <v>5.18263049878425</v>
      </c>
      <c r="W71" s="223">
        <v>5.31014097998289</v>
      </c>
      <c r="X71" s="225">
        <v>3.7652725765127202</v>
      </c>
      <c r="Y71" s="223">
        <v>-6.2475528708407504</v>
      </c>
      <c r="Z71" s="225">
        <v>3.9588481615723801</v>
      </c>
      <c r="AA71" s="223">
        <v>1.0890324283725601</v>
      </c>
      <c r="AB71" s="225">
        <v>1.9764392399963</v>
      </c>
      <c r="AC71" s="223">
        <v>-5.19755763126091</v>
      </c>
      <c r="AD71" s="225">
        <v>1.89274466681398</v>
      </c>
      <c r="AE71" s="104"/>
      <c r="AF71" s="104"/>
      <c r="AG71" s="104"/>
      <c r="AH71" s="104"/>
      <c r="AI71" s="104"/>
      <c r="AJ71" s="104"/>
      <c r="AK71" s="104"/>
      <c r="AL71" s="104"/>
      <c r="AM71" s="104"/>
      <c r="AN71" s="104"/>
      <c r="AO71" s="104"/>
      <c r="AP71" s="104"/>
      <c r="AQ71" s="104"/>
      <c r="AR71" s="255"/>
    </row>
    <row r="72" spans="1:44" ht="13" customHeight="1" x14ac:dyDescent="0.25">
      <c r="A72" s="26" t="s">
        <v>396</v>
      </c>
      <c r="B72" s="188">
        <v>1</v>
      </c>
      <c r="C72" s="223">
        <v>2.8047712192664198</v>
      </c>
      <c r="D72" s="225">
        <v>1.00918279498175</v>
      </c>
      <c r="E72" s="223">
        <v>24.096705586064999</v>
      </c>
      <c r="F72" s="225">
        <v>2.5248528792479399</v>
      </c>
      <c r="G72" s="223">
        <v>12.696163832570599</v>
      </c>
      <c r="H72" s="225">
        <v>2.30758238150512</v>
      </c>
      <c r="I72" s="223">
        <v>8.8564341297413307</v>
      </c>
      <c r="J72" s="225">
        <v>1.7429029544585799</v>
      </c>
      <c r="K72" s="223">
        <v>4.4984591255363204</v>
      </c>
      <c r="L72" s="225">
        <v>1.3912662790394901</v>
      </c>
      <c r="M72" s="223">
        <v>0.48017389150283102</v>
      </c>
      <c r="N72" s="225">
        <v>0.47895889761958699</v>
      </c>
      <c r="O72" s="223">
        <v>0</v>
      </c>
      <c r="P72" s="225">
        <v>0</v>
      </c>
      <c r="Q72" s="223">
        <v>-8.9327851731469003</v>
      </c>
      <c r="R72" s="225">
        <v>2.5356881122285602</v>
      </c>
      <c r="S72" s="223">
        <v>-15.6630561262992</v>
      </c>
      <c r="T72" s="225">
        <v>4.12203497218671</v>
      </c>
      <c r="U72" s="223">
        <v>-35.496431327731599</v>
      </c>
      <c r="V72" s="225">
        <v>4.0980235692602403</v>
      </c>
      <c r="W72" s="223">
        <v>7.0861672535127003</v>
      </c>
      <c r="X72" s="225">
        <v>1.9176878116354701</v>
      </c>
      <c r="Y72" s="223">
        <v>-5.7040738584120998</v>
      </c>
      <c r="Z72" s="225">
        <v>2.47788665445167</v>
      </c>
      <c r="AA72" s="223">
        <v>-0.57801614332833395</v>
      </c>
      <c r="AB72" s="225">
        <v>0.88684916812850301</v>
      </c>
      <c r="AC72" s="223">
        <v>-3.6177281521420599</v>
      </c>
      <c r="AD72" s="225">
        <v>1.48322581101725</v>
      </c>
      <c r="AE72" s="104"/>
      <c r="AF72" s="104"/>
      <c r="AG72" s="104"/>
      <c r="AH72" s="104"/>
      <c r="AI72" s="104"/>
      <c r="AJ72" s="104"/>
      <c r="AK72" s="104"/>
      <c r="AL72" s="104"/>
      <c r="AM72" s="104"/>
      <c r="AN72" s="104"/>
      <c r="AO72" s="104"/>
      <c r="AP72" s="104"/>
      <c r="AQ72" s="104"/>
      <c r="AR72" s="255"/>
    </row>
    <row r="73" spans="1:44" ht="13" customHeight="1" x14ac:dyDescent="0.25">
      <c r="A73" s="210" t="s">
        <v>398</v>
      </c>
      <c r="B73" s="188">
        <v>1</v>
      </c>
      <c r="C73" s="223">
        <v>4.0277806151085596</v>
      </c>
      <c r="D73" s="225">
        <v>1.70352721486947</v>
      </c>
      <c r="E73" s="223">
        <v>22.802463531571401</v>
      </c>
      <c r="F73" s="225">
        <v>3.85551839343686</v>
      </c>
      <c r="G73" s="223">
        <v>10.6263746109019</v>
      </c>
      <c r="H73" s="225">
        <v>2.9537879341797399</v>
      </c>
      <c r="I73" s="223">
        <v>12.697789526951301</v>
      </c>
      <c r="J73" s="225">
        <v>3.1030329645953101</v>
      </c>
      <c r="K73" s="223">
        <v>3.0607497251427098</v>
      </c>
      <c r="L73" s="225">
        <v>1.64285056489558</v>
      </c>
      <c r="M73" s="223">
        <v>1.2478460854606599</v>
      </c>
      <c r="N73" s="225">
        <v>1.23764540374028</v>
      </c>
      <c r="O73" s="223">
        <v>0</v>
      </c>
      <c r="P73" s="225">
        <v>0</v>
      </c>
      <c r="Q73" s="223">
        <v>-3.98612368413903</v>
      </c>
      <c r="R73" s="225">
        <v>3.46992471611774</v>
      </c>
      <c r="S73" s="223">
        <v>-0.80113958216659098</v>
      </c>
      <c r="T73" s="225">
        <v>5.8422353723039899</v>
      </c>
      <c r="U73" s="223">
        <v>-27.010559612640002</v>
      </c>
      <c r="V73" s="225">
        <v>5.2539971054591001</v>
      </c>
      <c r="W73" s="223">
        <v>10.068528565788601</v>
      </c>
      <c r="X73" s="225">
        <v>3.4560562340959602</v>
      </c>
      <c r="Y73" s="223">
        <v>1.1060175176190901</v>
      </c>
      <c r="Z73" s="225">
        <v>2.5486080797081501</v>
      </c>
      <c r="AA73" s="223">
        <v>1.2478460854606599</v>
      </c>
      <c r="AB73" s="225">
        <v>1.23764540374028</v>
      </c>
      <c r="AC73" s="223">
        <v>-3.5699150524593901</v>
      </c>
      <c r="AD73" s="225">
        <v>2.5223073207737898</v>
      </c>
      <c r="AE73" s="104"/>
      <c r="AF73" s="104"/>
      <c r="AG73" s="104"/>
      <c r="AH73" s="104"/>
      <c r="AI73" s="104"/>
      <c r="AJ73" s="104"/>
      <c r="AK73" s="104"/>
      <c r="AL73" s="104"/>
      <c r="AM73" s="104"/>
      <c r="AN73" s="104"/>
      <c r="AO73" s="104"/>
      <c r="AP73" s="104"/>
      <c r="AQ73" s="104"/>
      <c r="AR73" s="255"/>
    </row>
    <row r="74" spans="1:44" ht="13" customHeight="1" x14ac:dyDescent="0.25">
      <c r="A74" s="26" t="s">
        <v>399</v>
      </c>
      <c r="B74" s="188">
        <v>1</v>
      </c>
      <c r="C74" s="223">
        <v>2.40415760188713</v>
      </c>
      <c r="D74" s="225">
        <v>0.97084957731038601</v>
      </c>
      <c r="E74" s="223">
        <v>21.922447607616299</v>
      </c>
      <c r="F74" s="225">
        <v>3.1217778822429798</v>
      </c>
      <c r="G74" s="223">
        <v>5.6888439116781697</v>
      </c>
      <c r="H74" s="225">
        <v>1.7998990299992399</v>
      </c>
      <c r="I74" s="223">
        <v>4.5777076966172796</v>
      </c>
      <c r="J74" s="225">
        <v>1.62534820957205</v>
      </c>
      <c r="K74" s="223">
        <v>4.9680678483113896</v>
      </c>
      <c r="L74" s="225">
        <v>1.6154949432352299</v>
      </c>
      <c r="M74" s="223">
        <v>2.69527528246569</v>
      </c>
      <c r="N74" s="225">
        <v>1.0826569739994101</v>
      </c>
      <c r="O74" s="223">
        <v>0.360609390366954</v>
      </c>
      <c r="P74" s="225">
        <v>0.36098869214166202</v>
      </c>
      <c r="Q74" s="223">
        <v>-8.4772714296928307</v>
      </c>
      <c r="R74" s="225">
        <v>2.8137683961812998</v>
      </c>
      <c r="S74" s="223">
        <v>-6.2449965094797397</v>
      </c>
      <c r="T74" s="225">
        <v>4.6129096844375796</v>
      </c>
      <c r="U74" s="223">
        <v>-11.429965556573</v>
      </c>
      <c r="V74" s="225">
        <v>3.2078650331432601</v>
      </c>
      <c r="W74" s="223">
        <v>0.53233663693794198</v>
      </c>
      <c r="X74" s="225">
        <v>2.3358829213341799</v>
      </c>
      <c r="Y74" s="223">
        <v>-2.32159160309204</v>
      </c>
      <c r="Z74" s="225">
        <v>2.6873644283454801</v>
      </c>
      <c r="AA74" s="223">
        <v>2.2902199195661801</v>
      </c>
      <c r="AB74" s="225">
        <v>1.1558144955974901</v>
      </c>
      <c r="AC74" s="223">
        <v>-2.4354563372823899</v>
      </c>
      <c r="AD74" s="225">
        <v>1.2260672204496901</v>
      </c>
      <c r="AE74" s="104"/>
      <c r="AF74" s="104"/>
      <c r="AG74" s="104"/>
      <c r="AH74" s="104"/>
      <c r="AI74" s="104"/>
      <c r="AJ74" s="104"/>
      <c r="AK74" s="104"/>
      <c r="AL74" s="104"/>
      <c r="AM74" s="104"/>
      <c r="AN74" s="104"/>
      <c r="AO74" s="104"/>
      <c r="AP74" s="104"/>
      <c r="AQ74" s="104"/>
      <c r="AR74" s="255"/>
    </row>
    <row r="75" spans="1:44" ht="13" customHeight="1" x14ac:dyDescent="0.25">
      <c r="A75" s="26" t="s">
        <v>410</v>
      </c>
      <c r="B75" s="188">
        <v>1</v>
      </c>
      <c r="C75" s="223">
        <v>0.554812071440134</v>
      </c>
      <c r="D75" s="225">
        <v>0.55528563074318604</v>
      </c>
      <c r="E75" s="223">
        <v>13.4838977806002</v>
      </c>
      <c r="F75" s="225">
        <v>2.4709883142168301</v>
      </c>
      <c r="G75" s="223">
        <v>1.55604309152126</v>
      </c>
      <c r="H75" s="225">
        <v>0.79913483607674995</v>
      </c>
      <c r="I75" s="223">
        <v>7.1437364264771297</v>
      </c>
      <c r="J75" s="225">
        <v>2.0377974111097399</v>
      </c>
      <c r="K75" s="223">
        <v>2.7945245849981801</v>
      </c>
      <c r="L75" s="225">
        <v>1.3105250844071401</v>
      </c>
      <c r="M75" s="223">
        <v>0.55939214622376199</v>
      </c>
      <c r="N75" s="225">
        <v>0.56005933980567602</v>
      </c>
      <c r="O75" s="223">
        <v>0</v>
      </c>
      <c r="P75" s="225">
        <v>0</v>
      </c>
      <c r="Q75" s="223">
        <v>-7.2930710490962598</v>
      </c>
      <c r="R75" s="225">
        <v>2.6294982237553</v>
      </c>
      <c r="S75" s="223">
        <v>-25.524486792489999</v>
      </c>
      <c r="T75" s="225">
        <v>4.6644956947469103</v>
      </c>
      <c r="U75" s="223">
        <v>-25.8434461065006</v>
      </c>
      <c r="V75" s="225">
        <v>3.9335429894185698</v>
      </c>
      <c r="W75" s="223">
        <v>0.59050841671452303</v>
      </c>
      <c r="X75" s="225">
        <v>2.9355537451090301</v>
      </c>
      <c r="Y75" s="223">
        <v>-0.52271139921337895</v>
      </c>
      <c r="Z75" s="225">
        <v>2.0035780223224799</v>
      </c>
      <c r="AA75" s="223">
        <v>0.55939214622376199</v>
      </c>
      <c r="AB75" s="225">
        <v>0.56005933980567602</v>
      </c>
      <c r="AC75" s="223">
        <v>0</v>
      </c>
      <c r="AD75" s="225">
        <v>0</v>
      </c>
      <c r="AE75" s="104"/>
      <c r="AF75" s="104"/>
      <c r="AG75" s="104"/>
      <c r="AH75" s="104"/>
      <c r="AI75" s="104"/>
      <c r="AJ75" s="104"/>
      <c r="AK75" s="104"/>
      <c r="AL75" s="104"/>
      <c r="AM75" s="104"/>
      <c r="AN75" s="104"/>
      <c r="AO75" s="104"/>
      <c r="AP75" s="104"/>
      <c r="AQ75" s="104"/>
      <c r="AR75" s="255"/>
    </row>
    <row r="76" spans="1:44" ht="13" customHeight="1" x14ac:dyDescent="0.25">
      <c r="A76" s="26" t="s">
        <v>415</v>
      </c>
      <c r="B76" s="188">
        <v>1</v>
      </c>
      <c r="C76" s="223">
        <v>0.73464493394770403</v>
      </c>
      <c r="D76" s="225">
        <v>0.73364577707467005</v>
      </c>
      <c r="E76" s="223">
        <v>7.7550672787213797</v>
      </c>
      <c r="F76" s="225">
        <v>1.8970494809090901</v>
      </c>
      <c r="G76" s="223">
        <v>0.16079831184002</v>
      </c>
      <c r="H76" s="225">
        <v>0.16088959684724399</v>
      </c>
      <c r="I76" s="223">
        <v>2.8779719187298101</v>
      </c>
      <c r="J76" s="225">
        <v>1.1945500269354301</v>
      </c>
      <c r="K76" s="223">
        <v>6.1028574371226103</v>
      </c>
      <c r="L76" s="225">
        <v>1.8855113353441499</v>
      </c>
      <c r="M76" s="223">
        <v>0.49184322855762103</v>
      </c>
      <c r="N76" s="225">
        <v>0.49305247653572798</v>
      </c>
      <c r="O76" s="223">
        <v>0</v>
      </c>
      <c r="P76" s="225">
        <v>0</v>
      </c>
      <c r="Q76" s="223">
        <v>0.28300659772132197</v>
      </c>
      <c r="R76" s="225">
        <v>0.861513333165427</v>
      </c>
      <c r="S76" s="223">
        <v>5.4840142330667199</v>
      </c>
      <c r="T76" s="225">
        <v>2.17391362157686</v>
      </c>
      <c r="U76" s="223">
        <v>-1.0217230377286799</v>
      </c>
      <c r="V76" s="225">
        <v>0.84418587191540295</v>
      </c>
      <c r="W76" s="223">
        <v>2.53824538974543</v>
      </c>
      <c r="X76" s="225">
        <v>1.2417677474697699</v>
      </c>
      <c r="Y76" s="223">
        <v>4.7323841947935099</v>
      </c>
      <c r="Z76" s="225">
        <v>2.0510039530418802</v>
      </c>
      <c r="AA76" s="223">
        <v>0.49184322855762103</v>
      </c>
      <c r="AB76" s="225">
        <v>0.49305247653572798</v>
      </c>
      <c r="AC76" s="223">
        <v>0</v>
      </c>
      <c r="AD76" s="225">
        <v>0</v>
      </c>
      <c r="AE76" s="104"/>
      <c r="AF76" s="104"/>
      <c r="AG76" s="104"/>
      <c r="AH76" s="104"/>
      <c r="AI76" s="104"/>
      <c r="AJ76" s="104"/>
      <c r="AK76" s="104"/>
      <c r="AL76" s="104"/>
      <c r="AM76" s="104"/>
      <c r="AN76" s="104"/>
      <c r="AO76" s="104"/>
      <c r="AP76" s="104"/>
      <c r="AQ76" s="104"/>
      <c r="AR76" s="255"/>
    </row>
    <row r="77" spans="1:44" ht="13" customHeight="1" x14ac:dyDescent="0.25">
      <c r="A77" s="26" t="s">
        <v>417</v>
      </c>
      <c r="B77" s="188">
        <v>1</v>
      </c>
      <c r="C77" s="223">
        <v>0</v>
      </c>
      <c r="D77" s="225">
        <v>0</v>
      </c>
      <c r="E77" s="223">
        <v>0</v>
      </c>
      <c r="F77" s="225">
        <v>0</v>
      </c>
      <c r="G77" s="223">
        <v>0</v>
      </c>
      <c r="H77" s="225">
        <v>0</v>
      </c>
      <c r="I77" s="223">
        <v>0</v>
      </c>
      <c r="J77" s="225">
        <v>0</v>
      </c>
      <c r="K77" s="223">
        <v>0</v>
      </c>
      <c r="L77" s="225">
        <v>0</v>
      </c>
      <c r="M77" s="223">
        <v>0.76498434915946101</v>
      </c>
      <c r="N77" s="225">
        <v>0.76566107088826096</v>
      </c>
      <c r="O77" s="223">
        <v>0.76862921701102405</v>
      </c>
      <c r="P77" s="225">
        <v>0.76948186433957599</v>
      </c>
      <c r="Q77" s="223">
        <v>-2.1240094812329602</v>
      </c>
      <c r="R77" s="225">
        <v>1.2327155062201001</v>
      </c>
      <c r="S77" s="223">
        <v>-1.37140064402571</v>
      </c>
      <c r="T77" s="225">
        <v>0.98021898356535198</v>
      </c>
      <c r="U77" s="223">
        <v>-0.77806725237708096</v>
      </c>
      <c r="V77" s="225">
        <v>0.78050431809608201</v>
      </c>
      <c r="W77" s="223">
        <v>-0.63115909031143003</v>
      </c>
      <c r="X77" s="225">
        <v>0.63354705428970504</v>
      </c>
      <c r="Y77" s="223">
        <v>0</v>
      </c>
      <c r="Z77" s="225">
        <v>0</v>
      </c>
      <c r="AA77" s="223">
        <v>0.76498434915946101</v>
      </c>
      <c r="AB77" s="225">
        <v>0.76566107088826096</v>
      </c>
      <c r="AC77" s="223">
        <v>0.76862921701102405</v>
      </c>
      <c r="AD77" s="225">
        <v>0.76948186433957599</v>
      </c>
      <c r="AE77" s="104"/>
      <c r="AF77" s="104"/>
      <c r="AG77" s="104"/>
      <c r="AH77" s="104"/>
      <c r="AI77" s="104"/>
      <c r="AJ77" s="104"/>
      <c r="AK77" s="104"/>
      <c r="AL77" s="104"/>
      <c r="AM77" s="104"/>
      <c r="AN77" s="104"/>
      <c r="AO77" s="104"/>
      <c r="AP77" s="104"/>
      <c r="AQ77" s="104"/>
      <c r="AR77" s="255"/>
    </row>
    <row r="78" spans="1:44" ht="13" customHeight="1" x14ac:dyDescent="0.25">
      <c r="A78" s="26" t="s">
        <v>423</v>
      </c>
      <c r="B78" s="188">
        <v>1</v>
      </c>
      <c r="C78" s="223">
        <v>2.8927413385112799</v>
      </c>
      <c r="D78" s="225">
        <v>0.79065020857098101</v>
      </c>
      <c r="E78" s="223">
        <v>16.083009970048899</v>
      </c>
      <c r="F78" s="225">
        <v>2.3245295468773102</v>
      </c>
      <c r="G78" s="223">
        <v>2.2052230346941299</v>
      </c>
      <c r="H78" s="225">
        <v>0.69198732209064495</v>
      </c>
      <c r="I78" s="223">
        <v>5.1574899209081604</v>
      </c>
      <c r="J78" s="225">
        <v>1.2390040937738001</v>
      </c>
      <c r="K78" s="223">
        <v>0.18685163361271201</v>
      </c>
      <c r="L78" s="225">
        <v>0.18668921512376899</v>
      </c>
      <c r="M78" s="223">
        <v>0.704389490854328</v>
      </c>
      <c r="N78" s="225">
        <v>0.44690835380367899</v>
      </c>
      <c r="O78" s="223">
        <v>0</v>
      </c>
      <c r="P78" s="225">
        <v>0</v>
      </c>
      <c r="Q78" s="223">
        <v>-10.7305972840355</v>
      </c>
      <c r="R78" s="225">
        <v>1.95837865492272</v>
      </c>
      <c r="S78" s="223">
        <v>-20.670549493413201</v>
      </c>
      <c r="T78" s="225">
        <v>3.5327865084701799</v>
      </c>
      <c r="U78" s="223">
        <v>-13.6818568527538</v>
      </c>
      <c r="V78" s="225">
        <v>2.2803438774375602</v>
      </c>
      <c r="W78" s="223">
        <v>-6.9303968586417701</v>
      </c>
      <c r="X78" s="225">
        <v>2.0877700383498201</v>
      </c>
      <c r="Y78" s="223">
        <v>-1.43835707475837</v>
      </c>
      <c r="Z78" s="225">
        <v>0.61545759297688296</v>
      </c>
      <c r="AA78" s="223">
        <v>-0.14746192212282899</v>
      </c>
      <c r="AB78" s="225">
        <v>0.633560313889584</v>
      </c>
      <c r="AC78" s="223">
        <v>-0.61135212868240896</v>
      </c>
      <c r="AD78" s="225">
        <v>0.39415953702763801</v>
      </c>
      <c r="AE78" s="104"/>
      <c r="AF78" s="104"/>
      <c r="AG78" s="104"/>
      <c r="AH78" s="104"/>
      <c r="AI78" s="104"/>
      <c r="AJ78" s="104"/>
      <c r="AK78" s="104"/>
      <c r="AL78" s="104"/>
      <c r="AM78" s="104"/>
      <c r="AN78" s="104"/>
      <c r="AO78" s="104"/>
      <c r="AP78" s="104"/>
      <c r="AQ78" s="104"/>
      <c r="AR78" s="255"/>
    </row>
    <row r="79" spans="1:44" ht="13" customHeight="1" x14ac:dyDescent="0.25">
      <c r="A79" s="26" t="s">
        <v>428</v>
      </c>
      <c r="B79" s="188">
        <v>1</v>
      </c>
      <c r="C79" s="223">
        <v>2.42785401671587</v>
      </c>
      <c r="D79" s="225">
        <v>1.0853271309183099</v>
      </c>
      <c r="E79" s="223">
        <v>4.5625405294303603</v>
      </c>
      <c r="F79" s="225">
        <v>1.51877636289522</v>
      </c>
      <c r="G79" s="223">
        <v>3.4272304560158302</v>
      </c>
      <c r="H79" s="225">
        <v>1.39654086437214</v>
      </c>
      <c r="I79" s="223">
        <v>1.65958136680098</v>
      </c>
      <c r="J79" s="225">
        <v>0.96993247317696196</v>
      </c>
      <c r="K79" s="223">
        <v>0.462396459693941</v>
      </c>
      <c r="L79" s="225">
        <v>0.46352095132658999</v>
      </c>
      <c r="M79" s="223">
        <v>0.14798669469265799</v>
      </c>
      <c r="N79" s="225">
        <v>0.14736627846148101</v>
      </c>
      <c r="O79" s="223">
        <v>0.147737368066967</v>
      </c>
      <c r="P79" s="225">
        <v>0.147109770649266</v>
      </c>
      <c r="Q79" s="223">
        <v>1.0613752230047799</v>
      </c>
      <c r="R79" s="225">
        <v>1.2799603358420599</v>
      </c>
      <c r="S79" s="223">
        <v>-0.156195272144634</v>
      </c>
      <c r="T79" s="225">
        <v>1.98090124966897</v>
      </c>
      <c r="U79" s="223">
        <v>-2.14420343145175</v>
      </c>
      <c r="V79" s="225">
        <v>1.8795884208693101</v>
      </c>
      <c r="W79" s="223">
        <v>-0.585728431666245</v>
      </c>
      <c r="X79" s="225">
        <v>1.48213611130524</v>
      </c>
      <c r="Y79" s="223">
        <v>-0.54325921679032696</v>
      </c>
      <c r="Z79" s="225">
        <v>0.73754720691847597</v>
      </c>
      <c r="AA79" s="223">
        <v>-1.0581404503965199</v>
      </c>
      <c r="AB79" s="225">
        <v>0.65058709365248202</v>
      </c>
      <c r="AC79" s="223">
        <v>-0.69997812656777203</v>
      </c>
      <c r="AD79" s="225">
        <v>0.53968058677280595</v>
      </c>
      <c r="AE79" s="104"/>
      <c r="AF79" s="104"/>
      <c r="AG79" s="104"/>
      <c r="AH79" s="104"/>
      <c r="AI79" s="104"/>
      <c r="AJ79" s="104"/>
      <c r="AK79" s="104"/>
      <c r="AL79" s="104"/>
      <c r="AM79" s="104"/>
      <c r="AN79" s="104"/>
      <c r="AO79" s="104"/>
      <c r="AP79" s="104"/>
      <c r="AQ79" s="104"/>
      <c r="AR79" s="255"/>
    </row>
    <row r="80" spans="1:44" ht="13" customHeight="1" x14ac:dyDescent="0.25">
      <c r="A80" s="26" t="s">
        <v>433</v>
      </c>
      <c r="B80" s="188">
        <v>1</v>
      </c>
      <c r="C80" s="223">
        <v>3.17566104828478</v>
      </c>
      <c r="D80" s="225">
        <v>1.44248005877442</v>
      </c>
      <c r="E80" s="223">
        <v>11.867397603569099</v>
      </c>
      <c r="F80" s="225">
        <v>2.6812112470158298</v>
      </c>
      <c r="G80" s="223">
        <v>14.460422729329601</v>
      </c>
      <c r="H80" s="225">
        <v>3.0507059047312302</v>
      </c>
      <c r="I80" s="223">
        <v>0</v>
      </c>
      <c r="J80" s="225">
        <v>0</v>
      </c>
      <c r="K80" s="223">
        <v>2.5493355412974901</v>
      </c>
      <c r="L80" s="225">
        <v>1.5507146574283499</v>
      </c>
      <c r="M80" s="223">
        <v>1.2197846924014499</v>
      </c>
      <c r="N80" s="225">
        <v>1.20630863696109</v>
      </c>
      <c r="O80" s="223">
        <v>1.6283882925768001</v>
      </c>
      <c r="P80" s="225">
        <v>1.14826830754776</v>
      </c>
      <c r="Q80" s="223">
        <v>-0.96245296292559102</v>
      </c>
      <c r="R80" s="225">
        <v>2.1520023998019302</v>
      </c>
      <c r="S80" s="223">
        <v>-6.1653572600942397</v>
      </c>
      <c r="T80" s="225">
        <v>3.9613813495924899</v>
      </c>
      <c r="U80" s="223">
        <v>-3.3471539124386398</v>
      </c>
      <c r="V80" s="225">
        <v>4.2375553686210496</v>
      </c>
      <c r="W80" s="223">
        <v>-0.395038848858771</v>
      </c>
      <c r="X80" s="225">
        <v>0.39462891481860402</v>
      </c>
      <c r="Y80" s="223">
        <v>-0.90751673257520604</v>
      </c>
      <c r="Z80" s="225">
        <v>2.0743833496873401</v>
      </c>
      <c r="AA80" s="223">
        <v>0.68479466221554497</v>
      </c>
      <c r="AB80" s="225">
        <v>1.31938228193698</v>
      </c>
      <c r="AC80" s="223">
        <v>-0.14868491095488601</v>
      </c>
      <c r="AD80" s="225">
        <v>1.5373668011719299</v>
      </c>
      <c r="AE80" s="104"/>
      <c r="AF80" s="104"/>
      <c r="AG80" s="104"/>
      <c r="AH80" s="104"/>
      <c r="AI80" s="104"/>
      <c r="AJ80" s="104"/>
      <c r="AK80" s="104"/>
      <c r="AL80" s="104"/>
      <c r="AM80" s="104"/>
      <c r="AN80" s="104"/>
      <c r="AO80" s="104"/>
      <c r="AP80" s="104"/>
      <c r="AQ80" s="104"/>
      <c r="AR80" s="255"/>
    </row>
    <row r="81" spans="1:44" ht="13" customHeight="1" x14ac:dyDescent="0.25">
      <c r="A81" s="26" t="s">
        <v>435</v>
      </c>
      <c r="B81" s="188">
        <v>1</v>
      </c>
      <c r="C81" s="223">
        <v>1.2964371223937901</v>
      </c>
      <c r="D81" s="225">
        <v>0.71245781321350399</v>
      </c>
      <c r="E81" s="223">
        <v>7.4578782634237202</v>
      </c>
      <c r="F81" s="225">
        <v>1.3735396992948501</v>
      </c>
      <c r="G81" s="223">
        <v>3.10686685599573</v>
      </c>
      <c r="H81" s="225">
        <v>1.0067823019775599</v>
      </c>
      <c r="I81" s="223">
        <v>2.6302607936551099</v>
      </c>
      <c r="J81" s="225">
        <v>0.81308492871721005</v>
      </c>
      <c r="K81" s="223">
        <v>3.0894135913379999</v>
      </c>
      <c r="L81" s="225">
        <v>0.88392740433428796</v>
      </c>
      <c r="M81" s="223">
        <v>0.295053723844653</v>
      </c>
      <c r="N81" s="225">
        <v>0.29458591110292998</v>
      </c>
      <c r="O81" s="223">
        <v>0.295141620459973</v>
      </c>
      <c r="P81" s="225">
        <v>0.29467713279197</v>
      </c>
      <c r="Q81" s="223">
        <v>-4.1721283875655404</v>
      </c>
      <c r="R81" s="225">
        <v>1.5210343251277001</v>
      </c>
      <c r="S81" s="223">
        <v>-10.2314363671391</v>
      </c>
      <c r="T81" s="225">
        <v>2.6300094576756701</v>
      </c>
      <c r="U81" s="223">
        <v>-9.8305741216576106</v>
      </c>
      <c r="V81" s="225">
        <v>2.3509133814114902</v>
      </c>
      <c r="W81" s="223">
        <v>0.82299260046844103</v>
      </c>
      <c r="X81" s="225">
        <v>1.1250810806862701</v>
      </c>
      <c r="Y81" s="223">
        <v>-2.6241278644154402</v>
      </c>
      <c r="Z81" s="225">
        <v>1.6658018271457</v>
      </c>
      <c r="AA81" s="223">
        <v>1.9205686780475802E-2</v>
      </c>
      <c r="AB81" s="225">
        <v>0.37725090659409299</v>
      </c>
      <c r="AC81" s="223">
        <v>-2.0964670672855301</v>
      </c>
      <c r="AD81" s="225">
        <v>1.0128853211065001</v>
      </c>
      <c r="AE81" s="104"/>
      <c r="AF81" s="104"/>
      <c r="AG81" s="104"/>
      <c r="AH81" s="104"/>
      <c r="AI81" s="104"/>
      <c r="AJ81" s="104"/>
      <c r="AK81" s="104"/>
      <c r="AL81" s="104"/>
      <c r="AM81" s="104"/>
      <c r="AN81" s="104"/>
      <c r="AO81" s="104"/>
      <c r="AP81" s="104"/>
      <c r="AQ81" s="104"/>
      <c r="AR81" s="255"/>
    </row>
    <row r="82" spans="1:44" ht="13" customHeight="1" x14ac:dyDescent="0.25">
      <c r="A82" s="26" t="s">
        <v>437</v>
      </c>
      <c r="B82" s="188">
        <v>1</v>
      </c>
      <c r="C82" s="223">
        <v>6.87661880993147</v>
      </c>
      <c r="D82" s="225">
        <v>1.85616989623581</v>
      </c>
      <c r="E82" s="223">
        <v>19.809907595544001</v>
      </c>
      <c r="F82" s="225">
        <v>2.7045475093785298</v>
      </c>
      <c r="G82" s="223">
        <v>8.5544757786681505</v>
      </c>
      <c r="H82" s="225">
        <v>1.9726550692592899</v>
      </c>
      <c r="I82" s="223">
        <v>14.6556679512492</v>
      </c>
      <c r="J82" s="225">
        <v>2.3483079044290101</v>
      </c>
      <c r="K82" s="223">
        <v>2.47996259365476</v>
      </c>
      <c r="L82" s="225">
        <v>1.1081599436760901</v>
      </c>
      <c r="M82" s="223">
        <v>2.0591204840441502</v>
      </c>
      <c r="N82" s="225">
        <v>1.0305300748056201</v>
      </c>
      <c r="O82" s="223">
        <v>0.54492814693689495</v>
      </c>
      <c r="P82" s="225">
        <v>0.54433937618601003</v>
      </c>
      <c r="Q82" s="223">
        <v>0.66187923941669902</v>
      </c>
      <c r="R82" s="225">
        <v>2.32081317935029</v>
      </c>
      <c r="S82" s="223">
        <v>-2.7286927291074901</v>
      </c>
      <c r="T82" s="225">
        <v>3.7482529763436498</v>
      </c>
      <c r="U82" s="223">
        <v>-2.63900809517791</v>
      </c>
      <c r="V82" s="225">
        <v>2.74739366147538</v>
      </c>
      <c r="W82" s="223">
        <v>4.6741800537204599</v>
      </c>
      <c r="X82" s="225">
        <v>3.0363936499960502</v>
      </c>
      <c r="Y82" s="223">
        <v>2.0091193869222801</v>
      </c>
      <c r="Z82" s="225">
        <v>1.2039806763059999</v>
      </c>
      <c r="AA82" s="223">
        <v>2.0591204840441502</v>
      </c>
      <c r="AB82" s="225">
        <v>1.0305300748056201</v>
      </c>
      <c r="AC82" s="223">
        <v>0.54492814693689495</v>
      </c>
      <c r="AD82" s="225">
        <v>0.54433937618601003</v>
      </c>
      <c r="AE82" s="104"/>
      <c r="AF82" s="104"/>
      <c r="AG82" s="104"/>
      <c r="AH82" s="104"/>
      <c r="AI82" s="104"/>
      <c r="AJ82" s="104"/>
      <c r="AK82" s="104"/>
      <c r="AL82" s="104"/>
      <c r="AM82" s="104"/>
      <c r="AN82" s="104"/>
      <c r="AO82" s="104"/>
      <c r="AP82" s="104"/>
      <c r="AQ82" s="104"/>
      <c r="AR82" s="255"/>
    </row>
    <row r="83" spans="1:44" ht="13" customHeight="1" x14ac:dyDescent="0.25">
      <c r="A83" s="26" t="s">
        <v>438</v>
      </c>
      <c r="B83" s="188">
        <v>1</v>
      </c>
      <c r="C83" s="223">
        <v>0.93514170372120697</v>
      </c>
      <c r="D83" s="225">
        <v>0.67470472785399505</v>
      </c>
      <c r="E83" s="223">
        <v>7.4761426857944402</v>
      </c>
      <c r="F83" s="225">
        <v>2.1277121352889998</v>
      </c>
      <c r="G83" s="223">
        <v>2.18667556097295</v>
      </c>
      <c r="H83" s="225">
        <v>1.12412206320693</v>
      </c>
      <c r="I83" s="223">
        <v>3.3275781076052802</v>
      </c>
      <c r="J83" s="225">
        <v>1.69933747712395</v>
      </c>
      <c r="K83" s="223">
        <v>1.7043277863200501</v>
      </c>
      <c r="L83" s="225">
        <v>1.00865267497249</v>
      </c>
      <c r="M83" s="223">
        <v>0</v>
      </c>
      <c r="N83" s="225">
        <v>0</v>
      </c>
      <c r="O83" s="223">
        <v>0.54343512989221199</v>
      </c>
      <c r="P83" s="225">
        <v>0.544803199713214</v>
      </c>
      <c r="Q83" s="223">
        <v>0.41363024126866499</v>
      </c>
      <c r="R83" s="225">
        <v>0.72408721955837496</v>
      </c>
      <c r="S83" s="223">
        <v>-0.64592359474531402</v>
      </c>
      <c r="T83" s="225">
        <v>3.1182093840560401</v>
      </c>
      <c r="U83" s="223">
        <v>-2.1120445615723198</v>
      </c>
      <c r="V83" s="225">
        <v>2.0721683248910101</v>
      </c>
      <c r="W83" s="223">
        <v>2.62118348056979</v>
      </c>
      <c r="X83" s="225">
        <v>1.77648955139673</v>
      </c>
      <c r="Y83" s="223">
        <v>1.4450561348766899</v>
      </c>
      <c r="Z83" s="225">
        <v>1.0417805250096599</v>
      </c>
      <c r="AA83" s="223">
        <v>0</v>
      </c>
      <c r="AB83" s="225">
        <v>0</v>
      </c>
      <c r="AC83" s="223">
        <v>0.54343512989221199</v>
      </c>
      <c r="AD83" s="225">
        <v>0.544803199713214</v>
      </c>
      <c r="AE83" s="104"/>
      <c r="AF83" s="104"/>
      <c r="AG83" s="104"/>
      <c r="AH83" s="104"/>
      <c r="AI83" s="104"/>
      <c r="AJ83" s="104"/>
      <c r="AK83" s="104"/>
      <c r="AL83" s="104"/>
      <c r="AM83" s="104"/>
      <c r="AN83" s="104"/>
      <c r="AO83" s="104"/>
      <c r="AP83" s="104"/>
      <c r="AQ83" s="104"/>
      <c r="AR83" s="255"/>
    </row>
    <row r="84" spans="1:44" ht="13" customHeight="1" x14ac:dyDescent="0.25">
      <c r="A84" s="62" t="s">
        <v>449</v>
      </c>
      <c r="B84" s="189">
        <v>1</v>
      </c>
      <c r="C84" s="247">
        <v>2.5458688841516599</v>
      </c>
      <c r="D84" s="250">
        <v>0.30760847585554801</v>
      </c>
      <c r="E84" s="247">
        <v>13.8115445162904</v>
      </c>
      <c r="F84" s="250">
        <v>0.68205842828595498</v>
      </c>
      <c r="G84" s="247">
        <v>5.9729346852503102</v>
      </c>
      <c r="H84" s="250">
        <v>0.50921291589548001</v>
      </c>
      <c r="I84" s="247">
        <v>5.4659192017151801</v>
      </c>
      <c r="J84" s="250">
        <v>0.473125186183531</v>
      </c>
      <c r="K84" s="247">
        <v>3.35498018060624</v>
      </c>
      <c r="L84" s="250">
        <v>0.40458088505169998</v>
      </c>
      <c r="M84" s="247">
        <v>1.06680185208643</v>
      </c>
      <c r="N84" s="250">
        <v>0.23283042777611401</v>
      </c>
      <c r="O84" s="247">
        <v>0.357405763775902</v>
      </c>
      <c r="P84" s="250">
        <v>0.13800480722342501</v>
      </c>
      <c r="Q84" s="247">
        <v>-5.5525488893218897</v>
      </c>
      <c r="R84" s="250">
        <v>0.676634239066081</v>
      </c>
      <c r="S84" s="247">
        <v>-9.3897696634110499</v>
      </c>
      <c r="T84" s="250">
        <v>1.1488904533020501</v>
      </c>
      <c r="U84" s="247">
        <v>-15.435876014283901</v>
      </c>
      <c r="V84" s="250">
        <v>1.04383059318483</v>
      </c>
      <c r="W84" s="247">
        <v>2.2247354883841099</v>
      </c>
      <c r="X84" s="250">
        <v>0.57791261889892398</v>
      </c>
      <c r="Y84" s="247">
        <v>-1.7532289873928799</v>
      </c>
      <c r="Z84" s="250">
        <v>0.60394306964327804</v>
      </c>
      <c r="AA84" s="247">
        <v>0.115812759445064</v>
      </c>
      <c r="AB84" s="250">
        <v>0.28482327656193401</v>
      </c>
      <c r="AC84" s="247">
        <v>-1.86673003605041</v>
      </c>
      <c r="AD84" s="250">
        <v>0.40777737020238503</v>
      </c>
      <c r="AE84" s="104"/>
      <c r="AF84" s="104"/>
      <c r="AG84" s="104"/>
      <c r="AH84" s="104"/>
      <c r="AI84" s="104"/>
      <c r="AJ84" s="104"/>
      <c r="AK84" s="104"/>
      <c r="AL84" s="104"/>
      <c r="AM84" s="104"/>
      <c r="AN84" s="104"/>
      <c r="AO84" s="104"/>
      <c r="AP84" s="104"/>
      <c r="AQ84" s="104"/>
      <c r="AR84" s="255"/>
    </row>
    <row r="85" spans="1:44" ht="13" customHeight="1" x14ac:dyDescent="0.25">
      <c r="A85" s="26" t="s">
        <v>121</v>
      </c>
      <c r="B85" s="188">
        <v>1</v>
      </c>
      <c r="C85" s="223">
        <v>2.0436729247279901</v>
      </c>
      <c r="D85" s="225">
        <v>1.24186452344311</v>
      </c>
      <c r="E85" s="223">
        <v>24.912024848799401</v>
      </c>
      <c r="F85" s="225">
        <v>3.3196500587586</v>
      </c>
      <c r="G85" s="223">
        <v>13.9954257748296</v>
      </c>
      <c r="H85" s="225">
        <v>3.2612832651575001</v>
      </c>
      <c r="I85" s="223">
        <v>6.4544964816536901</v>
      </c>
      <c r="J85" s="225">
        <v>2.0624944640854199</v>
      </c>
      <c r="K85" s="223">
        <v>5.3903097196789798</v>
      </c>
      <c r="L85" s="225">
        <v>2.0250566279044202</v>
      </c>
      <c r="M85" s="223">
        <v>0</v>
      </c>
      <c r="N85" s="225">
        <v>0</v>
      </c>
      <c r="O85" s="223">
        <v>0</v>
      </c>
      <c r="P85" s="225">
        <v>0</v>
      </c>
      <c r="Q85" s="223">
        <v>-11.9358846046925</v>
      </c>
      <c r="R85" s="225">
        <v>3.50334794429246</v>
      </c>
      <c r="S85" s="223">
        <v>-24.593140536212299</v>
      </c>
      <c r="T85" s="225">
        <v>5.5928405123132601</v>
      </c>
      <c r="U85" s="223">
        <v>-40.5643498159167</v>
      </c>
      <c r="V85" s="225">
        <v>5.7533173370895803</v>
      </c>
      <c r="W85" s="223">
        <v>5.1993033521006797</v>
      </c>
      <c r="X85" s="225">
        <v>2.2454787528271098</v>
      </c>
      <c r="Y85" s="223">
        <v>-9.7873011880940606</v>
      </c>
      <c r="Z85" s="225">
        <v>3.6402974426889001</v>
      </c>
      <c r="AA85" s="223">
        <v>-1.6964908406105399</v>
      </c>
      <c r="AB85" s="225">
        <v>1.1894017365262399</v>
      </c>
      <c r="AC85" s="223">
        <v>-3.6463071881302098</v>
      </c>
      <c r="AD85" s="225">
        <v>1.82443643988467</v>
      </c>
      <c r="AE85" s="104"/>
      <c r="AF85" s="104"/>
      <c r="AG85" s="104"/>
      <c r="AH85" s="104"/>
      <c r="AI85" s="104"/>
      <c r="AJ85" s="104"/>
      <c r="AK85" s="104"/>
      <c r="AL85" s="104"/>
      <c r="AM85" s="104"/>
      <c r="AN85" s="104"/>
      <c r="AO85" s="104"/>
      <c r="AP85" s="104"/>
      <c r="AQ85" s="104"/>
      <c r="AR85" s="255"/>
    </row>
    <row r="86" spans="1:44" ht="13" customHeight="1" x14ac:dyDescent="0.25">
      <c r="A86" s="26" t="s">
        <v>446</v>
      </c>
      <c r="B86" s="188">
        <v>1</v>
      </c>
      <c r="C86" s="223">
        <v>0</v>
      </c>
      <c r="D86" s="225">
        <v>0</v>
      </c>
      <c r="E86" s="223">
        <v>9.4917130472850708</v>
      </c>
      <c r="F86" s="225">
        <v>3.0024068935681298</v>
      </c>
      <c r="G86" s="223">
        <v>8.1752036705078108</v>
      </c>
      <c r="H86" s="225">
        <v>2.76131741965286</v>
      </c>
      <c r="I86" s="223">
        <v>1.02751775976833</v>
      </c>
      <c r="J86" s="225">
        <v>1.4482837470132901</v>
      </c>
      <c r="K86" s="223">
        <v>1.28687211572083</v>
      </c>
      <c r="L86" s="225">
        <v>0.92584672507529298</v>
      </c>
      <c r="M86" s="223">
        <v>0.535224742677888</v>
      </c>
      <c r="N86" s="225">
        <v>0.53641275431347102</v>
      </c>
      <c r="O86" s="223">
        <v>0</v>
      </c>
      <c r="P86" s="225">
        <v>0</v>
      </c>
      <c r="Q86" s="223">
        <v>-8.6268617462299293</v>
      </c>
      <c r="R86" s="225">
        <v>4.1664846133279898</v>
      </c>
      <c r="S86" s="223">
        <v>-16.652896946348498</v>
      </c>
      <c r="T86" s="225">
        <v>7.8836758015958397</v>
      </c>
      <c r="U86" s="223">
        <v>-15.6646079955897</v>
      </c>
      <c r="V86" s="225">
        <v>7.4490119883710397</v>
      </c>
      <c r="W86" s="223">
        <v>1.02751775976833</v>
      </c>
      <c r="X86" s="225">
        <v>1.4482837470132901</v>
      </c>
      <c r="Y86" s="223">
        <v>-2.6375806734283702</v>
      </c>
      <c r="Z86" s="225">
        <v>2.43305638039728</v>
      </c>
      <c r="AA86" s="223">
        <v>-1.19656640727528</v>
      </c>
      <c r="AB86" s="225">
        <v>1.79641699398293</v>
      </c>
      <c r="AC86" s="223">
        <v>-8.3740729252111006</v>
      </c>
      <c r="AD86" s="225">
        <v>4.3357723911596899</v>
      </c>
      <c r="AE86" s="104"/>
      <c r="AF86" s="104"/>
      <c r="AG86" s="104"/>
      <c r="AH86" s="104"/>
      <c r="AI86" s="104"/>
      <c r="AJ86" s="104"/>
      <c r="AK86" s="104"/>
      <c r="AL86" s="104"/>
      <c r="AM86" s="104"/>
      <c r="AN86" s="104"/>
      <c r="AO86" s="104"/>
      <c r="AP86" s="104"/>
      <c r="AQ86" s="104"/>
      <c r="AR86" s="255"/>
    </row>
    <row r="87" spans="1:44" ht="13" customHeight="1" x14ac:dyDescent="0.25">
      <c r="A87" s="27" t="s">
        <v>447</v>
      </c>
      <c r="B87" s="203">
        <v>1</v>
      </c>
      <c r="C87" s="233">
        <v>1.3112163813501301</v>
      </c>
      <c r="D87" s="234">
        <v>1.3118354997808099</v>
      </c>
      <c r="E87" s="233">
        <v>18.624225489053401</v>
      </c>
      <c r="F87" s="234">
        <v>4.02207294562466</v>
      </c>
      <c r="G87" s="233">
        <v>4.4319533161979701</v>
      </c>
      <c r="H87" s="234">
        <v>1.78404851519756</v>
      </c>
      <c r="I87" s="233">
        <v>7.3633770367813502</v>
      </c>
      <c r="J87" s="234">
        <v>2.7396058901905098</v>
      </c>
      <c r="K87" s="233">
        <v>5.4527006716389304</v>
      </c>
      <c r="L87" s="234">
        <v>2.3955733248848201</v>
      </c>
      <c r="M87" s="233">
        <v>0</v>
      </c>
      <c r="N87" s="234">
        <v>0</v>
      </c>
      <c r="O87" s="233">
        <v>0</v>
      </c>
      <c r="P87" s="234">
        <v>0</v>
      </c>
      <c r="Q87" s="233">
        <v>-12.992146922625601</v>
      </c>
      <c r="R87" s="234">
        <v>4.7551995235132596</v>
      </c>
      <c r="S87" s="233">
        <v>-18.4801873561284</v>
      </c>
      <c r="T87" s="234">
        <v>7.3756992370280203</v>
      </c>
      <c r="U87" s="233">
        <v>-28.5915195691869</v>
      </c>
      <c r="V87" s="234">
        <v>6.9240992320921304</v>
      </c>
      <c r="W87" s="233">
        <v>3.66698655431412</v>
      </c>
      <c r="X87" s="234">
        <v>3.49155715105845</v>
      </c>
      <c r="Y87" s="233">
        <v>-4.6101685508776997</v>
      </c>
      <c r="Z87" s="234">
        <v>4.4629011279469202</v>
      </c>
      <c r="AA87" s="233">
        <v>-2.6767590755258901</v>
      </c>
      <c r="AB87" s="234">
        <v>1.9112291292471799</v>
      </c>
      <c r="AC87" s="233">
        <v>-1.3271535506700101</v>
      </c>
      <c r="AD87" s="234">
        <v>1.3310954058578901</v>
      </c>
      <c r="AE87" s="251"/>
      <c r="AF87" s="251"/>
      <c r="AG87" s="251"/>
      <c r="AH87" s="251"/>
      <c r="AI87" s="251"/>
      <c r="AJ87" s="251"/>
      <c r="AK87" s="251"/>
      <c r="AL87" s="251"/>
      <c r="AM87" s="251"/>
      <c r="AN87" s="251"/>
      <c r="AO87" s="251"/>
      <c r="AP87" s="251"/>
      <c r="AQ87" s="251"/>
      <c r="AR87" s="256"/>
    </row>
    <row r="88" spans="1:44" ht="13" customHeight="1" x14ac:dyDescent="0.25">
      <c r="A88" s="26"/>
      <c r="B88" s="96"/>
      <c r="C88" s="223" t="s">
        <v>2004</v>
      </c>
      <c r="D88" s="225" t="s">
        <v>2005</v>
      </c>
      <c r="E88" s="223" t="s">
        <v>2006</v>
      </c>
      <c r="F88" s="225" t="s">
        <v>2007</v>
      </c>
      <c r="G88" s="223" t="s">
        <v>2008</v>
      </c>
      <c r="H88" s="225" t="s">
        <v>2009</v>
      </c>
      <c r="I88" s="223" t="s">
        <v>2010</v>
      </c>
      <c r="J88" s="225" t="s">
        <v>2011</v>
      </c>
      <c r="K88" s="223" t="s">
        <v>2012</v>
      </c>
      <c r="L88" s="225" t="s">
        <v>2013</v>
      </c>
      <c r="M88" s="223" t="s">
        <v>2014</v>
      </c>
      <c r="N88" s="225" t="s">
        <v>2015</v>
      </c>
      <c r="O88" s="223" t="s">
        <v>2016</v>
      </c>
      <c r="P88" s="225" t="s">
        <v>2017</v>
      </c>
      <c r="Q88" s="104" t="s">
        <v>2018</v>
      </c>
      <c r="R88" s="104" t="s">
        <v>2019</v>
      </c>
      <c r="S88" s="104" t="s">
        <v>2020</v>
      </c>
      <c r="T88" s="104" t="s">
        <v>2021</v>
      </c>
      <c r="U88" s="104" t="s">
        <v>2022</v>
      </c>
      <c r="V88" s="104" t="s">
        <v>2023</v>
      </c>
      <c r="W88" s="104" t="s">
        <v>2024</v>
      </c>
      <c r="X88" s="104" t="s">
        <v>2025</v>
      </c>
      <c r="Y88" s="104" t="s">
        <v>2026</v>
      </c>
      <c r="Z88" s="104" t="s">
        <v>2027</v>
      </c>
      <c r="AA88" s="104" t="s">
        <v>2028</v>
      </c>
      <c r="AB88" s="104" t="s">
        <v>2029</v>
      </c>
      <c r="AC88" s="104" t="s">
        <v>2030</v>
      </c>
      <c r="AD88" s="104" t="s">
        <v>2031</v>
      </c>
      <c r="AE88" s="223" t="s">
        <v>2032</v>
      </c>
      <c r="AF88" s="225" t="s">
        <v>2033</v>
      </c>
      <c r="AG88" s="223" t="s">
        <v>2034</v>
      </c>
      <c r="AH88" s="225" t="s">
        <v>2035</v>
      </c>
      <c r="AI88" s="223" t="s">
        <v>2036</v>
      </c>
      <c r="AJ88" s="225" t="s">
        <v>2037</v>
      </c>
      <c r="AK88" s="223" t="s">
        <v>2038</v>
      </c>
      <c r="AL88" s="225" t="s">
        <v>2039</v>
      </c>
      <c r="AM88" s="223" t="s">
        <v>2040</v>
      </c>
      <c r="AN88" s="225" t="s">
        <v>2041</v>
      </c>
      <c r="AO88" s="223" t="s">
        <v>2042</v>
      </c>
      <c r="AP88" s="225" t="s">
        <v>2043</v>
      </c>
      <c r="AQ88" s="223" t="s">
        <v>2044</v>
      </c>
      <c r="AR88" s="239" t="s">
        <v>2045</v>
      </c>
    </row>
    <row r="89" spans="1:44" ht="13" customHeight="1" x14ac:dyDescent="0.25">
      <c r="A89" s="26" t="s">
        <v>404</v>
      </c>
      <c r="B89" s="96">
        <v>3</v>
      </c>
      <c r="C89" s="223">
        <v>0</v>
      </c>
      <c r="D89" s="225">
        <v>0</v>
      </c>
      <c r="E89" s="223">
        <v>1.9155223306902001</v>
      </c>
      <c r="F89" s="225">
        <v>1.15508421079239</v>
      </c>
      <c r="G89" s="223">
        <v>1.6578441153203001</v>
      </c>
      <c r="H89" s="225">
        <v>0.96554186354678795</v>
      </c>
      <c r="I89" s="223">
        <v>0</v>
      </c>
      <c r="J89" s="225">
        <v>0</v>
      </c>
      <c r="K89" s="223">
        <v>0</v>
      </c>
      <c r="L89" s="225">
        <v>0</v>
      </c>
      <c r="M89" s="223">
        <v>0</v>
      </c>
      <c r="N89" s="225">
        <v>0</v>
      </c>
      <c r="O89" s="223">
        <v>0.90153569932511401</v>
      </c>
      <c r="P89" s="225">
        <v>0.90261379803402397</v>
      </c>
      <c r="Q89" s="104"/>
      <c r="R89" s="104"/>
      <c r="S89" s="104"/>
      <c r="T89" s="104"/>
      <c r="U89" s="104"/>
      <c r="V89" s="104"/>
      <c r="W89" s="104"/>
      <c r="X89" s="104"/>
      <c r="Y89" s="104"/>
      <c r="Z89" s="104"/>
      <c r="AA89" s="104"/>
      <c r="AB89" s="104"/>
      <c r="AC89" s="104"/>
      <c r="AD89" s="104"/>
      <c r="AE89" s="223">
        <v>-0.75146025199177302</v>
      </c>
      <c r="AF89" s="225">
        <v>0.53570002985121101</v>
      </c>
      <c r="AG89" s="223">
        <v>-2.3376472966313901</v>
      </c>
      <c r="AH89" s="225">
        <v>1.62429534430178</v>
      </c>
      <c r="AI89" s="223">
        <v>-5.5353152151296596</v>
      </c>
      <c r="AJ89" s="225">
        <v>1.81860160973862</v>
      </c>
      <c r="AK89" s="223">
        <v>-0.412253667457121</v>
      </c>
      <c r="AL89" s="225">
        <v>0.41254250580583102</v>
      </c>
      <c r="AM89" s="223">
        <v>-0.41374323130977197</v>
      </c>
      <c r="AN89" s="225">
        <v>0.41402438836085098</v>
      </c>
      <c r="AO89" s="223">
        <v>0</v>
      </c>
      <c r="AP89" s="225">
        <v>0</v>
      </c>
      <c r="AQ89" s="223">
        <v>0.48513245861600302</v>
      </c>
      <c r="AR89" s="239">
        <v>0.99401070577546502</v>
      </c>
    </row>
    <row r="90" spans="1:44" ht="13" customHeight="1" x14ac:dyDescent="0.25">
      <c r="A90" s="26" t="s">
        <v>407</v>
      </c>
      <c r="B90" s="96">
        <v>3</v>
      </c>
      <c r="C90" s="223">
        <v>0.990881283545062</v>
      </c>
      <c r="D90" s="225">
        <v>0.61331713434225299</v>
      </c>
      <c r="E90" s="223">
        <v>1.6759489748671601</v>
      </c>
      <c r="F90" s="225">
        <v>1.1714757056885099</v>
      </c>
      <c r="G90" s="223">
        <v>1.70386650787244</v>
      </c>
      <c r="H90" s="225">
        <v>0.96536621966760605</v>
      </c>
      <c r="I90" s="223">
        <v>0</v>
      </c>
      <c r="J90" s="225">
        <v>0</v>
      </c>
      <c r="K90" s="223">
        <v>1.25762072421958</v>
      </c>
      <c r="L90" s="225">
        <v>0.87559429495096597</v>
      </c>
      <c r="M90" s="223">
        <v>0</v>
      </c>
      <c r="N90" s="225">
        <v>0</v>
      </c>
      <c r="O90" s="223">
        <v>3.56839194292828</v>
      </c>
      <c r="P90" s="225">
        <v>1.7681029950831399</v>
      </c>
      <c r="Q90" s="104"/>
      <c r="R90" s="104"/>
      <c r="S90" s="104"/>
      <c r="T90" s="104"/>
      <c r="U90" s="104"/>
      <c r="V90" s="104"/>
      <c r="W90" s="104"/>
      <c r="X90" s="104"/>
      <c r="Y90" s="104"/>
      <c r="Z90" s="104"/>
      <c r="AA90" s="104"/>
      <c r="AB90" s="104"/>
      <c r="AC90" s="104"/>
      <c r="AD90" s="104"/>
      <c r="AE90" s="223">
        <v>-3.81266899570742</v>
      </c>
      <c r="AF90" s="225">
        <v>1.7730541919237199</v>
      </c>
      <c r="AG90" s="223">
        <v>-6.9369909696098597</v>
      </c>
      <c r="AH90" s="225">
        <v>2.4323596735226598</v>
      </c>
      <c r="AI90" s="223">
        <v>-9.2656999549130905</v>
      </c>
      <c r="AJ90" s="225">
        <v>2.4886920290137602</v>
      </c>
      <c r="AK90" s="223">
        <v>-1.05176872687058</v>
      </c>
      <c r="AL90" s="225">
        <v>0.75117689765045004</v>
      </c>
      <c r="AM90" s="223">
        <v>-8.3688265850114298</v>
      </c>
      <c r="AN90" s="225">
        <v>2.4400649308758502</v>
      </c>
      <c r="AO90" s="223">
        <v>-1.8006758715251301</v>
      </c>
      <c r="AP90" s="225">
        <v>1.1129820969415101</v>
      </c>
      <c r="AQ90" s="223">
        <v>0.67194770991207697</v>
      </c>
      <c r="AR90" s="239">
        <v>2.22258254189222</v>
      </c>
    </row>
    <row r="91" spans="1:44" ht="13" customHeight="1" x14ac:dyDescent="0.25">
      <c r="A91" s="26" t="s">
        <v>426</v>
      </c>
      <c r="B91" s="96">
        <v>3</v>
      </c>
      <c r="C91" s="223">
        <v>3.2753109917517902</v>
      </c>
      <c r="D91" s="225">
        <v>1.2675370850986001</v>
      </c>
      <c r="E91" s="223">
        <v>10.942223247962101</v>
      </c>
      <c r="F91" s="225">
        <v>2.3905443730790701</v>
      </c>
      <c r="G91" s="223">
        <v>9.6851305755257808</v>
      </c>
      <c r="H91" s="225">
        <v>2.2603831027474199</v>
      </c>
      <c r="I91" s="223">
        <v>2.2289492261577002</v>
      </c>
      <c r="J91" s="225">
        <v>1.13464822198448</v>
      </c>
      <c r="K91" s="223">
        <v>1.92259874018115</v>
      </c>
      <c r="L91" s="225">
        <v>0.96961817721877597</v>
      </c>
      <c r="M91" s="223">
        <v>0</v>
      </c>
      <c r="N91" s="225">
        <v>0</v>
      </c>
      <c r="O91" s="223">
        <v>6.2717413675633997</v>
      </c>
      <c r="P91" s="225">
        <v>1.71556535145303</v>
      </c>
      <c r="Q91" s="104"/>
      <c r="R91" s="104"/>
      <c r="S91" s="104"/>
      <c r="T91" s="104"/>
      <c r="U91" s="104"/>
      <c r="V91" s="104"/>
      <c r="W91" s="104"/>
      <c r="X91" s="104"/>
      <c r="Y91" s="104"/>
      <c r="Z91" s="104"/>
      <c r="AA91" s="104"/>
      <c r="AB91" s="104"/>
      <c r="AC91" s="104"/>
      <c r="AD91" s="104"/>
      <c r="AE91" s="223">
        <v>-1.1707523272512399</v>
      </c>
      <c r="AF91" s="225">
        <v>1.9536714230823899</v>
      </c>
      <c r="AG91" s="223">
        <v>-3.4014913711642798</v>
      </c>
      <c r="AH91" s="225">
        <v>3.2007150806504301</v>
      </c>
      <c r="AI91" s="223">
        <v>-0.91921866966761501</v>
      </c>
      <c r="AJ91" s="225">
        <v>3.0642787507524698</v>
      </c>
      <c r="AK91" s="223">
        <v>-2.6815031600631101</v>
      </c>
      <c r="AL91" s="225">
        <v>1.9431593323168199</v>
      </c>
      <c r="AM91" s="223">
        <v>-4.5982364582806197</v>
      </c>
      <c r="AN91" s="225">
        <v>1.9071889990211901</v>
      </c>
      <c r="AO91" s="223">
        <v>-1.4757430224938499</v>
      </c>
      <c r="AP91" s="225">
        <v>0.88154852374225701</v>
      </c>
      <c r="AQ91" s="223">
        <v>4.1052350086241098</v>
      </c>
      <c r="AR91" s="239">
        <v>2.0205150139271701</v>
      </c>
    </row>
    <row r="92" spans="1:44" ht="13" customHeight="1" x14ac:dyDescent="0.25">
      <c r="A92" s="26" t="s">
        <v>428</v>
      </c>
      <c r="B92" s="96">
        <v>3</v>
      </c>
      <c r="C92" s="223">
        <v>0</v>
      </c>
      <c r="D92" s="225">
        <v>0</v>
      </c>
      <c r="E92" s="223">
        <v>2.53956317699003</v>
      </c>
      <c r="F92" s="225">
        <v>1.2753034177433999</v>
      </c>
      <c r="G92" s="223">
        <v>3.8557886989512</v>
      </c>
      <c r="H92" s="225">
        <v>1.3778771107185199</v>
      </c>
      <c r="I92" s="223">
        <v>0.78794252207582005</v>
      </c>
      <c r="J92" s="225">
        <v>0.583870987930455</v>
      </c>
      <c r="K92" s="223">
        <v>1.0651432861046199</v>
      </c>
      <c r="L92" s="225">
        <v>0.75322864944652201</v>
      </c>
      <c r="M92" s="223">
        <v>0.553223926837772</v>
      </c>
      <c r="N92" s="225">
        <v>0.55224305203051405</v>
      </c>
      <c r="O92" s="223">
        <v>0</v>
      </c>
      <c r="P92" s="225">
        <v>0</v>
      </c>
      <c r="Q92" s="104"/>
      <c r="R92" s="104"/>
      <c r="S92" s="104"/>
      <c r="T92" s="104"/>
      <c r="U92" s="104"/>
      <c r="V92" s="104"/>
      <c r="W92" s="104"/>
      <c r="X92" s="104"/>
      <c r="Y92" s="104"/>
      <c r="Z92" s="104"/>
      <c r="AA92" s="104"/>
      <c r="AB92" s="104"/>
      <c r="AC92" s="104"/>
      <c r="AD92" s="104"/>
      <c r="AE92" s="223">
        <v>-1.3664787937111</v>
      </c>
      <c r="AF92" s="225">
        <v>0.67850090657385698</v>
      </c>
      <c r="AG92" s="223">
        <v>-2.1791726245849699</v>
      </c>
      <c r="AH92" s="225">
        <v>1.80102385541082</v>
      </c>
      <c r="AI92" s="223">
        <v>-1.7156451885163799</v>
      </c>
      <c r="AJ92" s="225">
        <v>1.8657630016287501</v>
      </c>
      <c r="AK92" s="223">
        <v>-1.4573672763914001</v>
      </c>
      <c r="AL92" s="225">
        <v>1.2636707563517999</v>
      </c>
      <c r="AM92" s="223">
        <v>5.9487609620352301E-2</v>
      </c>
      <c r="AN92" s="225">
        <v>0.94682501469995495</v>
      </c>
      <c r="AO92" s="223">
        <v>-0.65290321825140296</v>
      </c>
      <c r="AP92" s="225">
        <v>0.84054692606395998</v>
      </c>
      <c r="AQ92" s="223">
        <v>-0.84771549463473805</v>
      </c>
      <c r="AR92" s="239">
        <v>0.51924353738776596</v>
      </c>
    </row>
    <row r="93" spans="1:44" ht="13" customHeight="1" x14ac:dyDescent="0.25">
      <c r="A93" s="26" t="s">
        <v>433</v>
      </c>
      <c r="B93" s="96">
        <v>3</v>
      </c>
      <c r="C93" s="223">
        <v>0.94483228458314805</v>
      </c>
      <c r="D93" s="225">
        <v>2.5117786802503501E-2</v>
      </c>
      <c r="E93" s="223">
        <v>0.94483228458314805</v>
      </c>
      <c r="F93" s="225">
        <v>2.5117786802503501E-2</v>
      </c>
      <c r="G93" s="223">
        <v>5.4598246367105698</v>
      </c>
      <c r="H93" s="225">
        <v>7.6475002570750794E-2</v>
      </c>
      <c r="I93" s="223">
        <v>0</v>
      </c>
      <c r="J93" s="225">
        <v>0</v>
      </c>
      <c r="K93" s="223">
        <v>0</v>
      </c>
      <c r="L93" s="225">
        <v>0</v>
      </c>
      <c r="M93" s="223">
        <v>0</v>
      </c>
      <c r="N93" s="225">
        <v>0</v>
      </c>
      <c r="O93" s="223">
        <v>4.3179729165719101</v>
      </c>
      <c r="P93" s="225">
        <v>8.2502458599517298E-2</v>
      </c>
      <c r="Q93" s="104"/>
      <c r="R93" s="104"/>
      <c r="S93" s="104"/>
      <c r="T93" s="104"/>
      <c r="U93" s="104"/>
      <c r="V93" s="104"/>
      <c r="W93" s="104"/>
      <c r="X93" s="104"/>
      <c r="Y93" s="104"/>
      <c r="Z93" s="104"/>
      <c r="AA93" s="104"/>
      <c r="AB93" s="104"/>
      <c r="AC93" s="104"/>
      <c r="AD93" s="104"/>
      <c r="AE93" s="223">
        <v>-3.19328172662722</v>
      </c>
      <c r="AF93" s="225">
        <v>1.5971839318016099</v>
      </c>
      <c r="AG93" s="223">
        <v>-17.0879225790802</v>
      </c>
      <c r="AH93" s="225">
        <v>2.9162097573715302</v>
      </c>
      <c r="AI93" s="223">
        <v>-12.3477520050577</v>
      </c>
      <c r="AJ93" s="225">
        <v>2.9420940520291499</v>
      </c>
      <c r="AK93" s="223">
        <v>-0.395038848858771</v>
      </c>
      <c r="AL93" s="225">
        <v>0.39462891481860402</v>
      </c>
      <c r="AM93" s="223">
        <v>-3.4568522738727001</v>
      </c>
      <c r="AN93" s="225">
        <v>1.37780634803914</v>
      </c>
      <c r="AO93" s="223">
        <v>-0.53499003018590896</v>
      </c>
      <c r="AP93" s="225">
        <v>0.534405350162513</v>
      </c>
      <c r="AQ93" s="223">
        <v>2.5408997130402202</v>
      </c>
      <c r="AR93" s="239">
        <v>1.0255648350552899</v>
      </c>
    </row>
    <row r="94" spans="1:44" ht="13" customHeight="1" x14ac:dyDescent="0.25">
      <c r="A94" s="26" t="s">
        <v>437</v>
      </c>
      <c r="B94" s="96">
        <v>3</v>
      </c>
      <c r="C94" s="223">
        <v>3.9538735794958</v>
      </c>
      <c r="D94" s="225">
        <v>1.2665203661575399</v>
      </c>
      <c r="E94" s="223">
        <v>6.6881784569947804</v>
      </c>
      <c r="F94" s="225">
        <v>1.75393085006435</v>
      </c>
      <c r="G94" s="223">
        <v>6.7177108857564001</v>
      </c>
      <c r="H94" s="225">
        <v>1.5582516361711101</v>
      </c>
      <c r="I94" s="223">
        <v>3.6381152162178001</v>
      </c>
      <c r="J94" s="225">
        <v>1.3381263531658401</v>
      </c>
      <c r="K94" s="223">
        <v>1.31590610425504</v>
      </c>
      <c r="L94" s="225">
        <v>0.80388959173104801</v>
      </c>
      <c r="M94" s="223">
        <v>0.83315981461190802</v>
      </c>
      <c r="N94" s="225">
        <v>0.64220478183083196</v>
      </c>
      <c r="O94" s="223">
        <v>0.24083230412946099</v>
      </c>
      <c r="P94" s="225">
        <v>0.24225142476633399</v>
      </c>
      <c r="Q94" s="104"/>
      <c r="R94" s="104"/>
      <c r="S94" s="104"/>
      <c r="T94" s="104"/>
      <c r="U94" s="104"/>
      <c r="V94" s="104"/>
      <c r="W94" s="104"/>
      <c r="X94" s="104"/>
      <c r="Y94" s="104"/>
      <c r="Z94" s="104"/>
      <c r="AA94" s="104"/>
      <c r="AB94" s="104"/>
      <c r="AC94" s="104"/>
      <c r="AD94" s="104"/>
      <c r="AE94" s="223">
        <v>-2.2608659910189699</v>
      </c>
      <c r="AF94" s="225">
        <v>1.88278542793537</v>
      </c>
      <c r="AG94" s="223">
        <v>-15.850421867656699</v>
      </c>
      <c r="AH94" s="225">
        <v>3.1322670018679601</v>
      </c>
      <c r="AI94" s="223">
        <v>-4.4757729880896502</v>
      </c>
      <c r="AJ94" s="225">
        <v>2.4667695616880501</v>
      </c>
      <c r="AK94" s="223">
        <v>-6.3433726813108997</v>
      </c>
      <c r="AL94" s="225">
        <v>2.3442948877582599</v>
      </c>
      <c r="AM94" s="223">
        <v>0.84506289752256603</v>
      </c>
      <c r="AN94" s="225">
        <v>0.93155219061711603</v>
      </c>
      <c r="AO94" s="223">
        <v>0.83315981461190802</v>
      </c>
      <c r="AP94" s="225">
        <v>0.64220478183083196</v>
      </c>
      <c r="AQ94" s="223">
        <v>0.24083230412946099</v>
      </c>
      <c r="AR94" s="239">
        <v>0.24225142476633399</v>
      </c>
    </row>
    <row r="95" spans="1:44" ht="13" customHeight="1" x14ac:dyDescent="0.25">
      <c r="A95" s="26" t="s">
        <v>438</v>
      </c>
      <c r="B95" s="96">
        <v>3</v>
      </c>
      <c r="C95" s="223">
        <v>0</v>
      </c>
      <c r="D95" s="225">
        <v>0</v>
      </c>
      <c r="E95" s="223">
        <v>5.8712125454344299</v>
      </c>
      <c r="F95" s="225">
        <v>1.5736349191291401</v>
      </c>
      <c r="G95" s="223">
        <v>1.4062954340420399</v>
      </c>
      <c r="H95" s="225">
        <v>0.91611283383835795</v>
      </c>
      <c r="I95" s="223">
        <v>0.306493147968946</v>
      </c>
      <c r="J95" s="225">
        <v>0.30854009556191397</v>
      </c>
      <c r="K95" s="223">
        <v>0</v>
      </c>
      <c r="L95" s="225">
        <v>0</v>
      </c>
      <c r="M95" s="223">
        <v>0</v>
      </c>
      <c r="N95" s="225">
        <v>0</v>
      </c>
      <c r="O95" s="223">
        <v>0</v>
      </c>
      <c r="P95" s="225">
        <v>0</v>
      </c>
      <c r="Q95" s="104"/>
      <c r="R95" s="104"/>
      <c r="S95" s="104"/>
      <c r="T95" s="104"/>
      <c r="U95" s="104"/>
      <c r="V95" s="104"/>
      <c r="W95" s="104"/>
      <c r="X95" s="104"/>
      <c r="Y95" s="104"/>
      <c r="Z95" s="104"/>
      <c r="AA95" s="104"/>
      <c r="AB95" s="104"/>
      <c r="AC95" s="104"/>
      <c r="AD95" s="104"/>
      <c r="AE95" s="223">
        <v>-0.52151146245254199</v>
      </c>
      <c r="AF95" s="225">
        <v>0.26282281434313298</v>
      </c>
      <c r="AG95" s="223">
        <v>-2.2508537351053199</v>
      </c>
      <c r="AH95" s="225">
        <v>2.76990932899646</v>
      </c>
      <c r="AI95" s="223">
        <v>-2.8924246885032301</v>
      </c>
      <c r="AJ95" s="225">
        <v>1.96710291495294</v>
      </c>
      <c r="AK95" s="223">
        <v>-0.399901479066545</v>
      </c>
      <c r="AL95" s="225">
        <v>0.60279702689472303</v>
      </c>
      <c r="AM95" s="223">
        <v>-0.25927165144336101</v>
      </c>
      <c r="AN95" s="225">
        <v>0.26062702001181298</v>
      </c>
      <c r="AO95" s="223">
        <v>0</v>
      </c>
      <c r="AP95" s="225">
        <v>0</v>
      </c>
      <c r="AQ95" s="223">
        <v>0</v>
      </c>
      <c r="AR95" s="239">
        <v>0</v>
      </c>
    </row>
    <row r="96" spans="1:44" ht="13" customHeight="1" x14ac:dyDescent="0.25">
      <c r="A96" s="341" t="s">
        <v>652</v>
      </c>
      <c r="B96" s="87">
        <v>3</v>
      </c>
      <c r="C96" s="339">
        <v>1.3092711627679701</v>
      </c>
      <c r="D96" s="340">
        <v>0.270581871516821</v>
      </c>
      <c r="E96" s="339">
        <v>4.3682115739317</v>
      </c>
      <c r="F96" s="340">
        <v>0.56425691171939096</v>
      </c>
      <c r="G96" s="339">
        <v>4.3552086934540997</v>
      </c>
      <c r="H96" s="340">
        <v>0.49785948849081202</v>
      </c>
      <c r="I96" s="339">
        <v>0.99450001606003802</v>
      </c>
      <c r="J96" s="340">
        <v>0.26779946220113698</v>
      </c>
      <c r="K96" s="339">
        <v>0.79446697925148302</v>
      </c>
      <c r="L96" s="340">
        <v>0.244131808367575</v>
      </c>
      <c r="M96" s="339">
        <v>0.198054820207097</v>
      </c>
      <c r="N96" s="340">
        <v>0.120999187914492</v>
      </c>
      <c r="O96" s="339">
        <v>2.1857820329311699</v>
      </c>
      <c r="P96" s="340">
        <v>0.37660017105802701</v>
      </c>
      <c r="Q96" s="104"/>
      <c r="R96" s="104"/>
      <c r="S96" s="104"/>
      <c r="T96" s="104"/>
      <c r="U96" s="104"/>
      <c r="V96" s="104"/>
      <c r="W96" s="104"/>
      <c r="X96" s="104"/>
      <c r="Y96" s="104"/>
      <c r="Z96" s="104"/>
      <c r="AA96" s="104"/>
      <c r="AB96" s="104"/>
      <c r="AC96" s="104"/>
      <c r="AD96" s="104"/>
      <c r="AE96" s="339">
        <v>-2.31435692894564</v>
      </c>
      <c r="AF96" s="340">
        <v>0.69620386124469902</v>
      </c>
      <c r="AG96" s="339">
        <v>-8.8136257069342996</v>
      </c>
      <c r="AH96" s="340">
        <v>1.17990218805139</v>
      </c>
      <c r="AI96" s="339">
        <v>-8.0210027128939405</v>
      </c>
      <c r="AJ96" s="340">
        <v>1.12436979014367</v>
      </c>
      <c r="AK96" s="339">
        <v>-1.5517722032049399</v>
      </c>
      <c r="AL96" s="340">
        <v>0.47115112802006098</v>
      </c>
      <c r="AM96" s="339">
        <v>-2.3716586707141998</v>
      </c>
      <c r="AN96" s="340">
        <v>0.69224293157745798</v>
      </c>
      <c r="AO96" s="339">
        <v>-0.43629932688266598</v>
      </c>
      <c r="AP96" s="340">
        <v>0.3107068050365</v>
      </c>
      <c r="AQ96" s="339">
        <v>1.0999781101436601</v>
      </c>
      <c r="AR96" s="342">
        <v>0.54816018045397397</v>
      </c>
    </row>
    <row r="97" spans="1:44" ht="13" customHeight="1" x14ac:dyDescent="0.25">
      <c r="A97" s="27" t="s">
        <v>121</v>
      </c>
      <c r="B97" s="90">
        <v>3</v>
      </c>
      <c r="C97" s="233">
        <v>8.5417216466156294</v>
      </c>
      <c r="D97" s="234">
        <v>2.53312542439508</v>
      </c>
      <c r="E97" s="233">
        <v>29.0406601733701</v>
      </c>
      <c r="F97" s="234">
        <v>4.5616106913043701</v>
      </c>
      <c r="G97" s="233">
        <v>27.543582597472099</v>
      </c>
      <c r="H97" s="234">
        <v>4.1788089598954601</v>
      </c>
      <c r="I97" s="233">
        <v>1.5822213439319499</v>
      </c>
      <c r="J97" s="234">
        <v>1.1387012224878501</v>
      </c>
      <c r="K97" s="233">
        <v>12.3967212348344</v>
      </c>
      <c r="L97" s="234">
        <v>2.83278304001343</v>
      </c>
      <c r="M97" s="233">
        <v>1.8372485533936</v>
      </c>
      <c r="N97" s="234">
        <v>1.1590553752357899</v>
      </c>
      <c r="O97" s="233">
        <v>5.2498003695923803</v>
      </c>
      <c r="P97" s="234">
        <v>2.1240599854134401</v>
      </c>
      <c r="Q97" s="251"/>
      <c r="R97" s="251"/>
      <c r="S97" s="251"/>
      <c r="T97" s="251"/>
      <c r="U97" s="251"/>
      <c r="V97" s="251"/>
      <c r="W97" s="251"/>
      <c r="X97" s="251"/>
      <c r="Y97" s="251"/>
      <c r="Z97" s="251"/>
      <c r="AA97" s="251"/>
      <c r="AB97" s="251"/>
      <c r="AC97" s="251"/>
      <c r="AD97" s="251"/>
      <c r="AE97" s="233">
        <v>-5.4378358828048903</v>
      </c>
      <c r="AF97" s="234">
        <v>4.1410075754468698</v>
      </c>
      <c r="AG97" s="233">
        <v>-20.464505211641601</v>
      </c>
      <c r="AH97" s="234">
        <v>6.4084382327193303</v>
      </c>
      <c r="AI97" s="233">
        <v>-27.016192993274199</v>
      </c>
      <c r="AJ97" s="234">
        <v>6.3187923030403299</v>
      </c>
      <c r="AK97" s="233">
        <v>0.32702821437894303</v>
      </c>
      <c r="AL97" s="234">
        <v>1.44392932275452</v>
      </c>
      <c r="AM97" s="233">
        <v>-2.7808896729386698</v>
      </c>
      <c r="AN97" s="234">
        <v>4.14434203183274</v>
      </c>
      <c r="AO97" s="233">
        <v>0.14075771278305799</v>
      </c>
      <c r="AP97" s="234">
        <v>1.6607485823310499</v>
      </c>
      <c r="AQ97" s="233">
        <v>1.60349318146217</v>
      </c>
      <c r="AR97" s="243">
        <v>2.8000355613480301</v>
      </c>
    </row>
    <row r="99" spans="1:44" x14ac:dyDescent="0.25">
      <c r="A99" s="178" t="s">
        <v>654</v>
      </c>
    </row>
    <row r="100" spans="1:44" x14ac:dyDescent="0.25">
      <c r="A100" s="178" t="s">
        <v>459</v>
      </c>
    </row>
    <row r="101" spans="1:44" x14ac:dyDescent="0.25">
      <c r="A101" s="178" t="s">
        <v>460</v>
      </c>
    </row>
    <row r="102" spans="1:44" x14ac:dyDescent="0.25">
      <c r="A102" s="178" t="s">
        <v>461</v>
      </c>
    </row>
    <row r="103" spans="1:44" x14ac:dyDescent="0.25">
      <c r="A103" s="178" t="s">
        <v>462</v>
      </c>
    </row>
    <row r="104" spans="1:44" x14ac:dyDescent="0.25">
      <c r="A104" s="181" t="str">
        <f>HYPERLINK("https://oecdcode.org/disclaimers/cyprus.html", "Information on data for Cyprus: https://oecdcode.org/disclaimers/cyprus.html")</f>
        <v>Information on data for Cyprus: https://oecdcode.org/disclaimers/cyprus.html</v>
      </c>
    </row>
    <row r="105" spans="1:44" x14ac:dyDescent="0.25">
      <c r="A105" s="178" t="s">
        <v>463</v>
      </c>
    </row>
  </sheetData>
  <mergeCells count="25">
    <mergeCell ref="AC9:AD9"/>
    <mergeCell ref="AE8:AR8"/>
    <mergeCell ref="AE9:AF9"/>
    <mergeCell ref="AG9:AH9"/>
    <mergeCell ref="AI9:AJ9"/>
    <mergeCell ref="AK9:AL9"/>
    <mergeCell ref="AM9:AN9"/>
    <mergeCell ref="AO9:AP9"/>
    <mergeCell ref="AQ9:AR9"/>
    <mergeCell ref="B7:B10"/>
    <mergeCell ref="C7:AR7"/>
    <mergeCell ref="C8:D9"/>
    <mergeCell ref="E8:F9"/>
    <mergeCell ref="G8:H9"/>
    <mergeCell ref="I8:J9"/>
    <mergeCell ref="K8:L9"/>
    <mergeCell ref="M8:N9"/>
    <mergeCell ref="O8:P9"/>
    <mergeCell ref="Q8:AD8"/>
    <mergeCell ref="Q9:R9"/>
    <mergeCell ref="S9:T9"/>
    <mergeCell ref="U9:V9"/>
    <mergeCell ref="W9:X9"/>
    <mergeCell ref="Y9:Z9"/>
    <mergeCell ref="AA9:AB9"/>
  </mergeCells>
  <conditionalFormatting sqref="Q1:Q200">
    <cfRule type="expression" dxfId="261" priority="14">
      <formula>ABS(Q1/R1)&gt;1.95996398454005</formula>
    </cfRule>
  </conditionalFormatting>
  <conditionalFormatting sqref="S1:S200">
    <cfRule type="expression" dxfId="260" priority="13">
      <formula>ABS(S1/T1)&gt;1.95996398454005</formula>
    </cfRule>
  </conditionalFormatting>
  <conditionalFormatting sqref="U1:U200">
    <cfRule type="expression" dxfId="259" priority="12">
      <formula>ABS(U1/V1)&gt;1.95996398454005</formula>
    </cfRule>
  </conditionalFormatting>
  <conditionalFormatting sqref="W1:W200">
    <cfRule type="expression" dxfId="258" priority="11">
      <formula>ABS(W1/X1)&gt;1.95996398454005</formula>
    </cfRule>
  </conditionalFormatting>
  <conditionalFormatting sqref="Y1:Y200">
    <cfRule type="expression" dxfId="257" priority="10">
      <formula>ABS(Y1/Z1)&gt;1.95996398454005</formula>
    </cfRule>
  </conditionalFormatting>
  <conditionalFormatting sqref="AA1:AA200">
    <cfRule type="expression" dxfId="256" priority="9">
      <formula>ABS(AA1/AB1)&gt;1.95996398454005</formula>
    </cfRule>
  </conditionalFormatting>
  <conditionalFormatting sqref="AC1:AC200">
    <cfRule type="expression" dxfId="255" priority="8">
      <formula>ABS(AC1/AD1)&gt;1.95996398454005</formula>
    </cfRule>
  </conditionalFormatting>
  <conditionalFormatting sqref="AE1:AE200">
    <cfRule type="expression" dxfId="254" priority="7">
      <formula>ABS(AE1/AF1)&gt;1.95996398454005</formula>
    </cfRule>
  </conditionalFormatting>
  <conditionalFormatting sqref="AG1:AG200">
    <cfRule type="expression" dxfId="253" priority="6">
      <formula>ABS(AG1/AH1)&gt;1.95996398454005</formula>
    </cfRule>
  </conditionalFormatting>
  <conditionalFormatting sqref="AI1:AI200">
    <cfRule type="expression" dxfId="252" priority="5">
      <formula>ABS(AI1/AJ1)&gt;1.95996398454005</formula>
    </cfRule>
  </conditionalFormatting>
  <conditionalFormatting sqref="AK1:AK200">
    <cfRule type="expression" dxfId="251" priority="4">
      <formula>ABS(AK1/AL1)&gt;1.95996398454005</formula>
    </cfRule>
  </conditionalFormatting>
  <conditionalFormatting sqref="AM1:AM200">
    <cfRule type="expression" dxfId="250" priority="3">
      <formula>ABS(AM1/AN1)&gt;1.95996398454005</formula>
    </cfRule>
  </conditionalFormatting>
  <conditionalFormatting sqref="AO1:AO200">
    <cfRule type="expression" dxfId="249" priority="2">
      <formula>ABS(AO1/AP1)&gt;1.95996398454005</formula>
    </cfRule>
  </conditionalFormatting>
  <conditionalFormatting sqref="AQ1:AQ200">
    <cfRule type="expression" dxfId="248" priority="1">
      <formula>ABS(AQ1/AR1)&gt;1.95996398454005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B107"/>
  <sheetViews>
    <sheetView showGridLines="0" zoomScale="80" zoomScaleNormal="80" workbookViewId="0">
      <selection activeCell="A2" sqref="A1:A2"/>
    </sheetView>
  </sheetViews>
  <sheetFormatPr defaultColWidth="10.90625" defaultRowHeight="12.5" x14ac:dyDescent="0.25"/>
  <cols>
    <col min="1" max="1" width="30.7265625" customWidth="1"/>
    <col min="2" max="2" width="8.7265625" customWidth="1"/>
    <col min="3" max="106" width="9.7265625" customWidth="1"/>
  </cols>
  <sheetData>
    <row r="1" spans="1:106" x14ac:dyDescent="0.25">
      <c r="A1" s="41" t="s">
        <v>142</v>
      </c>
    </row>
    <row r="2" spans="1:106" ht="13" x14ac:dyDescent="0.3">
      <c r="A2" s="42" t="s">
        <v>141</v>
      </c>
    </row>
    <row r="3" spans="1:106" ht="13" x14ac:dyDescent="0.3">
      <c r="A3" s="43" t="s">
        <v>79</v>
      </c>
    </row>
    <row r="4" spans="1:106" x14ac:dyDescent="0.25">
      <c r="A4" s="160" t="str">
        <f>HYPERLINK("#'TOC'!A1", "Back to TOC")</f>
        <v>Back to TOC</v>
      </c>
    </row>
    <row r="5" spans="1:106" ht="13.5" customHeight="1" x14ac:dyDescent="0.25"/>
    <row r="6" spans="1:106" ht="16" customHeight="1" x14ac:dyDescent="0.25">
      <c r="B6" s="656" t="s">
        <v>125</v>
      </c>
      <c r="C6" s="653" t="s">
        <v>126</v>
      </c>
      <c r="D6" s="654"/>
      <c r="E6" s="654"/>
      <c r="F6" s="654"/>
      <c r="G6" s="654"/>
      <c r="H6" s="654"/>
      <c r="I6" s="654"/>
      <c r="J6" s="654"/>
      <c r="K6" s="654"/>
      <c r="L6" s="654"/>
      <c r="M6" s="654"/>
      <c r="N6" s="654"/>
      <c r="O6" s="654"/>
      <c r="P6" s="654"/>
      <c r="Q6" s="654"/>
      <c r="R6" s="654"/>
      <c r="S6" s="654"/>
      <c r="T6" s="654"/>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c r="AT6" s="654"/>
      <c r="AU6" s="654"/>
      <c r="AV6" s="654"/>
      <c r="AW6" s="654"/>
      <c r="AX6" s="654"/>
      <c r="AY6" s="654"/>
      <c r="AZ6" s="654"/>
      <c r="BA6" s="654"/>
      <c r="BB6" s="654"/>
      <c r="BC6" s="654"/>
      <c r="BD6" s="654"/>
      <c r="BE6" s="654"/>
      <c r="BF6" s="654"/>
      <c r="BG6" s="654"/>
      <c r="BH6" s="654"/>
      <c r="BI6" s="654"/>
      <c r="BJ6" s="654"/>
      <c r="BK6" s="654"/>
      <c r="BL6" s="654"/>
      <c r="BM6" s="654"/>
      <c r="BN6" s="654"/>
      <c r="BO6" s="654"/>
      <c r="BP6" s="654"/>
      <c r="BQ6" s="654"/>
      <c r="BR6" s="654"/>
      <c r="BS6" s="654"/>
      <c r="BT6" s="654"/>
      <c r="BU6" s="654"/>
      <c r="BV6" s="654"/>
      <c r="BW6" s="654"/>
      <c r="BX6" s="654"/>
      <c r="BY6" s="654"/>
      <c r="BZ6" s="654"/>
      <c r="CA6" s="654"/>
      <c r="CB6" s="654"/>
      <c r="CC6" s="654"/>
      <c r="CD6" s="654"/>
      <c r="CE6" s="654"/>
      <c r="CF6" s="654"/>
      <c r="CG6" s="654"/>
      <c r="CH6" s="654"/>
      <c r="CI6" s="654"/>
      <c r="CJ6" s="654"/>
      <c r="CK6" s="654"/>
      <c r="CL6" s="654"/>
      <c r="CM6" s="654"/>
      <c r="CN6" s="654"/>
      <c r="CO6" s="654"/>
      <c r="CP6" s="654"/>
      <c r="CQ6" s="654"/>
      <c r="CR6" s="654"/>
      <c r="CS6" s="654"/>
      <c r="CT6" s="654"/>
      <c r="CU6" s="654"/>
      <c r="CV6" s="654"/>
      <c r="CW6" s="654"/>
      <c r="CX6" s="654"/>
      <c r="CY6" s="654"/>
      <c r="CZ6" s="654"/>
      <c r="DA6" s="654"/>
      <c r="DB6" s="655"/>
    </row>
    <row r="7" spans="1:106" ht="32.15" customHeight="1" x14ac:dyDescent="0.25">
      <c r="B7" s="656"/>
      <c r="C7" s="647" t="s">
        <v>162</v>
      </c>
      <c r="D7" s="647"/>
      <c r="E7" s="647"/>
      <c r="F7" s="647"/>
      <c r="G7" s="647"/>
      <c r="H7" s="647"/>
      <c r="I7" s="647"/>
      <c r="J7" s="647"/>
      <c r="K7" s="647" t="s">
        <v>163</v>
      </c>
      <c r="L7" s="647"/>
      <c r="M7" s="647"/>
      <c r="N7" s="647"/>
      <c r="O7" s="647"/>
      <c r="P7" s="647"/>
      <c r="Q7" s="647"/>
      <c r="R7" s="647"/>
      <c r="S7" s="647" t="s">
        <v>164</v>
      </c>
      <c r="T7" s="647"/>
      <c r="U7" s="647"/>
      <c r="V7" s="647"/>
      <c r="W7" s="647"/>
      <c r="X7" s="647"/>
      <c r="Y7" s="647"/>
      <c r="Z7" s="647"/>
      <c r="AA7" s="647" t="s">
        <v>127</v>
      </c>
      <c r="AB7" s="647"/>
      <c r="AC7" s="647"/>
      <c r="AD7" s="647"/>
      <c r="AE7" s="647"/>
      <c r="AF7" s="647"/>
      <c r="AG7" s="647"/>
      <c r="AH7" s="647"/>
      <c r="AI7" s="647" t="s">
        <v>128</v>
      </c>
      <c r="AJ7" s="647"/>
      <c r="AK7" s="647"/>
      <c r="AL7" s="647"/>
      <c r="AM7" s="647"/>
      <c r="AN7" s="647"/>
      <c r="AO7" s="647"/>
      <c r="AP7" s="647"/>
      <c r="AQ7" s="647" t="s">
        <v>129</v>
      </c>
      <c r="AR7" s="647"/>
      <c r="AS7" s="647"/>
      <c r="AT7" s="647"/>
      <c r="AU7" s="647"/>
      <c r="AV7" s="647"/>
      <c r="AW7" s="647"/>
      <c r="AX7" s="647"/>
      <c r="AY7" s="647" t="s">
        <v>165</v>
      </c>
      <c r="AZ7" s="647"/>
      <c r="BA7" s="647"/>
      <c r="BB7" s="647"/>
      <c r="BC7" s="647"/>
      <c r="BD7" s="647"/>
      <c r="BE7" s="647"/>
      <c r="BF7" s="647"/>
      <c r="BG7" s="647" t="s">
        <v>130</v>
      </c>
      <c r="BH7" s="647"/>
      <c r="BI7" s="647"/>
      <c r="BJ7" s="647"/>
      <c r="BK7" s="647"/>
      <c r="BL7" s="647"/>
      <c r="BM7" s="647"/>
      <c r="BN7" s="647"/>
      <c r="BO7" s="647" t="s">
        <v>131</v>
      </c>
      <c r="BP7" s="647"/>
      <c r="BQ7" s="647"/>
      <c r="BR7" s="647"/>
      <c r="BS7" s="647"/>
      <c r="BT7" s="647"/>
      <c r="BU7" s="647"/>
      <c r="BV7" s="647"/>
      <c r="BW7" s="647" t="s">
        <v>166</v>
      </c>
      <c r="BX7" s="647"/>
      <c r="BY7" s="647"/>
      <c r="BZ7" s="647"/>
      <c r="CA7" s="647"/>
      <c r="CB7" s="647"/>
      <c r="CC7" s="647"/>
      <c r="CD7" s="647"/>
      <c r="CE7" s="647" t="s">
        <v>167</v>
      </c>
      <c r="CF7" s="647"/>
      <c r="CG7" s="647"/>
      <c r="CH7" s="647"/>
      <c r="CI7" s="647"/>
      <c r="CJ7" s="647"/>
      <c r="CK7" s="647"/>
      <c r="CL7" s="647"/>
      <c r="CM7" s="647" t="s">
        <v>168</v>
      </c>
      <c r="CN7" s="647"/>
      <c r="CO7" s="647"/>
      <c r="CP7" s="647"/>
      <c r="CQ7" s="647"/>
      <c r="CR7" s="647"/>
      <c r="CS7" s="647"/>
      <c r="CT7" s="647"/>
      <c r="CU7" s="647" t="s">
        <v>169</v>
      </c>
      <c r="CV7" s="647"/>
      <c r="CW7" s="647"/>
      <c r="CX7" s="647"/>
      <c r="CY7" s="647"/>
      <c r="CZ7" s="647"/>
      <c r="DA7" s="647"/>
      <c r="DB7" s="648"/>
    </row>
    <row r="8" spans="1:106" ht="16" customHeight="1" x14ac:dyDescent="0.25">
      <c r="B8" s="656"/>
      <c r="C8" s="649" t="s">
        <v>123</v>
      </c>
      <c r="D8" s="649"/>
      <c r="E8" s="649" t="s">
        <v>202</v>
      </c>
      <c r="F8" s="649"/>
      <c r="G8" s="649"/>
      <c r="H8" s="649"/>
      <c r="I8" s="649"/>
      <c r="J8" s="649"/>
      <c r="K8" s="649" t="s">
        <v>123</v>
      </c>
      <c r="L8" s="649"/>
      <c r="M8" s="649" t="s">
        <v>202</v>
      </c>
      <c r="N8" s="649"/>
      <c r="O8" s="649"/>
      <c r="P8" s="649"/>
      <c r="Q8" s="649"/>
      <c r="R8" s="649"/>
      <c r="S8" s="649" t="s">
        <v>123</v>
      </c>
      <c r="T8" s="649"/>
      <c r="U8" s="649" t="s">
        <v>202</v>
      </c>
      <c r="V8" s="649"/>
      <c r="W8" s="649"/>
      <c r="X8" s="649"/>
      <c r="Y8" s="649"/>
      <c r="Z8" s="649"/>
      <c r="AA8" s="649" t="s">
        <v>123</v>
      </c>
      <c r="AB8" s="649"/>
      <c r="AC8" s="649" t="s">
        <v>202</v>
      </c>
      <c r="AD8" s="649"/>
      <c r="AE8" s="649"/>
      <c r="AF8" s="649"/>
      <c r="AG8" s="649"/>
      <c r="AH8" s="649"/>
      <c r="AI8" s="649" t="s">
        <v>123</v>
      </c>
      <c r="AJ8" s="649"/>
      <c r="AK8" s="649" t="s">
        <v>202</v>
      </c>
      <c r="AL8" s="649"/>
      <c r="AM8" s="649"/>
      <c r="AN8" s="649"/>
      <c r="AO8" s="649"/>
      <c r="AP8" s="649"/>
      <c r="AQ8" s="649" t="s">
        <v>123</v>
      </c>
      <c r="AR8" s="649"/>
      <c r="AS8" s="649" t="s">
        <v>202</v>
      </c>
      <c r="AT8" s="649"/>
      <c r="AU8" s="649"/>
      <c r="AV8" s="649"/>
      <c r="AW8" s="649"/>
      <c r="AX8" s="649"/>
      <c r="AY8" s="649" t="s">
        <v>123</v>
      </c>
      <c r="AZ8" s="649"/>
      <c r="BA8" s="649" t="s">
        <v>202</v>
      </c>
      <c r="BB8" s="649"/>
      <c r="BC8" s="649"/>
      <c r="BD8" s="649"/>
      <c r="BE8" s="649"/>
      <c r="BF8" s="649"/>
      <c r="BG8" s="649" t="s">
        <v>123</v>
      </c>
      <c r="BH8" s="649"/>
      <c r="BI8" s="649" t="s">
        <v>202</v>
      </c>
      <c r="BJ8" s="649"/>
      <c r="BK8" s="649"/>
      <c r="BL8" s="649"/>
      <c r="BM8" s="649"/>
      <c r="BN8" s="649"/>
      <c r="BO8" s="649" t="s">
        <v>123</v>
      </c>
      <c r="BP8" s="649"/>
      <c r="BQ8" s="649" t="s">
        <v>202</v>
      </c>
      <c r="BR8" s="649"/>
      <c r="BS8" s="649"/>
      <c r="BT8" s="649"/>
      <c r="BU8" s="649"/>
      <c r="BV8" s="649"/>
      <c r="BW8" s="649" t="s">
        <v>123</v>
      </c>
      <c r="BX8" s="649"/>
      <c r="BY8" s="649" t="s">
        <v>202</v>
      </c>
      <c r="BZ8" s="649"/>
      <c r="CA8" s="649"/>
      <c r="CB8" s="649"/>
      <c r="CC8" s="649"/>
      <c r="CD8" s="649"/>
      <c r="CE8" s="649" t="s">
        <v>123</v>
      </c>
      <c r="CF8" s="649"/>
      <c r="CG8" s="649" t="s">
        <v>202</v>
      </c>
      <c r="CH8" s="649"/>
      <c r="CI8" s="649"/>
      <c r="CJ8" s="649"/>
      <c r="CK8" s="649"/>
      <c r="CL8" s="649"/>
      <c r="CM8" s="649" t="s">
        <v>123</v>
      </c>
      <c r="CN8" s="649"/>
      <c r="CO8" s="649" t="s">
        <v>202</v>
      </c>
      <c r="CP8" s="649"/>
      <c r="CQ8" s="649"/>
      <c r="CR8" s="649"/>
      <c r="CS8" s="649"/>
      <c r="CT8" s="649"/>
      <c r="CU8" s="649" t="s">
        <v>123</v>
      </c>
      <c r="CV8" s="649"/>
      <c r="CW8" s="649" t="s">
        <v>202</v>
      </c>
      <c r="CX8" s="649"/>
      <c r="CY8" s="649"/>
      <c r="CZ8" s="649"/>
      <c r="DA8" s="649"/>
      <c r="DB8" s="650"/>
    </row>
    <row r="9" spans="1:106" ht="74.25" customHeight="1" x14ac:dyDescent="0.25">
      <c r="B9" s="656"/>
      <c r="C9" s="649"/>
      <c r="D9" s="649"/>
      <c r="E9" s="651" t="s">
        <v>196</v>
      </c>
      <c r="F9" s="651"/>
      <c r="G9" s="651" t="s">
        <v>197</v>
      </c>
      <c r="H9" s="651"/>
      <c r="I9" s="651" t="s">
        <v>198</v>
      </c>
      <c r="J9" s="651"/>
      <c r="K9" s="649"/>
      <c r="L9" s="649"/>
      <c r="M9" s="651" t="s">
        <v>196</v>
      </c>
      <c r="N9" s="651"/>
      <c r="O9" s="651" t="s">
        <v>197</v>
      </c>
      <c r="P9" s="651"/>
      <c r="Q9" s="651" t="s">
        <v>198</v>
      </c>
      <c r="R9" s="651"/>
      <c r="S9" s="649"/>
      <c r="T9" s="649"/>
      <c r="U9" s="651" t="s">
        <v>196</v>
      </c>
      <c r="V9" s="651"/>
      <c r="W9" s="651" t="s">
        <v>197</v>
      </c>
      <c r="X9" s="651"/>
      <c r="Y9" s="651" t="s">
        <v>198</v>
      </c>
      <c r="Z9" s="651"/>
      <c r="AA9" s="649"/>
      <c r="AB9" s="649"/>
      <c r="AC9" s="651" t="s">
        <v>196</v>
      </c>
      <c r="AD9" s="651"/>
      <c r="AE9" s="651" t="s">
        <v>197</v>
      </c>
      <c r="AF9" s="651"/>
      <c r="AG9" s="651" t="s">
        <v>198</v>
      </c>
      <c r="AH9" s="651"/>
      <c r="AI9" s="649"/>
      <c r="AJ9" s="649"/>
      <c r="AK9" s="651" t="s">
        <v>196</v>
      </c>
      <c r="AL9" s="651"/>
      <c r="AM9" s="651" t="s">
        <v>197</v>
      </c>
      <c r="AN9" s="651"/>
      <c r="AO9" s="651" t="s">
        <v>198</v>
      </c>
      <c r="AP9" s="651"/>
      <c r="AQ9" s="649"/>
      <c r="AR9" s="649"/>
      <c r="AS9" s="651" t="s">
        <v>196</v>
      </c>
      <c r="AT9" s="651"/>
      <c r="AU9" s="651" t="s">
        <v>197</v>
      </c>
      <c r="AV9" s="651"/>
      <c r="AW9" s="651" t="s">
        <v>198</v>
      </c>
      <c r="AX9" s="651"/>
      <c r="AY9" s="649"/>
      <c r="AZ9" s="649"/>
      <c r="BA9" s="651" t="s">
        <v>196</v>
      </c>
      <c r="BB9" s="651"/>
      <c r="BC9" s="651" t="s">
        <v>197</v>
      </c>
      <c r="BD9" s="651"/>
      <c r="BE9" s="651" t="s">
        <v>198</v>
      </c>
      <c r="BF9" s="651"/>
      <c r="BG9" s="649"/>
      <c r="BH9" s="649"/>
      <c r="BI9" s="651" t="s">
        <v>196</v>
      </c>
      <c r="BJ9" s="651"/>
      <c r="BK9" s="651" t="s">
        <v>197</v>
      </c>
      <c r="BL9" s="651"/>
      <c r="BM9" s="651" t="s">
        <v>198</v>
      </c>
      <c r="BN9" s="651"/>
      <c r="BO9" s="649"/>
      <c r="BP9" s="649"/>
      <c r="BQ9" s="651" t="s">
        <v>196</v>
      </c>
      <c r="BR9" s="651"/>
      <c r="BS9" s="651" t="s">
        <v>197</v>
      </c>
      <c r="BT9" s="651"/>
      <c r="BU9" s="651" t="s">
        <v>198</v>
      </c>
      <c r="BV9" s="651"/>
      <c r="BW9" s="649"/>
      <c r="BX9" s="649"/>
      <c r="BY9" s="651" t="s">
        <v>196</v>
      </c>
      <c r="BZ9" s="651"/>
      <c r="CA9" s="651" t="s">
        <v>197</v>
      </c>
      <c r="CB9" s="651"/>
      <c r="CC9" s="651" t="s">
        <v>198</v>
      </c>
      <c r="CD9" s="651"/>
      <c r="CE9" s="649"/>
      <c r="CF9" s="649"/>
      <c r="CG9" s="651" t="s">
        <v>196</v>
      </c>
      <c r="CH9" s="651"/>
      <c r="CI9" s="651" t="s">
        <v>197</v>
      </c>
      <c r="CJ9" s="651"/>
      <c r="CK9" s="651" t="s">
        <v>198</v>
      </c>
      <c r="CL9" s="651"/>
      <c r="CM9" s="649"/>
      <c r="CN9" s="649"/>
      <c r="CO9" s="651" t="s">
        <v>196</v>
      </c>
      <c r="CP9" s="651"/>
      <c r="CQ9" s="651" t="s">
        <v>197</v>
      </c>
      <c r="CR9" s="651"/>
      <c r="CS9" s="651" t="s">
        <v>198</v>
      </c>
      <c r="CT9" s="651"/>
      <c r="CU9" s="649"/>
      <c r="CV9" s="649"/>
      <c r="CW9" s="651" t="s">
        <v>196</v>
      </c>
      <c r="CX9" s="651"/>
      <c r="CY9" s="651" t="s">
        <v>197</v>
      </c>
      <c r="CZ9" s="651"/>
      <c r="DA9" s="651" t="s">
        <v>198</v>
      </c>
      <c r="DB9" s="652"/>
    </row>
    <row r="10" spans="1:106" ht="16" customHeight="1" x14ac:dyDescent="0.25">
      <c r="B10" s="657"/>
      <c r="C10" s="58" t="s">
        <v>10</v>
      </c>
      <c r="D10" s="58" t="s">
        <v>11</v>
      </c>
      <c r="E10" s="58" t="s">
        <v>10</v>
      </c>
      <c r="F10" s="58" t="s">
        <v>11</v>
      </c>
      <c r="G10" s="58" t="s">
        <v>10</v>
      </c>
      <c r="H10" s="58" t="s">
        <v>11</v>
      </c>
      <c r="I10" s="58" t="s">
        <v>82</v>
      </c>
      <c r="J10" s="58" t="s">
        <v>11</v>
      </c>
      <c r="K10" s="58" t="s">
        <v>10</v>
      </c>
      <c r="L10" s="58" t="s">
        <v>11</v>
      </c>
      <c r="M10" s="58" t="s">
        <v>10</v>
      </c>
      <c r="N10" s="58" t="s">
        <v>11</v>
      </c>
      <c r="O10" s="58" t="s">
        <v>10</v>
      </c>
      <c r="P10" s="58" t="s">
        <v>11</v>
      </c>
      <c r="Q10" s="58" t="s">
        <v>82</v>
      </c>
      <c r="R10" s="58" t="s">
        <v>11</v>
      </c>
      <c r="S10" s="58" t="s">
        <v>10</v>
      </c>
      <c r="T10" s="58" t="s">
        <v>11</v>
      </c>
      <c r="U10" s="58" t="s">
        <v>10</v>
      </c>
      <c r="V10" s="58" t="s">
        <v>11</v>
      </c>
      <c r="W10" s="58" t="s">
        <v>10</v>
      </c>
      <c r="X10" s="58" t="s">
        <v>11</v>
      </c>
      <c r="Y10" s="58" t="s">
        <v>82</v>
      </c>
      <c r="Z10" s="58" t="s">
        <v>11</v>
      </c>
      <c r="AA10" s="58" t="s">
        <v>10</v>
      </c>
      <c r="AB10" s="58" t="s">
        <v>11</v>
      </c>
      <c r="AC10" s="58" t="s">
        <v>10</v>
      </c>
      <c r="AD10" s="58" t="s">
        <v>11</v>
      </c>
      <c r="AE10" s="58" t="s">
        <v>10</v>
      </c>
      <c r="AF10" s="58" t="s">
        <v>11</v>
      </c>
      <c r="AG10" s="58" t="s">
        <v>82</v>
      </c>
      <c r="AH10" s="58" t="s">
        <v>11</v>
      </c>
      <c r="AI10" s="58" t="s">
        <v>10</v>
      </c>
      <c r="AJ10" s="58" t="s">
        <v>11</v>
      </c>
      <c r="AK10" s="58" t="s">
        <v>10</v>
      </c>
      <c r="AL10" s="58" t="s">
        <v>11</v>
      </c>
      <c r="AM10" s="58" t="s">
        <v>10</v>
      </c>
      <c r="AN10" s="58" t="s">
        <v>11</v>
      </c>
      <c r="AO10" s="58" t="s">
        <v>82</v>
      </c>
      <c r="AP10" s="58" t="s">
        <v>11</v>
      </c>
      <c r="AQ10" s="58" t="s">
        <v>10</v>
      </c>
      <c r="AR10" s="58" t="s">
        <v>11</v>
      </c>
      <c r="AS10" s="58" t="s">
        <v>10</v>
      </c>
      <c r="AT10" s="58" t="s">
        <v>11</v>
      </c>
      <c r="AU10" s="58" t="s">
        <v>10</v>
      </c>
      <c r="AV10" s="58" t="s">
        <v>11</v>
      </c>
      <c r="AW10" s="58" t="s">
        <v>82</v>
      </c>
      <c r="AX10" s="58" t="s">
        <v>11</v>
      </c>
      <c r="AY10" s="58" t="s">
        <v>10</v>
      </c>
      <c r="AZ10" s="58" t="s">
        <v>11</v>
      </c>
      <c r="BA10" s="58" t="s">
        <v>10</v>
      </c>
      <c r="BB10" s="58" t="s">
        <v>11</v>
      </c>
      <c r="BC10" s="58" t="s">
        <v>10</v>
      </c>
      <c r="BD10" s="58" t="s">
        <v>11</v>
      </c>
      <c r="BE10" s="58" t="s">
        <v>82</v>
      </c>
      <c r="BF10" s="58" t="s">
        <v>11</v>
      </c>
      <c r="BG10" s="58" t="s">
        <v>10</v>
      </c>
      <c r="BH10" s="58" t="s">
        <v>11</v>
      </c>
      <c r="BI10" s="58" t="s">
        <v>10</v>
      </c>
      <c r="BJ10" s="58" t="s">
        <v>11</v>
      </c>
      <c r="BK10" s="58" t="s">
        <v>10</v>
      </c>
      <c r="BL10" s="58" t="s">
        <v>11</v>
      </c>
      <c r="BM10" s="58" t="s">
        <v>82</v>
      </c>
      <c r="BN10" s="58" t="s">
        <v>11</v>
      </c>
      <c r="BO10" s="58" t="s">
        <v>10</v>
      </c>
      <c r="BP10" s="58" t="s">
        <v>11</v>
      </c>
      <c r="BQ10" s="58" t="s">
        <v>10</v>
      </c>
      <c r="BR10" s="58" t="s">
        <v>11</v>
      </c>
      <c r="BS10" s="58" t="s">
        <v>10</v>
      </c>
      <c r="BT10" s="58" t="s">
        <v>11</v>
      </c>
      <c r="BU10" s="58" t="s">
        <v>82</v>
      </c>
      <c r="BV10" s="58" t="s">
        <v>11</v>
      </c>
      <c r="BW10" s="58" t="s">
        <v>10</v>
      </c>
      <c r="BX10" s="58" t="s">
        <v>11</v>
      </c>
      <c r="BY10" s="58" t="s">
        <v>10</v>
      </c>
      <c r="BZ10" s="58" t="s">
        <v>11</v>
      </c>
      <c r="CA10" s="58" t="s">
        <v>10</v>
      </c>
      <c r="CB10" s="58" t="s">
        <v>11</v>
      </c>
      <c r="CC10" s="58" t="s">
        <v>82</v>
      </c>
      <c r="CD10" s="58" t="s">
        <v>11</v>
      </c>
      <c r="CE10" s="58" t="s">
        <v>10</v>
      </c>
      <c r="CF10" s="58" t="s">
        <v>11</v>
      </c>
      <c r="CG10" s="58" t="s">
        <v>10</v>
      </c>
      <c r="CH10" s="58" t="s">
        <v>11</v>
      </c>
      <c r="CI10" s="58" t="s">
        <v>10</v>
      </c>
      <c r="CJ10" s="58" t="s">
        <v>11</v>
      </c>
      <c r="CK10" s="58" t="s">
        <v>82</v>
      </c>
      <c r="CL10" s="58" t="s">
        <v>11</v>
      </c>
      <c r="CM10" s="58" t="s">
        <v>10</v>
      </c>
      <c r="CN10" s="58" t="s">
        <v>11</v>
      </c>
      <c r="CO10" s="58" t="s">
        <v>10</v>
      </c>
      <c r="CP10" s="58" t="s">
        <v>11</v>
      </c>
      <c r="CQ10" s="58" t="s">
        <v>10</v>
      </c>
      <c r="CR10" s="58" t="s">
        <v>11</v>
      </c>
      <c r="CS10" s="58" t="s">
        <v>82</v>
      </c>
      <c r="CT10" s="58" t="s">
        <v>11</v>
      </c>
      <c r="CU10" s="58" t="s">
        <v>10</v>
      </c>
      <c r="CV10" s="58" t="s">
        <v>11</v>
      </c>
      <c r="CW10" s="58" t="s">
        <v>10</v>
      </c>
      <c r="CX10" s="58" t="s">
        <v>11</v>
      </c>
      <c r="CY10" s="58" t="s">
        <v>10</v>
      </c>
      <c r="CZ10" s="58" t="s">
        <v>11</v>
      </c>
      <c r="DA10" s="58" t="s">
        <v>82</v>
      </c>
      <c r="DB10" s="59" t="s">
        <v>11</v>
      </c>
    </row>
    <row r="11" spans="1:106" ht="15" customHeight="1" x14ac:dyDescent="0.35">
      <c r="A11" s="2"/>
      <c r="B11" s="45"/>
      <c r="C11" s="3" t="s">
        <v>736</v>
      </c>
      <c r="D11" s="4" t="s">
        <v>737</v>
      </c>
      <c r="E11" s="3" t="s">
        <v>918</v>
      </c>
      <c r="F11" s="4" t="s">
        <v>919</v>
      </c>
      <c r="G11" s="3" t="s">
        <v>920</v>
      </c>
      <c r="H11" s="4" t="s">
        <v>921</v>
      </c>
      <c r="I11" s="3" t="s">
        <v>922</v>
      </c>
      <c r="J11" s="4" t="s">
        <v>923</v>
      </c>
      <c r="K11" s="3" t="s">
        <v>744</v>
      </c>
      <c r="L11" s="4" t="s">
        <v>745</v>
      </c>
      <c r="M11" s="3" t="s">
        <v>924</v>
      </c>
      <c r="N11" s="4" t="s">
        <v>925</v>
      </c>
      <c r="O11" s="3" t="s">
        <v>926</v>
      </c>
      <c r="P11" s="4" t="s">
        <v>927</v>
      </c>
      <c r="Q11" s="3" t="s">
        <v>928</v>
      </c>
      <c r="R11" s="4" t="s">
        <v>929</v>
      </c>
      <c r="S11" s="3" t="s">
        <v>752</v>
      </c>
      <c r="T11" s="4" t="s">
        <v>753</v>
      </c>
      <c r="U11" s="3" t="s">
        <v>930</v>
      </c>
      <c r="V11" s="4" t="s">
        <v>931</v>
      </c>
      <c r="W11" s="3" t="s">
        <v>932</v>
      </c>
      <c r="X11" s="4" t="s">
        <v>933</v>
      </c>
      <c r="Y11" s="3" t="s">
        <v>934</v>
      </c>
      <c r="Z11" s="4" t="s">
        <v>935</v>
      </c>
      <c r="AA11" s="3" t="s">
        <v>760</v>
      </c>
      <c r="AB11" s="4" t="s">
        <v>761</v>
      </c>
      <c r="AC11" s="3" t="s">
        <v>936</v>
      </c>
      <c r="AD11" s="4" t="s">
        <v>937</v>
      </c>
      <c r="AE11" s="3" t="s">
        <v>938</v>
      </c>
      <c r="AF11" s="4" t="s">
        <v>939</v>
      </c>
      <c r="AG11" s="3" t="s">
        <v>940</v>
      </c>
      <c r="AH11" s="4" t="s">
        <v>941</v>
      </c>
      <c r="AI11" s="3" t="s">
        <v>768</v>
      </c>
      <c r="AJ11" s="4" t="s">
        <v>769</v>
      </c>
      <c r="AK11" s="3" t="s">
        <v>942</v>
      </c>
      <c r="AL11" s="4" t="s">
        <v>943</v>
      </c>
      <c r="AM11" s="3" t="s">
        <v>944</v>
      </c>
      <c r="AN11" s="4" t="s">
        <v>945</v>
      </c>
      <c r="AO11" s="3" t="s">
        <v>946</v>
      </c>
      <c r="AP11" s="4" t="s">
        <v>947</v>
      </c>
      <c r="AQ11" s="3" t="s">
        <v>776</v>
      </c>
      <c r="AR11" s="4" t="s">
        <v>777</v>
      </c>
      <c r="AS11" s="3" t="s">
        <v>948</v>
      </c>
      <c r="AT11" s="4" t="s">
        <v>949</v>
      </c>
      <c r="AU11" s="3" t="s">
        <v>950</v>
      </c>
      <c r="AV11" s="4" t="s">
        <v>951</v>
      </c>
      <c r="AW11" s="3" t="s">
        <v>952</v>
      </c>
      <c r="AX11" s="4" t="s">
        <v>953</v>
      </c>
      <c r="AY11" s="3" t="s">
        <v>784</v>
      </c>
      <c r="AZ11" s="4" t="s">
        <v>785</v>
      </c>
      <c r="BA11" s="3" t="s">
        <v>954</v>
      </c>
      <c r="BB11" s="4" t="s">
        <v>955</v>
      </c>
      <c r="BC11" s="3" t="s">
        <v>956</v>
      </c>
      <c r="BD11" s="4" t="s">
        <v>957</v>
      </c>
      <c r="BE11" s="3" t="s">
        <v>958</v>
      </c>
      <c r="BF11" s="4" t="s">
        <v>959</v>
      </c>
      <c r="BG11" s="3" t="s">
        <v>792</v>
      </c>
      <c r="BH11" s="4" t="s">
        <v>793</v>
      </c>
      <c r="BI11" s="3" t="s">
        <v>960</v>
      </c>
      <c r="BJ11" s="4" t="s">
        <v>961</v>
      </c>
      <c r="BK11" s="3" t="s">
        <v>962</v>
      </c>
      <c r="BL11" s="4" t="s">
        <v>963</v>
      </c>
      <c r="BM11" s="3" t="s">
        <v>964</v>
      </c>
      <c r="BN11" s="4" t="s">
        <v>965</v>
      </c>
      <c r="BO11" s="3" t="s">
        <v>800</v>
      </c>
      <c r="BP11" s="4" t="s">
        <v>801</v>
      </c>
      <c r="BQ11" s="3" t="s">
        <v>966</v>
      </c>
      <c r="BR11" s="4" t="s">
        <v>967</v>
      </c>
      <c r="BS11" s="3" t="s">
        <v>968</v>
      </c>
      <c r="BT11" s="4" t="s">
        <v>969</v>
      </c>
      <c r="BU11" s="3" t="s">
        <v>970</v>
      </c>
      <c r="BV11" s="4" t="s">
        <v>971</v>
      </c>
      <c r="BW11" s="3" t="s">
        <v>808</v>
      </c>
      <c r="BX11" s="4" t="s">
        <v>809</v>
      </c>
      <c r="BY11" s="3" t="s">
        <v>972</v>
      </c>
      <c r="BZ11" s="4" t="s">
        <v>973</v>
      </c>
      <c r="CA11" s="3" t="s">
        <v>974</v>
      </c>
      <c r="CB11" s="4" t="s">
        <v>975</v>
      </c>
      <c r="CC11" s="3" t="s">
        <v>976</v>
      </c>
      <c r="CD11" s="4" t="s">
        <v>977</v>
      </c>
      <c r="CE11" s="3" t="s">
        <v>816</v>
      </c>
      <c r="CF11" s="4" t="s">
        <v>817</v>
      </c>
      <c r="CG11" s="3" t="s">
        <v>978</v>
      </c>
      <c r="CH11" s="4" t="s">
        <v>979</v>
      </c>
      <c r="CI11" s="3" t="s">
        <v>980</v>
      </c>
      <c r="CJ11" s="4" t="s">
        <v>981</v>
      </c>
      <c r="CK11" s="3" t="s">
        <v>982</v>
      </c>
      <c r="CL11" s="4" t="s">
        <v>983</v>
      </c>
      <c r="CM11" s="3" t="s">
        <v>824</v>
      </c>
      <c r="CN11" s="4" t="s">
        <v>825</v>
      </c>
      <c r="CO11" s="3" t="s">
        <v>984</v>
      </c>
      <c r="CP11" s="4" t="s">
        <v>985</v>
      </c>
      <c r="CQ11" s="3" t="s">
        <v>986</v>
      </c>
      <c r="CR11" s="4" t="s">
        <v>987</v>
      </c>
      <c r="CS11" s="3" t="s">
        <v>988</v>
      </c>
      <c r="CT11" s="4" t="s">
        <v>989</v>
      </c>
      <c r="CU11" s="3" t="s">
        <v>832</v>
      </c>
      <c r="CV11" s="4" t="s">
        <v>833</v>
      </c>
      <c r="CW11" s="3" t="s">
        <v>990</v>
      </c>
      <c r="CX11" s="4" t="s">
        <v>991</v>
      </c>
      <c r="CY11" s="3" t="s">
        <v>992</v>
      </c>
      <c r="CZ11" s="4" t="s">
        <v>993</v>
      </c>
      <c r="DA11" s="65" t="s">
        <v>994</v>
      </c>
      <c r="DB11" s="66" t="s">
        <v>995</v>
      </c>
    </row>
    <row r="12" spans="1:106" ht="15" customHeight="1" x14ac:dyDescent="0.25">
      <c r="A12" s="6" t="s">
        <v>14</v>
      </c>
      <c r="B12" s="46">
        <v>2</v>
      </c>
      <c r="C12" s="7">
        <v>29.414167145235499</v>
      </c>
      <c r="D12" s="8">
        <v>1.25891010104354</v>
      </c>
      <c r="E12" s="7">
        <v>29.952408479141098</v>
      </c>
      <c r="F12" s="8">
        <v>2.3418476293894099</v>
      </c>
      <c r="G12" s="7">
        <v>26.9085350795207</v>
      </c>
      <c r="H12" s="8">
        <v>2.28650622420091</v>
      </c>
      <c r="I12" s="7">
        <v>-3.0438733996203799</v>
      </c>
      <c r="J12" s="8">
        <v>3.21436108700737</v>
      </c>
      <c r="K12" s="7">
        <v>16.904163730153002</v>
      </c>
      <c r="L12" s="8">
        <v>0.84714939911592801</v>
      </c>
      <c r="M12" s="7">
        <v>16.9226727689421</v>
      </c>
      <c r="N12" s="8">
        <v>1.7160718902021701</v>
      </c>
      <c r="O12" s="7">
        <v>15.635714469711999</v>
      </c>
      <c r="P12" s="8">
        <v>1.59707519989156</v>
      </c>
      <c r="Q12" s="7">
        <v>-1.2869582992300801</v>
      </c>
      <c r="R12" s="8">
        <v>2.3123521768071602</v>
      </c>
      <c r="S12" s="7">
        <v>32.4691843555091</v>
      </c>
      <c r="T12" s="8">
        <v>1.1243056937195199</v>
      </c>
      <c r="U12" s="7">
        <v>30.793428380245199</v>
      </c>
      <c r="V12" s="8">
        <v>2.4341984795955498</v>
      </c>
      <c r="W12" s="7">
        <v>32.610055029882403</v>
      </c>
      <c r="X12" s="8">
        <v>2.3856811405536198</v>
      </c>
      <c r="Y12" s="7">
        <v>1.8166266496372501</v>
      </c>
      <c r="Z12" s="8">
        <v>3.5536373052539298</v>
      </c>
      <c r="AA12" s="7">
        <v>31.240387309038599</v>
      </c>
      <c r="AB12" s="8">
        <v>1.44182774456672</v>
      </c>
      <c r="AC12" s="7">
        <v>29.547468136492601</v>
      </c>
      <c r="AD12" s="8">
        <v>2.0456573418676101</v>
      </c>
      <c r="AE12" s="7">
        <v>27.189273464875701</v>
      </c>
      <c r="AF12" s="8">
        <v>2.2779845776691499</v>
      </c>
      <c r="AG12" s="7">
        <v>-2.3581946716169</v>
      </c>
      <c r="AH12" s="8">
        <v>2.9893583741463998</v>
      </c>
      <c r="AI12" s="7">
        <v>49.383678420445399</v>
      </c>
      <c r="AJ12" s="8">
        <v>1.30836648980587</v>
      </c>
      <c r="AK12" s="7">
        <v>50.5740368167978</v>
      </c>
      <c r="AL12" s="8">
        <v>2.6371715171278001</v>
      </c>
      <c r="AM12" s="7">
        <v>46.148171207713403</v>
      </c>
      <c r="AN12" s="8">
        <v>2.55363721262803</v>
      </c>
      <c r="AO12" s="7">
        <v>-4.4258656090844397</v>
      </c>
      <c r="AP12" s="8">
        <v>3.9766597679193998</v>
      </c>
      <c r="AQ12" s="7">
        <v>33.019297880315598</v>
      </c>
      <c r="AR12" s="8">
        <v>1.2890936356362801</v>
      </c>
      <c r="AS12" s="7">
        <v>38.088623811824903</v>
      </c>
      <c r="AT12" s="8">
        <v>2.65634785216848</v>
      </c>
      <c r="AU12" s="7">
        <v>26.881443241996202</v>
      </c>
      <c r="AV12" s="8">
        <v>2.2546255532370099</v>
      </c>
      <c r="AW12" s="7">
        <v>-11.207180569828701</v>
      </c>
      <c r="AX12" s="8">
        <v>3.8274839236874598</v>
      </c>
      <c r="AY12" s="7">
        <v>14.911700683959101</v>
      </c>
      <c r="AZ12" s="8">
        <v>0.89267261360438499</v>
      </c>
      <c r="BA12" s="7">
        <v>16.4360013088831</v>
      </c>
      <c r="BB12" s="8">
        <v>1.7924749836351099</v>
      </c>
      <c r="BC12" s="7">
        <v>11.9079244736894</v>
      </c>
      <c r="BD12" s="8">
        <v>1.5157563807999499</v>
      </c>
      <c r="BE12" s="7">
        <v>-4.52807683519364</v>
      </c>
      <c r="BF12" s="8">
        <v>2.42629044238946</v>
      </c>
      <c r="BG12" s="7">
        <v>23.622427385449001</v>
      </c>
      <c r="BH12" s="8">
        <v>1.1590614181652299</v>
      </c>
      <c r="BI12" s="7">
        <v>26.907321744549499</v>
      </c>
      <c r="BJ12" s="8">
        <v>2.1424669362579198</v>
      </c>
      <c r="BK12" s="7">
        <v>20.437741703123599</v>
      </c>
      <c r="BL12" s="8">
        <v>2.1627857872554199</v>
      </c>
      <c r="BM12" s="7">
        <v>-6.4695800414258997</v>
      </c>
      <c r="BN12" s="8">
        <v>2.7964295157726098</v>
      </c>
      <c r="BO12" s="7">
        <v>25.2807663354962</v>
      </c>
      <c r="BP12" s="8">
        <v>1.0539775480228699</v>
      </c>
      <c r="BQ12" s="7">
        <v>24.5341763096813</v>
      </c>
      <c r="BR12" s="8">
        <v>2.1560325334600199</v>
      </c>
      <c r="BS12" s="7">
        <v>23.2887284420637</v>
      </c>
      <c r="BT12" s="8">
        <v>2.2659080956117101</v>
      </c>
      <c r="BU12" s="7">
        <v>-1.24544786761759</v>
      </c>
      <c r="BV12" s="8">
        <v>2.9452022587629001</v>
      </c>
      <c r="BW12" s="7">
        <v>25.153406870803799</v>
      </c>
      <c r="BX12" s="8">
        <v>1.0507384910905599</v>
      </c>
      <c r="BY12" s="7">
        <v>25.3428226800381</v>
      </c>
      <c r="BZ12" s="8">
        <v>2.3134520989938001</v>
      </c>
      <c r="CA12" s="7">
        <v>23.655136093030901</v>
      </c>
      <c r="CB12" s="8">
        <v>2.1790064101853699</v>
      </c>
      <c r="CC12" s="7">
        <v>-1.68768658700717</v>
      </c>
      <c r="CD12" s="8">
        <v>3.1656402809285402</v>
      </c>
      <c r="CE12" s="7">
        <v>34.999325764242897</v>
      </c>
      <c r="CF12" s="8">
        <v>1.25764877042102</v>
      </c>
      <c r="CG12" s="7">
        <v>35.062303832597003</v>
      </c>
      <c r="CH12" s="8">
        <v>2.5122211424534999</v>
      </c>
      <c r="CI12" s="7">
        <v>33.442885964084702</v>
      </c>
      <c r="CJ12" s="8">
        <v>2.2522033938938302</v>
      </c>
      <c r="CK12" s="7">
        <v>-1.61941786851229</v>
      </c>
      <c r="CL12" s="8">
        <v>3.2944963923013999</v>
      </c>
      <c r="CM12" s="7">
        <v>30.5402385560885</v>
      </c>
      <c r="CN12" s="8">
        <v>1.13480225060027</v>
      </c>
      <c r="CO12" s="7">
        <v>34.003059514648797</v>
      </c>
      <c r="CP12" s="8">
        <v>2.3598749159768699</v>
      </c>
      <c r="CQ12" s="7">
        <v>28.9675425163807</v>
      </c>
      <c r="CR12" s="8">
        <v>2.2103352666514402</v>
      </c>
      <c r="CS12" s="7">
        <v>-5.0355169982681103</v>
      </c>
      <c r="CT12" s="8">
        <v>3.1470981833708498</v>
      </c>
      <c r="CU12" s="7">
        <v>20.087091614771101</v>
      </c>
      <c r="CV12" s="8">
        <v>1.04216737427551</v>
      </c>
      <c r="CW12" s="7">
        <v>20.466504170327202</v>
      </c>
      <c r="CX12" s="8">
        <v>2.1029731841551098</v>
      </c>
      <c r="CY12" s="7">
        <v>17.194194824044299</v>
      </c>
      <c r="CZ12" s="8">
        <v>1.88942962086597</v>
      </c>
      <c r="DA12" s="7">
        <v>-3.2723093462828201</v>
      </c>
      <c r="DB12" s="9">
        <v>2.7334931127072801</v>
      </c>
    </row>
    <row r="13" spans="1:106" ht="15" customHeight="1" x14ac:dyDescent="0.25">
      <c r="A13" s="10" t="s">
        <v>15</v>
      </c>
      <c r="B13" s="46">
        <v>2</v>
      </c>
      <c r="C13" s="7">
        <v>37.5549062761269</v>
      </c>
      <c r="D13" s="8">
        <v>1.48754540166039</v>
      </c>
      <c r="E13" s="7">
        <v>36.680400188314501</v>
      </c>
      <c r="F13" s="8">
        <v>2.9324909435375601</v>
      </c>
      <c r="G13" s="7">
        <v>36.628327930806797</v>
      </c>
      <c r="H13" s="8">
        <v>2.77135606573618</v>
      </c>
      <c r="I13" s="7">
        <v>-5.2072257507745703E-2</v>
      </c>
      <c r="J13" s="8">
        <v>3.5853342850767298</v>
      </c>
      <c r="K13" s="7">
        <v>34.259658770831798</v>
      </c>
      <c r="L13" s="8">
        <v>1.5625797994322701</v>
      </c>
      <c r="M13" s="7">
        <v>34.632657106250498</v>
      </c>
      <c r="N13" s="8">
        <v>2.8710919792102101</v>
      </c>
      <c r="O13" s="7">
        <v>31.491280811974601</v>
      </c>
      <c r="P13" s="8">
        <v>2.5427257442375502</v>
      </c>
      <c r="Q13" s="7">
        <v>-3.1413762942759398</v>
      </c>
      <c r="R13" s="8">
        <v>3.6160632151285399</v>
      </c>
      <c r="S13" s="7">
        <v>49.7060358452676</v>
      </c>
      <c r="T13" s="8">
        <v>1.7512055643709299</v>
      </c>
      <c r="U13" s="7">
        <v>52.735295032526203</v>
      </c>
      <c r="V13" s="8">
        <v>2.9452808708018199</v>
      </c>
      <c r="W13" s="7">
        <v>48.258355450669598</v>
      </c>
      <c r="X13" s="8">
        <v>3.03105774617713</v>
      </c>
      <c r="Y13" s="7">
        <v>-4.4769395818566498</v>
      </c>
      <c r="Z13" s="8">
        <v>4.0138780175723303</v>
      </c>
      <c r="AA13" s="7">
        <v>69.016178566628298</v>
      </c>
      <c r="AB13" s="8">
        <v>1.46105331539038</v>
      </c>
      <c r="AC13" s="7">
        <v>64.798683496335897</v>
      </c>
      <c r="AD13" s="8">
        <v>3.0116953048166901</v>
      </c>
      <c r="AE13" s="7">
        <v>69.446233006111001</v>
      </c>
      <c r="AF13" s="8">
        <v>2.5043746756084801</v>
      </c>
      <c r="AG13" s="7">
        <v>4.6475495097751303</v>
      </c>
      <c r="AH13" s="8">
        <v>3.8672247265639301</v>
      </c>
      <c r="AI13" s="7">
        <v>41.904500559143798</v>
      </c>
      <c r="AJ13" s="8">
        <v>1.4339364431542201</v>
      </c>
      <c r="AK13" s="7">
        <v>45.5165800922152</v>
      </c>
      <c r="AL13" s="8">
        <v>2.5393526913604698</v>
      </c>
      <c r="AM13" s="7">
        <v>41.486124526496098</v>
      </c>
      <c r="AN13" s="8">
        <v>2.6391845707898698</v>
      </c>
      <c r="AO13" s="7">
        <v>-4.0304555657190697</v>
      </c>
      <c r="AP13" s="8">
        <v>3.5275822331972799</v>
      </c>
      <c r="AQ13" s="7">
        <v>43.129475670978898</v>
      </c>
      <c r="AR13" s="8">
        <v>1.60393373174779</v>
      </c>
      <c r="AS13" s="7">
        <v>59.026725253685001</v>
      </c>
      <c r="AT13" s="8">
        <v>2.6248272680751601</v>
      </c>
      <c r="AU13" s="7">
        <v>29.287812581435102</v>
      </c>
      <c r="AV13" s="8">
        <v>2.4132238437753299</v>
      </c>
      <c r="AW13" s="7">
        <v>-29.738912672249899</v>
      </c>
      <c r="AX13" s="8">
        <v>3.09661339785759</v>
      </c>
      <c r="AY13" s="7">
        <v>22.432096437658</v>
      </c>
      <c r="AZ13" s="8">
        <v>1.3529871197114101</v>
      </c>
      <c r="BA13" s="7">
        <v>29.508750983667401</v>
      </c>
      <c r="BB13" s="8">
        <v>2.76504755224687</v>
      </c>
      <c r="BC13" s="7">
        <v>17.2248778284049</v>
      </c>
      <c r="BD13" s="8">
        <v>1.75723889938397</v>
      </c>
      <c r="BE13" s="7">
        <v>-12.2838731552625</v>
      </c>
      <c r="BF13" s="8">
        <v>3.03027667978925</v>
      </c>
      <c r="BG13" s="7">
        <v>36.009275575000402</v>
      </c>
      <c r="BH13" s="8">
        <v>1.5847539738821299</v>
      </c>
      <c r="BI13" s="7">
        <v>38.631404186073901</v>
      </c>
      <c r="BJ13" s="8">
        <v>2.94719094657433</v>
      </c>
      <c r="BK13" s="7">
        <v>33.730482606800201</v>
      </c>
      <c r="BL13" s="8">
        <v>2.8326782824457899</v>
      </c>
      <c r="BM13" s="7">
        <v>-4.9009215792737599</v>
      </c>
      <c r="BN13" s="8">
        <v>4.0958849071070498</v>
      </c>
      <c r="BO13" s="7">
        <v>35.092495634277498</v>
      </c>
      <c r="BP13" s="8">
        <v>1.42227617505653</v>
      </c>
      <c r="BQ13" s="7">
        <v>38.1075205300302</v>
      </c>
      <c r="BR13" s="8">
        <v>2.7183566257943501</v>
      </c>
      <c r="BS13" s="7">
        <v>33.366664507912802</v>
      </c>
      <c r="BT13" s="8">
        <v>2.27550423345635</v>
      </c>
      <c r="BU13" s="7">
        <v>-4.7408560221174296</v>
      </c>
      <c r="BV13" s="8">
        <v>3.58843323187955</v>
      </c>
      <c r="BW13" s="7">
        <v>38.256613793367201</v>
      </c>
      <c r="BX13" s="8">
        <v>1.5043454648568899</v>
      </c>
      <c r="BY13" s="7">
        <v>43.274299093822698</v>
      </c>
      <c r="BZ13" s="8">
        <v>3.0777650264665</v>
      </c>
      <c r="CA13" s="7">
        <v>34.687403168728302</v>
      </c>
      <c r="CB13" s="8">
        <v>2.6261569730283401</v>
      </c>
      <c r="CC13" s="7">
        <v>-8.5868959250944297</v>
      </c>
      <c r="CD13" s="8">
        <v>3.6505869645125002</v>
      </c>
      <c r="CE13" s="7">
        <v>40.575194369111799</v>
      </c>
      <c r="CF13" s="8">
        <v>1.4787966592799</v>
      </c>
      <c r="CG13" s="7">
        <v>45.378712588251602</v>
      </c>
      <c r="CH13" s="8">
        <v>3.32587634806832</v>
      </c>
      <c r="CI13" s="7">
        <v>39.345026423361602</v>
      </c>
      <c r="CJ13" s="8">
        <v>2.9104557281027201</v>
      </c>
      <c r="CK13" s="7">
        <v>-6.03368616488999</v>
      </c>
      <c r="CL13" s="8">
        <v>4.34695192066392</v>
      </c>
      <c r="CM13" s="7">
        <v>46.1098364399042</v>
      </c>
      <c r="CN13" s="8">
        <v>1.69365982114889</v>
      </c>
      <c r="CO13" s="7">
        <v>47.091800722828602</v>
      </c>
      <c r="CP13" s="8">
        <v>2.98532502941918</v>
      </c>
      <c r="CQ13" s="7">
        <v>42.564709031187597</v>
      </c>
      <c r="CR13" s="8">
        <v>3.16349743940691</v>
      </c>
      <c r="CS13" s="7">
        <v>-4.5270916916409503</v>
      </c>
      <c r="CT13" s="8">
        <v>3.9304250473397899</v>
      </c>
      <c r="CU13" s="7">
        <v>22.870191775492501</v>
      </c>
      <c r="CV13" s="8">
        <v>1.0656790652732999</v>
      </c>
      <c r="CW13" s="7">
        <v>26.396561116373199</v>
      </c>
      <c r="CX13" s="8">
        <v>2.3900589332576301</v>
      </c>
      <c r="CY13" s="7">
        <v>22.3032316103033</v>
      </c>
      <c r="CZ13" s="8">
        <v>2.2381642156715</v>
      </c>
      <c r="DA13" s="7">
        <v>-4.0933295060698498</v>
      </c>
      <c r="DB13" s="9">
        <v>3.23689137439061</v>
      </c>
    </row>
    <row r="14" spans="1:106" ht="15" customHeight="1" x14ac:dyDescent="0.25">
      <c r="A14" s="10" t="s">
        <v>16</v>
      </c>
      <c r="B14" s="46">
        <v>2</v>
      </c>
      <c r="C14" s="7">
        <v>28.930854733231701</v>
      </c>
      <c r="D14" s="8">
        <v>0.91627729916878597</v>
      </c>
      <c r="E14" s="7">
        <v>34.605330877623302</v>
      </c>
      <c r="F14" s="8">
        <v>2.2410471222778501</v>
      </c>
      <c r="G14" s="7">
        <v>25.7277799326374</v>
      </c>
      <c r="H14" s="8">
        <v>1.80426205483099</v>
      </c>
      <c r="I14" s="7">
        <v>-8.8775509449859094</v>
      </c>
      <c r="J14" s="8">
        <v>2.6776841246671399</v>
      </c>
      <c r="K14" s="7">
        <v>24.6239463350324</v>
      </c>
      <c r="L14" s="8">
        <v>1.0082638774372601</v>
      </c>
      <c r="M14" s="7">
        <v>29.020084506997598</v>
      </c>
      <c r="N14" s="8">
        <v>2.4086225126839702</v>
      </c>
      <c r="O14" s="7">
        <v>19.583334186886201</v>
      </c>
      <c r="P14" s="8">
        <v>1.7762410806211</v>
      </c>
      <c r="Q14" s="7">
        <v>-9.4367503201114094</v>
      </c>
      <c r="R14" s="8">
        <v>2.7960250389475299</v>
      </c>
      <c r="S14" s="7">
        <v>37.827619358245002</v>
      </c>
      <c r="T14" s="8">
        <v>1.11524795502563</v>
      </c>
      <c r="U14" s="7">
        <v>37.727917834059099</v>
      </c>
      <c r="V14" s="8">
        <v>2.6965870310884399</v>
      </c>
      <c r="W14" s="7">
        <v>37.326218177665901</v>
      </c>
      <c r="X14" s="8">
        <v>2.2641479720937601</v>
      </c>
      <c r="Y14" s="7">
        <v>-0.40169965639324801</v>
      </c>
      <c r="Z14" s="8">
        <v>3.46691838606379</v>
      </c>
      <c r="AA14" s="7">
        <v>56.567912834237703</v>
      </c>
      <c r="AB14" s="8">
        <v>1.0818432858381</v>
      </c>
      <c r="AC14" s="7">
        <v>53.180910455712201</v>
      </c>
      <c r="AD14" s="8">
        <v>2.1652860326652799</v>
      </c>
      <c r="AE14" s="7">
        <v>54.327335703760099</v>
      </c>
      <c r="AF14" s="8">
        <v>2.2556378689800098</v>
      </c>
      <c r="AG14" s="7">
        <v>1.14642524804792</v>
      </c>
      <c r="AH14" s="8">
        <v>3.2407677346430499</v>
      </c>
      <c r="AI14" s="7">
        <v>38.788225136548299</v>
      </c>
      <c r="AJ14" s="8">
        <v>1.12157668157011</v>
      </c>
      <c r="AK14" s="7">
        <v>44.2989207171901</v>
      </c>
      <c r="AL14" s="8">
        <v>2.3390240690046999</v>
      </c>
      <c r="AM14" s="7">
        <v>32.147242995790201</v>
      </c>
      <c r="AN14" s="8">
        <v>1.6811376164738101</v>
      </c>
      <c r="AO14" s="7">
        <v>-12.151677721399899</v>
      </c>
      <c r="AP14" s="8">
        <v>2.8249130066231101</v>
      </c>
      <c r="AQ14" s="7">
        <v>49.690231286052999</v>
      </c>
      <c r="AR14" s="8">
        <v>1.15427081500586</v>
      </c>
      <c r="AS14" s="7">
        <v>68.176562191606905</v>
      </c>
      <c r="AT14" s="8">
        <v>2.1420696156806298</v>
      </c>
      <c r="AU14" s="7">
        <v>34.589030054642699</v>
      </c>
      <c r="AV14" s="8">
        <v>1.9636803713825699</v>
      </c>
      <c r="AW14" s="7">
        <v>-33.587532136964199</v>
      </c>
      <c r="AX14" s="8">
        <v>2.6613164937629299</v>
      </c>
      <c r="AY14" s="7">
        <v>11.318981428056899</v>
      </c>
      <c r="AZ14" s="8">
        <v>0.77798141458470904</v>
      </c>
      <c r="BA14" s="7">
        <v>20.8256504330705</v>
      </c>
      <c r="BB14" s="8">
        <v>2.0090905450773202</v>
      </c>
      <c r="BC14" s="7">
        <v>5.6938867742085204</v>
      </c>
      <c r="BD14" s="8">
        <v>1.0850449850874699</v>
      </c>
      <c r="BE14" s="7">
        <v>-15.1317636588619</v>
      </c>
      <c r="BF14" s="8">
        <v>2.3590243841073</v>
      </c>
      <c r="BG14" s="7">
        <v>30.441509880625901</v>
      </c>
      <c r="BH14" s="8">
        <v>1.0461343738889299</v>
      </c>
      <c r="BI14" s="7">
        <v>35.211060701222003</v>
      </c>
      <c r="BJ14" s="8">
        <v>2.21799696144463</v>
      </c>
      <c r="BK14" s="7">
        <v>28.112898112450502</v>
      </c>
      <c r="BL14" s="8">
        <v>1.8805361919996699</v>
      </c>
      <c r="BM14" s="7">
        <v>-7.0981625887715296</v>
      </c>
      <c r="BN14" s="8">
        <v>2.78895353382583</v>
      </c>
      <c r="BO14" s="7">
        <v>36.178215822028903</v>
      </c>
      <c r="BP14" s="8">
        <v>1.0798089889816</v>
      </c>
      <c r="BQ14" s="7">
        <v>41.481763095530702</v>
      </c>
      <c r="BR14" s="8">
        <v>2.4047571964661798</v>
      </c>
      <c r="BS14" s="7">
        <v>30.583697133040701</v>
      </c>
      <c r="BT14" s="8">
        <v>1.6051186095964101</v>
      </c>
      <c r="BU14" s="7">
        <v>-10.89806596249</v>
      </c>
      <c r="BV14" s="8">
        <v>2.9297344102910601</v>
      </c>
      <c r="BW14" s="7">
        <v>28.314900719788302</v>
      </c>
      <c r="BX14" s="8">
        <v>1.08349711749096</v>
      </c>
      <c r="BY14" s="7">
        <v>33.719477095986797</v>
      </c>
      <c r="BZ14" s="8">
        <v>2.3551696159071001</v>
      </c>
      <c r="CA14" s="7">
        <v>25.928655365654599</v>
      </c>
      <c r="CB14" s="8">
        <v>1.7872114056624</v>
      </c>
      <c r="CC14" s="7">
        <v>-7.7908217303322003</v>
      </c>
      <c r="CD14" s="8">
        <v>2.6306036295825801</v>
      </c>
      <c r="CE14" s="7">
        <v>36.202469769634902</v>
      </c>
      <c r="CF14" s="8">
        <v>1.01204114171541</v>
      </c>
      <c r="CG14" s="7">
        <v>43.485036251279602</v>
      </c>
      <c r="CH14" s="8">
        <v>2.4508260300096998</v>
      </c>
      <c r="CI14" s="7">
        <v>30.4642116434655</v>
      </c>
      <c r="CJ14" s="8">
        <v>1.7980130872081499</v>
      </c>
      <c r="CK14" s="7">
        <v>-13.020824607814101</v>
      </c>
      <c r="CL14" s="8">
        <v>2.8239078800542399</v>
      </c>
      <c r="CM14" s="7">
        <v>24.268082246477</v>
      </c>
      <c r="CN14" s="8">
        <v>1.00686625602493</v>
      </c>
      <c r="CO14" s="7">
        <v>26.286302436233999</v>
      </c>
      <c r="CP14" s="8">
        <v>2.3337242890068199</v>
      </c>
      <c r="CQ14" s="7">
        <v>22.8291391141058</v>
      </c>
      <c r="CR14" s="8">
        <v>1.77252256541372</v>
      </c>
      <c r="CS14" s="7">
        <v>-3.4571633221281601</v>
      </c>
      <c r="CT14" s="8">
        <v>2.8707002000374202</v>
      </c>
      <c r="CU14" s="7">
        <v>14.306180064445201</v>
      </c>
      <c r="CV14" s="8">
        <v>0.69801789118050905</v>
      </c>
      <c r="CW14" s="7">
        <v>16.922562306696999</v>
      </c>
      <c r="CX14" s="8">
        <v>1.4796024477537899</v>
      </c>
      <c r="CY14" s="7">
        <v>14.1250589013487</v>
      </c>
      <c r="CZ14" s="8">
        <v>1.5841843317242501</v>
      </c>
      <c r="DA14" s="7">
        <v>-2.7975034053483401</v>
      </c>
      <c r="DB14" s="9">
        <v>2.3362318541548301</v>
      </c>
    </row>
    <row r="15" spans="1:106" ht="15" customHeight="1" x14ac:dyDescent="0.25">
      <c r="A15" s="6" t="s">
        <v>17</v>
      </c>
      <c r="B15" s="46">
        <v>2</v>
      </c>
      <c r="C15" s="7">
        <v>17.5170313854669</v>
      </c>
      <c r="D15" s="8">
        <v>0.93382606899203002</v>
      </c>
      <c r="E15" s="7">
        <v>19.8332414217966</v>
      </c>
      <c r="F15" s="8">
        <v>1.7477852885343901</v>
      </c>
      <c r="G15" s="7">
        <v>15.092177620505201</v>
      </c>
      <c r="H15" s="8">
        <v>1.6025672483297599</v>
      </c>
      <c r="I15" s="7">
        <v>-4.7410638012914097</v>
      </c>
      <c r="J15" s="8">
        <v>2.33774818034636</v>
      </c>
      <c r="K15" s="7">
        <v>13.5840364161491</v>
      </c>
      <c r="L15" s="8">
        <v>0.83772848281006995</v>
      </c>
      <c r="M15" s="7">
        <v>17.717227403510801</v>
      </c>
      <c r="N15" s="8">
        <v>1.63824624374976</v>
      </c>
      <c r="O15" s="7">
        <v>11.471654320510901</v>
      </c>
      <c r="P15" s="8">
        <v>1.51674181823932</v>
      </c>
      <c r="Q15" s="7">
        <v>-6.2455730829999698</v>
      </c>
      <c r="R15" s="8">
        <v>2.1788057301974302</v>
      </c>
      <c r="S15" s="7">
        <v>29.295465089811401</v>
      </c>
      <c r="T15" s="8">
        <v>1.1104143198402101</v>
      </c>
      <c r="U15" s="7">
        <v>32.552376236065001</v>
      </c>
      <c r="V15" s="8">
        <v>1.98591420356628</v>
      </c>
      <c r="W15" s="7">
        <v>26.893507721234101</v>
      </c>
      <c r="X15" s="8">
        <v>2.18504876289215</v>
      </c>
      <c r="Y15" s="7">
        <v>-5.6588685148309104</v>
      </c>
      <c r="Z15" s="8">
        <v>2.7937179461727899</v>
      </c>
      <c r="AA15" s="7">
        <v>30.1925661526417</v>
      </c>
      <c r="AB15" s="8">
        <v>1.00544341973933</v>
      </c>
      <c r="AC15" s="7">
        <v>30.7862955040145</v>
      </c>
      <c r="AD15" s="8">
        <v>2.08106655849069</v>
      </c>
      <c r="AE15" s="7">
        <v>33.688456403700798</v>
      </c>
      <c r="AF15" s="8">
        <v>2.3067817886512598</v>
      </c>
      <c r="AG15" s="7">
        <v>2.9021608996863302</v>
      </c>
      <c r="AH15" s="8">
        <v>3.1276191106902198</v>
      </c>
      <c r="AI15" s="7">
        <v>38.367747418007298</v>
      </c>
      <c r="AJ15" s="8">
        <v>0.99886738824576204</v>
      </c>
      <c r="AK15" s="7">
        <v>41.536188331919597</v>
      </c>
      <c r="AL15" s="8">
        <v>1.8808749786775201</v>
      </c>
      <c r="AM15" s="7">
        <v>34.990158646918601</v>
      </c>
      <c r="AN15" s="8">
        <v>2.2905033969658901</v>
      </c>
      <c r="AO15" s="7">
        <v>-6.5460296850009403</v>
      </c>
      <c r="AP15" s="8">
        <v>3.0968344183780401</v>
      </c>
      <c r="AQ15" s="7">
        <v>37.704160857282801</v>
      </c>
      <c r="AR15" s="8">
        <v>1.1803370572226799</v>
      </c>
      <c r="AS15" s="7">
        <v>42.308067491481602</v>
      </c>
      <c r="AT15" s="8">
        <v>2.0564847883822499</v>
      </c>
      <c r="AU15" s="7">
        <v>31.305960398860599</v>
      </c>
      <c r="AV15" s="8">
        <v>2.12582244441912</v>
      </c>
      <c r="AW15" s="7">
        <v>-11.002107092620999</v>
      </c>
      <c r="AX15" s="8">
        <v>2.9658850928035099</v>
      </c>
      <c r="AY15" s="7">
        <v>10.839468452858901</v>
      </c>
      <c r="AZ15" s="8">
        <v>0.79442345415026105</v>
      </c>
      <c r="BA15" s="7">
        <v>15.5526098359908</v>
      </c>
      <c r="BB15" s="8">
        <v>1.67599103240055</v>
      </c>
      <c r="BC15" s="7">
        <v>10.5502707812901</v>
      </c>
      <c r="BD15" s="8">
        <v>1.4970659427970401</v>
      </c>
      <c r="BE15" s="7">
        <v>-5.0023390547006903</v>
      </c>
      <c r="BF15" s="8">
        <v>2.1318367443183601</v>
      </c>
      <c r="BG15" s="7">
        <v>15.1807057399014</v>
      </c>
      <c r="BH15" s="8">
        <v>0.94180592054919099</v>
      </c>
      <c r="BI15" s="7">
        <v>18.300392909767499</v>
      </c>
      <c r="BJ15" s="8">
        <v>1.8338030996588299</v>
      </c>
      <c r="BK15" s="7">
        <v>15.367309018909101</v>
      </c>
      <c r="BL15" s="8">
        <v>1.7613173752706399</v>
      </c>
      <c r="BM15" s="7">
        <v>-2.9330838908583901</v>
      </c>
      <c r="BN15" s="8">
        <v>2.3615573407131598</v>
      </c>
      <c r="BO15" s="7">
        <v>20.4309151292858</v>
      </c>
      <c r="BP15" s="8">
        <v>1.05216480539122</v>
      </c>
      <c r="BQ15" s="7">
        <v>23.469005706741601</v>
      </c>
      <c r="BR15" s="8">
        <v>1.8109316868186001</v>
      </c>
      <c r="BS15" s="7">
        <v>19.479559310252299</v>
      </c>
      <c r="BT15" s="8">
        <v>1.9872675598257299</v>
      </c>
      <c r="BU15" s="7">
        <v>-3.9894463964892499</v>
      </c>
      <c r="BV15" s="8">
        <v>2.65608379167863</v>
      </c>
      <c r="BW15" s="7">
        <v>19.1690317701105</v>
      </c>
      <c r="BX15" s="8">
        <v>1.0520036487217901</v>
      </c>
      <c r="BY15" s="7">
        <v>24.081363565644999</v>
      </c>
      <c r="BZ15" s="8">
        <v>2.0777777093622301</v>
      </c>
      <c r="CA15" s="7">
        <v>14.956251258932101</v>
      </c>
      <c r="CB15" s="8">
        <v>1.85412452377076</v>
      </c>
      <c r="CC15" s="7">
        <v>-9.1251123067128805</v>
      </c>
      <c r="CD15" s="8">
        <v>2.56442632985007</v>
      </c>
      <c r="CE15" s="7">
        <v>29.489863700096901</v>
      </c>
      <c r="CF15" s="8">
        <v>1.05488286320728</v>
      </c>
      <c r="CG15" s="7">
        <v>29.674111152465802</v>
      </c>
      <c r="CH15" s="8">
        <v>2.0585415129947102</v>
      </c>
      <c r="CI15" s="7">
        <v>28.646654145325101</v>
      </c>
      <c r="CJ15" s="8">
        <v>2.3213452965500698</v>
      </c>
      <c r="CK15" s="7">
        <v>-1.0274570071406901</v>
      </c>
      <c r="CL15" s="8">
        <v>3.0029708823703598</v>
      </c>
      <c r="CM15" s="7">
        <v>32.103841455393201</v>
      </c>
      <c r="CN15" s="8">
        <v>1.0072664853125</v>
      </c>
      <c r="CO15" s="7">
        <v>34.437584131632903</v>
      </c>
      <c r="CP15" s="8">
        <v>2.1933136646385298</v>
      </c>
      <c r="CQ15" s="7">
        <v>27.776332721179401</v>
      </c>
      <c r="CR15" s="8">
        <v>2.47142306225492</v>
      </c>
      <c r="CS15" s="7">
        <v>-6.6612514104535698</v>
      </c>
      <c r="CT15" s="8">
        <v>3.26947867859402</v>
      </c>
      <c r="CU15" s="7">
        <v>23.327296487028999</v>
      </c>
      <c r="CV15" s="8">
        <v>1.0575571273488</v>
      </c>
      <c r="CW15" s="7">
        <v>26.251921581067901</v>
      </c>
      <c r="CX15" s="8">
        <v>1.9364051647032601</v>
      </c>
      <c r="CY15" s="7">
        <v>22.3479204789848</v>
      </c>
      <c r="CZ15" s="8">
        <v>2.1874810524965702</v>
      </c>
      <c r="DA15" s="7">
        <v>-3.9040011020830101</v>
      </c>
      <c r="DB15" s="9">
        <v>2.70175412893055</v>
      </c>
    </row>
    <row r="16" spans="1:106" ht="15" customHeight="1" x14ac:dyDescent="0.25">
      <c r="A16" s="6" t="s">
        <v>18</v>
      </c>
      <c r="B16" s="46">
        <v>2</v>
      </c>
      <c r="C16" s="7">
        <v>49.667871429658902</v>
      </c>
      <c r="D16" s="8">
        <v>1.1525767728248</v>
      </c>
      <c r="E16" s="7">
        <v>52.387937233949998</v>
      </c>
      <c r="F16" s="8">
        <v>2.6022025992162998</v>
      </c>
      <c r="G16" s="7">
        <v>43.378878492531499</v>
      </c>
      <c r="H16" s="8">
        <v>2.3137669343717402</v>
      </c>
      <c r="I16" s="7">
        <v>-9.0090587414185404</v>
      </c>
      <c r="J16" s="8">
        <v>3.4962647658267998</v>
      </c>
      <c r="K16" s="7">
        <v>48.826626380963503</v>
      </c>
      <c r="L16" s="8">
        <v>1.2390635701089401</v>
      </c>
      <c r="M16" s="7">
        <v>50.403168830588697</v>
      </c>
      <c r="N16" s="8">
        <v>2.5441743916376001</v>
      </c>
      <c r="O16" s="7">
        <v>44.407643903560199</v>
      </c>
      <c r="P16" s="8">
        <v>2.6173192557533498</v>
      </c>
      <c r="Q16" s="7">
        <v>-5.9955249270284696</v>
      </c>
      <c r="R16" s="8">
        <v>3.5016627038499899</v>
      </c>
      <c r="S16" s="7">
        <v>49.578982347902397</v>
      </c>
      <c r="T16" s="8">
        <v>1.01523662696543</v>
      </c>
      <c r="U16" s="7">
        <v>49.437511305997802</v>
      </c>
      <c r="V16" s="8">
        <v>2.6932769195819501</v>
      </c>
      <c r="W16" s="7">
        <v>45.905701399756197</v>
      </c>
      <c r="X16" s="8">
        <v>2.25774162039</v>
      </c>
      <c r="Y16" s="7">
        <v>-3.5318099062416199</v>
      </c>
      <c r="Z16" s="8">
        <v>3.4171392777852301</v>
      </c>
      <c r="AA16" s="7">
        <v>44.733131226232601</v>
      </c>
      <c r="AB16" s="8">
        <v>1.1612727094931401</v>
      </c>
      <c r="AC16" s="7">
        <v>49.598833646257503</v>
      </c>
      <c r="AD16" s="8">
        <v>2.7265897898758999</v>
      </c>
      <c r="AE16" s="7">
        <v>39.238285970466201</v>
      </c>
      <c r="AF16" s="8">
        <v>2.3817768437046301</v>
      </c>
      <c r="AG16" s="7">
        <v>-10.360547675791301</v>
      </c>
      <c r="AH16" s="8">
        <v>3.7616659032771498</v>
      </c>
      <c r="AI16" s="7">
        <v>63.194228047265803</v>
      </c>
      <c r="AJ16" s="8">
        <v>1.02300881777843</v>
      </c>
      <c r="AK16" s="7">
        <v>66.735195583494303</v>
      </c>
      <c r="AL16" s="8">
        <v>2.30332990857511</v>
      </c>
      <c r="AM16" s="7">
        <v>60.527525305813498</v>
      </c>
      <c r="AN16" s="8">
        <v>2.11266009155253</v>
      </c>
      <c r="AO16" s="7">
        <v>-6.2076702776808501</v>
      </c>
      <c r="AP16" s="8">
        <v>3.1364514521971101</v>
      </c>
      <c r="AQ16" s="7">
        <v>58.6965285840405</v>
      </c>
      <c r="AR16" s="8">
        <v>1.11792095172277</v>
      </c>
      <c r="AS16" s="7">
        <v>69.140208955404006</v>
      </c>
      <c r="AT16" s="8">
        <v>2.4179459375744798</v>
      </c>
      <c r="AU16" s="7">
        <v>50.589192169273502</v>
      </c>
      <c r="AV16" s="8">
        <v>2.3102691304360401</v>
      </c>
      <c r="AW16" s="7">
        <v>-18.5510167861305</v>
      </c>
      <c r="AX16" s="8">
        <v>3.2995328604740801</v>
      </c>
      <c r="AY16" s="7">
        <v>14.9153430853216</v>
      </c>
      <c r="AZ16" s="8">
        <v>0.77372150208033996</v>
      </c>
      <c r="BA16" s="7">
        <v>22.649783590027099</v>
      </c>
      <c r="BB16" s="8">
        <v>2.0513455599555899</v>
      </c>
      <c r="BC16" s="7">
        <v>9.2859112752809505</v>
      </c>
      <c r="BD16" s="8">
        <v>1.3703995222577099</v>
      </c>
      <c r="BE16" s="7">
        <v>-13.3638723147461</v>
      </c>
      <c r="BF16" s="8">
        <v>2.5624660268285102</v>
      </c>
      <c r="BG16" s="7">
        <v>50.335611756977897</v>
      </c>
      <c r="BH16" s="8">
        <v>1.1457928531156101</v>
      </c>
      <c r="BI16" s="7">
        <v>54.737674052759097</v>
      </c>
      <c r="BJ16" s="8">
        <v>2.4037129014192802</v>
      </c>
      <c r="BK16" s="7">
        <v>47.205954569389696</v>
      </c>
      <c r="BL16" s="8">
        <v>2.2265219083682202</v>
      </c>
      <c r="BM16" s="7">
        <v>-7.5317194833693302</v>
      </c>
      <c r="BN16" s="8">
        <v>2.9971090241309999</v>
      </c>
      <c r="BO16" s="7">
        <v>42.837133608143397</v>
      </c>
      <c r="BP16" s="8">
        <v>1.1896403390108199</v>
      </c>
      <c r="BQ16" s="7">
        <v>47.639116803065001</v>
      </c>
      <c r="BR16" s="8">
        <v>2.5209627498906402</v>
      </c>
      <c r="BS16" s="7">
        <v>40.268219430054998</v>
      </c>
      <c r="BT16" s="8">
        <v>2.0437510262221901</v>
      </c>
      <c r="BU16" s="7">
        <v>-7.3708973730100302</v>
      </c>
      <c r="BV16" s="8">
        <v>3.1123941746876098</v>
      </c>
      <c r="BW16" s="7">
        <v>44.992935890604002</v>
      </c>
      <c r="BX16" s="8">
        <v>1.1552600555888599</v>
      </c>
      <c r="BY16" s="7">
        <v>48.257770080518497</v>
      </c>
      <c r="BZ16" s="8">
        <v>2.4462800468088299</v>
      </c>
      <c r="CA16" s="7">
        <v>43.823879553225503</v>
      </c>
      <c r="CB16" s="8">
        <v>2.4268436066623198</v>
      </c>
      <c r="CC16" s="7">
        <v>-4.4338905272929603</v>
      </c>
      <c r="CD16" s="8">
        <v>3.3030791475106902</v>
      </c>
      <c r="CE16" s="7">
        <v>53.641252943665002</v>
      </c>
      <c r="CF16" s="8">
        <v>1.13620479138693</v>
      </c>
      <c r="CG16" s="7">
        <v>53.954409685659002</v>
      </c>
      <c r="CH16" s="8">
        <v>2.6506383411890799</v>
      </c>
      <c r="CI16" s="7">
        <v>52.194877762063697</v>
      </c>
      <c r="CJ16" s="8">
        <v>2.3435938718967702</v>
      </c>
      <c r="CK16" s="7">
        <v>-1.75953192359523</v>
      </c>
      <c r="CL16" s="8">
        <v>3.5943172551604499</v>
      </c>
      <c r="CM16" s="7">
        <v>53.220680562287299</v>
      </c>
      <c r="CN16" s="8">
        <v>1.2122827017611999</v>
      </c>
      <c r="CO16" s="7">
        <v>55.3573504044749</v>
      </c>
      <c r="CP16" s="8">
        <v>2.7641300174783301</v>
      </c>
      <c r="CQ16" s="7">
        <v>52.227004123571497</v>
      </c>
      <c r="CR16" s="8">
        <v>2.5002481026130101</v>
      </c>
      <c r="CS16" s="7">
        <v>-3.1303462809034199</v>
      </c>
      <c r="CT16" s="8">
        <v>3.5455120528455399</v>
      </c>
      <c r="CU16" s="7">
        <v>35.647803536489498</v>
      </c>
      <c r="CV16" s="8">
        <v>1.13046183645263</v>
      </c>
      <c r="CW16" s="7">
        <v>37.768931245233901</v>
      </c>
      <c r="CX16" s="8">
        <v>2.9391579843757198</v>
      </c>
      <c r="CY16" s="7">
        <v>33.524003700430697</v>
      </c>
      <c r="CZ16" s="8">
        <v>2.21174418091256</v>
      </c>
      <c r="DA16" s="7">
        <v>-4.24492754480322</v>
      </c>
      <c r="DB16" s="9">
        <v>3.53746055052288</v>
      </c>
    </row>
    <row r="17" spans="1:106" ht="15" customHeight="1" x14ac:dyDescent="0.25">
      <c r="A17" s="10" t="s">
        <v>19</v>
      </c>
      <c r="B17" s="46">
        <v>2</v>
      </c>
      <c r="C17" s="7">
        <v>33.8194975427717</v>
      </c>
      <c r="D17" s="8">
        <v>0.980337146112643</v>
      </c>
      <c r="E17" s="7">
        <v>34.989610424912797</v>
      </c>
      <c r="F17" s="8">
        <v>1.92782017699338</v>
      </c>
      <c r="G17" s="7">
        <v>34.609475407149397</v>
      </c>
      <c r="H17" s="8">
        <v>1.85329082243361</v>
      </c>
      <c r="I17" s="7">
        <v>-0.38013501776335101</v>
      </c>
      <c r="J17" s="8">
        <v>2.7478134516211101</v>
      </c>
      <c r="K17" s="7">
        <v>13.8246853930606</v>
      </c>
      <c r="L17" s="8">
        <v>0.71039951013139102</v>
      </c>
      <c r="M17" s="7">
        <v>17.468842929574802</v>
      </c>
      <c r="N17" s="8">
        <v>1.3946548551700499</v>
      </c>
      <c r="O17" s="7">
        <v>12.9113435871589</v>
      </c>
      <c r="P17" s="8">
        <v>1.64909909341144</v>
      </c>
      <c r="Q17" s="7">
        <v>-4.5574993424158903</v>
      </c>
      <c r="R17" s="8">
        <v>2.2922682743351301</v>
      </c>
      <c r="S17" s="7">
        <v>46.531249750177103</v>
      </c>
      <c r="T17" s="8">
        <v>0.96094251826728105</v>
      </c>
      <c r="U17" s="7">
        <v>45.671552674003003</v>
      </c>
      <c r="V17" s="8">
        <v>1.91611124013944</v>
      </c>
      <c r="W17" s="7">
        <v>48.365328205855697</v>
      </c>
      <c r="X17" s="8">
        <v>1.9631659255959499</v>
      </c>
      <c r="Y17" s="7">
        <v>2.6937755318526899</v>
      </c>
      <c r="Z17" s="8">
        <v>2.81035210331087</v>
      </c>
      <c r="AA17" s="7">
        <v>70.322481671030602</v>
      </c>
      <c r="AB17" s="8">
        <v>0.98263545133288399</v>
      </c>
      <c r="AC17" s="7">
        <v>64.766356192048605</v>
      </c>
      <c r="AD17" s="8">
        <v>1.9008132152972499</v>
      </c>
      <c r="AE17" s="7">
        <v>74.254984524550395</v>
      </c>
      <c r="AF17" s="8">
        <v>1.7293235391146999</v>
      </c>
      <c r="AG17" s="7">
        <v>9.4886283325016993</v>
      </c>
      <c r="AH17" s="8">
        <v>2.6583615518645298</v>
      </c>
      <c r="AI17" s="7">
        <v>49.378650426152603</v>
      </c>
      <c r="AJ17" s="8">
        <v>0.88085099787702603</v>
      </c>
      <c r="AK17" s="7">
        <v>48.106215462445299</v>
      </c>
      <c r="AL17" s="8">
        <v>1.8423217544499799</v>
      </c>
      <c r="AM17" s="7">
        <v>51.174484945160401</v>
      </c>
      <c r="AN17" s="8">
        <v>1.9874417812824301</v>
      </c>
      <c r="AO17" s="7">
        <v>3.06826948271511</v>
      </c>
      <c r="AP17" s="8">
        <v>2.8943038598177599</v>
      </c>
      <c r="AQ17" s="7">
        <v>43.271724007603503</v>
      </c>
      <c r="AR17" s="8">
        <v>1.2395640179557701</v>
      </c>
      <c r="AS17" s="7">
        <v>57.3746916969681</v>
      </c>
      <c r="AT17" s="8">
        <v>2.0182946420291299</v>
      </c>
      <c r="AU17" s="7">
        <v>30.677064491128899</v>
      </c>
      <c r="AV17" s="8">
        <v>1.67143793316116</v>
      </c>
      <c r="AW17" s="7">
        <v>-26.697627205839101</v>
      </c>
      <c r="AX17" s="8">
        <v>2.47256831226527</v>
      </c>
      <c r="AY17" s="7">
        <v>21.141588956920401</v>
      </c>
      <c r="AZ17" s="8">
        <v>1.2713420372808899</v>
      </c>
      <c r="BA17" s="7">
        <v>28.837541755429299</v>
      </c>
      <c r="BB17" s="8">
        <v>2.3422781260583201</v>
      </c>
      <c r="BC17" s="7">
        <v>15.898323903345601</v>
      </c>
      <c r="BD17" s="8">
        <v>1.45447415526584</v>
      </c>
      <c r="BE17" s="7">
        <v>-12.939217852083701</v>
      </c>
      <c r="BF17" s="8">
        <v>2.6110696125611801</v>
      </c>
      <c r="BG17" s="7">
        <v>59.058047205443998</v>
      </c>
      <c r="BH17" s="8">
        <v>1.1226599611275301</v>
      </c>
      <c r="BI17" s="7">
        <v>55.383190691438202</v>
      </c>
      <c r="BJ17" s="8">
        <v>1.8111385936545401</v>
      </c>
      <c r="BK17" s="7">
        <v>63.069321655508098</v>
      </c>
      <c r="BL17" s="8">
        <v>2.4131220746104902</v>
      </c>
      <c r="BM17" s="7">
        <v>7.6861309640699202</v>
      </c>
      <c r="BN17" s="8">
        <v>2.8943282802151602</v>
      </c>
      <c r="BO17" s="7">
        <v>44.175240098159698</v>
      </c>
      <c r="BP17" s="8">
        <v>1.03462388900932</v>
      </c>
      <c r="BQ17" s="7">
        <v>41.0534992111767</v>
      </c>
      <c r="BR17" s="8">
        <v>2.0368707708608702</v>
      </c>
      <c r="BS17" s="7">
        <v>46.707814209504903</v>
      </c>
      <c r="BT17" s="8">
        <v>2.1895526206609199</v>
      </c>
      <c r="BU17" s="7">
        <v>5.6543149983282301</v>
      </c>
      <c r="BV17" s="8">
        <v>2.9116322193845798</v>
      </c>
      <c r="BW17" s="7">
        <v>43.629424626425397</v>
      </c>
      <c r="BX17" s="8">
        <v>1.0575633641352999</v>
      </c>
      <c r="BY17" s="7">
        <v>43.285898218010701</v>
      </c>
      <c r="BZ17" s="8">
        <v>2.00683512623544</v>
      </c>
      <c r="CA17" s="7">
        <v>44.195797224810001</v>
      </c>
      <c r="CB17" s="8">
        <v>2.3533914924481301</v>
      </c>
      <c r="CC17" s="7">
        <v>0.90989900679929303</v>
      </c>
      <c r="CD17" s="8">
        <v>3.1720047017872699</v>
      </c>
      <c r="CE17" s="7">
        <v>40.098893050281902</v>
      </c>
      <c r="CF17" s="8">
        <v>0.93713314943616199</v>
      </c>
      <c r="CG17" s="7">
        <v>41.235151814107098</v>
      </c>
      <c r="CH17" s="8">
        <v>2.0005337806869301</v>
      </c>
      <c r="CI17" s="7">
        <v>42.021338888069202</v>
      </c>
      <c r="CJ17" s="8">
        <v>2.2121692267286801</v>
      </c>
      <c r="CK17" s="7">
        <v>0.78618707396211096</v>
      </c>
      <c r="CL17" s="8">
        <v>3.0547323552669101</v>
      </c>
      <c r="CM17" s="7">
        <v>50.550217619350903</v>
      </c>
      <c r="CN17" s="8">
        <v>0.88877430849729</v>
      </c>
      <c r="CO17" s="7">
        <v>51.2199992987562</v>
      </c>
      <c r="CP17" s="8">
        <v>1.88186826794643</v>
      </c>
      <c r="CQ17" s="7">
        <v>54.009205029606697</v>
      </c>
      <c r="CR17" s="8">
        <v>1.70084422676103</v>
      </c>
      <c r="CS17" s="7">
        <v>2.7892057308505001</v>
      </c>
      <c r="CT17" s="8">
        <v>2.6556057638655099</v>
      </c>
      <c r="CU17" s="7">
        <v>32.294236257449001</v>
      </c>
      <c r="CV17" s="8">
        <v>0.931984987910917</v>
      </c>
      <c r="CW17" s="7">
        <v>34.597580929789501</v>
      </c>
      <c r="CX17" s="8">
        <v>1.95800447347639</v>
      </c>
      <c r="CY17" s="7">
        <v>34.7447845757831</v>
      </c>
      <c r="CZ17" s="8">
        <v>1.93859671333209</v>
      </c>
      <c r="DA17" s="7">
        <v>0.14720364599355701</v>
      </c>
      <c r="DB17" s="9">
        <v>2.7979229667798702</v>
      </c>
    </row>
    <row r="18" spans="1:106" ht="15" customHeight="1" x14ac:dyDescent="0.25">
      <c r="A18" s="11" t="s">
        <v>20</v>
      </c>
      <c r="B18" s="46">
        <v>2</v>
      </c>
      <c r="C18" s="7">
        <v>35.662784955962998</v>
      </c>
      <c r="D18" s="8">
        <v>1.2919745599149399</v>
      </c>
      <c r="E18" s="7">
        <v>37.860799502550499</v>
      </c>
      <c r="F18" s="8">
        <v>2.46203066729149</v>
      </c>
      <c r="G18" s="7">
        <v>37.961515319961698</v>
      </c>
      <c r="H18" s="8">
        <v>2.2891069747295498</v>
      </c>
      <c r="I18" s="7">
        <v>0.100715817411206</v>
      </c>
      <c r="J18" s="8">
        <v>3.3893868640868101</v>
      </c>
      <c r="K18" s="7">
        <v>12.1551676896744</v>
      </c>
      <c r="L18" s="8">
        <v>0.95172967778855899</v>
      </c>
      <c r="M18" s="7">
        <v>13.3008226507544</v>
      </c>
      <c r="N18" s="8">
        <v>1.8868557513061901</v>
      </c>
      <c r="O18" s="7">
        <v>11.981916912205101</v>
      </c>
      <c r="P18" s="8">
        <v>2.3060125282092998</v>
      </c>
      <c r="Q18" s="7">
        <v>-1.3189057385493199</v>
      </c>
      <c r="R18" s="8">
        <v>2.8537651204149599</v>
      </c>
      <c r="S18" s="7">
        <v>49.592576149150801</v>
      </c>
      <c r="T18" s="8">
        <v>1.3580654412095601</v>
      </c>
      <c r="U18" s="7">
        <v>50.224120107708004</v>
      </c>
      <c r="V18" s="8">
        <v>2.6846965256980302</v>
      </c>
      <c r="W18" s="7">
        <v>48.575034824310102</v>
      </c>
      <c r="X18" s="8">
        <v>3.06846665864868</v>
      </c>
      <c r="Y18" s="7">
        <v>-1.6490852833979399</v>
      </c>
      <c r="Z18" s="8">
        <v>4.2245581517483197</v>
      </c>
      <c r="AA18" s="7">
        <v>75.480490235187006</v>
      </c>
      <c r="AB18" s="8">
        <v>1.2842540546152901</v>
      </c>
      <c r="AC18" s="7">
        <v>74.755417997567704</v>
      </c>
      <c r="AD18" s="8">
        <v>2.2624617245295102</v>
      </c>
      <c r="AE18" s="7">
        <v>78.2116153445495</v>
      </c>
      <c r="AF18" s="8">
        <v>2.4995830266241499</v>
      </c>
      <c r="AG18" s="7">
        <v>3.4561973469818499</v>
      </c>
      <c r="AH18" s="8">
        <v>3.36385584878267</v>
      </c>
      <c r="AI18" s="7">
        <v>51.646836906441898</v>
      </c>
      <c r="AJ18" s="8">
        <v>1.2499524921977601</v>
      </c>
      <c r="AK18" s="7">
        <v>50.255759201688797</v>
      </c>
      <c r="AL18" s="8">
        <v>2.6418876079426501</v>
      </c>
      <c r="AM18" s="7">
        <v>51.128645971146703</v>
      </c>
      <c r="AN18" s="8">
        <v>2.9154266653519199</v>
      </c>
      <c r="AO18" s="7">
        <v>0.87288676945791399</v>
      </c>
      <c r="AP18" s="8">
        <v>4.0629250651715898</v>
      </c>
      <c r="AQ18" s="7">
        <v>44.605535075435</v>
      </c>
      <c r="AR18" s="8">
        <v>1.7928261113877999</v>
      </c>
      <c r="AS18" s="7">
        <v>62.048177355588003</v>
      </c>
      <c r="AT18" s="8">
        <v>3.38622029784247</v>
      </c>
      <c r="AU18" s="7">
        <v>27.625938989084201</v>
      </c>
      <c r="AV18" s="8">
        <v>2.15398716870618</v>
      </c>
      <c r="AW18" s="7">
        <v>-34.422238366503798</v>
      </c>
      <c r="AX18" s="8">
        <v>3.9013726090522698</v>
      </c>
      <c r="AY18" s="7">
        <v>23.111341642744499</v>
      </c>
      <c r="AZ18" s="8">
        <v>1.83334537098533</v>
      </c>
      <c r="BA18" s="7">
        <v>33.151982260665399</v>
      </c>
      <c r="BB18" s="8">
        <v>3.8366354246460102</v>
      </c>
      <c r="BC18" s="7">
        <v>12.6050165594741</v>
      </c>
      <c r="BD18" s="8">
        <v>1.78533805053812</v>
      </c>
      <c r="BE18" s="7">
        <v>-20.546965701191301</v>
      </c>
      <c r="BF18" s="8">
        <v>3.6518568518018202</v>
      </c>
      <c r="BG18" s="7">
        <v>64.2423090793867</v>
      </c>
      <c r="BH18" s="8">
        <v>1.56406559535366</v>
      </c>
      <c r="BI18" s="7">
        <v>61.005642047119601</v>
      </c>
      <c r="BJ18" s="8">
        <v>2.8387985134607399</v>
      </c>
      <c r="BK18" s="7">
        <v>65.823427559447893</v>
      </c>
      <c r="BL18" s="8">
        <v>3.0788135503396399</v>
      </c>
      <c r="BM18" s="7">
        <v>4.81778551232832</v>
      </c>
      <c r="BN18" s="8">
        <v>4.2537802038099004</v>
      </c>
      <c r="BO18" s="7">
        <v>48.8716400830073</v>
      </c>
      <c r="BP18" s="8">
        <v>1.28308907757292</v>
      </c>
      <c r="BQ18" s="7">
        <v>47.460911831052002</v>
      </c>
      <c r="BR18" s="8">
        <v>2.59038304549341</v>
      </c>
      <c r="BS18" s="7">
        <v>49.499517928509299</v>
      </c>
      <c r="BT18" s="8">
        <v>3.2342435980454902</v>
      </c>
      <c r="BU18" s="7">
        <v>2.0386060974573099</v>
      </c>
      <c r="BV18" s="8">
        <v>4.1698589439210796</v>
      </c>
      <c r="BW18" s="7">
        <v>46.744948072048103</v>
      </c>
      <c r="BX18" s="8">
        <v>1.4474583784294099</v>
      </c>
      <c r="BY18" s="7">
        <v>48.9547280529898</v>
      </c>
      <c r="BZ18" s="8">
        <v>3.0345640443249402</v>
      </c>
      <c r="CA18" s="7">
        <v>43.454378546675997</v>
      </c>
      <c r="CB18" s="8">
        <v>3.2052858028423801</v>
      </c>
      <c r="CC18" s="7">
        <v>-5.5003495063138699</v>
      </c>
      <c r="CD18" s="8">
        <v>4.5519414964812501</v>
      </c>
      <c r="CE18" s="7">
        <v>44.272980391452201</v>
      </c>
      <c r="CF18" s="8">
        <v>1.26476471097965</v>
      </c>
      <c r="CG18" s="7">
        <v>50.070465695458502</v>
      </c>
      <c r="CH18" s="8">
        <v>2.8983743080919999</v>
      </c>
      <c r="CI18" s="7">
        <v>42.618609997452701</v>
      </c>
      <c r="CJ18" s="8">
        <v>3.0033154009082899</v>
      </c>
      <c r="CK18" s="7">
        <v>-7.4518556980057999</v>
      </c>
      <c r="CL18" s="8">
        <v>4.2376076353009298</v>
      </c>
      <c r="CM18" s="7">
        <v>52.561481710327101</v>
      </c>
      <c r="CN18" s="8">
        <v>1.22466203722152</v>
      </c>
      <c r="CO18" s="7">
        <v>53.990036813658598</v>
      </c>
      <c r="CP18" s="8">
        <v>2.47768556163106</v>
      </c>
      <c r="CQ18" s="7">
        <v>55.531568801470002</v>
      </c>
      <c r="CR18" s="8">
        <v>2.5919954650241199</v>
      </c>
      <c r="CS18" s="7">
        <v>1.54153198781144</v>
      </c>
      <c r="CT18" s="8">
        <v>4.0809946713993801</v>
      </c>
      <c r="CU18" s="7">
        <v>34.078488343053202</v>
      </c>
      <c r="CV18" s="8">
        <v>1.32219283307153</v>
      </c>
      <c r="CW18" s="7">
        <v>38.293154216521998</v>
      </c>
      <c r="CX18" s="8">
        <v>3.0811250557280001</v>
      </c>
      <c r="CY18" s="7">
        <v>33.910891183431303</v>
      </c>
      <c r="CZ18" s="8">
        <v>2.6286592936335</v>
      </c>
      <c r="DA18" s="7">
        <v>-4.3822630330907399</v>
      </c>
      <c r="DB18" s="9">
        <v>4.0236886700688697</v>
      </c>
    </row>
    <row r="19" spans="1:106" ht="15" customHeight="1" x14ac:dyDescent="0.25">
      <c r="A19" s="11" t="s">
        <v>21</v>
      </c>
      <c r="B19" s="46">
        <v>2</v>
      </c>
      <c r="C19" s="7">
        <v>30.8622552445973</v>
      </c>
      <c r="D19" s="8">
        <v>1.33243493383684</v>
      </c>
      <c r="E19" s="7">
        <v>35.926163479528199</v>
      </c>
      <c r="F19" s="8">
        <v>2.7916780876117899</v>
      </c>
      <c r="G19" s="7">
        <v>26.315842559742801</v>
      </c>
      <c r="H19" s="8">
        <v>2.4325233976464302</v>
      </c>
      <c r="I19" s="7">
        <v>-9.61032091978546</v>
      </c>
      <c r="J19" s="8">
        <v>3.5781755109484901</v>
      </c>
      <c r="K19" s="7">
        <v>16.506652916846502</v>
      </c>
      <c r="L19" s="8">
        <v>0.91438460668735899</v>
      </c>
      <c r="M19" s="7">
        <v>20.795523879284801</v>
      </c>
      <c r="N19" s="8">
        <v>2.03577308643206</v>
      </c>
      <c r="O19" s="7">
        <v>14.7300048652908</v>
      </c>
      <c r="P19" s="8">
        <v>1.7809584194855199</v>
      </c>
      <c r="Q19" s="7">
        <v>-6.0655190139939696</v>
      </c>
      <c r="R19" s="8">
        <v>2.7480485319492498</v>
      </c>
      <c r="S19" s="7">
        <v>41.633998203969298</v>
      </c>
      <c r="T19" s="8">
        <v>1.3415599743883699</v>
      </c>
      <c r="U19" s="7">
        <v>44.012139113519197</v>
      </c>
      <c r="V19" s="8">
        <v>2.9646086661769901</v>
      </c>
      <c r="W19" s="7">
        <v>40.987463342408198</v>
      </c>
      <c r="X19" s="8">
        <v>2.5722727967306001</v>
      </c>
      <c r="Y19" s="7">
        <v>-3.0246757711110099</v>
      </c>
      <c r="Z19" s="8">
        <v>4.0440026360517196</v>
      </c>
      <c r="AA19" s="7">
        <v>62.071216759667301</v>
      </c>
      <c r="AB19" s="8">
        <v>1.4156442793632</v>
      </c>
      <c r="AC19" s="7">
        <v>61.046355027411998</v>
      </c>
      <c r="AD19" s="8">
        <v>2.6820391228170899</v>
      </c>
      <c r="AE19" s="7">
        <v>66.812628708039398</v>
      </c>
      <c r="AF19" s="8">
        <v>2.8322224054605898</v>
      </c>
      <c r="AG19" s="7">
        <v>5.7662736806274202</v>
      </c>
      <c r="AH19" s="8">
        <v>3.7458898334425301</v>
      </c>
      <c r="AI19" s="7">
        <v>45.737697535745802</v>
      </c>
      <c r="AJ19" s="8">
        <v>1.5558089667383199</v>
      </c>
      <c r="AK19" s="7">
        <v>51.0332853196389</v>
      </c>
      <c r="AL19" s="8">
        <v>3.2593964389891701</v>
      </c>
      <c r="AM19" s="7">
        <v>46.767657802769698</v>
      </c>
      <c r="AN19" s="8">
        <v>2.6335221444556001</v>
      </c>
      <c r="AO19" s="7">
        <v>-4.2656275168691504</v>
      </c>
      <c r="AP19" s="8">
        <v>4.44702002921471</v>
      </c>
      <c r="AQ19" s="7">
        <v>41.124468195188797</v>
      </c>
      <c r="AR19" s="8">
        <v>1.4281738284102501</v>
      </c>
      <c r="AS19" s="7">
        <v>57.862014790537401</v>
      </c>
      <c r="AT19" s="8">
        <v>2.29301117686397</v>
      </c>
      <c r="AU19" s="7">
        <v>35.222154991930701</v>
      </c>
      <c r="AV19" s="8">
        <v>2.58425051583919</v>
      </c>
      <c r="AW19" s="7">
        <v>-22.6398597986068</v>
      </c>
      <c r="AX19" s="8">
        <v>3.3786045901157999</v>
      </c>
      <c r="AY19" s="7">
        <v>17.981357159579002</v>
      </c>
      <c r="AZ19" s="8">
        <v>1.1603627915210799</v>
      </c>
      <c r="BA19" s="7">
        <v>24.5332215817647</v>
      </c>
      <c r="BB19" s="8">
        <v>1.8280678160211099</v>
      </c>
      <c r="BC19" s="7">
        <v>15.538121995983699</v>
      </c>
      <c r="BD19" s="8">
        <v>1.9269776429725001</v>
      </c>
      <c r="BE19" s="7">
        <v>-8.9950995857810092</v>
      </c>
      <c r="BF19" s="8">
        <v>2.7374644258456602</v>
      </c>
      <c r="BG19" s="7">
        <v>50.738414428126603</v>
      </c>
      <c r="BH19" s="8">
        <v>1.48458064818066</v>
      </c>
      <c r="BI19" s="7">
        <v>53.435189399291097</v>
      </c>
      <c r="BJ19" s="8">
        <v>2.4143216954101701</v>
      </c>
      <c r="BK19" s="7">
        <v>56.572288648105001</v>
      </c>
      <c r="BL19" s="8">
        <v>2.94659822476634</v>
      </c>
      <c r="BM19" s="7">
        <v>3.13709924881391</v>
      </c>
      <c r="BN19" s="8">
        <v>3.2647288151383398</v>
      </c>
      <c r="BO19" s="7">
        <v>36.627291644076401</v>
      </c>
      <c r="BP19" s="8">
        <v>1.57441868042107</v>
      </c>
      <c r="BQ19" s="7">
        <v>36.616436998099999</v>
      </c>
      <c r="BR19" s="8">
        <v>2.9723127726169798</v>
      </c>
      <c r="BS19" s="7">
        <v>37.898839320325202</v>
      </c>
      <c r="BT19" s="8">
        <v>3.0369207948172598</v>
      </c>
      <c r="BU19" s="7">
        <v>1.2824023222252401</v>
      </c>
      <c r="BV19" s="8">
        <v>4.2644310094136904</v>
      </c>
      <c r="BW19" s="7">
        <v>38.624048046335403</v>
      </c>
      <c r="BX19" s="8">
        <v>1.4154718182013799</v>
      </c>
      <c r="BY19" s="7">
        <v>39.0506437290965</v>
      </c>
      <c r="BZ19" s="8">
        <v>2.7456059083311999</v>
      </c>
      <c r="CA19" s="7">
        <v>38.468322067699901</v>
      </c>
      <c r="CB19" s="8">
        <v>2.8827824527692401</v>
      </c>
      <c r="CC19" s="7">
        <v>-0.58232166139663399</v>
      </c>
      <c r="CD19" s="8">
        <v>4.2981288447931902</v>
      </c>
      <c r="CE19" s="7">
        <v>33.3874890871909</v>
      </c>
      <c r="CF19" s="8">
        <v>1.3504579550673801</v>
      </c>
      <c r="CG19" s="7">
        <v>36.378861521997599</v>
      </c>
      <c r="CH19" s="8">
        <v>3.0444822064539601</v>
      </c>
      <c r="CI19" s="7">
        <v>34.901061124154403</v>
      </c>
      <c r="CJ19" s="8">
        <v>2.9067347913544999</v>
      </c>
      <c r="CK19" s="7">
        <v>-1.47780039784318</v>
      </c>
      <c r="CL19" s="8">
        <v>4.3008101685267999</v>
      </c>
      <c r="CM19" s="7">
        <v>47.332208200469601</v>
      </c>
      <c r="CN19" s="8">
        <v>1.48213929467253</v>
      </c>
      <c r="CO19" s="7">
        <v>48.068307805755701</v>
      </c>
      <c r="CP19" s="8">
        <v>2.74928218619156</v>
      </c>
      <c r="CQ19" s="7">
        <v>50.247026563036698</v>
      </c>
      <c r="CR19" s="8">
        <v>2.63089763132542</v>
      </c>
      <c r="CS19" s="7">
        <v>2.1787187572809801</v>
      </c>
      <c r="CT19" s="8">
        <v>3.29416456559676</v>
      </c>
      <c r="CU19" s="7">
        <v>29.421207949033199</v>
      </c>
      <c r="CV19" s="8">
        <v>1.2073428817621801</v>
      </c>
      <c r="CW19" s="7">
        <v>30.339769127130001</v>
      </c>
      <c r="CX19" s="8">
        <v>2.7003274272581401</v>
      </c>
      <c r="CY19" s="7">
        <v>31.3869803055487</v>
      </c>
      <c r="CZ19" s="8">
        <v>2.5874990345331401</v>
      </c>
      <c r="DA19" s="7">
        <v>1.0472111784187099</v>
      </c>
      <c r="DB19" s="9">
        <v>3.7804333842829898</v>
      </c>
    </row>
    <row r="20" spans="1:106" ht="15" customHeight="1" x14ac:dyDescent="0.25">
      <c r="A20" s="10" t="s">
        <v>22</v>
      </c>
      <c r="B20" s="46">
        <v>2</v>
      </c>
      <c r="C20" s="7">
        <v>51.6132764499391</v>
      </c>
      <c r="D20" s="8">
        <v>1.5684554783498399</v>
      </c>
      <c r="E20" s="7">
        <v>61.504590086822297</v>
      </c>
      <c r="F20" s="8">
        <v>2.3392360185747298</v>
      </c>
      <c r="G20" s="7">
        <v>44.8411846504981</v>
      </c>
      <c r="H20" s="8">
        <v>3.2149263507461101</v>
      </c>
      <c r="I20" s="7">
        <v>-16.663405436324201</v>
      </c>
      <c r="J20" s="8">
        <v>3.8182149141236401</v>
      </c>
      <c r="K20" s="7">
        <v>51.429146733611901</v>
      </c>
      <c r="L20" s="8">
        <v>1.53748520071249</v>
      </c>
      <c r="M20" s="7">
        <v>61.924637485358303</v>
      </c>
      <c r="N20" s="8">
        <v>2.6147684377518798</v>
      </c>
      <c r="O20" s="7">
        <v>42.265247576767202</v>
      </c>
      <c r="P20" s="8">
        <v>2.9396350612122002</v>
      </c>
      <c r="Q20" s="7">
        <v>-19.659389908591098</v>
      </c>
      <c r="R20" s="8">
        <v>3.65325604399401</v>
      </c>
      <c r="S20" s="7">
        <v>59.8040820021779</v>
      </c>
      <c r="T20" s="8">
        <v>1.71942850513193</v>
      </c>
      <c r="U20" s="7">
        <v>68.704301907813303</v>
      </c>
      <c r="V20" s="8">
        <v>2.6977618189925101</v>
      </c>
      <c r="W20" s="7">
        <v>52.861013047103697</v>
      </c>
      <c r="X20" s="8">
        <v>3.2916183164845099</v>
      </c>
      <c r="Y20" s="7">
        <v>-15.8432888607097</v>
      </c>
      <c r="Z20" s="8">
        <v>3.98848149201195</v>
      </c>
      <c r="AA20" s="7">
        <v>54.350390540733997</v>
      </c>
      <c r="AB20" s="8">
        <v>1.9721795737033201</v>
      </c>
      <c r="AC20" s="7">
        <v>64.243816867110496</v>
      </c>
      <c r="AD20" s="8">
        <v>3.1284324643058499</v>
      </c>
      <c r="AE20" s="7">
        <v>49.696317667178498</v>
      </c>
      <c r="AF20" s="8">
        <v>2.9133100543988402</v>
      </c>
      <c r="AG20" s="7">
        <v>-14.547499199931901</v>
      </c>
      <c r="AH20" s="8">
        <v>4.2319309036666102</v>
      </c>
      <c r="AI20" s="7">
        <v>66.297563702290702</v>
      </c>
      <c r="AJ20" s="8">
        <v>1.5977074805491001</v>
      </c>
      <c r="AK20" s="7">
        <v>72.025530799102995</v>
      </c>
      <c r="AL20" s="8">
        <v>2.80353109076351</v>
      </c>
      <c r="AM20" s="7">
        <v>61.399119639436897</v>
      </c>
      <c r="AN20" s="8">
        <v>3.2664550370529901</v>
      </c>
      <c r="AO20" s="7">
        <v>-10.6264111596661</v>
      </c>
      <c r="AP20" s="8">
        <v>3.7981320385151398</v>
      </c>
      <c r="AQ20" s="7">
        <v>63.7878310764712</v>
      </c>
      <c r="AR20" s="8">
        <v>1.62783612775607</v>
      </c>
      <c r="AS20" s="7">
        <v>75.545898891253202</v>
      </c>
      <c r="AT20" s="8">
        <v>2.73682209574666</v>
      </c>
      <c r="AU20" s="7">
        <v>53.439221969812401</v>
      </c>
      <c r="AV20" s="8">
        <v>3.39861707712488</v>
      </c>
      <c r="AW20" s="7">
        <v>-22.106676921440801</v>
      </c>
      <c r="AX20" s="8">
        <v>4.0581889938016698</v>
      </c>
      <c r="AY20" s="7">
        <v>46.573254723256603</v>
      </c>
      <c r="AZ20" s="8">
        <v>1.3900564429683699</v>
      </c>
      <c r="BA20" s="7">
        <v>56.268246629006498</v>
      </c>
      <c r="BB20" s="8">
        <v>2.5098525420777298</v>
      </c>
      <c r="BC20" s="7">
        <v>41.6113744558156</v>
      </c>
      <c r="BD20" s="8">
        <v>3.0165930949967401</v>
      </c>
      <c r="BE20" s="7">
        <v>-14.6568721731909</v>
      </c>
      <c r="BF20" s="8">
        <v>3.9832418841687001</v>
      </c>
      <c r="BG20" s="7">
        <v>49.814655118239401</v>
      </c>
      <c r="BH20" s="8">
        <v>1.38910419795679</v>
      </c>
      <c r="BI20" s="7">
        <v>51.727081289278402</v>
      </c>
      <c r="BJ20" s="8">
        <v>2.93341112884243</v>
      </c>
      <c r="BK20" s="7">
        <v>47.462000690296001</v>
      </c>
      <c r="BL20" s="8">
        <v>2.94225555499892</v>
      </c>
      <c r="BM20" s="7">
        <v>-4.2650805989824203</v>
      </c>
      <c r="BN20" s="8">
        <v>4.3123067020430401</v>
      </c>
      <c r="BO20" s="7">
        <v>47.157985656752302</v>
      </c>
      <c r="BP20" s="8">
        <v>1.5953617431899201</v>
      </c>
      <c r="BQ20" s="7">
        <v>55.428679588520303</v>
      </c>
      <c r="BR20" s="8">
        <v>2.7465562139027302</v>
      </c>
      <c r="BS20" s="7">
        <v>43.085489610422798</v>
      </c>
      <c r="BT20" s="8">
        <v>2.9351095124542099</v>
      </c>
      <c r="BU20" s="7">
        <v>-12.343189978097501</v>
      </c>
      <c r="BV20" s="8">
        <v>3.9259891515452101</v>
      </c>
      <c r="BW20" s="7">
        <v>43.314692662494103</v>
      </c>
      <c r="BX20" s="8">
        <v>1.44996008342164</v>
      </c>
      <c r="BY20" s="7">
        <v>50.317429188176703</v>
      </c>
      <c r="BZ20" s="8">
        <v>2.3917756806224699</v>
      </c>
      <c r="CA20" s="7">
        <v>38.959949604085402</v>
      </c>
      <c r="CB20" s="8">
        <v>2.5922128856193898</v>
      </c>
      <c r="CC20" s="7">
        <v>-11.357479584091299</v>
      </c>
      <c r="CD20" s="8">
        <v>3.17758617498589</v>
      </c>
      <c r="CE20" s="7">
        <v>53.784615449470202</v>
      </c>
      <c r="CF20" s="8">
        <v>1.4528876132580899</v>
      </c>
      <c r="CG20" s="7">
        <v>63.481304386953497</v>
      </c>
      <c r="CH20" s="8">
        <v>2.51890059099056</v>
      </c>
      <c r="CI20" s="7">
        <v>46.926428947801099</v>
      </c>
      <c r="CJ20" s="8">
        <v>3.1615458159779801</v>
      </c>
      <c r="CK20" s="7">
        <v>-16.554875439152401</v>
      </c>
      <c r="CL20" s="8">
        <v>3.8303862559222002</v>
      </c>
      <c r="CM20" s="7">
        <v>49.4534550204325</v>
      </c>
      <c r="CN20" s="8">
        <v>1.5508652755319601</v>
      </c>
      <c r="CO20" s="7">
        <v>56.519548242283904</v>
      </c>
      <c r="CP20" s="8">
        <v>2.92958449181145</v>
      </c>
      <c r="CQ20" s="7">
        <v>45.6115685217448</v>
      </c>
      <c r="CR20" s="8">
        <v>3.1993589895147698</v>
      </c>
      <c r="CS20" s="7">
        <v>-10.9079797205391</v>
      </c>
      <c r="CT20" s="8">
        <v>4.4539979583907403</v>
      </c>
      <c r="CU20" s="7">
        <v>46.513181826631097</v>
      </c>
      <c r="CV20" s="8">
        <v>1.5089293749264601</v>
      </c>
      <c r="CW20" s="7">
        <v>49.059479408677902</v>
      </c>
      <c r="CX20" s="8">
        <v>2.7780221212507401</v>
      </c>
      <c r="CY20" s="7">
        <v>41.453120508845601</v>
      </c>
      <c r="CZ20" s="8">
        <v>3.1451457402380201</v>
      </c>
      <c r="DA20" s="7">
        <v>-7.6063588998323404</v>
      </c>
      <c r="DB20" s="9">
        <v>4.1481781391593398</v>
      </c>
    </row>
    <row r="21" spans="1:106" ht="15" customHeight="1" x14ac:dyDescent="0.25">
      <c r="A21" s="10" t="s">
        <v>23</v>
      </c>
      <c r="B21" s="46">
        <v>2</v>
      </c>
      <c r="C21" s="7">
        <v>23.704547738817599</v>
      </c>
      <c r="D21" s="8">
        <v>1.0892589222345099</v>
      </c>
      <c r="E21" s="7">
        <v>24.405123410090098</v>
      </c>
      <c r="F21" s="8">
        <v>2.3063022809918698</v>
      </c>
      <c r="G21" s="7">
        <v>21.866515940187899</v>
      </c>
      <c r="H21" s="8">
        <v>2.0824555097800199</v>
      </c>
      <c r="I21" s="7">
        <v>-2.5386074699021699</v>
      </c>
      <c r="J21" s="8">
        <v>2.9775240938817702</v>
      </c>
      <c r="K21" s="7">
        <v>23.421453386318799</v>
      </c>
      <c r="L21" s="8">
        <v>1.1303131152157899</v>
      </c>
      <c r="M21" s="7">
        <v>24.1645100826746</v>
      </c>
      <c r="N21" s="8">
        <v>2.1373487174246399</v>
      </c>
      <c r="O21" s="7">
        <v>21.418883461378599</v>
      </c>
      <c r="P21" s="8">
        <v>2.0092272763991201</v>
      </c>
      <c r="Q21" s="7">
        <v>-2.7456266212959801</v>
      </c>
      <c r="R21" s="8">
        <v>2.8213672158232099</v>
      </c>
      <c r="S21" s="7">
        <v>22.884881128575302</v>
      </c>
      <c r="T21" s="8">
        <v>1.0779689181124701</v>
      </c>
      <c r="U21" s="7">
        <v>21.493488272448101</v>
      </c>
      <c r="V21" s="8">
        <v>2.0665251121121799</v>
      </c>
      <c r="W21" s="7">
        <v>22.917822521609899</v>
      </c>
      <c r="X21" s="8">
        <v>2.1521005071785799</v>
      </c>
      <c r="Y21" s="7">
        <v>1.4243342491617501</v>
      </c>
      <c r="Z21" s="8">
        <v>3.0452518322718598</v>
      </c>
      <c r="AA21" s="7">
        <v>35.575607253580401</v>
      </c>
      <c r="AB21" s="8">
        <v>1.5326526535921801</v>
      </c>
      <c r="AC21" s="7">
        <v>32.828060280994201</v>
      </c>
      <c r="AD21" s="8">
        <v>2.8471826454491498</v>
      </c>
      <c r="AE21" s="7">
        <v>32.288893604584899</v>
      </c>
      <c r="AF21" s="8">
        <v>2.93483121484438</v>
      </c>
      <c r="AG21" s="7">
        <v>-0.53916667640927995</v>
      </c>
      <c r="AH21" s="8">
        <v>3.77106962102904</v>
      </c>
      <c r="AI21" s="7">
        <v>51.068678067460198</v>
      </c>
      <c r="AJ21" s="8">
        <v>1.2330817291418801</v>
      </c>
      <c r="AK21" s="7">
        <v>50.451352013835702</v>
      </c>
      <c r="AL21" s="8">
        <v>2.6355927654461002</v>
      </c>
      <c r="AM21" s="7">
        <v>48.0904493350263</v>
      </c>
      <c r="AN21" s="8">
        <v>2.51366424823303</v>
      </c>
      <c r="AO21" s="7">
        <v>-2.3609026788093499</v>
      </c>
      <c r="AP21" s="8">
        <v>3.8711824223901701</v>
      </c>
      <c r="AQ21" s="7">
        <v>53.499882322654202</v>
      </c>
      <c r="AR21" s="8">
        <v>1.3841005142198</v>
      </c>
      <c r="AS21" s="7">
        <v>61.474811244102199</v>
      </c>
      <c r="AT21" s="8">
        <v>2.6474951622920799</v>
      </c>
      <c r="AU21" s="7">
        <v>44.188296119049099</v>
      </c>
      <c r="AV21" s="8">
        <v>2.66940413672264</v>
      </c>
      <c r="AW21" s="7">
        <v>-17.2865151250531</v>
      </c>
      <c r="AX21" s="8">
        <v>3.4430419281899902</v>
      </c>
      <c r="AY21" s="7">
        <v>18.639715092761101</v>
      </c>
      <c r="AZ21" s="8">
        <v>1.25139581260633</v>
      </c>
      <c r="BA21" s="7">
        <v>25.546304386945501</v>
      </c>
      <c r="BB21" s="8">
        <v>2.5804323598191599</v>
      </c>
      <c r="BC21" s="7">
        <v>11.9045281473411</v>
      </c>
      <c r="BD21" s="8">
        <v>1.62320246122441</v>
      </c>
      <c r="BE21" s="7">
        <v>-13.6417762396044</v>
      </c>
      <c r="BF21" s="8">
        <v>3.00015475361693</v>
      </c>
      <c r="BG21" s="7">
        <v>44.041808477532904</v>
      </c>
      <c r="BH21" s="8">
        <v>1.2601521828186499</v>
      </c>
      <c r="BI21" s="7">
        <v>45.556921089892597</v>
      </c>
      <c r="BJ21" s="8">
        <v>2.6123373749798899</v>
      </c>
      <c r="BK21" s="7">
        <v>41.185291490891203</v>
      </c>
      <c r="BL21" s="8">
        <v>2.8840589295033601</v>
      </c>
      <c r="BM21" s="7">
        <v>-4.3716295990014</v>
      </c>
      <c r="BN21" s="8">
        <v>4.0216528336054402</v>
      </c>
      <c r="BO21" s="7">
        <v>41.986794711795397</v>
      </c>
      <c r="BP21" s="8">
        <v>1.3367046953649</v>
      </c>
      <c r="BQ21" s="7">
        <v>39.052670697162903</v>
      </c>
      <c r="BR21" s="8">
        <v>2.7379852944578502</v>
      </c>
      <c r="BS21" s="7">
        <v>42.676908914753298</v>
      </c>
      <c r="BT21" s="8">
        <v>2.8112689854560098</v>
      </c>
      <c r="BU21" s="7">
        <v>3.6242382175903698</v>
      </c>
      <c r="BV21" s="8">
        <v>4.0261114164207701</v>
      </c>
      <c r="BW21" s="7">
        <v>28.118044634811401</v>
      </c>
      <c r="BX21" s="8">
        <v>1.2231355489608899</v>
      </c>
      <c r="BY21" s="7">
        <v>30.790062407359901</v>
      </c>
      <c r="BZ21" s="8">
        <v>2.3805844455728802</v>
      </c>
      <c r="CA21" s="7">
        <v>26.863434847289199</v>
      </c>
      <c r="CB21" s="8">
        <v>2.3234196865621501</v>
      </c>
      <c r="CC21" s="7">
        <v>-3.9266275600707501</v>
      </c>
      <c r="CD21" s="8">
        <v>3.43259595282623</v>
      </c>
      <c r="CE21" s="7">
        <v>48.0706859244724</v>
      </c>
      <c r="CF21" s="8">
        <v>1.45284219782737</v>
      </c>
      <c r="CG21" s="7">
        <v>49.984439482669899</v>
      </c>
      <c r="CH21" s="8">
        <v>2.51270348211313</v>
      </c>
      <c r="CI21" s="7">
        <v>48.528261904625403</v>
      </c>
      <c r="CJ21" s="8">
        <v>3.0151201761777</v>
      </c>
      <c r="CK21" s="7">
        <v>-1.4561775780444399</v>
      </c>
      <c r="CL21" s="8">
        <v>3.8762507955327301</v>
      </c>
      <c r="CM21" s="7">
        <v>45.715189505171899</v>
      </c>
      <c r="CN21" s="8">
        <v>1.35375032657103</v>
      </c>
      <c r="CO21" s="7">
        <v>48.625203818615503</v>
      </c>
      <c r="CP21" s="8">
        <v>2.781429593575</v>
      </c>
      <c r="CQ21" s="7">
        <v>45.534702306547103</v>
      </c>
      <c r="CR21" s="8">
        <v>3.1550282748141298</v>
      </c>
      <c r="CS21" s="7">
        <v>-3.0905015120683799</v>
      </c>
      <c r="CT21" s="8">
        <v>4.33221442916079</v>
      </c>
      <c r="CU21" s="7">
        <v>38.378403022345601</v>
      </c>
      <c r="CV21" s="8">
        <v>1.59001518465412</v>
      </c>
      <c r="CW21" s="7">
        <v>39.160763652012498</v>
      </c>
      <c r="CX21" s="8">
        <v>2.6064396666704801</v>
      </c>
      <c r="CY21" s="7">
        <v>36.0600247187596</v>
      </c>
      <c r="CZ21" s="8">
        <v>2.7646689044835902</v>
      </c>
      <c r="DA21" s="7">
        <v>-3.1007389332528801</v>
      </c>
      <c r="DB21" s="9">
        <v>3.5811819520436501</v>
      </c>
    </row>
    <row r="22" spans="1:106" ht="15" customHeight="1" x14ac:dyDescent="0.25">
      <c r="A22" s="10" t="s">
        <v>24</v>
      </c>
      <c r="B22" s="46">
        <v>2</v>
      </c>
      <c r="C22" s="7">
        <v>46.136437422760103</v>
      </c>
      <c r="D22" s="8">
        <v>1.85405380792832</v>
      </c>
      <c r="E22" s="7">
        <v>45.111110987736502</v>
      </c>
      <c r="F22" s="8">
        <v>4.0714422229178098</v>
      </c>
      <c r="G22" s="7">
        <v>45.3355544593568</v>
      </c>
      <c r="H22" s="8">
        <v>4.2604808834551102</v>
      </c>
      <c r="I22" s="7">
        <v>0.22444347162029701</v>
      </c>
      <c r="J22" s="8">
        <v>6.3626676008247101</v>
      </c>
      <c r="K22" s="7">
        <v>47.277954085064898</v>
      </c>
      <c r="L22" s="8">
        <v>1.6595972265743599</v>
      </c>
      <c r="M22" s="7">
        <v>48.615898831528703</v>
      </c>
      <c r="N22" s="8">
        <v>4.3228908350242197</v>
      </c>
      <c r="O22" s="7">
        <v>46.5226884571859</v>
      </c>
      <c r="P22" s="8">
        <v>3.7185867196057898</v>
      </c>
      <c r="Q22" s="7">
        <v>-2.0932103743428701</v>
      </c>
      <c r="R22" s="8">
        <v>6.7227968765877799</v>
      </c>
      <c r="S22" s="7">
        <v>48.792696470566298</v>
      </c>
      <c r="T22" s="8">
        <v>1.72064494248822</v>
      </c>
      <c r="U22" s="7">
        <v>50.659489332924998</v>
      </c>
      <c r="V22" s="8">
        <v>4.3212873417321003</v>
      </c>
      <c r="W22" s="7">
        <v>41.582102570609699</v>
      </c>
      <c r="X22" s="8">
        <v>3.9924305519838899</v>
      </c>
      <c r="Y22" s="7">
        <v>-9.0773867623153297</v>
      </c>
      <c r="Z22" s="8">
        <v>6.6858534982363302</v>
      </c>
      <c r="AA22" s="7">
        <v>56.879278325774102</v>
      </c>
      <c r="AB22" s="8">
        <v>1.9944901665530701</v>
      </c>
      <c r="AC22" s="7">
        <v>56.151874149625598</v>
      </c>
      <c r="AD22" s="8">
        <v>5.04808363616202</v>
      </c>
      <c r="AE22" s="7">
        <v>55.407698794101698</v>
      </c>
      <c r="AF22" s="8">
        <v>3.9460309730196301</v>
      </c>
      <c r="AG22" s="7">
        <v>-0.74417535552388603</v>
      </c>
      <c r="AH22" s="8">
        <v>6.2912179840619098</v>
      </c>
      <c r="AI22" s="7">
        <v>55.4612842446736</v>
      </c>
      <c r="AJ22" s="8">
        <v>1.7824212641535599</v>
      </c>
      <c r="AK22" s="7">
        <v>57.165379707238799</v>
      </c>
      <c r="AL22" s="8">
        <v>4.5597641240311697</v>
      </c>
      <c r="AM22" s="7">
        <v>53.733964457284102</v>
      </c>
      <c r="AN22" s="8">
        <v>3.1633432462045699</v>
      </c>
      <c r="AO22" s="7">
        <v>-3.4314152499547501</v>
      </c>
      <c r="AP22" s="8">
        <v>5.2831475647432198</v>
      </c>
      <c r="AQ22" s="7">
        <v>54.226453552347003</v>
      </c>
      <c r="AR22" s="8">
        <v>2.1290635349256002</v>
      </c>
      <c r="AS22" s="7">
        <v>66.798176503209206</v>
      </c>
      <c r="AT22" s="8">
        <v>4.3783075845957402</v>
      </c>
      <c r="AU22" s="7">
        <v>42.317006905401001</v>
      </c>
      <c r="AV22" s="8">
        <v>4.27468917165778</v>
      </c>
      <c r="AW22" s="7">
        <v>-24.481169597808201</v>
      </c>
      <c r="AX22" s="8">
        <v>6.0598708731510396</v>
      </c>
      <c r="AY22" s="7">
        <v>28.354094302304102</v>
      </c>
      <c r="AZ22" s="8">
        <v>2.03512837865728</v>
      </c>
      <c r="BA22" s="7">
        <v>36.650623186691497</v>
      </c>
      <c r="BB22" s="8">
        <v>4.5772257496581004</v>
      </c>
      <c r="BC22" s="7">
        <v>28.875569510920901</v>
      </c>
      <c r="BD22" s="8">
        <v>3.8272837486764799</v>
      </c>
      <c r="BE22" s="7">
        <v>-7.7750536757706099</v>
      </c>
      <c r="BF22" s="8">
        <v>6.90977338713805</v>
      </c>
      <c r="BG22" s="7">
        <v>27.938065572800401</v>
      </c>
      <c r="BH22" s="8">
        <v>1.8724507786667099</v>
      </c>
      <c r="BI22" s="7">
        <v>22.531410929835801</v>
      </c>
      <c r="BJ22" s="8">
        <v>3.9844552074173301</v>
      </c>
      <c r="BK22" s="7">
        <v>34.203999311136698</v>
      </c>
      <c r="BL22" s="8">
        <v>3.2340276156927699</v>
      </c>
      <c r="BM22" s="7">
        <v>11.672588381300899</v>
      </c>
      <c r="BN22" s="8">
        <v>5.1423464557970702</v>
      </c>
      <c r="BO22" s="7">
        <v>47.6408210393734</v>
      </c>
      <c r="BP22" s="8">
        <v>2.2271393639780799</v>
      </c>
      <c r="BQ22" s="7">
        <v>49.395408196392999</v>
      </c>
      <c r="BR22" s="8">
        <v>4.7027153933342198</v>
      </c>
      <c r="BS22" s="7">
        <v>46.235593796495898</v>
      </c>
      <c r="BT22" s="8">
        <v>3.2597164554165299</v>
      </c>
      <c r="BU22" s="7">
        <v>-3.15981439989715</v>
      </c>
      <c r="BV22" s="8">
        <v>5.6545059446593999</v>
      </c>
      <c r="BW22" s="7">
        <v>31.488077786407398</v>
      </c>
      <c r="BX22" s="8">
        <v>1.6426989537857599</v>
      </c>
      <c r="BY22" s="7">
        <v>36.628397622155198</v>
      </c>
      <c r="BZ22" s="8">
        <v>4.03899528882142</v>
      </c>
      <c r="CA22" s="7">
        <v>28.550644313534399</v>
      </c>
      <c r="CB22" s="8">
        <v>2.8632908193750399</v>
      </c>
      <c r="CC22" s="7">
        <v>-8.0777533086207196</v>
      </c>
      <c r="CD22" s="8">
        <v>5.0802555991621103</v>
      </c>
      <c r="CE22" s="7">
        <v>47.4858973253437</v>
      </c>
      <c r="CF22" s="8">
        <v>1.5509845851103601</v>
      </c>
      <c r="CG22" s="7">
        <v>50.308214964987798</v>
      </c>
      <c r="CH22" s="8">
        <v>4.4768222442595098</v>
      </c>
      <c r="CI22" s="7">
        <v>45.868145721197301</v>
      </c>
      <c r="CJ22" s="8">
        <v>3.2017530114740098</v>
      </c>
      <c r="CK22" s="7">
        <v>-4.4400692437904503</v>
      </c>
      <c r="CL22" s="8">
        <v>5.7930524679164703</v>
      </c>
      <c r="CM22" s="7">
        <v>33.528581210018899</v>
      </c>
      <c r="CN22" s="8">
        <v>1.64792285482444</v>
      </c>
      <c r="CO22" s="7">
        <v>34.236605210495398</v>
      </c>
      <c r="CP22" s="8">
        <v>4.3819565030891301</v>
      </c>
      <c r="CQ22" s="7">
        <v>34.581637512814901</v>
      </c>
      <c r="CR22" s="8">
        <v>3.2106488197193599</v>
      </c>
      <c r="CS22" s="7">
        <v>0.345032302319488</v>
      </c>
      <c r="CT22" s="8">
        <v>5.98536485045351</v>
      </c>
      <c r="CU22" s="7">
        <v>26.425631418301101</v>
      </c>
      <c r="CV22" s="8">
        <v>2.0386462465262101</v>
      </c>
      <c r="CW22" s="7">
        <v>26.542042665137899</v>
      </c>
      <c r="CX22" s="8">
        <v>3.83003318192694</v>
      </c>
      <c r="CY22" s="7">
        <v>29.474137714539602</v>
      </c>
      <c r="CZ22" s="8">
        <v>3.0435601117282798</v>
      </c>
      <c r="DA22" s="7">
        <v>2.9320950494017701</v>
      </c>
      <c r="DB22" s="9">
        <v>4.7790540414323299</v>
      </c>
    </row>
    <row r="23" spans="1:106" ht="15" customHeight="1" x14ac:dyDescent="0.25">
      <c r="A23" s="10" t="s">
        <v>25</v>
      </c>
      <c r="B23" s="46">
        <v>2</v>
      </c>
      <c r="C23" s="7">
        <v>26.4047660687012</v>
      </c>
      <c r="D23" s="8">
        <v>1.4100445892579101</v>
      </c>
      <c r="E23" s="7">
        <v>27.562034158609301</v>
      </c>
      <c r="F23" s="8">
        <v>3.0076991638148698</v>
      </c>
      <c r="G23" s="7">
        <v>22.651229772203699</v>
      </c>
      <c r="H23" s="8">
        <v>2.33792582467871</v>
      </c>
      <c r="I23" s="7">
        <v>-4.9108043864055899</v>
      </c>
      <c r="J23" s="8">
        <v>3.7257775774741599</v>
      </c>
      <c r="K23" s="7">
        <v>21.128426703041299</v>
      </c>
      <c r="L23" s="8">
        <v>1.62596816771243</v>
      </c>
      <c r="M23" s="7">
        <v>22.852607806188999</v>
      </c>
      <c r="N23" s="8">
        <v>3.47694295533659</v>
      </c>
      <c r="O23" s="7">
        <v>15.225404909526301</v>
      </c>
      <c r="P23" s="8">
        <v>2.2071883348712</v>
      </c>
      <c r="Q23" s="7">
        <v>-7.6272028966626904</v>
      </c>
      <c r="R23" s="8">
        <v>4.2221111388477404</v>
      </c>
      <c r="S23" s="7">
        <v>30.380143224934201</v>
      </c>
      <c r="T23" s="8">
        <v>1.63519110767343</v>
      </c>
      <c r="U23" s="7">
        <v>33.543273559849702</v>
      </c>
      <c r="V23" s="8">
        <v>3.3687040578465801</v>
      </c>
      <c r="W23" s="7">
        <v>22.3415054184442</v>
      </c>
      <c r="X23" s="8">
        <v>2.4217596751847399</v>
      </c>
      <c r="Y23" s="7">
        <v>-11.2017681414055</v>
      </c>
      <c r="Z23" s="8">
        <v>4.3338738861141799</v>
      </c>
      <c r="AA23" s="7">
        <v>30.6503864239174</v>
      </c>
      <c r="AB23" s="8">
        <v>1.6736873761964901</v>
      </c>
      <c r="AC23" s="7">
        <v>31.180251264125999</v>
      </c>
      <c r="AD23" s="8">
        <v>3.5460997589912102</v>
      </c>
      <c r="AE23" s="7">
        <v>23.7036871756526</v>
      </c>
      <c r="AF23" s="8">
        <v>2.5225445549543299</v>
      </c>
      <c r="AG23" s="7">
        <v>-7.47656408847336</v>
      </c>
      <c r="AH23" s="8">
        <v>4.5783741517077097</v>
      </c>
      <c r="AI23" s="7">
        <v>34.420480870503702</v>
      </c>
      <c r="AJ23" s="8">
        <v>1.51700781335528</v>
      </c>
      <c r="AK23" s="7">
        <v>39.062258623146498</v>
      </c>
      <c r="AL23" s="8">
        <v>4.0089394958509903</v>
      </c>
      <c r="AM23" s="7">
        <v>28.657650195896601</v>
      </c>
      <c r="AN23" s="8">
        <v>3.0267403256588201</v>
      </c>
      <c r="AO23" s="7">
        <v>-10.404608427249901</v>
      </c>
      <c r="AP23" s="8">
        <v>5.4477772262146198</v>
      </c>
      <c r="AQ23" s="7">
        <v>30.968031496591401</v>
      </c>
      <c r="AR23" s="8">
        <v>1.6819862176685201</v>
      </c>
      <c r="AS23" s="7">
        <v>40.347086121696002</v>
      </c>
      <c r="AT23" s="8">
        <v>3.5667051390683699</v>
      </c>
      <c r="AU23" s="7">
        <v>23.724848985355301</v>
      </c>
      <c r="AV23" s="8">
        <v>2.4359688034739801</v>
      </c>
      <c r="AW23" s="7">
        <v>-16.622237136340701</v>
      </c>
      <c r="AX23" s="8">
        <v>4.5997966687250402</v>
      </c>
      <c r="AY23" s="7">
        <v>19.986483802061201</v>
      </c>
      <c r="AZ23" s="8">
        <v>1.5225282626154899</v>
      </c>
      <c r="BA23" s="7">
        <v>22.010965734465898</v>
      </c>
      <c r="BB23" s="8">
        <v>3.0833760605362701</v>
      </c>
      <c r="BC23" s="7">
        <v>15.1059834442473</v>
      </c>
      <c r="BD23" s="8">
        <v>2.32821206067532</v>
      </c>
      <c r="BE23" s="7">
        <v>-6.9049822902185802</v>
      </c>
      <c r="BF23" s="8">
        <v>4.1797402164269304</v>
      </c>
      <c r="BG23" s="7">
        <v>22.9613688156381</v>
      </c>
      <c r="BH23" s="8">
        <v>1.5966070663493901</v>
      </c>
      <c r="BI23" s="7">
        <v>27.728097928757499</v>
      </c>
      <c r="BJ23" s="8">
        <v>3.2685601576746302</v>
      </c>
      <c r="BK23" s="7">
        <v>16.803161876364499</v>
      </c>
      <c r="BL23" s="8">
        <v>2.5599091503128002</v>
      </c>
      <c r="BM23" s="7">
        <v>-10.924936052393001</v>
      </c>
      <c r="BN23" s="8">
        <v>4.4225422477579404</v>
      </c>
      <c r="BO23" s="7">
        <v>24.481715101361999</v>
      </c>
      <c r="BP23" s="8">
        <v>1.62982489805507</v>
      </c>
      <c r="BQ23" s="7">
        <v>27.211453995795299</v>
      </c>
      <c r="BR23" s="8">
        <v>3.3779991715786499</v>
      </c>
      <c r="BS23" s="7">
        <v>21.3384133694036</v>
      </c>
      <c r="BT23" s="8">
        <v>2.3027864146138102</v>
      </c>
      <c r="BU23" s="7">
        <v>-5.8730406263917496</v>
      </c>
      <c r="BV23" s="8">
        <v>3.9706059555015099</v>
      </c>
      <c r="BW23" s="7">
        <v>24.403547977626399</v>
      </c>
      <c r="BX23" s="8">
        <v>2.2179241137891901</v>
      </c>
      <c r="BY23" s="7">
        <v>26.482362422051001</v>
      </c>
      <c r="BZ23" s="8">
        <v>3.5772948331465</v>
      </c>
      <c r="CA23" s="7">
        <v>19.482554056933001</v>
      </c>
      <c r="CB23" s="8">
        <v>2.6260706758052499</v>
      </c>
      <c r="CC23" s="7">
        <v>-6.9998083651179401</v>
      </c>
      <c r="CD23" s="8">
        <v>3.5392515522038699</v>
      </c>
      <c r="CE23" s="7">
        <v>30.4758383211386</v>
      </c>
      <c r="CF23" s="8">
        <v>1.7609439076067299</v>
      </c>
      <c r="CG23" s="7">
        <v>34.3514323728146</v>
      </c>
      <c r="CH23" s="8">
        <v>4.2328009450928699</v>
      </c>
      <c r="CI23" s="7">
        <v>23.8798217668507</v>
      </c>
      <c r="CJ23" s="8">
        <v>2.3276738249372202</v>
      </c>
      <c r="CK23" s="7">
        <v>-10.4716106059639</v>
      </c>
      <c r="CL23" s="8">
        <v>4.4623662233173897</v>
      </c>
      <c r="CM23" s="7">
        <v>23.382460428662299</v>
      </c>
      <c r="CN23" s="8">
        <v>1.6473387164548901</v>
      </c>
      <c r="CO23" s="7">
        <v>26.623406966475802</v>
      </c>
      <c r="CP23" s="8">
        <v>3.7667569871670601</v>
      </c>
      <c r="CQ23" s="7">
        <v>18.116967256157199</v>
      </c>
      <c r="CR23" s="8">
        <v>2.4265722472988598</v>
      </c>
      <c r="CS23" s="7">
        <v>-8.5064397103186202</v>
      </c>
      <c r="CT23" s="8">
        <v>4.3347920309981003</v>
      </c>
      <c r="CU23" s="7">
        <v>19.737583605321099</v>
      </c>
      <c r="CV23" s="8">
        <v>1.8992609432560701</v>
      </c>
      <c r="CW23" s="7">
        <v>24.173689374340501</v>
      </c>
      <c r="CX23" s="8">
        <v>3.3531065790082799</v>
      </c>
      <c r="CY23" s="7">
        <v>11.005999691016401</v>
      </c>
      <c r="CZ23" s="8">
        <v>1.9327971234107699</v>
      </c>
      <c r="DA23" s="7">
        <v>-13.167689683324101</v>
      </c>
      <c r="DB23" s="9">
        <v>3.4389008395160299</v>
      </c>
    </row>
    <row r="24" spans="1:106" ht="15" customHeight="1" x14ac:dyDescent="0.25">
      <c r="A24" s="6" t="s">
        <v>26</v>
      </c>
      <c r="B24" s="46">
        <v>2</v>
      </c>
      <c r="C24" s="7">
        <v>55.268354866563001</v>
      </c>
      <c r="D24" s="8">
        <v>1.66750377087141</v>
      </c>
      <c r="E24" s="7">
        <v>53.459596021519303</v>
      </c>
      <c r="F24" s="8">
        <v>2.5945953106746602</v>
      </c>
      <c r="G24" s="7">
        <v>57.408026435805297</v>
      </c>
      <c r="H24" s="8">
        <v>3.4612934622834501</v>
      </c>
      <c r="I24" s="7">
        <v>3.9484304142859301</v>
      </c>
      <c r="J24" s="8">
        <v>4.4519626911804702</v>
      </c>
      <c r="K24" s="7">
        <v>30.981946066441601</v>
      </c>
      <c r="L24" s="8">
        <v>1.35470810600905</v>
      </c>
      <c r="M24" s="7">
        <v>30.953759778830602</v>
      </c>
      <c r="N24" s="8">
        <v>2.8254366594623801</v>
      </c>
      <c r="O24" s="7">
        <v>32.7842620740999</v>
      </c>
      <c r="P24" s="8">
        <v>2.7989275541160499</v>
      </c>
      <c r="Q24" s="7">
        <v>1.83050229526926</v>
      </c>
      <c r="R24" s="8">
        <v>4.1978461781493497</v>
      </c>
      <c r="S24" s="7">
        <v>53.0279419934229</v>
      </c>
      <c r="T24" s="8">
        <v>1.5415130241229</v>
      </c>
      <c r="U24" s="7">
        <v>50.496227588147697</v>
      </c>
      <c r="V24" s="8">
        <v>3.0751640985859301</v>
      </c>
      <c r="W24" s="7">
        <v>53.495487970592997</v>
      </c>
      <c r="X24" s="8">
        <v>3.3124234878762402</v>
      </c>
      <c r="Y24" s="7">
        <v>2.9992603824452302</v>
      </c>
      <c r="Z24" s="8">
        <v>4.9034701585349802</v>
      </c>
      <c r="AA24" s="7">
        <v>65.171930380185501</v>
      </c>
      <c r="AB24" s="8">
        <v>1.7908606784487999</v>
      </c>
      <c r="AC24" s="7">
        <v>61.547075688283599</v>
      </c>
      <c r="AD24" s="8">
        <v>3.2837705266419399</v>
      </c>
      <c r="AE24" s="7">
        <v>65.459195933706297</v>
      </c>
      <c r="AF24" s="8">
        <v>3.4720735117869199</v>
      </c>
      <c r="AG24" s="7">
        <v>3.9121202454227699</v>
      </c>
      <c r="AH24" s="8">
        <v>4.8697351638112396</v>
      </c>
      <c r="AI24" s="7">
        <v>45.496807877466303</v>
      </c>
      <c r="AJ24" s="8">
        <v>1.62141832846767</v>
      </c>
      <c r="AK24" s="7">
        <v>43.705030312985997</v>
      </c>
      <c r="AL24" s="8">
        <v>2.2917293388441</v>
      </c>
      <c r="AM24" s="7">
        <v>44.693296474244498</v>
      </c>
      <c r="AN24" s="8">
        <v>3.4604440140177402</v>
      </c>
      <c r="AO24" s="7">
        <v>0.98826616125848699</v>
      </c>
      <c r="AP24" s="8">
        <v>4.2543890003830702</v>
      </c>
      <c r="AQ24" s="7">
        <v>53.5903838358551</v>
      </c>
      <c r="AR24" s="8">
        <v>1.69130370615005</v>
      </c>
      <c r="AS24" s="7">
        <v>52.198389308456697</v>
      </c>
      <c r="AT24" s="8">
        <v>2.6719560651938399</v>
      </c>
      <c r="AU24" s="7">
        <v>51.954815361655001</v>
      </c>
      <c r="AV24" s="8">
        <v>3.0158357838297101</v>
      </c>
      <c r="AW24" s="7">
        <v>-0.243573946801668</v>
      </c>
      <c r="AX24" s="8">
        <v>3.68031564359578</v>
      </c>
      <c r="AY24" s="7">
        <v>23.404563035576299</v>
      </c>
      <c r="AZ24" s="8">
        <v>1.21369239305458</v>
      </c>
      <c r="BA24" s="7">
        <v>20.782194798386701</v>
      </c>
      <c r="BB24" s="8">
        <v>1.9652247309881099</v>
      </c>
      <c r="BC24" s="7">
        <v>24.816721208909598</v>
      </c>
      <c r="BD24" s="8">
        <v>2.3948339265940799</v>
      </c>
      <c r="BE24" s="7">
        <v>4.0345264105229299</v>
      </c>
      <c r="BF24" s="8">
        <v>3.1099743608125801</v>
      </c>
      <c r="BG24" s="7">
        <v>45.1619306339499</v>
      </c>
      <c r="BH24" s="8">
        <v>1.3077284151450499</v>
      </c>
      <c r="BI24" s="7">
        <v>42.896514312458798</v>
      </c>
      <c r="BJ24" s="8">
        <v>2.7002235408086102</v>
      </c>
      <c r="BK24" s="7">
        <v>48.323742744147701</v>
      </c>
      <c r="BL24" s="8">
        <v>3.48686181553296</v>
      </c>
      <c r="BM24" s="7">
        <v>5.4272284316889499</v>
      </c>
      <c r="BN24" s="8">
        <v>4.60721187917175</v>
      </c>
      <c r="BO24" s="7">
        <v>39.841952754208101</v>
      </c>
      <c r="BP24" s="8">
        <v>1.55609113177493</v>
      </c>
      <c r="BQ24" s="7">
        <v>36.205698393495503</v>
      </c>
      <c r="BR24" s="8">
        <v>2.42468504647751</v>
      </c>
      <c r="BS24" s="7">
        <v>37.528689256905601</v>
      </c>
      <c r="BT24" s="8">
        <v>3.1299774207768798</v>
      </c>
      <c r="BU24" s="7">
        <v>1.3229908634101499</v>
      </c>
      <c r="BV24" s="8">
        <v>3.57685984464683</v>
      </c>
      <c r="BW24" s="7">
        <v>43.625258968948103</v>
      </c>
      <c r="BX24" s="8">
        <v>1.57922503077778</v>
      </c>
      <c r="BY24" s="7">
        <v>42.247669876293898</v>
      </c>
      <c r="BZ24" s="8">
        <v>2.7959312307370201</v>
      </c>
      <c r="CA24" s="7">
        <v>46.833910396330303</v>
      </c>
      <c r="CB24" s="8">
        <v>3.3934015678549301</v>
      </c>
      <c r="CC24" s="7">
        <v>4.5862405200363803</v>
      </c>
      <c r="CD24" s="8">
        <v>4.2078418630467</v>
      </c>
      <c r="CE24" s="7">
        <v>41.641891799266801</v>
      </c>
      <c r="CF24" s="8">
        <v>1.66497829223339</v>
      </c>
      <c r="CG24" s="7">
        <v>37.889089468197596</v>
      </c>
      <c r="CH24" s="8">
        <v>3.0157584919485001</v>
      </c>
      <c r="CI24" s="7">
        <v>41.193284957574498</v>
      </c>
      <c r="CJ24" s="8">
        <v>3.3573759781238399</v>
      </c>
      <c r="CK24" s="7">
        <v>3.3041954893768399</v>
      </c>
      <c r="CL24" s="8">
        <v>4.11757842205422</v>
      </c>
      <c r="CM24" s="7">
        <v>44.807761796254297</v>
      </c>
      <c r="CN24" s="8">
        <v>1.4366186064444799</v>
      </c>
      <c r="CO24" s="7">
        <v>43.175624812576601</v>
      </c>
      <c r="CP24" s="8">
        <v>2.5767978210384102</v>
      </c>
      <c r="CQ24" s="7">
        <v>46.636431553055203</v>
      </c>
      <c r="CR24" s="8">
        <v>3.5480634326701601</v>
      </c>
      <c r="CS24" s="7">
        <v>3.4608067404785698</v>
      </c>
      <c r="CT24" s="8">
        <v>4.2919233151520304</v>
      </c>
      <c r="CU24" s="7">
        <v>37.861715889514898</v>
      </c>
      <c r="CV24" s="8">
        <v>1.4901653583232899</v>
      </c>
      <c r="CW24" s="7">
        <v>36.452722427961099</v>
      </c>
      <c r="CX24" s="8">
        <v>2.6359102345691299</v>
      </c>
      <c r="CY24" s="7">
        <v>40.946147695038803</v>
      </c>
      <c r="CZ24" s="8">
        <v>3.5023091608175299</v>
      </c>
      <c r="DA24" s="7">
        <v>4.4934252670777299</v>
      </c>
      <c r="DB24" s="9">
        <v>3.97986197616419</v>
      </c>
    </row>
    <row r="25" spans="1:106" ht="15" customHeight="1" x14ac:dyDescent="0.25">
      <c r="A25" s="10" t="s">
        <v>27</v>
      </c>
      <c r="B25" s="46">
        <v>2</v>
      </c>
      <c r="C25" s="7">
        <v>29.951751129769399</v>
      </c>
      <c r="D25" s="8">
        <v>1.24977785276422</v>
      </c>
      <c r="E25" s="7">
        <v>30.146594913700799</v>
      </c>
      <c r="F25" s="8">
        <v>2.3557979251963101</v>
      </c>
      <c r="G25" s="7">
        <v>31.701349004050002</v>
      </c>
      <c r="H25" s="8">
        <v>2.3570366627853501</v>
      </c>
      <c r="I25" s="7">
        <v>1.5547540903491801</v>
      </c>
      <c r="J25" s="8">
        <v>3.7157290290857898</v>
      </c>
      <c r="K25" s="7">
        <v>21.653106925588599</v>
      </c>
      <c r="L25" s="8">
        <v>1.02332394666127</v>
      </c>
      <c r="M25" s="7">
        <v>20.7829605025733</v>
      </c>
      <c r="N25" s="8">
        <v>2.3682766173028602</v>
      </c>
      <c r="O25" s="7">
        <v>23.967447621279401</v>
      </c>
      <c r="P25" s="8">
        <v>2.2763498619295</v>
      </c>
      <c r="Q25" s="7">
        <v>3.1844871187061199</v>
      </c>
      <c r="R25" s="8">
        <v>3.5789091406009499</v>
      </c>
      <c r="S25" s="7">
        <v>37.321442628308098</v>
      </c>
      <c r="T25" s="8">
        <v>1.37685742329236</v>
      </c>
      <c r="U25" s="7">
        <v>38.686156530969498</v>
      </c>
      <c r="V25" s="8">
        <v>2.1279369357651898</v>
      </c>
      <c r="W25" s="7">
        <v>37.044096961831698</v>
      </c>
      <c r="X25" s="8">
        <v>2.89704066900629</v>
      </c>
      <c r="Y25" s="7">
        <v>-1.6420595691378399</v>
      </c>
      <c r="Z25" s="8">
        <v>3.4623950954857698</v>
      </c>
      <c r="AA25" s="7">
        <v>56.834593746443502</v>
      </c>
      <c r="AB25" s="8">
        <v>1.5423966650816501</v>
      </c>
      <c r="AC25" s="7">
        <v>55.571828377927801</v>
      </c>
      <c r="AD25" s="8">
        <v>2.6022082246573399</v>
      </c>
      <c r="AE25" s="7">
        <v>58.422843475408598</v>
      </c>
      <c r="AF25" s="8">
        <v>2.5486966645833902</v>
      </c>
      <c r="AG25" s="7">
        <v>2.8510150974808202</v>
      </c>
      <c r="AH25" s="8">
        <v>3.5168024291992999</v>
      </c>
      <c r="AI25" s="7">
        <v>59.871962569194899</v>
      </c>
      <c r="AJ25" s="8">
        <v>1.2378850915770601</v>
      </c>
      <c r="AK25" s="7">
        <v>62.726226948260802</v>
      </c>
      <c r="AL25" s="8">
        <v>2.9357075861058601</v>
      </c>
      <c r="AM25" s="7">
        <v>56.066665223489601</v>
      </c>
      <c r="AN25" s="8">
        <v>2.6338292302536899</v>
      </c>
      <c r="AO25" s="7">
        <v>-6.6595617247711898</v>
      </c>
      <c r="AP25" s="8">
        <v>4.2148055896322001</v>
      </c>
      <c r="AQ25" s="7">
        <v>43.062353195144802</v>
      </c>
      <c r="AR25" s="8">
        <v>1.4183098747894001</v>
      </c>
      <c r="AS25" s="7">
        <v>61.839931924864601</v>
      </c>
      <c r="AT25" s="8">
        <v>2.6406546987546502</v>
      </c>
      <c r="AU25" s="7">
        <v>28.114553900824301</v>
      </c>
      <c r="AV25" s="8">
        <v>2.3945955742543301</v>
      </c>
      <c r="AW25" s="7">
        <v>-33.725378024040303</v>
      </c>
      <c r="AX25" s="8">
        <v>3.3932093477970899</v>
      </c>
      <c r="AY25" s="7">
        <v>12.8734878372337</v>
      </c>
      <c r="AZ25" s="8">
        <v>0.96925774903939999</v>
      </c>
      <c r="BA25" s="7">
        <v>19.1113134421899</v>
      </c>
      <c r="BB25" s="8">
        <v>1.9040642925581699</v>
      </c>
      <c r="BC25" s="7">
        <v>9.1686982073280099</v>
      </c>
      <c r="BD25" s="8">
        <v>1.5853302449173401</v>
      </c>
      <c r="BE25" s="7">
        <v>-9.9426152348619308</v>
      </c>
      <c r="BF25" s="8">
        <v>2.3907655217748802</v>
      </c>
      <c r="BG25" s="7">
        <v>30.129160503666199</v>
      </c>
      <c r="BH25" s="8">
        <v>1.20314987384549</v>
      </c>
      <c r="BI25" s="7">
        <v>31.897219516466901</v>
      </c>
      <c r="BJ25" s="8">
        <v>2.2800001498470901</v>
      </c>
      <c r="BK25" s="7">
        <v>28.965554392118801</v>
      </c>
      <c r="BL25" s="8">
        <v>2.7468214087707499</v>
      </c>
      <c r="BM25" s="7">
        <v>-2.9316651243480201</v>
      </c>
      <c r="BN25" s="8">
        <v>3.6944585561601802</v>
      </c>
      <c r="BO25" s="7">
        <v>45.106329576389697</v>
      </c>
      <c r="BP25" s="8">
        <v>1.3971302938368499</v>
      </c>
      <c r="BQ25" s="7">
        <v>50.754350620281201</v>
      </c>
      <c r="BR25" s="8">
        <v>2.60289269789026</v>
      </c>
      <c r="BS25" s="7">
        <v>39.826913629643499</v>
      </c>
      <c r="BT25" s="8">
        <v>2.6101220747015299</v>
      </c>
      <c r="BU25" s="7">
        <v>-10.9274369906377</v>
      </c>
      <c r="BV25" s="8">
        <v>3.7756079677721002</v>
      </c>
      <c r="BW25" s="7">
        <v>41.156099507789897</v>
      </c>
      <c r="BX25" s="8">
        <v>1.1382679272507299</v>
      </c>
      <c r="BY25" s="7">
        <v>44.851799108378202</v>
      </c>
      <c r="BZ25" s="8">
        <v>2.5526805287811398</v>
      </c>
      <c r="CA25" s="7">
        <v>35.255294407762797</v>
      </c>
      <c r="CB25" s="8">
        <v>2.3320255606712599</v>
      </c>
      <c r="CC25" s="7">
        <v>-9.5965047006153892</v>
      </c>
      <c r="CD25" s="8">
        <v>3.56364378558782</v>
      </c>
      <c r="CE25" s="7">
        <v>42.7050529820905</v>
      </c>
      <c r="CF25" s="8">
        <v>1.2122400813816701</v>
      </c>
      <c r="CG25" s="7">
        <v>46.492035291779402</v>
      </c>
      <c r="CH25" s="8">
        <v>2.6654797152561098</v>
      </c>
      <c r="CI25" s="7">
        <v>38.724339615723103</v>
      </c>
      <c r="CJ25" s="8">
        <v>2.3450449643457199</v>
      </c>
      <c r="CK25" s="7">
        <v>-7.7676956760563298</v>
      </c>
      <c r="CL25" s="8">
        <v>3.4218629456488201</v>
      </c>
      <c r="CM25" s="7">
        <v>36.435483588962299</v>
      </c>
      <c r="CN25" s="8">
        <v>1.2403071571741</v>
      </c>
      <c r="CO25" s="7">
        <v>40.183917717836799</v>
      </c>
      <c r="CP25" s="8">
        <v>2.4195820590380701</v>
      </c>
      <c r="CQ25" s="7">
        <v>36.102732257750397</v>
      </c>
      <c r="CR25" s="8">
        <v>2.6252223772606098</v>
      </c>
      <c r="CS25" s="7">
        <v>-4.08118546008635</v>
      </c>
      <c r="CT25" s="8">
        <v>3.5349791971329201</v>
      </c>
      <c r="CU25" s="7">
        <v>40.471458074878498</v>
      </c>
      <c r="CV25" s="8">
        <v>1.2953679152533899</v>
      </c>
      <c r="CW25" s="7">
        <v>48.0033063675303</v>
      </c>
      <c r="CX25" s="8">
        <v>2.9297958747607198</v>
      </c>
      <c r="CY25" s="7">
        <v>37.185682343255202</v>
      </c>
      <c r="CZ25" s="8">
        <v>2.2040880903412301</v>
      </c>
      <c r="DA25" s="7">
        <v>-10.8176240242751</v>
      </c>
      <c r="DB25" s="9">
        <v>3.4942005353430101</v>
      </c>
    </row>
    <row r="26" spans="1:106" ht="15" customHeight="1" x14ac:dyDescent="0.25">
      <c r="A26" s="12" t="s">
        <v>29</v>
      </c>
      <c r="B26" s="46">
        <v>2</v>
      </c>
      <c r="C26" s="7">
        <v>32.538108261596797</v>
      </c>
      <c r="D26" s="8">
        <v>1.5897091872167399</v>
      </c>
      <c r="E26" s="7">
        <v>32.048185076622701</v>
      </c>
      <c r="F26" s="8">
        <v>3.5732123899688699</v>
      </c>
      <c r="G26" s="7">
        <v>29.583820792898901</v>
      </c>
      <c r="H26" s="8">
        <v>3.0609950326086</v>
      </c>
      <c r="I26" s="7">
        <v>-2.4643642837238202</v>
      </c>
      <c r="J26" s="8">
        <v>4.7081325313595599</v>
      </c>
      <c r="K26" s="7">
        <v>35.959754152821297</v>
      </c>
      <c r="L26" s="8">
        <v>1.51812818447321</v>
      </c>
      <c r="M26" s="7">
        <v>33.578614441836301</v>
      </c>
      <c r="N26" s="8">
        <v>3.1109392891195999</v>
      </c>
      <c r="O26" s="7">
        <v>35.461031191190003</v>
      </c>
      <c r="P26" s="8">
        <v>3.0556278760058602</v>
      </c>
      <c r="Q26" s="7">
        <v>1.8824167493537101</v>
      </c>
      <c r="R26" s="8">
        <v>4.4951251267057799</v>
      </c>
      <c r="S26" s="7">
        <v>40.145570535088403</v>
      </c>
      <c r="T26" s="8">
        <v>1.5888343915395799</v>
      </c>
      <c r="U26" s="7">
        <v>34.726076527537899</v>
      </c>
      <c r="V26" s="8">
        <v>3.1912195761028799</v>
      </c>
      <c r="W26" s="7">
        <v>40.851915074222198</v>
      </c>
      <c r="X26" s="8">
        <v>3.3844712824774099</v>
      </c>
      <c r="Y26" s="7">
        <v>6.1258385466843102</v>
      </c>
      <c r="Z26" s="8">
        <v>4.6913883086881203</v>
      </c>
      <c r="AA26" s="7">
        <v>29.791237689356599</v>
      </c>
      <c r="AB26" s="8">
        <v>1.40577229084091</v>
      </c>
      <c r="AC26" s="7">
        <v>30.364459636258498</v>
      </c>
      <c r="AD26" s="8">
        <v>2.78270305863815</v>
      </c>
      <c r="AE26" s="7">
        <v>32.833619627530197</v>
      </c>
      <c r="AF26" s="8">
        <v>2.8494858473722702</v>
      </c>
      <c r="AG26" s="7">
        <v>2.4691599912717801</v>
      </c>
      <c r="AH26" s="8">
        <v>4.1942632224500498</v>
      </c>
      <c r="AI26" s="7">
        <v>48.3355781132977</v>
      </c>
      <c r="AJ26" s="8">
        <v>1.6789707054215699</v>
      </c>
      <c r="AK26" s="7">
        <v>50.838721341924803</v>
      </c>
      <c r="AL26" s="8">
        <v>3.2362087535637301</v>
      </c>
      <c r="AM26" s="7">
        <v>43.538564484028498</v>
      </c>
      <c r="AN26" s="8">
        <v>3.2355665358899</v>
      </c>
      <c r="AO26" s="7">
        <v>-7.3001568578962797</v>
      </c>
      <c r="AP26" s="8">
        <v>4.3965037473167401</v>
      </c>
      <c r="AQ26" s="7">
        <v>43.8830721563235</v>
      </c>
      <c r="AR26" s="8">
        <v>1.5695327701259101</v>
      </c>
      <c r="AS26" s="7">
        <v>60.024120876008197</v>
      </c>
      <c r="AT26" s="8">
        <v>3.4332745675011598</v>
      </c>
      <c r="AU26" s="7">
        <v>28.173961718813398</v>
      </c>
      <c r="AV26" s="8">
        <v>2.6363370332681701</v>
      </c>
      <c r="AW26" s="7">
        <v>-31.850159157194799</v>
      </c>
      <c r="AX26" s="8">
        <v>4.0209620825672099</v>
      </c>
      <c r="AY26" s="7">
        <v>25.650203331937998</v>
      </c>
      <c r="AZ26" s="8">
        <v>1.4726258125807601</v>
      </c>
      <c r="BA26" s="7">
        <v>34.136671613218198</v>
      </c>
      <c r="BB26" s="8">
        <v>2.90060005587114</v>
      </c>
      <c r="BC26" s="7">
        <v>19.1164446720977</v>
      </c>
      <c r="BD26" s="8">
        <v>2.6193065747119801</v>
      </c>
      <c r="BE26" s="7">
        <v>-15.0202269411205</v>
      </c>
      <c r="BF26" s="8">
        <v>3.63394695882854</v>
      </c>
      <c r="BG26" s="7">
        <v>19.991079667577502</v>
      </c>
      <c r="BH26" s="8">
        <v>1.2361754155789999</v>
      </c>
      <c r="BI26" s="7">
        <v>25.035781488125298</v>
      </c>
      <c r="BJ26" s="8">
        <v>3.0324740008042799</v>
      </c>
      <c r="BK26" s="7">
        <v>15.9838844518759</v>
      </c>
      <c r="BL26" s="8">
        <v>2.1972148694615901</v>
      </c>
      <c r="BM26" s="7">
        <v>-9.0518970362493807</v>
      </c>
      <c r="BN26" s="8">
        <v>3.7445467949083602</v>
      </c>
      <c r="BO26" s="7">
        <v>32.567190312922698</v>
      </c>
      <c r="BP26" s="8">
        <v>1.47136223549745</v>
      </c>
      <c r="BQ26" s="7">
        <v>40.217719975585098</v>
      </c>
      <c r="BR26" s="8">
        <v>3.4684187587302402</v>
      </c>
      <c r="BS26" s="7">
        <v>25.5343294121448</v>
      </c>
      <c r="BT26" s="8">
        <v>2.89900926412305</v>
      </c>
      <c r="BU26" s="7">
        <v>-14.6833905634403</v>
      </c>
      <c r="BV26" s="8">
        <v>4.6805849007422804</v>
      </c>
      <c r="BW26" s="7">
        <v>28.000571679772101</v>
      </c>
      <c r="BX26" s="8">
        <v>1.6815187661528801</v>
      </c>
      <c r="BY26" s="7">
        <v>31.069709449026199</v>
      </c>
      <c r="BZ26" s="8">
        <v>3.5834894090470701</v>
      </c>
      <c r="CA26" s="7">
        <v>22.968568650778199</v>
      </c>
      <c r="CB26" s="8">
        <v>3.03976182949167</v>
      </c>
      <c r="CC26" s="7">
        <v>-8.1011407982480304</v>
      </c>
      <c r="CD26" s="8">
        <v>4.1738000025273898</v>
      </c>
      <c r="CE26" s="7">
        <v>41.981418688340803</v>
      </c>
      <c r="CF26" s="8">
        <v>1.64302824113789</v>
      </c>
      <c r="CG26" s="7">
        <v>48.392734326163698</v>
      </c>
      <c r="CH26" s="8">
        <v>3.16964371695637</v>
      </c>
      <c r="CI26" s="7">
        <v>35.512427480489499</v>
      </c>
      <c r="CJ26" s="8">
        <v>2.9261526486669598</v>
      </c>
      <c r="CK26" s="7">
        <v>-12.880306845674101</v>
      </c>
      <c r="CL26" s="8">
        <v>4.2628008732556602</v>
      </c>
      <c r="CM26" s="7">
        <v>30.416438441089099</v>
      </c>
      <c r="CN26" s="8">
        <v>1.2946994711195501</v>
      </c>
      <c r="CO26" s="7">
        <v>32.712373171871</v>
      </c>
      <c r="CP26" s="8">
        <v>3.1476841931316399</v>
      </c>
      <c r="CQ26" s="7">
        <v>27.678010499916201</v>
      </c>
      <c r="CR26" s="8">
        <v>3.0162235813115501</v>
      </c>
      <c r="CS26" s="7">
        <v>-5.0343626719547698</v>
      </c>
      <c r="CT26" s="8">
        <v>4.6051445997899902</v>
      </c>
      <c r="CU26" s="7">
        <v>22.094539975860201</v>
      </c>
      <c r="CV26" s="8">
        <v>1.48581983503364</v>
      </c>
      <c r="CW26" s="7">
        <v>24.444893534026999</v>
      </c>
      <c r="CX26" s="8">
        <v>2.76486779635706</v>
      </c>
      <c r="CY26" s="7">
        <v>19.8713365821331</v>
      </c>
      <c r="CZ26" s="8">
        <v>2.6262194743123901</v>
      </c>
      <c r="DA26" s="7">
        <v>-4.5735569518938499</v>
      </c>
      <c r="DB26" s="9">
        <v>3.7418780427004599</v>
      </c>
    </row>
    <row r="27" spans="1:106" ht="15" customHeight="1" x14ac:dyDescent="0.25">
      <c r="A27" s="10" t="s">
        <v>28</v>
      </c>
      <c r="B27" s="46">
        <v>2</v>
      </c>
      <c r="C27" s="7">
        <v>22.326105542407898</v>
      </c>
      <c r="D27" s="8">
        <v>0.76205260947853104</v>
      </c>
      <c r="E27" s="7">
        <v>26.9902194190641</v>
      </c>
      <c r="F27" s="8">
        <v>1.38749161002621</v>
      </c>
      <c r="G27" s="7">
        <v>18.385505755039599</v>
      </c>
      <c r="H27" s="8">
        <v>1.4311282892072399</v>
      </c>
      <c r="I27" s="7">
        <v>-8.6047136640244997</v>
      </c>
      <c r="J27" s="8">
        <v>2.0215164375131498</v>
      </c>
      <c r="K27" s="7">
        <v>16.7361239883978</v>
      </c>
      <c r="L27" s="8">
        <v>0.775053275591298</v>
      </c>
      <c r="M27" s="7">
        <v>16.6076717763696</v>
      </c>
      <c r="N27" s="8">
        <v>1.3488737882009001</v>
      </c>
      <c r="O27" s="7">
        <v>16.441863111837101</v>
      </c>
      <c r="P27" s="8">
        <v>1.4040798157185601</v>
      </c>
      <c r="Q27" s="7">
        <v>-0.165808664532477</v>
      </c>
      <c r="R27" s="8">
        <v>1.8208259056559699</v>
      </c>
      <c r="S27" s="7">
        <v>22.088542127102301</v>
      </c>
      <c r="T27" s="8">
        <v>0.79032149026993104</v>
      </c>
      <c r="U27" s="7">
        <v>24.8217099600915</v>
      </c>
      <c r="V27" s="8">
        <v>1.37097940087758</v>
      </c>
      <c r="W27" s="7">
        <v>20.681186973380999</v>
      </c>
      <c r="X27" s="8">
        <v>1.6560284344224401</v>
      </c>
      <c r="Y27" s="7">
        <v>-4.14052298671045</v>
      </c>
      <c r="Z27" s="8">
        <v>2.0563519556807499</v>
      </c>
      <c r="AA27" s="7">
        <v>51.061223044818398</v>
      </c>
      <c r="AB27" s="8">
        <v>1.0554696286593499</v>
      </c>
      <c r="AC27" s="7">
        <v>47.473194538087597</v>
      </c>
      <c r="AD27" s="8">
        <v>1.7255871782707799</v>
      </c>
      <c r="AE27" s="7">
        <v>51.638289130700898</v>
      </c>
      <c r="AF27" s="8">
        <v>2.08670481685493</v>
      </c>
      <c r="AG27" s="7">
        <v>4.1650945926132303</v>
      </c>
      <c r="AH27" s="8">
        <v>2.8585828248852501</v>
      </c>
      <c r="AI27" s="7">
        <v>42.083898155222101</v>
      </c>
      <c r="AJ27" s="8">
        <v>0.85683264738680098</v>
      </c>
      <c r="AK27" s="7">
        <v>45.049176955241599</v>
      </c>
      <c r="AL27" s="8">
        <v>1.6652428435484401</v>
      </c>
      <c r="AM27" s="7">
        <v>40.652796939871699</v>
      </c>
      <c r="AN27" s="8">
        <v>1.4799829364521</v>
      </c>
      <c r="AO27" s="7">
        <v>-4.3963800153698402</v>
      </c>
      <c r="AP27" s="8">
        <v>2.2686695547997</v>
      </c>
      <c r="AQ27" s="7">
        <v>33.7040118507839</v>
      </c>
      <c r="AR27" s="8">
        <v>0.89580013140213899</v>
      </c>
      <c r="AS27" s="7">
        <v>52.220102303445401</v>
      </c>
      <c r="AT27" s="8">
        <v>1.7800951778237799</v>
      </c>
      <c r="AU27" s="7">
        <v>18.745045989858902</v>
      </c>
      <c r="AV27" s="8">
        <v>1.2765611402836501</v>
      </c>
      <c r="AW27" s="7">
        <v>-33.475056313586499</v>
      </c>
      <c r="AX27" s="8">
        <v>2.1027950736015701</v>
      </c>
      <c r="AY27" s="7">
        <v>7.4434231321920601</v>
      </c>
      <c r="AZ27" s="8">
        <v>0.473080105413408</v>
      </c>
      <c r="BA27" s="7">
        <v>13.128111227494999</v>
      </c>
      <c r="BB27" s="8">
        <v>1.29614876782623</v>
      </c>
      <c r="BC27" s="7">
        <v>5.0644080710522896</v>
      </c>
      <c r="BD27" s="8">
        <v>0.79029348765459095</v>
      </c>
      <c r="BE27" s="7">
        <v>-8.0637031564426707</v>
      </c>
      <c r="BF27" s="8">
        <v>1.4081696326476301</v>
      </c>
      <c r="BG27" s="7">
        <v>30.6571497774178</v>
      </c>
      <c r="BH27" s="8">
        <v>0.78278493251663805</v>
      </c>
      <c r="BI27" s="7">
        <v>28.8511627384772</v>
      </c>
      <c r="BJ27" s="8">
        <v>1.5938948961606001</v>
      </c>
      <c r="BK27" s="7">
        <v>31.201899384274601</v>
      </c>
      <c r="BL27" s="8">
        <v>1.4135791640422899</v>
      </c>
      <c r="BM27" s="7">
        <v>2.3507366457973902</v>
      </c>
      <c r="BN27" s="8">
        <v>2.0739576434676001</v>
      </c>
      <c r="BO27" s="7">
        <v>29.9554972421748</v>
      </c>
      <c r="BP27" s="8">
        <v>0.85237625553519503</v>
      </c>
      <c r="BQ27" s="7">
        <v>31.417222488327901</v>
      </c>
      <c r="BR27" s="8">
        <v>1.5860470613248301</v>
      </c>
      <c r="BS27" s="7">
        <v>27.851219721853099</v>
      </c>
      <c r="BT27" s="8">
        <v>1.3533521262310799</v>
      </c>
      <c r="BU27" s="7">
        <v>-3.56600276647477</v>
      </c>
      <c r="BV27" s="8">
        <v>2.0219399202089101</v>
      </c>
      <c r="BW27" s="7">
        <v>28.262080771119699</v>
      </c>
      <c r="BX27" s="8">
        <v>0.76932751228260599</v>
      </c>
      <c r="BY27" s="7">
        <v>30.001105555398698</v>
      </c>
      <c r="BZ27" s="8">
        <v>1.34794410935419</v>
      </c>
      <c r="CA27" s="7">
        <v>26.376224442556701</v>
      </c>
      <c r="CB27" s="8">
        <v>1.7385828747008001</v>
      </c>
      <c r="CC27" s="7">
        <v>-3.624881112842</v>
      </c>
      <c r="CD27" s="8">
        <v>2.31083924279659</v>
      </c>
      <c r="CE27" s="7">
        <v>24.0561402941597</v>
      </c>
      <c r="CF27" s="8">
        <v>0.73746169670607598</v>
      </c>
      <c r="CG27" s="7">
        <v>27.176034380538798</v>
      </c>
      <c r="CH27" s="8">
        <v>1.4951716459472699</v>
      </c>
      <c r="CI27" s="7">
        <v>21.441900739962701</v>
      </c>
      <c r="CJ27" s="8">
        <v>1.5466638120710201</v>
      </c>
      <c r="CK27" s="7">
        <v>-5.7341336405761201</v>
      </c>
      <c r="CL27" s="8">
        <v>2.2021097088454802</v>
      </c>
      <c r="CM27" s="7">
        <v>20.760826357779301</v>
      </c>
      <c r="CN27" s="8">
        <v>0.78109841804998403</v>
      </c>
      <c r="CO27" s="7">
        <v>23.379735837295499</v>
      </c>
      <c r="CP27" s="8">
        <v>1.73045794355316</v>
      </c>
      <c r="CQ27" s="7">
        <v>17.701436252719802</v>
      </c>
      <c r="CR27" s="8">
        <v>1.3456917532047199</v>
      </c>
      <c r="CS27" s="7">
        <v>-5.6782995845757096</v>
      </c>
      <c r="CT27" s="8">
        <v>2.2758398718899802</v>
      </c>
      <c r="CU27" s="7">
        <v>31.043869085900901</v>
      </c>
      <c r="CV27" s="8">
        <v>0.89999755695241102</v>
      </c>
      <c r="CW27" s="7">
        <v>34.298305950764998</v>
      </c>
      <c r="CX27" s="8">
        <v>1.6678127815275301</v>
      </c>
      <c r="CY27" s="7">
        <v>26.000839235652901</v>
      </c>
      <c r="CZ27" s="8">
        <v>1.72359758887994</v>
      </c>
      <c r="DA27" s="7">
        <v>-8.29746671511211</v>
      </c>
      <c r="DB27" s="9">
        <v>2.3574041597635098</v>
      </c>
    </row>
    <row r="28" spans="1:106" ht="15" customHeight="1" x14ac:dyDescent="0.25">
      <c r="A28" s="10" t="s">
        <v>30</v>
      </c>
      <c r="B28" s="46">
        <v>2</v>
      </c>
      <c r="C28" s="7">
        <v>30.653355882029</v>
      </c>
      <c r="D28" s="8">
        <v>1.40685044907169</v>
      </c>
      <c r="E28" s="7">
        <v>33.535772011866499</v>
      </c>
      <c r="F28" s="8">
        <v>3.33927544346929</v>
      </c>
      <c r="G28" s="7">
        <v>31.1725502369598</v>
      </c>
      <c r="H28" s="8">
        <v>2.4531622940162201</v>
      </c>
      <c r="I28" s="7">
        <v>-2.3632217749067399</v>
      </c>
      <c r="J28" s="8">
        <v>4.1717858274277004</v>
      </c>
      <c r="K28" s="7">
        <v>46.878594535187197</v>
      </c>
      <c r="L28" s="8">
        <v>1.7013896285696299</v>
      </c>
      <c r="M28" s="7">
        <v>49.140472100546503</v>
      </c>
      <c r="N28" s="8">
        <v>3.66852165640148</v>
      </c>
      <c r="O28" s="7">
        <v>39.739178011887901</v>
      </c>
      <c r="P28" s="8">
        <v>3.15903657550726</v>
      </c>
      <c r="Q28" s="7">
        <v>-9.4012940886586005</v>
      </c>
      <c r="R28" s="8">
        <v>5.1124349024990599</v>
      </c>
      <c r="S28" s="7">
        <v>35.947143134604403</v>
      </c>
      <c r="T28" s="8">
        <v>1.31196918296057</v>
      </c>
      <c r="U28" s="7">
        <v>34.0892606981743</v>
      </c>
      <c r="V28" s="8">
        <v>3.5378219816926402</v>
      </c>
      <c r="W28" s="7">
        <v>34.799277730186901</v>
      </c>
      <c r="X28" s="8">
        <v>2.7492240146903502</v>
      </c>
      <c r="Y28" s="7">
        <v>0.71001703201259403</v>
      </c>
      <c r="Z28" s="8">
        <v>4.7954515629540904</v>
      </c>
      <c r="AA28" s="7">
        <v>42.317321319918896</v>
      </c>
      <c r="AB28" s="8">
        <v>1.58143191529559</v>
      </c>
      <c r="AC28" s="7">
        <v>43.8484923091913</v>
      </c>
      <c r="AD28" s="8">
        <v>3.2898958224661801</v>
      </c>
      <c r="AE28" s="7">
        <v>39.4283393058017</v>
      </c>
      <c r="AF28" s="8">
        <v>3.0798291439713901</v>
      </c>
      <c r="AG28" s="7">
        <v>-4.4201530033895704</v>
      </c>
      <c r="AH28" s="8">
        <v>4.66126336099589</v>
      </c>
      <c r="AI28" s="7">
        <v>33.721742476891002</v>
      </c>
      <c r="AJ28" s="8">
        <v>1.3502791512330901</v>
      </c>
      <c r="AK28" s="7">
        <v>40.794465871611202</v>
      </c>
      <c r="AL28" s="8">
        <v>2.8130116021340901</v>
      </c>
      <c r="AM28" s="7">
        <v>28.7448580906782</v>
      </c>
      <c r="AN28" s="8">
        <v>2.5519430880957299</v>
      </c>
      <c r="AO28" s="7">
        <v>-12.049607780933</v>
      </c>
      <c r="AP28" s="8">
        <v>3.9632754194828501</v>
      </c>
      <c r="AQ28" s="7">
        <v>38.031953876189498</v>
      </c>
      <c r="AR28" s="8">
        <v>1.7357386893136599</v>
      </c>
      <c r="AS28" s="7">
        <v>54.527537401127503</v>
      </c>
      <c r="AT28" s="8">
        <v>3.1619537489196499</v>
      </c>
      <c r="AU28" s="7">
        <v>23.7112307057008</v>
      </c>
      <c r="AV28" s="8">
        <v>2.59321517882162</v>
      </c>
      <c r="AW28" s="7">
        <v>-30.816306695426601</v>
      </c>
      <c r="AX28" s="8">
        <v>3.9917608704427998</v>
      </c>
      <c r="AY28" s="7">
        <v>19.4625921455102</v>
      </c>
      <c r="AZ28" s="8">
        <v>1.41835855541303</v>
      </c>
      <c r="BA28" s="7">
        <v>26.5382314144356</v>
      </c>
      <c r="BB28" s="8">
        <v>3.0399791848807798</v>
      </c>
      <c r="BC28" s="7">
        <v>15.648644412765499</v>
      </c>
      <c r="BD28" s="8">
        <v>2.4233812503842702</v>
      </c>
      <c r="BE28" s="7">
        <v>-10.889587001670099</v>
      </c>
      <c r="BF28" s="8">
        <v>3.5305382733598898</v>
      </c>
      <c r="BG28" s="7">
        <v>26.926639041468398</v>
      </c>
      <c r="BH28" s="8">
        <v>1.41546224532512</v>
      </c>
      <c r="BI28" s="7">
        <v>25.277844590594601</v>
      </c>
      <c r="BJ28" s="8">
        <v>2.9192698484483199</v>
      </c>
      <c r="BK28" s="7">
        <v>22.565710876433901</v>
      </c>
      <c r="BL28" s="8">
        <v>2.6073690818493498</v>
      </c>
      <c r="BM28" s="7">
        <v>-2.7121337141607702</v>
      </c>
      <c r="BN28" s="8">
        <v>3.9862578122449301</v>
      </c>
      <c r="BO28" s="7">
        <v>48.887692218726002</v>
      </c>
      <c r="BP28" s="8">
        <v>1.3744633637482</v>
      </c>
      <c r="BQ28" s="7">
        <v>49.579887860353402</v>
      </c>
      <c r="BR28" s="8">
        <v>3.28507580080342</v>
      </c>
      <c r="BS28" s="7">
        <v>45.469879780847599</v>
      </c>
      <c r="BT28" s="8">
        <v>2.4213673108874798</v>
      </c>
      <c r="BU28" s="7">
        <v>-4.1100080795057803</v>
      </c>
      <c r="BV28" s="8">
        <v>3.9477201671212598</v>
      </c>
      <c r="BW28" s="7">
        <v>48.248222165216802</v>
      </c>
      <c r="BX28" s="8">
        <v>1.62375559969077</v>
      </c>
      <c r="BY28" s="7">
        <v>52.336819459032597</v>
      </c>
      <c r="BZ28" s="8">
        <v>3.1148378524324798</v>
      </c>
      <c r="CA28" s="7">
        <v>39.856066530700701</v>
      </c>
      <c r="CB28" s="8">
        <v>3.2233195434752901</v>
      </c>
      <c r="CC28" s="7">
        <v>-12.480752928331899</v>
      </c>
      <c r="CD28" s="8">
        <v>4.5702829907691198</v>
      </c>
      <c r="CE28" s="7">
        <v>50.668919356064499</v>
      </c>
      <c r="CF28" s="8">
        <v>1.4516539129559101</v>
      </c>
      <c r="CG28" s="7">
        <v>58.096122733203401</v>
      </c>
      <c r="CH28" s="8">
        <v>2.5936691735405399</v>
      </c>
      <c r="CI28" s="7">
        <v>42.229035866958696</v>
      </c>
      <c r="CJ28" s="8">
        <v>2.9616942199406102</v>
      </c>
      <c r="CK28" s="7">
        <v>-15.8670868662446</v>
      </c>
      <c r="CL28" s="8">
        <v>4.08726649782826</v>
      </c>
      <c r="CM28" s="7">
        <v>22.9174838889661</v>
      </c>
      <c r="CN28" s="8">
        <v>1.2420200746279799</v>
      </c>
      <c r="CO28" s="7">
        <v>25.047180233475899</v>
      </c>
      <c r="CP28" s="8">
        <v>2.6847976744484399</v>
      </c>
      <c r="CQ28" s="7">
        <v>20.625774400589101</v>
      </c>
      <c r="CR28" s="8">
        <v>2.3316031131922101</v>
      </c>
      <c r="CS28" s="7">
        <v>-4.4214058328867099</v>
      </c>
      <c r="CT28" s="8">
        <v>3.73091418430664</v>
      </c>
      <c r="CU28" s="7">
        <v>16.837946593632001</v>
      </c>
      <c r="CV28" s="8">
        <v>1.013386561521</v>
      </c>
      <c r="CW28" s="7">
        <v>20.7829165600902</v>
      </c>
      <c r="CX28" s="8">
        <v>2.28900883523717</v>
      </c>
      <c r="CY28" s="7">
        <v>17.961507372933902</v>
      </c>
      <c r="CZ28" s="8">
        <v>2.2015920952690702</v>
      </c>
      <c r="DA28" s="7">
        <v>-2.8214091871562799</v>
      </c>
      <c r="DB28" s="9">
        <v>3.47541733905316</v>
      </c>
    </row>
    <row r="29" spans="1:106" ht="15" customHeight="1" x14ac:dyDescent="0.25">
      <c r="A29" s="10" t="s">
        <v>31</v>
      </c>
      <c r="B29" s="46">
        <v>2</v>
      </c>
      <c r="C29" s="7">
        <v>35.624838077077399</v>
      </c>
      <c r="D29" s="8">
        <v>1.43706763906399</v>
      </c>
      <c r="E29" s="7">
        <v>28.559527438532601</v>
      </c>
      <c r="F29" s="8">
        <v>2.2211834517743498</v>
      </c>
      <c r="G29" s="7">
        <v>43.7245135100165</v>
      </c>
      <c r="H29" s="8">
        <v>2.7864077714781099</v>
      </c>
      <c r="I29" s="7">
        <v>15.1649860714839</v>
      </c>
      <c r="J29" s="8">
        <v>3.2054085962316199</v>
      </c>
      <c r="K29" s="7">
        <v>30.128710330549801</v>
      </c>
      <c r="L29" s="8">
        <v>1.28591504021319</v>
      </c>
      <c r="M29" s="7">
        <v>25.821787840751199</v>
      </c>
      <c r="N29" s="8">
        <v>1.9090926119860401</v>
      </c>
      <c r="O29" s="7">
        <v>33.452783055671098</v>
      </c>
      <c r="P29" s="8">
        <v>2.4453855588407398</v>
      </c>
      <c r="Q29" s="7">
        <v>7.6309952149198201</v>
      </c>
      <c r="R29" s="8">
        <v>2.7286097604089501</v>
      </c>
      <c r="S29" s="7">
        <v>35.625498870391503</v>
      </c>
      <c r="T29" s="8">
        <v>1.1198449465254701</v>
      </c>
      <c r="U29" s="7">
        <v>29.235617472519301</v>
      </c>
      <c r="V29" s="8">
        <v>1.93222960456895</v>
      </c>
      <c r="W29" s="7">
        <v>40.891328906525999</v>
      </c>
      <c r="X29" s="8">
        <v>2.5331093829221598</v>
      </c>
      <c r="Y29" s="7">
        <v>11.655711434006699</v>
      </c>
      <c r="Z29" s="8">
        <v>3.4609050184791101</v>
      </c>
      <c r="AA29" s="7">
        <v>39.127315821242703</v>
      </c>
      <c r="AB29" s="8">
        <v>1.4257500402502901</v>
      </c>
      <c r="AC29" s="7">
        <v>30.8390771186934</v>
      </c>
      <c r="AD29" s="8">
        <v>2.2335771063461398</v>
      </c>
      <c r="AE29" s="7">
        <v>43.676586138288698</v>
      </c>
      <c r="AF29" s="8">
        <v>2.5081860619073901</v>
      </c>
      <c r="AG29" s="7">
        <v>12.8375090195953</v>
      </c>
      <c r="AH29" s="8">
        <v>3.05167683152087</v>
      </c>
      <c r="AI29" s="7">
        <v>51.687750161521798</v>
      </c>
      <c r="AJ29" s="8">
        <v>1.2056925640176499</v>
      </c>
      <c r="AK29" s="7">
        <v>44.905801575588498</v>
      </c>
      <c r="AL29" s="8">
        <v>2.4214399060676599</v>
      </c>
      <c r="AM29" s="7">
        <v>58.407891326572098</v>
      </c>
      <c r="AN29" s="8">
        <v>2.2767099214557098</v>
      </c>
      <c r="AO29" s="7">
        <v>13.5020897509836</v>
      </c>
      <c r="AP29" s="8">
        <v>3.3335990874438801</v>
      </c>
      <c r="AQ29" s="7">
        <v>34.531631388370101</v>
      </c>
      <c r="AR29" s="8">
        <v>1.4723812802632601</v>
      </c>
      <c r="AS29" s="7">
        <v>34.861223986607897</v>
      </c>
      <c r="AT29" s="8">
        <v>2.4933416359084202</v>
      </c>
      <c r="AU29" s="7">
        <v>36.2359506043815</v>
      </c>
      <c r="AV29" s="8">
        <v>2.8808161138810102</v>
      </c>
      <c r="AW29" s="7">
        <v>1.3747266177736399</v>
      </c>
      <c r="AX29" s="8">
        <v>4.0513770241522504</v>
      </c>
      <c r="AY29" s="7">
        <v>12.2790973253825</v>
      </c>
      <c r="AZ29" s="8">
        <v>0.87174452947364101</v>
      </c>
      <c r="BA29" s="7">
        <v>10.540125055417899</v>
      </c>
      <c r="BB29" s="8">
        <v>1.55888629238885</v>
      </c>
      <c r="BC29" s="7">
        <v>15.0531248476799</v>
      </c>
      <c r="BD29" s="8">
        <v>1.97468420538754</v>
      </c>
      <c r="BE29" s="7">
        <v>4.51299979226203</v>
      </c>
      <c r="BF29" s="8">
        <v>2.4094970381811098</v>
      </c>
      <c r="BG29" s="7">
        <v>33.4333319771346</v>
      </c>
      <c r="BH29" s="8">
        <v>1.26991025993755</v>
      </c>
      <c r="BI29" s="7">
        <v>29.776731375332101</v>
      </c>
      <c r="BJ29" s="8">
        <v>2.4678333976487599</v>
      </c>
      <c r="BK29" s="7">
        <v>34.304021834323997</v>
      </c>
      <c r="BL29" s="8">
        <v>2.8243349627089498</v>
      </c>
      <c r="BM29" s="7">
        <v>4.5272904589919598</v>
      </c>
      <c r="BN29" s="8">
        <v>3.83950495685071</v>
      </c>
      <c r="BO29" s="7">
        <v>31.722750828341301</v>
      </c>
      <c r="BP29" s="8">
        <v>1.2296604041511701</v>
      </c>
      <c r="BQ29" s="7">
        <v>21.0484122116845</v>
      </c>
      <c r="BR29" s="8">
        <v>2.0580040644625899</v>
      </c>
      <c r="BS29" s="7">
        <v>36.942169886571598</v>
      </c>
      <c r="BT29" s="8">
        <v>2.4505081830987598</v>
      </c>
      <c r="BU29" s="7">
        <v>15.8937576748871</v>
      </c>
      <c r="BV29" s="8">
        <v>2.9048985966981502</v>
      </c>
      <c r="BW29" s="7">
        <v>44.354393353562699</v>
      </c>
      <c r="BX29" s="8">
        <v>1.42773388467395</v>
      </c>
      <c r="BY29" s="7">
        <v>36.612412387530597</v>
      </c>
      <c r="BZ29" s="8">
        <v>2.5814872750375302</v>
      </c>
      <c r="CA29" s="7">
        <v>47.786972985904299</v>
      </c>
      <c r="CB29" s="8">
        <v>2.8424467396268001</v>
      </c>
      <c r="CC29" s="7">
        <v>11.174560598373599</v>
      </c>
      <c r="CD29" s="8">
        <v>3.69703304996882</v>
      </c>
      <c r="CE29" s="7">
        <v>45.738936740520202</v>
      </c>
      <c r="CF29" s="8">
        <v>1.3524424352742599</v>
      </c>
      <c r="CG29" s="7">
        <v>37.214621386383698</v>
      </c>
      <c r="CH29" s="8">
        <v>2.4331771023121198</v>
      </c>
      <c r="CI29" s="7">
        <v>52.414436583226703</v>
      </c>
      <c r="CJ29" s="8">
        <v>2.4400442742436401</v>
      </c>
      <c r="CK29" s="7">
        <v>15.199815196843</v>
      </c>
      <c r="CL29" s="8">
        <v>3.3854755530952798</v>
      </c>
      <c r="CM29" s="7">
        <v>33.226176591276598</v>
      </c>
      <c r="CN29" s="8">
        <v>1.3921988772951599</v>
      </c>
      <c r="CO29" s="7">
        <v>25.9403041422717</v>
      </c>
      <c r="CP29" s="8">
        <v>1.9824650750168999</v>
      </c>
      <c r="CQ29" s="7">
        <v>39.478370713614297</v>
      </c>
      <c r="CR29" s="8">
        <v>2.5078471486860998</v>
      </c>
      <c r="CS29" s="7">
        <v>13.5380665713426</v>
      </c>
      <c r="CT29" s="8">
        <v>2.9630957775209699</v>
      </c>
      <c r="CU29" s="7">
        <v>18.749515935457701</v>
      </c>
      <c r="CV29" s="8">
        <v>0.99399738468905896</v>
      </c>
      <c r="CW29" s="7">
        <v>15.180537483614801</v>
      </c>
      <c r="CX29" s="8">
        <v>1.96986357863336</v>
      </c>
      <c r="CY29" s="7">
        <v>24.191313013460299</v>
      </c>
      <c r="CZ29" s="8">
        <v>2.1383830439380498</v>
      </c>
      <c r="DA29" s="7">
        <v>9.0107755298455405</v>
      </c>
      <c r="DB29" s="9">
        <v>3.0585783971375502</v>
      </c>
    </row>
    <row r="30" spans="1:106" ht="15" customHeight="1" x14ac:dyDescent="0.25">
      <c r="A30" s="10" t="s">
        <v>32</v>
      </c>
      <c r="B30" s="46">
        <v>2</v>
      </c>
      <c r="C30" s="7">
        <v>17.637093752968301</v>
      </c>
      <c r="D30" s="8">
        <v>0.89904698005103401</v>
      </c>
      <c r="E30" s="7">
        <v>20.079531010420698</v>
      </c>
      <c r="F30" s="8">
        <v>1.71281134944762</v>
      </c>
      <c r="G30" s="7">
        <v>16.1909878385231</v>
      </c>
      <c r="H30" s="8">
        <v>1.69863090318308</v>
      </c>
      <c r="I30" s="7">
        <v>-3.88854317189756</v>
      </c>
      <c r="J30" s="8">
        <v>2.4561058506892799</v>
      </c>
      <c r="K30" s="7">
        <v>14.616967535745999</v>
      </c>
      <c r="L30" s="8">
        <v>0.85637060384802699</v>
      </c>
      <c r="M30" s="7">
        <v>15.9412716210766</v>
      </c>
      <c r="N30" s="8">
        <v>1.64124557007824</v>
      </c>
      <c r="O30" s="7">
        <v>13.3196367639377</v>
      </c>
      <c r="P30" s="8">
        <v>1.52852021278303</v>
      </c>
      <c r="Q30" s="7">
        <v>-2.6216348571388202</v>
      </c>
      <c r="R30" s="8">
        <v>2.1702833016394099</v>
      </c>
      <c r="S30" s="7">
        <v>24.805947222607699</v>
      </c>
      <c r="T30" s="8">
        <v>0.88458148251272495</v>
      </c>
      <c r="U30" s="7">
        <v>23.2755787981183</v>
      </c>
      <c r="V30" s="8">
        <v>1.8288405839701301</v>
      </c>
      <c r="W30" s="7">
        <v>24.695672331704898</v>
      </c>
      <c r="X30" s="8">
        <v>2.0562714440675798</v>
      </c>
      <c r="Y30" s="7">
        <v>1.42009353358662</v>
      </c>
      <c r="Z30" s="8">
        <v>2.73363412870731</v>
      </c>
      <c r="AA30" s="7">
        <v>40.175335014304402</v>
      </c>
      <c r="AB30" s="8">
        <v>1.21676413583535</v>
      </c>
      <c r="AC30" s="7">
        <v>36.261250397871599</v>
      </c>
      <c r="AD30" s="8">
        <v>1.9639760461854701</v>
      </c>
      <c r="AE30" s="7">
        <v>46.753452879404797</v>
      </c>
      <c r="AF30" s="8">
        <v>2.4735266387858199</v>
      </c>
      <c r="AG30" s="7">
        <v>10.4922024815332</v>
      </c>
      <c r="AH30" s="8">
        <v>2.9972590682882201</v>
      </c>
      <c r="AI30" s="7">
        <v>30.879472998783601</v>
      </c>
      <c r="AJ30" s="8">
        <v>1.0474731868642799</v>
      </c>
      <c r="AK30" s="7">
        <v>28.250734271246898</v>
      </c>
      <c r="AL30" s="8">
        <v>1.8286861071212701</v>
      </c>
      <c r="AM30" s="7">
        <v>31.485644804952699</v>
      </c>
      <c r="AN30" s="8">
        <v>1.87533484110125</v>
      </c>
      <c r="AO30" s="7">
        <v>3.2349105337058002</v>
      </c>
      <c r="AP30" s="8">
        <v>2.44491062912387</v>
      </c>
      <c r="AQ30" s="7">
        <v>43.7402182342449</v>
      </c>
      <c r="AR30" s="8">
        <v>1.11310109422346</v>
      </c>
      <c r="AS30" s="7">
        <v>54.959125901357901</v>
      </c>
      <c r="AT30" s="8">
        <v>2.2623304210137598</v>
      </c>
      <c r="AU30" s="7">
        <v>34.886463306775298</v>
      </c>
      <c r="AV30" s="8">
        <v>2.3886900009072898</v>
      </c>
      <c r="AW30" s="7">
        <v>-20.0726625945825</v>
      </c>
      <c r="AX30" s="8">
        <v>3.1386173411036502</v>
      </c>
      <c r="AY30" s="7">
        <v>21.536254699205301</v>
      </c>
      <c r="AZ30" s="8">
        <v>1.11668144978053</v>
      </c>
      <c r="BA30" s="7">
        <v>25.806227445742898</v>
      </c>
      <c r="BB30" s="8">
        <v>2.0034830415625202</v>
      </c>
      <c r="BC30" s="7">
        <v>18.771767493002699</v>
      </c>
      <c r="BD30" s="8">
        <v>2.09728909669251</v>
      </c>
      <c r="BE30" s="7">
        <v>-7.0344599527401996</v>
      </c>
      <c r="BF30" s="8">
        <v>2.7754146731973699</v>
      </c>
      <c r="BG30" s="7">
        <v>27.186034636262999</v>
      </c>
      <c r="BH30" s="8">
        <v>1.0488986726765801</v>
      </c>
      <c r="BI30" s="7">
        <v>25.067792876068399</v>
      </c>
      <c r="BJ30" s="8">
        <v>1.88094718295831</v>
      </c>
      <c r="BK30" s="7">
        <v>28.495371006852601</v>
      </c>
      <c r="BL30" s="8">
        <v>1.98792716090916</v>
      </c>
      <c r="BM30" s="7">
        <v>3.4275781307842701</v>
      </c>
      <c r="BN30" s="8">
        <v>2.9107344203036698</v>
      </c>
      <c r="BO30" s="7">
        <v>33.2652324709521</v>
      </c>
      <c r="BP30" s="8">
        <v>1.0860573028296401</v>
      </c>
      <c r="BQ30" s="7">
        <v>30.9073522130602</v>
      </c>
      <c r="BR30" s="8">
        <v>1.9830376270749701</v>
      </c>
      <c r="BS30" s="7">
        <v>34.999371605933</v>
      </c>
      <c r="BT30" s="8">
        <v>2.3410636206934701</v>
      </c>
      <c r="BU30" s="7">
        <v>4.0920193928727899</v>
      </c>
      <c r="BV30" s="8">
        <v>2.9027236846400402</v>
      </c>
      <c r="BW30" s="7">
        <v>43.521078107986398</v>
      </c>
      <c r="BX30" s="8">
        <v>1.56934357654629</v>
      </c>
      <c r="BY30" s="7">
        <v>43.593632821797399</v>
      </c>
      <c r="BZ30" s="8">
        <v>2.38608607279683</v>
      </c>
      <c r="CA30" s="7">
        <v>43.475825823871197</v>
      </c>
      <c r="CB30" s="8">
        <v>2.5216136830153899</v>
      </c>
      <c r="CC30" s="7">
        <v>-0.117806997926209</v>
      </c>
      <c r="CD30" s="8">
        <v>3.1056723991427302</v>
      </c>
      <c r="CE30" s="7">
        <v>42.763599414961497</v>
      </c>
      <c r="CF30" s="8">
        <v>1.2941663774557299</v>
      </c>
      <c r="CG30" s="7">
        <v>37.361717292611999</v>
      </c>
      <c r="CH30" s="8">
        <v>2.07687173792407</v>
      </c>
      <c r="CI30" s="7">
        <v>46.488581268819303</v>
      </c>
      <c r="CJ30" s="8">
        <v>2.77187555147502</v>
      </c>
      <c r="CK30" s="7">
        <v>9.1268639762072592</v>
      </c>
      <c r="CL30" s="8">
        <v>2.94131338770794</v>
      </c>
      <c r="CM30" s="7">
        <v>19.562420688508499</v>
      </c>
      <c r="CN30" s="8">
        <v>0.810874477836796</v>
      </c>
      <c r="CO30" s="7">
        <v>16.831340629501</v>
      </c>
      <c r="CP30" s="8">
        <v>1.4030260658606599</v>
      </c>
      <c r="CQ30" s="7">
        <v>20.886697063983998</v>
      </c>
      <c r="CR30" s="8">
        <v>1.99867077970031</v>
      </c>
      <c r="CS30" s="7">
        <v>4.05535643448302</v>
      </c>
      <c r="CT30" s="8">
        <v>2.5281246190011299</v>
      </c>
      <c r="CU30" s="7">
        <v>23.492679057064599</v>
      </c>
      <c r="CV30" s="8">
        <v>0.94961709911950998</v>
      </c>
      <c r="CW30" s="7">
        <v>20.4283067576999</v>
      </c>
      <c r="CX30" s="8">
        <v>1.60238322037218</v>
      </c>
      <c r="CY30" s="7">
        <v>24.661988721701501</v>
      </c>
      <c r="CZ30" s="8">
        <v>1.9813359081573001</v>
      </c>
      <c r="DA30" s="7">
        <v>4.2336819640015202</v>
      </c>
      <c r="DB30" s="9">
        <v>2.55324053305453</v>
      </c>
    </row>
    <row r="31" spans="1:106" ht="15" customHeight="1" x14ac:dyDescent="0.25">
      <c r="A31" s="10" t="s">
        <v>33</v>
      </c>
      <c r="B31" s="46">
        <v>2</v>
      </c>
      <c r="C31" s="7">
        <v>34.496569877728703</v>
      </c>
      <c r="D31" s="8">
        <v>1.1459740974747401</v>
      </c>
      <c r="E31" s="7">
        <v>38.548848319042101</v>
      </c>
      <c r="F31" s="8">
        <v>2.8178021742078401</v>
      </c>
      <c r="G31" s="7">
        <v>31.682797268101599</v>
      </c>
      <c r="H31" s="8">
        <v>2.5396565955020201</v>
      </c>
      <c r="I31" s="7">
        <v>-6.8660510509405404</v>
      </c>
      <c r="J31" s="8">
        <v>3.9268850497550098</v>
      </c>
      <c r="K31" s="7">
        <v>27.140991382037502</v>
      </c>
      <c r="L31" s="8">
        <v>1.23457139812886</v>
      </c>
      <c r="M31" s="7">
        <v>31.348921963290401</v>
      </c>
      <c r="N31" s="8">
        <v>2.81477502906105</v>
      </c>
      <c r="O31" s="7">
        <v>24.1781263943627</v>
      </c>
      <c r="P31" s="8">
        <v>2.2822433219884601</v>
      </c>
      <c r="Q31" s="7">
        <v>-7.1707955689277298</v>
      </c>
      <c r="R31" s="8">
        <v>3.6496503259200699</v>
      </c>
      <c r="S31" s="7">
        <v>48.825628914189998</v>
      </c>
      <c r="T31" s="8">
        <v>1.3322099923942701</v>
      </c>
      <c r="U31" s="7">
        <v>51.5450991222868</v>
      </c>
      <c r="V31" s="8">
        <v>2.6950257314148698</v>
      </c>
      <c r="W31" s="7">
        <v>47.016865762231497</v>
      </c>
      <c r="X31" s="8">
        <v>2.5962449068828701</v>
      </c>
      <c r="Y31" s="7">
        <v>-4.5282333600552498</v>
      </c>
      <c r="Z31" s="8">
        <v>3.6735433121656298</v>
      </c>
      <c r="AA31" s="7">
        <v>57.659484195156601</v>
      </c>
      <c r="AB31" s="8">
        <v>1.36708365712385</v>
      </c>
      <c r="AC31" s="7">
        <v>56.9999415991131</v>
      </c>
      <c r="AD31" s="8">
        <v>2.9304105055240601</v>
      </c>
      <c r="AE31" s="7">
        <v>58.558523810973902</v>
      </c>
      <c r="AF31" s="8">
        <v>2.5125536290535102</v>
      </c>
      <c r="AG31" s="7">
        <v>1.5585822118608199</v>
      </c>
      <c r="AH31" s="8">
        <v>3.7948002943559298</v>
      </c>
      <c r="AI31" s="7">
        <v>40.3335528992516</v>
      </c>
      <c r="AJ31" s="8">
        <v>1.5957287550478401</v>
      </c>
      <c r="AK31" s="7">
        <v>44.8817228037436</v>
      </c>
      <c r="AL31" s="8">
        <v>2.8358744895368599</v>
      </c>
      <c r="AM31" s="7">
        <v>38.121548023112098</v>
      </c>
      <c r="AN31" s="8">
        <v>2.5993520824729699</v>
      </c>
      <c r="AO31" s="7">
        <v>-6.7601747806314698</v>
      </c>
      <c r="AP31" s="8">
        <v>3.7202374115036498</v>
      </c>
      <c r="AQ31" s="7">
        <v>48.601595775629796</v>
      </c>
      <c r="AR31" s="8">
        <v>1.46845271172818</v>
      </c>
      <c r="AS31" s="7">
        <v>63.649827214246599</v>
      </c>
      <c r="AT31" s="8">
        <v>2.5837052878731099</v>
      </c>
      <c r="AU31" s="7">
        <v>36.4894365188145</v>
      </c>
      <c r="AV31" s="8">
        <v>2.6438607641409799</v>
      </c>
      <c r="AW31" s="7">
        <v>-27.160390695432099</v>
      </c>
      <c r="AX31" s="8">
        <v>3.7765970566646798</v>
      </c>
      <c r="AY31" s="7">
        <v>19.994454742818402</v>
      </c>
      <c r="AZ31" s="8">
        <v>1.3029961185921399</v>
      </c>
      <c r="BA31" s="7">
        <v>25.581888528737299</v>
      </c>
      <c r="BB31" s="8">
        <v>2.6708434432272199</v>
      </c>
      <c r="BC31" s="7">
        <v>13.3148250949755</v>
      </c>
      <c r="BD31" s="8">
        <v>2.0634041774521599</v>
      </c>
      <c r="BE31" s="7">
        <v>-12.2670634337619</v>
      </c>
      <c r="BF31" s="8">
        <v>3.1360035676114899</v>
      </c>
      <c r="BG31" s="7">
        <v>62.011687247024199</v>
      </c>
      <c r="BH31" s="8">
        <v>1.33888963902138</v>
      </c>
      <c r="BI31" s="7">
        <v>66.216560337473098</v>
      </c>
      <c r="BJ31" s="8">
        <v>2.5283206217364498</v>
      </c>
      <c r="BK31" s="7">
        <v>58.410582256719003</v>
      </c>
      <c r="BL31" s="8">
        <v>2.8431171256749601</v>
      </c>
      <c r="BM31" s="7">
        <v>-7.8059780807540404</v>
      </c>
      <c r="BN31" s="8">
        <v>3.6650860452679401</v>
      </c>
      <c r="BO31" s="7">
        <v>48.690679500152903</v>
      </c>
      <c r="BP31" s="8">
        <v>1.4963528714094501</v>
      </c>
      <c r="BQ31" s="7">
        <v>54.514638944879501</v>
      </c>
      <c r="BR31" s="8">
        <v>2.5490120782175598</v>
      </c>
      <c r="BS31" s="7">
        <v>46.015625431515502</v>
      </c>
      <c r="BT31" s="8">
        <v>2.8458811212064599</v>
      </c>
      <c r="BU31" s="7">
        <v>-8.4990135133640496</v>
      </c>
      <c r="BV31" s="8">
        <v>3.642737353392</v>
      </c>
      <c r="BW31" s="7">
        <v>49.092331447005101</v>
      </c>
      <c r="BX31" s="8">
        <v>1.1485720090637901</v>
      </c>
      <c r="BY31" s="7">
        <v>57.266852530269198</v>
      </c>
      <c r="BZ31" s="8">
        <v>2.4923482129866299</v>
      </c>
      <c r="CA31" s="7">
        <v>44.443638324368301</v>
      </c>
      <c r="CB31" s="8">
        <v>2.6302203546513101</v>
      </c>
      <c r="CC31" s="7">
        <v>-12.823214205900801</v>
      </c>
      <c r="CD31" s="8">
        <v>3.7206193039380402</v>
      </c>
      <c r="CE31" s="7">
        <v>41.033014188840603</v>
      </c>
      <c r="CF31" s="8">
        <v>1.31613315505388</v>
      </c>
      <c r="CG31" s="7">
        <v>47.234320827740802</v>
      </c>
      <c r="CH31" s="8">
        <v>2.3868066716643201</v>
      </c>
      <c r="CI31" s="7">
        <v>37.527375049925801</v>
      </c>
      <c r="CJ31" s="8">
        <v>2.5617521354069202</v>
      </c>
      <c r="CK31" s="7">
        <v>-9.7069457778150205</v>
      </c>
      <c r="CL31" s="8">
        <v>3.4727726210205101</v>
      </c>
      <c r="CM31" s="7">
        <v>36.912821767038601</v>
      </c>
      <c r="CN31" s="8">
        <v>1.3414309537466</v>
      </c>
      <c r="CO31" s="7">
        <v>39.542713252702697</v>
      </c>
      <c r="CP31" s="8">
        <v>2.6746636839395301</v>
      </c>
      <c r="CQ31" s="7">
        <v>35.972867388867897</v>
      </c>
      <c r="CR31" s="8">
        <v>2.6401494978749298</v>
      </c>
      <c r="CS31" s="7">
        <v>-3.5698458638348298</v>
      </c>
      <c r="CT31" s="8">
        <v>3.6952398759780798</v>
      </c>
      <c r="CU31" s="7">
        <v>26.936894625542902</v>
      </c>
      <c r="CV31" s="8">
        <v>1.22394685577103</v>
      </c>
      <c r="CW31" s="7">
        <v>32.318782793529103</v>
      </c>
      <c r="CX31" s="8">
        <v>2.6530959464725101</v>
      </c>
      <c r="CY31" s="7">
        <v>24.9358177192243</v>
      </c>
      <c r="CZ31" s="8">
        <v>2.43197043394713</v>
      </c>
      <c r="DA31" s="7">
        <v>-7.3829650743048996</v>
      </c>
      <c r="DB31" s="9">
        <v>3.8472593539187598</v>
      </c>
    </row>
    <row r="32" spans="1:106" ht="15" customHeight="1" x14ac:dyDescent="0.25">
      <c r="A32" s="10" t="s">
        <v>34</v>
      </c>
      <c r="B32" s="46">
        <v>2</v>
      </c>
      <c r="C32" s="7">
        <v>37.034762774279002</v>
      </c>
      <c r="D32" s="8">
        <v>1.1574423465997701</v>
      </c>
      <c r="E32" s="7">
        <v>40.967321037807899</v>
      </c>
      <c r="F32" s="8">
        <v>2.41489233827973</v>
      </c>
      <c r="G32" s="7">
        <v>31.267166055539398</v>
      </c>
      <c r="H32" s="8">
        <v>2.1455566853924601</v>
      </c>
      <c r="I32" s="7">
        <v>-9.70015498226857</v>
      </c>
      <c r="J32" s="8">
        <v>3.3595953614574801</v>
      </c>
      <c r="K32" s="7">
        <v>46.112502727827703</v>
      </c>
      <c r="L32" s="8">
        <v>1.2353503734712601</v>
      </c>
      <c r="M32" s="7">
        <v>45.8984375846848</v>
      </c>
      <c r="N32" s="8">
        <v>2.2255147881719699</v>
      </c>
      <c r="O32" s="7">
        <v>45.165874948603303</v>
      </c>
      <c r="P32" s="8">
        <v>2.3546832004710798</v>
      </c>
      <c r="Q32" s="7">
        <v>-0.73256263608153205</v>
      </c>
      <c r="R32" s="8">
        <v>3.08416947640834</v>
      </c>
      <c r="S32" s="7">
        <v>41.327593506926199</v>
      </c>
      <c r="T32" s="8">
        <v>1.40959035829997</v>
      </c>
      <c r="U32" s="7">
        <v>42.620688641057903</v>
      </c>
      <c r="V32" s="8">
        <v>2.7187550239806799</v>
      </c>
      <c r="W32" s="7">
        <v>40.148752552631997</v>
      </c>
      <c r="X32" s="8">
        <v>1.9370108385007301</v>
      </c>
      <c r="Y32" s="7">
        <v>-2.4719360884258799</v>
      </c>
      <c r="Z32" s="8">
        <v>2.9813657807732001</v>
      </c>
      <c r="AA32" s="7">
        <v>55.049249888620899</v>
      </c>
      <c r="AB32" s="8">
        <v>1.19306243597269</v>
      </c>
      <c r="AC32" s="7">
        <v>50.796704497020798</v>
      </c>
      <c r="AD32" s="8">
        <v>2.6027953112686801</v>
      </c>
      <c r="AE32" s="7">
        <v>55.975603205973599</v>
      </c>
      <c r="AF32" s="8">
        <v>2.1807699039221302</v>
      </c>
      <c r="AG32" s="7">
        <v>5.1788987089527501</v>
      </c>
      <c r="AH32" s="8">
        <v>3.1360663834697999</v>
      </c>
      <c r="AI32" s="7">
        <v>24.369827349658401</v>
      </c>
      <c r="AJ32" s="8">
        <v>0.98920696993022605</v>
      </c>
      <c r="AK32" s="7">
        <v>27.206871369183201</v>
      </c>
      <c r="AL32" s="8">
        <v>2.3188831330021</v>
      </c>
      <c r="AM32" s="7">
        <v>19.992435917933499</v>
      </c>
      <c r="AN32" s="8">
        <v>1.80071307580841</v>
      </c>
      <c r="AO32" s="7">
        <v>-7.2144354512497699</v>
      </c>
      <c r="AP32" s="8">
        <v>3.1982680080405399</v>
      </c>
      <c r="AQ32" s="7">
        <v>37.265597828148202</v>
      </c>
      <c r="AR32" s="8">
        <v>1.3225210752737699</v>
      </c>
      <c r="AS32" s="7">
        <v>59.789376925171403</v>
      </c>
      <c r="AT32" s="8">
        <v>2.6524828823155699</v>
      </c>
      <c r="AU32" s="7">
        <v>18.8365541055134</v>
      </c>
      <c r="AV32" s="8">
        <v>1.82570526085797</v>
      </c>
      <c r="AW32" s="7">
        <v>-40.952822819657897</v>
      </c>
      <c r="AX32" s="8">
        <v>3.1997018817974099</v>
      </c>
      <c r="AY32" s="7">
        <v>6.1725771338019104</v>
      </c>
      <c r="AZ32" s="8">
        <v>0.66326153777230801</v>
      </c>
      <c r="BA32" s="7">
        <v>12.628730264635401</v>
      </c>
      <c r="BB32" s="8">
        <v>2.01099385652144</v>
      </c>
      <c r="BC32" s="7">
        <v>2.67015986815785</v>
      </c>
      <c r="BD32" s="8">
        <v>0.58394177281346404</v>
      </c>
      <c r="BE32" s="7">
        <v>-9.9585703964775298</v>
      </c>
      <c r="BF32" s="8">
        <v>2.1493998086625199</v>
      </c>
      <c r="BG32" s="7">
        <v>47.5373708680427</v>
      </c>
      <c r="BH32" s="8">
        <v>1.1282285367428999</v>
      </c>
      <c r="BI32" s="7">
        <v>49.637243517092102</v>
      </c>
      <c r="BJ32" s="8">
        <v>2.3362713955903001</v>
      </c>
      <c r="BK32" s="7">
        <v>42.683573646509402</v>
      </c>
      <c r="BL32" s="8">
        <v>2.33395714614106</v>
      </c>
      <c r="BM32" s="7">
        <v>-6.9536698705826696</v>
      </c>
      <c r="BN32" s="8">
        <v>3.50382167703459</v>
      </c>
      <c r="BO32" s="7">
        <v>38.7937601318513</v>
      </c>
      <c r="BP32" s="8">
        <v>1.18819599668465</v>
      </c>
      <c r="BQ32" s="7">
        <v>41.633014503904803</v>
      </c>
      <c r="BR32" s="8">
        <v>2.4180288852968799</v>
      </c>
      <c r="BS32" s="7">
        <v>33.644926153891802</v>
      </c>
      <c r="BT32" s="8">
        <v>2.276378158954</v>
      </c>
      <c r="BU32" s="7">
        <v>-7.98808835001297</v>
      </c>
      <c r="BV32" s="8">
        <v>3.2793979463477401</v>
      </c>
      <c r="BW32" s="7">
        <v>31.326144041297699</v>
      </c>
      <c r="BX32" s="8">
        <v>1.2461869745257601</v>
      </c>
      <c r="BY32" s="7">
        <v>39.924224286363703</v>
      </c>
      <c r="BZ32" s="8">
        <v>2.2725620479177899</v>
      </c>
      <c r="CA32" s="7">
        <v>22.610266795746199</v>
      </c>
      <c r="CB32" s="8">
        <v>2.02317485379595</v>
      </c>
      <c r="CC32" s="7">
        <v>-17.313957490617501</v>
      </c>
      <c r="CD32" s="8">
        <v>2.59688307062458</v>
      </c>
      <c r="CE32" s="7">
        <v>11.8896198934527</v>
      </c>
      <c r="CF32" s="8">
        <v>0.597509799863161</v>
      </c>
      <c r="CG32" s="7">
        <v>14.462259893906401</v>
      </c>
      <c r="CH32" s="8">
        <v>1.44081018743544</v>
      </c>
      <c r="CI32" s="7">
        <v>9.9854562592140006</v>
      </c>
      <c r="CJ32" s="8">
        <v>1.3436908112918999</v>
      </c>
      <c r="CK32" s="7">
        <v>-4.4768036346923603</v>
      </c>
      <c r="CL32" s="8">
        <v>2.0396645704581702</v>
      </c>
      <c r="CM32" s="7">
        <v>36.966799771087203</v>
      </c>
      <c r="CN32" s="8">
        <v>1.04066590390182</v>
      </c>
      <c r="CO32" s="7">
        <v>39.710321071617699</v>
      </c>
      <c r="CP32" s="8">
        <v>2.2891386568415601</v>
      </c>
      <c r="CQ32" s="7">
        <v>30.773901363385601</v>
      </c>
      <c r="CR32" s="8">
        <v>2.0424724723264398</v>
      </c>
      <c r="CS32" s="7">
        <v>-8.9364197082320498</v>
      </c>
      <c r="CT32" s="8">
        <v>3.0981834247189002</v>
      </c>
      <c r="CU32" s="7">
        <v>20.746986739774599</v>
      </c>
      <c r="CV32" s="8">
        <v>0.92606152111964102</v>
      </c>
      <c r="CW32" s="7">
        <v>22.198982587099199</v>
      </c>
      <c r="CX32" s="8">
        <v>2.0197440590801299</v>
      </c>
      <c r="CY32" s="7">
        <v>20.306791369569599</v>
      </c>
      <c r="CZ32" s="8">
        <v>1.5420347179115199</v>
      </c>
      <c r="DA32" s="7">
        <v>-1.8921912175295701</v>
      </c>
      <c r="DB32" s="9">
        <v>2.6387410686919099</v>
      </c>
    </row>
    <row r="33" spans="1:106" ht="15" customHeight="1" x14ac:dyDescent="0.25">
      <c r="A33" s="10" t="s">
        <v>35</v>
      </c>
      <c r="B33" s="46">
        <v>2</v>
      </c>
      <c r="C33" s="7">
        <v>25.373004520425599</v>
      </c>
      <c r="D33" s="8">
        <v>1.4819106378687099</v>
      </c>
      <c r="E33" s="7">
        <v>22.680245246864501</v>
      </c>
      <c r="F33" s="8">
        <v>3.0108938203421398</v>
      </c>
      <c r="G33" s="7">
        <v>25.925458988360099</v>
      </c>
      <c r="H33" s="8">
        <v>3.0944623987679698</v>
      </c>
      <c r="I33" s="7">
        <v>3.2452137414955402</v>
      </c>
      <c r="J33" s="8">
        <v>4.0315313716018402</v>
      </c>
      <c r="K33" s="7">
        <v>26.0119534297252</v>
      </c>
      <c r="L33" s="8">
        <v>1.4838409086576501</v>
      </c>
      <c r="M33" s="7">
        <v>25.385490567554701</v>
      </c>
      <c r="N33" s="8">
        <v>2.9333893379698099</v>
      </c>
      <c r="O33" s="7">
        <v>25.785797383542501</v>
      </c>
      <c r="P33" s="8">
        <v>3.31048246219029</v>
      </c>
      <c r="Q33" s="7">
        <v>0.40030681598779</v>
      </c>
      <c r="R33" s="8">
        <v>4.5042587337223301</v>
      </c>
      <c r="S33" s="7">
        <v>24.9415853806752</v>
      </c>
      <c r="T33" s="8">
        <v>1.5734279941924101</v>
      </c>
      <c r="U33" s="7">
        <v>21.2930232354305</v>
      </c>
      <c r="V33" s="8">
        <v>2.8314979879520998</v>
      </c>
      <c r="W33" s="7">
        <v>26.445557556689899</v>
      </c>
      <c r="X33" s="8">
        <v>3.57072124382533</v>
      </c>
      <c r="Y33" s="7">
        <v>5.1525343212593597</v>
      </c>
      <c r="Z33" s="8">
        <v>4.4911918405347597</v>
      </c>
      <c r="AA33" s="7">
        <v>31.290332204485999</v>
      </c>
      <c r="AB33" s="8">
        <v>1.5403501520210801</v>
      </c>
      <c r="AC33" s="7">
        <v>26.708660302117799</v>
      </c>
      <c r="AD33" s="8">
        <v>3.2019377570942802</v>
      </c>
      <c r="AE33" s="7">
        <v>36.435796350901597</v>
      </c>
      <c r="AF33" s="8">
        <v>3.6087100581410301</v>
      </c>
      <c r="AG33" s="7">
        <v>9.7271360487838301</v>
      </c>
      <c r="AH33" s="8">
        <v>4.6890629213441404</v>
      </c>
      <c r="AI33" s="7">
        <v>29.1942408067621</v>
      </c>
      <c r="AJ33" s="8">
        <v>1.5765864038947801</v>
      </c>
      <c r="AK33" s="7">
        <v>28.345255562588299</v>
      </c>
      <c r="AL33" s="8">
        <v>3.0506100315201299</v>
      </c>
      <c r="AM33" s="7">
        <v>29.357482160166001</v>
      </c>
      <c r="AN33" s="8">
        <v>3.73283372188263</v>
      </c>
      <c r="AO33" s="7">
        <v>1.0122265975777001</v>
      </c>
      <c r="AP33" s="8">
        <v>4.5093945244023397</v>
      </c>
      <c r="AQ33" s="7">
        <v>43.592855703472999</v>
      </c>
      <c r="AR33" s="8">
        <v>1.3947470773873001</v>
      </c>
      <c r="AS33" s="7">
        <v>60.0789137299939</v>
      </c>
      <c r="AT33" s="8">
        <v>3.3458213873496598</v>
      </c>
      <c r="AU33" s="7">
        <v>31.0411836772582</v>
      </c>
      <c r="AV33" s="8">
        <v>3.4679111976877102</v>
      </c>
      <c r="AW33" s="7">
        <v>-29.0377300527358</v>
      </c>
      <c r="AX33" s="8">
        <v>5.2478781251385103</v>
      </c>
      <c r="AY33" s="7">
        <v>17.429161077115701</v>
      </c>
      <c r="AZ33" s="8">
        <v>1.3898982301812</v>
      </c>
      <c r="BA33" s="7">
        <v>21.141590830672001</v>
      </c>
      <c r="BB33" s="8">
        <v>2.79426970441222</v>
      </c>
      <c r="BC33" s="7">
        <v>11.7412853785499</v>
      </c>
      <c r="BD33" s="8">
        <v>2.2290606672332101</v>
      </c>
      <c r="BE33" s="7">
        <v>-9.4003054521220601</v>
      </c>
      <c r="BF33" s="8">
        <v>3.4189852037035702</v>
      </c>
      <c r="BG33" s="7">
        <v>28.1877538572747</v>
      </c>
      <c r="BH33" s="8">
        <v>1.7110724986332499</v>
      </c>
      <c r="BI33" s="7">
        <v>23.897635853886701</v>
      </c>
      <c r="BJ33" s="8">
        <v>3.3597860055684001</v>
      </c>
      <c r="BK33" s="7">
        <v>32.73460353622</v>
      </c>
      <c r="BL33" s="8">
        <v>3.4838296601125398</v>
      </c>
      <c r="BM33" s="7">
        <v>8.8369676823333396</v>
      </c>
      <c r="BN33" s="8">
        <v>4.7595088164827404</v>
      </c>
      <c r="BO33" s="7">
        <v>35.925829877028796</v>
      </c>
      <c r="BP33" s="8">
        <v>1.73256923002355</v>
      </c>
      <c r="BQ33" s="7">
        <v>35.7451273172016</v>
      </c>
      <c r="BR33" s="8">
        <v>3.37445019625939</v>
      </c>
      <c r="BS33" s="7">
        <v>34.8243542288998</v>
      </c>
      <c r="BT33" s="8">
        <v>3.5458221296847401</v>
      </c>
      <c r="BU33" s="7">
        <v>-0.92077308830187099</v>
      </c>
      <c r="BV33" s="8">
        <v>4.5208223728714199</v>
      </c>
      <c r="BW33" s="7">
        <v>46.612195885052799</v>
      </c>
      <c r="BX33" s="8">
        <v>1.9699903990930001</v>
      </c>
      <c r="BY33" s="7">
        <v>48.053019497244001</v>
      </c>
      <c r="BZ33" s="8">
        <v>3.8668998306956301</v>
      </c>
      <c r="CA33" s="7">
        <v>42.1326402602594</v>
      </c>
      <c r="CB33" s="8">
        <v>3.9119144428727801</v>
      </c>
      <c r="CC33" s="7">
        <v>-5.9203792369846502</v>
      </c>
      <c r="CD33" s="8">
        <v>5.2975281332225101</v>
      </c>
      <c r="CE33" s="7">
        <v>41.026851022187003</v>
      </c>
      <c r="CF33" s="8">
        <v>1.71545674584867</v>
      </c>
      <c r="CG33" s="7">
        <v>42.576593364623399</v>
      </c>
      <c r="CH33" s="8">
        <v>3.3771583014615998</v>
      </c>
      <c r="CI33" s="7">
        <v>39.378455773010103</v>
      </c>
      <c r="CJ33" s="8">
        <v>3.8777601348133701</v>
      </c>
      <c r="CK33" s="7">
        <v>-3.1981375916132402</v>
      </c>
      <c r="CL33" s="8">
        <v>4.83343806509777</v>
      </c>
      <c r="CM33" s="7">
        <v>21.245652839399799</v>
      </c>
      <c r="CN33" s="8">
        <v>1.3890858431772599</v>
      </c>
      <c r="CO33" s="7">
        <v>18.549604183312201</v>
      </c>
      <c r="CP33" s="8">
        <v>3.09583571666936</v>
      </c>
      <c r="CQ33" s="7">
        <v>21.184875656012199</v>
      </c>
      <c r="CR33" s="8">
        <v>3.2349306424202502</v>
      </c>
      <c r="CS33" s="7">
        <v>2.6352714727000199</v>
      </c>
      <c r="CT33" s="8">
        <v>4.9548049152258002</v>
      </c>
      <c r="CU33" s="7">
        <v>31.893655701914799</v>
      </c>
      <c r="CV33" s="8">
        <v>1.67348135748778</v>
      </c>
      <c r="CW33" s="7">
        <v>36.618015142414897</v>
      </c>
      <c r="CX33" s="8">
        <v>3.6611976453845201</v>
      </c>
      <c r="CY33" s="7">
        <v>29.577944864087101</v>
      </c>
      <c r="CZ33" s="8">
        <v>3.9468185480151199</v>
      </c>
      <c r="DA33" s="7">
        <v>-7.0400702783277502</v>
      </c>
      <c r="DB33" s="9">
        <v>5.3959412407352696</v>
      </c>
    </row>
    <row r="34" spans="1:106" ht="15" customHeight="1" x14ac:dyDescent="0.25">
      <c r="A34" s="10" t="s">
        <v>36</v>
      </c>
      <c r="B34" s="46">
        <v>2</v>
      </c>
      <c r="C34" s="7">
        <v>28.5887764923662</v>
      </c>
      <c r="D34" s="8">
        <v>1.35492732959303</v>
      </c>
      <c r="E34" s="7">
        <v>31.943857041702401</v>
      </c>
      <c r="F34" s="8">
        <v>2.98357726547269</v>
      </c>
      <c r="G34" s="7">
        <v>29.2754176749417</v>
      </c>
      <c r="H34" s="8">
        <v>2.1222723211327001</v>
      </c>
      <c r="I34" s="7">
        <v>-2.66843936676069</v>
      </c>
      <c r="J34" s="8">
        <v>3.5729030944336202</v>
      </c>
      <c r="K34" s="7">
        <v>31.597957644394299</v>
      </c>
      <c r="L34" s="8">
        <v>1.54619073336886</v>
      </c>
      <c r="M34" s="7">
        <v>30.249870434933602</v>
      </c>
      <c r="N34" s="8">
        <v>3.6383223527969899</v>
      </c>
      <c r="O34" s="7">
        <v>33.531132801405903</v>
      </c>
      <c r="P34" s="8">
        <v>2.4069014323189601</v>
      </c>
      <c r="Q34" s="7">
        <v>3.2812623664723102</v>
      </c>
      <c r="R34" s="8">
        <v>4.0562961741206003</v>
      </c>
      <c r="S34" s="7">
        <v>40.451400928987198</v>
      </c>
      <c r="T34" s="8">
        <v>1.2400176413225501</v>
      </c>
      <c r="U34" s="7">
        <v>42.084262941586097</v>
      </c>
      <c r="V34" s="8">
        <v>2.8877392905999399</v>
      </c>
      <c r="W34" s="7">
        <v>36.334293282426898</v>
      </c>
      <c r="X34" s="8">
        <v>2.8815896199528699</v>
      </c>
      <c r="Y34" s="7">
        <v>-5.7499696591592002</v>
      </c>
      <c r="Z34" s="8">
        <v>4.1236651261011996</v>
      </c>
      <c r="AA34" s="7">
        <v>28.364115542216101</v>
      </c>
      <c r="AB34" s="8">
        <v>1.1778654831150499</v>
      </c>
      <c r="AC34" s="7">
        <v>27.157831162408701</v>
      </c>
      <c r="AD34" s="8">
        <v>2.5612286459799298</v>
      </c>
      <c r="AE34" s="7">
        <v>32.746370464912097</v>
      </c>
      <c r="AF34" s="8">
        <v>1.9991019482732499</v>
      </c>
      <c r="AG34" s="7">
        <v>5.5885393025033201</v>
      </c>
      <c r="AH34" s="8">
        <v>3.5702526739021798</v>
      </c>
      <c r="AI34" s="7">
        <v>51.969860329670702</v>
      </c>
      <c r="AJ34" s="8">
        <v>1.17620036240323</v>
      </c>
      <c r="AK34" s="7">
        <v>50.456846580476999</v>
      </c>
      <c r="AL34" s="8">
        <v>2.9583845009566598</v>
      </c>
      <c r="AM34" s="7">
        <v>50.582181478351202</v>
      </c>
      <c r="AN34" s="8">
        <v>2.7007590953395102</v>
      </c>
      <c r="AO34" s="7">
        <v>0.125334897874183</v>
      </c>
      <c r="AP34" s="8">
        <v>3.9758658879650999</v>
      </c>
      <c r="AQ34" s="7">
        <v>49.326731767298298</v>
      </c>
      <c r="AR34" s="8">
        <v>1.4800447671008901</v>
      </c>
      <c r="AS34" s="7">
        <v>54.953700545159201</v>
      </c>
      <c r="AT34" s="8">
        <v>3.5580036494584801</v>
      </c>
      <c r="AU34" s="7">
        <v>43.5008208262594</v>
      </c>
      <c r="AV34" s="8">
        <v>2.47293307080934</v>
      </c>
      <c r="AW34" s="7">
        <v>-11.452879718899799</v>
      </c>
      <c r="AX34" s="8">
        <v>4.4025516932090802</v>
      </c>
      <c r="AY34" s="7">
        <v>9.7267271871312708</v>
      </c>
      <c r="AZ34" s="8">
        <v>0.83205729094181802</v>
      </c>
      <c r="BA34" s="7">
        <v>9.4312000686344408</v>
      </c>
      <c r="BB34" s="8">
        <v>1.4478531539008701</v>
      </c>
      <c r="BC34" s="7">
        <v>12.223109344416599</v>
      </c>
      <c r="BD34" s="8">
        <v>2.0118967183763501</v>
      </c>
      <c r="BE34" s="7">
        <v>2.79190927578215</v>
      </c>
      <c r="BF34" s="8">
        <v>2.2834353406159602</v>
      </c>
      <c r="BG34" s="7">
        <v>33.085743230073099</v>
      </c>
      <c r="BH34" s="8">
        <v>1.23506498268769</v>
      </c>
      <c r="BI34" s="7">
        <v>34.741645590606801</v>
      </c>
      <c r="BJ34" s="8">
        <v>3.08788546838234</v>
      </c>
      <c r="BK34" s="7">
        <v>29.2145735071141</v>
      </c>
      <c r="BL34" s="8">
        <v>2.49480057910734</v>
      </c>
      <c r="BM34" s="7">
        <v>-5.5270720834927598</v>
      </c>
      <c r="BN34" s="8">
        <v>3.83685805023979</v>
      </c>
      <c r="BO34" s="7">
        <v>32.314781890148303</v>
      </c>
      <c r="BP34" s="8">
        <v>1.2426600728008399</v>
      </c>
      <c r="BQ34" s="7">
        <v>32.523277008478203</v>
      </c>
      <c r="BR34" s="8">
        <v>2.9199273270250901</v>
      </c>
      <c r="BS34" s="7">
        <v>31.571479915229801</v>
      </c>
      <c r="BT34" s="8">
        <v>2.9440501616647898</v>
      </c>
      <c r="BU34" s="7">
        <v>-0.951797093248405</v>
      </c>
      <c r="BV34" s="8">
        <v>4.1762135120204897</v>
      </c>
      <c r="BW34" s="7">
        <v>22.475315940781002</v>
      </c>
      <c r="BX34" s="8">
        <v>1.2637549158017001</v>
      </c>
      <c r="BY34" s="7">
        <v>19.796452320365699</v>
      </c>
      <c r="BZ34" s="8">
        <v>2.3758805085438</v>
      </c>
      <c r="CA34" s="7">
        <v>24.740057101635301</v>
      </c>
      <c r="CB34" s="8">
        <v>2.2922476978573099</v>
      </c>
      <c r="CC34" s="7">
        <v>4.9436047812695803</v>
      </c>
      <c r="CD34" s="8">
        <v>3.0315832135957299</v>
      </c>
      <c r="CE34" s="7">
        <v>42.061948800219803</v>
      </c>
      <c r="CF34" s="8">
        <v>1.3170864390292101</v>
      </c>
      <c r="CG34" s="7">
        <v>40.235039473613497</v>
      </c>
      <c r="CH34" s="8">
        <v>3.6376397626995098</v>
      </c>
      <c r="CI34" s="7">
        <v>40.680937898640401</v>
      </c>
      <c r="CJ34" s="8">
        <v>2.8007510034637502</v>
      </c>
      <c r="CK34" s="7">
        <v>0.44589842502696098</v>
      </c>
      <c r="CL34" s="8">
        <v>4.7148755763138102</v>
      </c>
      <c r="CM34" s="7">
        <v>27.688228414548501</v>
      </c>
      <c r="CN34" s="8">
        <v>1.1586582736181501</v>
      </c>
      <c r="CO34" s="7">
        <v>22.676831603070401</v>
      </c>
      <c r="CP34" s="8">
        <v>2.6893733403001701</v>
      </c>
      <c r="CQ34" s="7">
        <v>31.967000767541599</v>
      </c>
      <c r="CR34" s="8">
        <v>2.3574367582260098</v>
      </c>
      <c r="CS34" s="7">
        <v>9.2901691644711999</v>
      </c>
      <c r="CT34" s="8">
        <v>3.4558033921895901</v>
      </c>
      <c r="CU34" s="7">
        <v>16.730995662563299</v>
      </c>
      <c r="CV34" s="8">
        <v>0.88456604087870105</v>
      </c>
      <c r="CW34" s="7">
        <v>12.87760920789</v>
      </c>
      <c r="CX34" s="8">
        <v>2.2916673770921201</v>
      </c>
      <c r="CY34" s="7">
        <v>22.440778890538802</v>
      </c>
      <c r="CZ34" s="8">
        <v>2.1396344395917199</v>
      </c>
      <c r="DA34" s="7">
        <v>9.5631696826488195</v>
      </c>
      <c r="DB34" s="9">
        <v>3.3087594182628601</v>
      </c>
    </row>
    <row r="35" spans="1:106" ht="15" customHeight="1" x14ac:dyDescent="0.25">
      <c r="A35" s="10" t="s">
        <v>37</v>
      </c>
      <c r="B35" s="46">
        <v>2</v>
      </c>
      <c r="C35" s="7">
        <v>32.847372117656903</v>
      </c>
      <c r="D35" s="8">
        <v>1.02814833594377</v>
      </c>
      <c r="E35" s="7">
        <v>37.734229593558901</v>
      </c>
      <c r="F35" s="8">
        <v>2.2406192934062701</v>
      </c>
      <c r="G35" s="7">
        <v>30.714179981381999</v>
      </c>
      <c r="H35" s="8">
        <v>2.3457742667874202</v>
      </c>
      <c r="I35" s="7">
        <v>-7.02004961217692</v>
      </c>
      <c r="J35" s="8">
        <v>3.46234851684815</v>
      </c>
      <c r="K35" s="7">
        <v>28.067569644053901</v>
      </c>
      <c r="L35" s="8">
        <v>0.93990493088426397</v>
      </c>
      <c r="M35" s="7">
        <v>29.467349512985901</v>
      </c>
      <c r="N35" s="8">
        <v>1.91680692908673</v>
      </c>
      <c r="O35" s="7">
        <v>27.729207918265502</v>
      </c>
      <c r="P35" s="8">
        <v>2.15028823188953</v>
      </c>
      <c r="Q35" s="7">
        <v>-1.73814159472037</v>
      </c>
      <c r="R35" s="8">
        <v>3.0748458355384001</v>
      </c>
      <c r="S35" s="7">
        <v>47.731831155045597</v>
      </c>
      <c r="T35" s="8">
        <v>1.0691335300178</v>
      </c>
      <c r="U35" s="7">
        <v>47.7672135714961</v>
      </c>
      <c r="V35" s="8">
        <v>2.21391126342494</v>
      </c>
      <c r="W35" s="7">
        <v>43.975278664174802</v>
      </c>
      <c r="X35" s="8">
        <v>2.2496328043596598</v>
      </c>
      <c r="Y35" s="7">
        <v>-3.79193490732131</v>
      </c>
      <c r="Z35" s="8">
        <v>3.0432296435327002</v>
      </c>
      <c r="AA35" s="7">
        <v>56.2366120407059</v>
      </c>
      <c r="AB35" s="8">
        <v>1.46002603674417</v>
      </c>
      <c r="AC35" s="7">
        <v>58.061716244134097</v>
      </c>
      <c r="AD35" s="8">
        <v>2.6324530222531299</v>
      </c>
      <c r="AE35" s="7">
        <v>50.8560964589986</v>
      </c>
      <c r="AF35" s="8">
        <v>2.5534302076142299</v>
      </c>
      <c r="AG35" s="7">
        <v>-7.2056197851355197</v>
      </c>
      <c r="AH35" s="8">
        <v>3.8994451966913899</v>
      </c>
      <c r="AI35" s="7">
        <v>38.801079547096698</v>
      </c>
      <c r="AJ35" s="8">
        <v>1.10158983015479</v>
      </c>
      <c r="AK35" s="7">
        <v>42.8171431806445</v>
      </c>
      <c r="AL35" s="8">
        <v>1.8900796985573001</v>
      </c>
      <c r="AM35" s="7">
        <v>30.680800006590399</v>
      </c>
      <c r="AN35" s="8">
        <v>2.21001332577401</v>
      </c>
      <c r="AO35" s="7">
        <v>-12.136343174054099</v>
      </c>
      <c r="AP35" s="8">
        <v>2.90472064490949</v>
      </c>
      <c r="AQ35" s="7">
        <v>44.177712515924597</v>
      </c>
      <c r="AR35" s="8">
        <v>1.27913621898998</v>
      </c>
      <c r="AS35" s="7">
        <v>60.659747507599803</v>
      </c>
      <c r="AT35" s="8">
        <v>2.4301059477728999</v>
      </c>
      <c r="AU35" s="7">
        <v>27.735347494018999</v>
      </c>
      <c r="AV35" s="8">
        <v>1.97350700257186</v>
      </c>
      <c r="AW35" s="7">
        <v>-32.924400013580801</v>
      </c>
      <c r="AX35" s="8">
        <v>2.8321589185947298</v>
      </c>
      <c r="AY35" s="7">
        <v>10.937928519404901</v>
      </c>
      <c r="AZ35" s="8">
        <v>0.76192628949187002</v>
      </c>
      <c r="BA35" s="7">
        <v>15.5821817601392</v>
      </c>
      <c r="BB35" s="8">
        <v>1.88160648854152</v>
      </c>
      <c r="BC35" s="7">
        <v>6.7280438918431704</v>
      </c>
      <c r="BD35" s="8">
        <v>1.0307653728550801</v>
      </c>
      <c r="BE35" s="7">
        <v>-8.8541378682960001</v>
      </c>
      <c r="BF35" s="8">
        <v>2.0894631090067901</v>
      </c>
      <c r="BG35" s="7">
        <v>42.4649826615845</v>
      </c>
      <c r="BH35" s="8">
        <v>1.16796822334822</v>
      </c>
      <c r="BI35" s="7">
        <v>42.853115137237303</v>
      </c>
      <c r="BJ35" s="8">
        <v>2.25883519361712</v>
      </c>
      <c r="BK35" s="7">
        <v>38.791641180667398</v>
      </c>
      <c r="BL35" s="8">
        <v>2.113648156345</v>
      </c>
      <c r="BM35" s="7">
        <v>-4.0614739565699196</v>
      </c>
      <c r="BN35" s="8">
        <v>3.0184967318422902</v>
      </c>
      <c r="BO35" s="7">
        <v>47.651239772980801</v>
      </c>
      <c r="BP35" s="8">
        <v>1.2513806869084101</v>
      </c>
      <c r="BQ35" s="7">
        <v>54.502810508855298</v>
      </c>
      <c r="BR35" s="8">
        <v>2.2839682136613702</v>
      </c>
      <c r="BS35" s="7">
        <v>37.597414379785903</v>
      </c>
      <c r="BT35" s="8">
        <v>2.3907556543545101</v>
      </c>
      <c r="BU35" s="7">
        <v>-16.905396129069398</v>
      </c>
      <c r="BV35" s="8">
        <v>3.2599694618565902</v>
      </c>
      <c r="BW35" s="7">
        <v>35.524627041220597</v>
      </c>
      <c r="BX35" s="8">
        <v>1.21237322993757</v>
      </c>
      <c r="BY35" s="7">
        <v>42.862300185947298</v>
      </c>
      <c r="BZ35" s="8">
        <v>2.6817553061241699</v>
      </c>
      <c r="CA35" s="7">
        <v>30.102901788323301</v>
      </c>
      <c r="CB35" s="8">
        <v>2.0528952359567598</v>
      </c>
      <c r="CC35" s="7">
        <v>-12.7593983976241</v>
      </c>
      <c r="CD35" s="8">
        <v>3.4152154351544501</v>
      </c>
      <c r="CE35" s="7">
        <v>43.999070645086803</v>
      </c>
      <c r="CF35" s="8">
        <v>1.06332775489076</v>
      </c>
      <c r="CG35" s="7">
        <v>50.296044471064398</v>
      </c>
      <c r="CH35" s="8">
        <v>2.0981252040679399</v>
      </c>
      <c r="CI35" s="7">
        <v>35.781244656071003</v>
      </c>
      <c r="CJ35" s="8">
        <v>2.3699090144026198</v>
      </c>
      <c r="CK35" s="7">
        <v>-14.5147998149935</v>
      </c>
      <c r="CL35" s="8">
        <v>3.20829387941968</v>
      </c>
      <c r="CM35" s="7">
        <v>32.752537269036999</v>
      </c>
      <c r="CN35" s="8">
        <v>1.0146822566269</v>
      </c>
      <c r="CO35" s="7">
        <v>33.727812635233398</v>
      </c>
      <c r="CP35" s="8">
        <v>2.02109320137445</v>
      </c>
      <c r="CQ35" s="7">
        <v>29.601736411050801</v>
      </c>
      <c r="CR35" s="8">
        <v>2.10423673928259</v>
      </c>
      <c r="CS35" s="7">
        <v>-4.1260762241826203</v>
      </c>
      <c r="CT35" s="8">
        <v>2.93227651465957</v>
      </c>
      <c r="CU35" s="7">
        <v>26.257327519390799</v>
      </c>
      <c r="CV35" s="8">
        <v>1.02812389388326</v>
      </c>
      <c r="CW35" s="7">
        <v>26.297152607886598</v>
      </c>
      <c r="CX35" s="8">
        <v>1.9321158257873801</v>
      </c>
      <c r="CY35" s="7">
        <v>23.387186730594902</v>
      </c>
      <c r="CZ35" s="8">
        <v>2.1730124453288702</v>
      </c>
      <c r="DA35" s="7">
        <v>-2.90996587729175</v>
      </c>
      <c r="DB35" s="9">
        <v>2.9687881056645402</v>
      </c>
    </row>
    <row r="36" spans="1:106" ht="15" customHeight="1" x14ac:dyDescent="0.25">
      <c r="A36" s="10" t="s">
        <v>38</v>
      </c>
      <c r="B36" s="46">
        <v>2</v>
      </c>
      <c r="C36" s="7">
        <v>33.062469661985297</v>
      </c>
      <c r="D36" s="8">
        <v>1.03980208543955</v>
      </c>
      <c r="E36" s="7">
        <v>33.674708246084101</v>
      </c>
      <c r="F36" s="8">
        <v>1.98698916869727</v>
      </c>
      <c r="G36" s="7">
        <v>33.919401425775099</v>
      </c>
      <c r="H36" s="8">
        <v>2.0749188990969598</v>
      </c>
      <c r="I36" s="7">
        <v>0.24469317969097701</v>
      </c>
      <c r="J36" s="8">
        <v>3.03167447590226</v>
      </c>
      <c r="K36" s="7">
        <v>33.211192613187002</v>
      </c>
      <c r="L36" s="8">
        <v>1.1425190321221901</v>
      </c>
      <c r="M36" s="7">
        <v>32.323510539479798</v>
      </c>
      <c r="N36" s="8">
        <v>2.0641400179338798</v>
      </c>
      <c r="O36" s="7">
        <v>35.682963239577703</v>
      </c>
      <c r="P36" s="8">
        <v>2.1846652851215702</v>
      </c>
      <c r="Q36" s="7">
        <v>3.3594527000979801</v>
      </c>
      <c r="R36" s="8">
        <v>2.7552762409018299</v>
      </c>
      <c r="S36" s="7">
        <v>36.6003213885976</v>
      </c>
      <c r="T36" s="8">
        <v>1.1166900366043799</v>
      </c>
      <c r="U36" s="7">
        <v>35.127684388507703</v>
      </c>
      <c r="V36" s="8">
        <v>2.4585657522950299</v>
      </c>
      <c r="W36" s="7">
        <v>37.814350543094299</v>
      </c>
      <c r="X36" s="8">
        <v>2.0978847889028698</v>
      </c>
      <c r="Y36" s="7">
        <v>2.6866661545865802</v>
      </c>
      <c r="Z36" s="8">
        <v>3.18216648894238</v>
      </c>
      <c r="AA36" s="7">
        <v>62.822299872414497</v>
      </c>
      <c r="AB36" s="8">
        <v>1.12699134111212</v>
      </c>
      <c r="AC36" s="7">
        <v>56.553830834080898</v>
      </c>
      <c r="AD36" s="8">
        <v>2.4300743980736002</v>
      </c>
      <c r="AE36" s="7">
        <v>67.284385965252795</v>
      </c>
      <c r="AF36" s="8">
        <v>1.9586571668236801</v>
      </c>
      <c r="AG36" s="7">
        <v>10.730555131171901</v>
      </c>
      <c r="AH36" s="8">
        <v>3.27576723292621</v>
      </c>
      <c r="AI36" s="7">
        <v>39.216370855697598</v>
      </c>
      <c r="AJ36" s="8">
        <v>0.96733910767754205</v>
      </c>
      <c r="AK36" s="7">
        <v>38.417788162193297</v>
      </c>
      <c r="AL36" s="8">
        <v>2.4976479639708198</v>
      </c>
      <c r="AM36" s="7">
        <v>40.123741101301498</v>
      </c>
      <c r="AN36" s="8">
        <v>1.8664060252532899</v>
      </c>
      <c r="AO36" s="7">
        <v>1.7059529391081401</v>
      </c>
      <c r="AP36" s="8">
        <v>3.31471627402891</v>
      </c>
      <c r="AQ36" s="7">
        <v>35.468664197989</v>
      </c>
      <c r="AR36" s="8">
        <v>1.2029901852718501</v>
      </c>
      <c r="AS36" s="7">
        <v>38.168111130202803</v>
      </c>
      <c r="AT36" s="8">
        <v>2.1456377361063099</v>
      </c>
      <c r="AU36" s="7">
        <v>32.3472566190934</v>
      </c>
      <c r="AV36" s="8">
        <v>1.98440822552275</v>
      </c>
      <c r="AW36" s="7">
        <v>-5.8208545111094203</v>
      </c>
      <c r="AX36" s="8">
        <v>2.8669612861179901</v>
      </c>
      <c r="AY36" s="7">
        <v>16.973206143618999</v>
      </c>
      <c r="AZ36" s="8">
        <v>1.0255468349601999</v>
      </c>
      <c r="BA36" s="7">
        <v>21.2916828678764</v>
      </c>
      <c r="BB36" s="8">
        <v>2.1267779789315302</v>
      </c>
      <c r="BC36" s="7">
        <v>14.8255595558159</v>
      </c>
      <c r="BD36" s="8">
        <v>1.61243828144171</v>
      </c>
      <c r="BE36" s="7">
        <v>-6.4661233120605299</v>
      </c>
      <c r="BF36" s="8">
        <v>2.5518573570466399</v>
      </c>
      <c r="BG36" s="7">
        <v>43.459985526230902</v>
      </c>
      <c r="BH36" s="8">
        <v>1.18614538173779</v>
      </c>
      <c r="BI36" s="7">
        <v>39.767904192627199</v>
      </c>
      <c r="BJ36" s="8">
        <v>2.4606744636677802</v>
      </c>
      <c r="BK36" s="7">
        <v>45.670212320053899</v>
      </c>
      <c r="BL36" s="8">
        <v>2.22321583184686</v>
      </c>
      <c r="BM36" s="7">
        <v>5.9023081274267399</v>
      </c>
      <c r="BN36" s="8">
        <v>3.1199808455601601</v>
      </c>
      <c r="BO36" s="7">
        <v>56.400553144977899</v>
      </c>
      <c r="BP36" s="8">
        <v>1.2177816180057399</v>
      </c>
      <c r="BQ36" s="7">
        <v>55.099479260031302</v>
      </c>
      <c r="BR36" s="8">
        <v>2.5872708054064502</v>
      </c>
      <c r="BS36" s="7">
        <v>56.183380240799004</v>
      </c>
      <c r="BT36" s="8">
        <v>2.29341977460341</v>
      </c>
      <c r="BU36" s="7">
        <v>1.08390098076774</v>
      </c>
      <c r="BV36" s="8">
        <v>3.2716472331692699</v>
      </c>
      <c r="BW36" s="7">
        <v>35.088927468007697</v>
      </c>
      <c r="BX36" s="8">
        <v>1.1526192829426301</v>
      </c>
      <c r="BY36" s="7">
        <v>37.858393622027599</v>
      </c>
      <c r="BZ36" s="8">
        <v>2.5028931480839698</v>
      </c>
      <c r="CA36" s="7">
        <v>34.585030948152401</v>
      </c>
      <c r="CB36" s="8">
        <v>2.2777933281732401</v>
      </c>
      <c r="CC36" s="7">
        <v>-3.2733626738751802</v>
      </c>
      <c r="CD36" s="8">
        <v>3.1520992314264</v>
      </c>
      <c r="CE36" s="7">
        <v>26.990201536678999</v>
      </c>
      <c r="CF36" s="8">
        <v>1.11590395282761</v>
      </c>
      <c r="CG36" s="7">
        <v>26.560326182806399</v>
      </c>
      <c r="CH36" s="8">
        <v>2.0722905526598301</v>
      </c>
      <c r="CI36" s="7">
        <v>27.157001395395099</v>
      </c>
      <c r="CJ36" s="8">
        <v>1.8722684836589201</v>
      </c>
      <c r="CK36" s="7">
        <v>0.59667521258862899</v>
      </c>
      <c r="CL36" s="8">
        <v>2.8223793449071199</v>
      </c>
      <c r="CM36" s="7">
        <v>31.358093986819199</v>
      </c>
      <c r="CN36" s="8">
        <v>1.3773754333755499</v>
      </c>
      <c r="CO36" s="7">
        <v>29.229500911541901</v>
      </c>
      <c r="CP36" s="8">
        <v>2.42556348921612</v>
      </c>
      <c r="CQ36" s="7">
        <v>33.130233296843201</v>
      </c>
      <c r="CR36" s="8">
        <v>2.2104320919595901</v>
      </c>
      <c r="CS36" s="7">
        <v>3.9007323853012998</v>
      </c>
      <c r="CT36" s="8">
        <v>2.83291778846176</v>
      </c>
      <c r="CU36" s="7">
        <v>42.113090554949999</v>
      </c>
      <c r="CV36" s="8">
        <v>1.2925319707371501</v>
      </c>
      <c r="CW36" s="7">
        <v>38.723828943150103</v>
      </c>
      <c r="CX36" s="8">
        <v>2.3698054011520702</v>
      </c>
      <c r="CY36" s="7">
        <v>43.6498408834345</v>
      </c>
      <c r="CZ36" s="8">
        <v>2.3212918422</v>
      </c>
      <c r="DA36" s="7">
        <v>4.9260119402843596</v>
      </c>
      <c r="DB36" s="9">
        <v>3.34611627766858</v>
      </c>
    </row>
    <row r="37" spans="1:106" ht="15" customHeight="1" x14ac:dyDescent="0.25">
      <c r="A37" s="10" t="s">
        <v>39</v>
      </c>
      <c r="B37" s="46">
        <v>2</v>
      </c>
      <c r="C37" s="7">
        <v>21.4741574190272</v>
      </c>
      <c r="D37" s="8">
        <v>0.92976296652727097</v>
      </c>
      <c r="E37" s="7">
        <v>16.8345183621636</v>
      </c>
      <c r="F37" s="8">
        <v>1.52019683469876</v>
      </c>
      <c r="G37" s="7">
        <v>23.381950205243001</v>
      </c>
      <c r="H37" s="8">
        <v>1.63669760905779</v>
      </c>
      <c r="I37" s="7">
        <v>6.5474318430793703</v>
      </c>
      <c r="J37" s="8">
        <v>2.1367282642677399</v>
      </c>
      <c r="K37" s="7">
        <v>12.2614607532566</v>
      </c>
      <c r="L37" s="8">
        <v>0.65383534860772097</v>
      </c>
      <c r="M37" s="7">
        <v>11.6707450217353</v>
      </c>
      <c r="N37" s="8">
        <v>1.3167781512960799</v>
      </c>
      <c r="O37" s="7">
        <v>12.1350952164502</v>
      </c>
      <c r="P37" s="8">
        <v>1.2134808165845401</v>
      </c>
      <c r="Q37" s="7">
        <v>0.46435019471489802</v>
      </c>
      <c r="R37" s="8">
        <v>1.71216336903167</v>
      </c>
      <c r="S37" s="7">
        <v>20.011689591330299</v>
      </c>
      <c r="T37" s="8">
        <v>0.74123908096189695</v>
      </c>
      <c r="U37" s="7">
        <v>19.102067830311299</v>
      </c>
      <c r="V37" s="8">
        <v>1.4659538176300799</v>
      </c>
      <c r="W37" s="7">
        <v>19.685951134333202</v>
      </c>
      <c r="X37" s="8">
        <v>1.5295169083709099</v>
      </c>
      <c r="Y37" s="7">
        <v>0.58388330402187805</v>
      </c>
      <c r="Z37" s="8">
        <v>2.1004454648093902</v>
      </c>
      <c r="AA37" s="7">
        <v>25.399413938529701</v>
      </c>
      <c r="AB37" s="8">
        <v>1.0166215642860501</v>
      </c>
      <c r="AC37" s="7">
        <v>23.736204387290002</v>
      </c>
      <c r="AD37" s="8">
        <v>1.9077615557049099</v>
      </c>
      <c r="AE37" s="7">
        <v>24.6744889123039</v>
      </c>
      <c r="AF37" s="8">
        <v>1.76618468804394</v>
      </c>
      <c r="AG37" s="7">
        <v>0.93828452501385895</v>
      </c>
      <c r="AH37" s="8">
        <v>2.52857624033004</v>
      </c>
      <c r="AI37" s="7">
        <v>28.552809615949599</v>
      </c>
      <c r="AJ37" s="8">
        <v>0.83726848172554502</v>
      </c>
      <c r="AK37" s="7">
        <v>23.696808108446501</v>
      </c>
      <c r="AL37" s="8">
        <v>1.4671483679138899</v>
      </c>
      <c r="AM37" s="7">
        <v>26.9504668913033</v>
      </c>
      <c r="AN37" s="8">
        <v>1.6719259801999899</v>
      </c>
      <c r="AO37" s="7">
        <v>3.2536587828568102</v>
      </c>
      <c r="AP37" s="8">
        <v>2.1134711205327501</v>
      </c>
      <c r="AQ37" s="7">
        <v>28.291009528887901</v>
      </c>
      <c r="AR37" s="8">
        <v>0.83968532376164895</v>
      </c>
      <c r="AS37" s="7">
        <v>26.479334948365199</v>
      </c>
      <c r="AT37" s="8">
        <v>1.78765362098949</v>
      </c>
      <c r="AU37" s="7">
        <v>27.454612023791</v>
      </c>
      <c r="AV37" s="8">
        <v>1.8157512030330201</v>
      </c>
      <c r="AW37" s="7">
        <v>0.975277075425801</v>
      </c>
      <c r="AX37" s="8">
        <v>2.5747999814914699</v>
      </c>
      <c r="AY37" s="7">
        <v>8.5181318770691199</v>
      </c>
      <c r="AZ37" s="8">
        <v>0.47868799465940498</v>
      </c>
      <c r="BA37" s="7">
        <v>9.2564443067643207</v>
      </c>
      <c r="BB37" s="8">
        <v>1.0458111146537199</v>
      </c>
      <c r="BC37" s="7">
        <v>9.4274896866531108</v>
      </c>
      <c r="BD37" s="8">
        <v>1.2088272190227001</v>
      </c>
      <c r="BE37" s="7">
        <v>0.17104537988878701</v>
      </c>
      <c r="BF37" s="8">
        <v>1.4445094800070299</v>
      </c>
      <c r="BG37" s="7">
        <v>19.1361374114767</v>
      </c>
      <c r="BH37" s="8">
        <v>0.84849676504322702</v>
      </c>
      <c r="BI37" s="7">
        <v>17.395440177581101</v>
      </c>
      <c r="BJ37" s="8">
        <v>1.4818806696645701</v>
      </c>
      <c r="BK37" s="7">
        <v>19.632084184964</v>
      </c>
      <c r="BL37" s="8">
        <v>1.45470114541902</v>
      </c>
      <c r="BM37" s="7">
        <v>2.2366440073829499</v>
      </c>
      <c r="BN37" s="8">
        <v>1.9899467198042999</v>
      </c>
      <c r="BO37" s="7">
        <v>16.1933378903468</v>
      </c>
      <c r="BP37" s="8">
        <v>0.71033987636370599</v>
      </c>
      <c r="BQ37" s="7">
        <v>15.0525086231339</v>
      </c>
      <c r="BR37" s="8">
        <v>1.3499139783065599</v>
      </c>
      <c r="BS37" s="7">
        <v>16.001587031424101</v>
      </c>
      <c r="BT37" s="8">
        <v>1.5001439280097</v>
      </c>
      <c r="BU37" s="7">
        <v>0.94907840829019297</v>
      </c>
      <c r="BV37" s="8">
        <v>1.8769786148868699</v>
      </c>
      <c r="BW37" s="7">
        <v>17.5185117187103</v>
      </c>
      <c r="BX37" s="8">
        <v>0.81008027275622096</v>
      </c>
      <c r="BY37" s="7">
        <v>15.0716001716512</v>
      </c>
      <c r="BZ37" s="8">
        <v>1.5451556102258099</v>
      </c>
      <c r="CA37" s="7">
        <v>19.369226224114499</v>
      </c>
      <c r="CB37" s="8">
        <v>1.4763086179846401</v>
      </c>
      <c r="CC37" s="7">
        <v>4.2976260524632801</v>
      </c>
      <c r="CD37" s="8">
        <v>1.91967090459468</v>
      </c>
      <c r="CE37" s="7">
        <v>23.4596474017122</v>
      </c>
      <c r="CF37" s="8">
        <v>0.94543970998079296</v>
      </c>
      <c r="CG37" s="7">
        <v>20.165235961600601</v>
      </c>
      <c r="CH37" s="8">
        <v>1.4045876220193501</v>
      </c>
      <c r="CI37" s="7">
        <v>26.757070892649399</v>
      </c>
      <c r="CJ37" s="8">
        <v>2.0207664106253</v>
      </c>
      <c r="CK37" s="7">
        <v>6.5918349310488402</v>
      </c>
      <c r="CL37" s="8">
        <v>2.2516760787604202</v>
      </c>
      <c r="CM37" s="7">
        <v>23.5367968088302</v>
      </c>
      <c r="CN37" s="8">
        <v>0.89623251149560301</v>
      </c>
      <c r="CO37" s="7">
        <v>19.677517533972701</v>
      </c>
      <c r="CP37" s="8">
        <v>1.5179523533775601</v>
      </c>
      <c r="CQ37" s="7">
        <v>25.6807340223639</v>
      </c>
      <c r="CR37" s="8">
        <v>1.94220308236614</v>
      </c>
      <c r="CS37" s="7">
        <v>6.00321648839122</v>
      </c>
      <c r="CT37" s="8">
        <v>2.2455711717048299</v>
      </c>
      <c r="CU37" s="7">
        <v>13.4741128054785</v>
      </c>
      <c r="CV37" s="8">
        <v>0.70681893973973098</v>
      </c>
      <c r="CW37" s="7">
        <v>12.7366081834585</v>
      </c>
      <c r="CX37" s="8">
        <v>1.2833860545211799</v>
      </c>
      <c r="CY37" s="7">
        <v>14.1672665798946</v>
      </c>
      <c r="CZ37" s="8">
        <v>1.5427336258109401</v>
      </c>
      <c r="DA37" s="7">
        <v>1.4306583964360799</v>
      </c>
      <c r="DB37" s="9">
        <v>2.0378399706875401</v>
      </c>
    </row>
    <row r="38" spans="1:106" ht="15" customHeight="1" x14ac:dyDescent="0.25">
      <c r="A38" s="10" t="s">
        <v>40</v>
      </c>
      <c r="B38" s="46">
        <v>2</v>
      </c>
      <c r="C38" s="7">
        <v>18.091824864640099</v>
      </c>
      <c r="D38" s="8">
        <v>1.04843727258219</v>
      </c>
      <c r="E38" s="7">
        <v>17.866504010673399</v>
      </c>
      <c r="F38" s="8">
        <v>1.8259669712326001</v>
      </c>
      <c r="G38" s="7">
        <v>19.633317534810601</v>
      </c>
      <c r="H38" s="8">
        <v>2.3618878368334402</v>
      </c>
      <c r="I38" s="7">
        <v>1.76681352413721</v>
      </c>
      <c r="J38" s="8">
        <v>3.1293739687362101</v>
      </c>
      <c r="K38" s="7">
        <v>29.549615458943901</v>
      </c>
      <c r="L38" s="8">
        <v>1.24263321675613</v>
      </c>
      <c r="M38" s="7">
        <v>28.305946053962799</v>
      </c>
      <c r="N38" s="8">
        <v>2.3885429987018898</v>
      </c>
      <c r="O38" s="7">
        <v>32.5689013727524</v>
      </c>
      <c r="P38" s="8">
        <v>2.1434574275817102</v>
      </c>
      <c r="Q38" s="7">
        <v>4.2629553187895803</v>
      </c>
      <c r="R38" s="8">
        <v>3.0928057540581801</v>
      </c>
      <c r="S38" s="7">
        <v>31.191425208905098</v>
      </c>
      <c r="T38" s="8">
        <v>1.2868783268155499</v>
      </c>
      <c r="U38" s="7">
        <v>31.164216586222601</v>
      </c>
      <c r="V38" s="8">
        <v>2.27744114040545</v>
      </c>
      <c r="W38" s="7">
        <v>33.084730922238499</v>
      </c>
      <c r="X38" s="8">
        <v>2.7346426380439501</v>
      </c>
      <c r="Y38" s="7">
        <v>1.92051433601592</v>
      </c>
      <c r="Z38" s="8">
        <v>3.64113746943003</v>
      </c>
      <c r="AA38" s="7">
        <v>49.634859719404297</v>
      </c>
      <c r="AB38" s="8">
        <v>1.1708889135570399</v>
      </c>
      <c r="AC38" s="7">
        <v>45.422205378766598</v>
      </c>
      <c r="AD38" s="8">
        <v>2.2823980195278502</v>
      </c>
      <c r="AE38" s="7">
        <v>52.698134809201498</v>
      </c>
      <c r="AF38" s="8">
        <v>2.4933775293448601</v>
      </c>
      <c r="AG38" s="7">
        <v>7.2759294304348501</v>
      </c>
      <c r="AH38" s="8">
        <v>3.22847301604153</v>
      </c>
      <c r="AI38" s="7">
        <v>35.472898020445101</v>
      </c>
      <c r="AJ38" s="8">
        <v>1.15708617954529</v>
      </c>
      <c r="AK38" s="7">
        <v>33.257101031983801</v>
      </c>
      <c r="AL38" s="8">
        <v>2.4757793463630202</v>
      </c>
      <c r="AM38" s="7">
        <v>37.130518825270698</v>
      </c>
      <c r="AN38" s="8">
        <v>2.30922411869191</v>
      </c>
      <c r="AO38" s="7">
        <v>3.8734177932868801</v>
      </c>
      <c r="AP38" s="8">
        <v>3.4460904054490999</v>
      </c>
      <c r="AQ38" s="7">
        <v>48.795710343131297</v>
      </c>
      <c r="AR38" s="8">
        <v>1.2144623564161099</v>
      </c>
      <c r="AS38" s="7">
        <v>49.447364674509302</v>
      </c>
      <c r="AT38" s="8">
        <v>2.3969529959684701</v>
      </c>
      <c r="AU38" s="7">
        <v>49.5905756496972</v>
      </c>
      <c r="AV38" s="8">
        <v>2.4878600676334601</v>
      </c>
      <c r="AW38" s="7">
        <v>0.143210975187884</v>
      </c>
      <c r="AX38" s="8">
        <v>3.6368638309061199</v>
      </c>
      <c r="AY38" s="7">
        <v>30.656325385386602</v>
      </c>
      <c r="AZ38" s="8">
        <v>1.05012402546659</v>
      </c>
      <c r="BA38" s="7">
        <v>29.454787202281899</v>
      </c>
      <c r="BB38" s="8">
        <v>2.2334139157316701</v>
      </c>
      <c r="BC38" s="7">
        <v>33.243478159895297</v>
      </c>
      <c r="BD38" s="8">
        <v>2.4825880574411401</v>
      </c>
      <c r="BE38" s="7">
        <v>3.7886909576134</v>
      </c>
      <c r="BF38" s="8">
        <v>3.23388282696683</v>
      </c>
      <c r="BG38" s="7">
        <v>42.678800321566897</v>
      </c>
      <c r="BH38" s="8">
        <v>1.2562800588487399</v>
      </c>
      <c r="BI38" s="7">
        <v>40.038904377626601</v>
      </c>
      <c r="BJ38" s="8">
        <v>2.3122168240442198</v>
      </c>
      <c r="BK38" s="7">
        <v>45.988499456772097</v>
      </c>
      <c r="BL38" s="8">
        <v>2.6075569639020499</v>
      </c>
      <c r="BM38" s="7">
        <v>5.9495950791455501</v>
      </c>
      <c r="BN38" s="8">
        <v>3.4640928124280101</v>
      </c>
      <c r="BO38" s="7">
        <v>56.904333520181801</v>
      </c>
      <c r="BP38" s="8">
        <v>1.1787977069594699</v>
      </c>
      <c r="BQ38" s="7">
        <v>54.473908979411398</v>
      </c>
      <c r="BR38" s="8">
        <v>2.4705270744116699</v>
      </c>
      <c r="BS38" s="7">
        <v>60.992743692892901</v>
      </c>
      <c r="BT38" s="8">
        <v>2.7150658681936601</v>
      </c>
      <c r="BU38" s="7">
        <v>6.5188347134815601</v>
      </c>
      <c r="BV38" s="8">
        <v>3.5119598772843399</v>
      </c>
      <c r="BW38" s="7">
        <v>13.922903404425099</v>
      </c>
      <c r="BX38" s="8">
        <v>0.85308767145689202</v>
      </c>
      <c r="BY38" s="7">
        <v>11.3093161909697</v>
      </c>
      <c r="BZ38" s="8">
        <v>1.3387176702488699</v>
      </c>
      <c r="CA38" s="7">
        <v>18.7582233152262</v>
      </c>
      <c r="CB38" s="8">
        <v>1.7758286936324801</v>
      </c>
      <c r="CC38" s="7">
        <v>7.4489071242565199</v>
      </c>
      <c r="CD38" s="8">
        <v>1.79638017769186</v>
      </c>
      <c r="CE38" s="7">
        <v>26.348362289335999</v>
      </c>
      <c r="CF38" s="8">
        <v>0.93422072436866199</v>
      </c>
      <c r="CG38" s="7">
        <v>23.907153225802201</v>
      </c>
      <c r="CH38" s="8">
        <v>2.0315561272450799</v>
      </c>
      <c r="CI38" s="7">
        <v>29.165325952117101</v>
      </c>
      <c r="CJ38" s="8">
        <v>2.1916488395417502</v>
      </c>
      <c r="CK38" s="7">
        <v>5.2581727263148101</v>
      </c>
      <c r="CL38" s="8">
        <v>3.1712184509971699</v>
      </c>
      <c r="CM38" s="7">
        <v>28.16360392835</v>
      </c>
      <c r="CN38" s="8">
        <v>1.2538231523314001</v>
      </c>
      <c r="CO38" s="7">
        <v>25.556381391477199</v>
      </c>
      <c r="CP38" s="8">
        <v>2.53443417819126</v>
      </c>
      <c r="CQ38" s="7">
        <v>33.920930982808102</v>
      </c>
      <c r="CR38" s="8">
        <v>2.3991918567365502</v>
      </c>
      <c r="CS38" s="7">
        <v>8.3645495913308796</v>
      </c>
      <c r="CT38" s="8">
        <v>3.49758293889774</v>
      </c>
      <c r="CU38" s="7">
        <v>34.192082140571003</v>
      </c>
      <c r="CV38" s="8">
        <v>1.1630129857296301</v>
      </c>
      <c r="CW38" s="7">
        <v>30.606898184450401</v>
      </c>
      <c r="CX38" s="8">
        <v>2.44339549554233</v>
      </c>
      <c r="CY38" s="7">
        <v>40.327687891137202</v>
      </c>
      <c r="CZ38" s="8">
        <v>2.5696935430692198</v>
      </c>
      <c r="DA38" s="7">
        <v>9.7207897066867694</v>
      </c>
      <c r="DB38" s="9">
        <v>3.6280011385358799</v>
      </c>
    </row>
    <row r="39" spans="1:106" ht="15" customHeight="1" x14ac:dyDescent="0.25">
      <c r="A39" s="13" t="s">
        <v>41</v>
      </c>
      <c r="B39" s="46">
        <v>2</v>
      </c>
      <c r="C39" s="7">
        <v>43.479440165165499</v>
      </c>
      <c r="D39" s="8">
        <v>1.31119288228894</v>
      </c>
      <c r="E39" s="7">
        <v>43.3576125184643</v>
      </c>
      <c r="F39" s="8">
        <v>2.6494773137465901</v>
      </c>
      <c r="G39" s="7">
        <v>40.789715549108102</v>
      </c>
      <c r="H39" s="8">
        <v>2.6591641280977001</v>
      </c>
      <c r="I39" s="7">
        <v>-2.5678969693561502</v>
      </c>
      <c r="J39" s="8">
        <v>3.8909502352830798</v>
      </c>
      <c r="K39" s="7">
        <v>12.171777046188801</v>
      </c>
      <c r="L39" s="8">
        <v>0.78545977914688203</v>
      </c>
      <c r="M39" s="7">
        <v>11.7907174033377</v>
      </c>
      <c r="N39" s="8">
        <v>1.67352943214473</v>
      </c>
      <c r="O39" s="7">
        <v>12.1256400198937</v>
      </c>
      <c r="P39" s="8">
        <v>1.8051740714500299</v>
      </c>
      <c r="Q39" s="7">
        <v>0.33492261655597499</v>
      </c>
      <c r="R39" s="8">
        <v>2.5979008195070001</v>
      </c>
      <c r="S39" s="7">
        <v>23.241664389906301</v>
      </c>
      <c r="T39" s="8">
        <v>1.04362836659131</v>
      </c>
      <c r="U39" s="7">
        <v>27.337010089204199</v>
      </c>
      <c r="V39" s="8">
        <v>1.9050991017157901</v>
      </c>
      <c r="W39" s="7">
        <v>20.888655071605999</v>
      </c>
      <c r="X39" s="8">
        <v>2.27621009904257</v>
      </c>
      <c r="Y39" s="7">
        <v>-6.4483550175982201</v>
      </c>
      <c r="Z39" s="8">
        <v>2.9879975876528899</v>
      </c>
      <c r="AA39" s="7">
        <v>47.155123541053698</v>
      </c>
      <c r="AB39" s="8">
        <v>1.36707838412836</v>
      </c>
      <c r="AC39" s="7">
        <v>47.446322663567202</v>
      </c>
      <c r="AD39" s="8">
        <v>2.6413154976526898</v>
      </c>
      <c r="AE39" s="7">
        <v>44.780976380772799</v>
      </c>
      <c r="AF39" s="8">
        <v>2.6499101749190301</v>
      </c>
      <c r="AG39" s="7">
        <v>-2.6653462827943701</v>
      </c>
      <c r="AH39" s="8">
        <v>3.71073827234191</v>
      </c>
      <c r="AI39" s="7">
        <v>60.737996734391203</v>
      </c>
      <c r="AJ39" s="8">
        <v>1.39126483332128</v>
      </c>
      <c r="AK39" s="7">
        <v>59.676865457628303</v>
      </c>
      <c r="AL39" s="8">
        <v>2.65419980245753</v>
      </c>
      <c r="AM39" s="7">
        <v>54.716528529144398</v>
      </c>
      <c r="AN39" s="8">
        <v>2.8715846169329899</v>
      </c>
      <c r="AO39" s="7">
        <v>-4.9603369284839198</v>
      </c>
      <c r="AP39" s="8">
        <v>3.5529236326150899</v>
      </c>
      <c r="AQ39" s="7">
        <v>53.5060820802981</v>
      </c>
      <c r="AR39" s="8">
        <v>1.5419037605236301</v>
      </c>
      <c r="AS39" s="7">
        <v>56.232488737005802</v>
      </c>
      <c r="AT39" s="8">
        <v>2.4248035326520698</v>
      </c>
      <c r="AU39" s="7">
        <v>44.549545638199</v>
      </c>
      <c r="AV39" s="8">
        <v>3.0486471179759298</v>
      </c>
      <c r="AW39" s="7">
        <v>-11.682943098806801</v>
      </c>
      <c r="AX39" s="8">
        <v>3.76600573600509</v>
      </c>
      <c r="AY39" s="7">
        <v>17.414449578227501</v>
      </c>
      <c r="AZ39" s="8">
        <v>1.08885560535444</v>
      </c>
      <c r="BA39" s="7">
        <v>19.2957828545211</v>
      </c>
      <c r="BB39" s="8">
        <v>2.0794008533086399</v>
      </c>
      <c r="BC39" s="7">
        <v>13.3804934814319</v>
      </c>
      <c r="BD39" s="8">
        <v>1.7450275050105799</v>
      </c>
      <c r="BE39" s="7">
        <v>-5.9152893730892098</v>
      </c>
      <c r="BF39" s="8">
        <v>2.51096379389194</v>
      </c>
      <c r="BG39" s="7">
        <v>31.212558634323202</v>
      </c>
      <c r="BH39" s="8">
        <v>1.3843368600477499</v>
      </c>
      <c r="BI39" s="7">
        <v>32.698952952762198</v>
      </c>
      <c r="BJ39" s="8">
        <v>2.3896211963436098</v>
      </c>
      <c r="BK39" s="7">
        <v>28.249383287314</v>
      </c>
      <c r="BL39" s="8">
        <v>2.1936975113859001</v>
      </c>
      <c r="BM39" s="7">
        <v>-4.4495696654482204</v>
      </c>
      <c r="BN39" s="8">
        <v>3.0865589228255601</v>
      </c>
      <c r="BO39" s="7">
        <v>31.928355798206098</v>
      </c>
      <c r="BP39" s="8">
        <v>1.24380803529477</v>
      </c>
      <c r="BQ39" s="7">
        <v>32.768398034114398</v>
      </c>
      <c r="BR39" s="8">
        <v>2.3221284665030701</v>
      </c>
      <c r="BS39" s="7">
        <v>27.900004015889301</v>
      </c>
      <c r="BT39" s="8">
        <v>2.2560978626793302</v>
      </c>
      <c r="BU39" s="7">
        <v>-4.8683940182251</v>
      </c>
      <c r="BV39" s="8">
        <v>3.1409835995328099</v>
      </c>
      <c r="BW39" s="7">
        <v>34.8175916537406</v>
      </c>
      <c r="BX39" s="8">
        <v>1.29626099454012</v>
      </c>
      <c r="BY39" s="7">
        <v>33.207573159771599</v>
      </c>
      <c r="BZ39" s="8">
        <v>2.3583573572710299</v>
      </c>
      <c r="CA39" s="7">
        <v>32.469694476164698</v>
      </c>
      <c r="CB39" s="8">
        <v>2.53650033442453</v>
      </c>
      <c r="CC39" s="7">
        <v>-0.73787868360690101</v>
      </c>
      <c r="CD39" s="8">
        <v>3.2547425421125</v>
      </c>
      <c r="CE39" s="7">
        <v>49.799751827732202</v>
      </c>
      <c r="CF39" s="8">
        <v>1.29757998874599</v>
      </c>
      <c r="CG39" s="7">
        <v>48.0225059467869</v>
      </c>
      <c r="CH39" s="8">
        <v>2.2843714278065299</v>
      </c>
      <c r="CI39" s="7">
        <v>46.030997987345899</v>
      </c>
      <c r="CJ39" s="8">
        <v>2.6712019862557401</v>
      </c>
      <c r="CK39" s="7">
        <v>-1.9915079594410099</v>
      </c>
      <c r="CL39" s="8">
        <v>3.3680906836837798</v>
      </c>
      <c r="CM39" s="7">
        <v>44.760979122459602</v>
      </c>
      <c r="CN39" s="8">
        <v>1.37291908881003</v>
      </c>
      <c r="CO39" s="7">
        <v>47.6992603743061</v>
      </c>
      <c r="CP39" s="8">
        <v>2.2706790267983799</v>
      </c>
      <c r="CQ39" s="7">
        <v>39.002971892400602</v>
      </c>
      <c r="CR39" s="8">
        <v>2.4907466359414401</v>
      </c>
      <c r="CS39" s="7">
        <v>-8.6962884819055102</v>
      </c>
      <c r="CT39" s="8">
        <v>3.4620782394269201</v>
      </c>
      <c r="CU39" s="7">
        <v>26.5763775140422</v>
      </c>
      <c r="CV39" s="8">
        <v>1.23904869049501</v>
      </c>
      <c r="CW39" s="7">
        <v>23.777268369520801</v>
      </c>
      <c r="CX39" s="8">
        <v>2.1870041825430802</v>
      </c>
      <c r="CY39" s="7">
        <v>27.254309902384801</v>
      </c>
      <c r="CZ39" s="8">
        <v>2.3726424316997901</v>
      </c>
      <c r="DA39" s="7">
        <v>3.4770415328640101</v>
      </c>
      <c r="DB39" s="9">
        <v>3.2531825461401098</v>
      </c>
    </row>
    <row r="40" spans="1:106" ht="15" customHeight="1" x14ac:dyDescent="0.25">
      <c r="A40" s="10" t="s">
        <v>42</v>
      </c>
      <c r="B40" s="46">
        <v>2</v>
      </c>
      <c r="C40" s="7">
        <v>64.717719962851206</v>
      </c>
      <c r="D40" s="8">
        <v>1.24534309592978</v>
      </c>
      <c r="E40" s="7">
        <v>66.186953323455398</v>
      </c>
      <c r="F40" s="8">
        <v>2.38994805575236</v>
      </c>
      <c r="G40" s="7">
        <v>62.768289905527503</v>
      </c>
      <c r="H40" s="8">
        <v>2.9759099632811701</v>
      </c>
      <c r="I40" s="7">
        <v>-3.4186634179279198</v>
      </c>
      <c r="J40" s="8">
        <v>3.8474022710955902</v>
      </c>
      <c r="K40" s="7">
        <v>36.813967338558498</v>
      </c>
      <c r="L40" s="8">
        <v>1.39503238335032</v>
      </c>
      <c r="M40" s="7">
        <v>39.511139828043198</v>
      </c>
      <c r="N40" s="8">
        <v>2.6853427324812098</v>
      </c>
      <c r="O40" s="7">
        <v>34.304464067904803</v>
      </c>
      <c r="P40" s="8">
        <v>2.3507174201527001</v>
      </c>
      <c r="Q40" s="7">
        <v>-5.2066757601383502</v>
      </c>
      <c r="R40" s="8">
        <v>3.6803449752305202</v>
      </c>
      <c r="S40" s="7">
        <v>33.605531319635901</v>
      </c>
      <c r="T40" s="8">
        <v>1.32535855650315</v>
      </c>
      <c r="U40" s="7">
        <v>34.148784150415601</v>
      </c>
      <c r="V40" s="8">
        <v>2.7567062146542098</v>
      </c>
      <c r="W40" s="7">
        <v>32.483277360278699</v>
      </c>
      <c r="X40" s="8">
        <v>1.9675968181504599</v>
      </c>
      <c r="Y40" s="7">
        <v>-1.6655067901368299</v>
      </c>
      <c r="Z40" s="8">
        <v>3.5874768027935402</v>
      </c>
      <c r="AA40" s="7">
        <v>38.320247060967397</v>
      </c>
      <c r="AB40" s="8">
        <v>1.3350144108208699</v>
      </c>
      <c r="AC40" s="7">
        <v>38.326195721004702</v>
      </c>
      <c r="AD40" s="8">
        <v>2.5549201544578999</v>
      </c>
      <c r="AE40" s="7">
        <v>40.597472525051799</v>
      </c>
      <c r="AF40" s="8">
        <v>2.4593920155907201</v>
      </c>
      <c r="AG40" s="7">
        <v>2.2712768040470799</v>
      </c>
      <c r="AH40" s="8">
        <v>3.6723604994480001</v>
      </c>
      <c r="AI40" s="7">
        <v>73.189803157878401</v>
      </c>
      <c r="AJ40" s="8">
        <v>1.1006966435947001</v>
      </c>
      <c r="AK40" s="7">
        <v>72.738701079834001</v>
      </c>
      <c r="AL40" s="8">
        <v>2.5935599460547398</v>
      </c>
      <c r="AM40" s="7">
        <v>75.315778535513999</v>
      </c>
      <c r="AN40" s="8">
        <v>2.34502156453433</v>
      </c>
      <c r="AO40" s="7">
        <v>2.57707745568</v>
      </c>
      <c r="AP40" s="8">
        <v>3.7090595591101199</v>
      </c>
      <c r="AQ40" s="7">
        <v>57.247020791296599</v>
      </c>
      <c r="AR40" s="8">
        <v>1.36967806517776</v>
      </c>
      <c r="AS40" s="7">
        <v>67.723620446635707</v>
      </c>
      <c r="AT40" s="8">
        <v>2.4448428445045201</v>
      </c>
      <c r="AU40" s="7">
        <v>47.585058031067398</v>
      </c>
      <c r="AV40" s="8">
        <v>2.8487000385993499</v>
      </c>
      <c r="AW40" s="7">
        <v>-20.138562415568401</v>
      </c>
      <c r="AX40" s="8">
        <v>3.6691137184517402</v>
      </c>
      <c r="AY40" s="7">
        <v>14.0375526576737</v>
      </c>
      <c r="AZ40" s="8">
        <v>0.89706088639530601</v>
      </c>
      <c r="BA40" s="7">
        <v>20.65723746538</v>
      </c>
      <c r="BB40" s="8">
        <v>2.02309377294891</v>
      </c>
      <c r="BC40" s="7">
        <v>11.990856660381599</v>
      </c>
      <c r="BD40" s="8">
        <v>1.7103220060073601</v>
      </c>
      <c r="BE40" s="7">
        <v>-8.6663808049983899</v>
      </c>
      <c r="BF40" s="8">
        <v>2.3595970647979301</v>
      </c>
      <c r="BG40" s="7">
        <v>67.913435939792905</v>
      </c>
      <c r="BH40" s="8">
        <v>1.1130907789523901</v>
      </c>
      <c r="BI40" s="7">
        <v>67.518182353669999</v>
      </c>
      <c r="BJ40" s="8">
        <v>2.35120667787367</v>
      </c>
      <c r="BK40" s="7">
        <v>66.931978619383301</v>
      </c>
      <c r="BL40" s="8">
        <v>2.4574148163259899</v>
      </c>
      <c r="BM40" s="7">
        <v>-0.58620373428675498</v>
      </c>
      <c r="BN40" s="8">
        <v>3.5639427159772601</v>
      </c>
      <c r="BO40" s="7">
        <v>34.955033533695399</v>
      </c>
      <c r="BP40" s="8">
        <v>1.2060012053948299</v>
      </c>
      <c r="BQ40" s="7">
        <v>39.506970208980903</v>
      </c>
      <c r="BR40" s="8">
        <v>2.7691724903877799</v>
      </c>
      <c r="BS40" s="7">
        <v>34.637294266064401</v>
      </c>
      <c r="BT40" s="8">
        <v>2.2124823627891002</v>
      </c>
      <c r="BU40" s="7">
        <v>-4.86967594291648</v>
      </c>
      <c r="BV40" s="8">
        <v>3.3487033145165999</v>
      </c>
      <c r="BW40" s="7">
        <v>33.4515199646697</v>
      </c>
      <c r="BX40" s="8">
        <v>1.4386106977613</v>
      </c>
      <c r="BY40" s="7">
        <v>37.842708812646798</v>
      </c>
      <c r="BZ40" s="8">
        <v>2.8194311241433998</v>
      </c>
      <c r="CA40" s="7">
        <v>29.2687573595204</v>
      </c>
      <c r="CB40" s="8">
        <v>2.2745684322960402</v>
      </c>
      <c r="CC40" s="7">
        <v>-8.5739514531263605</v>
      </c>
      <c r="CD40" s="8">
        <v>3.59492978943761</v>
      </c>
      <c r="CE40" s="7">
        <v>51.831938668257401</v>
      </c>
      <c r="CF40" s="8">
        <v>1.33473928859638</v>
      </c>
      <c r="CG40" s="7">
        <v>52.060014636028498</v>
      </c>
      <c r="CH40" s="8">
        <v>3.3206811216519201</v>
      </c>
      <c r="CI40" s="7">
        <v>50.689136125344298</v>
      </c>
      <c r="CJ40" s="8">
        <v>2.3850307020778798</v>
      </c>
      <c r="CK40" s="7">
        <v>-1.3708785106841901</v>
      </c>
      <c r="CL40" s="8">
        <v>4.2924777014058897</v>
      </c>
      <c r="CM40" s="7">
        <v>38.2308496485673</v>
      </c>
      <c r="CN40" s="8">
        <v>1.2464774838471</v>
      </c>
      <c r="CO40" s="7">
        <v>43.243996766796798</v>
      </c>
      <c r="CP40" s="8">
        <v>2.5451903387732102</v>
      </c>
      <c r="CQ40" s="7">
        <v>36.138759415452498</v>
      </c>
      <c r="CR40" s="8">
        <v>2.6595681619859102</v>
      </c>
      <c r="CS40" s="7">
        <v>-7.1052373513442904</v>
      </c>
      <c r="CT40" s="8">
        <v>3.1618258511205499</v>
      </c>
      <c r="CU40" s="7">
        <v>30.235428658488601</v>
      </c>
      <c r="CV40" s="8">
        <v>1.2212895983934</v>
      </c>
      <c r="CW40" s="7">
        <v>36.657835629928599</v>
      </c>
      <c r="CX40" s="8">
        <v>2.5386734115959202</v>
      </c>
      <c r="CY40" s="7">
        <v>28.407428293508801</v>
      </c>
      <c r="CZ40" s="8">
        <v>2.3875589943240798</v>
      </c>
      <c r="DA40" s="7">
        <v>-8.2504073364197392</v>
      </c>
      <c r="DB40" s="9">
        <v>3.1838918842676298</v>
      </c>
    </row>
    <row r="41" spans="1:106" ht="15" customHeight="1" x14ac:dyDescent="0.25">
      <c r="A41" s="10" t="s">
        <v>43</v>
      </c>
      <c r="B41" s="46">
        <v>2</v>
      </c>
      <c r="C41" s="7">
        <v>58.364849688526597</v>
      </c>
      <c r="D41" s="8">
        <v>1.6851196679360001</v>
      </c>
      <c r="E41" s="7">
        <v>59.077162696365903</v>
      </c>
      <c r="F41" s="8">
        <v>2.5442727628126698</v>
      </c>
      <c r="G41" s="7">
        <v>56.712197867358597</v>
      </c>
      <c r="H41" s="8">
        <v>2.9470312348740801</v>
      </c>
      <c r="I41" s="7">
        <v>-2.36496482900731</v>
      </c>
      <c r="J41" s="8">
        <v>3.2515155541498699</v>
      </c>
      <c r="K41" s="7">
        <v>42.588388390076098</v>
      </c>
      <c r="L41" s="8">
        <v>1.5474723266938499</v>
      </c>
      <c r="M41" s="7">
        <v>44.244113589797401</v>
      </c>
      <c r="N41" s="8">
        <v>2.7408899085185601</v>
      </c>
      <c r="O41" s="7">
        <v>40.457265493305599</v>
      </c>
      <c r="P41" s="8">
        <v>3.01033655353605</v>
      </c>
      <c r="Q41" s="7">
        <v>-3.7868480964917399</v>
      </c>
      <c r="R41" s="8">
        <v>3.5367948464415901</v>
      </c>
      <c r="S41" s="7">
        <v>49.993109579448998</v>
      </c>
      <c r="T41" s="8">
        <v>1.78461232363254</v>
      </c>
      <c r="U41" s="7">
        <v>48.900068737699897</v>
      </c>
      <c r="V41" s="8">
        <v>2.0352924298712498</v>
      </c>
      <c r="W41" s="7">
        <v>50.669625756780597</v>
      </c>
      <c r="X41" s="8">
        <v>2.6740419187488502</v>
      </c>
      <c r="Y41" s="7">
        <v>1.7695570190807099</v>
      </c>
      <c r="Z41" s="8">
        <v>3.0696962622861399</v>
      </c>
      <c r="AA41" s="7">
        <v>51.1680578151744</v>
      </c>
      <c r="AB41" s="8">
        <v>1.2790029987904299</v>
      </c>
      <c r="AC41" s="7">
        <v>52.170074831468099</v>
      </c>
      <c r="AD41" s="8">
        <v>2.1353082079921699</v>
      </c>
      <c r="AE41" s="7">
        <v>49.673393070953203</v>
      </c>
      <c r="AF41" s="8">
        <v>2.5624551908236799</v>
      </c>
      <c r="AG41" s="7">
        <v>-2.4966817605148601</v>
      </c>
      <c r="AH41" s="8">
        <v>3.2951810612567698</v>
      </c>
      <c r="AI41" s="7">
        <v>72.594941952038099</v>
      </c>
      <c r="AJ41" s="8">
        <v>1.18634357753383</v>
      </c>
      <c r="AK41" s="7">
        <v>70.511730781814094</v>
      </c>
      <c r="AL41" s="8">
        <v>1.9675368868654199</v>
      </c>
      <c r="AM41" s="7">
        <v>72.468680528040295</v>
      </c>
      <c r="AN41" s="8">
        <v>2.0155898546434599</v>
      </c>
      <c r="AO41" s="7">
        <v>1.95694974622621</v>
      </c>
      <c r="AP41" s="8">
        <v>2.5658978337123801</v>
      </c>
      <c r="AQ41" s="7">
        <v>52.941057051700497</v>
      </c>
      <c r="AR41" s="8">
        <v>1.65971563478821</v>
      </c>
      <c r="AS41" s="7">
        <v>65.587375988469105</v>
      </c>
      <c r="AT41" s="8">
        <v>2.4645420918682199</v>
      </c>
      <c r="AU41" s="7">
        <v>40.538489952318301</v>
      </c>
      <c r="AV41" s="8">
        <v>3.0954595760144099</v>
      </c>
      <c r="AW41" s="7">
        <v>-25.048886036150801</v>
      </c>
      <c r="AX41" s="8">
        <v>3.6570625962165799</v>
      </c>
      <c r="AY41" s="7">
        <v>30.822031482807699</v>
      </c>
      <c r="AZ41" s="8">
        <v>1.4013320964774401</v>
      </c>
      <c r="BA41" s="7">
        <v>37.697200910637797</v>
      </c>
      <c r="BB41" s="8">
        <v>2.8876880732877201</v>
      </c>
      <c r="BC41" s="7">
        <v>26.6518735372705</v>
      </c>
      <c r="BD41" s="8">
        <v>2.0367963293144999</v>
      </c>
      <c r="BE41" s="7">
        <v>-11.045327373367201</v>
      </c>
      <c r="BF41" s="8">
        <v>3.3523414298773502</v>
      </c>
      <c r="BG41" s="7">
        <v>71.736868004828295</v>
      </c>
      <c r="BH41" s="8">
        <v>1.3638354286724801</v>
      </c>
      <c r="BI41" s="7">
        <v>73.937779162859599</v>
      </c>
      <c r="BJ41" s="8">
        <v>2.1082940886079098</v>
      </c>
      <c r="BK41" s="7">
        <v>70.099509375814804</v>
      </c>
      <c r="BL41" s="8">
        <v>3.52712525809063</v>
      </c>
      <c r="BM41" s="7">
        <v>-3.8382697870448199</v>
      </c>
      <c r="BN41" s="8">
        <v>3.58008463770667</v>
      </c>
      <c r="BO41" s="7">
        <v>54.993715666947097</v>
      </c>
      <c r="BP41" s="8">
        <v>1.4108477629342899</v>
      </c>
      <c r="BQ41" s="7">
        <v>55.763206748416799</v>
      </c>
      <c r="BR41" s="8">
        <v>2.54939240659195</v>
      </c>
      <c r="BS41" s="7">
        <v>51.644361187844503</v>
      </c>
      <c r="BT41" s="8">
        <v>2.9818200932249201</v>
      </c>
      <c r="BU41" s="7">
        <v>-4.11884556057226</v>
      </c>
      <c r="BV41" s="8">
        <v>3.87547648847492</v>
      </c>
      <c r="BW41" s="7">
        <v>52.637638956869203</v>
      </c>
      <c r="BX41" s="8">
        <v>1.4513507206704199</v>
      </c>
      <c r="BY41" s="7">
        <v>57.668404526379803</v>
      </c>
      <c r="BZ41" s="8">
        <v>2.6449252061351198</v>
      </c>
      <c r="CA41" s="7">
        <v>50.706757842820601</v>
      </c>
      <c r="CB41" s="8">
        <v>2.3207090156246899</v>
      </c>
      <c r="CC41" s="7">
        <v>-6.9616466835592004</v>
      </c>
      <c r="CD41" s="8">
        <v>3.1727182699677901</v>
      </c>
      <c r="CE41" s="7">
        <v>58.163647058132099</v>
      </c>
      <c r="CF41" s="8">
        <v>1.5683511209406999</v>
      </c>
      <c r="CG41" s="7">
        <v>63.386135313040597</v>
      </c>
      <c r="CH41" s="8">
        <v>2.3331115855012601</v>
      </c>
      <c r="CI41" s="7">
        <v>55.302606013000798</v>
      </c>
      <c r="CJ41" s="8">
        <v>2.71888950707068</v>
      </c>
      <c r="CK41" s="7">
        <v>-8.0835293000398405</v>
      </c>
      <c r="CL41" s="8">
        <v>3.4287697480717498</v>
      </c>
      <c r="CM41" s="7">
        <v>63.335224415642301</v>
      </c>
      <c r="CN41" s="8">
        <v>1.7602653156232899</v>
      </c>
      <c r="CO41" s="7">
        <v>67.0828224153137</v>
      </c>
      <c r="CP41" s="8">
        <v>2.46722660985693</v>
      </c>
      <c r="CQ41" s="7">
        <v>59.5641359305639</v>
      </c>
      <c r="CR41" s="8">
        <v>3.0693225592078801</v>
      </c>
      <c r="CS41" s="7">
        <v>-7.5186864847498098</v>
      </c>
      <c r="CT41" s="8">
        <v>4.14831851067499</v>
      </c>
      <c r="CU41" s="7">
        <v>32.398792172855998</v>
      </c>
      <c r="CV41" s="8">
        <v>1.48830360256587</v>
      </c>
      <c r="CW41" s="7">
        <v>33.169719264515997</v>
      </c>
      <c r="CX41" s="8">
        <v>2.2873604534031502</v>
      </c>
      <c r="CY41" s="7">
        <v>31.5601707166817</v>
      </c>
      <c r="CZ41" s="8">
        <v>2.4841207907711</v>
      </c>
      <c r="DA41" s="7">
        <v>-1.6095485478343501</v>
      </c>
      <c r="DB41" s="9">
        <v>3.2859172665604301</v>
      </c>
    </row>
    <row r="42" spans="1:106" ht="15" customHeight="1" x14ac:dyDescent="0.25">
      <c r="A42" s="10" t="s">
        <v>44</v>
      </c>
      <c r="B42" s="46">
        <v>2</v>
      </c>
      <c r="C42" s="7">
        <v>55.528764804140302</v>
      </c>
      <c r="D42" s="8">
        <v>1.2263706201882201</v>
      </c>
      <c r="E42" s="7">
        <v>51.8685729536341</v>
      </c>
      <c r="F42" s="8">
        <v>2.5684908540284801</v>
      </c>
      <c r="G42" s="7">
        <v>60.8509461663336</v>
      </c>
      <c r="H42" s="8">
        <v>2.7291945429546001</v>
      </c>
      <c r="I42" s="7">
        <v>8.9823732126994802</v>
      </c>
      <c r="J42" s="8">
        <v>3.8897460302474198</v>
      </c>
      <c r="K42" s="7">
        <v>48.561387720822196</v>
      </c>
      <c r="L42" s="8">
        <v>1.46677143025459</v>
      </c>
      <c r="M42" s="7">
        <v>45.834507144093003</v>
      </c>
      <c r="N42" s="8">
        <v>2.6813250175881298</v>
      </c>
      <c r="O42" s="7">
        <v>51.653472692627801</v>
      </c>
      <c r="P42" s="8">
        <v>2.7588349090342899</v>
      </c>
      <c r="Q42" s="7">
        <v>5.8189655485348304</v>
      </c>
      <c r="R42" s="8">
        <v>3.5959535353772698</v>
      </c>
      <c r="S42" s="7">
        <v>60.953780322926796</v>
      </c>
      <c r="T42" s="8">
        <v>1.35241333123862</v>
      </c>
      <c r="U42" s="7">
        <v>55.998655938653499</v>
      </c>
      <c r="V42" s="8">
        <v>3.0181614777800898</v>
      </c>
      <c r="W42" s="7">
        <v>65.740797787114502</v>
      </c>
      <c r="X42" s="8">
        <v>2.7128111826289598</v>
      </c>
      <c r="Y42" s="7">
        <v>9.7421418484610207</v>
      </c>
      <c r="Z42" s="8">
        <v>4.1377022034936903</v>
      </c>
      <c r="AA42" s="7">
        <v>53.4672807793321</v>
      </c>
      <c r="AB42" s="8">
        <v>1.3859794148366</v>
      </c>
      <c r="AC42" s="7">
        <v>49.890231895084199</v>
      </c>
      <c r="AD42" s="8">
        <v>3.1551359749205701</v>
      </c>
      <c r="AE42" s="7">
        <v>57.424304162482798</v>
      </c>
      <c r="AF42" s="8">
        <v>3.22995235902544</v>
      </c>
      <c r="AG42" s="7">
        <v>7.5340722673986704</v>
      </c>
      <c r="AH42" s="8">
        <v>4.6239098486761199</v>
      </c>
      <c r="AI42" s="7">
        <v>46.300360536420698</v>
      </c>
      <c r="AJ42" s="8">
        <v>1.37198181819674</v>
      </c>
      <c r="AK42" s="7">
        <v>44.608879051795199</v>
      </c>
      <c r="AL42" s="8">
        <v>2.90486273836708</v>
      </c>
      <c r="AM42" s="7">
        <v>52.116139067147799</v>
      </c>
      <c r="AN42" s="8">
        <v>2.6952281621249199</v>
      </c>
      <c r="AO42" s="7">
        <v>7.5072600153526396</v>
      </c>
      <c r="AP42" s="8">
        <v>4.2731447896925197</v>
      </c>
      <c r="AQ42" s="7">
        <v>49.016726540169799</v>
      </c>
      <c r="AR42" s="8">
        <v>1.2726869852956999</v>
      </c>
      <c r="AS42" s="7">
        <v>57.002803728911402</v>
      </c>
      <c r="AT42" s="8">
        <v>2.7103942859040902</v>
      </c>
      <c r="AU42" s="7">
        <v>43.800158664605</v>
      </c>
      <c r="AV42" s="8">
        <v>2.8106404204651199</v>
      </c>
      <c r="AW42" s="7">
        <v>-13.202645064306401</v>
      </c>
      <c r="AX42" s="8">
        <v>4.2212971093879501</v>
      </c>
      <c r="AY42" s="7">
        <v>25.685397203970201</v>
      </c>
      <c r="AZ42" s="8">
        <v>1.30912012432769</v>
      </c>
      <c r="BA42" s="7">
        <v>34.897788248492198</v>
      </c>
      <c r="BB42" s="8">
        <v>2.8122866488552498</v>
      </c>
      <c r="BC42" s="7">
        <v>25.185555274391699</v>
      </c>
      <c r="BD42" s="8">
        <v>2.1862866236627201</v>
      </c>
      <c r="BE42" s="7">
        <v>-9.7122329741004894</v>
      </c>
      <c r="BF42" s="8">
        <v>3.6018738344955801</v>
      </c>
      <c r="BG42" s="7">
        <v>70.115181299637101</v>
      </c>
      <c r="BH42" s="8">
        <v>1.1351554365890399</v>
      </c>
      <c r="BI42" s="7">
        <v>71.989219853202997</v>
      </c>
      <c r="BJ42" s="8">
        <v>2.5676770193124998</v>
      </c>
      <c r="BK42" s="7">
        <v>65.958452544524803</v>
      </c>
      <c r="BL42" s="8">
        <v>2.3818235049321101</v>
      </c>
      <c r="BM42" s="7">
        <v>-6.0307673086781897</v>
      </c>
      <c r="BN42" s="8">
        <v>3.6152227669972898</v>
      </c>
      <c r="BO42" s="7">
        <v>30.380311243906998</v>
      </c>
      <c r="BP42" s="8">
        <v>1.3354989374853099</v>
      </c>
      <c r="BQ42" s="7">
        <v>34.130384284746903</v>
      </c>
      <c r="BR42" s="8">
        <v>2.7236824349325799</v>
      </c>
      <c r="BS42" s="7">
        <v>35.542631682810601</v>
      </c>
      <c r="BT42" s="8">
        <v>2.6396798379359399</v>
      </c>
      <c r="BU42" s="7">
        <v>1.4122473980636501</v>
      </c>
      <c r="BV42" s="8">
        <v>3.5496616665962102</v>
      </c>
      <c r="BW42" s="7">
        <v>34.802492895021302</v>
      </c>
      <c r="BX42" s="8">
        <v>1.23361825119171</v>
      </c>
      <c r="BY42" s="7">
        <v>34.789073775051698</v>
      </c>
      <c r="BZ42" s="8">
        <v>2.6719720283867998</v>
      </c>
      <c r="CA42" s="7">
        <v>42.772017493367699</v>
      </c>
      <c r="CB42" s="8">
        <v>2.6495207417485802</v>
      </c>
      <c r="CC42" s="7">
        <v>7.9829437183160499</v>
      </c>
      <c r="CD42" s="8">
        <v>3.8663153454929402</v>
      </c>
      <c r="CE42" s="7">
        <v>34.181763717861898</v>
      </c>
      <c r="CF42" s="8">
        <v>1.4423441884503301</v>
      </c>
      <c r="CG42" s="7">
        <v>35.666918280024198</v>
      </c>
      <c r="CH42" s="8">
        <v>2.9847649873551698</v>
      </c>
      <c r="CI42" s="7">
        <v>38.875844696637401</v>
      </c>
      <c r="CJ42" s="8">
        <v>2.87195335629968</v>
      </c>
      <c r="CK42" s="7">
        <v>3.2089264166132101</v>
      </c>
      <c r="CL42" s="8">
        <v>4.07033703714613</v>
      </c>
      <c r="CM42" s="7">
        <v>68.555463151478094</v>
      </c>
      <c r="CN42" s="8">
        <v>1.3050325896900301</v>
      </c>
      <c r="CO42" s="7">
        <v>69.103284148358895</v>
      </c>
      <c r="CP42" s="8">
        <v>2.6496546364812601</v>
      </c>
      <c r="CQ42" s="7">
        <v>70.315975531519499</v>
      </c>
      <c r="CR42" s="8">
        <v>2.31241522186509</v>
      </c>
      <c r="CS42" s="7">
        <v>1.21269138316067</v>
      </c>
      <c r="CT42" s="8">
        <v>3.3709741670848401</v>
      </c>
      <c r="CU42" s="7">
        <v>34.902100536095901</v>
      </c>
      <c r="CV42" s="8">
        <v>1.43813460915814</v>
      </c>
      <c r="CW42" s="7">
        <v>35.165821057145301</v>
      </c>
      <c r="CX42" s="8">
        <v>2.8753744322664199</v>
      </c>
      <c r="CY42" s="7">
        <v>38.506181429375403</v>
      </c>
      <c r="CZ42" s="8">
        <v>2.7009584020017399</v>
      </c>
      <c r="DA42" s="7">
        <v>3.3403603722301498</v>
      </c>
      <c r="DB42" s="9">
        <v>3.90168533445302</v>
      </c>
    </row>
    <row r="43" spans="1:106" ht="15" customHeight="1" x14ac:dyDescent="0.25">
      <c r="A43" s="6" t="s">
        <v>45</v>
      </c>
      <c r="B43" s="46">
        <v>2</v>
      </c>
      <c r="C43" s="7">
        <v>32.212770056798199</v>
      </c>
      <c r="D43" s="8">
        <v>1.7290048184246301</v>
      </c>
      <c r="E43" s="7">
        <v>29.866740220235702</v>
      </c>
      <c r="F43" s="8">
        <v>3.3951937339093901</v>
      </c>
      <c r="G43" s="7">
        <v>33.874637949823402</v>
      </c>
      <c r="H43" s="8">
        <v>3.6046512079346802</v>
      </c>
      <c r="I43" s="7">
        <v>4.0078977295876301</v>
      </c>
      <c r="J43" s="8">
        <v>4.77969269497365</v>
      </c>
      <c r="K43" s="7">
        <v>19.771907237257199</v>
      </c>
      <c r="L43" s="8">
        <v>1.4838166383211699</v>
      </c>
      <c r="M43" s="7">
        <v>16.582152574568699</v>
      </c>
      <c r="N43" s="8">
        <v>2.9355016169728501</v>
      </c>
      <c r="O43" s="7">
        <v>22.9387127129935</v>
      </c>
      <c r="P43" s="8">
        <v>3.2734661093783499</v>
      </c>
      <c r="Q43" s="7">
        <v>6.3565601384247703</v>
      </c>
      <c r="R43" s="8">
        <v>4.2936035846262701</v>
      </c>
      <c r="S43" s="7">
        <v>36.553123309819497</v>
      </c>
      <c r="T43" s="8">
        <v>1.6718062870297801</v>
      </c>
      <c r="U43" s="7">
        <v>34.940998681185299</v>
      </c>
      <c r="V43" s="8">
        <v>3.9407715365712699</v>
      </c>
      <c r="W43" s="7">
        <v>33.489981083469402</v>
      </c>
      <c r="X43" s="8">
        <v>3.4718779440146199</v>
      </c>
      <c r="Y43" s="7">
        <v>-1.4510175977158499</v>
      </c>
      <c r="Z43" s="8">
        <v>4.55306587933317</v>
      </c>
      <c r="AA43" s="7">
        <v>66.258290419770105</v>
      </c>
      <c r="AB43" s="8">
        <v>1.48910530099941</v>
      </c>
      <c r="AC43" s="7">
        <v>65.608301788937993</v>
      </c>
      <c r="AD43" s="8">
        <v>3.37101506069367</v>
      </c>
      <c r="AE43" s="7">
        <v>62.883612257083499</v>
      </c>
      <c r="AF43" s="8">
        <v>3.7432956168209</v>
      </c>
      <c r="AG43" s="7">
        <v>-2.7246895318545001</v>
      </c>
      <c r="AH43" s="8">
        <v>5.06434316805991</v>
      </c>
      <c r="AI43" s="7">
        <v>53.304285196601398</v>
      </c>
      <c r="AJ43" s="8">
        <v>1.7778318207208099</v>
      </c>
      <c r="AK43" s="7">
        <v>51.1336862546354</v>
      </c>
      <c r="AL43" s="8">
        <v>4.0709769942921703</v>
      </c>
      <c r="AM43" s="7">
        <v>50.320638354414697</v>
      </c>
      <c r="AN43" s="8">
        <v>3.6981756818043499</v>
      </c>
      <c r="AO43" s="7">
        <v>-0.81304790022069495</v>
      </c>
      <c r="AP43" s="8">
        <v>5.2345827278521799</v>
      </c>
      <c r="AQ43" s="7">
        <v>44.740068103380899</v>
      </c>
      <c r="AR43" s="8">
        <v>1.77311379254835</v>
      </c>
      <c r="AS43" s="7">
        <v>51.331724356301002</v>
      </c>
      <c r="AT43" s="8">
        <v>3.7596900193243799</v>
      </c>
      <c r="AU43" s="7">
        <v>39.823515934940502</v>
      </c>
      <c r="AV43" s="8">
        <v>3.3934738625409899</v>
      </c>
      <c r="AW43" s="7">
        <v>-11.5082084213605</v>
      </c>
      <c r="AX43" s="8">
        <v>5.4160873083419698</v>
      </c>
      <c r="AY43" s="7">
        <v>13.2503652199859</v>
      </c>
      <c r="AZ43" s="8">
        <v>1.32868926759412</v>
      </c>
      <c r="BA43" s="7">
        <v>16.3241174019171</v>
      </c>
      <c r="BB43" s="8">
        <v>3.0672560246471399</v>
      </c>
      <c r="BC43" s="7">
        <v>12.815501520675801</v>
      </c>
      <c r="BD43" s="8">
        <v>2.4588322037000299</v>
      </c>
      <c r="BE43" s="7">
        <v>-3.50861588124131</v>
      </c>
      <c r="BF43" s="8">
        <v>3.9752581833615901</v>
      </c>
      <c r="BG43" s="7">
        <v>22.062838072814699</v>
      </c>
      <c r="BH43" s="8">
        <v>1.4908620114121101</v>
      </c>
      <c r="BI43" s="7">
        <v>23.073536237593999</v>
      </c>
      <c r="BJ43" s="8">
        <v>3.2299577367782502</v>
      </c>
      <c r="BK43" s="7">
        <v>21.516924388536601</v>
      </c>
      <c r="BL43" s="8">
        <v>3.19711546038701</v>
      </c>
      <c r="BM43" s="7">
        <v>-1.5566118490574601</v>
      </c>
      <c r="BN43" s="8">
        <v>4.9437467917984401</v>
      </c>
      <c r="BO43" s="7">
        <v>32.305378829207001</v>
      </c>
      <c r="BP43" s="8">
        <v>1.7479109012002101</v>
      </c>
      <c r="BQ43" s="7">
        <v>33.545718669112702</v>
      </c>
      <c r="BR43" s="8">
        <v>3.68745558724769</v>
      </c>
      <c r="BS43" s="7">
        <v>33.732744254834003</v>
      </c>
      <c r="BT43" s="8">
        <v>3.18042230076653</v>
      </c>
      <c r="BU43" s="7">
        <v>0.18702558572133701</v>
      </c>
      <c r="BV43" s="8">
        <v>5.0543317682421902</v>
      </c>
      <c r="BW43" s="7">
        <v>30.833547011020201</v>
      </c>
      <c r="BX43" s="8">
        <v>1.63807710099021</v>
      </c>
      <c r="BY43" s="7">
        <v>31.6045284804928</v>
      </c>
      <c r="BZ43" s="8">
        <v>3.7042168879291402</v>
      </c>
      <c r="CA43" s="7">
        <v>30.259774749305901</v>
      </c>
      <c r="CB43" s="8">
        <v>3.3833063326082602</v>
      </c>
      <c r="CC43" s="7">
        <v>-1.34475373118686</v>
      </c>
      <c r="CD43" s="8">
        <v>5.0383465029218897</v>
      </c>
      <c r="CE43" s="7">
        <v>39.894537066218703</v>
      </c>
      <c r="CF43" s="8">
        <v>1.61801140215782</v>
      </c>
      <c r="CG43" s="7">
        <v>36.214549736005701</v>
      </c>
      <c r="CH43" s="8">
        <v>3.8009234506051199</v>
      </c>
      <c r="CI43" s="7">
        <v>43.2647200509006</v>
      </c>
      <c r="CJ43" s="8">
        <v>3.8388698667734098</v>
      </c>
      <c r="CK43" s="7">
        <v>7.0501703148949497</v>
      </c>
      <c r="CL43" s="8">
        <v>5.6031053962111503</v>
      </c>
      <c r="CM43" s="7">
        <v>28.0683349547765</v>
      </c>
      <c r="CN43" s="8">
        <v>1.6324272503184101</v>
      </c>
      <c r="CO43" s="7">
        <v>28.257568052286199</v>
      </c>
      <c r="CP43" s="8">
        <v>3.5271220474097</v>
      </c>
      <c r="CQ43" s="7">
        <v>28.969768606255901</v>
      </c>
      <c r="CR43" s="8">
        <v>3.2984742889848899</v>
      </c>
      <c r="CS43" s="7">
        <v>0.71220055396968396</v>
      </c>
      <c r="CT43" s="8">
        <v>5.0064505665127301</v>
      </c>
      <c r="CU43" s="7">
        <v>30.410353608633901</v>
      </c>
      <c r="CV43" s="8">
        <v>1.7579279329908499</v>
      </c>
      <c r="CW43" s="7">
        <v>30.499586062239199</v>
      </c>
      <c r="CX43" s="8">
        <v>3.8144175748247502</v>
      </c>
      <c r="CY43" s="7">
        <v>29.5636702595197</v>
      </c>
      <c r="CZ43" s="8">
        <v>3.09205823191781</v>
      </c>
      <c r="DA43" s="7">
        <v>-0.93591580271958796</v>
      </c>
      <c r="DB43" s="9">
        <v>4.7770941443027004</v>
      </c>
    </row>
    <row r="44" spans="1:106" ht="15" customHeight="1" x14ac:dyDescent="0.25">
      <c r="A44" s="6" t="s">
        <v>46</v>
      </c>
      <c r="B44" s="46">
        <v>2</v>
      </c>
      <c r="C44" s="7">
        <v>62.9725420926613</v>
      </c>
      <c r="D44" s="8">
        <v>1.1317628131220701</v>
      </c>
      <c r="E44" s="7">
        <v>59.261669174649498</v>
      </c>
      <c r="F44" s="8">
        <v>2.0988487923304899</v>
      </c>
      <c r="G44" s="7">
        <v>62.397716298034098</v>
      </c>
      <c r="H44" s="8">
        <v>3.3795095193854001</v>
      </c>
      <c r="I44" s="7">
        <v>3.1360471233845701</v>
      </c>
      <c r="J44" s="8">
        <v>4.1635563340510098</v>
      </c>
      <c r="K44" s="7">
        <v>67.555721025168694</v>
      </c>
      <c r="L44" s="8">
        <v>1.27348946784798</v>
      </c>
      <c r="M44" s="7">
        <v>68.437812802174307</v>
      </c>
      <c r="N44" s="8">
        <v>1.9821798784332301</v>
      </c>
      <c r="O44" s="7">
        <v>64.487623580170094</v>
      </c>
      <c r="P44" s="8">
        <v>4.2035731179164202</v>
      </c>
      <c r="Q44" s="7">
        <v>-3.9501892220042301</v>
      </c>
      <c r="R44" s="8">
        <v>5.12079350604614</v>
      </c>
      <c r="S44" s="7">
        <v>70.440576818158306</v>
      </c>
      <c r="T44" s="8">
        <v>1.2288547084429999</v>
      </c>
      <c r="U44" s="7">
        <v>71.431418375341806</v>
      </c>
      <c r="V44" s="8">
        <v>2.1756274361607</v>
      </c>
      <c r="W44" s="7">
        <v>67.298333371459194</v>
      </c>
      <c r="X44" s="8">
        <v>3.3959737425570098</v>
      </c>
      <c r="Y44" s="7">
        <v>-4.1330850038826101</v>
      </c>
      <c r="Z44" s="8">
        <v>4.4385414843432001</v>
      </c>
      <c r="AA44" s="7">
        <v>24.638682154119302</v>
      </c>
      <c r="AB44" s="8">
        <v>1.2404102401627799</v>
      </c>
      <c r="AC44" s="7">
        <v>21.727575348754101</v>
      </c>
      <c r="AD44" s="8">
        <v>2.0522446549810001</v>
      </c>
      <c r="AE44" s="7">
        <v>29.612243769809801</v>
      </c>
      <c r="AF44" s="8">
        <v>2.7515258473199999</v>
      </c>
      <c r="AG44" s="7">
        <v>7.8846684210556504</v>
      </c>
      <c r="AH44" s="8">
        <v>3.39985383160198</v>
      </c>
      <c r="AI44" s="7">
        <v>60.719025734777503</v>
      </c>
      <c r="AJ44" s="8">
        <v>1.1359243025504999</v>
      </c>
      <c r="AK44" s="7">
        <v>58.503958817054603</v>
      </c>
      <c r="AL44" s="8">
        <v>2.20412510320467</v>
      </c>
      <c r="AM44" s="7">
        <v>59.601899785206498</v>
      </c>
      <c r="AN44" s="8">
        <v>2.94925140786511</v>
      </c>
      <c r="AO44" s="7">
        <v>1.0979409681519501</v>
      </c>
      <c r="AP44" s="8">
        <v>3.4047496201457701</v>
      </c>
      <c r="AQ44" s="7">
        <v>66.728321438385507</v>
      </c>
      <c r="AR44" s="8">
        <v>1.1749181328140901</v>
      </c>
      <c r="AS44" s="7">
        <v>71.865244281981703</v>
      </c>
      <c r="AT44" s="8">
        <v>1.9397229603370501</v>
      </c>
      <c r="AU44" s="7">
        <v>58.050025096021599</v>
      </c>
      <c r="AV44" s="8">
        <v>2.7275100422368901</v>
      </c>
      <c r="AW44" s="7">
        <v>-13.8152191859601</v>
      </c>
      <c r="AX44" s="8">
        <v>3.2555385040037201</v>
      </c>
      <c r="AY44" s="7">
        <v>15.172094682462401</v>
      </c>
      <c r="AZ44" s="8">
        <v>0.89897799561924496</v>
      </c>
      <c r="BA44" s="7">
        <v>19.434216964181001</v>
      </c>
      <c r="BB44" s="8">
        <v>1.6882236066537599</v>
      </c>
      <c r="BC44" s="7">
        <v>15.4354595085243</v>
      </c>
      <c r="BD44" s="8">
        <v>2.0632208058019601</v>
      </c>
      <c r="BE44" s="7">
        <v>-3.99875745565677</v>
      </c>
      <c r="BF44" s="8">
        <v>2.5180897909409401</v>
      </c>
      <c r="BG44" s="7">
        <v>16.819165109071299</v>
      </c>
      <c r="BH44" s="8">
        <v>0.87512834118907801</v>
      </c>
      <c r="BI44" s="7">
        <v>17.5380531094711</v>
      </c>
      <c r="BJ44" s="8">
        <v>1.2120922268707099</v>
      </c>
      <c r="BK44" s="7">
        <v>18.408656000344699</v>
      </c>
      <c r="BL44" s="8">
        <v>2.09567853560059</v>
      </c>
      <c r="BM44" s="7">
        <v>0.87060289087362397</v>
      </c>
      <c r="BN44" s="8">
        <v>2.4474899742065599</v>
      </c>
      <c r="BO44" s="7">
        <v>19.266251530871699</v>
      </c>
      <c r="BP44" s="8">
        <v>1.26663541713806</v>
      </c>
      <c r="BQ44" s="7">
        <v>16.354559003891101</v>
      </c>
      <c r="BR44" s="8">
        <v>1.9980965259399099</v>
      </c>
      <c r="BS44" s="7">
        <v>22.174986304632601</v>
      </c>
      <c r="BT44" s="8">
        <v>2.6024134891902602</v>
      </c>
      <c r="BU44" s="7">
        <v>5.8204273007415299</v>
      </c>
      <c r="BV44" s="8">
        <v>3.01139693408631</v>
      </c>
      <c r="BW44" s="7">
        <v>43.797343382159497</v>
      </c>
      <c r="BX44" s="8">
        <v>1.47138669465975</v>
      </c>
      <c r="BY44" s="7">
        <v>37.2299913816138</v>
      </c>
      <c r="BZ44" s="8">
        <v>2.4467426857453698</v>
      </c>
      <c r="CA44" s="7">
        <v>50.904216776908797</v>
      </c>
      <c r="CB44" s="8">
        <v>2.8110994909643598</v>
      </c>
      <c r="CC44" s="7">
        <v>13.674225395295</v>
      </c>
      <c r="CD44" s="8">
        <v>3.4154893041074601</v>
      </c>
      <c r="CE44" s="7">
        <v>30.2267196833923</v>
      </c>
      <c r="CF44" s="8">
        <v>1.0750865809958701</v>
      </c>
      <c r="CG44" s="7">
        <v>26.153242885330201</v>
      </c>
      <c r="CH44" s="8">
        <v>2.3727379961866402</v>
      </c>
      <c r="CI44" s="7">
        <v>34.012771301995102</v>
      </c>
      <c r="CJ44" s="8">
        <v>2.43761515190167</v>
      </c>
      <c r="CK44" s="7">
        <v>7.8595284166648796</v>
      </c>
      <c r="CL44" s="8">
        <v>3.40072648662108</v>
      </c>
      <c r="CM44" s="7">
        <v>42.244064074084697</v>
      </c>
      <c r="CN44" s="8">
        <v>1.1168278371309699</v>
      </c>
      <c r="CO44" s="7">
        <v>37.311028359764002</v>
      </c>
      <c r="CP44" s="8">
        <v>2.1402151596987098</v>
      </c>
      <c r="CQ44" s="7">
        <v>46.741258124761202</v>
      </c>
      <c r="CR44" s="8">
        <v>2.71378647645265</v>
      </c>
      <c r="CS44" s="7">
        <v>9.4302297649971596</v>
      </c>
      <c r="CT44" s="8">
        <v>3.35186515186279</v>
      </c>
      <c r="CU44" s="7">
        <v>22.113935160586099</v>
      </c>
      <c r="CV44" s="8">
        <v>1.2454090606419601</v>
      </c>
      <c r="CW44" s="7">
        <v>18.152502007237601</v>
      </c>
      <c r="CX44" s="8">
        <v>2.0295756781322298</v>
      </c>
      <c r="CY44" s="7">
        <v>28.202647877664202</v>
      </c>
      <c r="CZ44" s="8">
        <v>2.46065367988201</v>
      </c>
      <c r="DA44" s="7">
        <v>10.050145870426499</v>
      </c>
      <c r="DB44" s="9">
        <v>3.01288257610971</v>
      </c>
    </row>
    <row r="45" spans="1:106" ht="15" customHeight="1" x14ac:dyDescent="0.25">
      <c r="A45" s="6" t="s">
        <v>113</v>
      </c>
      <c r="B45" s="46">
        <v>2</v>
      </c>
      <c r="C45" s="7">
        <v>25.914180699696001</v>
      </c>
      <c r="D45" s="8">
        <v>1.1278575817493901</v>
      </c>
      <c r="E45" s="7">
        <v>24.5024174657953</v>
      </c>
      <c r="F45" s="8">
        <v>1.8998071253861699</v>
      </c>
      <c r="G45" s="7">
        <v>28.869388835154499</v>
      </c>
      <c r="H45" s="8">
        <v>2.25737154926163</v>
      </c>
      <c r="I45" s="7">
        <v>4.3669713693592298</v>
      </c>
      <c r="J45" s="8">
        <v>3.0115219042147601</v>
      </c>
      <c r="K45" s="7">
        <v>17.983667071618299</v>
      </c>
      <c r="L45" s="8">
        <v>0.92682083939522697</v>
      </c>
      <c r="M45" s="7">
        <v>16.182717220633801</v>
      </c>
      <c r="N45" s="8">
        <v>1.8132097962131799</v>
      </c>
      <c r="O45" s="7">
        <v>21.755342219082198</v>
      </c>
      <c r="P45" s="8">
        <v>2.0719411335010198</v>
      </c>
      <c r="Q45" s="7">
        <v>5.5726249984484397</v>
      </c>
      <c r="R45" s="8">
        <v>2.8818485503894</v>
      </c>
      <c r="S45" s="7">
        <v>32.476316498818797</v>
      </c>
      <c r="T45" s="8">
        <v>1.13440327472539</v>
      </c>
      <c r="U45" s="7">
        <v>36.475575686420797</v>
      </c>
      <c r="V45" s="8">
        <v>2.4003469219642599</v>
      </c>
      <c r="W45" s="7">
        <v>31.551789014456499</v>
      </c>
      <c r="X45" s="8">
        <v>2.1923480328051301</v>
      </c>
      <c r="Y45" s="7">
        <v>-4.9237866719642804</v>
      </c>
      <c r="Z45" s="8">
        <v>3.18517343976167</v>
      </c>
      <c r="AA45" s="7">
        <v>53.009904422190999</v>
      </c>
      <c r="AB45" s="8">
        <v>1.3216729870625801</v>
      </c>
      <c r="AC45" s="7">
        <v>51.5416239668793</v>
      </c>
      <c r="AD45" s="8">
        <v>2.5590430796333798</v>
      </c>
      <c r="AE45" s="7">
        <v>54.004572448923</v>
      </c>
      <c r="AF45" s="8">
        <v>2.3590153354261001</v>
      </c>
      <c r="AG45" s="7">
        <v>2.46294848204366</v>
      </c>
      <c r="AH45" s="8">
        <v>3.4098756373343</v>
      </c>
      <c r="AI45" s="7">
        <v>41.495548135675897</v>
      </c>
      <c r="AJ45" s="8">
        <v>1.2088259653256399</v>
      </c>
      <c r="AK45" s="7">
        <v>40.765536032293198</v>
      </c>
      <c r="AL45" s="8">
        <v>2.4568756479443099</v>
      </c>
      <c r="AM45" s="7">
        <v>42.704055203872201</v>
      </c>
      <c r="AN45" s="8">
        <v>2.6299489344727598</v>
      </c>
      <c r="AO45" s="7">
        <v>1.93851917157895</v>
      </c>
      <c r="AP45" s="8">
        <v>3.6738619285298602</v>
      </c>
      <c r="AQ45" s="7">
        <v>36.710178075100899</v>
      </c>
      <c r="AR45" s="8">
        <v>1.1592426265635101</v>
      </c>
      <c r="AS45" s="7">
        <v>40.480829493100998</v>
      </c>
      <c r="AT45" s="8">
        <v>2.30505515902263</v>
      </c>
      <c r="AU45" s="7">
        <v>33.915921225657499</v>
      </c>
      <c r="AV45" s="8">
        <v>2.4386850928172099</v>
      </c>
      <c r="AW45" s="7">
        <v>-6.5649082674434904</v>
      </c>
      <c r="AX45" s="8">
        <v>3.25604578850171</v>
      </c>
      <c r="AY45" s="7">
        <v>15.575983325312</v>
      </c>
      <c r="AZ45" s="8">
        <v>0.74825280265246397</v>
      </c>
      <c r="BA45" s="7">
        <v>13.751454547866199</v>
      </c>
      <c r="BB45" s="8">
        <v>1.5756246486961101</v>
      </c>
      <c r="BC45" s="7">
        <v>19.531377234145801</v>
      </c>
      <c r="BD45" s="8">
        <v>1.52114693916981</v>
      </c>
      <c r="BE45" s="7">
        <v>5.7799226862795603</v>
      </c>
      <c r="BF45" s="8">
        <v>2.4270158854220898</v>
      </c>
      <c r="BG45" s="7">
        <v>34.3490507227609</v>
      </c>
      <c r="BH45" s="8">
        <v>1.1667642574293899</v>
      </c>
      <c r="BI45" s="7">
        <v>35.844207105177603</v>
      </c>
      <c r="BJ45" s="8">
        <v>2.45351714457601</v>
      </c>
      <c r="BK45" s="7">
        <v>34.476161985560601</v>
      </c>
      <c r="BL45" s="8">
        <v>2.1459404077968101</v>
      </c>
      <c r="BM45" s="7">
        <v>-1.3680451196169701</v>
      </c>
      <c r="BN45" s="8">
        <v>3.48627079379242</v>
      </c>
      <c r="BO45" s="7">
        <v>29.517517596880001</v>
      </c>
      <c r="BP45" s="8">
        <v>1.0940541389026199</v>
      </c>
      <c r="BQ45" s="7">
        <v>28.346431021004399</v>
      </c>
      <c r="BR45" s="8">
        <v>2.3940771011111699</v>
      </c>
      <c r="BS45" s="7">
        <v>31.618291657813899</v>
      </c>
      <c r="BT45" s="8">
        <v>2.178311383229</v>
      </c>
      <c r="BU45" s="7">
        <v>3.2718606368094401</v>
      </c>
      <c r="BV45" s="8">
        <v>3.4519814791816499</v>
      </c>
      <c r="BW45" s="7">
        <v>29.4576050112871</v>
      </c>
      <c r="BX45" s="8">
        <v>1.1219618291776501</v>
      </c>
      <c r="BY45" s="7">
        <v>29.402511165114301</v>
      </c>
      <c r="BZ45" s="8">
        <v>2.1100667444841599</v>
      </c>
      <c r="CA45" s="7">
        <v>30.719227995205699</v>
      </c>
      <c r="CB45" s="8">
        <v>2.1935876903092399</v>
      </c>
      <c r="CC45" s="7">
        <v>1.31671683009142</v>
      </c>
      <c r="CD45" s="8">
        <v>3.0725463714097199</v>
      </c>
      <c r="CE45" s="7">
        <v>34.994314550852103</v>
      </c>
      <c r="CF45" s="8">
        <v>1.07673493839304</v>
      </c>
      <c r="CG45" s="7">
        <v>34.192257204163703</v>
      </c>
      <c r="CH45" s="8">
        <v>1.9707159643255201</v>
      </c>
      <c r="CI45" s="7">
        <v>35.032656300960703</v>
      </c>
      <c r="CJ45" s="8">
        <v>2.3623029087381502</v>
      </c>
      <c r="CK45" s="7">
        <v>0.84039909679697899</v>
      </c>
      <c r="CL45" s="8">
        <v>3.4019851460402699</v>
      </c>
      <c r="CM45" s="7">
        <v>31.7850819020594</v>
      </c>
      <c r="CN45" s="8">
        <v>1.0374902735573499</v>
      </c>
      <c r="CO45" s="7">
        <v>31.678742804328898</v>
      </c>
      <c r="CP45" s="8">
        <v>2.21537128809068</v>
      </c>
      <c r="CQ45" s="7">
        <v>31.973029777790899</v>
      </c>
      <c r="CR45" s="8">
        <v>2.2916625181456598</v>
      </c>
      <c r="CS45" s="7">
        <v>0.29428697346203198</v>
      </c>
      <c r="CT45" s="8">
        <v>3.4123669751046801</v>
      </c>
      <c r="CU45" s="7">
        <v>25.438369535694498</v>
      </c>
      <c r="CV45" s="8">
        <v>0.943448442100565</v>
      </c>
      <c r="CW45" s="7">
        <v>26.1625564540733</v>
      </c>
      <c r="CX45" s="8">
        <v>2.2259093172503102</v>
      </c>
      <c r="CY45" s="7">
        <v>26.8135131588474</v>
      </c>
      <c r="CZ45" s="8">
        <v>1.9171497003648199</v>
      </c>
      <c r="DA45" s="7">
        <v>0.65095670477408196</v>
      </c>
      <c r="DB45" s="9">
        <v>3.19414780906407</v>
      </c>
    </row>
    <row r="46" spans="1:106" ht="15" customHeight="1" x14ac:dyDescent="0.25">
      <c r="A46" s="6" t="s">
        <v>47</v>
      </c>
      <c r="B46" s="46">
        <v>2</v>
      </c>
      <c r="C46" s="7">
        <v>24.6394392708421</v>
      </c>
      <c r="D46" s="8">
        <v>1.2769883871973899</v>
      </c>
      <c r="E46" s="7">
        <v>27.4496939306465</v>
      </c>
      <c r="F46" s="8">
        <v>2.6452534479014602</v>
      </c>
      <c r="G46" s="7">
        <v>20.401759379347801</v>
      </c>
      <c r="H46" s="8">
        <v>2.4507374784287101</v>
      </c>
      <c r="I46" s="7">
        <v>-7.0479345512986997</v>
      </c>
      <c r="J46" s="8">
        <v>3.5213219865641601</v>
      </c>
      <c r="K46" s="7">
        <v>15.964845033529301</v>
      </c>
      <c r="L46" s="8">
        <v>1.14486716037172</v>
      </c>
      <c r="M46" s="7">
        <v>19.719529624304698</v>
      </c>
      <c r="N46" s="8">
        <v>2.4325031062777098</v>
      </c>
      <c r="O46" s="7">
        <v>15.3636692730877</v>
      </c>
      <c r="P46" s="8">
        <v>2.5788981749584199</v>
      </c>
      <c r="Q46" s="7">
        <v>-4.3558603512170402</v>
      </c>
      <c r="R46" s="8">
        <v>3.2706324562545501</v>
      </c>
      <c r="S46" s="7">
        <v>30.5292930060671</v>
      </c>
      <c r="T46" s="8">
        <v>1.4005371443894501</v>
      </c>
      <c r="U46" s="7">
        <v>30.826672779210998</v>
      </c>
      <c r="V46" s="8">
        <v>3.0372016427776098</v>
      </c>
      <c r="W46" s="7">
        <v>28.477693614995701</v>
      </c>
      <c r="X46" s="8">
        <v>3.1358688070409699</v>
      </c>
      <c r="Y46" s="7">
        <v>-2.3489791642153199</v>
      </c>
      <c r="Z46" s="8">
        <v>3.7931113683701798</v>
      </c>
      <c r="AA46" s="7">
        <v>43.813178732361301</v>
      </c>
      <c r="AB46" s="8">
        <v>1.6091276686126399</v>
      </c>
      <c r="AC46" s="7">
        <v>47.0570704977861</v>
      </c>
      <c r="AD46" s="8">
        <v>3.4563614914159899</v>
      </c>
      <c r="AE46" s="7">
        <v>43.605367519529899</v>
      </c>
      <c r="AF46" s="8">
        <v>3.5709892177308098</v>
      </c>
      <c r="AG46" s="7">
        <v>-3.4517029782561401</v>
      </c>
      <c r="AH46" s="8">
        <v>5.1431865203697704</v>
      </c>
      <c r="AI46" s="7">
        <v>45.784924477497498</v>
      </c>
      <c r="AJ46" s="8">
        <v>1.71295447994505</v>
      </c>
      <c r="AK46" s="7">
        <v>47.884988947822499</v>
      </c>
      <c r="AL46" s="8">
        <v>3.2295204430121598</v>
      </c>
      <c r="AM46" s="7">
        <v>45.628527088611797</v>
      </c>
      <c r="AN46" s="8">
        <v>3.0090130641242601</v>
      </c>
      <c r="AO46" s="7">
        <v>-2.2564618592106398</v>
      </c>
      <c r="AP46" s="8">
        <v>4.2221455590396397</v>
      </c>
      <c r="AQ46" s="7">
        <v>37.1197590947002</v>
      </c>
      <c r="AR46" s="8">
        <v>1.33856167226056</v>
      </c>
      <c r="AS46" s="7">
        <v>50.461789523902503</v>
      </c>
      <c r="AT46" s="8">
        <v>2.730878132445</v>
      </c>
      <c r="AU46" s="7">
        <v>24.111136046858899</v>
      </c>
      <c r="AV46" s="8">
        <v>2.93827302575234</v>
      </c>
      <c r="AW46" s="7">
        <v>-26.350653477043601</v>
      </c>
      <c r="AX46" s="8">
        <v>4.1370725803272901</v>
      </c>
      <c r="AY46" s="7">
        <v>7.1339024256856103</v>
      </c>
      <c r="AZ46" s="8">
        <v>0.64230723635604103</v>
      </c>
      <c r="BA46" s="7">
        <v>9.7207558623193595</v>
      </c>
      <c r="BB46" s="8">
        <v>1.67619815205948</v>
      </c>
      <c r="BC46" s="7">
        <v>4.6313259091974901</v>
      </c>
      <c r="BD46" s="8">
        <v>1.32536790997996</v>
      </c>
      <c r="BE46" s="7">
        <v>-5.0894299531218703</v>
      </c>
      <c r="BF46" s="8">
        <v>2.3119738247034198</v>
      </c>
      <c r="BG46" s="7">
        <v>32.069709717158503</v>
      </c>
      <c r="BH46" s="8">
        <v>1.6987054635756</v>
      </c>
      <c r="BI46" s="7">
        <v>35.815108847107403</v>
      </c>
      <c r="BJ46" s="8">
        <v>3.4952935988424998</v>
      </c>
      <c r="BK46" s="7">
        <v>28.9126292815635</v>
      </c>
      <c r="BL46" s="8">
        <v>2.66856094363362</v>
      </c>
      <c r="BM46" s="7">
        <v>-6.9024795655439499</v>
      </c>
      <c r="BN46" s="8">
        <v>3.8315290322653102</v>
      </c>
      <c r="BO46" s="7">
        <v>44.365760453351797</v>
      </c>
      <c r="BP46" s="8">
        <v>1.47378196371613</v>
      </c>
      <c r="BQ46" s="7">
        <v>47.456363390921702</v>
      </c>
      <c r="BR46" s="8">
        <v>2.9956048699809701</v>
      </c>
      <c r="BS46" s="7">
        <v>38.062481131566699</v>
      </c>
      <c r="BT46" s="8">
        <v>3.2652670035102398</v>
      </c>
      <c r="BU46" s="7">
        <v>-9.3938822593550508</v>
      </c>
      <c r="BV46" s="8">
        <v>4.0329569315781599</v>
      </c>
      <c r="BW46" s="7">
        <v>32.792775773554297</v>
      </c>
      <c r="BX46" s="8">
        <v>1.2563469923013599</v>
      </c>
      <c r="BY46" s="7">
        <v>43.317947102793397</v>
      </c>
      <c r="BZ46" s="8">
        <v>3.2259709459045198</v>
      </c>
      <c r="CA46" s="7">
        <v>26.587027316541</v>
      </c>
      <c r="CB46" s="8">
        <v>2.4600837951657302</v>
      </c>
      <c r="CC46" s="7">
        <v>-16.7309197862524</v>
      </c>
      <c r="CD46" s="8">
        <v>4.2530129887537402</v>
      </c>
      <c r="CE46" s="7">
        <v>42.070190505441502</v>
      </c>
      <c r="CF46" s="8">
        <v>1.47516560198877</v>
      </c>
      <c r="CG46" s="7">
        <v>44.507754652754997</v>
      </c>
      <c r="CH46" s="8">
        <v>3.0677194146964899</v>
      </c>
      <c r="CI46" s="7">
        <v>37.205027489599097</v>
      </c>
      <c r="CJ46" s="8">
        <v>2.9378744267007701</v>
      </c>
      <c r="CK46" s="7">
        <v>-7.3027271631559696</v>
      </c>
      <c r="CL46" s="8">
        <v>4.3859047932163202</v>
      </c>
      <c r="CM46" s="7">
        <v>19.058821929361201</v>
      </c>
      <c r="CN46" s="8">
        <v>1.2008692495283899</v>
      </c>
      <c r="CO46" s="7">
        <v>21.4790836805143</v>
      </c>
      <c r="CP46" s="8">
        <v>2.8618897500623901</v>
      </c>
      <c r="CQ46" s="7">
        <v>19.479560904795399</v>
      </c>
      <c r="CR46" s="8">
        <v>2.2875697697959101</v>
      </c>
      <c r="CS46" s="7">
        <v>-1.9995227757188201</v>
      </c>
      <c r="CT46" s="8">
        <v>3.4652893921944501</v>
      </c>
      <c r="CU46" s="7">
        <v>15.635457832385599</v>
      </c>
      <c r="CV46" s="8">
        <v>0.98223694103122905</v>
      </c>
      <c r="CW46" s="7">
        <v>18.025230733350998</v>
      </c>
      <c r="CX46" s="8">
        <v>2.3000545526285898</v>
      </c>
      <c r="CY46" s="7">
        <v>13.056730412528401</v>
      </c>
      <c r="CZ46" s="8">
        <v>1.81669560689548</v>
      </c>
      <c r="DA46" s="7">
        <v>-4.9685003208226304</v>
      </c>
      <c r="DB46" s="9">
        <v>2.6822406335242901</v>
      </c>
    </row>
    <row r="47" spans="1:106" ht="15" customHeight="1" x14ac:dyDescent="0.25">
      <c r="A47" s="10" t="s">
        <v>48</v>
      </c>
      <c r="B47" s="46">
        <v>2</v>
      </c>
      <c r="C47" s="7">
        <v>62.784435015951203</v>
      </c>
      <c r="D47" s="8">
        <v>1.0403102774896</v>
      </c>
      <c r="E47" s="7">
        <v>66.083454003325699</v>
      </c>
      <c r="F47" s="8">
        <v>1.9622892286609599</v>
      </c>
      <c r="G47" s="7">
        <v>61.7647861705262</v>
      </c>
      <c r="H47" s="8">
        <v>2.1457336054340899</v>
      </c>
      <c r="I47" s="7">
        <v>-4.3186678327995596</v>
      </c>
      <c r="J47" s="8">
        <v>2.9467047745262498</v>
      </c>
      <c r="K47" s="7">
        <v>56.656115201688301</v>
      </c>
      <c r="L47" s="8">
        <v>1.2005958442301501</v>
      </c>
      <c r="M47" s="7">
        <v>62.8409955688822</v>
      </c>
      <c r="N47" s="8">
        <v>2.25369649676629</v>
      </c>
      <c r="O47" s="7">
        <v>55.448178941008003</v>
      </c>
      <c r="P47" s="8">
        <v>2.1442565121486199</v>
      </c>
      <c r="Q47" s="7">
        <v>-7.3928166278741596</v>
      </c>
      <c r="R47" s="8">
        <v>2.9515476345160101</v>
      </c>
      <c r="S47" s="7">
        <v>77.437594989169199</v>
      </c>
      <c r="T47" s="8">
        <v>1.05035098709738</v>
      </c>
      <c r="U47" s="7">
        <v>79.489375195199599</v>
      </c>
      <c r="V47" s="8">
        <v>1.7172383871274799</v>
      </c>
      <c r="W47" s="7">
        <v>75.483149470057199</v>
      </c>
      <c r="X47" s="8">
        <v>2.0937596645224299</v>
      </c>
      <c r="Y47" s="7">
        <v>-4.00622572514244</v>
      </c>
      <c r="Z47" s="8">
        <v>2.4144929388801701</v>
      </c>
      <c r="AA47" s="7">
        <v>79.268678411569894</v>
      </c>
      <c r="AB47" s="8">
        <v>0.97988364043308496</v>
      </c>
      <c r="AC47" s="7">
        <v>77.184223723294906</v>
      </c>
      <c r="AD47" s="8">
        <v>1.8407060897065299</v>
      </c>
      <c r="AE47" s="7">
        <v>82.626335326627</v>
      </c>
      <c r="AF47" s="8">
        <v>1.5778279767193699</v>
      </c>
      <c r="AG47" s="7">
        <v>5.4421116033320196</v>
      </c>
      <c r="AH47" s="8">
        <v>2.2938873066045402</v>
      </c>
      <c r="AI47" s="7">
        <v>78.573225964804806</v>
      </c>
      <c r="AJ47" s="8">
        <v>1.00207255367743</v>
      </c>
      <c r="AK47" s="7">
        <v>81.097974893664002</v>
      </c>
      <c r="AL47" s="8">
        <v>2.0155534165976898</v>
      </c>
      <c r="AM47" s="7">
        <v>77.657093085929603</v>
      </c>
      <c r="AN47" s="8">
        <v>1.9492279959102601</v>
      </c>
      <c r="AO47" s="7">
        <v>-3.4408818077343701</v>
      </c>
      <c r="AP47" s="8">
        <v>2.7037847627498799</v>
      </c>
      <c r="AQ47" s="7">
        <v>62.117180206075702</v>
      </c>
      <c r="AR47" s="8">
        <v>1.3014390014252899</v>
      </c>
      <c r="AS47" s="7">
        <v>70.017019483944694</v>
      </c>
      <c r="AT47" s="8">
        <v>1.9884372215316399</v>
      </c>
      <c r="AU47" s="7">
        <v>53.506665105322099</v>
      </c>
      <c r="AV47" s="8">
        <v>2.0944546807669799</v>
      </c>
      <c r="AW47" s="7">
        <v>-16.510354378622601</v>
      </c>
      <c r="AX47" s="8">
        <v>2.6012740487301498</v>
      </c>
      <c r="AY47" s="7">
        <v>26.768890115257001</v>
      </c>
      <c r="AZ47" s="8">
        <v>1.2024438983566801</v>
      </c>
      <c r="BA47" s="7">
        <v>30.8288482989106</v>
      </c>
      <c r="BB47" s="8">
        <v>2.2720652833998098</v>
      </c>
      <c r="BC47" s="7">
        <v>21.9787229602364</v>
      </c>
      <c r="BD47" s="8">
        <v>1.7980493367162</v>
      </c>
      <c r="BE47" s="7">
        <v>-8.8501253386742196</v>
      </c>
      <c r="BF47" s="8">
        <v>2.6538580688513398</v>
      </c>
      <c r="BG47" s="7">
        <v>52.040557384331301</v>
      </c>
      <c r="BH47" s="8">
        <v>1.1146890882182701</v>
      </c>
      <c r="BI47" s="7">
        <v>52.078770210418</v>
      </c>
      <c r="BJ47" s="8">
        <v>2.27671532860245</v>
      </c>
      <c r="BK47" s="7">
        <v>53.774336248417796</v>
      </c>
      <c r="BL47" s="8">
        <v>2.1128153167076902</v>
      </c>
      <c r="BM47" s="7">
        <v>1.6955660379998101</v>
      </c>
      <c r="BN47" s="8">
        <v>3.10596481678057</v>
      </c>
      <c r="BO47" s="7">
        <v>60.5560700079646</v>
      </c>
      <c r="BP47" s="8">
        <v>1.3014181561695199</v>
      </c>
      <c r="BQ47" s="7">
        <v>61.649980426835299</v>
      </c>
      <c r="BR47" s="8">
        <v>2.0708490781703399</v>
      </c>
      <c r="BS47" s="7">
        <v>60.1198864549212</v>
      </c>
      <c r="BT47" s="8">
        <v>2.52544654044274</v>
      </c>
      <c r="BU47" s="7">
        <v>-1.5300939719141999</v>
      </c>
      <c r="BV47" s="8">
        <v>3.1609042820968698</v>
      </c>
      <c r="BW47" s="7">
        <v>63.825218584791003</v>
      </c>
      <c r="BX47" s="8">
        <v>1.19854899297327</v>
      </c>
      <c r="BY47" s="7">
        <v>65.601948386779796</v>
      </c>
      <c r="BZ47" s="8">
        <v>2.30105939754942</v>
      </c>
      <c r="CA47" s="7">
        <v>61.998700672778298</v>
      </c>
      <c r="CB47" s="8">
        <v>2.4113683002009401</v>
      </c>
      <c r="CC47" s="7">
        <v>-3.60324771400153</v>
      </c>
      <c r="CD47" s="8">
        <v>3.25029801834929</v>
      </c>
      <c r="CE47" s="7">
        <v>56.969681465733601</v>
      </c>
      <c r="CF47" s="8">
        <v>1.3413333516302099</v>
      </c>
      <c r="CG47" s="7">
        <v>56.742087560093402</v>
      </c>
      <c r="CH47" s="8">
        <v>2.2349608548470998</v>
      </c>
      <c r="CI47" s="7">
        <v>59.466959435079801</v>
      </c>
      <c r="CJ47" s="8">
        <v>2.0351852924065499</v>
      </c>
      <c r="CK47" s="7">
        <v>2.7248718749864</v>
      </c>
      <c r="CL47" s="8">
        <v>2.9462908773559802</v>
      </c>
      <c r="CM47" s="7">
        <v>49.184089535812802</v>
      </c>
      <c r="CN47" s="8">
        <v>1.12482498154421</v>
      </c>
      <c r="CO47" s="7">
        <v>51.910540984719098</v>
      </c>
      <c r="CP47" s="8">
        <v>2.4653958668010398</v>
      </c>
      <c r="CQ47" s="7">
        <v>51.7365694841058</v>
      </c>
      <c r="CR47" s="8">
        <v>1.8113369589875199</v>
      </c>
      <c r="CS47" s="7">
        <v>-0.173971500613227</v>
      </c>
      <c r="CT47" s="8">
        <v>3.2350740069709101</v>
      </c>
      <c r="CU47" s="7">
        <v>44.982868912298798</v>
      </c>
      <c r="CV47" s="8">
        <v>1.04531169543877</v>
      </c>
      <c r="CW47" s="7">
        <v>46.4056633901819</v>
      </c>
      <c r="CX47" s="8">
        <v>2.0550167448316499</v>
      </c>
      <c r="CY47" s="7">
        <v>47.061946039744903</v>
      </c>
      <c r="CZ47" s="8">
        <v>1.87069648522868</v>
      </c>
      <c r="DA47" s="7">
        <v>0.65628264956298898</v>
      </c>
      <c r="DB47" s="9">
        <v>2.7806202645046398</v>
      </c>
    </row>
    <row r="48" spans="1:106" ht="15" customHeight="1" x14ac:dyDescent="0.25">
      <c r="A48" s="10" t="s">
        <v>49</v>
      </c>
      <c r="B48" s="46">
        <v>2</v>
      </c>
      <c r="C48" s="7">
        <v>20.722582695723901</v>
      </c>
      <c r="D48" s="8">
        <v>1.1134392798894199</v>
      </c>
      <c r="E48" s="7">
        <v>23.8915927544233</v>
      </c>
      <c r="F48" s="8">
        <v>2.1252760424790602</v>
      </c>
      <c r="G48" s="7">
        <v>15.2605279564385</v>
      </c>
      <c r="H48" s="8">
        <v>2.0320738145613899</v>
      </c>
      <c r="I48" s="7">
        <v>-8.6310647979848802</v>
      </c>
      <c r="J48" s="8">
        <v>2.7498980016849499</v>
      </c>
      <c r="K48" s="7">
        <v>20.5896248444371</v>
      </c>
      <c r="L48" s="8">
        <v>1.1873096861339001</v>
      </c>
      <c r="M48" s="7">
        <v>25.355297878563501</v>
      </c>
      <c r="N48" s="8">
        <v>2.1000489807189302</v>
      </c>
      <c r="O48" s="7">
        <v>14.927340093626601</v>
      </c>
      <c r="P48" s="8">
        <v>1.9856030108165901</v>
      </c>
      <c r="Q48" s="7">
        <v>-10.427957784937</v>
      </c>
      <c r="R48" s="8">
        <v>2.84123697008947</v>
      </c>
      <c r="S48" s="7">
        <v>27.207218592142201</v>
      </c>
      <c r="T48" s="8">
        <v>1.25802648033285</v>
      </c>
      <c r="U48" s="7">
        <v>30.3548008142843</v>
      </c>
      <c r="V48" s="8">
        <v>2.2959083430921701</v>
      </c>
      <c r="W48" s="7">
        <v>20.240827138559499</v>
      </c>
      <c r="X48" s="8">
        <v>2.3162437487809702</v>
      </c>
      <c r="Y48" s="7">
        <v>-10.1139736757248</v>
      </c>
      <c r="Z48" s="8">
        <v>3.1010751038574602</v>
      </c>
      <c r="AA48" s="7">
        <v>36.957521359435901</v>
      </c>
      <c r="AB48" s="8">
        <v>1.4639686007610599</v>
      </c>
      <c r="AC48" s="7">
        <v>38.541292341007498</v>
      </c>
      <c r="AD48" s="8">
        <v>2.8140925528225398</v>
      </c>
      <c r="AE48" s="7">
        <v>32.062678328785502</v>
      </c>
      <c r="AF48" s="8">
        <v>2.1426501295809701</v>
      </c>
      <c r="AG48" s="7">
        <v>-6.4786140122219598</v>
      </c>
      <c r="AH48" s="8">
        <v>3.1122939446579001</v>
      </c>
      <c r="AI48" s="7">
        <v>42.814032318308499</v>
      </c>
      <c r="AJ48" s="8">
        <v>1.4177142098425899</v>
      </c>
      <c r="AK48" s="7">
        <v>42.364114002566303</v>
      </c>
      <c r="AL48" s="8">
        <v>2.6900026954559402</v>
      </c>
      <c r="AM48" s="7">
        <v>35.5949826728733</v>
      </c>
      <c r="AN48" s="8">
        <v>2.67495296290801</v>
      </c>
      <c r="AO48" s="7">
        <v>-6.7691313296929296</v>
      </c>
      <c r="AP48" s="8">
        <v>3.1858280396043201</v>
      </c>
      <c r="AQ48" s="7">
        <v>37.104954434659597</v>
      </c>
      <c r="AR48" s="8">
        <v>1.2949699257344101</v>
      </c>
      <c r="AS48" s="7">
        <v>49.3124522550522</v>
      </c>
      <c r="AT48" s="8">
        <v>2.9185129651861601</v>
      </c>
      <c r="AU48" s="7">
        <v>26.555994126109599</v>
      </c>
      <c r="AV48" s="8">
        <v>2.05775599618583</v>
      </c>
      <c r="AW48" s="7">
        <v>-22.756458128942601</v>
      </c>
      <c r="AX48" s="8">
        <v>3.1360677917179198</v>
      </c>
      <c r="AY48" s="7">
        <v>13.6528652373781</v>
      </c>
      <c r="AZ48" s="8">
        <v>1.0048586850277399</v>
      </c>
      <c r="BA48" s="7">
        <v>21.164987973113899</v>
      </c>
      <c r="BB48" s="8">
        <v>2.1241212947736101</v>
      </c>
      <c r="BC48" s="7">
        <v>9.1965100215101092</v>
      </c>
      <c r="BD48" s="8">
        <v>1.40039715047656</v>
      </c>
      <c r="BE48" s="7">
        <v>-11.9684779516038</v>
      </c>
      <c r="BF48" s="8">
        <v>2.19248058995522</v>
      </c>
      <c r="BG48" s="7">
        <v>34.101962760507497</v>
      </c>
      <c r="BH48" s="8">
        <v>1.2008364114307599</v>
      </c>
      <c r="BI48" s="7">
        <v>39.994819936385497</v>
      </c>
      <c r="BJ48" s="8">
        <v>2.62825691839133</v>
      </c>
      <c r="BK48" s="7">
        <v>24.679578667963099</v>
      </c>
      <c r="BL48" s="8">
        <v>2.5041681093760899</v>
      </c>
      <c r="BM48" s="7">
        <v>-15.3152412684223</v>
      </c>
      <c r="BN48" s="8">
        <v>3.80126122897848</v>
      </c>
      <c r="BO48" s="7">
        <v>28.626046804707801</v>
      </c>
      <c r="BP48" s="8">
        <v>1.2211290291277901</v>
      </c>
      <c r="BQ48" s="7">
        <v>29.7734684786214</v>
      </c>
      <c r="BR48" s="8">
        <v>2.3529675941835202</v>
      </c>
      <c r="BS48" s="7">
        <v>23.6961189372234</v>
      </c>
      <c r="BT48" s="8">
        <v>2.3331125365034402</v>
      </c>
      <c r="BU48" s="7">
        <v>-6.0773495413980498</v>
      </c>
      <c r="BV48" s="8">
        <v>3.4191222364666101</v>
      </c>
      <c r="BW48" s="7">
        <v>26.664047668174401</v>
      </c>
      <c r="BX48" s="8">
        <v>1.1157857981419801</v>
      </c>
      <c r="BY48" s="7">
        <v>31.512267970063299</v>
      </c>
      <c r="BZ48" s="8">
        <v>2.3832705159861698</v>
      </c>
      <c r="CA48" s="7">
        <v>21.5209586059514</v>
      </c>
      <c r="CB48" s="8">
        <v>1.77892915821549</v>
      </c>
      <c r="CC48" s="7">
        <v>-9.9913093641119008</v>
      </c>
      <c r="CD48" s="8">
        <v>2.8841748866502499</v>
      </c>
      <c r="CE48" s="7">
        <v>28.236405132300298</v>
      </c>
      <c r="CF48" s="8">
        <v>1.08167822789268</v>
      </c>
      <c r="CG48" s="7">
        <v>33.111535215761897</v>
      </c>
      <c r="CH48" s="8">
        <v>2.3050385091553598</v>
      </c>
      <c r="CI48" s="7">
        <v>24.4069826965593</v>
      </c>
      <c r="CJ48" s="8">
        <v>2.1676839560730898</v>
      </c>
      <c r="CK48" s="7">
        <v>-8.7045525192026094</v>
      </c>
      <c r="CL48" s="8">
        <v>3.1245789330576499</v>
      </c>
      <c r="CM48" s="7">
        <v>25.170335396761999</v>
      </c>
      <c r="CN48" s="8">
        <v>1.1119851957687901</v>
      </c>
      <c r="CO48" s="7">
        <v>28.418148735275999</v>
      </c>
      <c r="CP48" s="8">
        <v>2.0234204485665201</v>
      </c>
      <c r="CQ48" s="7">
        <v>20.8213496706543</v>
      </c>
      <c r="CR48" s="8">
        <v>2.0622028895920801</v>
      </c>
      <c r="CS48" s="7">
        <v>-7.5967990646217798</v>
      </c>
      <c r="CT48" s="8">
        <v>2.7573528266170002</v>
      </c>
      <c r="CU48" s="7">
        <v>20.195956028144298</v>
      </c>
      <c r="CV48" s="8">
        <v>0.92669570023952097</v>
      </c>
      <c r="CW48" s="7">
        <v>22.749213640156</v>
      </c>
      <c r="CX48" s="8">
        <v>1.94146564355825</v>
      </c>
      <c r="CY48" s="7">
        <v>18.399026367381399</v>
      </c>
      <c r="CZ48" s="8">
        <v>1.85885228702215</v>
      </c>
      <c r="DA48" s="7">
        <v>-4.3501872727746198</v>
      </c>
      <c r="DB48" s="9">
        <v>2.6544772288973402</v>
      </c>
    </row>
    <row r="49" spans="1:106" ht="15" customHeight="1" x14ac:dyDescent="0.25">
      <c r="A49" s="10" t="s">
        <v>50</v>
      </c>
      <c r="B49" s="46">
        <v>2</v>
      </c>
      <c r="C49" s="7">
        <v>56.130102635794699</v>
      </c>
      <c r="D49" s="8">
        <v>1.2653688424466301</v>
      </c>
      <c r="E49" s="7">
        <v>55.276088321230603</v>
      </c>
      <c r="F49" s="8">
        <v>2.32375186826361</v>
      </c>
      <c r="G49" s="7">
        <v>53.980469575112501</v>
      </c>
      <c r="H49" s="8">
        <v>2.7773215817185899</v>
      </c>
      <c r="I49" s="7">
        <v>-1.2956187461181601</v>
      </c>
      <c r="J49" s="8">
        <v>3.8530181097307201</v>
      </c>
      <c r="K49" s="7">
        <v>63.132636269724301</v>
      </c>
      <c r="L49" s="8">
        <v>1.27373136536918</v>
      </c>
      <c r="M49" s="7">
        <v>63.824419339655499</v>
      </c>
      <c r="N49" s="8">
        <v>2.3096216618909802</v>
      </c>
      <c r="O49" s="7">
        <v>59.988397313002501</v>
      </c>
      <c r="P49" s="8">
        <v>2.94223736727879</v>
      </c>
      <c r="Q49" s="7">
        <v>-3.8360220266529499</v>
      </c>
      <c r="R49" s="8">
        <v>4.1861170976561501</v>
      </c>
      <c r="S49" s="7">
        <v>62.083469537034503</v>
      </c>
      <c r="T49" s="8">
        <v>1.2843677810213301</v>
      </c>
      <c r="U49" s="7">
        <v>64.241666339171999</v>
      </c>
      <c r="V49" s="8">
        <v>2.5397640725647701</v>
      </c>
      <c r="W49" s="7">
        <v>59.8376873836933</v>
      </c>
      <c r="X49" s="8">
        <v>3.1116842820366801</v>
      </c>
      <c r="Y49" s="7">
        <v>-4.4039789554786903</v>
      </c>
      <c r="Z49" s="8">
        <v>4.3994462743060003</v>
      </c>
      <c r="AA49" s="7">
        <v>50.6271347613432</v>
      </c>
      <c r="AB49" s="8">
        <v>1.43334696350858</v>
      </c>
      <c r="AC49" s="7">
        <v>55.899029378571797</v>
      </c>
      <c r="AD49" s="8">
        <v>2.56046366479598</v>
      </c>
      <c r="AE49" s="7">
        <v>48.9743733197813</v>
      </c>
      <c r="AF49" s="8">
        <v>2.74365334634627</v>
      </c>
      <c r="AG49" s="7">
        <v>-6.9246560587905002</v>
      </c>
      <c r="AH49" s="8">
        <v>3.7128657084876102</v>
      </c>
      <c r="AI49" s="7">
        <v>62.276816184777303</v>
      </c>
      <c r="AJ49" s="8">
        <v>1.5008738535621999</v>
      </c>
      <c r="AK49" s="7">
        <v>62.458504516104398</v>
      </c>
      <c r="AL49" s="8">
        <v>2.3143604391619101</v>
      </c>
      <c r="AM49" s="7">
        <v>59.5918217860524</v>
      </c>
      <c r="AN49" s="8">
        <v>2.9094971155480498</v>
      </c>
      <c r="AO49" s="7">
        <v>-2.8666827300520201</v>
      </c>
      <c r="AP49" s="8">
        <v>4.0036908975547503</v>
      </c>
      <c r="AQ49" s="7">
        <v>55.273376954678298</v>
      </c>
      <c r="AR49" s="8">
        <v>1.2507962516192801</v>
      </c>
      <c r="AS49" s="7">
        <v>60.434074395704599</v>
      </c>
      <c r="AT49" s="8">
        <v>2.3369096454072702</v>
      </c>
      <c r="AU49" s="7">
        <v>53.024320591550399</v>
      </c>
      <c r="AV49" s="8">
        <v>3.1108595869113498</v>
      </c>
      <c r="AW49" s="7">
        <v>-7.4097538041541897</v>
      </c>
      <c r="AX49" s="8">
        <v>4.0610039745223503</v>
      </c>
      <c r="AY49" s="7">
        <v>16.8537442581096</v>
      </c>
      <c r="AZ49" s="8">
        <v>0.91255955852050297</v>
      </c>
      <c r="BA49" s="7">
        <v>25.0336975333928</v>
      </c>
      <c r="BB49" s="8">
        <v>1.73677270434533</v>
      </c>
      <c r="BC49" s="7">
        <v>17.353407862919799</v>
      </c>
      <c r="BD49" s="8">
        <v>1.87830749513395</v>
      </c>
      <c r="BE49" s="7">
        <v>-7.6802896704729404</v>
      </c>
      <c r="BF49" s="8">
        <v>2.4866735595940201</v>
      </c>
      <c r="BG49" s="7">
        <v>41.411102112204503</v>
      </c>
      <c r="BH49" s="8">
        <v>1.2604451862755</v>
      </c>
      <c r="BI49" s="7">
        <v>46.838441242880201</v>
      </c>
      <c r="BJ49" s="8">
        <v>2.3120397195303299</v>
      </c>
      <c r="BK49" s="7">
        <v>38.243966798571101</v>
      </c>
      <c r="BL49" s="8">
        <v>2.7891001571841501</v>
      </c>
      <c r="BM49" s="7">
        <v>-8.5944744443091103</v>
      </c>
      <c r="BN49" s="8">
        <v>3.5024406781291302</v>
      </c>
      <c r="BO49" s="7">
        <v>41.878237749678703</v>
      </c>
      <c r="BP49" s="8">
        <v>1.2351099983696101</v>
      </c>
      <c r="BQ49" s="7">
        <v>44.573096296011897</v>
      </c>
      <c r="BR49" s="8">
        <v>2.21363493203051</v>
      </c>
      <c r="BS49" s="7">
        <v>41.362725563811601</v>
      </c>
      <c r="BT49" s="8">
        <v>2.56465778493618</v>
      </c>
      <c r="BU49" s="7">
        <v>-3.2103707322003698</v>
      </c>
      <c r="BV49" s="8">
        <v>3.1491601600465602</v>
      </c>
      <c r="BW49" s="7">
        <v>38.614255975451798</v>
      </c>
      <c r="BX49" s="8">
        <v>1.05006546506958</v>
      </c>
      <c r="BY49" s="7">
        <v>38.926412666660397</v>
      </c>
      <c r="BZ49" s="8">
        <v>2.20161606647688</v>
      </c>
      <c r="CA49" s="7">
        <v>41.480233808541101</v>
      </c>
      <c r="CB49" s="8">
        <v>2.1404423407186099</v>
      </c>
      <c r="CC49" s="7">
        <v>2.55382114188063</v>
      </c>
      <c r="CD49" s="8">
        <v>3.34147412620817</v>
      </c>
      <c r="CE49" s="7">
        <v>58.297180008302902</v>
      </c>
      <c r="CF49" s="8">
        <v>1.41247960525163</v>
      </c>
      <c r="CG49" s="7">
        <v>58.5218414883295</v>
      </c>
      <c r="CH49" s="8">
        <v>2.5498393450476402</v>
      </c>
      <c r="CI49" s="7">
        <v>57.275477096057301</v>
      </c>
      <c r="CJ49" s="8">
        <v>2.77099517301748</v>
      </c>
      <c r="CK49" s="7">
        <v>-1.24636439227225</v>
      </c>
      <c r="CL49" s="8">
        <v>3.4287864513338602</v>
      </c>
      <c r="CM49" s="7">
        <v>54.400441439768201</v>
      </c>
      <c r="CN49" s="8">
        <v>1.37919305540313</v>
      </c>
      <c r="CO49" s="7">
        <v>55.2952145146023</v>
      </c>
      <c r="CP49" s="8">
        <v>2.6312057814165399</v>
      </c>
      <c r="CQ49" s="7">
        <v>53.474020078736899</v>
      </c>
      <c r="CR49" s="8">
        <v>2.8282639653038499</v>
      </c>
      <c r="CS49" s="7">
        <v>-1.82119443586539</v>
      </c>
      <c r="CT49" s="8">
        <v>3.8845301147590598</v>
      </c>
      <c r="CU49" s="7">
        <v>39.713397185708601</v>
      </c>
      <c r="CV49" s="8">
        <v>1.18430555721266</v>
      </c>
      <c r="CW49" s="7">
        <v>43.865738418933297</v>
      </c>
      <c r="CX49" s="8">
        <v>2.27530330468419</v>
      </c>
      <c r="CY49" s="7">
        <v>38.847434523235101</v>
      </c>
      <c r="CZ49" s="8">
        <v>2.7420194490623402</v>
      </c>
      <c r="DA49" s="7">
        <v>-5.0183038956981898</v>
      </c>
      <c r="DB49" s="9">
        <v>3.7339986112677801</v>
      </c>
    </row>
    <row r="50" spans="1:106" ht="15" customHeight="1" x14ac:dyDescent="0.25">
      <c r="A50" s="6" t="s">
        <v>51</v>
      </c>
      <c r="B50" s="46">
        <v>2</v>
      </c>
      <c r="C50" s="7">
        <v>32.246721554827701</v>
      </c>
      <c r="D50" s="8">
        <v>1.14467416000041</v>
      </c>
      <c r="E50" s="7">
        <v>31.9672057661884</v>
      </c>
      <c r="F50" s="8">
        <v>2.0854646112829802</v>
      </c>
      <c r="G50" s="7">
        <v>33.723028035992101</v>
      </c>
      <c r="H50" s="8">
        <v>2.1317646988539698</v>
      </c>
      <c r="I50" s="7">
        <v>1.75582226980372</v>
      </c>
      <c r="J50" s="8">
        <v>2.67060428294588</v>
      </c>
      <c r="K50" s="7">
        <v>24.437695690693602</v>
      </c>
      <c r="L50" s="8">
        <v>0.95623997740647604</v>
      </c>
      <c r="M50" s="7">
        <v>27.084919372798399</v>
      </c>
      <c r="N50" s="8">
        <v>2.0320522165357602</v>
      </c>
      <c r="O50" s="7">
        <v>24.126046547228398</v>
      </c>
      <c r="P50" s="8">
        <v>1.94861177039205</v>
      </c>
      <c r="Q50" s="7">
        <v>-2.9588728255699799</v>
      </c>
      <c r="R50" s="8">
        <v>2.66692420429455</v>
      </c>
      <c r="S50" s="7">
        <v>31.5887253762833</v>
      </c>
      <c r="T50" s="8">
        <v>1.1808174430103</v>
      </c>
      <c r="U50" s="7">
        <v>32.896462627647203</v>
      </c>
      <c r="V50" s="8">
        <v>1.9764324219212801</v>
      </c>
      <c r="W50" s="7">
        <v>29.767492622142399</v>
      </c>
      <c r="X50" s="8">
        <v>2.1861060277159998</v>
      </c>
      <c r="Y50" s="7">
        <v>-3.12897000550476</v>
      </c>
      <c r="Z50" s="8">
        <v>2.84007098286131</v>
      </c>
      <c r="AA50" s="7">
        <v>64.1682516419976</v>
      </c>
      <c r="AB50" s="8">
        <v>1.22597061765721</v>
      </c>
      <c r="AC50" s="7">
        <v>62.801184617990003</v>
      </c>
      <c r="AD50" s="8">
        <v>2.1543163397123002</v>
      </c>
      <c r="AE50" s="7">
        <v>60.950357554192202</v>
      </c>
      <c r="AF50" s="8">
        <v>2.44287621587236</v>
      </c>
      <c r="AG50" s="7">
        <v>-1.8508270637978099</v>
      </c>
      <c r="AH50" s="8">
        <v>3.2794560916012201</v>
      </c>
      <c r="AI50" s="7">
        <v>65.107936496342006</v>
      </c>
      <c r="AJ50" s="8">
        <v>0.99514804365838505</v>
      </c>
      <c r="AK50" s="7">
        <v>61.396953499154897</v>
      </c>
      <c r="AL50" s="8">
        <v>1.8156867865911499</v>
      </c>
      <c r="AM50" s="7">
        <v>68.655025028645596</v>
      </c>
      <c r="AN50" s="8">
        <v>1.7474704722575101</v>
      </c>
      <c r="AO50" s="7">
        <v>7.2580715294907003</v>
      </c>
      <c r="AP50" s="8">
        <v>2.5662430480490399</v>
      </c>
      <c r="AQ50" s="7">
        <v>65.409973269830999</v>
      </c>
      <c r="AR50" s="8">
        <v>0.99376634417535503</v>
      </c>
      <c r="AS50" s="7">
        <v>64.001609484606803</v>
      </c>
      <c r="AT50" s="8">
        <v>1.6151079609115699</v>
      </c>
      <c r="AU50" s="7">
        <v>63.1530194059644</v>
      </c>
      <c r="AV50" s="8">
        <v>1.7578259684406099</v>
      </c>
      <c r="AW50" s="7">
        <v>-0.84859007864245195</v>
      </c>
      <c r="AX50" s="8">
        <v>2.3673260270878198</v>
      </c>
      <c r="AY50" s="7">
        <v>5.2719759132578901</v>
      </c>
      <c r="AZ50" s="8">
        <v>0.52771055925852495</v>
      </c>
      <c r="BA50" s="7">
        <v>6.9783647330443497</v>
      </c>
      <c r="BB50" s="8">
        <v>1.2323648929206401</v>
      </c>
      <c r="BC50" s="7">
        <v>4.8555547892815403</v>
      </c>
      <c r="BD50" s="8">
        <v>1.0544329335985201</v>
      </c>
      <c r="BE50" s="7">
        <v>-2.1228099437628098</v>
      </c>
      <c r="BF50" s="8">
        <v>1.59428265077711</v>
      </c>
      <c r="BG50" s="7">
        <v>40.1413629836103</v>
      </c>
      <c r="BH50" s="8">
        <v>1.2014839362810901</v>
      </c>
      <c r="BI50" s="7">
        <v>43.759972541422997</v>
      </c>
      <c r="BJ50" s="8">
        <v>2.4586579317725601</v>
      </c>
      <c r="BK50" s="7">
        <v>33.554317704365303</v>
      </c>
      <c r="BL50" s="8">
        <v>2.2041186790015299</v>
      </c>
      <c r="BM50" s="7">
        <v>-10.2056548370578</v>
      </c>
      <c r="BN50" s="8">
        <v>3.5066430998014102</v>
      </c>
      <c r="BO50" s="7">
        <v>33.080917412644297</v>
      </c>
      <c r="BP50" s="8">
        <v>1.03056181990545</v>
      </c>
      <c r="BQ50" s="7">
        <v>32.208132496196797</v>
      </c>
      <c r="BR50" s="8">
        <v>2.4310331892595101</v>
      </c>
      <c r="BS50" s="7">
        <v>34.874137508142603</v>
      </c>
      <c r="BT50" s="8">
        <v>2.0678102596468499</v>
      </c>
      <c r="BU50" s="7">
        <v>2.6660050119458001</v>
      </c>
      <c r="BV50" s="8">
        <v>3.02594893300506</v>
      </c>
      <c r="BW50" s="7">
        <v>46.658467587260297</v>
      </c>
      <c r="BX50" s="8">
        <v>1.4004668829324101</v>
      </c>
      <c r="BY50" s="7">
        <v>40.379772433452999</v>
      </c>
      <c r="BZ50" s="8">
        <v>2.4019366541176899</v>
      </c>
      <c r="CA50" s="7">
        <v>51.460228753349497</v>
      </c>
      <c r="CB50" s="8">
        <v>2.3179231117233501</v>
      </c>
      <c r="CC50" s="7">
        <v>11.0804563198965</v>
      </c>
      <c r="CD50" s="8">
        <v>3.26567615543828</v>
      </c>
      <c r="CE50" s="7">
        <v>34.989415733469102</v>
      </c>
      <c r="CF50" s="8">
        <v>1.0127800947065799</v>
      </c>
      <c r="CG50" s="7">
        <v>29.091356949681799</v>
      </c>
      <c r="CH50" s="8">
        <v>1.8057085642038599</v>
      </c>
      <c r="CI50" s="7">
        <v>44.046846695987803</v>
      </c>
      <c r="CJ50" s="8">
        <v>2.3603663631079601</v>
      </c>
      <c r="CK50" s="7">
        <v>14.955489746305901</v>
      </c>
      <c r="CL50" s="8">
        <v>3.2172632088291402</v>
      </c>
      <c r="CM50" s="7">
        <v>59.362988194966299</v>
      </c>
      <c r="CN50" s="8">
        <v>1.1617545777471601</v>
      </c>
      <c r="CO50" s="7">
        <v>51.971299659714298</v>
      </c>
      <c r="CP50" s="8">
        <v>2.3715139745598202</v>
      </c>
      <c r="CQ50" s="7">
        <v>66.254940118974204</v>
      </c>
      <c r="CR50" s="8">
        <v>2.2779698064824401</v>
      </c>
      <c r="CS50" s="7">
        <v>14.2836404592599</v>
      </c>
      <c r="CT50" s="8">
        <v>3.18183558182659</v>
      </c>
      <c r="CU50" s="7">
        <v>27.385154293670801</v>
      </c>
      <c r="CV50" s="8">
        <v>1.03277422375461</v>
      </c>
      <c r="CW50" s="7">
        <v>27.187081138414801</v>
      </c>
      <c r="CX50" s="8">
        <v>1.9999983371585099</v>
      </c>
      <c r="CY50" s="7">
        <v>27.869574146148501</v>
      </c>
      <c r="CZ50" s="8">
        <v>2.0288846588228799</v>
      </c>
      <c r="DA50" s="7">
        <v>0.68249300773376498</v>
      </c>
      <c r="DB50" s="9">
        <v>2.67103797646512</v>
      </c>
    </row>
    <row r="51" spans="1:106" ht="15" customHeight="1" x14ac:dyDescent="0.25">
      <c r="A51" s="12" t="s">
        <v>52</v>
      </c>
      <c r="B51" s="46">
        <v>2</v>
      </c>
      <c r="C51" s="7">
        <v>26.988407474903099</v>
      </c>
      <c r="D51" s="8">
        <v>0.97387415055762505</v>
      </c>
      <c r="E51" s="7">
        <v>28.0168980457711</v>
      </c>
      <c r="F51" s="8">
        <v>1.89618005901663</v>
      </c>
      <c r="G51" s="7">
        <v>25.558528835682001</v>
      </c>
      <c r="H51" s="8">
        <v>1.95425522912405</v>
      </c>
      <c r="I51" s="7">
        <v>-2.45836921008903</v>
      </c>
      <c r="J51" s="8">
        <v>2.8192265968822698</v>
      </c>
      <c r="K51" s="7">
        <v>30.8808903284297</v>
      </c>
      <c r="L51" s="8">
        <v>1.00321862886753</v>
      </c>
      <c r="M51" s="7">
        <v>32.726569003897502</v>
      </c>
      <c r="N51" s="8">
        <v>2.1322203763754199</v>
      </c>
      <c r="O51" s="7">
        <v>27.979942660428499</v>
      </c>
      <c r="P51" s="8">
        <v>2.05580608496849</v>
      </c>
      <c r="Q51" s="7">
        <v>-4.7466263434689999</v>
      </c>
      <c r="R51" s="8">
        <v>3.16215404661859</v>
      </c>
      <c r="S51" s="7">
        <v>34.599199721376301</v>
      </c>
      <c r="T51" s="8">
        <v>0.983894951124757</v>
      </c>
      <c r="U51" s="7">
        <v>35.293487096641002</v>
      </c>
      <c r="V51" s="8">
        <v>2.03697286969861</v>
      </c>
      <c r="W51" s="7">
        <v>32.024900789201602</v>
      </c>
      <c r="X51" s="8">
        <v>2.0393834015924299</v>
      </c>
      <c r="Y51" s="7">
        <v>-3.2685863074394499</v>
      </c>
      <c r="Z51" s="8">
        <v>2.8947455764905099</v>
      </c>
      <c r="AA51" s="7">
        <v>29.227563536366699</v>
      </c>
      <c r="AB51" s="8">
        <v>1.05115866183633</v>
      </c>
      <c r="AC51" s="7">
        <v>30.479583601458</v>
      </c>
      <c r="AD51" s="8">
        <v>1.9276414832953701</v>
      </c>
      <c r="AE51" s="7">
        <v>24.145014423868901</v>
      </c>
      <c r="AF51" s="8">
        <v>1.8796849394195601</v>
      </c>
      <c r="AG51" s="7">
        <v>-6.3345691775891302</v>
      </c>
      <c r="AH51" s="8">
        <v>2.74952400020516</v>
      </c>
      <c r="AI51" s="7">
        <v>48.397484595573601</v>
      </c>
      <c r="AJ51" s="8">
        <v>1.10619366004522</v>
      </c>
      <c r="AK51" s="7">
        <v>47.786111765431201</v>
      </c>
      <c r="AL51" s="8">
        <v>2.2122659216616598</v>
      </c>
      <c r="AM51" s="7">
        <v>45.424027688679899</v>
      </c>
      <c r="AN51" s="8">
        <v>2.3854732678846302</v>
      </c>
      <c r="AO51" s="7">
        <v>-2.3620840767512701</v>
      </c>
      <c r="AP51" s="8">
        <v>3.4274594839504902</v>
      </c>
      <c r="AQ51" s="7">
        <v>29.2367619373507</v>
      </c>
      <c r="AR51" s="8">
        <v>0.88907279350639001</v>
      </c>
      <c r="AS51" s="7">
        <v>32.259797713898699</v>
      </c>
      <c r="AT51" s="8">
        <v>2.0170844900834002</v>
      </c>
      <c r="AU51" s="7">
        <v>25.367477036290701</v>
      </c>
      <c r="AV51" s="8">
        <v>1.9235017119911799</v>
      </c>
      <c r="AW51" s="7">
        <v>-6.8923206776080796</v>
      </c>
      <c r="AX51" s="8">
        <v>2.7863482525069898</v>
      </c>
      <c r="AY51" s="7">
        <v>6.6912144377007001</v>
      </c>
      <c r="AZ51" s="8">
        <v>0.51235245074730595</v>
      </c>
      <c r="BA51" s="7">
        <v>8.1191894943807696</v>
      </c>
      <c r="BB51" s="8">
        <v>1.10448882241751</v>
      </c>
      <c r="BC51" s="7">
        <v>6.8101304923912602</v>
      </c>
      <c r="BD51" s="8">
        <v>0.93770119942368002</v>
      </c>
      <c r="BE51" s="7">
        <v>-1.3090590019895201</v>
      </c>
      <c r="BF51" s="8">
        <v>1.4646563107953601</v>
      </c>
      <c r="BG51" s="7">
        <v>37.544132203315399</v>
      </c>
      <c r="BH51" s="8">
        <v>1.13429330871195</v>
      </c>
      <c r="BI51" s="7">
        <v>38.6901312774282</v>
      </c>
      <c r="BJ51" s="8">
        <v>1.8927323298337</v>
      </c>
      <c r="BK51" s="7">
        <v>32.963375888208397</v>
      </c>
      <c r="BL51" s="8">
        <v>1.93214557724664</v>
      </c>
      <c r="BM51" s="7">
        <v>-5.7267553892198002</v>
      </c>
      <c r="BN51" s="8">
        <v>2.48861086965251</v>
      </c>
      <c r="BO51" s="7">
        <v>32.613079685000301</v>
      </c>
      <c r="BP51" s="8">
        <v>1.01383481188142</v>
      </c>
      <c r="BQ51" s="7">
        <v>32.606857067366803</v>
      </c>
      <c r="BR51" s="8">
        <v>1.79201755882675</v>
      </c>
      <c r="BS51" s="7">
        <v>28.848085860257701</v>
      </c>
      <c r="BT51" s="8">
        <v>1.8480461760556399</v>
      </c>
      <c r="BU51" s="7">
        <v>-3.7587712071091399</v>
      </c>
      <c r="BV51" s="8">
        <v>2.6520089224313002</v>
      </c>
      <c r="BW51" s="7">
        <v>14.222659761808201</v>
      </c>
      <c r="BX51" s="8">
        <v>0.69654942254236196</v>
      </c>
      <c r="BY51" s="7">
        <v>15.365099155290499</v>
      </c>
      <c r="BZ51" s="8">
        <v>1.4959014355129101</v>
      </c>
      <c r="CA51" s="7">
        <v>15.4722368501732</v>
      </c>
      <c r="CB51" s="8">
        <v>1.45684016659107</v>
      </c>
      <c r="CC51" s="7">
        <v>0.107137694882653</v>
      </c>
      <c r="CD51" s="8">
        <v>2.1776248885230198</v>
      </c>
      <c r="CE51" s="7">
        <v>36.630027166746899</v>
      </c>
      <c r="CF51" s="8">
        <v>1.0036265579472401</v>
      </c>
      <c r="CG51" s="7">
        <v>34.2642203383107</v>
      </c>
      <c r="CH51" s="8">
        <v>1.85097810082801</v>
      </c>
      <c r="CI51" s="7">
        <v>36.209130247740802</v>
      </c>
      <c r="CJ51" s="8">
        <v>2.2535788479422401</v>
      </c>
      <c r="CK51" s="7">
        <v>1.9449099094300899</v>
      </c>
      <c r="CL51" s="8">
        <v>2.8733246078911199</v>
      </c>
      <c r="CM51" s="7">
        <v>32.6337222407507</v>
      </c>
      <c r="CN51" s="8">
        <v>1.08514853621572</v>
      </c>
      <c r="CO51" s="7">
        <v>32.016795385532397</v>
      </c>
      <c r="CP51" s="8">
        <v>1.94180534117032</v>
      </c>
      <c r="CQ51" s="7">
        <v>29.971789749365001</v>
      </c>
      <c r="CR51" s="8">
        <v>2.1964582815302802</v>
      </c>
      <c r="CS51" s="7">
        <v>-2.0450056361674198</v>
      </c>
      <c r="CT51" s="8">
        <v>2.8693067417755498</v>
      </c>
      <c r="CU51" s="7">
        <v>24.983955968261899</v>
      </c>
      <c r="CV51" s="8">
        <v>1.0097263031297901</v>
      </c>
      <c r="CW51" s="7">
        <v>26.602003049618101</v>
      </c>
      <c r="CX51" s="8">
        <v>1.8372073140819301</v>
      </c>
      <c r="CY51" s="7">
        <v>22.6576992033858</v>
      </c>
      <c r="CZ51" s="8">
        <v>2.0554142613923698</v>
      </c>
      <c r="DA51" s="7">
        <v>-3.9443038462322799</v>
      </c>
      <c r="DB51" s="9">
        <v>2.6982423161559801</v>
      </c>
    </row>
    <row r="52" spans="1:106" ht="15" customHeight="1" x14ac:dyDescent="0.25">
      <c r="A52" s="10" t="s">
        <v>53</v>
      </c>
      <c r="B52" s="46">
        <v>2</v>
      </c>
      <c r="C52" s="7">
        <v>37.948793865503198</v>
      </c>
      <c r="D52" s="8">
        <v>1.1755586113240599</v>
      </c>
      <c r="E52" s="7">
        <v>35.408414519841799</v>
      </c>
      <c r="F52" s="8">
        <v>2.33111873079344</v>
      </c>
      <c r="G52" s="7">
        <v>38.258436134077797</v>
      </c>
      <c r="H52" s="8">
        <v>2.2677453405616399</v>
      </c>
      <c r="I52" s="7">
        <v>2.8500216142360202</v>
      </c>
      <c r="J52" s="8">
        <v>2.969541084706</v>
      </c>
      <c r="K52" s="7">
        <v>36.8060760231538</v>
      </c>
      <c r="L52" s="8">
        <v>1.0026948282660599</v>
      </c>
      <c r="M52" s="7">
        <v>37.499773848253596</v>
      </c>
      <c r="N52" s="8">
        <v>1.9275030808648701</v>
      </c>
      <c r="O52" s="7">
        <v>36.909185920991</v>
      </c>
      <c r="P52" s="8">
        <v>2.1589980001961302</v>
      </c>
      <c r="Q52" s="7">
        <v>-0.59058792726257503</v>
      </c>
      <c r="R52" s="8">
        <v>3.2307224534520098</v>
      </c>
      <c r="S52" s="7">
        <v>49.0196306050426</v>
      </c>
      <c r="T52" s="8">
        <v>1.2736404492892901</v>
      </c>
      <c r="U52" s="7">
        <v>49.757412156595898</v>
      </c>
      <c r="V52" s="8">
        <v>2.5674393178464601</v>
      </c>
      <c r="W52" s="7">
        <v>43.992839977636798</v>
      </c>
      <c r="X52" s="8">
        <v>2.9195373555162298</v>
      </c>
      <c r="Y52" s="7">
        <v>-5.7645721789591402</v>
      </c>
      <c r="Z52" s="8">
        <v>4.6194654998816098</v>
      </c>
      <c r="AA52" s="7">
        <v>52.819965599594703</v>
      </c>
      <c r="AB52" s="8">
        <v>1.22416705672897</v>
      </c>
      <c r="AC52" s="7">
        <v>51.0891973724273</v>
      </c>
      <c r="AD52" s="8">
        <v>2.8414356437014501</v>
      </c>
      <c r="AE52" s="7">
        <v>50.402751357310002</v>
      </c>
      <c r="AF52" s="8">
        <v>2.3014353418377098</v>
      </c>
      <c r="AG52" s="7">
        <v>-0.68644601511728398</v>
      </c>
      <c r="AH52" s="8">
        <v>2.98894271290715</v>
      </c>
      <c r="AI52" s="7">
        <v>44.555788355786397</v>
      </c>
      <c r="AJ52" s="8">
        <v>0.94283304806412604</v>
      </c>
      <c r="AK52" s="7">
        <v>44.506624328887497</v>
      </c>
      <c r="AL52" s="8">
        <v>2.26099914790107</v>
      </c>
      <c r="AM52" s="7">
        <v>44.4919985987692</v>
      </c>
      <c r="AN52" s="8">
        <v>2.7140718684012901</v>
      </c>
      <c r="AO52" s="7">
        <v>-1.4625730118332601E-2</v>
      </c>
      <c r="AP52" s="8">
        <v>3.7053579979484201</v>
      </c>
      <c r="AQ52" s="7">
        <v>38.0068029849959</v>
      </c>
      <c r="AR52" s="8">
        <v>1.2041613205275701</v>
      </c>
      <c r="AS52" s="7">
        <v>43.507274461790601</v>
      </c>
      <c r="AT52" s="8">
        <v>3.0356613992888399</v>
      </c>
      <c r="AU52" s="7">
        <v>34.2686139099429</v>
      </c>
      <c r="AV52" s="8">
        <v>3.4183286947360898</v>
      </c>
      <c r="AW52" s="7">
        <v>-9.2386605518476301</v>
      </c>
      <c r="AX52" s="8">
        <v>5.2991475023674797</v>
      </c>
      <c r="AY52" s="7">
        <v>11.636523430003299</v>
      </c>
      <c r="AZ52" s="8">
        <v>0.802154446310689</v>
      </c>
      <c r="BA52" s="7">
        <v>15.998407086049999</v>
      </c>
      <c r="BB52" s="8">
        <v>1.58042128717448</v>
      </c>
      <c r="BC52" s="7">
        <v>11.192810119491501</v>
      </c>
      <c r="BD52" s="8">
        <v>1.6343590402763399</v>
      </c>
      <c r="BE52" s="7">
        <v>-4.8055969665584701</v>
      </c>
      <c r="BF52" s="8">
        <v>2.41102771224539</v>
      </c>
      <c r="BG52" s="7">
        <v>41.552148968215697</v>
      </c>
      <c r="BH52" s="8">
        <v>1.2656711282747</v>
      </c>
      <c r="BI52" s="7">
        <v>43.036468439463199</v>
      </c>
      <c r="BJ52" s="8">
        <v>2.7038226856957199</v>
      </c>
      <c r="BK52" s="7">
        <v>36.925466473348699</v>
      </c>
      <c r="BL52" s="8">
        <v>2.07848975897197</v>
      </c>
      <c r="BM52" s="7">
        <v>-6.1110019661145696</v>
      </c>
      <c r="BN52" s="8">
        <v>2.9171905189062102</v>
      </c>
      <c r="BO52" s="7">
        <v>35.869212922355402</v>
      </c>
      <c r="BP52" s="8">
        <v>1.1089106789986201</v>
      </c>
      <c r="BQ52" s="7">
        <v>34.3186655535564</v>
      </c>
      <c r="BR52" s="8">
        <v>2.50160740296245</v>
      </c>
      <c r="BS52" s="7">
        <v>36.604264156907298</v>
      </c>
      <c r="BT52" s="8">
        <v>2.7050981236215201</v>
      </c>
      <c r="BU52" s="7">
        <v>2.2855986033509001</v>
      </c>
      <c r="BV52" s="8">
        <v>3.8800689771107102</v>
      </c>
      <c r="BW52" s="7">
        <v>18.618036013855999</v>
      </c>
      <c r="BX52" s="8">
        <v>0.95116085776942305</v>
      </c>
      <c r="BY52" s="7">
        <v>18.847999415707999</v>
      </c>
      <c r="BZ52" s="8">
        <v>1.7083488673401901</v>
      </c>
      <c r="CA52" s="7">
        <v>23.102651254501399</v>
      </c>
      <c r="CB52" s="8">
        <v>2.59500797777409</v>
      </c>
      <c r="CC52" s="7">
        <v>4.2546518387934098</v>
      </c>
      <c r="CD52" s="8">
        <v>2.8097027822847802</v>
      </c>
      <c r="CE52" s="7">
        <v>40.336823076610798</v>
      </c>
      <c r="CF52" s="8">
        <v>0.92417028810929203</v>
      </c>
      <c r="CG52" s="7">
        <v>41.370507286926099</v>
      </c>
      <c r="CH52" s="8">
        <v>2.1708970268516801</v>
      </c>
      <c r="CI52" s="7">
        <v>39.104262206229798</v>
      </c>
      <c r="CJ52" s="8">
        <v>3.0421377894462398</v>
      </c>
      <c r="CK52" s="7">
        <v>-2.2662450806962502</v>
      </c>
      <c r="CL52" s="8">
        <v>4.14120897758169</v>
      </c>
      <c r="CM52" s="7">
        <v>44.322957668562402</v>
      </c>
      <c r="CN52" s="8">
        <v>0.94863803076541897</v>
      </c>
      <c r="CO52" s="7">
        <v>44.591149110123702</v>
      </c>
      <c r="CP52" s="8">
        <v>2.4089051933241299</v>
      </c>
      <c r="CQ52" s="7">
        <v>45.938095968594801</v>
      </c>
      <c r="CR52" s="8">
        <v>2.48320794309203</v>
      </c>
      <c r="CS52" s="7">
        <v>1.34694685847106</v>
      </c>
      <c r="CT52" s="8">
        <v>3.4410861875876799</v>
      </c>
      <c r="CU52" s="7">
        <v>23.398616058960901</v>
      </c>
      <c r="CV52" s="8">
        <v>0.900043046679742</v>
      </c>
      <c r="CW52" s="7">
        <v>20.894500389130801</v>
      </c>
      <c r="CX52" s="8">
        <v>1.77462613305852</v>
      </c>
      <c r="CY52" s="7">
        <v>24.3301856697008</v>
      </c>
      <c r="CZ52" s="8">
        <v>1.6026301109325201</v>
      </c>
      <c r="DA52" s="7">
        <v>3.4356852805700502</v>
      </c>
      <c r="DB52" s="9">
        <v>2.3281108378983202</v>
      </c>
    </row>
    <row r="53" spans="1:106" ht="15" customHeight="1" x14ac:dyDescent="0.25">
      <c r="A53" s="10" t="s">
        <v>54</v>
      </c>
      <c r="B53" s="46">
        <v>2</v>
      </c>
      <c r="C53" s="7">
        <v>29.169198962035299</v>
      </c>
      <c r="D53" s="8">
        <v>1.0915077767597401</v>
      </c>
      <c r="E53" s="7">
        <v>30.512332317697499</v>
      </c>
      <c r="F53" s="8">
        <v>2.2556150453491202</v>
      </c>
      <c r="G53" s="7">
        <v>30.473855717163602</v>
      </c>
      <c r="H53" s="8">
        <v>1.8667756753347</v>
      </c>
      <c r="I53" s="7">
        <v>-3.8476600533900999E-2</v>
      </c>
      <c r="J53" s="8">
        <v>2.7502421422545398</v>
      </c>
      <c r="K53" s="7">
        <v>26.785820462853199</v>
      </c>
      <c r="L53" s="8">
        <v>1.08724058468498</v>
      </c>
      <c r="M53" s="7">
        <v>29.974839635959601</v>
      </c>
      <c r="N53" s="8">
        <v>2.4942005659659898</v>
      </c>
      <c r="O53" s="7">
        <v>23.3128649576112</v>
      </c>
      <c r="P53" s="8">
        <v>2.0185166917435202</v>
      </c>
      <c r="Q53" s="7">
        <v>-6.6619746783484102</v>
      </c>
      <c r="R53" s="8">
        <v>3.2925302696882999</v>
      </c>
      <c r="S53" s="7">
        <v>24.358333511805899</v>
      </c>
      <c r="T53" s="8">
        <v>1.0725402746813499</v>
      </c>
      <c r="U53" s="7">
        <v>26.903392351728002</v>
      </c>
      <c r="V53" s="8">
        <v>2.1056427542851299</v>
      </c>
      <c r="W53" s="7">
        <v>21.747456009229399</v>
      </c>
      <c r="X53" s="8">
        <v>2.2148063752051801</v>
      </c>
      <c r="Y53" s="7">
        <v>-5.1559363424985998</v>
      </c>
      <c r="Z53" s="8">
        <v>3.0650455842078101</v>
      </c>
      <c r="AA53" s="7">
        <v>53.037468878543201</v>
      </c>
      <c r="AB53" s="8">
        <v>1.35043316923107</v>
      </c>
      <c r="AC53" s="7">
        <v>54.009939452776798</v>
      </c>
      <c r="AD53" s="8">
        <v>2.5155678380232902</v>
      </c>
      <c r="AE53" s="7">
        <v>52.080985683130201</v>
      </c>
      <c r="AF53" s="8">
        <v>2.7709916063067199</v>
      </c>
      <c r="AG53" s="7">
        <v>-1.9289537696466099</v>
      </c>
      <c r="AH53" s="8">
        <v>3.93621331811371</v>
      </c>
      <c r="AI53" s="7">
        <v>45.655791884466502</v>
      </c>
      <c r="AJ53" s="8">
        <v>1.0059082789056899</v>
      </c>
      <c r="AK53" s="7">
        <v>47.544543339724797</v>
      </c>
      <c r="AL53" s="8">
        <v>2.08880216118096</v>
      </c>
      <c r="AM53" s="7">
        <v>43.116712187950903</v>
      </c>
      <c r="AN53" s="8">
        <v>2.29213302086489</v>
      </c>
      <c r="AO53" s="7">
        <v>-4.42783115177388</v>
      </c>
      <c r="AP53" s="8">
        <v>3.2064543261712402</v>
      </c>
      <c r="AQ53" s="7">
        <v>44.497055204587198</v>
      </c>
      <c r="AR53" s="8">
        <v>1.27062131148502</v>
      </c>
      <c r="AS53" s="7">
        <v>59.186343040168502</v>
      </c>
      <c r="AT53" s="8">
        <v>2.4729186721606302</v>
      </c>
      <c r="AU53" s="7">
        <v>36.062208629999901</v>
      </c>
      <c r="AV53" s="8">
        <v>2.6251998489807602</v>
      </c>
      <c r="AW53" s="7">
        <v>-23.124134410168601</v>
      </c>
      <c r="AX53" s="8">
        <v>3.4205160640459402</v>
      </c>
      <c r="AY53" s="7">
        <v>12.421140958108699</v>
      </c>
      <c r="AZ53" s="8">
        <v>0.82318355061550597</v>
      </c>
      <c r="BA53" s="7">
        <v>16.299977092886198</v>
      </c>
      <c r="BB53" s="8">
        <v>1.66807550672348</v>
      </c>
      <c r="BC53" s="7">
        <v>10.0504909463844</v>
      </c>
      <c r="BD53" s="8">
        <v>1.56079960420041</v>
      </c>
      <c r="BE53" s="7">
        <v>-6.2494861465018197</v>
      </c>
      <c r="BF53" s="8">
        <v>2.1585787676717598</v>
      </c>
      <c r="BG53" s="7">
        <v>30.269410164124</v>
      </c>
      <c r="BH53" s="8">
        <v>1.0881694944145499</v>
      </c>
      <c r="BI53" s="7">
        <v>31.200648200398799</v>
      </c>
      <c r="BJ53" s="8">
        <v>2.0394591337408601</v>
      </c>
      <c r="BK53" s="7">
        <v>27.868520718772199</v>
      </c>
      <c r="BL53" s="8">
        <v>1.8726381581813301</v>
      </c>
      <c r="BM53" s="7">
        <v>-3.3321274816266202</v>
      </c>
      <c r="BN53" s="8">
        <v>3.0119111877773102</v>
      </c>
      <c r="BO53" s="7">
        <v>35.018006273714199</v>
      </c>
      <c r="BP53" s="8">
        <v>1.03265860585554</v>
      </c>
      <c r="BQ53" s="7">
        <v>37.602128802542403</v>
      </c>
      <c r="BR53" s="8">
        <v>1.93818221716401</v>
      </c>
      <c r="BS53" s="7">
        <v>32.108213705990899</v>
      </c>
      <c r="BT53" s="8">
        <v>2.11256583726674</v>
      </c>
      <c r="BU53" s="7">
        <v>-5.4939150965515502</v>
      </c>
      <c r="BV53" s="8">
        <v>3.0076326892249101</v>
      </c>
      <c r="BW53" s="7">
        <v>38.706249281513301</v>
      </c>
      <c r="BX53" s="8">
        <v>1.22092669605612</v>
      </c>
      <c r="BY53" s="7">
        <v>45.167338513188298</v>
      </c>
      <c r="BZ53" s="8">
        <v>2.5109702549323898</v>
      </c>
      <c r="CA53" s="7">
        <v>37.399912881876702</v>
      </c>
      <c r="CB53" s="8">
        <v>2.28513935460622</v>
      </c>
      <c r="CC53" s="7">
        <v>-7.7674256313115899</v>
      </c>
      <c r="CD53" s="8">
        <v>3.5737328421894801</v>
      </c>
      <c r="CE53" s="7">
        <v>31.014890274716901</v>
      </c>
      <c r="CF53" s="8">
        <v>1.0019276417444101</v>
      </c>
      <c r="CG53" s="7">
        <v>33.743256957590503</v>
      </c>
      <c r="CH53" s="8">
        <v>2.2876460130204599</v>
      </c>
      <c r="CI53" s="7">
        <v>30.950700783992101</v>
      </c>
      <c r="CJ53" s="8">
        <v>2.0674629728614802</v>
      </c>
      <c r="CK53" s="7">
        <v>-2.7925561735983799</v>
      </c>
      <c r="CL53" s="8">
        <v>3.3403560640972501</v>
      </c>
      <c r="CM53" s="7">
        <v>41.137526044246997</v>
      </c>
      <c r="CN53" s="8">
        <v>1.2016547972576599</v>
      </c>
      <c r="CO53" s="7">
        <v>42.119205531322898</v>
      </c>
      <c r="CP53" s="8">
        <v>2.5272342189177901</v>
      </c>
      <c r="CQ53" s="7">
        <v>39.033218076029002</v>
      </c>
      <c r="CR53" s="8">
        <v>1.9193023989482001</v>
      </c>
      <c r="CS53" s="7">
        <v>-3.0859874552939499</v>
      </c>
      <c r="CT53" s="8">
        <v>3.0419827672604902</v>
      </c>
      <c r="CU53" s="7">
        <v>30.2016926108939</v>
      </c>
      <c r="CV53" s="8">
        <v>1.0465702894581701</v>
      </c>
      <c r="CW53" s="7">
        <v>33.534263374431902</v>
      </c>
      <c r="CX53" s="8">
        <v>2.1747962931823999</v>
      </c>
      <c r="CY53" s="7">
        <v>31.026129121879201</v>
      </c>
      <c r="CZ53" s="8">
        <v>2.3304700809010699</v>
      </c>
      <c r="DA53" s="7">
        <v>-2.5081342525527401</v>
      </c>
      <c r="DB53" s="9">
        <v>3.2348228249439801</v>
      </c>
    </row>
    <row r="54" spans="1:106" ht="15" customHeight="1" x14ac:dyDescent="0.25">
      <c r="A54" s="10" t="s">
        <v>55</v>
      </c>
      <c r="B54" s="46">
        <v>2</v>
      </c>
      <c r="C54" s="7">
        <v>33.3505747009511</v>
      </c>
      <c r="D54" s="8">
        <v>1.23693123650173</v>
      </c>
      <c r="E54" s="7">
        <v>36.738999038038898</v>
      </c>
      <c r="F54" s="8">
        <v>2.4672287807084499</v>
      </c>
      <c r="G54" s="7">
        <v>31.1836591929703</v>
      </c>
      <c r="H54" s="8">
        <v>2.9087952944848299</v>
      </c>
      <c r="I54" s="7">
        <v>-5.55533984506856</v>
      </c>
      <c r="J54" s="8">
        <v>3.9290239642464599</v>
      </c>
      <c r="K54" s="7">
        <v>26.282641818731399</v>
      </c>
      <c r="L54" s="8">
        <v>1.3332947945340801</v>
      </c>
      <c r="M54" s="7">
        <v>28.4338957910036</v>
      </c>
      <c r="N54" s="8">
        <v>2.4051205068222599</v>
      </c>
      <c r="O54" s="7">
        <v>24.557141821011701</v>
      </c>
      <c r="P54" s="8">
        <v>2.8257074067088701</v>
      </c>
      <c r="Q54" s="7">
        <v>-3.8767539699918601</v>
      </c>
      <c r="R54" s="8">
        <v>3.9581517385156002</v>
      </c>
      <c r="S54" s="7">
        <v>35.812617019994001</v>
      </c>
      <c r="T54" s="8">
        <v>1.4403340346461699</v>
      </c>
      <c r="U54" s="7">
        <v>33.169422393296301</v>
      </c>
      <c r="V54" s="8">
        <v>2.4229513639000499</v>
      </c>
      <c r="W54" s="7">
        <v>37.135505729522102</v>
      </c>
      <c r="X54" s="8">
        <v>2.8714431805555498</v>
      </c>
      <c r="Y54" s="7">
        <v>3.9660833362258399</v>
      </c>
      <c r="Z54" s="8">
        <v>3.8607923151894599</v>
      </c>
      <c r="AA54" s="7">
        <v>63.0481140702272</v>
      </c>
      <c r="AB54" s="8">
        <v>1.0967497484576201</v>
      </c>
      <c r="AC54" s="7">
        <v>59.238294395929401</v>
      </c>
      <c r="AD54" s="8">
        <v>2.4479472628625798</v>
      </c>
      <c r="AE54" s="7">
        <v>63.335755606023604</v>
      </c>
      <c r="AF54" s="8">
        <v>2.62298126651367</v>
      </c>
      <c r="AG54" s="7">
        <v>4.0974612100941998</v>
      </c>
      <c r="AH54" s="8">
        <v>3.7654470624747201</v>
      </c>
      <c r="AI54" s="7">
        <v>46.597961044814703</v>
      </c>
      <c r="AJ54" s="8">
        <v>1.2068638328405199</v>
      </c>
      <c r="AK54" s="7">
        <v>41.7481648023997</v>
      </c>
      <c r="AL54" s="8">
        <v>2.8780490019968701</v>
      </c>
      <c r="AM54" s="7">
        <v>47.002307303644301</v>
      </c>
      <c r="AN54" s="8">
        <v>2.25100981843479</v>
      </c>
      <c r="AO54" s="7">
        <v>5.2541425012446004</v>
      </c>
      <c r="AP54" s="8">
        <v>3.63005557474178</v>
      </c>
      <c r="AQ54" s="7">
        <v>48.225390692856799</v>
      </c>
      <c r="AR54" s="8">
        <v>1.30958293049297</v>
      </c>
      <c r="AS54" s="7">
        <v>62.5490821049587</v>
      </c>
      <c r="AT54" s="8">
        <v>2.7173089046554799</v>
      </c>
      <c r="AU54" s="7">
        <v>39.286552670598603</v>
      </c>
      <c r="AV54" s="8">
        <v>3.0138737420097401</v>
      </c>
      <c r="AW54" s="7">
        <v>-23.262529434360101</v>
      </c>
      <c r="AX54" s="8">
        <v>4.1362508010889902</v>
      </c>
      <c r="AY54" s="7">
        <v>14.099141439685001</v>
      </c>
      <c r="AZ54" s="8">
        <v>0.89241753426856996</v>
      </c>
      <c r="BA54" s="7">
        <v>19.908567919151899</v>
      </c>
      <c r="BB54" s="8">
        <v>2.1287437605522399</v>
      </c>
      <c r="BC54" s="7">
        <v>9.5275757446481606</v>
      </c>
      <c r="BD54" s="8">
        <v>1.62879579599713</v>
      </c>
      <c r="BE54" s="7">
        <v>-10.380992174503699</v>
      </c>
      <c r="BF54" s="8">
        <v>2.8150756814755602</v>
      </c>
      <c r="BG54" s="7">
        <v>23.8969662442823</v>
      </c>
      <c r="BH54" s="8">
        <v>1.4638343776257099</v>
      </c>
      <c r="BI54" s="7">
        <v>22.7211776296467</v>
      </c>
      <c r="BJ54" s="8">
        <v>2.3610371208632399</v>
      </c>
      <c r="BK54" s="7">
        <v>22.436048071602102</v>
      </c>
      <c r="BL54" s="8">
        <v>2.5889880891012802</v>
      </c>
      <c r="BM54" s="7">
        <v>-0.28512955804467299</v>
      </c>
      <c r="BN54" s="8">
        <v>3.5605239960411801</v>
      </c>
      <c r="BO54" s="7">
        <v>50.526157251158899</v>
      </c>
      <c r="BP54" s="8">
        <v>1.3909755978438501</v>
      </c>
      <c r="BQ54" s="7">
        <v>54.000664431372101</v>
      </c>
      <c r="BR54" s="8">
        <v>2.3702475529445999</v>
      </c>
      <c r="BS54" s="7">
        <v>45.427877468711799</v>
      </c>
      <c r="BT54" s="8">
        <v>2.8280478757195402</v>
      </c>
      <c r="BU54" s="7">
        <v>-8.5727869626603503</v>
      </c>
      <c r="BV54" s="8">
        <v>3.8527220022835702</v>
      </c>
      <c r="BW54" s="7">
        <v>38.818579994438103</v>
      </c>
      <c r="BX54" s="8">
        <v>1.3825413611191999</v>
      </c>
      <c r="BY54" s="7">
        <v>34.485702505986197</v>
      </c>
      <c r="BZ54" s="8">
        <v>2.61173884922114</v>
      </c>
      <c r="CA54" s="7">
        <v>38.715112096408802</v>
      </c>
      <c r="CB54" s="8">
        <v>2.7606040228852202</v>
      </c>
      <c r="CC54" s="7">
        <v>4.2294095904226499</v>
      </c>
      <c r="CD54" s="8">
        <v>3.8254956529182702</v>
      </c>
      <c r="CE54" s="7">
        <v>43.108825771530803</v>
      </c>
      <c r="CF54" s="8">
        <v>1.4006081711810801</v>
      </c>
      <c r="CG54" s="7">
        <v>37.644015401768698</v>
      </c>
      <c r="CH54" s="8">
        <v>2.6050446914654799</v>
      </c>
      <c r="CI54" s="7">
        <v>44.134445346736797</v>
      </c>
      <c r="CJ54" s="8">
        <v>3.10893699494155</v>
      </c>
      <c r="CK54" s="7">
        <v>6.4904299449680796</v>
      </c>
      <c r="CL54" s="8">
        <v>3.8921382844618302</v>
      </c>
      <c r="CM54" s="7">
        <v>31.1646036193108</v>
      </c>
      <c r="CN54" s="8">
        <v>1.4052583609857801</v>
      </c>
      <c r="CO54" s="7">
        <v>25.243743977390402</v>
      </c>
      <c r="CP54" s="8">
        <v>2.1185793123906</v>
      </c>
      <c r="CQ54" s="7">
        <v>33.967415629652301</v>
      </c>
      <c r="CR54" s="8">
        <v>2.3559455468913999</v>
      </c>
      <c r="CS54" s="7">
        <v>8.7236716522618991</v>
      </c>
      <c r="CT54" s="8">
        <v>3.2687733950732998</v>
      </c>
      <c r="CU54" s="7">
        <v>21.386706430897501</v>
      </c>
      <c r="CV54" s="8">
        <v>1.25059332639192</v>
      </c>
      <c r="CW54" s="7">
        <v>20.834023076236299</v>
      </c>
      <c r="CX54" s="8">
        <v>2.0210687852797302</v>
      </c>
      <c r="CY54" s="7">
        <v>22.900899280456901</v>
      </c>
      <c r="CZ54" s="8">
        <v>2.38840548487422</v>
      </c>
      <c r="DA54" s="7">
        <v>2.0668762042205899</v>
      </c>
      <c r="DB54" s="9">
        <v>3.0484682552390199</v>
      </c>
    </row>
    <row r="55" spans="1:106" ht="15" customHeight="1" x14ac:dyDescent="0.25">
      <c r="A55" s="10" t="s">
        <v>56</v>
      </c>
      <c r="B55" s="46">
        <v>2</v>
      </c>
      <c r="C55" s="7">
        <v>56.374516586784203</v>
      </c>
      <c r="D55" s="8">
        <v>1.6232030279038501</v>
      </c>
      <c r="E55" s="7">
        <v>51.550444884455104</v>
      </c>
      <c r="F55" s="8">
        <v>3.2387310843831498</v>
      </c>
      <c r="G55" s="7">
        <v>59.397665978843499</v>
      </c>
      <c r="H55" s="8">
        <v>2.8480076154131</v>
      </c>
      <c r="I55" s="7">
        <v>7.8472210943884697</v>
      </c>
      <c r="J55" s="8">
        <v>4.5073165837509999</v>
      </c>
      <c r="K55" s="7">
        <v>57.354437759079701</v>
      </c>
      <c r="L55" s="8">
        <v>1.57969267524561</v>
      </c>
      <c r="M55" s="7">
        <v>49.364743208843997</v>
      </c>
      <c r="N55" s="8">
        <v>3.0546401526003599</v>
      </c>
      <c r="O55" s="7">
        <v>60.647529567860502</v>
      </c>
      <c r="P55" s="8">
        <v>2.6143260103063799</v>
      </c>
      <c r="Q55" s="7">
        <v>11.2827863590164</v>
      </c>
      <c r="R55" s="8">
        <v>4.1646251965463703</v>
      </c>
      <c r="S55" s="7">
        <v>72.173759556285404</v>
      </c>
      <c r="T55" s="8">
        <v>1.39009909828961</v>
      </c>
      <c r="U55" s="7">
        <v>65.254453637945403</v>
      </c>
      <c r="V55" s="8">
        <v>3.03722390999557</v>
      </c>
      <c r="W55" s="7">
        <v>74.427549618342795</v>
      </c>
      <c r="X55" s="8">
        <v>2.6247807698508101</v>
      </c>
      <c r="Y55" s="7">
        <v>9.1730959803973509</v>
      </c>
      <c r="Z55" s="8">
        <v>4.0666327084193101</v>
      </c>
      <c r="AA55" s="7">
        <v>66.121960448807201</v>
      </c>
      <c r="AB55" s="8">
        <v>1.56787797437827</v>
      </c>
      <c r="AC55" s="7">
        <v>66.164089571066199</v>
      </c>
      <c r="AD55" s="8">
        <v>3.33215478663229</v>
      </c>
      <c r="AE55" s="7">
        <v>64.8791097653165</v>
      </c>
      <c r="AF55" s="8">
        <v>2.88268585611576</v>
      </c>
      <c r="AG55" s="7">
        <v>-1.2849798057497701</v>
      </c>
      <c r="AH55" s="8">
        <v>4.3066007761480396</v>
      </c>
      <c r="AI55" s="7">
        <v>70.390482223315203</v>
      </c>
      <c r="AJ55" s="8">
        <v>1.5195768290623499</v>
      </c>
      <c r="AK55" s="7">
        <v>69.6689968323914</v>
      </c>
      <c r="AL55" s="8">
        <v>3.1832179754304799</v>
      </c>
      <c r="AM55" s="7">
        <v>69.165949603694798</v>
      </c>
      <c r="AN55" s="8">
        <v>2.9560949872171398</v>
      </c>
      <c r="AO55" s="7">
        <v>-0.50304722869660201</v>
      </c>
      <c r="AP55" s="8">
        <v>4.3324457842911697</v>
      </c>
      <c r="AQ55" s="7">
        <v>56.777000337441201</v>
      </c>
      <c r="AR55" s="8">
        <v>1.5139439157400501</v>
      </c>
      <c r="AS55" s="7">
        <v>55.909525477191501</v>
      </c>
      <c r="AT55" s="8">
        <v>2.6411559990445901</v>
      </c>
      <c r="AU55" s="7">
        <v>58.136277728929002</v>
      </c>
      <c r="AV55" s="8">
        <v>2.80019772878574</v>
      </c>
      <c r="AW55" s="7">
        <v>2.2267522517374498</v>
      </c>
      <c r="AX55" s="8">
        <v>4.02625047309989</v>
      </c>
      <c r="AY55" s="7">
        <v>31.726543630048301</v>
      </c>
      <c r="AZ55" s="8">
        <v>1.5879673933344101</v>
      </c>
      <c r="BA55" s="7">
        <v>33.444348188020598</v>
      </c>
      <c r="BB55" s="8">
        <v>2.9553599500006298</v>
      </c>
      <c r="BC55" s="7">
        <v>32.154236752755899</v>
      </c>
      <c r="BD55" s="8">
        <v>2.7353514592289399</v>
      </c>
      <c r="BE55" s="7">
        <v>-1.2901114352646099</v>
      </c>
      <c r="BF55" s="8">
        <v>3.69518492927227</v>
      </c>
      <c r="BG55" s="7">
        <v>54.720444930675697</v>
      </c>
      <c r="BH55" s="8">
        <v>1.2295824436812901</v>
      </c>
      <c r="BI55" s="7">
        <v>53.095330489873902</v>
      </c>
      <c r="BJ55" s="8">
        <v>2.9787203338748802</v>
      </c>
      <c r="BK55" s="7">
        <v>53.841803160965902</v>
      </c>
      <c r="BL55" s="8">
        <v>2.7462036798139602</v>
      </c>
      <c r="BM55" s="7">
        <v>0.746472671092</v>
      </c>
      <c r="BN55" s="8">
        <v>4.0450768359934299</v>
      </c>
      <c r="BO55" s="7">
        <v>44.3021898355288</v>
      </c>
      <c r="BP55" s="8">
        <v>1.4322819747323301</v>
      </c>
      <c r="BQ55" s="7">
        <v>38.475416902215997</v>
      </c>
      <c r="BR55" s="8">
        <v>2.7957493536943501</v>
      </c>
      <c r="BS55" s="7">
        <v>49.643374407585902</v>
      </c>
      <c r="BT55" s="8">
        <v>2.8596847604295301</v>
      </c>
      <c r="BU55" s="7">
        <v>11.1679575053699</v>
      </c>
      <c r="BV55" s="8">
        <v>3.6478413662721101</v>
      </c>
      <c r="BW55" s="7">
        <v>38.655440791111602</v>
      </c>
      <c r="BX55" s="8">
        <v>1.57522505084066</v>
      </c>
      <c r="BY55" s="7">
        <v>29.129834766411602</v>
      </c>
      <c r="BZ55" s="8">
        <v>2.38077030201887</v>
      </c>
      <c r="CA55" s="7">
        <v>45.5909294308318</v>
      </c>
      <c r="CB55" s="8">
        <v>3.11832141011313</v>
      </c>
      <c r="CC55" s="7">
        <v>16.461094664420202</v>
      </c>
      <c r="CD55" s="8">
        <v>3.8017077850646701</v>
      </c>
      <c r="CE55" s="7">
        <v>48.169157709311499</v>
      </c>
      <c r="CF55" s="8">
        <v>1.34418525152266</v>
      </c>
      <c r="CG55" s="7">
        <v>44.113787212321803</v>
      </c>
      <c r="CH55" s="8">
        <v>2.66973534177699</v>
      </c>
      <c r="CI55" s="7">
        <v>54.001950603279496</v>
      </c>
      <c r="CJ55" s="8">
        <v>2.90249246014546</v>
      </c>
      <c r="CK55" s="7">
        <v>9.8881633909576898</v>
      </c>
      <c r="CL55" s="8">
        <v>3.7564332608523201</v>
      </c>
      <c r="CM55" s="7">
        <v>54.1274494090828</v>
      </c>
      <c r="CN55" s="8">
        <v>1.6239733535749701</v>
      </c>
      <c r="CO55" s="7">
        <v>49.458719672787502</v>
      </c>
      <c r="CP55" s="8">
        <v>2.8303747476576202</v>
      </c>
      <c r="CQ55" s="7">
        <v>58.105054364215498</v>
      </c>
      <c r="CR55" s="8">
        <v>2.9121265364234699</v>
      </c>
      <c r="CS55" s="7">
        <v>8.6463346914280095</v>
      </c>
      <c r="CT55" s="8">
        <v>3.5946590991565102</v>
      </c>
      <c r="CU55" s="7">
        <v>45.818140800180103</v>
      </c>
      <c r="CV55" s="8">
        <v>1.8541293367056</v>
      </c>
      <c r="CW55" s="7">
        <v>39.721359398379697</v>
      </c>
      <c r="CX55" s="8">
        <v>2.64347576016839</v>
      </c>
      <c r="CY55" s="7">
        <v>52.115178902598302</v>
      </c>
      <c r="CZ55" s="8">
        <v>3.0972490861249198</v>
      </c>
      <c r="DA55" s="7">
        <v>12.3938195042186</v>
      </c>
      <c r="DB55" s="9">
        <v>3.5686167821265302</v>
      </c>
    </row>
    <row r="56" spans="1:106" ht="15" customHeight="1" x14ac:dyDescent="0.25">
      <c r="A56" s="10" t="s">
        <v>57</v>
      </c>
      <c r="B56" s="46">
        <v>2</v>
      </c>
      <c r="C56" s="7">
        <v>39.0660467658182</v>
      </c>
      <c r="D56" s="8">
        <v>1.02911988693773</v>
      </c>
      <c r="E56" s="7">
        <v>43.431993876958799</v>
      </c>
      <c r="F56" s="8">
        <v>1.8565430826323901</v>
      </c>
      <c r="G56" s="7">
        <v>37.237216052321003</v>
      </c>
      <c r="H56" s="8">
        <v>1.8203875956018101</v>
      </c>
      <c r="I56" s="7">
        <v>-6.1947778246377503</v>
      </c>
      <c r="J56" s="8">
        <v>2.5125756557123702</v>
      </c>
      <c r="K56" s="7">
        <v>33.053155426401098</v>
      </c>
      <c r="L56" s="8">
        <v>1.10720625382889</v>
      </c>
      <c r="M56" s="7">
        <v>35.119843259004398</v>
      </c>
      <c r="N56" s="8">
        <v>2.1351756192783902</v>
      </c>
      <c r="O56" s="7">
        <v>31.941646860887602</v>
      </c>
      <c r="P56" s="8">
        <v>1.74910008443831</v>
      </c>
      <c r="Q56" s="7">
        <v>-3.17819639811685</v>
      </c>
      <c r="R56" s="8">
        <v>2.8299754580105798</v>
      </c>
      <c r="S56" s="7">
        <v>53.522875401690101</v>
      </c>
      <c r="T56" s="8">
        <v>1.06862431964172</v>
      </c>
      <c r="U56" s="7">
        <v>52.543713914872697</v>
      </c>
      <c r="V56" s="8">
        <v>1.8912434893258101</v>
      </c>
      <c r="W56" s="7">
        <v>53.20372327458</v>
      </c>
      <c r="X56" s="8">
        <v>1.78049693206135</v>
      </c>
      <c r="Y56" s="7">
        <v>0.66000935970732399</v>
      </c>
      <c r="Z56" s="8">
        <v>2.5946186207047401</v>
      </c>
      <c r="AA56" s="7">
        <v>64.258748809549303</v>
      </c>
      <c r="AB56" s="8">
        <v>1.1190147064981599</v>
      </c>
      <c r="AC56" s="7">
        <v>67.066047959626005</v>
      </c>
      <c r="AD56" s="8">
        <v>1.54876070562567</v>
      </c>
      <c r="AE56" s="7">
        <v>63.302911513858596</v>
      </c>
      <c r="AF56" s="8">
        <v>1.9763041590349599</v>
      </c>
      <c r="AG56" s="7">
        <v>-3.7631364457673402</v>
      </c>
      <c r="AH56" s="8">
        <v>2.3069012812224599</v>
      </c>
      <c r="AI56" s="7">
        <v>41.459748517090603</v>
      </c>
      <c r="AJ56" s="8">
        <v>1.0081247266737801</v>
      </c>
      <c r="AK56" s="7">
        <v>44.596428416396101</v>
      </c>
      <c r="AL56" s="8">
        <v>2.1418876829312299</v>
      </c>
      <c r="AM56" s="7">
        <v>40.0307139032601</v>
      </c>
      <c r="AN56" s="8">
        <v>1.94247509109247</v>
      </c>
      <c r="AO56" s="7">
        <v>-4.5657145131359798</v>
      </c>
      <c r="AP56" s="8">
        <v>3.14678897545692</v>
      </c>
      <c r="AQ56" s="7">
        <v>50.056438678999001</v>
      </c>
      <c r="AR56" s="8">
        <v>1.0232524245613399</v>
      </c>
      <c r="AS56" s="7">
        <v>62.972647659224101</v>
      </c>
      <c r="AT56" s="8">
        <v>1.88181722713133</v>
      </c>
      <c r="AU56" s="7">
        <v>37.897801584404903</v>
      </c>
      <c r="AV56" s="8">
        <v>1.72167974504126</v>
      </c>
      <c r="AW56" s="7">
        <v>-25.074846074819199</v>
      </c>
      <c r="AX56" s="8">
        <v>2.3637983400996401</v>
      </c>
      <c r="AY56" s="7">
        <v>20.042106661645398</v>
      </c>
      <c r="AZ56" s="8">
        <v>0.78110325407717496</v>
      </c>
      <c r="BA56" s="7">
        <v>28.126722106113</v>
      </c>
      <c r="BB56" s="8">
        <v>2.0545668616661099</v>
      </c>
      <c r="BC56" s="7">
        <v>15.7632422844431</v>
      </c>
      <c r="BD56" s="8">
        <v>1.4590909674085399</v>
      </c>
      <c r="BE56" s="7">
        <v>-12.3634798216699</v>
      </c>
      <c r="BF56" s="8">
        <v>2.7810847270951098</v>
      </c>
      <c r="BG56" s="7">
        <v>56.634086667800602</v>
      </c>
      <c r="BH56" s="8">
        <v>1.1067731728635699</v>
      </c>
      <c r="BI56" s="7">
        <v>60.316415611975202</v>
      </c>
      <c r="BJ56" s="8">
        <v>1.93134553825366</v>
      </c>
      <c r="BK56" s="7">
        <v>53.4854158184014</v>
      </c>
      <c r="BL56" s="8">
        <v>1.87894626132125</v>
      </c>
      <c r="BM56" s="7">
        <v>-6.83099979357387</v>
      </c>
      <c r="BN56" s="8">
        <v>2.7063359838265502</v>
      </c>
      <c r="BO56" s="7">
        <v>45.428866507613797</v>
      </c>
      <c r="BP56" s="8">
        <v>1.03039494701363</v>
      </c>
      <c r="BQ56" s="7">
        <v>46.8858358719866</v>
      </c>
      <c r="BR56" s="8">
        <v>1.88925367434654</v>
      </c>
      <c r="BS56" s="7">
        <v>42.180563216446401</v>
      </c>
      <c r="BT56" s="8">
        <v>1.8245999558472199</v>
      </c>
      <c r="BU56" s="7">
        <v>-4.7052726555401296</v>
      </c>
      <c r="BV56" s="8">
        <v>2.30861602193418</v>
      </c>
      <c r="BW56" s="7">
        <v>39.5502814521818</v>
      </c>
      <c r="BX56" s="8">
        <v>1.05069702456315</v>
      </c>
      <c r="BY56" s="7">
        <v>45.650078447137403</v>
      </c>
      <c r="BZ56" s="8">
        <v>2.0421745243046101</v>
      </c>
      <c r="CA56" s="7">
        <v>33.8699503893667</v>
      </c>
      <c r="CB56" s="8">
        <v>1.6473728311743601</v>
      </c>
      <c r="CC56" s="7">
        <v>-11.7801280577707</v>
      </c>
      <c r="CD56" s="8">
        <v>2.5772233765395098</v>
      </c>
      <c r="CE56" s="7">
        <v>43.832555596457603</v>
      </c>
      <c r="CF56" s="8">
        <v>1.05107502408805</v>
      </c>
      <c r="CG56" s="7">
        <v>44.755644451174597</v>
      </c>
      <c r="CH56" s="8">
        <v>1.8312877349501999</v>
      </c>
      <c r="CI56" s="7">
        <v>41.624667456552501</v>
      </c>
      <c r="CJ56" s="8">
        <v>2.0443155507880002</v>
      </c>
      <c r="CK56" s="7">
        <v>-3.1309769946221402</v>
      </c>
      <c r="CL56" s="8">
        <v>2.55546227232084</v>
      </c>
      <c r="CM56" s="7">
        <v>57.535864174853799</v>
      </c>
      <c r="CN56" s="8">
        <v>1.1115997674515601</v>
      </c>
      <c r="CO56" s="7">
        <v>56.9995875456965</v>
      </c>
      <c r="CP56" s="8">
        <v>1.86029460987027</v>
      </c>
      <c r="CQ56" s="7">
        <v>56.509338559545597</v>
      </c>
      <c r="CR56" s="8">
        <v>1.8027350659472701</v>
      </c>
      <c r="CS56" s="7">
        <v>-0.49024898615089502</v>
      </c>
      <c r="CT56" s="8">
        <v>2.4299378256657702</v>
      </c>
      <c r="CU56" s="7">
        <v>33.516198556273899</v>
      </c>
      <c r="CV56" s="8">
        <v>1.13597238600022</v>
      </c>
      <c r="CW56" s="7">
        <v>37.261415914169604</v>
      </c>
      <c r="CX56" s="8">
        <v>1.81347825577584</v>
      </c>
      <c r="CY56" s="7">
        <v>31.163329005525998</v>
      </c>
      <c r="CZ56" s="8">
        <v>1.63642453443122</v>
      </c>
      <c r="DA56" s="7">
        <v>-6.0980869086436504</v>
      </c>
      <c r="DB56" s="9">
        <v>2.1482024695923601</v>
      </c>
    </row>
    <row r="57" spans="1:106" ht="15" customHeight="1" x14ac:dyDescent="0.25">
      <c r="A57" s="10" t="s">
        <v>58</v>
      </c>
      <c r="B57" s="46">
        <v>2</v>
      </c>
      <c r="C57" s="7">
        <v>31.137527121496699</v>
      </c>
      <c r="D57" s="8">
        <v>1.43710637807439</v>
      </c>
      <c r="E57" s="7">
        <v>33.439127638542303</v>
      </c>
      <c r="F57" s="8">
        <v>2.6659231961407901</v>
      </c>
      <c r="G57" s="7">
        <v>24.507023250326</v>
      </c>
      <c r="H57" s="8">
        <v>2.94763952188246</v>
      </c>
      <c r="I57" s="7">
        <v>-8.9321043882163398</v>
      </c>
      <c r="J57" s="8">
        <v>4.2455040390645502</v>
      </c>
      <c r="K57" s="7">
        <v>47.7964133164066</v>
      </c>
      <c r="L57" s="8">
        <v>1.51844496445746</v>
      </c>
      <c r="M57" s="7">
        <v>51.333118147535103</v>
      </c>
      <c r="N57" s="8">
        <v>2.8709501821257302</v>
      </c>
      <c r="O57" s="7">
        <v>38.881277076294097</v>
      </c>
      <c r="P57" s="8">
        <v>3.64549559237371</v>
      </c>
      <c r="Q57" s="7">
        <v>-12.451841071241001</v>
      </c>
      <c r="R57" s="8">
        <v>4.8542675777297903</v>
      </c>
      <c r="S57" s="7">
        <v>50.891454868805702</v>
      </c>
      <c r="T57" s="8">
        <v>1.2974705406745699</v>
      </c>
      <c r="U57" s="7">
        <v>58.084672205272497</v>
      </c>
      <c r="V57" s="8">
        <v>2.8561351656879599</v>
      </c>
      <c r="W57" s="7">
        <v>41.522877124612997</v>
      </c>
      <c r="X57" s="8">
        <v>2.8740605769248</v>
      </c>
      <c r="Y57" s="7">
        <v>-16.5617950806595</v>
      </c>
      <c r="Z57" s="8">
        <v>4.1173172419597002</v>
      </c>
      <c r="AA57" s="7">
        <v>64.791506371471201</v>
      </c>
      <c r="AB57" s="8">
        <v>1.67909183957181</v>
      </c>
      <c r="AC57" s="7">
        <v>63.321176214181499</v>
      </c>
      <c r="AD57" s="8">
        <v>2.7535356943490901</v>
      </c>
      <c r="AE57" s="7">
        <v>60.128672733762897</v>
      </c>
      <c r="AF57" s="8">
        <v>3.85943544076106</v>
      </c>
      <c r="AG57" s="7">
        <v>-3.1925034804186101</v>
      </c>
      <c r="AH57" s="8">
        <v>4.4661297922330103</v>
      </c>
      <c r="AI57" s="7">
        <v>40.245744786907999</v>
      </c>
      <c r="AJ57" s="8">
        <v>1.61912211041636</v>
      </c>
      <c r="AK57" s="7">
        <v>52.906419509456001</v>
      </c>
      <c r="AL57" s="8">
        <v>3.4118153283334101</v>
      </c>
      <c r="AM57" s="7">
        <v>27.616176574912298</v>
      </c>
      <c r="AN57" s="8">
        <v>2.2919942873985701</v>
      </c>
      <c r="AO57" s="7">
        <v>-25.290242934543599</v>
      </c>
      <c r="AP57" s="8">
        <v>3.6873698723970301</v>
      </c>
      <c r="AQ57" s="7">
        <v>40.077816917162501</v>
      </c>
      <c r="AR57" s="8">
        <v>1.7885249619558901</v>
      </c>
      <c r="AS57" s="7">
        <v>62.0334371803132</v>
      </c>
      <c r="AT57" s="8">
        <v>2.9243202424362602</v>
      </c>
      <c r="AU57" s="7">
        <v>25.593275366946301</v>
      </c>
      <c r="AV57" s="8">
        <v>2.57030120508611</v>
      </c>
      <c r="AW57" s="7">
        <v>-36.440161813366899</v>
      </c>
      <c r="AX57" s="8">
        <v>3.8100346780450001</v>
      </c>
      <c r="AY57" s="7">
        <v>21.4864014130982</v>
      </c>
      <c r="AZ57" s="8">
        <v>1.1208520225927301</v>
      </c>
      <c r="BA57" s="7">
        <v>28.484700451759601</v>
      </c>
      <c r="BB57" s="8">
        <v>2.8147154046152298</v>
      </c>
      <c r="BC57" s="7">
        <v>18.1180269253116</v>
      </c>
      <c r="BD57" s="8">
        <v>2.13355420958331</v>
      </c>
      <c r="BE57" s="7">
        <v>-10.366673526448</v>
      </c>
      <c r="BF57" s="8">
        <v>3.6148571121128001</v>
      </c>
      <c r="BG57" s="7">
        <v>19.774441543543301</v>
      </c>
      <c r="BH57" s="8">
        <v>1.12298414216503</v>
      </c>
      <c r="BI57" s="7">
        <v>21.871351507539</v>
      </c>
      <c r="BJ57" s="8">
        <v>2.2094413071431598</v>
      </c>
      <c r="BK57" s="7">
        <v>17.024183918891399</v>
      </c>
      <c r="BL57" s="8">
        <v>2.5682012632056002</v>
      </c>
      <c r="BM57" s="7">
        <v>-4.8471675886476504</v>
      </c>
      <c r="BN57" s="8">
        <v>3.3620510115672899</v>
      </c>
      <c r="BO57" s="7">
        <v>39.090249772301298</v>
      </c>
      <c r="BP57" s="8">
        <v>1.6689564258538001</v>
      </c>
      <c r="BQ57" s="7">
        <v>48.969658243794498</v>
      </c>
      <c r="BR57" s="8">
        <v>3.2796363432006701</v>
      </c>
      <c r="BS57" s="7">
        <v>31.763402747375899</v>
      </c>
      <c r="BT57" s="8">
        <v>2.5503799858779899</v>
      </c>
      <c r="BU57" s="7">
        <v>-17.206255496418599</v>
      </c>
      <c r="BV57" s="8">
        <v>3.8973149009727002</v>
      </c>
      <c r="BW57" s="7">
        <v>51.311124909062997</v>
      </c>
      <c r="BX57" s="8">
        <v>1.6167979369107901</v>
      </c>
      <c r="BY57" s="7">
        <v>61.6341715426164</v>
      </c>
      <c r="BZ57" s="8">
        <v>3.0869414591865398</v>
      </c>
      <c r="CA57" s="7">
        <v>40.854402974244501</v>
      </c>
      <c r="CB57" s="8">
        <v>3.23089307791441</v>
      </c>
      <c r="CC57" s="7">
        <v>-20.7797685683719</v>
      </c>
      <c r="CD57" s="8">
        <v>4.59987170273941</v>
      </c>
      <c r="CE57" s="7">
        <v>43.051686690200199</v>
      </c>
      <c r="CF57" s="8">
        <v>1.5864736138350299</v>
      </c>
      <c r="CG57" s="7">
        <v>51.605246204951797</v>
      </c>
      <c r="CH57" s="8">
        <v>3.4157659943991101</v>
      </c>
      <c r="CI57" s="7">
        <v>36.0059342900161</v>
      </c>
      <c r="CJ57" s="8">
        <v>3.1420120519701098</v>
      </c>
      <c r="CK57" s="7">
        <v>-15.599311914935701</v>
      </c>
      <c r="CL57" s="8">
        <v>4.4293319280059</v>
      </c>
      <c r="CM57" s="7">
        <v>16.2137346833664</v>
      </c>
      <c r="CN57" s="8">
        <v>1.06342013244292</v>
      </c>
      <c r="CO57" s="7">
        <v>19.206475481470601</v>
      </c>
      <c r="CP57" s="8">
        <v>2.6093401705942099</v>
      </c>
      <c r="CQ57" s="7">
        <v>14.6639951486206</v>
      </c>
      <c r="CR57" s="8">
        <v>2.2805459175290999</v>
      </c>
      <c r="CS57" s="7">
        <v>-4.5424803328500598</v>
      </c>
      <c r="CT57" s="8">
        <v>3.8830477817693301</v>
      </c>
      <c r="CU57" s="7">
        <v>25.669441628943002</v>
      </c>
      <c r="CV57" s="8">
        <v>1.29517837183371</v>
      </c>
      <c r="CW57" s="7">
        <v>29.909929371732101</v>
      </c>
      <c r="CX57" s="8">
        <v>3.0986978586245901</v>
      </c>
      <c r="CY57" s="7">
        <v>20.241308964197401</v>
      </c>
      <c r="CZ57" s="8">
        <v>2.24449893977435</v>
      </c>
      <c r="DA57" s="7">
        <v>-9.6686204075346893</v>
      </c>
      <c r="DB57" s="9">
        <v>3.9159434563839501</v>
      </c>
    </row>
    <row r="58" spans="1:106" ht="15" customHeight="1" x14ac:dyDescent="0.25">
      <c r="A58" s="10" t="s">
        <v>59</v>
      </c>
      <c r="B58" s="46">
        <v>2</v>
      </c>
      <c r="C58" s="7">
        <v>19.444726442054598</v>
      </c>
      <c r="D58" s="8">
        <v>0.93112251518051203</v>
      </c>
      <c r="E58" s="7">
        <v>19.863147933035201</v>
      </c>
      <c r="F58" s="8">
        <v>1.5920021878644299</v>
      </c>
      <c r="G58" s="7">
        <v>21.0328633635784</v>
      </c>
      <c r="H58" s="8">
        <v>1.6466868631088301</v>
      </c>
      <c r="I58" s="7">
        <v>1.16971543054326</v>
      </c>
      <c r="J58" s="8">
        <v>2.3582960897937402</v>
      </c>
      <c r="K58" s="7">
        <v>26.1307142975703</v>
      </c>
      <c r="L58" s="8">
        <v>1.05710548662675</v>
      </c>
      <c r="M58" s="7">
        <v>27.946995088216202</v>
      </c>
      <c r="N58" s="8">
        <v>1.5617891910436299</v>
      </c>
      <c r="O58" s="7">
        <v>24.778936698466602</v>
      </c>
      <c r="P58" s="8">
        <v>2.1716262722707</v>
      </c>
      <c r="Q58" s="7">
        <v>-3.1680583897496399</v>
      </c>
      <c r="R58" s="8">
        <v>2.5637161974793399</v>
      </c>
      <c r="S58" s="7">
        <v>44.363527681083902</v>
      </c>
      <c r="T58" s="8">
        <v>1.1353898678787899</v>
      </c>
      <c r="U58" s="7">
        <v>49.406329726851098</v>
      </c>
      <c r="V58" s="8">
        <v>2.1571953685520202</v>
      </c>
      <c r="W58" s="7">
        <v>43.154094654183901</v>
      </c>
      <c r="X58" s="8">
        <v>2.2541031920766299</v>
      </c>
      <c r="Y58" s="7">
        <v>-6.2522350726671903</v>
      </c>
      <c r="Z58" s="8">
        <v>3.1358090778646202</v>
      </c>
      <c r="AA58" s="7">
        <v>47.938362226611098</v>
      </c>
      <c r="AB58" s="8">
        <v>1.20856170690876</v>
      </c>
      <c r="AC58" s="7">
        <v>52.572723800082599</v>
      </c>
      <c r="AD58" s="8">
        <v>2.1709277122596</v>
      </c>
      <c r="AE58" s="7">
        <v>46.550035054328099</v>
      </c>
      <c r="AF58" s="8">
        <v>1.94696286595366</v>
      </c>
      <c r="AG58" s="7">
        <v>-6.0226887457544596</v>
      </c>
      <c r="AH58" s="8">
        <v>2.8098161814899099</v>
      </c>
      <c r="AI58" s="7">
        <v>50.404997324428699</v>
      </c>
      <c r="AJ58" s="8">
        <v>1.0949694419588401</v>
      </c>
      <c r="AK58" s="7">
        <v>55.829355770373297</v>
      </c>
      <c r="AL58" s="8">
        <v>2.0752145297086799</v>
      </c>
      <c r="AM58" s="7">
        <v>45.994565550936898</v>
      </c>
      <c r="AN58" s="8">
        <v>2.1105802219606802</v>
      </c>
      <c r="AO58" s="7">
        <v>-9.8347902194364103</v>
      </c>
      <c r="AP58" s="8">
        <v>2.9760812721701702</v>
      </c>
      <c r="AQ58" s="7">
        <v>41.216751226004902</v>
      </c>
      <c r="AR58" s="8">
        <v>1.08513667866513</v>
      </c>
      <c r="AS58" s="7">
        <v>54.5401203897475</v>
      </c>
      <c r="AT58" s="8">
        <v>2.2176880511481798</v>
      </c>
      <c r="AU58" s="7">
        <v>31.3254760054147</v>
      </c>
      <c r="AV58" s="8">
        <v>1.96929475530695</v>
      </c>
      <c r="AW58" s="7">
        <v>-23.2146443843328</v>
      </c>
      <c r="AX58" s="8">
        <v>2.9439962981055299</v>
      </c>
      <c r="AY58" s="7">
        <v>12.365512057441601</v>
      </c>
      <c r="AZ58" s="8">
        <v>0.71052946009880902</v>
      </c>
      <c r="BA58" s="7">
        <v>14.9972893315548</v>
      </c>
      <c r="BB58" s="8">
        <v>1.4661036669542</v>
      </c>
      <c r="BC58" s="7">
        <v>9.9754180339133907</v>
      </c>
      <c r="BD58" s="8">
        <v>1.3900040090838499</v>
      </c>
      <c r="BE58" s="7">
        <v>-5.0218712976414004</v>
      </c>
      <c r="BF58" s="8">
        <v>1.9721730005692</v>
      </c>
      <c r="BG58" s="7">
        <v>36.486604553839797</v>
      </c>
      <c r="BH58" s="8">
        <v>1.08562195766244</v>
      </c>
      <c r="BI58" s="7">
        <v>43.4319922779667</v>
      </c>
      <c r="BJ58" s="8">
        <v>1.8774514435612799</v>
      </c>
      <c r="BK58" s="7">
        <v>34.180672717399702</v>
      </c>
      <c r="BL58" s="8">
        <v>1.8704702560354001</v>
      </c>
      <c r="BM58" s="7">
        <v>-9.2513195605669694</v>
      </c>
      <c r="BN58" s="8">
        <v>2.50209265825338</v>
      </c>
      <c r="BO58" s="7">
        <v>42.169075918566897</v>
      </c>
      <c r="BP58" s="8">
        <v>1.1101165728126501</v>
      </c>
      <c r="BQ58" s="7">
        <v>43.932520657205501</v>
      </c>
      <c r="BR58" s="8">
        <v>1.95981384134017</v>
      </c>
      <c r="BS58" s="7">
        <v>42.115618943587499</v>
      </c>
      <c r="BT58" s="8">
        <v>1.93632126569832</v>
      </c>
      <c r="BU58" s="7">
        <v>-1.8169017136180701</v>
      </c>
      <c r="BV58" s="8">
        <v>2.71058366253303</v>
      </c>
      <c r="BW58" s="7">
        <v>21.7072867825011</v>
      </c>
      <c r="BX58" s="8">
        <v>0.83152005381083904</v>
      </c>
      <c r="BY58" s="7">
        <v>25.933471289979799</v>
      </c>
      <c r="BZ58" s="8">
        <v>1.72849605696649</v>
      </c>
      <c r="CA58" s="7">
        <v>20.8379100174465</v>
      </c>
      <c r="CB58" s="8">
        <v>1.6833197462176299</v>
      </c>
      <c r="CC58" s="7">
        <v>-5.09556127253322</v>
      </c>
      <c r="CD58" s="8">
        <v>2.44860274578576</v>
      </c>
      <c r="CE58" s="7">
        <v>38.321993337741603</v>
      </c>
      <c r="CF58" s="8">
        <v>1.0035727569442701</v>
      </c>
      <c r="CG58" s="7">
        <v>44.300911171348503</v>
      </c>
      <c r="CH58" s="8">
        <v>2.0389049757477098</v>
      </c>
      <c r="CI58" s="7">
        <v>35.396587191608397</v>
      </c>
      <c r="CJ58" s="8">
        <v>1.7615878846891699</v>
      </c>
      <c r="CK58" s="7">
        <v>-8.90432397974004</v>
      </c>
      <c r="CL58" s="8">
        <v>2.59579268698125</v>
      </c>
      <c r="CM58" s="7">
        <v>29.086130199546201</v>
      </c>
      <c r="CN58" s="8">
        <v>1.07463087300649</v>
      </c>
      <c r="CO58" s="7">
        <v>32.849466582395202</v>
      </c>
      <c r="CP58" s="8">
        <v>1.8967484185655199</v>
      </c>
      <c r="CQ58" s="7">
        <v>29.017160023975499</v>
      </c>
      <c r="CR58" s="8">
        <v>1.8518181293176399</v>
      </c>
      <c r="CS58" s="7">
        <v>-3.8323065584196501</v>
      </c>
      <c r="CT58" s="8">
        <v>2.5043494346493298</v>
      </c>
      <c r="CU58" s="7">
        <v>31.717392062944398</v>
      </c>
      <c r="CV58" s="8">
        <v>1.0276663870370999</v>
      </c>
      <c r="CW58" s="7">
        <v>34.065654808580298</v>
      </c>
      <c r="CX58" s="8">
        <v>1.87976036864409</v>
      </c>
      <c r="CY58" s="7">
        <v>29.286097172684801</v>
      </c>
      <c r="CZ58" s="8">
        <v>1.6412624406632199</v>
      </c>
      <c r="DA58" s="7">
        <v>-4.77955763589559</v>
      </c>
      <c r="DB58" s="9">
        <v>2.3687297420313702</v>
      </c>
    </row>
    <row r="59" spans="1:106" ht="15" customHeight="1" x14ac:dyDescent="0.25">
      <c r="A59" s="10" t="s">
        <v>60</v>
      </c>
      <c r="B59" s="46">
        <v>2</v>
      </c>
      <c r="C59" s="7">
        <v>42.821509334519</v>
      </c>
      <c r="D59" s="8">
        <v>2.04941633978174</v>
      </c>
      <c r="E59" s="7">
        <v>43.649261190533203</v>
      </c>
      <c r="F59" s="8">
        <v>3.1689851760650098</v>
      </c>
      <c r="G59" s="7">
        <v>41.412973164833197</v>
      </c>
      <c r="H59" s="8">
        <v>3.0835348368880098</v>
      </c>
      <c r="I59" s="7">
        <v>-2.2362880256999502</v>
      </c>
      <c r="J59" s="8">
        <v>3.9113413414368501</v>
      </c>
      <c r="K59" s="7">
        <v>43.552039732123603</v>
      </c>
      <c r="L59" s="8">
        <v>1.8896450414353201</v>
      </c>
      <c r="M59" s="7">
        <v>45.177307374945102</v>
      </c>
      <c r="N59" s="8">
        <v>2.6840638465136299</v>
      </c>
      <c r="O59" s="7">
        <v>45.954217520780801</v>
      </c>
      <c r="P59" s="8">
        <v>2.64094306824936</v>
      </c>
      <c r="Q59" s="7">
        <v>0.77691014583569296</v>
      </c>
      <c r="R59" s="8">
        <v>3.42047164130341</v>
      </c>
      <c r="S59" s="7">
        <v>43.213019725086802</v>
      </c>
      <c r="T59" s="8">
        <v>1.7863250693079999</v>
      </c>
      <c r="U59" s="7">
        <v>45.030462457212401</v>
      </c>
      <c r="V59" s="8">
        <v>3.6391632480426801</v>
      </c>
      <c r="W59" s="7">
        <v>44.505700954387002</v>
      </c>
      <c r="X59" s="8">
        <v>2.69780221035598</v>
      </c>
      <c r="Y59" s="7">
        <v>-0.52476150282542</v>
      </c>
      <c r="Z59" s="8">
        <v>3.3942336579635501</v>
      </c>
      <c r="AA59" s="7">
        <v>40.954083552980102</v>
      </c>
      <c r="AB59" s="8">
        <v>1.6559140966194701</v>
      </c>
      <c r="AC59" s="7">
        <v>47.740482453679803</v>
      </c>
      <c r="AD59" s="8">
        <v>3.2236324298413099</v>
      </c>
      <c r="AE59" s="7">
        <v>41.368799623656102</v>
      </c>
      <c r="AF59" s="8">
        <v>3.5692757682332101</v>
      </c>
      <c r="AG59" s="7">
        <v>-6.3716828300237403</v>
      </c>
      <c r="AH59" s="8">
        <v>4.6839901383746296</v>
      </c>
      <c r="AI59" s="7">
        <v>40.657020230220802</v>
      </c>
      <c r="AJ59" s="8">
        <v>1.71083840123579</v>
      </c>
      <c r="AK59" s="7">
        <v>39.829709532660502</v>
      </c>
      <c r="AL59" s="8">
        <v>2.7621592576305898</v>
      </c>
      <c r="AM59" s="7">
        <v>39.117346350391102</v>
      </c>
      <c r="AN59" s="8">
        <v>3.2926472518853598</v>
      </c>
      <c r="AO59" s="7">
        <v>-0.71236318226934303</v>
      </c>
      <c r="AP59" s="8">
        <v>4.6470678576612601</v>
      </c>
      <c r="AQ59" s="7">
        <v>37.864448700383903</v>
      </c>
      <c r="AR59" s="8">
        <v>1.7423599254031099</v>
      </c>
      <c r="AS59" s="7">
        <v>40.494421776756603</v>
      </c>
      <c r="AT59" s="8">
        <v>2.85109373330764</v>
      </c>
      <c r="AU59" s="7">
        <v>36.780994818734399</v>
      </c>
      <c r="AV59" s="8">
        <v>2.8017053166671202</v>
      </c>
      <c r="AW59" s="7">
        <v>-3.7134269580222101</v>
      </c>
      <c r="AX59" s="8">
        <v>3.95461482418257</v>
      </c>
      <c r="AY59" s="7">
        <v>12.197529535206</v>
      </c>
      <c r="AZ59" s="8">
        <v>1.0326498259291601</v>
      </c>
      <c r="BA59" s="7">
        <v>14.8139702989833</v>
      </c>
      <c r="BB59" s="8">
        <v>2.0913742162884499</v>
      </c>
      <c r="BC59" s="7">
        <v>12.209369165296399</v>
      </c>
      <c r="BD59" s="8">
        <v>1.60645088852131</v>
      </c>
      <c r="BE59" s="7">
        <v>-2.6046011336869102</v>
      </c>
      <c r="BF59" s="8">
        <v>2.2885359152620701</v>
      </c>
      <c r="BG59" s="7">
        <v>35.800583867196302</v>
      </c>
      <c r="BH59" s="8">
        <v>1.69996891462569</v>
      </c>
      <c r="BI59" s="7">
        <v>36.936234123096803</v>
      </c>
      <c r="BJ59" s="8">
        <v>2.97235170192508</v>
      </c>
      <c r="BK59" s="7">
        <v>35.219311720298101</v>
      </c>
      <c r="BL59" s="8">
        <v>3.6606396559689598</v>
      </c>
      <c r="BM59" s="7">
        <v>-1.7169224027987</v>
      </c>
      <c r="BN59" s="8">
        <v>4.79952603798968</v>
      </c>
      <c r="BO59" s="7">
        <v>30.2395997169053</v>
      </c>
      <c r="BP59" s="8">
        <v>1.33610072447454</v>
      </c>
      <c r="BQ59" s="7">
        <v>35.779939075610599</v>
      </c>
      <c r="BR59" s="8">
        <v>3.1953719419403299</v>
      </c>
      <c r="BS59" s="7">
        <v>25.739730040260302</v>
      </c>
      <c r="BT59" s="8">
        <v>2.5110347452964699</v>
      </c>
      <c r="BU59" s="7">
        <v>-10.040209035350401</v>
      </c>
      <c r="BV59" s="8">
        <v>4.0728524674650997</v>
      </c>
      <c r="BW59" s="7">
        <v>25.951623535138101</v>
      </c>
      <c r="BX59" s="8">
        <v>1.6562221866412801</v>
      </c>
      <c r="BY59" s="7">
        <v>23.269397310871099</v>
      </c>
      <c r="BZ59" s="8">
        <v>2.60615703026009</v>
      </c>
      <c r="CA59" s="7">
        <v>27.730484228175801</v>
      </c>
      <c r="CB59" s="8">
        <v>3.2017362646963998</v>
      </c>
      <c r="CC59" s="7">
        <v>4.4610869173047298</v>
      </c>
      <c r="CD59" s="8">
        <v>4.3753334283311398</v>
      </c>
      <c r="CE59" s="7">
        <v>26.190779326425901</v>
      </c>
      <c r="CF59" s="8">
        <v>1.6853423259329501</v>
      </c>
      <c r="CG59" s="7">
        <v>29.3763814406283</v>
      </c>
      <c r="CH59" s="8">
        <v>3.0869276852944201</v>
      </c>
      <c r="CI59" s="7">
        <v>25.872340197304499</v>
      </c>
      <c r="CJ59" s="8">
        <v>2.35682485037864</v>
      </c>
      <c r="CK59" s="7">
        <v>-3.5040412433237198</v>
      </c>
      <c r="CL59" s="8">
        <v>3.8189916954035401</v>
      </c>
      <c r="CM59" s="7">
        <v>32.396744520273202</v>
      </c>
      <c r="CN59" s="8">
        <v>1.6546848532874701</v>
      </c>
      <c r="CO59" s="7">
        <v>36.030577836629597</v>
      </c>
      <c r="CP59" s="8">
        <v>3.27705732155643</v>
      </c>
      <c r="CQ59" s="7">
        <v>33.095995116007302</v>
      </c>
      <c r="CR59" s="8">
        <v>3.5053345898567199</v>
      </c>
      <c r="CS59" s="7">
        <v>-2.9345827206223101</v>
      </c>
      <c r="CT59" s="8">
        <v>4.6458624996034201</v>
      </c>
      <c r="CU59" s="7">
        <v>17.3482796275045</v>
      </c>
      <c r="CV59" s="8">
        <v>1.46034571778927</v>
      </c>
      <c r="CW59" s="7">
        <v>15.583255268396</v>
      </c>
      <c r="CX59" s="8">
        <v>1.7645708834565199</v>
      </c>
      <c r="CY59" s="7">
        <v>19.649517558228499</v>
      </c>
      <c r="CZ59" s="8">
        <v>2.1684382845813599</v>
      </c>
      <c r="DA59" s="7">
        <v>4.06626228983255</v>
      </c>
      <c r="DB59" s="9">
        <v>2.4049217453629099</v>
      </c>
    </row>
    <row r="60" spans="1:106" ht="15" customHeight="1" x14ac:dyDescent="0.25">
      <c r="A60" s="10" t="s">
        <v>61</v>
      </c>
      <c r="B60" s="46">
        <v>2</v>
      </c>
      <c r="C60" s="7">
        <v>29.277809540961499</v>
      </c>
      <c r="D60" s="8">
        <v>1.58850580237723</v>
      </c>
      <c r="E60" s="7">
        <v>34.889093013695998</v>
      </c>
      <c r="F60" s="8">
        <v>3.60779264490969</v>
      </c>
      <c r="G60" s="7">
        <v>24.422553432299001</v>
      </c>
      <c r="H60" s="8">
        <v>3.4921988586963701</v>
      </c>
      <c r="I60" s="7">
        <v>-10.466539581397001</v>
      </c>
      <c r="J60" s="8">
        <v>5.1182747491235299</v>
      </c>
      <c r="K60" s="7">
        <v>25.137519452087101</v>
      </c>
      <c r="L60" s="8">
        <v>1.59933110071521</v>
      </c>
      <c r="M60" s="7">
        <v>32.084256765481904</v>
      </c>
      <c r="N60" s="8">
        <v>3.7125915196708701</v>
      </c>
      <c r="O60" s="7">
        <v>19.853663212037201</v>
      </c>
      <c r="P60" s="8">
        <v>3.39447456246288</v>
      </c>
      <c r="Q60" s="7">
        <v>-12.230593553444701</v>
      </c>
      <c r="R60" s="8">
        <v>5.3461821108444996</v>
      </c>
      <c r="S60" s="7">
        <v>31.6744607568879</v>
      </c>
      <c r="T60" s="8">
        <v>1.73577330289496</v>
      </c>
      <c r="U60" s="7">
        <v>34.616014185535803</v>
      </c>
      <c r="V60" s="8">
        <v>3.6828291791519301</v>
      </c>
      <c r="W60" s="7">
        <v>26.146554367771</v>
      </c>
      <c r="X60" s="8">
        <v>3.5876540164801498</v>
      </c>
      <c r="Y60" s="7">
        <v>-8.4694598177647507</v>
      </c>
      <c r="Z60" s="8">
        <v>5.7022475958577701</v>
      </c>
      <c r="AA60" s="7">
        <v>28.911611548662101</v>
      </c>
      <c r="AB60" s="8">
        <v>2.0929949866511102</v>
      </c>
      <c r="AC60" s="7">
        <v>28.047136747880302</v>
      </c>
      <c r="AD60" s="8">
        <v>4.0956221809141899</v>
      </c>
      <c r="AE60" s="7">
        <v>23.463897006946699</v>
      </c>
      <c r="AF60" s="8">
        <v>4.8766557393445797</v>
      </c>
      <c r="AG60" s="7">
        <v>-4.5832397409336201</v>
      </c>
      <c r="AH60" s="8">
        <v>5.88242802441422</v>
      </c>
      <c r="AI60" s="7">
        <v>38.204052628692402</v>
      </c>
      <c r="AJ60" s="8">
        <v>2.00357148735432</v>
      </c>
      <c r="AK60" s="7">
        <v>40.038516745942097</v>
      </c>
      <c r="AL60" s="8">
        <v>5.6479139458344401</v>
      </c>
      <c r="AM60" s="7">
        <v>35.470950349929304</v>
      </c>
      <c r="AN60" s="8">
        <v>3.7124171039365899</v>
      </c>
      <c r="AO60" s="7">
        <v>-4.5675663960127704</v>
      </c>
      <c r="AP60" s="8">
        <v>6.0814619502751297</v>
      </c>
      <c r="AQ60" s="7">
        <v>43.4951739308637</v>
      </c>
      <c r="AR60" s="8">
        <v>2.13278330709863</v>
      </c>
      <c r="AS60" s="7">
        <v>57.998661143466599</v>
      </c>
      <c r="AT60" s="8">
        <v>6.1755935955625398</v>
      </c>
      <c r="AU60" s="7">
        <v>32.046857275164903</v>
      </c>
      <c r="AV60" s="8">
        <v>4.2194386564553596</v>
      </c>
      <c r="AW60" s="7">
        <v>-25.951803868301798</v>
      </c>
      <c r="AX60" s="8">
        <v>7.7417635674597198</v>
      </c>
      <c r="AY60" s="7">
        <v>16.372190757140199</v>
      </c>
      <c r="AZ60" s="8">
        <v>1.5584075341175601</v>
      </c>
      <c r="BA60" s="7">
        <v>24.509979781797</v>
      </c>
      <c r="BB60" s="8">
        <v>4.3639264940377496</v>
      </c>
      <c r="BC60" s="7">
        <v>10.7296826549748</v>
      </c>
      <c r="BD60" s="8">
        <v>2.7467903983133302</v>
      </c>
      <c r="BE60" s="7">
        <v>-13.7802971268222</v>
      </c>
      <c r="BF60" s="8">
        <v>4.5417606899961704</v>
      </c>
      <c r="BG60" s="7">
        <v>30.98301267123</v>
      </c>
      <c r="BH60" s="8">
        <v>1.7604178304100699</v>
      </c>
      <c r="BI60" s="7">
        <v>32.213841105659903</v>
      </c>
      <c r="BJ60" s="8">
        <v>3.99508595082317</v>
      </c>
      <c r="BK60" s="7">
        <v>26.5434991535062</v>
      </c>
      <c r="BL60" s="8">
        <v>3.4562301276505898</v>
      </c>
      <c r="BM60" s="7">
        <v>-5.6703419521537199</v>
      </c>
      <c r="BN60" s="8">
        <v>5.1368954705293399</v>
      </c>
      <c r="BO60" s="7">
        <v>28.951481424180901</v>
      </c>
      <c r="BP60" s="8">
        <v>1.7182553705832699</v>
      </c>
      <c r="BQ60" s="7">
        <v>36.468058939710502</v>
      </c>
      <c r="BR60" s="8">
        <v>3.2357700374831699</v>
      </c>
      <c r="BS60" s="7">
        <v>23.134538098617899</v>
      </c>
      <c r="BT60" s="8">
        <v>3.5489041239185899</v>
      </c>
      <c r="BU60" s="7">
        <v>-13.3335208410926</v>
      </c>
      <c r="BV60" s="8">
        <v>4.6769069638120699</v>
      </c>
      <c r="BW60" s="7">
        <v>22.869977983489399</v>
      </c>
      <c r="BX60" s="8">
        <v>1.1800534271023499</v>
      </c>
      <c r="BY60" s="7">
        <v>28.116445356422499</v>
      </c>
      <c r="BZ60" s="8">
        <v>3.9682276615398302</v>
      </c>
      <c r="CA60" s="7">
        <v>19.239710464881501</v>
      </c>
      <c r="CB60" s="8">
        <v>2.7229079700918999</v>
      </c>
      <c r="CC60" s="7">
        <v>-8.8767348915410107</v>
      </c>
      <c r="CD60" s="8">
        <v>4.5404462630289002</v>
      </c>
      <c r="CE60" s="7">
        <v>35.547291923825703</v>
      </c>
      <c r="CF60" s="8">
        <v>1.81798625932144</v>
      </c>
      <c r="CG60" s="7">
        <v>38.782949804894798</v>
      </c>
      <c r="CH60" s="8">
        <v>5.0620993137252901</v>
      </c>
      <c r="CI60" s="7">
        <v>27.731254664464199</v>
      </c>
      <c r="CJ60" s="8">
        <v>4.53652740267247</v>
      </c>
      <c r="CK60" s="7">
        <v>-11.0516951404307</v>
      </c>
      <c r="CL60" s="8">
        <v>6.0567574725548097</v>
      </c>
      <c r="CM60" s="7">
        <v>30.107145975499101</v>
      </c>
      <c r="CN60" s="8">
        <v>1.9864851009798099</v>
      </c>
      <c r="CO60" s="7">
        <v>31.190862422052302</v>
      </c>
      <c r="CP60" s="8">
        <v>3.76071383731112</v>
      </c>
      <c r="CQ60" s="7">
        <v>27.405848143101199</v>
      </c>
      <c r="CR60" s="8">
        <v>3.90485741769219</v>
      </c>
      <c r="CS60" s="7">
        <v>-3.7850142789511101</v>
      </c>
      <c r="CT60" s="8">
        <v>4.7358591984571197</v>
      </c>
      <c r="CU60" s="7">
        <v>14.1972497711582</v>
      </c>
      <c r="CV60" s="8">
        <v>1.34427481504716</v>
      </c>
      <c r="CW60" s="7">
        <v>20.861449675972501</v>
      </c>
      <c r="CX60" s="8">
        <v>4.0178764764245898</v>
      </c>
      <c r="CY60" s="7">
        <v>11.496409565459899</v>
      </c>
      <c r="CZ60" s="8">
        <v>1.88767275904075</v>
      </c>
      <c r="DA60" s="7">
        <v>-9.3650401105126306</v>
      </c>
      <c r="DB60" s="9">
        <v>4.31622699190563</v>
      </c>
    </row>
    <row r="61" spans="1:106" ht="15" customHeight="1" x14ac:dyDescent="0.25">
      <c r="A61" s="6" t="s">
        <v>62</v>
      </c>
      <c r="B61" s="46">
        <v>2</v>
      </c>
      <c r="C61" s="7">
        <v>47.7868326195766</v>
      </c>
      <c r="D61" s="8">
        <v>1.1231854018404399</v>
      </c>
      <c r="E61" s="7">
        <v>42.690100029000902</v>
      </c>
      <c r="F61" s="8">
        <v>2.0335962163985402</v>
      </c>
      <c r="G61" s="7">
        <v>50.729796024515998</v>
      </c>
      <c r="H61" s="8">
        <v>2.3449124557229899</v>
      </c>
      <c r="I61" s="7">
        <v>8.0396959955150606</v>
      </c>
      <c r="J61" s="8">
        <v>3.0026401768288302</v>
      </c>
      <c r="K61" s="7">
        <v>34.066026150306001</v>
      </c>
      <c r="L61" s="8">
        <v>1.1833626218787301</v>
      </c>
      <c r="M61" s="7">
        <v>34.800112026658198</v>
      </c>
      <c r="N61" s="8">
        <v>2.15090728460402</v>
      </c>
      <c r="O61" s="7">
        <v>32.737302474433697</v>
      </c>
      <c r="P61" s="8">
        <v>1.7822587518697</v>
      </c>
      <c r="Q61" s="7">
        <v>-2.0628095522244698</v>
      </c>
      <c r="R61" s="8">
        <v>2.5053413950387</v>
      </c>
      <c r="S61" s="7">
        <v>32.325805723757803</v>
      </c>
      <c r="T61" s="8">
        <v>1.0689708568237499</v>
      </c>
      <c r="U61" s="7">
        <v>33.517817793016597</v>
      </c>
      <c r="V61" s="8">
        <v>1.9889925470190299</v>
      </c>
      <c r="W61" s="7">
        <v>29.307832987923199</v>
      </c>
      <c r="X61" s="8">
        <v>1.9498867317247599</v>
      </c>
      <c r="Y61" s="7">
        <v>-4.2099848050934403</v>
      </c>
      <c r="Z61" s="8">
        <v>2.5043317769037001</v>
      </c>
      <c r="AA61" s="7">
        <v>31.331910125638998</v>
      </c>
      <c r="AB61" s="8">
        <v>1.0978802131757299</v>
      </c>
      <c r="AC61" s="7">
        <v>33.413066190348303</v>
      </c>
      <c r="AD61" s="8">
        <v>2.3254130793500201</v>
      </c>
      <c r="AE61" s="7">
        <v>29.6193994790654</v>
      </c>
      <c r="AF61" s="8">
        <v>1.90715723313195</v>
      </c>
      <c r="AG61" s="7">
        <v>-3.7936667112828801</v>
      </c>
      <c r="AH61" s="8">
        <v>2.8363018447200501</v>
      </c>
      <c r="AI61" s="7">
        <v>51.023804703151697</v>
      </c>
      <c r="AJ61" s="8">
        <v>1.11823431110132</v>
      </c>
      <c r="AK61" s="7">
        <v>45.990861823745298</v>
      </c>
      <c r="AL61" s="8">
        <v>1.9282925449177</v>
      </c>
      <c r="AM61" s="7">
        <v>47.965407172786698</v>
      </c>
      <c r="AN61" s="8">
        <v>2.4624523941368301</v>
      </c>
      <c r="AO61" s="7">
        <v>1.97454534904142</v>
      </c>
      <c r="AP61" s="8">
        <v>2.92544622251109</v>
      </c>
      <c r="AQ61" s="7">
        <v>55.118712669757102</v>
      </c>
      <c r="AR61" s="8">
        <v>1.1355939813004401</v>
      </c>
      <c r="AS61" s="7">
        <v>52.086136670185198</v>
      </c>
      <c r="AT61" s="8">
        <v>1.98408489409727</v>
      </c>
      <c r="AU61" s="7">
        <v>52.124608722382298</v>
      </c>
      <c r="AV61" s="8">
        <v>2.3152934778013901</v>
      </c>
      <c r="AW61" s="7">
        <v>3.8472052197065003E-2</v>
      </c>
      <c r="AX61" s="8">
        <v>2.96979023541016</v>
      </c>
      <c r="AY61" s="7">
        <v>19.3764261656044</v>
      </c>
      <c r="AZ61" s="8">
        <v>1.06181733598925</v>
      </c>
      <c r="BA61" s="7">
        <v>23.956862107952901</v>
      </c>
      <c r="BB61" s="8">
        <v>1.92117352100698</v>
      </c>
      <c r="BC61" s="7">
        <v>15.7936363552634</v>
      </c>
      <c r="BD61" s="8">
        <v>1.7828359452326299</v>
      </c>
      <c r="BE61" s="7">
        <v>-8.1632257526895096</v>
      </c>
      <c r="BF61" s="8">
        <v>2.29357642946395</v>
      </c>
      <c r="BG61" s="7">
        <v>26.994658610526599</v>
      </c>
      <c r="BH61" s="8">
        <v>0.98302212225069896</v>
      </c>
      <c r="BI61" s="7">
        <v>28.464710268804001</v>
      </c>
      <c r="BJ61" s="8">
        <v>1.7612168484450199</v>
      </c>
      <c r="BK61" s="7">
        <v>25.082764152676699</v>
      </c>
      <c r="BL61" s="8">
        <v>1.9742853499186099</v>
      </c>
      <c r="BM61" s="7">
        <v>-3.3819461161273798</v>
      </c>
      <c r="BN61" s="8">
        <v>2.4821947107533102</v>
      </c>
      <c r="BO61" s="7">
        <v>31.7278929239924</v>
      </c>
      <c r="BP61" s="8">
        <v>1.20859086832608</v>
      </c>
      <c r="BQ61" s="7">
        <v>32.207676228853501</v>
      </c>
      <c r="BR61" s="8">
        <v>2.11549186394865</v>
      </c>
      <c r="BS61" s="7">
        <v>31.069587274418399</v>
      </c>
      <c r="BT61" s="8">
        <v>1.96348494816147</v>
      </c>
      <c r="BU61" s="7">
        <v>-1.1380889544350401</v>
      </c>
      <c r="BV61" s="8">
        <v>2.3684443184949502</v>
      </c>
      <c r="BW61" s="7">
        <v>28.713556026203499</v>
      </c>
      <c r="BX61" s="8">
        <v>1.1995259339717199</v>
      </c>
      <c r="BY61" s="7">
        <v>30.553119454087099</v>
      </c>
      <c r="BZ61" s="8">
        <v>2.24479888931217</v>
      </c>
      <c r="CA61" s="7">
        <v>27.583856062464701</v>
      </c>
      <c r="CB61" s="8">
        <v>1.93836877479949</v>
      </c>
      <c r="CC61" s="7">
        <v>-2.9692633916223898</v>
      </c>
      <c r="CD61" s="8">
        <v>2.7463132675491</v>
      </c>
      <c r="CE61" s="7">
        <v>39.475514321114701</v>
      </c>
      <c r="CF61" s="8">
        <v>1.16839193714609</v>
      </c>
      <c r="CG61" s="7">
        <v>36.813835211217302</v>
      </c>
      <c r="CH61" s="8">
        <v>1.96805971984368</v>
      </c>
      <c r="CI61" s="7">
        <v>38.242778334827101</v>
      </c>
      <c r="CJ61" s="8">
        <v>2.2117109502354899</v>
      </c>
      <c r="CK61" s="7">
        <v>1.42894312360977</v>
      </c>
      <c r="CL61" s="8">
        <v>2.7394138305751099</v>
      </c>
      <c r="CM61" s="7">
        <v>37.883236557498499</v>
      </c>
      <c r="CN61" s="8">
        <v>1.2034219201682299</v>
      </c>
      <c r="CO61" s="7">
        <v>35.390820790947799</v>
      </c>
      <c r="CP61" s="8">
        <v>2.0240022315029198</v>
      </c>
      <c r="CQ61" s="7">
        <v>35.416584926593799</v>
      </c>
      <c r="CR61" s="8">
        <v>1.9523976127887499</v>
      </c>
      <c r="CS61" s="7">
        <v>2.57641356460141E-2</v>
      </c>
      <c r="CT61" s="8">
        <v>2.5759441027192</v>
      </c>
      <c r="CU61" s="7">
        <v>27.1837867410676</v>
      </c>
      <c r="CV61" s="8">
        <v>1.18225650282979</v>
      </c>
      <c r="CW61" s="7">
        <v>28.7597838323729</v>
      </c>
      <c r="CX61" s="8">
        <v>1.8755898230210799</v>
      </c>
      <c r="CY61" s="7">
        <v>24.197808593624998</v>
      </c>
      <c r="CZ61" s="8">
        <v>1.90699971786193</v>
      </c>
      <c r="DA61" s="7">
        <v>-4.5619752387479</v>
      </c>
      <c r="DB61" s="9">
        <v>2.3179100128913701</v>
      </c>
    </row>
    <row r="62" spans="1:106" ht="15" customHeight="1" x14ac:dyDescent="0.25">
      <c r="A62" s="10" t="s">
        <v>63</v>
      </c>
      <c r="B62" s="46">
        <v>2</v>
      </c>
      <c r="C62" s="7">
        <v>49.3154695640049</v>
      </c>
      <c r="D62" s="8">
        <v>1.1962300605957801</v>
      </c>
      <c r="E62" s="7">
        <v>47.946424662552303</v>
      </c>
      <c r="F62" s="8">
        <v>1.87186209196409</v>
      </c>
      <c r="G62" s="7">
        <v>48.1108361012937</v>
      </c>
      <c r="H62" s="8">
        <v>2.3134332990392501</v>
      </c>
      <c r="I62" s="7">
        <v>0.16441143874144601</v>
      </c>
      <c r="J62" s="8">
        <v>2.6373808013654001</v>
      </c>
      <c r="K62" s="7">
        <v>41.015681179143797</v>
      </c>
      <c r="L62" s="8">
        <v>1.2599469029105099</v>
      </c>
      <c r="M62" s="7">
        <v>41.196022286687203</v>
      </c>
      <c r="N62" s="8">
        <v>2.0587697795236299</v>
      </c>
      <c r="O62" s="7">
        <v>41.287988367063399</v>
      </c>
      <c r="P62" s="8">
        <v>2.1885756621122598</v>
      </c>
      <c r="Q62" s="7">
        <v>9.1966080376167297E-2</v>
      </c>
      <c r="R62" s="8">
        <v>2.6380259085530899</v>
      </c>
      <c r="S62" s="7">
        <v>39.118408742831399</v>
      </c>
      <c r="T62" s="8">
        <v>1.1853660345056201</v>
      </c>
      <c r="U62" s="7">
        <v>37.941071216061097</v>
      </c>
      <c r="V62" s="8">
        <v>2.03531786438288</v>
      </c>
      <c r="W62" s="7">
        <v>39.719618851504201</v>
      </c>
      <c r="X62" s="8">
        <v>2.1827490906036502</v>
      </c>
      <c r="Y62" s="7">
        <v>1.77854763544315</v>
      </c>
      <c r="Z62" s="8">
        <v>2.7510137088733702</v>
      </c>
      <c r="AA62" s="7">
        <v>40.807601336896496</v>
      </c>
      <c r="AB62" s="8">
        <v>1.23310114150545</v>
      </c>
      <c r="AC62" s="7">
        <v>41.041886961407798</v>
      </c>
      <c r="AD62" s="8">
        <v>1.9016857389675701</v>
      </c>
      <c r="AE62" s="7">
        <v>38.922409419277798</v>
      </c>
      <c r="AF62" s="8">
        <v>2.1711042189267298</v>
      </c>
      <c r="AG62" s="7">
        <v>-2.1194775421300398</v>
      </c>
      <c r="AH62" s="8">
        <v>2.4349384206144502</v>
      </c>
      <c r="AI62" s="7">
        <v>53.809668127383603</v>
      </c>
      <c r="AJ62" s="8">
        <v>1.32094303873568</v>
      </c>
      <c r="AK62" s="7">
        <v>52.853920626135299</v>
      </c>
      <c r="AL62" s="8">
        <v>2.0510424371543898</v>
      </c>
      <c r="AM62" s="7">
        <v>51.837040847617502</v>
      </c>
      <c r="AN62" s="8">
        <v>2.2564788718540001</v>
      </c>
      <c r="AO62" s="7">
        <v>-1.0168797785178201</v>
      </c>
      <c r="AP62" s="8">
        <v>2.3897660885339498</v>
      </c>
      <c r="AQ62" s="7">
        <v>53.5901210018855</v>
      </c>
      <c r="AR62" s="8">
        <v>1.1405125392829101</v>
      </c>
      <c r="AS62" s="7">
        <v>55.091104130177598</v>
      </c>
      <c r="AT62" s="8">
        <v>1.96239316454676</v>
      </c>
      <c r="AU62" s="7">
        <v>52.026965364736498</v>
      </c>
      <c r="AV62" s="8">
        <v>2.1213236132496198</v>
      </c>
      <c r="AW62" s="7">
        <v>-3.0641387654410699</v>
      </c>
      <c r="AX62" s="8">
        <v>2.50320221735881</v>
      </c>
      <c r="AY62" s="7">
        <v>8.1664143424231508</v>
      </c>
      <c r="AZ62" s="8">
        <v>0.64539135933513503</v>
      </c>
      <c r="BA62" s="7">
        <v>9.8580551008999304</v>
      </c>
      <c r="BB62" s="8">
        <v>1.12922863215366</v>
      </c>
      <c r="BC62" s="7">
        <v>8.6666204239223195</v>
      </c>
      <c r="BD62" s="8">
        <v>1.1372712175384301</v>
      </c>
      <c r="BE62" s="7">
        <v>-1.1914346769776101</v>
      </c>
      <c r="BF62" s="8">
        <v>1.4360824672856101</v>
      </c>
      <c r="BG62" s="7">
        <v>35.289381632450102</v>
      </c>
      <c r="BH62" s="8">
        <v>1.01983389903388</v>
      </c>
      <c r="BI62" s="7">
        <v>31.091556579035</v>
      </c>
      <c r="BJ62" s="8">
        <v>1.7474437074651801</v>
      </c>
      <c r="BK62" s="7">
        <v>39.926480954833103</v>
      </c>
      <c r="BL62" s="8">
        <v>2.0793335631701702</v>
      </c>
      <c r="BM62" s="7">
        <v>8.8349243757980496</v>
      </c>
      <c r="BN62" s="8">
        <v>2.57939511791293</v>
      </c>
      <c r="BO62" s="7">
        <v>38.985843720680599</v>
      </c>
      <c r="BP62" s="8">
        <v>1.0382131725349899</v>
      </c>
      <c r="BQ62" s="7">
        <v>32.567387223465097</v>
      </c>
      <c r="BR62" s="8">
        <v>1.6121929886466799</v>
      </c>
      <c r="BS62" s="7">
        <v>44.356261335115498</v>
      </c>
      <c r="BT62" s="8">
        <v>2.08843327956617</v>
      </c>
      <c r="BU62" s="7">
        <v>11.788874111650401</v>
      </c>
      <c r="BV62" s="8">
        <v>2.5341634781951501</v>
      </c>
      <c r="BW62" s="7">
        <v>47.127162984956499</v>
      </c>
      <c r="BX62" s="8">
        <v>0.93482149987566798</v>
      </c>
      <c r="BY62" s="7">
        <v>43.371183847128798</v>
      </c>
      <c r="BZ62" s="8">
        <v>1.8662277200197599</v>
      </c>
      <c r="CA62" s="7">
        <v>51.457676045845197</v>
      </c>
      <c r="CB62" s="8">
        <v>2.2466125227600902</v>
      </c>
      <c r="CC62" s="7">
        <v>8.0864921987164493</v>
      </c>
      <c r="CD62" s="8">
        <v>2.9986575173607601</v>
      </c>
      <c r="CE62" s="7">
        <v>38.719396441420102</v>
      </c>
      <c r="CF62" s="8">
        <v>0.888511799669227</v>
      </c>
      <c r="CG62" s="7">
        <v>36.018113453537801</v>
      </c>
      <c r="CH62" s="8">
        <v>1.6182686784632101</v>
      </c>
      <c r="CI62" s="7">
        <v>42.470148683795301</v>
      </c>
      <c r="CJ62" s="8">
        <v>1.84047986850315</v>
      </c>
      <c r="CK62" s="7">
        <v>6.4520352302574997</v>
      </c>
      <c r="CL62" s="8">
        <v>2.58340287404268</v>
      </c>
      <c r="CM62" s="7">
        <v>51.907542347477801</v>
      </c>
      <c r="CN62" s="8">
        <v>0.96308506157274898</v>
      </c>
      <c r="CO62" s="7">
        <v>46.855571372403297</v>
      </c>
      <c r="CP62" s="8">
        <v>1.7462550515339299</v>
      </c>
      <c r="CQ62" s="7">
        <v>52.648781157599799</v>
      </c>
      <c r="CR62" s="8">
        <v>2.0851201916014599</v>
      </c>
      <c r="CS62" s="7">
        <v>5.7932097851964999</v>
      </c>
      <c r="CT62" s="8">
        <v>2.56711434335508</v>
      </c>
      <c r="CU62" s="7">
        <v>28.527547899519099</v>
      </c>
      <c r="CV62" s="8">
        <v>0.91650395079151603</v>
      </c>
      <c r="CW62" s="7">
        <v>28.555822321698798</v>
      </c>
      <c r="CX62" s="8">
        <v>1.7751870607259601</v>
      </c>
      <c r="CY62" s="7">
        <v>29.6029034604</v>
      </c>
      <c r="CZ62" s="8">
        <v>1.88143239463357</v>
      </c>
      <c r="DA62" s="7">
        <v>1.04708113870116</v>
      </c>
      <c r="DB62" s="9">
        <v>2.39845477163641</v>
      </c>
    </row>
    <row r="63" spans="1:106" ht="15" customHeight="1" x14ac:dyDescent="0.25">
      <c r="A63" s="14" t="s">
        <v>114</v>
      </c>
      <c r="B63" s="47">
        <v>2</v>
      </c>
      <c r="C63" s="15">
        <v>34.659382146118801</v>
      </c>
      <c r="D63" s="16">
        <v>0.245438454091676</v>
      </c>
      <c r="E63" s="15">
        <v>36.394844585410901</v>
      </c>
      <c r="F63" s="16">
        <v>0.489940842198062</v>
      </c>
      <c r="G63" s="15">
        <v>33.509477575512101</v>
      </c>
      <c r="H63" s="16">
        <v>0.49164529667746598</v>
      </c>
      <c r="I63" s="15">
        <v>-2.88536700989882</v>
      </c>
      <c r="J63" s="16">
        <v>0.69468870780361203</v>
      </c>
      <c r="K63" s="15">
        <v>31.087347310423102</v>
      </c>
      <c r="L63" s="16">
        <v>0.25041486302577298</v>
      </c>
      <c r="M63" s="15">
        <v>32.7867891945643</v>
      </c>
      <c r="N63" s="16">
        <v>0.51249462368561305</v>
      </c>
      <c r="O63" s="15">
        <v>29.444921756677399</v>
      </c>
      <c r="P63" s="16">
        <v>0.48449251060392201</v>
      </c>
      <c r="Q63" s="15">
        <v>-3.3418674378868598</v>
      </c>
      <c r="R63" s="16">
        <v>0.71557526867845</v>
      </c>
      <c r="S63" s="15">
        <v>40.295977874638297</v>
      </c>
      <c r="T63" s="16">
        <v>0.25608283100949703</v>
      </c>
      <c r="U63" s="15">
        <v>40.812835447299399</v>
      </c>
      <c r="V63" s="16">
        <v>0.51304613391221898</v>
      </c>
      <c r="W63" s="15">
        <v>38.7881574215236</v>
      </c>
      <c r="X63" s="16">
        <v>0.50802719982050604</v>
      </c>
      <c r="Y63" s="15">
        <v>-2.0246780257758501</v>
      </c>
      <c r="Z63" s="16">
        <v>0.73635710239872598</v>
      </c>
      <c r="AA63" s="15">
        <v>51.737121881118497</v>
      </c>
      <c r="AB63" s="16">
        <v>0.26993187147530701</v>
      </c>
      <c r="AC63" s="15">
        <v>50.027442184135097</v>
      </c>
      <c r="AD63" s="16">
        <v>0.53580786783456202</v>
      </c>
      <c r="AE63" s="15">
        <v>52.000575544389001</v>
      </c>
      <c r="AF63" s="16">
        <v>0.53420502754448496</v>
      </c>
      <c r="AG63" s="15">
        <v>1.97313336025393</v>
      </c>
      <c r="AH63" s="16">
        <v>0.75341139609035601</v>
      </c>
      <c r="AI63" s="15">
        <v>45.033030905707697</v>
      </c>
      <c r="AJ63" s="16">
        <v>0.25137347268995502</v>
      </c>
      <c r="AK63" s="15">
        <v>46.5605228358204</v>
      </c>
      <c r="AL63" s="16">
        <v>0.542955605795857</v>
      </c>
      <c r="AM63" s="15">
        <v>43.239783976977797</v>
      </c>
      <c r="AN63" s="16">
        <v>0.47893041016270199</v>
      </c>
      <c r="AO63" s="15">
        <v>-3.3207388588425499</v>
      </c>
      <c r="AP63" s="16">
        <v>0.71455945088321005</v>
      </c>
      <c r="AQ63" s="15">
        <v>44.781726930550299</v>
      </c>
      <c r="AR63" s="16">
        <v>0.27938663291027499</v>
      </c>
      <c r="AS63" s="15">
        <v>57.048398494662003</v>
      </c>
      <c r="AT63" s="16">
        <v>0.55557300562481304</v>
      </c>
      <c r="AU63" s="15">
        <v>34.5786653535217</v>
      </c>
      <c r="AV63" s="16">
        <v>0.50859096782870195</v>
      </c>
      <c r="AW63" s="15">
        <v>-22.469733141140299</v>
      </c>
      <c r="AX63" s="16">
        <v>0.74990107731943001</v>
      </c>
      <c r="AY63" s="15">
        <v>17.585126867507</v>
      </c>
      <c r="AZ63" s="16">
        <v>0.21793776549733701</v>
      </c>
      <c r="BA63" s="15">
        <v>22.2582134362329</v>
      </c>
      <c r="BB63" s="16">
        <v>0.47436669961559003</v>
      </c>
      <c r="BC63" s="15">
        <v>14.678406831294501</v>
      </c>
      <c r="BD63" s="16">
        <v>0.37721645365075401</v>
      </c>
      <c r="BE63" s="15">
        <v>-7.5798066049383896</v>
      </c>
      <c r="BF63" s="16">
        <v>0.60200774636743104</v>
      </c>
      <c r="BG63" s="15">
        <v>39.2964729525359</v>
      </c>
      <c r="BH63" s="16">
        <v>0.25430856171292399</v>
      </c>
      <c r="BI63" s="15">
        <v>39.615314305335197</v>
      </c>
      <c r="BJ63" s="16">
        <v>0.50485863501313899</v>
      </c>
      <c r="BK63" s="15">
        <v>38.354114416151901</v>
      </c>
      <c r="BL63" s="16">
        <v>0.49859220147938499</v>
      </c>
      <c r="BM63" s="15">
        <v>-1.2611998891832801</v>
      </c>
      <c r="BN63" s="16">
        <v>0.70308651537078104</v>
      </c>
      <c r="BO63" s="15">
        <v>41.628785476163699</v>
      </c>
      <c r="BP63" s="16">
        <v>0.26341539852013401</v>
      </c>
      <c r="BQ63" s="15">
        <v>43.227254164458401</v>
      </c>
      <c r="BR63" s="16">
        <v>0.51575152851167305</v>
      </c>
      <c r="BS63" s="15">
        <v>39.3721360938004</v>
      </c>
      <c r="BT63" s="16">
        <v>0.49660973428820399</v>
      </c>
      <c r="BU63" s="15">
        <v>-3.8551180706579702</v>
      </c>
      <c r="BV63" s="16">
        <v>0.69160493492233999</v>
      </c>
      <c r="BW63" s="15">
        <v>37.178396191900298</v>
      </c>
      <c r="BX63" s="16">
        <v>0.263635106034106</v>
      </c>
      <c r="BY63" s="15">
        <v>40.395216654414703</v>
      </c>
      <c r="BZ63" s="16">
        <v>0.52806127951451598</v>
      </c>
      <c r="CA63" s="15">
        <v>34.593520550319198</v>
      </c>
      <c r="CB63" s="16">
        <v>0.48698260133627103</v>
      </c>
      <c r="CC63" s="15">
        <v>-5.80169610409546</v>
      </c>
      <c r="CD63" s="16">
        <v>0.69489452371579197</v>
      </c>
      <c r="CE63" s="15">
        <v>39.887761115123098</v>
      </c>
      <c r="CF63" s="16">
        <v>0.25567478246875602</v>
      </c>
      <c r="CG63" s="15">
        <v>41.677625438725201</v>
      </c>
      <c r="CH63" s="16">
        <v>0.54966375085017405</v>
      </c>
      <c r="CI63" s="15">
        <v>37.908477764453799</v>
      </c>
      <c r="CJ63" s="16">
        <v>0.51191885800338999</v>
      </c>
      <c r="CK63" s="15">
        <v>-3.7691476742713399</v>
      </c>
      <c r="CL63" s="16">
        <v>0.73367142915211003</v>
      </c>
      <c r="CM63" s="15">
        <v>33.6761324248032</v>
      </c>
      <c r="CN63" s="16">
        <v>0.25068612464009199</v>
      </c>
      <c r="CO63" s="15">
        <v>34.079675952834698</v>
      </c>
      <c r="CP63" s="16">
        <v>0.50423790162322701</v>
      </c>
      <c r="CQ63" s="15">
        <v>33.3888116707476</v>
      </c>
      <c r="CR63" s="16">
        <v>0.47713608402882701</v>
      </c>
      <c r="CS63" s="15">
        <v>-0.69086428208711204</v>
      </c>
      <c r="CT63" s="16">
        <v>0.68888037835701899</v>
      </c>
      <c r="CU63" s="15">
        <v>26.756733750534298</v>
      </c>
      <c r="CV63" s="16">
        <v>0.23563086798260299</v>
      </c>
      <c r="CW63" s="15">
        <v>28.375617788073701</v>
      </c>
      <c r="CX63" s="16">
        <v>0.47823809390496602</v>
      </c>
      <c r="CY63" s="15">
        <v>26.527463164927099</v>
      </c>
      <c r="CZ63" s="16">
        <v>0.44103540065955099</v>
      </c>
      <c r="DA63" s="15">
        <v>-1.84815462314656</v>
      </c>
      <c r="DB63" s="17">
        <v>0.64426067836092105</v>
      </c>
    </row>
    <row r="64" spans="1:106" ht="15" customHeight="1" x14ac:dyDescent="0.25">
      <c r="A64" s="18" t="s">
        <v>115</v>
      </c>
      <c r="B64" s="48">
        <v>2</v>
      </c>
      <c r="C64" s="19">
        <v>32.955967719638998</v>
      </c>
      <c r="D64" s="20">
        <v>0.364394077305568</v>
      </c>
      <c r="E64" s="19">
        <v>36.466898828149297</v>
      </c>
      <c r="F64" s="20">
        <v>0.78229190599190102</v>
      </c>
      <c r="G64" s="19">
        <v>30.335987418814799</v>
      </c>
      <c r="H64" s="20">
        <v>0.74160246057368195</v>
      </c>
      <c r="I64" s="19">
        <v>-6.1309114093345203</v>
      </c>
      <c r="J64" s="20">
        <v>1.0925836660163299</v>
      </c>
      <c r="K64" s="19">
        <v>27.944404458779001</v>
      </c>
      <c r="L64" s="20">
        <v>0.36695019486354802</v>
      </c>
      <c r="M64" s="19">
        <v>30.678964153583699</v>
      </c>
      <c r="N64" s="20">
        <v>0.77103585159703303</v>
      </c>
      <c r="O64" s="19">
        <v>26.0254322120235</v>
      </c>
      <c r="P64" s="20">
        <v>0.71265383550994199</v>
      </c>
      <c r="Q64" s="19">
        <v>-4.6535319415601899</v>
      </c>
      <c r="R64" s="20">
        <v>1.04891845666196</v>
      </c>
      <c r="S64" s="19">
        <v>42.800141730459401</v>
      </c>
      <c r="T64" s="20">
        <v>0.39802882483638202</v>
      </c>
      <c r="U64" s="19">
        <v>43.6011271677461</v>
      </c>
      <c r="V64" s="20">
        <v>0.80288563923461098</v>
      </c>
      <c r="W64" s="19">
        <v>40.889084343074103</v>
      </c>
      <c r="X64" s="20">
        <v>0.79377219741956095</v>
      </c>
      <c r="Y64" s="19">
        <v>-2.7120428246719999</v>
      </c>
      <c r="Z64" s="20">
        <v>1.0704500550357401</v>
      </c>
      <c r="AA64" s="19">
        <v>54.849095612808902</v>
      </c>
      <c r="AB64" s="20">
        <v>0.44589726513712702</v>
      </c>
      <c r="AC64" s="19">
        <v>55.124524453401399</v>
      </c>
      <c r="AD64" s="20">
        <v>0.86696013460376598</v>
      </c>
      <c r="AE64" s="19">
        <v>53.963914938913497</v>
      </c>
      <c r="AF64" s="20">
        <v>0.85496429756551995</v>
      </c>
      <c r="AG64" s="19">
        <v>-1.16060951448792</v>
      </c>
      <c r="AH64" s="20">
        <v>1.22494044394278</v>
      </c>
      <c r="AI64" s="19">
        <v>43.311926401644698</v>
      </c>
      <c r="AJ64" s="20">
        <v>0.44510080313380901</v>
      </c>
      <c r="AK64" s="19">
        <v>46.268543223694401</v>
      </c>
      <c r="AL64" s="20">
        <v>0.83579005409135598</v>
      </c>
      <c r="AM64" s="19">
        <v>40.222177484636802</v>
      </c>
      <c r="AN64" s="20">
        <v>0.79026773853972798</v>
      </c>
      <c r="AO64" s="19">
        <v>-6.0463657390575998</v>
      </c>
      <c r="AP64" s="20">
        <v>1.1367871421523399</v>
      </c>
      <c r="AQ64" s="19">
        <v>44.673078669728298</v>
      </c>
      <c r="AR64" s="20">
        <v>0.419904535890331</v>
      </c>
      <c r="AS64" s="19">
        <v>59.3378836046329</v>
      </c>
      <c r="AT64" s="20">
        <v>0.78857854479891198</v>
      </c>
      <c r="AU64" s="19">
        <v>31.7454281058472</v>
      </c>
      <c r="AV64" s="20">
        <v>0.76003588943265599</v>
      </c>
      <c r="AW64" s="19">
        <v>-27.5924554987857</v>
      </c>
      <c r="AX64" s="20">
        <v>1.0781928425463301</v>
      </c>
      <c r="AY64" s="19">
        <v>15.360479735126599</v>
      </c>
      <c r="AZ64" s="20">
        <v>0.30835378607630598</v>
      </c>
      <c r="BA64" s="19">
        <v>21.1466133748959</v>
      </c>
      <c r="BB64" s="20">
        <v>0.70440652816329496</v>
      </c>
      <c r="BC64" s="19">
        <v>11.0725042336305</v>
      </c>
      <c r="BD64" s="20">
        <v>0.50953791599081899</v>
      </c>
      <c r="BE64" s="19">
        <v>-10.074109141265399</v>
      </c>
      <c r="BF64" s="20">
        <v>0.86660319885218395</v>
      </c>
      <c r="BG64" s="19">
        <v>45.125710740400997</v>
      </c>
      <c r="BH64" s="20">
        <v>0.42749994741069303</v>
      </c>
      <c r="BI64" s="19">
        <v>47.496469824454699</v>
      </c>
      <c r="BJ64" s="20">
        <v>0.82860938166624498</v>
      </c>
      <c r="BK64" s="19">
        <v>42.223961643804202</v>
      </c>
      <c r="BL64" s="20">
        <v>0.78505234520225797</v>
      </c>
      <c r="BM64" s="19">
        <v>-5.2725081806505498</v>
      </c>
      <c r="BN64" s="20">
        <v>1.08465747304844</v>
      </c>
      <c r="BO64" s="19">
        <v>43.788356873568603</v>
      </c>
      <c r="BP64" s="20">
        <v>0.42707008448817702</v>
      </c>
      <c r="BQ64" s="19">
        <v>47.101692955559102</v>
      </c>
      <c r="BR64" s="20">
        <v>0.79150707374613705</v>
      </c>
      <c r="BS64" s="19">
        <v>39.466492788576502</v>
      </c>
      <c r="BT64" s="20">
        <v>0.83797947939086304</v>
      </c>
      <c r="BU64" s="19">
        <v>-7.6352001669826404</v>
      </c>
      <c r="BV64" s="20">
        <v>1.0833669609876999</v>
      </c>
      <c r="BW64" s="19">
        <v>39.174261927099302</v>
      </c>
      <c r="BX64" s="20">
        <v>0.378712394175931</v>
      </c>
      <c r="BY64" s="19">
        <v>45.574454338972998</v>
      </c>
      <c r="BZ64" s="20">
        <v>0.83640651015407597</v>
      </c>
      <c r="CA64" s="19">
        <v>34.457059030856797</v>
      </c>
      <c r="CB64" s="20">
        <v>0.72763901989601698</v>
      </c>
      <c r="CC64" s="19">
        <v>-11.117395308116199</v>
      </c>
      <c r="CD64" s="20">
        <v>1.12922923909124</v>
      </c>
      <c r="CE64" s="19">
        <v>40.510925423258698</v>
      </c>
      <c r="CF64" s="20">
        <v>0.39801591392998498</v>
      </c>
      <c r="CG64" s="19">
        <v>44.125249093474302</v>
      </c>
      <c r="CH64" s="20">
        <v>0.76516982180503501</v>
      </c>
      <c r="CI64" s="19">
        <v>36.953182892894503</v>
      </c>
      <c r="CJ64" s="20">
        <v>0.79723477312023505</v>
      </c>
      <c r="CK64" s="19">
        <v>-7.1720662005797502</v>
      </c>
      <c r="CL64" s="20">
        <v>1.10190350120758</v>
      </c>
      <c r="CM64" s="19">
        <v>35.7641610118892</v>
      </c>
      <c r="CN64" s="20">
        <v>0.38239441280053299</v>
      </c>
      <c r="CO64" s="19">
        <v>37.356943313728003</v>
      </c>
      <c r="CP64" s="20">
        <v>0.77292095896158397</v>
      </c>
      <c r="CQ64" s="19">
        <v>34.502987088362303</v>
      </c>
      <c r="CR64" s="20">
        <v>0.72373391339053506</v>
      </c>
      <c r="CS64" s="19">
        <v>-2.8539562253657298</v>
      </c>
      <c r="CT64" s="20">
        <v>1.03083081127997</v>
      </c>
      <c r="CU64" s="19">
        <v>26.369741976475702</v>
      </c>
      <c r="CV64" s="20">
        <v>0.35842461592747699</v>
      </c>
      <c r="CW64" s="19">
        <v>29.137377278640599</v>
      </c>
      <c r="CX64" s="20">
        <v>0.71911966226660096</v>
      </c>
      <c r="CY64" s="19">
        <v>24.562710601558798</v>
      </c>
      <c r="CZ64" s="20">
        <v>0.66418730507099399</v>
      </c>
      <c r="DA64" s="19">
        <v>-4.5746666770818196</v>
      </c>
      <c r="DB64" s="21">
        <v>0.97753211811259499</v>
      </c>
    </row>
    <row r="65" spans="1:106" ht="15" customHeight="1" x14ac:dyDescent="0.25">
      <c r="A65" s="22" t="s">
        <v>116</v>
      </c>
      <c r="B65" s="49">
        <v>2</v>
      </c>
      <c r="C65" s="23">
        <v>36.369935980710601</v>
      </c>
      <c r="D65" s="24">
        <v>0.18375848437546299</v>
      </c>
      <c r="E65" s="23">
        <v>37.122996842799097</v>
      </c>
      <c r="F65" s="24">
        <v>0.35719886387028899</v>
      </c>
      <c r="G65" s="23">
        <v>35.402550467949098</v>
      </c>
      <c r="H65" s="24">
        <v>0.36477875674892601</v>
      </c>
      <c r="I65" s="23">
        <v>-1.72044637485005</v>
      </c>
      <c r="J65" s="24">
        <v>0.50866125122450601</v>
      </c>
      <c r="K65" s="23">
        <v>32.2709733456823</v>
      </c>
      <c r="L65" s="24">
        <v>0.18087739381435999</v>
      </c>
      <c r="M65" s="23">
        <v>33.433977883174798</v>
      </c>
      <c r="N65" s="24">
        <v>0.35662314894633301</v>
      </c>
      <c r="O65" s="23">
        <v>31.006007079210601</v>
      </c>
      <c r="P65" s="24">
        <v>0.354714497460761</v>
      </c>
      <c r="Q65" s="23">
        <v>-2.4279708039641599</v>
      </c>
      <c r="R65" s="24">
        <v>0.50855206468898095</v>
      </c>
      <c r="S65" s="23">
        <v>40.7040285553757</v>
      </c>
      <c r="T65" s="24">
        <v>0.18684388393510501</v>
      </c>
      <c r="U65" s="23">
        <v>41.181903203629702</v>
      </c>
      <c r="V65" s="24">
        <v>0.37247901754777202</v>
      </c>
      <c r="W65" s="23">
        <v>39.160088161685799</v>
      </c>
      <c r="X65" s="24">
        <v>0.37494535096758602</v>
      </c>
      <c r="Y65" s="23">
        <v>-2.0218150419438401</v>
      </c>
      <c r="Z65" s="24">
        <v>0.530714442207463</v>
      </c>
      <c r="AA65" s="23">
        <v>48.215610047475202</v>
      </c>
      <c r="AB65" s="24">
        <v>0.19860607342870201</v>
      </c>
      <c r="AC65" s="23">
        <v>47.5673831420239</v>
      </c>
      <c r="AD65" s="24">
        <v>0.38816672550671</v>
      </c>
      <c r="AE65" s="23">
        <v>47.797516757446502</v>
      </c>
      <c r="AF65" s="24">
        <v>0.38720501570263599</v>
      </c>
      <c r="AG65" s="23">
        <v>0.230133615422559</v>
      </c>
      <c r="AH65" s="24">
        <v>0.54161192268304603</v>
      </c>
      <c r="AI65" s="23">
        <v>48.215394489403003</v>
      </c>
      <c r="AJ65" s="24">
        <v>0.187347815664481</v>
      </c>
      <c r="AK65" s="23">
        <v>48.9237326337024</v>
      </c>
      <c r="AL65" s="24">
        <v>0.38791116131006098</v>
      </c>
      <c r="AM65" s="23">
        <v>46.254860179620998</v>
      </c>
      <c r="AN65" s="24">
        <v>0.36955230660744698</v>
      </c>
      <c r="AO65" s="23">
        <v>-2.6688724540813999</v>
      </c>
      <c r="AP65" s="24">
        <v>0.530096966548952</v>
      </c>
      <c r="AQ65" s="23">
        <v>45.921107984781599</v>
      </c>
      <c r="AR65" s="24">
        <v>0.19913069124875701</v>
      </c>
      <c r="AS65" s="23">
        <v>55.208515193098798</v>
      </c>
      <c r="AT65" s="24">
        <v>0.39139100134749499</v>
      </c>
      <c r="AU65" s="23">
        <v>37.660176415338199</v>
      </c>
      <c r="AV65" s="24">
        <v>0.375309399797918</v>
      </c>
      <c r="AW65" s="23">
        <v>-17.548338777760701</v>
      </c>
      <c r="AX65" s="24">
        <v>0.54155508495687099</v>
      </c>
      <c r="AY65" s="23">
        <v>17.1508419891179</v>
      </c>
      <c r="AZ65" s="24">
        <v>0.15499339388748501</v>
      </c>
      <c r="BA65" s="23">
        <v>21.6938853147782</v>
      </c>
      <c r="BB65" s="24">
        <v>0.327914928975021</v>
      </c>
      <c r="BC65" s="23">
        <v>14.772863043805099</v>
      </c>
      <c r="BD65" s="24">
        <v>0.27216059215473398</v>
      </c>
      <c r="BE65" s="23">
        <v>-6.9210222709730704</v>
      </c>
      <c r="BF65" s="24">
        <v>0.41928206500131798</v>
      </c>
      <c r="BG65" s="23">
        <v>37.456549544624501</v>
      </c>
      <c r="BH65" s="24">
        <v>0.18165424157881499</v>
      </c>
      <c r="BI65" s="23">
        <v>38.453529646307501</v>
      </c>
      <c r="BJ65" s="24">
        <v>0.36211622213148298</v>
      </c>
      <c r="BK65" s="23">
        <v>35.935664356432198</v>
      </c>
      <c r="BL65" s="24">
        <v>0.360049189041456</v>
      </c>
      <c r="BM65" s="23">
        <v>-2.51786528987525</v>
      </c>
      <c r="BN65" s="24">
        <v>0.50826471373085003</v>
      </c>
      <c r="BO65" s="23">
        <v>37.882826466288101</v>
      </c>
      <c r="BP65" s="24">
        <v>0.18823005094297601</v>
      </c>
      <c r="BQ65" s="23">
        <v>39.2028616550881</v>
      </c>
      <c r="BR65" s="24">
        <v>0.371245405005595</v>
      </c>
      <c r="BS65" s="23">
        <v>36.334129659450497</v>
      </c>
      <c r="BT65" s="24">
        <v>0.35958519570495001</v>
      </c>
      <c r="BU65" s="23">
        <v>-2.8687319956375998</v>
      </c>
      <c r="BV65" s="24">
        <v>0.50371123826259101</v>
      </c>
      <c r="BW65" s="23">
        <v>34.9015065757876</v>
      </c>
      <c r="BX65" s="24">
        <v>0.18830487702157001</v>
      </c>
      <c r="BY65" s="23">
        <v>36.694738189830801</v>
      </c>
      <c r="BZ65" s="24">
        <v>0.37149759924716902</v>
      </c>
      <c r="CA65" s="23">
        <v>33.7224690209923</v>
      </c>
      <c r="CB65" s="24">
        <v>0.35600672967178498</v>
      </c>
      <c r="CC65" s="23">
        <v>-2.9722691688384399</v>
      </c>
      <c r="CD65" s="24">
        <v>0.49996244943421297</v>
      </c>
      <c r="CE65" s="23">
        <v>39.698840790289204</v>
      </c>
      <c r="CF65" s="24">
        <v>0.18533896166413699</v>
      </c>
      <c r="CG65" s="23">
        <v>40.7231329309081</v>
      </c>
      <c r="CH65" s="24">
        <v>0.38401057061934502</v>
      </c>
      <c r="CI65" s="23">
        <v>38.634872519441601</v>
      </c>
      <c r="CJ65" s="24">
        <v>0.37653479560389402</v>
      </c>
      <c r="CK65" s="23">
        <v>-2.08826041146648</v>
      </c>
      <c r="CL65" s="24">
        <v>0.52921117687769303</v>
      </c>
      <c r="CM65" s="23">
        <v>37.108102865059998</v>
      </c>
      <c r="CN65" s="24">
        <v>0.183371595018129</v>
      </c>
      <c r="CO65" s="23">
        <v>37.464203797529301</v>
      </c>
      <c r="CP65" s="24">
        <v>0.36733253760966</v>
      </c>
      <c r="CQ65" s="23">
        <v>36.812370554349201</v>
      </c>
      <c r="CR65" s="24">
        <v>0.36253432593444901</v>
      </c>
      <c r="CS65" s="23">
        <v>-0.65183324318012004</v>
      </c>
      <c r="CT65" s="24">
        <v>0.51158307371121203</v>
      </c>
      <c r="CU65" s="23">
        <v>27.6820748891016</v>
      </c>
      <c r="CV65" s="24">
        <v>0.17703282369419701</v>
      </c>
      <c r="CW65" s="23">
        <v>28.810419996482501</v>
      </c>
      <c r="CX65" s="24">
        <v>0.34684509361208099</v>
      </c>
      <c r="CY65" s="23">
        <v>27.4705042090179</v>
      </c>
      <c r="CZ65" s="24">
        <v>0.33051610372963203</v>
      </c>
      <c r="DA65" s="23">
        <v>-1.3399157874646099</v>
      </c>
      <c r="DB65" s="25">
        <v>0.46922961125101398</v>
      </c>
    </row>
    <row r="66" spans="1:106" ht="15" customHeight="1" x14ac:dyDescent="0.25">
      <c r="A66" s="26" t="s">
        <v>117</v>
      </c>
      <c r="B66" s="46">
        <v>2</v>
      </c>
      <c r="C66" s="7">
        <v>39.548262867114602</v>
      </c>
      <c r="D66" s="8">
        <v>2.0822985782229599</v>
      </c>
      <c r="E66" s="7">
        <v>40.090792304849202</v>
      </c>
      <c r="F66" s="8">
        <v>5.4431468956417897</v>
      </c>
      <c r="G66" s="7">
        <v>30.360761154931499</v>
      </c>
      <c r="H66" s="8">
        <v>3.6362790080532399</v>
      </c>
      <c r="I66" s="7">
        <v>-9.7300311499176395</v>
      </c>
      <c r="J66" s="8">
        <v>6.1520269980925999</v>
      </c>
      <c r="K66" s="7">
        <v>33.033080048825603</v>
      </c>
      <c r="L66" s="8">
        <v>1.88241647602414</v>
      </c>
      <c r="M66" s="7">
        <v>31.1599130351584</v>
      </c>
      <c r="N66" s="8">
        <v>3.9975642671450098</v>
      </c>
      <c r="O66" s="7">
        <v>29.337474901295401</v>
      </c>
      <c r="P66" s="8">
        <v>3.6534769428806202</v>
      </c>
      <c r="Q66" s="7">
        <v>-1.82243813386305</v>
      </c>
      <c r="R66" s="8">
        <v>6.0888081357412203</v>
      </c>
      <c r="S66" s="7">
        <v>51.838993791811703</v>
      </c>
      <c r="T66" s="8">
        <v>2.4328104411724198</v>
      </c>
      <c r="U66" s="7">
        <v>52.681097253436597</v>
      </c>
      <c r="V66" s="8">
        <v>4.5494893107826497</v>
      </c>
      <c r="W66" s="7">
        <v>45.4999757453743</v>
      </c>
      <c r="X66" s="8">
        <v>4.7887018810952702</v>
      </c>
      <c r="Y66" s="7">
        <v>-7.1811215080623398</v>
      </c>
      <c r="Z66" s="8">
        <v>6.9699029409578701</v>
      </c>
      <c r="AA66" s="7">
        <v>38.868077440702997</v>
      </c>
      <c r="AB66" s="8">
        <v>2.6923988747090402</v>
      </c>
      <c r="AC66" s="7">
        <v>35.2265719632369</v>
      </c>
      <c r="AD66" s="8">
        <v>4.0312113842298496</v>
      </c>
      <c r="AE66" s="7">
        <v>39.422062369379603</v>
      </c>
      <c r="AF66" s="8">
        <v>4.9475949635408201</v>
      </c>
      <c r="AG66" s="7">
        <v>4.1954904061427198</v>
      </c>
      <c r="AH66" s="8">
        <v>6.2154677653839201</v>
      </c>
      <c r="AI66" s="7">
        <v>38.3304344293391</v>
      </c>
      <c r="AJ66" s="8">
        <v>2.3371506742361001</v>
      </c>
      <c r="AK66" s="7">
        <v>42.7418218996362</v>
      </c>
      <c r="AL66" s="8">
        <v>4.8745223800762902</v>
      </c>
      <c r="AM66" s="7">
        <v>38.909891899514903</v>
      </c>
      <c r="AN66" s="8">
        <v>4.2229306131672697</v>
      </c>
      <c r="AO66" s="7">
        <v>-3.8319300001212802</v>
      </c>
      <c r="AP66" s="8">
        <v>6.65496486050949</v>
      </c>
      <c r="AQ66" s="7">
        <v>47.542170172942903</v>
      </c>
      <c r="AR66" s="8">
        <v>2.6276449586766701</v>
      </c>
      <c r="AS66" s="7">
        <v>61.339278502796702</v>
      </c>
      <c r="AT66" s="8">
        <v>5.1353417969936404</v>
      </c>
      <c r="AU66" s="7">
        <v>32.9861939264784</v>
      </c>
      <c r="AV66" s="8">
        <v>3.90240302901248</v>
      </c>
      <c r="AW66" s="7">
        <v>-28.353084576318299</v>
      </c>
      <c r="AX66" s="8">
        <v>6.8301190179248801</v>
      </c>
      <c r="AY66" s="7">
        <v>15.0177147730091</v>
      </c>
      <c r="AZ66" s="8">
        <v>1.92738130688372</v>
      </c>
      <c r="BA66" s="7">
        <v>20.6669451265746</v>
      </c>
      <c r="BB66" s="8">
        <v>4.0765084860224201</v>
      </c>
      <c r="BC66" s="7">
        <v>12.654947398485801</v>
      </c>
      <c r="BD66" s="8">
        <v>2.8768985000204199</v>
      </c>
      <c r="BE66" s="7">
        <v>-8.0119977280888808</v>
      </c>
      <c r="BF66" s="8">
        <v>4.9096969262022396</v>
      </c>
      <c r="BG66" s="7">
        <v>41.376004978920697</v>
      </c>
      <c r="BH66" s="8">
        <v>2.3221174597905998</v>
      </c>
      <c r="BI66" s="7">
        <v>40.760726646987401</v>
      </c>
      <c r="BJ66" s="8">
        <v>5.1336445229706804</v>
      </c>
      <c r="BK66" s="7">
        <v>47.099659095168697</v>
      </c>
      <c r="BL66" s="8">
        <v>5.1158557591215503</v>
      </c>
      <c r="BM66" s="7">
        <v>6.3389324481812501</v>
      </c>
      <c r="BN66" s="8">
        <v>7.8644663593553599</v>
      </c>
      <c r="BO66" s="7">
        <v>35.279953020916899</v>
      </c>
      <c r="BP66" s="8">
        <v>2.3210112897600501</v>
      </c>
      <c r="BQ66" s="7">
        <v>42.415200617018499</v>
      </c>
      <c r="BR66" s="8">
        <v>5.1897354614536004</v>
      </c>
      <c r="BS66" s="7">
        <v>25.256906434526499</v>
      </c>
      <c r="BT66" s="8">
        <v>3.2160511408160999</v>
      </c>
      <c r="BU66" s="7">
        <v>-17.158294182492</v>
      </c>
      <c r="BV66" s="8">
        <v>5.8959046566216102</v>
      </c>
      <c r="BW66" s="7">
        <v>47.248161873681902</v>
      </c>
      <c r="BX66" s="8">
        <v>2.3953895283633102</v>
      </c>
      <c r="BY66" s="7">
        <v>54.300622366025301</v>
      </c>
      <c r="BZ66" s="8">
        <v>4.5355116987675199</v>
      </c>
      <c r="CA66" s="7">
        <v>44.360532027647899</v>
      </c>
      <c r="CB66" s="8">
        <v>4.9156654780530502</v>
      </c>
      <c r="CC66" s="7">
        <v>-9.9400903383773702</v>
      </c>
      <c r="CD66" s="8">
        <v>7.0241979382739697</v>
      </c>
      <c r="CE66" s="7">
        <v>51.260506176617099</v>
      </c>
      <c r="CF66" s="8">
        <v>2.62655796573199</v>
      </c>
      <c r="CG66" s="7">
        <v>54.880873111132097</v>
      </c>
      <c r="CH66" s="8">
        <v>5.0372270658032301</v>
      </c>
      <c r="CI66" s="7">
        <v>50.425937164709197</v>
      </c>
      <c r="CJ66" s="8">
        <v>3.83495981586506</v>
      </c>
      <c r="CK66" s="7">
        <v>-4.4549359464229399</v>
      </c>
      <c r="CL66" s="8">
        <v>6.0712862291871197</v>
      </c>
      <c r="CM66" s="7">
        <v>35.604451292817103</v>
      </c>
      <c r="CN66" s="8">
        <v>2.1683091702874502</v>
      </c>
      <c r="CO66" s="7">
        <v>37.442050534611703</v>
      </c>
      <c r="CP66" s="8">
        <v>4.5661804770179097</v>
      </c>
      <c r="CQ66" s="7">
        <v>35.391631432607802</v>
      </c>
      <c r="CR66" s="8">
        <v>4.2626497939002297</v>
      </c>
      <c r="CS66" s="7">
        <v>-2.0504191020039602</v>
      </c>
      <c r="CT66" s="8">
        <v>6.6932868470691096</v>
      </c>
      <c r="CU66" s="7">
        <v>24.022600254017402</v>
      </c>
      <c r="CV66" s="8">
        <v>1.99234058697629</v>
      </c>
      <c r="CW66" s="7">
        <v>29.093742781600898</v>
      </c>
      <c r="CX66" s="8">
        <v>4.2361606707350896</v>
      </c>
      <c r="CY66" s="7">
        <v>26.4723533777107</v>
      </c>
      <c r="CZ66" s="8">
        <v>3.44474906500094</v>
      </c>
      <c r="DA66" s="7">
        <v>-2.6213894038902099</v>
      </c>
      <c r="DB66" s="9">
        <v>5.1265667967005903</v>
      </c>
    </row>
    <row r="67" spans="1:106" ht="15" customHeight="1" x14ac:dyDescent="0.25">
      <c r="A67" s="26" t="s">
        <v>118</v>
      </c>
      <c r="B67" s="46">
        <v>2</v>
      </c>
      <c r="C67" s="7">
        <v>22.438944872483901</v>
      </c>
      <c r="D67" s="8">
        <v>2.1990322132887399</v>
      </c>
      <c r="E67" s="7">
        <v>34.335914297064399</v>
      </c>
      <c r="F67" s="8">
        <v>5.3743394372653199</v>
      </c>
      <c r="G67" s="7">
        <v>15.640404806168201</v>
      </c>
      <c r="H67" s="8">
        <v>3.8823911063741599</v>
      </c>
      <c r="I67" s="7">
        <v>-18.6955094908962</v>
      </c>
      <c r="J67" s="8">
        <v>6.7232292667704696</v>
      </c>
      <c r="K67" s="7">
        <v>23.850638120135098</v>
      </c>
      <c r="L67" s="8">
        <v>1.81829281637625</v>
      </c>
      <c r="M67" s="7">
        <v>26.708560372101399</v>
      </c>
      <c r="N67" s="8">
        <v>4.5757137352495203</v>
      </c>
      <c r="O67" s="7">
        <v>24.051663966392798</v>
      </c>
      <c r="P67" s="8">
        <v>3.5023104460702599</v>
      </c>
      <c r="Q67" s="7">
        <v>-2.6568964057085598</v>
      </c>
      <c r="R67" s="8">
        <v>5.5358862143815699</v>
      </c>
      <c r="S67" s="7">
        <v>34.441164140716197</v>
      </c>
      <c r="T67" s="8">
        <v>1.82542196300772</v>
      </c>
      <c r="U67" s="7">
        <v>32.803129009063497</v>
      </c>
      <c r="V67" s="8">
        <v>4.5919679118379104</v>
      </c>
      <c r="W67" s="7">
        <v>34.138681894864298</v>
      </c>
      <c r="X67" s="8">
        <v>3.1158596067970601</v>
      </c>
      <c r="Y67" s="7">
        <v>1.3355528858007799</v>
      </c>
      <c r="Z67" s="8">
        <v>6.0693587856636899</v>
      </c>
      <c r="AA67" s="7">
        <v>49.957814655542997</v>
      </c>
      <c r="AB67" s="8">
        <v>2.1415663828340201</v>
      </c>
      <c r="AC67" s="7">
        <v>45.917486821273897</v>
      </c>
      <c r="AD67" s="8">
        <v>3.94573351369396</v>
      </c>
      <c r="AE67" s="7">
        <v>53.543173479358003</v>
      </c>
      <c r="AF67" s="8">
        <v>4.5558521444434996</v>
      </c>
      <c r="AG67" s="7">
        <v>7.6256866580840397</v>
      </c>
      <c r="AH67" s="8">
        <v>6.4660046147765202</v>
      </c>
      <c r="AI67" s="7">
        <v>36.160445580687899</v>
      </c>
      <c r="AJ67" s="8">
        <v>2.4602725444548001</v>
      </c>
      <c r="AK67" s="7">
        <v>46.2822801937848</v>
      </c>
      <c r="AL67" s="8">
        <v>4.3995966711794496</v>
      </c>
      <c r="AM67" s="7">
        <v>27.330455862519699</v>
      </c>
      <c r="AN67" s="8">
        <v>2.9106294470782101</v>
      </c>
      <c r="AO67" s="7">
        <v>-18.951824331265101</v>
      </c>
      <c r="AP67" s="8">
        <v>5.5622369751679503</v>
      </c>
      <c r="AQ67" s="7">
        <v>35.924161400085097</v>
      </c>
      <c r="AR67" s="8">
        <v>2.25171514080591</v>
      </c>
      <c r="AS67" s="7">
        <v>61.596660275451597</v>
      </c>
      <c r="AT67" s="8">
        <v>6.0919639961886798</v>
      </c>
      <c r="AU67" s="7">
        <v>15.914856493151699</v>
      </c>
      <c r="AV67" s="8">
        <v>3.19448363861546</v>
      </c>
      <c r="AW67" s="7">
        <v>-45.681803782299902</v>
      </c>
      <c r="AX67" s="8">
        <v>6.3495000460208102</v>
      </c>
      <c r="AY67" s="7">
        <v>15.5111725068771</v>
      </c>
      <c r="AZ67" s="8">
        <v>1.72956627633684</v>
      </c>
      <c r="BA67" s="7">
        <v>24.8127706154138</v>
      </c>
      <c r="BB67" s="8">
        <v>5.2983935874794001</v>
      </c>
      <c r="BC67" s="7">
        <v>9.6020732609408093</v>
      </c>
      <c r="BD67" s="8">
        <v>2.2883075852458998</v>
      </c>
      <c r="BE67" s="7">
        <v>-15.210697354473</v>
      </c>
      <c r="BF67" s="8">
        <v>5.9614801019523096</v>
      </c>
      <c r="BG67" s="7">
        <v>16.8348966861397</v>
      </c>
      <c r="BH67" s="8">
        <v>1.5328410983866501</v>
      </c>
      <c r="BI67" s="7">
        <v>16.0650489469792</v>
      </c>
      <c r="BJ67" s="8">
        <v>3.8932828468161902</v>
      </c>
      <c r="BK67" s="7">
        <v>12.579050527315999</v>
      </c>
      <c r="BL67" s="8">
        <v>2.3106039635316402</v>
      </c>
      <c r="BM67" s="7">
        <v>-3.4859984196631602</v>
      </c>
      <c r="BN67" s="8">
        <v>4.6743669894750104</v>
      </c>
      <c r="BO67" s="7">
        <v>30.169939877847199</v>
      </c>
      <c r="BP67" s="8">
        <v>1.86398595898237</v>
      </c>
      <c r="BQ67" s="7">
        <v>31.039765653933799</v>
      </c>
      <c r="BR67" s="8">
        <v>4.5489010538680397</v>
      </c>
      <c r="BS67" s="7">
        <v>22.334824464594998</v>
      </c>
      <c r="BT67" s="8">
        <v>3.65436604183544</v>
      </c>
      <c r="BU67" s="7">
        <v>-8.7049411893388395</v>
      </c>
      <c r="BV67" s="8">
        <v>5.6881333084175996</v>
      </c>
      <c r="BW67" s="7">
        <v>29.4064775654195</v>
      </c>
      <c r="BX67" s="8">
        <v>2.1741497274518</v>
      </c>
      <c r="BY67" s="7">
        <v>29.966122023577299</v>
      </c>
      <c r="BZ67" s="8">
        <v>5.5164839739087999</v>
      </c>
      <c r="CA67" s="7">
        <v>24.989538933517899</v>
      </c>
      <c r="CB67" s="8">
        <v>2.7650669706968798</v>
      </c>
      <c r="CC67" s="7">
        <v>-4.9765830900594397</v>
      </c>
      <c r="CD67" s="8">
        <v>5.9482265673708703</v>
      </c>
      <c r="CE67" s="7">
        <v>30.437541792752</v>
      </c>
      <c r="CF67" s="8">
        <v>2.0942567884644299</v>
      </c>
      <c r="CG67" s="7">
        <v>34.5739602231519</v>
      </c>
      <c r="CH67" s="8">
        <v>4.7880313706821802</v>
      </c>
      <c r="CI67" s="7">
        <v>23.532343429461601</v>
      </c>
      <c r="CJ67" s="8">
        <v>3.0236519719499202</v>
      </c>
      <c r="CK67" s="7">
        <v>-11.0416167936903</v>
      </c>
      <c r="CL67" s="8">
        <v>4.1576537469848001</v>
      </c>
      <c r="CM67" s="7">
        <v>17.796935654430399</v>
      </c>
      <c r="CN67" s="8">
        <v>1.48487000062884</v>
      </c>
      <c r="CO67" s="7">
        <v>19.816619012296702</v>
      </c>
      <c r="CP67" s="8">
        <v>4.8233793866652404</v>
      </c>
      <c r="CQ67" s="7">
        <v>16.9014420615384</v>
      </c>
      <c r="CR67" s="8">
        <v>3.0557036820637098</v>
      </c>
      <c r="CS67" s="7">
        <v>-2.9151769507582701</v>
      </c>
      <c r="CT67" s="8">
        <v>6.4315561229721698</v>
      </c>
      <c r="CU67" s="7">
        <v>20.299219993991301</v>
      </c>
      <c r="CV67" s="8">
        <v>1.6783867168216</v>
      </c>
      <c r="CW67" s="7">
        <v>19.4965952276971</v>
      </c>
      <c r="CX67" s="8">
        <v>3.42585413758336</v>
      </c>
      <c r="CY67" s="7">
        <v>20.035480783204498</v>
      </c>
      <c r="CZ67" s="8">
        <v>3.0962904621042502</v>
      </c>
      <c r="DA67" s="7">
        <v>0.53888555550739503</v>
      </c>
      <c r="DB67" s="9">
        <v>4.47418076663583</v>
      </c>
    </row>
    <row r="68" spans="1:106" ht="15" customHeight="1" x14ac:dyDescent="0.25">
      <c r="A68" s="26" t="s">
        <v>119</v>
      </c>
      <c r="B68" s="46">
        <v>2</v>
      </c>
      <c r="C68" s="7">
        <v>38.568417492795099</v>
      </c>
      <c r="D68" s="8">
        <v>2.09639357958832</v>
      </c>
      <c r="E68" s="7">
        <v>40.083667387108001</v>
      </c>
      <c r="F68" s="8">
        <v>5.0700914648623296</v>
      </c>
      <c r="G68" s="7">
        <v>36.471159107349699</v>
      </c>
      <c r="H68" s="8">
        <v>5.0281849684508799</v>
      </c>
      <c r="I68" s="7">
        <v>-3.6125082797582202</v>
      </c>
      <c r="J68" s="8">
        <v>6.4410571015674698</v>
      </c>
      <c r="K68" s="7">
        <v>30.8817871103433</v>
      </c>
      <c r="L68" s="8">
        <v>2.1313829107918898</v>
      </c>
      <c r="M68" s="7">
        <v>33.4245689328691</v>
      </c>
      <c r="N68" s="8">
        <v>3.5644210976192401</v>
      </c>
      <c r="O68" s="7">
        <v>33.771977417626402</v>
      </c>
      <c r="P68" s="8">
        <v>4.57835527696811</v>
      </c>
      <c r="Q68" s="7">
        <v>0.34740848475721697</v>
      </c>
      <c r="R68" s="8">
        <v>5.8434480548550596</v>
      </c>
      <c r="S68" s="7">
        <v>41.755210228695297</v>
      </c>
      <c r="T68" s="8">
        <v>2.2162617641788298</v>
      </c>
      <c r="U68" s="7">
        <v>44.547972547684097</v>
      </c>
      <c r="V68" s="8">
        <v>4.1457585230599898</v>
      </c>
      <c r="W68" s="7">
        <v>43.324176570237</v>
      </c>
      <c r="X68" s="8">
        <v>4.8542295627650498</v>
      </c>
      <c r="Y68" s="7">
        <v>-1.2237959774470899</v>
      </c>
      <c r="Z68" s="8">
        <v>6.51773334771769</v>
      </c>
      <c r="AA68" s="7">
        <v>55.8168855858287</v>
      </c>
      <c r="AB68" s="8">
        <v>2.1699628624877301</v>
      </c>
      <c r="AC68" s="7">
        <v>55.150819110212403</v>
      </c>
      <c r="AD68" s="8">
        <v>3.4785331448967698</v>
      </c>
      <c r="AE68" s="7">
        <v>50.986267160481901</v>
      </c>
      <c r="AF68" s="8">
        <v>4.14291068323422</v>
      </c>
      <c r="AG68" s="7">
        <v>-4.1645519497304901</v>
      </c>
      <c r="AH68" s="8">
        <v>5.1972669288934501</v>
      </c>
      <c r="AI68" s="7">
        <v>41.068748049812797</v>
      </c>
      <c r="AJ68" s="8">
        <v>1.8690128990572601</v>
      </c>
      <c r="AK68" s="7">
        <v>49.572603004092002</v>
      </c>
      <c r="AL68" s="8">
        <v>4.5864131036537197</v>
      </c>
      <c r="AM68" s="7">
        <v>37.649230388711402</v>
      </c>
      <c r="AN68" s="8">
        <v>4.8837969409183399</v>
      </c>
      <c r="AO68" s="7">
        <v>-11.9233726153806</v>
      </c>
      <c r="AP68" s="8">
        <v>6.8754855368452699</v>
      </c>
      <c r="AQ68" s="7">
        <v>43.5571929217461</v>
      </c>
      <c r="AR68" s="8">
        <v>2.9577909266160698</v>
      </c>
      <c r="AS68" s="7">
        <v>63.024976317347097</v>
      </c>
      <c r="AT68" s="8">
        <v>4.0207661664640497</v>
      </c>
      <c r="AU68" s="7">
        <v>28.227470231886901</v>
      </c>
      <c r="AV68" s="8">
        <v>5.0061203045407003</v>
      </c>
      <c r="AW68" s="7">
        <v>-34.797506085460299</v>
      </c>
      <c r="AX68" s="8">
        <v>5.9619532198288701</v>
      </c>
      <c r="AY68" s="7">
        <v>18.9721822723203</v>
      </c>
      <c r="AZ68" s="8">
        <v>2.36738737522374</v>
      </c>
      <c r="BA68" s="7">
        <v>27.588597675697699</v>
      </c>
      <c r="BB68" s="8">
        <v>3.5002999652319802</v>
      </c>
      <c r="BC68" s="7">
        <v>12.59649348358</v>
      </c>
      <c r="BD68" s="8">
        <v>3.1507080668887602</v>
      </c>
      <c r="BE68" s="7">
        <v>-14.992104192117701</v>
      </c>
      <c r="BF68" s="8">
        <v>4.4707071846061703</v>
      </c>
      <c r="BG68" s="7">
        <v>65.408740582338098</v>
      </c>
      <c r="BH68" s="8">
        <v>3.1992520591381801</v>
      </c>
      <c r="BI68" s="7">
        <v>66.781545640344504</v>
      </c>
      <c r="BJ68" s="8">
        <v>4.4420916401398403</v>
      </c>
      <c r="BK68" s="7">
        <v>61.879057935885001</v>
      </c>
      <c r="BL68" s="8">
        <v>5.1633662181451001</v>
      </c>
      <c r="BM68" s="7">
        <v>-4.9024877044595003</v>
      </c>
      <c r="BN68" s="8">
        <v>5.2422799534032798</v>
      </c>
      <c r="BO68" s="7">
        <v>34.168540467944098</v>
      </c>
      <c r="BP68" s="8">
        <v>2.1492139449278298</v>
      </c>
      <c r="BQ68" s="7">
        <v>41.021439802474603</v>
      </c>
      <c r="BR68" s="8">
        <v>4.1576571195969096</v>
      </c>
      <c r="BS68" s="7">
        <v>30.0721362926976</v>
      </c>
      <c r="BT68" s="8">
        <v>4.5402646882935196</v>
      </c>
      <c r="BU68" s="7">
        <v>-10.949303509777</v>
      </c>
      <c r="BV68" s="8">
        <v>6.3883276116779699</v>
      </c>
      <c r="BW68" s="7">
        <v>35.712467330134899</v>
      </c>
      <c r="BX68" s="8">
        <v>1.97681551395347</v>
      </c>
      <c r="BY68" s="7">
        <v>39.792490069873899</v>
      </c>
      <c r="BZ68" s="8">
        <v>4.8759255766918104</v>
      </c>
      <c r="CA68" s="7">
        <v>32.161867827146203</v>
      </c>
      <c r="CB68" s="8">
        <v>4.7946325657046804</v>
      </c>
      <c r="CC68" s="7">
        <v>-7.6306222427276298</v>
      </c>
      <c r="CD68" s="8">
        <v>6.8910840214278997</v>
      </c>
      <c r="CE68" s="7">
        <v>39.850746571885097</v>
      </c>
      <c r="CF68" s="8">
        <v>2.1374267190130198</v>
      </c>
      <c r="CG68" s="7">
        <v>45.628946664739203</v>
      </c>
      <c r="CH68" s="8">
        <v>4.5171587840029002</v>
      </c>
      <c r="CI68" s="7">
        <v>32.762605280773499</v>
      </c>
      <c r="CJ68" s="8">
        <v>5.2707466644668601</v>
      </c>
      <c r="CK68" s="7">
        <v>-12.8663413839657</v>
      </c>
      <c r="CL68" s="8">
        <v>7.3889193826237802</v>
      </c>
      <c r="CM68" s="7">
        <v>55.040466268274699</v>
      </c>
      <c r="CN68" s="8">
        <v>2.75296947857011</v>
      </c>
      <c r="CO68" s="7">
        <v>58.4863080890349</v>
      </c>
      <c r="CP68" s="8">
        <v>4.8188415844461296</v>
      </c>
      <c r="CQ68" s="7">
        <v>49.025000720741701</v>
      </c>
      <c r="CR68" s="8">
        <v>5.4849659076824402</v>
      </c>
      <c r="CS68" s="7">
        <v>-9.4613073682932107</v>
      </c>
      <c r="CT68" s="8">
        <v>6.8678768489951096</v>
      </c>
      <c r="CU68" s="7">
        <v>22.038424498428999</v>
      </c>
      <c r="CV68" s="8">
        <v>1.4634638028613201</v>
      </c>
      <c r="CW68" s="7">
        <v>22.735508335986001</v>
      </c>
      <c r="CX68" s="8">
        <v>3.55136035545693</v>
      </c>
      <c r="CY68" s="7">
        <v>24.585987007651301</v>
      </c>
      <c r="CZ68" s="8">
        <v>4.0050743803756097</v>
      </c>
      <c r="DA68" s="7">
        <v>1.8504786716653201</v>
      </c>
      <c r="DB68" s="9">
        <v>5.9171270690142803</v>
      </c>
    </row>
    <row r="69" spans="1:106" ht="15.75" customHeight="1" x14ac:dyDescent="0.25">
      <c r="A69" s="27" t="s">
        <v>120</v>
      </c>
      <c r="B69" s="50">
        <v>2</v>
      </c>
      <c r="C69" s="28">
        <v>23.605141477628901</v>
      </c>
      <c r="D69" s="29">
        <v>1.9165934516649501</v>
      </c>
      <c r="E69" s="28">
        <v>28.141204012230801</v>
      </c>
      <c r="F69" s="29">
        <v>5.4359913731815697</v>
      </c>
      <c r="G69" s="28">
        <v>19.447213300897602</v>
      </c>
      <c r="H69" s="29">
        <v>2.89019867189546</v>
      </c>
      <c r="I69" s="28">
        <v>-8.6939907113331607</v>
      </c>
      <c r="J69" s="29">
        <v>6.1125612084699101</v>
      </c>
      <c r="K69" s="28">
        <v>33.3610684769302</v>
      </c>
      <c r="L69" s="29">
        <v>1.98982549280295</v>
      </c>
      <c r="M69" s="28">
        <v>31.330487070873499</v>
      </c>
      <c r="N69" s="29">
        <v>4.9018605273947697</v>
      </c>
      <c r="O69" s="28">
        <v>29.010948440592401</v>
      </c>
      <c r="P69" s="29">
        <v>2.6985551038879398</v>
      </c>
      <c r="Q69" s="28">
        <v>-2.3195386302811101</v>
      </c>
      <c r="R69" s="29">
        <v>5.80001596336984</v>
      </c>
      <c r="S69" s="28">
        <v>51.975239827148997</v>
      </c>
      <c r="T69" s="29">
        <v>2.3180829089269999</v>
      </c>
      <c r="U69" s="28">
        <v>46.312909190017997</v>
      </c>
      <c r="V69" s="29">
        <v>5.8909480964751797</v>
      </c>
      <c r="W69" s="28">
        <v>51.249259910409499</v>
      </c>
      <c r="X69" s="29">
        <v>4.55246027586516</v>
      </c>
      <c r="Y69" s="28">
        <v>4.9363507203915598</v>
      </c>
      <c r="Z69" s="29">
        <v>7.6932288178700796</v>
      </c>
      <c r="AA69" s="28">
        <v>52.622890788889897</v>
      </c>
      <c r="AB69" s="29">
        <v>2.1865357315923601</v>
      </c>
      <c r="AC69" s="28">
        <v>48.853029028146203</v>
      </c>
      <c r="AD69" s="29">
        <v>4.5364688763590104</v>
      </c>
      <c r="AE69" s="28">
        <v>56.135913756683202</v>
      </c>
      <c r="AF69" s="29">
        <v>3.75243896381857</v>
      </c>
      <c r="AG69" s="28">
        <v>7.2828847285370104</v>
      </c>
      <c r="AH69" s="29">
        <v>6.5177094997718603</v>
      </c>
      <c r="AI69" s="28">
        <v>36.030076482794499</v>
      </c>
      <c r="AJ69" s="29">
        <v>2.1273178548201499</v>
      </c>
      <c r="AK69" s="28">
        <v>44.759282322946198</v>
      </c>
      <c r="AL69" s="29">
        <v>4.9370348885172701</v>
      </c>
      <c r="AM69" s="28">
        <v>33.2989506001447</v>
      </c>
      <c r="AN69" s="29">
        <v>4.0950573567034798</v>
      </c>
      <c r="AO69" s="28">
        <v>-11.4603317228015</v>
      </c>
      <c r="AP69" s="29">
        <v>6.1359828711130904</v>
      </c>
      <c r="AQ69" s="28">
        <v>37.940412010799399</v>
      </c>
      <c r="AR69" s="29">
        <v>2.3136406309160602</v>
      </c>
      <c r="AS69" s="28">
        <v>58.550935685928799</v>
      </c>
      <c r="AT69" s="29">
        <v>5.3086983513778696</v>
      </c>
      <c r="AU69" s="28">
        <v>23.5935112022803</v>
      </c>
      <c r="AV69" s="29">
        <v>3.7442857269270799</v>
      </c>
      <c r="AW69" s="28">
        <v>-34.957424483648502</v>
      </c>
      <c r="AX69" s="29">
        <v>6.5518037407996701</v>
      </c>
      <c r="AY69" s="28">
        <v>24.3660678029152</v>
      </c>
      <c r="AZ69" s="29">
        <v>2.2460621743114202</v>
      </c>
      <c r="BA69" s="28">
        <v>33.537794481282702</v>
      </c>
      <c r="BB69" s="29">
        <v>4.7017532070886503</v>
      </c>
      <c r="BC69" s="28">
        <v>20.7600278768424</v>
      </c>
      <c r="BD69" s="29">
        <v>3.9908612290130199</v>
      </c>
      <c r="BE69" s="28">
        <v>-12.7777666044404</v>
      </c>
      <c r="BF69" s="29">
        <v>6.4655816730697104</v>
      </c>
      <c r="BG69" s="28">
        <v>32.066362468480897</v>
      </c>
      <c r="BH69" s="29">
        <v>2.0574116533587401</v>
      </c>
      <c r="BI69" s="28">
        <v>32.984564341842002</v>
      </c>
      <c r="BJ69" s="29">
        <v>5.0448105358561497</v>
      </c>
      <c r="BK69" s="28">
        <v>32.269126464740602</v>
      </c>
      <c r="BL69" s="29">
        <v>3.1085215782338702</v>
      </c>
      <c r="BM69" s="28">
        <v>-0.71543787710139395</v>
      </c>
      <c r="BN69" s="29">
        <v>6.1284081464840501</v>
      </c>
      <c r="BO69" s="28">
        <v>47.566916309811504</v>
      </c>
      <c r="BP69" s="29">
        <v>1.9735995472419601</v>
      </c>
      <c r="BQ69" s="28">
        <v>50.232732216272403</v>
      </c>
      <c r="BR69" s="29">
        <v>3.2701079254630701</v>
      </c>
      <c r="BS69" s="28">
        <v>47.620297483452099</v>
      </c>
      <c r="BT69" s="29">
        <v>4.0969722642350197</v>
      </c>
      <c r="BU69" s="28">
        <v>-2.6124347328202799</v>
      </c>
      <c r="BV69" s="29">
        <v>4.6695849408916796</v>
      </c>
      <c r="BW69" s="28">
        <v>50.176097430704502</v>
      </c>
      <c r="BX69" s="29">
        <v>2.2333438428613301</v>
      </c>
      <c r="BY69" s="28">
        <v>52.892930407061399</v>
      </c>
      <c r="BZ69" s="29">
        <v>3.4025161290065902</v>
      </c>
      <c r="CA69" s="28">
        <v>47.583827041766703</v>
      </c>
      <c r="CB69" s="29">
        <v>3.77086196533689</v>
      </c>
      <c r="CC69" s="28">
        <v>-5.3091033652947202</v>
      </c>
      <c r="CD69" s="29">
        <v>4.9946309788983099</v>
      </c>
      <c r="CE69" s="28">
        <v>51.405147830526197</v>
      </c>
      <c r="CF69" s="29">
        <v>2.07401535734583</v>
      </c>
      <c r="CG69" s="28">
        <v>54.268573756361803</v>
      </c>
      <c r="CH69" s="29">
        <v>4.4559818512693896</v>
      </c>
      <c r="CI69" s="28">
        <v>48.320266171812797</v>
      </c>
      <c r="CJ69" s="29">
        <v>3.7101309628830799</v>
      </c>
      <c r="CK69" s="28">
        <v>-5.9483075845490303</v>
      </c>
      <c r="CL69" s="29">
        <v>5.1009997251118797</v>
      </c>
      <c r="CM69" s="28">
        <v>23.908116776017199</v>
      </c>
      <c r="CN69" s="29">
        <v>2.1402847923983002</v>
      </c>
      <c r="CO69" s="28">
        <v>21.430627502516199</v>
      </c>
      <c r="CP69" s="29">
        <v>3.4676713455297401</v>
      </c>
      <c r="CQ69" s="28">
        <v>25.981416777042998</v>
      </c>
      <c r="CR69" s="29">
        <v>4.0117397771437497</v>
      </c>
      <c r="CS69" s="28">
        <v>4.5507892745267799</v>
      </c>
      <c r="CT69" s="29">
        <v>4.9393680310468699</v>
      </c>
      <c r="CU69" s="28">
        <v>36.078999844905802</v>
      </c>
      <c r="CV69" s="29">
        <v>2.2742088379468002</v>
      </c>
      <c r="CW69" s="28">
        <v>33.061023063966601</v>
      </c>
      <c r="CX69" s="29">
        <v>3.8129502373006798</v>
      </c>
      <c r="CY69" s="28">
        <v>35.4983370863606</v>
      </c>
      <c r="CZ69" s="29">
        <v>4.9745399207445704</v>
      </c>
      <c r="DA69" s="28">
        <v>2.43731402239401</v>
      </c>
      <c r="DB69" s="30">
        <v>6.47414451102164</v>
      </c>
    </row>
    <row r="70" spans="1:106" ht="15" customHeight="1" x14ac:dyDescent="0.25">
      <c r="A70" s="31"/>
      <c r="B70" s="51"/>
      <c r="C70" s="3" t="s">
        <v>736</v>
      </c>
      <c r="D70" s="4" t="s">
        <v>737</v>
      </c>
      <c r="E70" s="3" t="s">
        <v>918</v>
      </c>
      <c r="F70" s="4" t="s">
        <v>919</v>
      </c>
      <c r="G70" s="3" t="s">
        <v>920</v>
      </c>
      <c r="H70" s="4" t="s">
        <v>921</v>
      </c>
      <c r="I70" s="3" t="s">
        <v>922</v>
      </c>
      <c r="J70" s="4" t="s">
        <v>923</v>
      </c>
      <c r="K70" s="3" t="s">
        <v>744</v>
      </c>
      <c r="L70" s="4" t="s">
        <v>745</v>
      </c>
      <c r="M70" s="3" t="s">
        <v>924</v>
      </c>
      <c r="N70" s="4" t="s">
        <v>925</v>
      </c>
      <c r="O70" s="3" t="s">
        <v>926</v>
      </c>
      <c r="P70" s="4" t="s">
        <v>927</v>
      </c>
      <c r="Q70" s="3" t="s">
        <v>928</v>
      </c>
      <c r="R70" s="4" t="s">
        <v>929</v>
      </c>
      <c r="S70" s="3" t="s">
        <v>752</v>
      </c>
      <c r="T70" s="4" t="s">
        <v>753</v>
      </c>
      <c r="U70" s="3" t="s">
        <v>930</v>
      </c>
      <c r="V70" s="4" t="s">
        <v>931</v>
      </c>
      <c r="W70" s="3" t="s">
        <v>932</v>
      </c>
      <c r="X70" s="4" t="s">
        <v>933</v>
      </c>
      <c r="Y70" s="3" t="s">
        <v>934</v>
      </c>
      <c r="Z70" s="4" t="s">
        <v>935</v>
      </c>
      <c r="AA70" s="3" t="s">
        <v>760</v>
      </c>
      <c r="AB70" s="4" t="s">
        <v>761</v>
      </c>
      <c r="AC70" s="3" t="s">
        <v>936</v>
      </c>
      <c r="AD70" s="4" t="s">
        <v>937</v>
      </c>
      <c r="AE70" s="3" t="s">
        <v>938</v>
      </c>
      <c r="AF70" s="4" t="s">
        <v>939</v>
      </c>
      <c r="AG70" s="3" t="s">
        <v>940</v>
      </c>
      <c r="AH70" s="4" t="s">
        <v>941</v>
      </c>
      <c r="AI70" s="3" t="s">
        <v>768</v>
      </c>
      <c r="AJ70" s="4" t="s">
        <v>769</v>
      </c>
      <c r="AK70" s="3" t="s">
        <v>942</v>
      </c>
      <c r="AL70" s="4" t="s">
        <v>943</v>
      </c>
      <c r="AM70" s="3" t="s">
        <v>944</v>
      </c>
      <c r="AN70" s="4" t="s">
        <v>945</v>
      </c>
      <c r="AO70" s="3" t="s">
        <v>946</v>
      </c>
      <c r="AP70" s="4" t="s">
        <v>947</v>
      </c>
      <c r="AQ70" s="3" t="s">
        <v>776</v>
      </c>
      <c r="AR70" s="4" t="s">
        <v>777</v>
      </c>
      <c r="AS70" s="3" t="s">
        <v>948</v>
      </c>
      <c r="AT70" s="4" t="s">
        <v>949</v>
      </c>
      <c r="AU70" s="3" t="s">
        <v>950</v>
      </c>
      <c r="AV70" s="4" t="s">
        <v>951</v>
      </c>
      <c r="AW70" s="3" t="s">
        <v>952</v>
      </c>
      <c r="AX70" s="4" t="s">
        <v>953</v>
      </c>
      <c r="AY70" s="3" t="s">
        <v>784</v>
      </c>
      <c r="AZ70" s="4" t="s">
        <v>785</v>
      </c>
      <c r="BA70" s="3" t="s">
        <v>954</v>
      </c>
      <c r="BB70" s="4" t="s">
        <v>955</v>
      </c>
      <c r="BC70" s="3" t="s">
        <v>956</v>
      </c>
      <c r="BD70" s="4" t="s">
        <v>957</v>
      </c>
      <c r="BE70" s="3" t="s">
        <v>958</v>
      </c>
      <c r="BF70" s="4" t="s">
        <v>959</v>
      </c>
      <c r="BG70" s="3" t="s">
        <v>792</v>
      </c>
      <c r="BH70" s="4" t="s">
        <v>793</v>
      </c>
      <c r="BI70" s="3" t="s">
        <v>960</v>
      </c>
      <c r="BJ70" s="4" t="s">
        <v>961</v>
      </c>
      <c r="BK70" s="3" t="s">
        <v>962</v>
      </c>
      <c r="BL70" s="4" t="s">
        <v>963</v>
      </c>
      <c r="BM70" s="3" t="s">
        <v>964</v>
      </c>
      <c r="BN70" s="4" t="s">
        <v>965</v>
      </c>
      <c r="BO70" s="3" t="s">
        <v>800</v>
      </c>
      <c r="BP70" s="4" t="s">
        <v>801</v>
      </c>
      <c r="BQ70" s="3" t="s">
        <v>966</v>
      </c>
      <c r="BR70" s="4" t="s">
        <v>967</v>
      </c>
      <c r="BS70" s="3" t="s">
        <v>968</v>
      </c>
      <c r="BT70" s="4" t="s">
        <v>969</v>
      </c>
      <c r="BU70" s="3" t="s">
        <v>970</v>
      </c>
      <c r="BV70" s="4" t="s">
        <v>971</v>
      </c>
      <c r="BW70" s="3" t="s">
        <v>808</v>
      </c>
      <c r="BX70" s="4" t="s">
        <v>809</v>
      </c>
      <c r="BY70" s="3" t="s">
        <v>972</v>
      </c>
      <c r="BZ70" s="4" t="s">
        <v>973</v>
      </c>
      <c r="CA70" s="3" t="s">
        <v>974</v>
      </c>
      <c r="CB70" s="4" t="s">
        <v>975</v>
      </c>
      <c r="CC70" s="3" t="s">
        <v>976</v>
      </c>
      <c r="CD70" s="4" t="s">
        <v>977</v>
      </c>
      <c r="CE70" s="3" t="s">
        <v>816</v>
      </c>
      <c r="CF70" s="4" t="s">
        <v>817</v>
      </c>
      <c r="CG70" s="3" t="s">
        <v>978</v>
      </c>
      <c r="CH70" s="4" t="s">
        <v>979</v>
      </c>
      <c r="CI70" s="3" t="s">
        <v>980</v>
      </c>
      <c r="CJ70" s="4" t="s">
        <v>981</v>
      </c>
      <c r="CK70" s="3" t="s">
        <v>982</v>
      </c>
      <c r="CL70" s="4" t="s">
        <v>983</v>
      </c>
      <c r="CM70" s="3" t="s">
        <v>824</v>
      </c>
      <c r="CN70" s="4" t="s">
        <v>825</v>
      </c>
      <c r="CO70" s="3" t="s">
        <v>984</v>
      </c>
      <c r="CP70" s="4" t="s">
        <v>985</v>
      </c>
      <c r="CQ70" s="3" t="s">
        <v>986</v>
      </c>
      <c r="CR70" s="4" t="s">
        <v>987</v>
      </c>
      <c r="CS70" s="3" t="s">
        <v>988</v>
      </c>
      <c r="CT70" s="4" t="s">
        <v>989</v>
      </c>
      <c r="CU70" s="3" t="s">
        <v>832</v>
      </c>
      <c r="CV70" s="4" t="s">
        <v>833</v>
      </c>
      <c r="CW70" s="3" t="s">
        <v>990</v>
      </c>
      <c r="CX70" s="4" t="s">
        <v>991</v>
      </c>
      <c r="CY70" s="3" t="s">
        <v>992</v>
      </c>
      <c r="CZ70" s="4" t="s">
        <v>993</v>
      </c>
      <c r="DA70" s="3" t="s">
        <v>994</v>
      </c>
      <c r="DB70" s="5" t="s">
        <v>995</v>
      </c>
    </row>
    <row r="71" spans="1:106" ht="15" customHeight="1" x14ac:dyDescent="0.25">
      <c r="A71" s="10" t="s">
        <v>15</v>
      </c>
      <c r="B71" s="52">
        <v>1</v>
      </c>
      <c r="C71" s="7">
        <v>51.405961313000702</v>
      </c>
      <c r="D71" s="8">
        <v>1.7784114134311499</v>
      </c>
      <c r="E71" s="7">
        <v>49.325951001475403</v>
      </c>
      <c r="F71" s="8">
        <v>2.6332347032215502</v>
      </c>
      <c r="G71" s="7">
        <v>53.909822345370003</v>
      </c>
      <c r="H71" s="8">
        <v>3.3036304467638602</v>
      </c>
      <c r="I71" s="7">
        <v>4.5838713438945602</v>
      </c>
      <c r="J71" s="8">
        <v>3.9076498907476802</v>
      </c>
      <c r="K71" s="7">
        <v>40.908300226098802</v>
      </c>
      <c r="L71" s="8">
        <v>1.7388114709196301</v>
      </c>
      <c r="M71" s="7">
        <v>38.472001721872402</v>
      </c>
      <c r="N71" s="8">
        <v>3.0601704169100801</v>
      </c>
      <c r="O71" s="7">
        <v>43.498687290791302</v>
      </c>
      <c r="P71" s="8">
        <v>2.8700935485289598</v>
      </c>
      <c r="Q71" s="7">
        <v>5.0266855689188104</v>
      </c>
      <c r="R71" s="8">
        <v>3.4555399522836301</v>
      </c>
      <c r="S71" s="7">
        <v>37.7266942494972</v>
      </c>
      <c r="T71" s="8">
        <v>1.59765950108098</v>
      </c>
      <c r="U71" s="7">
        <v>35.690795319835303</v>
      </c>
      <c r="V71" s="8">
        <v>3.1314370538379901</v>
      </c>
      <c r="W71" s="7">
        <v>39.756335099159998</v>
      </c>
      <c r="X71" s="8">
        <v>2.7295457456005501</v>
      </c>
      <c r="Y71" s="7">
        <v>4.0655397793247303</v>
      </c>
      <c r="Z71" s="8">
        <v>3.6272669777847502</v>
      </c>
      <c r="AA71" s="7">
        <v>64.1917559342792</v>
      </c>
      <c r="AB71" s="8">
        <v>1.35080529790782</v>
      </c>
      <c r="AC71" s="7">
        <v>59.781426431666297</v>
      </c>
      <c r="AD71" s="8">
        <v>2.7121330589450801</v>
      </c>
      <c r="AE71" s="7">
        <v>64.981343871002096</v>
      </c>
      <c r="AF71" s="8">
        <v>2.6626671820574099</v>
      </c>
      <c r="AG71" s="7">
        <v>5.1999174393357999</v>
      </c>
      <c r="AH71" s="8">
        <v>3.4520938443287101</v>
      </c>
      <c r="AI71" s="7">
        <v>44.814264120917699</v>
      </c>
      <c r="AJ71" s="8">
        <v>1.4770743258207399</v>
      </c>
      <c r="AK71" s="7">
        <v>48.6315828629075</v>
      </c>
      <c r="AL71" s="8">
        <v>2.9335838542282202</v>
      </c>
      <c r="AM71" s="7">
        <v>42.089512331148903</v>
      </c>
      <c r="AN71" s="8">
        <v>3.0743427588522501</v>
      </c>
      <c r="AO71" s="7">
        <v>-6.5420705317585801</v>
      </c>
      <c r="AP71" s="8">
        <v>4.4106116074306696</v>
      </c>
      <c r="AQ71" s="7">
        <v>51.417933431963597</v>
      </c>
      <c r="AR71" s="8">
        <v>1.6130985025034801</v>
      </c>
      <c r="AS71" s="7">
        <v>63.3265635785637</v>
      </c>
      <c r="AT71" s="8">
        <v>3.0094654673546701</v>
      </c>
      <c r="AU71" s="7">
        <v>42.459772869067798</v>
      </c>
      <c r="AV71" s="8">
        <v>2.6607849388466698</v>
      </c>
      <c r="AW71" s="7">
        <v>-20.866790709495799</v>
      </c>
      <c r="AX71" s="8">
        <v>3.4308279599246401</v>
      </c>
      <c r="AY71" s="7">
        <v>20.956357650339601</v>
      </c>
      <c r="AZ71" s="8">
        <v>1.5471741667522101</v>
      </c>
      <c r="BA71" s="7">
        <v>29.060414632862798</v>
      </c>
      <c r="BB71" s="8">
        <v>3.4589358086197999</v>
      </c>
      <c r="BC71" s="7">
        <v>20.4186443617964</v>
      </c>
      <c r="BD71" s="8">
        <v>2.52664080509811</v>
      </c>
      <c r="BE71" s="7">
        <v>-8.6417702710664592</v>
      </c>
      <c r="BF71" s="8">
        <v>3.8079454387510498</v>
      </c>
      <c r="BG71" s="7">
        <v>44.524194157420098</v>
      </c>
      <c r="BH71" s="8">
        <v>1.6171821348864901</v>
      </c>
      <c r="BI71" s="7">
        <v>46.288902785303797</v>
      </c>
      <c r="BJ71" s="8">
        <v>2.7696611279911698</v>
      </c>
      <c r="BK71" s="7">
        <v>40.719932603737398</v>
      </c>
      <c r="BL71" s="8">
        <v>3.1187111970347998</v>
      </c>
      <c r="BM71" s="7">
        <v>-5.5689701815664101</v>
      </c>
      <c r="BN71" s="8">
        <v>3.8720760943482899</v>
      </c>
      <c r="BO71" s="7">
        <v>47.7362950164203</v>
      </c>
      <c r="BP71" s="8">
        <v>1.6745343650695199</v>
      </c>
      <c r="BQ71" s="7">
        <v>52.167189927947398</v>
      </c>
      <c r="BR71" s="8">
        <v>3.13023826303011</v>
      </c>
      <c r="BS71" s="7">
        <v>44.296269068661601</v>
      </c>
      <c r="BT71" s="8">
        <v>2.9083904113098198</v>
      </c>
      <c r="BU71" s="7">
        <v>-7.8709208592857998</v>
      </c>
      <c r="BV71" s="8">
        <v>3.79034829769056</v>
      </c>
      <c r="BW71" s="7">
        <v>45.746800737028202</v>
      </c>
      <c r="BX71" s="8">
        <v>1.5488853833781899</v>
      </c>
      <c r="BY71" s="7">
        <v>47.801174333142299</v>
      </c>
      <c r="BZ71" s="8">
        <v>3.0120469603481301</v>
      </c>
      <c r="CA71" s="7">
        <v>43.021826782110502</v>
      </c>
      <c r="CB71" s="8">
        <v>2.9307391720782299</v>
      </c>
      <c r="CC71" s="7">
        <v>-4.7793475510318304</v>
      </c>
      <c r="CD71" s="8">
        <v>4.1373993672420797</v>
      </c>
      <c r="CE71" s="7">
        <v>52.150745892286203</v>
      </c>
      <c r="CF71" s="8">
        <v>1.5517280827973801</v>
      </c>
      <c r="CG71" s="7">
        <v>56.768766977075401</v>
      </c>
      <c r="CH71" s="8">
        <v>2.9957764138410399</v>
      </c>
      <c r="CI71" s="7">
        <v>48.647071001509097</v>
      </c>
      <c r="CJ71" s="8">
        <v>2.6703397684203001</v>
      </c>
      <c r="CK71" s="7">
        <v>-8.1216959755663307</v>
      </c>
      <c r="CL71" s="8">
        <v>3.3774338422707499</v>
      </c>
      <c r="CM71" s="7">
        <v>54.908152754627203</v>
      </c>
      <c r="CN71" s="8">
        <v>1.57390997983947</v>
      </c>
      <c r="CO71" s="7">
        <v>56.989870257191697</v>
      </c>
      <c r="CP71" s="8">
        <v>2.4331455229246401</v>
      </c>
      <c r="CQ71" s="7">
        <v>54.554776593163098</v>
      </c>
      <c r="CR71" s="8">
        <v>2.6851134421693699</v>
      </c>
      <c r="CS71" s="7">
        <v>-2.4350936640285998</v>
      </c>
      <c r="CT71" s="8">
        <v>3.0580834054991302</v>
      </c>
      <c r="CU71" s="7">
        <v>25.480060436717899</v>
      </c>
      <c r="CV71" s="8">
        <v>1.3234193374318</v>
      </c>
      <c r="CW71" s="7">
        <v>25.956261678215</v>
      </c>
      <c r="CX71" s="8">
        <v>2.8076475231932099</v>
      </c>
      <c r="CY71" s="7">
        <v>26.992300936693098</v>
      </c>
      <c r="CZ71" s="8">
        <v>2.32450771844813</v>
      </c>
      <c r="DA71" s="7">
        <v>1.0360392584781</v>
      </c>
      <c r="DB71" s="9">
        <v>3.6605216602350001</v>
      </c>
    </row>
    <row r="72" spans="1:106" ht="15" customHeight="1" x14ac:dyDescent="0.25">
      <c r="A72" s="10" t="s">
        <v>19</v>
      </c>
      <c r="B72" s="52">
        <v>1</v>
      </c>
      <c r="C72" s="7">
        <v>42.951845808435998</v>
      </c>
      <c r="D72" s="8">
        <v>1.2450066584366799</v>
      </c>
      <c r="E72" s="7">
        <v>48.570803043995603</v>
      </c>
      <c r="F72" s="8">
        <v>2.0925754714093601</v>
      </c>
      <c r="G72" s="7">
        <v>42.243217976402001</v>
      </c>
      <c r="H72" s="8">
        <v>2.2719327357047399</v>
      </c>
      <c r="I72" s="7">
        <v>-6.3275850675935699</v>
      </c>
      <c r="J72" s="8">
        <v>3.0659870399350102</v>
      </c>
      <c r="K72" s="7">
        <v>20.0328866271572</v>
      </c>
      <c r="L72" s="8">
        <v>0.87549974198317504</v>
      </c>
      <c r="M72" s="7">
        <v>25.463315696490302</v>
      </c>
      <c r="N72" s="8">
        <v>1.75622692748465</v>
      </c>
      <c r="O72" s="7">
        <v>19.925834695223902</v>
      </c>
      <c r="P72" s="8">
        <v>1.64621927121484</v>
      </c>
      <c r="Q72" s="7">
        <v>-5.5374810012664204</v>
      </c>
      <c r="R72" s="8">
        <v>2.2782159045835702</v>
      </c>
      <c r="S72" s="7">
        <v>42.061736282156197</v>
      </c>
      <c r="T72" s="8">
        <v>1.0383777553259099</v>
      </c>
      <c r="U72" s="7">
        <v>43.509860355123998</v>
      </c>
      <c r="V72" s="8">
        <v>2.1001789883869</v>
      </c>
      <c r="W72" s="7">
        <v>43.2758374679577</v>
      </c>
      <c r="X72" s="8">
        <v>2.05969940056164</v>
      </c>
      <c r="Y72" s="7">
        <v>-0.23402288716626199</v>
      </c>
      <c r="Z72" s="8">
        <v>2.8107340797452101</v>
      </c>
      <c r="AA72" s="7">
        <v>70.040345836886303</v>
      </c>
      <c r="AB72" s="8">
        <v>1.08379948944256</v>
      </c>
      <c r="AC72" s="7">
        <v>66.062618715250096</v>
      </c>
      <c r="AD72" s="8">
        <v>2.0373517759686202</v>
      </c>
      <c r="AE72" s="7">
        <v>73.997103772442003</v>
      </c>
      <c r="AF72" s="8">
        <v>2.03209809377466</v>
      </c>
      <c r="AG72" s="7">
        <v>7.9344850571919103</v>
      </c>
      <c r="AH72" s="8">
        <v>2.8324951796304401</v>
      </c>
      <c r="AI72" s="7">
        <v>53.564471107243101</v>
      </c>
      <c r="AJ72" s="8">
        <v>1.10414200615361</v>
      </c>
      <c r="AK72" s="7">
        <v>56.413483311318899</v>
      </c>
      <c r="AL72" s="8">
        <v>1.97981010518401</v>
      </c>
      <c r="AM72" s="7">
        <v>54.172900259633501</v>
      </c>
      <c r="AN72" s="8">
        <v>2.3054999594267098</v>
      </c>
      <c r="AO72" s="7">
        <v>-2.2405830516853902</v>
      </c>
      <c r="AP72" s="8">
        <v>2.6938446007171599</v>
      </c>
      <c r="AQ72" s="7">
        <v>47.259629291738001</v>
      </c>
      <c r="AR72" s="8">
        <v>1.0829674924695201</v>
      </c>
      <c r="AS72" s="7">
        <v>60.153407340237997</v>
      </c>
      <c r="AT72" s="8">
        <v>1.9430837498601801</v>
      </c>
      <c r="AU72" s="7">
        <v>38.816142185923198</v>
      </c>
      <c r="AV72" s="8">
        <v>2.26925131603956</v>
      </c>
      <c r="AW72" s="7">
        <v>-21.3372651543148</v>
      </c>
      <c r="AX72" s="8">
        <v>2.6971542965544502</v>
      </c>
      <c r="AY72" s="7">
        <v>16.613922003556201</v>
      </c>
      <c r="AZ72" s="8">
        <v>0.90785505419787504</v>
      </c>
      <c r="BA72" s="7">
        <v>22.0650238012005</v>
      </c>
      <c r="BB72" s="8">
        <v>1.62644281451537</v>
      </c>
      <c r="BC72" s="7">
        <v>12.001408699909399</v>
      </c>
      <c r="BD72" s="8">
        <v>1.5647125573446601</v>
      </c>
      <c r="BE72" s="7">
        <v>-10.063615101290999</v>
      </c>
      <c r="BF72" s="8">
        <v>2.0905505636040198</v>
      </c>
      <c r="BG72" s="7">
        <v>53.467167159927101</v>
      </c>
      <c r="BH72" s="8">
        <v>1.2059192332722299</v>
      </c>
      <c r="BI72" s="7">
        <v>54.9612106065508</v>
      </c>
      <c r="BJ72" s="8">
        <v>2.1199545688276702</v>
      </c>
      <c r="BK72" s="7">
        <v>52.161574121854301</v>
      </c>
      <c r="BL72" s="8">
        <v>1.9689880998097999</v>
      </c>
      <c r="BM72" s="7">
        <v>-2.7996364846965598</v>
      </c>
      <c r="BN72" s="8">
        <v>2.7809717441907602</v>
      </c>
      <c r="BO72" s="7">
        <v>55.551646301705503</v>
      </c>
      <c r="BP72" s="8">
        <v>1.02330586358286</v>
      </c>
      <c r="BQ72" s="7">
        <v>57.871871018725301</v>
      </c>
      <c r="BR72" s="8">
        <v>1.99713564015163</v>
      </c>
      <c r="BS72" s="7">
        <v>53.005533947496801</v>
      </c>
      <c r="BT72" s="8">
        <v>2.1676318829266998</v>
      </c>
      <c r="BU72" s="7">
        <v>-4.8663370712285401</v>
      </c>
      <c r="BV72" s="8">
        <v>3.16815435203271</v>
      </c>
      <c r="BW72" s="7">
        <v>58.340033703770601</v>
      </c>
      <c r="BX72" s="8">
        <v>1.0677038804649299</v>
      </c>
      <c r="BY72" s="7">
        <v>60.522460588960897</v>
      </c>
      <c r="BZ72" s="8">
        <v>2.0224620179921402</v>
      </c>
      <c r="CA72" s="7">
        <v>57.360088143917402</v>
      </c>
      <c r="CB72" s="8">
        <v>2.2556729236019999</v>
      </c>
      <c r="CC72" s="7">
        <v>-3.16237244504353</v>
      </c>
      <c r="CD72" s="8">
        <v>2.8771835235837702</v>
      </c>
      <c r="CE72" s="7">
        <v>49.019916245256603</v>
      </c>
      <c r="CF72" s="8">
        <v>1.1619338555024199</v>
      </c>
      <c r="CG72" s="7">
        <v>52.622015468645401</v>
      </c>
      <c r="CH72" s="8">
        <v>2.0011138290422799</v>
      </c>
      <c r="CI72" s="7">
        <v>48.395004102958403</v>
      </c>
      <c r="CJ72" s="8">
        <v>2.3983952096067598</v>
      </c>
      <c r="CK72" s="7">
        <v>-4.2270113656870096</v>
      </c>
      <c r="CL72" s="8">
        <v>2.9936619425909199</v>
      </c>
      <c r="CM72" s="7">
        <v>55.484836647907301</v>
      </c>
      <c r="CN72" s="8">
        <v>1.1370767781692299</v>
      </c>
      <c r="CO72" s="7">
        <v>59.982470343973198</v>
      </c>
      <c r="CP72" s="8">
        <v>2.0244929807706802</v>
      </c>
      <c r="CQ72" s="7">
        <v>54.447909215105</v>
      </c>
      <c r="CR72" s="8">
        <v>2.34457495991479</v>
      </c>
      <c r="CS72" s="7">
        <v>-5.5345611288681402</v>
      </c>
      <c r="CT72" s="8">
        <v>3.2344495289910702</v>
      </c>
      <c r="CU72" s="7">
        <v>42.9473782749888</v>
      </c>
      <c r="CV72" s="8">
        <v>1.03865286599562</v>
      </c>
      <c r="CW72" s="7">
        <v>45.953030655170899</v>
      </c>
      <c r="CX72" s="8">
        <v>1.75985755470822</v>
      </c>
      <c r="CY72" s="7">
        <v>42.7136219703265</v>
      </c>
      <c r="CZ72" s="8">
        <v>2.1739579381134</v>
      </c>
      <c r="DA72" s="7">
        <v>-3.2394086848444199</v>
      </c>
      <c r="DB72" s="9">
        <v>2.83708451386611</v>
      </c>
    </row>
    <row r="73" spans="1:106" ht="15" customHeight="1" x14ac:dyDescent="0.25">
      <c r="A73" s="11" t="s">
        <v>21</v>
      </c>
      <c r="B73" s="52">
        <v>1</v>
      </c>
      <c r="C73" s="7">
        <v>49.334548396462203</v>
      </c>
      <c r="D73" s="8">
        <v>1.6327077139966499</v>
      </c>
      <c r="E73" s="7">
        <v>53.448291075651198</v>
      </c>
      <c r="F73" s="8">
        <v>3.1483457463567301</v>
      </c>
      <c r="G73" s="7">
        <v>48.512608773448498</v>
      </c>
      <c r="H73" s="8">
        <v>3.1208548845465298</v>
      </c>
      <c r="I73" s="7">
        <v>-4.9356823022027001</v>
      </c>
      <c r="J73" s="8">
        <v>4.0094744703359098</v>
      </c>
      <c r="K73" s="7">
        <v>27.831092160772901</v>
      </c>
      <c r="L73" s="8">
        <v>1.54831466321049</v>
      </c>
      <c r="M73" s="7">
        <v>31.3913868060258</v>
      </c>
      <c r="N73" s="8">
        <v>3.06562736575294</v>
      </c>
      <c r="O73" s="7">
        <v>28.339919772675401</v>
      </c>
      <c r="P73" s="8">
        <v>2.7156348167396298</v>
      </c>
      <c r="Q73" s="7">
        <v>-3.0514670333504199</v>
      </c>
      <c r="R73" s="8">
        <v>4.0748048740989002</v>
      </c>
      <c r="S73" s="7">
        <v>40.837569500113197</v>
      </c>
      <c r="T73" s="8">
        <v>1.40165542230409</v>
      </c>
      <c r="U73" s="7">
        <v>43.4626615481965</v>
      </c>
      <c r="V73" s="8">
        <v>3.05238146186979</v>
      </c>
      <c r="W73" s="7">
        <v>39.6712468542297</v>
      </c>
      <c r="X73" s="8">
        <v>2.6673591567068899</v>
      </c>
      <c r="Y73" s="7">
        <v>-3.7914146939667899</v>
      </c>
      <c r="Z73" s="8">
        <v>3.8954027830926701</v>
      </c>
      <c r="AA73" s="7">
        <v>67.021848585445696</v>
      </c>
      <c r="AB73" s="8">
        <v>1.5373556292517301</v>
      </c>
      <c r="AC73" s="7">
        <v>60.783978779867702</v>
      </c>
      <c r="AD73" s="8">
        <v>2.7945938402174599</v>
      </c>
      <c r="AE73" s="7">
        <v>70.697139330316901</v>
      </c>
      <c r="AF73" s="8">
        <v>2.51888732018721</v>
      </c>
      <c r="AG73" s="7">
        <v>9.9131605504491596</v>
      </c>
      <c r="AH73" s="8">
        <v>3.4359816346541598</v>
      </c>
      <c r="AI73" s="7">
        <v>57.202605077650901</v>
      </c>
      <c r="AJ73" s="8">
        <v>1.46644817306894</v>
      </c>
      <c r="AK73" s="7">
        <v>57.152591408521602</v>
      </c>
      <c r="AL73" s="8">
        <v>2.82637333713711</v>
      </c>
      <c r="AM73" s="7">
        <v>58.037336023819499</v>
      </c>
      <c r="AN73" s="8">
        <v>2.82193267584615</v>
      </c>
      <c r="AO73" s="7">
        <v>0.88474461529792603</v>
      </c>
      <c r="AP73" s="8">
        <v>4.1282285983799802</v>
      </c>
      <c r="AQ73" s="7">
        <v>47.610083660092201</v>
      </c>
      <c r="AR73" s="8">
        <v>1.57374222814827</v>
      </c>
      <c r="AS73" s="7">
        <v>58.870104672175003</v>
      </c>
      <c r="AT73" s="8">
        <v>2.7917563296621402</v>
      </c>
      <c r="AU73" s="7">
        <v>42.020215049086701</v>
      </c>
      <c r="AV73" s="8">
        <v>3.0643352100588701</v>
      </c>
      <c r="AW73" s="7">
        <v>-16.849889623088401</v>
      </c>
      <c r="AX73" s="8">
        <v>4.1716494054849997</v>
      </c>
      <c r="AY73" s="7">
        <v>13.4705407645842</v>
      </c>
      <c r="AZ73" s="8">
        <v>0.93569363207189404</v>
      </c>
      <c r="BA73" s="7">
        <v>17.7075045413624</v>
      </c>
      <c r="BB73" s="8">
        <v>2.15640886160037</v>
      </c>
      <c r="BC73" s="7">
        <v>11.107665338598601</v>
      </c>
      <c r="BD73" s="8">
        <v>1.80235029656504</v>
      </c>
      <c r="BE73" s="7">
        <v>-6.5998392027637696</v>
      </c>
      <c r="BF73" s="8">
        <v>2.9529009706445501</v>
      </c>
      <c r="BG73" s="7">
        <v>60.598293044325899</v>
      </c>
      <c r="BH73" s="8">
        <v>1.4417884676986701</v>
      </c>
      <c r="BI73" s="7">
        <v>58.377578581337502</v>
      </c>
      <c r="BJ73" s="8">
        <v>3.2174175331847898</v>
      </c>
      <c r="BK73" s="7">
        <v>63.500341899527498</v>
      </c>
      <c r="BL73" s="8">
        <v>2.7125012192984999</v>
      </c>
      <c r="BM73" s="7">
        <v>5.1227633181899996</v>
      </c>
      <c r="BN73" s="8">
        <v>3.7144001919408698</v>
      </c>
      <c r="BO73" s="7">
        <v>49.868834774036699</v>
      </c>
      <c r="BP73" s="8">
        <v>1.5254791902154801</v>
      </c>
      <c r="BQ73" s="7">
        <v>49.520060786961601</v>
      </c>
      <c r="BR73" s="8">
        <v>2.9073388447765902</v>
      </c>
      <c r="BS73" s="7">
        <v>48.284318725369701</v>
      </c>
      <c r="BT73" s="8">
        <v>3.0133556966295201</v>
      </c>
      <c r="BU73" s="7">
        <v>-1.2357420615918699</v>
      </c>
      <c r="BV73" s="8">
        <v>4.5970256735957902</v>
      </c>
      <c r="BW73" s="7">
        <v>53.084452584988</v>
      </c>
      <c r="BX73" s="8">
        <v>1.70753687623781</v>
      </c>
      <c r="BY73" s="7">
        <v>53.140509777706797</v>
      </c>
      <c r="BZ73" s="8">
        <v>3.0583765452053799</v>
      </c>
      <c r="CA73" s="7">
        <v>52.008303429134102</v>
      </c>
      <c r="CB73" s="8">
        <v>2.8618287432761802</v>
      </c>
      <c r="CC73" s="7">
        <v>-1.1322063485726801</v>
      </c>
      <c r="CD73" s="8">
        <v>3.4812733165763299</v>
      </c>
      <c r="CE73" s="7">
        <v>44.2737973880417</v>
      </c>
      <c r="CF73" s="8">
        <v>1.4224241314752</v>
      </c>
      <c r="CG73" s="7">
        <v>45.280506247744498</v>
      </c>
      <c r="CH73" s="8">
        <v>3.1455719650285499</v>
      </c>
      <c r="CI73" s="7">
        <v>45.296320119221598</v>
      </c>
      <c r="CJ73" s="8">
        <v>2.9039894435387099</v>
      </c>
      <c r="CK73" s="7">
        <v>1.5813871477028799E-2</v>
      </c>
      <c r="CL73" s="8">
        <v>4.2500521946135601</v>
      </c>
      <c r="CM73" s="7">
        <v>71.486610573890204</v>
      </c>
      <c r="CN73" s="8">
        <v>1.51590143704379</v>
      </c>
      <c r="CO73" s="7">
        <v>72.496465016059602</v>
      </c>
      <c r="CP73" s="8">
        <v>2.8650829612903399</v>
      </c>
      <c r="CQ73" s="7">
        <v>72.021393398997404</v>
      </c>
      <c r="CR73" s="8">
        <v>2.6283136662578901</v>
      </c>
      <c r="CS73" s="7">
        <v>-0.47507161706224099</v>
      </c>
      <c r="CT73" s="8">
        <v>3.9534542695794199</v>
      </c>
      <c r="CU73" s="7">
        <v>42.066239663790597</v>
      </c>
      <c r="CV73" s="8">
        <v>1.4533252118851701</v>
      </c>
      <c r="CW73" s="7">
        <v>41.324809212464302</v>
      </c>
      <c r="CX73" s="8">
        <v>2.71136922859047</v>
      </c>
      <c r="CY73" s="7">
        <v>42.387655447176201</v>
      </c>
      <c r="CZ73" s="8">
        <v>3.2528035312123502</v>
      </c>
      <c r="DA73" s="7">
        <v>1.0628462347118699</v>
      </c>
      <c r="DB73" s="9">
        <v>4.0123164559088602</v>
      </c>
    </row>
    <row r="74" spans="1:106" ht="15" customHeight="1" x14ac:dyDescent="0.25">
      <c r="A74" s="10" t="s">
        <v>22</v>
      </c>
      <c r="B74" s="52">
        <v>1</v>
      </c>
      <c r="C74" s="7">
        <v>46.271484870794801</v>
      </c>
      <c r="D74" s="8">
        <v>1.68033500150918</v>
      </c>
      <c r="E74" s="7">
        <v>49.5521068747165</v>
      </c>
      <c r="F74" s="8">
        <v>2.6143321068801599</v>
      </c>
      <c r="G74" s="7">
        <v>39.808161474030101</v>
      </c>
      <c r="H74" s="8">
        <v>3.3584783346096398</v>
      </c>
      <c r="I74" s="7">
        <v>-9.7439454006863908</v>
      </c>
      <c r="J74" s="8">
        <v>4.2532694950916898</v>
      </c>
      <c r="K74" s="7">
        <v>38.808658453000703</v>
      </c>
      <c r="L74" s="8">
        <v>1.5271884955731501</v>
      </c>
      <c r="M74" s="7">
        <v>45.2673507086391</v>
      </c>
      <c r="N74" s="8">
        <v>2.5559396850976301</v>
      </c>
      <c r="O74" s="7">
        <v>33.870873214666098</v>
      </c>
      <c r="P74" s="8">
        <v>2.7704353795695802</v>
      </c>
      <c r="Q74" s="7">
        <v>-11.396477493973</v>
      </c>
      <c r="R74" s="8">
        <v>4.0687467425702302</v>
      </c>
      <c r="S74" s="7">
        <v>45.338676176702101</v>
      </c>
      <c r="T74" s="8">
        <v>1.80777690798933</v>
      </c>
      <c r="U74" s="7">
        <v>48.829358871824397</v>
      </c>
      <c r="V74" s="8">
        <v>3.0801583806153299</v>
      </c>
      <c r="W74" s="7">
        <v>36.300353861928102</v>
      </c>
      <c r="X74" s="8">
        <v>3.2469631332951101</v>
      </c>
      <c r="Y74" s="7">
        <v>-12.5290050098963</v>
      </c>
      <c r="Z74" s="8">
        <v>4.4176271574154597</v>
      </c>
      <c r="AA74" s="7">
        <v>49.189399290184497</v>
      </c>
      <c r="AB74" s="8">
        <v>1.7475317098410901</v>
      </c>
      <c r="AC74" s="7">
        <v>56.339199093743197</v>
      </c>
      <c r="AD74" s="8">
        <v>3.28723889739612</v>
      </c>
      <c r="AE74" s="7">
        <v>40.298172612981702</v>
      </c>
      <c r="AF74" s="8">
        <v>3.0231902326590001</v>
      </c>
      <c r="AG74" s="7">
        <v>-16.041026480761499</v>
      </c>
      <c r="AH74" s="8">
        <v>5.0467545652043002</v>
      </c>
      <c r="AI74" s="7">
        <v>59.808593812342203</v>
      </c>
      <c r="AJ74" s="8">
        <v>1.63273958969349</v>
      </c>
      <c r="AK74" s="7">
        <v>62.766417875590399</v>
      </c>
      <c r="AL74" s="8">
        <v>2.81979356143649</v>
      </c>
      <c r="AM74" s="7">
        <v>54.3930113344842</v>
      </c>
      <c r="AN74" s="8">
        <v>3.3185975304656798</v>
      </c>
      <c r="AO74" s="7">
        <v>-8.3734065411061795</v>
      </c>
      <c r="AP74" s="8">
        <v>4.2110084913780002</v>
      </c>
      <c r="AQ74" s="7">
        <v>56.928101930860997</v>
      </c>
      <c r="AR74" s="8">
        <v>1.81099457716364</v>
      </c>
      <c r="AS74" s="7">
        <v>69.310827512500893</v>
      </c>
      <c r="AT74" s="8">
        <v>3.1079065935403598</v>
      </c>
      <c r="AU74" s="7">
        <v>45.205281687750997</v>
      </c>
      <c r="AV74" s="8">
        <v>3.5811060685159601</v>
      </c>
      <c r="AW74" s="7">
        <v>-24.1055458247499</v>
      </c>
      <c r="AX74" s="8">
        <v>4.5687380067499399</v>
      </c>
      <c r="AY74" s="7">
        <v>34.376797051828298</v>
      </c>
      <c r="AZ74" s="8">
        <v>1.6906701687946599</v>
      </c>
      <c r="BA74" s="7">
        <v>40.688371634668101</v>
      </c>
      <c r="BB74" s="8">
        <v>3.5509274066632002</v>
      </c>
      <c r="BC74" s="7">
        <v>25.454069836503301</v>
      </c>
      <c r="BD74" s="8">
        <v>3.3923200476289601</v>
      </c>
      <c r="BE74" s="7">
        <v>-15.2343017981648</v>
      </c>
      <c r="BF74" s="8">
        <v>5.1958491852599398</v>
      </c>
      <c r="BG74" s="7">
        <v>43.400349589439998</v>
      </c>
      <c r="BH74" s="8">
        <v>1.7112208542666401</v>
      </c>
      <c r="BI74" s="7">
        <v>43.478510627121601</v>
      </c>
      <c r="BJ74" s="8">
        <v>3.36584743317716</v>
      </c>
      <c r="BK74" s="7">
        <v>40.567962657911401</v>
      </c>
      <c r="BL74" s="8">
        <v>2.9159708491402001</v>
      </c>
      <c r="BM74" s="7">
        <v>-2.9105479692102101</v>
      </c>
      <c r="BN74" s="8">
        <v>4.2368024707209297</v>
      </c>
      <c r="BO74" s="7">
        <v>50.210518317823599</v>
      </c>
      <c r="BP74" s="8">
        <v>1.7151426913316099</v>
      </c>
      <c r="BQ74" s="7">
        <v>56.803151254471203</v>
      </c>
      <c r="BR74" s="8">
        <v>2.9183362954835501</v>
      </c>
      <c r="BS74" s="7">
        <v>42.694144538653198</v>
      </c>
      <c r="BT74" s="8">
        <v>3.45684957869054</v>
      </c>
      <c r="BU74" s="7">
        <v>-14.109006715817999</v>
      </c>
      <c r="BV74" s="8">
        <v>4.43969361643732</v>
      </c>
      <c r="BW74" s="7">
        <v>43.198653803144701</v>
      </c>
      <c r="BX74" s="8">
        <v>1.7880290274300099</v>
      </c>
      <c r="BY74" s="7">
        <v>45.392185766540003</v>
      </c>
      <c r="BZ74" s="8">
        <v>3.4381428098218101</v>
      </c>
      <c r="CA74" s="7">
        <v>39.690113602522104</v>
      </c>
      <c r="CB74" s="8">
        <v>3.2838002077235098</v>
      </c>
      <c r="CC74" s="7">
        <v>-5.7020721640178396</v>
      </c>
      <c r="CD74" s="8">
        <v>4.4047659455020298</v>
      </c>
      <c r="CE74" s="7">
        <v>54.0900442344415</v>
      </c>
      <c r="CF74" s="8">
        <v>1.64642395530327</v>
      </c>
      <c r="CG74" s="7">
        <v>53.519636507608404</v>
      </c>
      <c r="CH74" s="8">
        <v>2.7884704256542099</v>
      </c>
      <c r="CI74" s="7">
        <v>51.261854256720603</v>
      </c>
      <c r="CJ74" s="8">
        <v>3.4458512426824099</v>
      </c>
      <c r="CK74" s="7">
        <v>-2.2577822508878</v>
      </c>
      <c r="CL74" s="8">
        <v>4.1265988837994403</v>
      </c>
      <c r="CM74" s="7">
        <v>46.495690478086999</v>
      </c>
      <c r="CN74" s="8">
        <v>1.68449856173794</v>
      </c>
      <c r="CO74" s="7">
        <v>48.481898150157797</v>
      </c>
      <c r="CP74" s="8">
        <v>2.93527113656131</v>
      </c>
      <c r="CQ74" s="7">
        <v>41.895909551501397</v>
      </c>
      <c r="CR74" s="8">
        <v>3.24822482519154</v>
      </c>
      <c r="CS74" s="7">
        <v>-6.5859885986564102</v>
      </c>
      <c r="CT74" s="8">
        <v>3.9100291924583002</v>
      </c>
      <c r="CU74" s="7">
        <v>45.911790560683201</v>
      </c>
      <c r="CV74" s="8">
        <v>1.7496566587329001</v>
      </c>
      <c r="CW74" s="7">
        <v>49.413301568720598</v>
      </c>
      <c r="CX74" s="8">
        <v>3.06902205868351</v>
      </c>
      <c r="CY74" s="7">
        <v>39.920463067096797</v>
      </c>
      <c r="CZ74" s="8">
        <v>3.2118936734176402</v>
      </c>
      <c r="DA74" s="7">
        <v>-9.4928385016237193</v>
      </c>
      <c r="DB74" s="9">
        <v>4.0442449567137704</v>
      </c>
    </row>
    <row r="75" spans="1:106" ht="15" customHeight="1" x14ac:dyDescent="0.25">
      <c r="A75" s="10" t="s">
        <v>33</v>
      </c>
      <c r="B75" s="52">
        <v>1</v>
      </c>
      <c r="C75" s="7">
        <v>49.751492703648999</v>
      </c>
      <c r="D75" s="8">
        <v>1.86816578760918</v>
      </c>
      <c r="E75" s="7">
        <v>53.699835410940501</v>
      </c>
      <c r="F75" s="8">
        <v>3.2893368620236898</v>
      </c>
      <c r="G75" s="7">
        <v>44.745333233014399</v>
      </c>
      <c r="H75" s="8">
        <v>3.3072897980562099</v>
      </c>
      <c r="I75" s="7">
        <v>-8.9545021779261607</v>
      </c>
      <c r="J75" s="8">
        <v>4.7116383047582202</v>
      </c>
      <c r="K75" s="7">
        <v>23.118734726524799</v>
      </c>
      <c r="L75" s="8">
        <v>1.5738221824612599</v>
      </c>
      <c r="M75" s="7">
        <v>22.395947501380999</v>
      </c>
      <c r="N75" s="8">
        <v>3.0572044682051298</v>
      </c>
      <c r="O75" s="7">
        <v>23.071934755903399</v>
      </c>
      <c r="P75" s="8">
        <v>2.7058705612770502</v>
      </c>
      <c r="Q75" s="7">
        <v>0.67598725452238595</v>
      </c>
      <c r="R75" s="8">
        <v>4.0103908448199297</v>
      </c>
      <c r="S75" s="7">
        <v>43.276805545244898</v>
      </c>
      <c r="T75" s="8">
        <v>1.78429170409691</v>
      </c>
      <c r="U75" s="7">
        <v>45.592083089701902</v>
      </c>
      <c r="V75" s="8">
        <v>3.1233280914355901</v>
      </c>
      <c r="W75" s="7">
        <v>42.2270353938517</v>
      </c>
      <c r="X75" s="8">
        <v>3.4709939380691099</v>
      </c>
      <c r="Y75" s="7">
        <v>-3.3650476958501399</v>
      </c>
      <c r="Z75" s="8">
        <v>5.0065225012347296</v>
      </c>
      <c r="AA75" s="7">
        <v>61.172877297761097</v>
      </c>
      <c r="AB75" s="8">
        <v>1.7639842931157701</v>
      </c>
      <c r="AC75" s="7">
        <v>61.408112278631599</v>
      </c>
      <c r="AD75" s="8">
        <v>2.76107489661949</v>
      </c>
      <c r="AE75" s="7">
        <v>58.328407958575497</v>
      </c>
      <c r="AF75" s="8">
        <v>3.50754791446355</v>
      </c>
      <c r="AG75" s="7">
        <v>-3.0797043200561101</v>
      </c>
      <c r="AH75" s="8">
        <v>4.6023356418248902</v>
      </c>
      <c r="AI75" s="7">
        <v>57.179404690772799</v>
      </c>
      <c r="AJ75" s="8">
        <v>1.74569680057305</v>
      </c>
      <c r="AK75" s="7">
        <v>62.829649476800199</v>
      </c>
      <c r="AL75" s="8">
        <v>3.0167936363018999</v>
      </c>
      <c r="AM75" s="7">
        <v>51.870414542056999</v>
      </c>
      <c r="AN75" s="8">
        <v>3.88548561423505</v>
      </c>
      <c r="AO75" s="7">
        <v>-10.9592349347433</v>
      </c>
      <c r="AP75" s="8">
        <v>4.7808592372070899</v>
      </c>
      <c r="AQ75" s="7">
        <v>48.571544185933298</v>
      </c>
      <c r="AR75" s="8">
        <v>1.77274473577712</v>
      </c>
      <c r="AS75" s="7">
        <v>58.487732736946697</v>
      </c>
      <c r="AT75" s="8">
        <v>3.8774497885934101</v>
      </c>
      <c r="AU75" s="7">
        <v>37.932374985164003</v>
      </c>
      <c r="AV75" s="8">
        <v>3.2059976587009502</v>
      </c>
      <c r="AW75" s="7">
        <v>-20.555357751782701</v>
      </c>
      <c r="AX75" s="8">
        <v>4.9688438865247004</v>
      </c>
      <c r="AY75" s="7">
        <v>16.3410294951574</v>
      </c>
      <c r="AZ75" s="8">
        <v>1.2302193271005799</v>
      </c>
      <c r="BA75" s="7">
        <v>19.759859612755299</v>
      </c>
      <c r="BB75" s="8">
        <v>2.9270875614501399</v>
      </c>
      <c r="BC75" s="7">
        <v>13.294772766312899</v>
      </c>
      <c r="BD75" s="8">
        <v>2.2443252810555099</v>
      </c>
      <c r="BE75" s="7">
        <v>-6.4650868464424303</v>
      </c>
      <c r="BF75" s="8">
        <v>3.4109017573717302</v>
      </c>
      <c r="BG75" s="7">
        <v>62.069360907516298</v>
      </c>
      <c r="BH75" s="8">
        <v>1.46632777156001</v>
      </c>
      <c r="BI75" s="7">
        <v>67.067674786242904</v>
      </c>
      <c r="BJ75" s="8">
        <v>2.9697507696620198</v>
      </c>
      <c r="BK75" s="7">
        <v>58.835358974827201</v>
      </c>
      <c r="BL75" s="8">
        <v>3.2609398688534101</v>
      </c>
      <c r="BM75" s="7">
        <v>-8.2323158114157398</v>
      </c>
      <c r="BN75" s="8">
        <v>4.4067382318507402</v>
      </c>
      <c r="BO75" s="7">
        <v>54.503837812528403</v>
      </c>
      <c r="BP75" s="8">
        <v>1.51131531172394</v>
      </c>
      <c r="BQ75" s="7">
        <v>61.815254393894797</v>
      </c>
      <c r="BR75" s="8">
        <v>3.1636046365410402</v>
      </c>
      <c r="BS75" s="7">
        <v>50.062986403823302</v>
      </c>
      <c r="BT75" s="8">
        <v>3.77562566024202</v>
      </c>
      <c r="BU75" s="7">
        <v>-11.752267990071401</v>
      </c>
      <c r="BV75" s="8">
        <v>4.9951009399176396</v>
      </c>
      <c r="BW75" s="7">
        <v>61.9800720570396</v>
      </c>
      <c r="BX75" s="8">
        <v>1.8783200625080201</v>
      </c>
      <c r="BY75" s="7">
        <v>69.087364445349195</v>
      </c>
      <c r="BZ75" s="8">
        <v>3.1242259900295002</v>
      </c>
      <c r="CA75" s="7">
        <v>52.415630761900502</v>
      </c>
      <c r="CB75" s="8">
        <v>3.63735179295763</v>
      </c>
      <c r="CC75" s="7">
        <v>-16.6717336834487</v>
      </c>
      <c r="CD75" s="8">
        <v>4.2038966972923397</v>
      </c>
      <c r="CE75" s="7">
        <v>55.095782709841998</v>
      </c>
      <c r="CF75" s="8">
        <v>1.77786215265312</v>
      </c>
      <c r="CG75" s="7">
        <v>64.555915394577397</v>
      </c>
      <c r="CH75" s="8">
        <v>3.08060605347803</v>
      </c>
      <c r="CI75" s="7">
        <v>48.4528177898585</v>
      </c>
      <c r="CJ75" s="8">
        <v>3.4834392911709902</v>
      </c>
      <c r="CK75" s="7">
        <v>-16.103097604718901</v>
      </c>
      <c r="CL75" s="8">
        <v>4.3740244923924401</v>
      </c>
      <c r="CM75" s="7">
        <v>44.129843556767703</v>
      </c>
      <c r="CN75" s="8">
        <v>1.7909569070679401</v>
      </c>
      <c r="CO75" s="7">
        <v>51.063946309279999</v>
      </c>
      <c r="CP75" s="8">
        <v>3.4429677933848302</v>
      </c>
      <c r="CQ75" s="7">
        <v>40.1411353399752</v>
      </c>
      <c r="CR75" s="8">
        <v>3.8771328378424901</v>
      </c>
      <c r="CS75" s="7">
        <v>-10.9228109693048</v>
      </c>
      <c r="CT75" s="8">
        <v>5.3528375214211996</v>
      </c>
      <c r="CU75" s="7">
        <v>29.7380523756005</v>
      </c>
      <c r="CV75" s="8">
        <v>1.3155288375049301</v>
      </c>
      <c r="CW75" s="7">
        <v>37.008124369504202</v>
      </c>
      <c r="CX75" s="8">
        <v>3.1705224254898998</v>
      </c>
      <c r="CY75" s="7">
        <v>28.297124228179602</v>
      </c>
      <c r="CZ75" s="8">
        <v>2.9300737645016701</v>
      </c>
      <c r="DA75" s="7">
        <v>-8.7110001413245897</v>
      </c>
      <c r="DB75" s="9">
        <v>4.6995452457370899</v>
      </c>
    </row>
    <row r="76" spans="1:106" ht="15" customHeight="1" x14ac:dyDescent="0.25">
      <c r="A76" s="10" t="s">
        <v>38</v>
      </c>
      <c r="B76" s="52">
        <v>1</v>
      </c>
      <c r="C76" s="7">
        <v>43.295009924019404</v>
      </c>
      <c r="D76" s="8">
        <v>1.29067201351979</v>
      </c>
      <c r="E76" s="7">
        <v>44.3907722630995</v>
      </c>
      <c r="F76" s="8">
        <v>2.4545047258669799</v>
      </c>
      <c r="G76" s="7">
        <v>43.915636126465898</v>
      </c>
      <c r="H76" s="8">
        <v>2.3377313278865302</v>
      </c>
      <c r="I76" s="7">
        <v>-0.47513613663357301</v>
      </c>
      <c r="J76" s="8">
        <v>3.2754228211110301</v>
      </c>
      <c r="K76" s="7">
        <v>42.243165104217198</v>
      </c>
      <c r="L76" s="8">
        <v>1.30012835670236</v>
      </c>
      <c r="M76" s="7">
        <v>42.683119260213402</v>
      </c>
      <c r="N76" s="8">
        <v>2.55928747246181</v>
      </c>
      <c r="O76" s="7">
        <v>44.016057019075902</v>
      </c>
      <c r="P76" s="8">
        <v>2.5559538274747902</v>
      </c>
      <c r="Q76" s="7">
        <v>1.3329377588625599</v>
      </c>
      <c r="R76" s="8">
        <v>3.56514558858705</v>
      </c>
      <c r="S76" s="7">
        <v>37.960533710361098</v>
      </c>
      <c r="T76" s="8">
        <v>1.2329692963579699</v>
      </c>
      <c r="U76" s="7">
        <v>41.185544530510001</v>
      </c>
      <c r="V76" s="8">
        <v>2.2463274838781402</v>
      </c>
      <c r="W76" s="7">
        <v>37.591769885382703</v>
      </c>
      <c r="X76" s="8">
        <v>2.64685647785325</v>
      </c>
      <c r="Y76" s="7">
        <v>-3.5937746451272798</v>
      </c>
      <c r="Z76" s="8">
        <v>3.4298655783551202</v>
      </c>
      <c r="AA76" s="7">
        <v>65.993475564745395</v>
      </c>
      <c r="AB76" s="8">
        <v>1.17960274927984</v>
      </c>
      <c r="AC76" s="7">
        <v>59.644511405204</v>
      </c>
      <c r="AD76" s="8">
        <v>2.1976537815337198</v>
      </c>
      <c r="AE76" s="7">
        <v>69.978170762668199</v>
      </c>
      <c r="AF76" s="8">
        <v>2.5770653443009599</v>
      </c>
      <c r="AG76" s="7">
        <v>10.3336593574642</v>
      </c>
      <c r="AH76" s="8">
        <v>3.40021728584298</v>
      </c>
      <c r="AI76" s="7">
        <v>49.497104799590701</v>
      </c>
      <c r="AJ76" s="8">
        <v>1.19038076341398</v>
      </c>
      <c r="AK76" s="7">
        <v>49.724852265650298</v>
      </c>
      <c r="AL76" s="8">
        <v>2.3206594630092501</v>
      </c>
      <c r="AM76" s="7">
        <v>49.0535319299862</v>
      </c>
      <c r="AN76" s="8">
        <v>2.1136436383514101</v>
      </c>
      <c r="AO76" s="7">
        <v>-0.67132033566406302</v>
      </c>
      <c r="AP76" s="8">
        <v>2.9251762535153198</v>
      </c>
      <c r="AQ76" s="7">
        <v>45.902287183644901</v>
      </c>
      <c r="AR76" s="8">
        <v>1.3445275702797099</v>
      </c>
      <c r="AS76" s="7">
        <v>53.388041534555498</v>
      </c>
      <c r="AT76" s="8">
        <v>2.4202301232183498</v>
      </c>
      <c r="AU76" s="7">
        <v>38.430706226716197</v>
      </c>
      <c r="AV76" s="8">
        <v>2.2609994262733299</v>
      </c>
      <c r="AW76" s="7">
        <v>-14.957335307839299</v>
      </c>
      <c r="AX76" s="8">
        <v>3.3866548142362101</v>
      </c>
      <c r="AY76" s="7">
        <v>21.758176087317299</v>
      </c>
      <c r="AZ76" s="8">
        <v>1.09250777506868</v>
      </c>
      <c r="BA76" s="7">
        <v>27.633442852961402</v>
      </c>
      <c r="BB76" s="8">
        <v>1.7819430256956399</v>
      </c>
      <c r="BC76" s="7">
        <v>16.488252792268099</v>
      </c>
      <c r="BD76" s="8">
        <v>1.8128633563500101</v>
      </c>
      <c r="BE76" s="7">
        <v>-11.145190060693301</v>
      </c>
      <c r="BF76" s="8">
        <v>2.2341099192707898</v>
      </c>
      <c r="BG76" s="7">
        <v>45.944810162559897</v>
      </c>
      <c r="BH76" s="8">
        <v>1.21532693495663</v>
      </c>
      <c r="BI76" s="7">
        <v>42.0009080975655</v>
      </c>
      <c r="BJ76" s="8">
        <v>2.4205789198897101</v>
      </c>
      <c r="BK76" s="7">
        <v>50.320642561422602</v>
      </c>
      <c r="BL76" s="8">
        <v>2.34060748882737</v>
      </c>
      <c r="BM76" s="7">
        <v>8.3197344638571202</v>
      </c>
      <c r="BN76" s="8">
        <v>3.53310691720869</v>
      </c>
      <c r="BO76" s="7">
        <v>58.667535725419803</v>
      </c>
      <c r="BP76" s="8">
        <v>1.1925422880435299</v>
      </c>
      <c r="BQ76" s="7">
        <v>57.6128145002126</v>
      </c>
      <c r="BR76" s="8">
        <v>2.5232999621814298</v>
      </c>
      <c r="BS76" s="7">
        <v>57.652053960882697</v>
      </c>
      <c r="BT76" s="8">
        <v>2.4317805497352598</v>
      </c>
      <c r="BU76" s="7">
        <v>3.9239460670103199E-2</v>
      </c>
      <c r="BV76" s="8">
        <v>3.3815241885015399</v>
      </c>
      <c r="BW76" s="7">
        <v>43.732773660240902</v>
      </c>
      <c r="BX76" s="8">
        <v>1.2508836403713499</v>
      </c>
      <c r="BY76" s="7">
        <v>45.494111539743997</v>
      </c>
      <c r="BZ76" s="8">
        <v>2.3048333556621898</v>
      </c>
      <c r="CA76" s="7">
        <v>41.900742407535198</v>
      </c>
      <c r="CB76" s="8">
        <v>2.2555629119068601</v>
      </c>
      <c r="CC76" s="7">
        <v>-3.5933691322088399</v>
      </c>
      <c r="CD76" s="8">
        <v>3.16667432349122</v>
      </c>
      <c r="CE76" s="7">
        <v>32.365605744830802</v>
      </c>
      <c r="CF76" s="8">
        <v>1.21268962526133</v>
      </c>
      <c r="CG76" s="7">
        <v>34.448550085057597</v>
      </c>
      <c r="CH76" s="8">
        <v>2.0993974200327101</v>
      </c>
      <c r="CI76" s="7">
        <v>33.063826699575102</v>
      </c>
      <c r="CJ76" s="8">
        <v>2.18728503377339</v>
      </c>
      <c r="CK76" s="7">
        <v>-1.38472338548254</v>
      </c>
      <c r="CL76" s="8">
        <v>2.9026697354844302</v>
      </c>
      <c r="CM76" s="7">
        <v>37.007066996954102</v>
      </c>
      <c r="CN76" s="8">
        <v>1.2652661896394699</v>
      </c>
      <c r="CO76" s="7">
        <v>37.829823709638298</v>
      </c>
      <c r="CP76" s="8">
        <v>2.21157231533719</v>
      </c>
      <c r="CQ76" s="7">
        <v>38.651353890919701</v>
      </c>
      <c r="CR76" s="8">
        <v>2.5110063509268801</v>
      </c>
      <c r="CS76" s="7">
        <v>0.82153018128141797</v>
      </c>
      <c r="CT76" s="8">
        <v>2.9933608025463898</v>
      </c>
      <c r="CU76" s="7">
        <v>45.4047085545755</v>
      </c>
      <c r="CV76" s="8">
        <v>1.2989935047185299</v>
      </c>
      <c r="CW76" s="7">
        <v>47.244396094967101</v>
      </c>
      <c r="CX76" s="8">
        <v>2.43096860852831</v>
      </c>
      <c r="CY76" s="7">
        <v>47.907704690866296</v>
      </c>
      <c r="CZ76" s="8">
        <v>2.49458472343313</v>
      </c>
      <c r="DA76" s="7">
        <v>0.66330859589913205</v>
      </c>
      <c r="DB76" s="9">
        <v>3.3010786141673099</v>
      </c>
    </row>
    <row r="77" spans="1:106" ht="15" customHeight="1" x14ac:dyDescent="0.25">
      <c r="A77" s="10" t="s">
        <v>40</v>
      </c>
      <c r="B77" s="52">
        <v>1</v>
      </c>
      <c r="C77" s="7">
        <v>14.005676481645599</v>
      </c>
      <c r="D77" s="8">
        <v>0.92376462703892104</v>
      </c>
      <c r="E77" s="7">
        <v>13.116210453884801</v>
      </c>
      <c r="F77" s="8">
        <v>2.0900059169724901</v>
      </c>
      <c r="G77" s="7">
        <v>15.3112338491395</v>
      </c>
      <c r="H77" s="8">
        <v>1.6988278882665699</v>
      </c>
      <c r="I77" s="7">
        <v>2.1950233952546201</v>
      </c>
      <c r="J77" s="8">
        <v>2.8172894211592099</v>
      </c>
      <c r="K77" s="7">
        <v>24.697596272656799</v>
      </c>
      <c r="L77" s="8">
        <v>1.1845956188762801</v>
      </c>
      <c r="M77" s="7">
        <v>23.298960645257399</v>
      </c>
      <c r="N77" s="8">
        <v>2.4422752631307199</v>
      </c>
      <c r="O77" s="7">
        <v>23.822135544181901</v>
      </c>
      <c r="P77" s="8">
        <v>1.9248758114481399</v>
      </c>
      <c r="Q77" s="7">
        <v>0.52317489892452995</v>
      </c>
      <c r="R77" s="8">
        <v>2.7839733645604001</v>
      </c>
      <c r="S77" s="7">
        <v>14.756831768564799</v>
      </c>
      <c r="T77" s="8">
        <v>0.95252469715814903</v>
      </c>
      <c r="U77" s="7">
        <v>12.821939728060199</v>
      </c>
      <c r="V77" s="8">
        <v>1.96351559278705</v>
      </c>
      <c r="W77" s="7">
        <v>16.4067917949627</v>
      </c>
      <c r="X77" s="8">
        <v>1.7649820583929201</v>
      </c>
      <c r="Y77" s="7">
        <v>3.5848520669024801</v>
      </c>
      <c r="Z77" s="8">
        <v>2.7296651809724399</v>
      </c>
      <c r="AA77" s="7">
        <v>46.869877850619197</v>
      </c>
      <c r="AB77" s="8">
        <v>1.58921048880232</v>
      </c>
      <c r="AC77" s="7">
        <v>42.126294950585901</v>
      </c>
      <c r="AD77" s="8">
        <v>2.5353054319306101</v>
      </c>
      <c r="AE77" s="7">
        <v>45.825158317636401</v>
      </c>
      <c r="AF77" s="8">
        <v>2.6034388388195202</v>
      </c>
      <c r="AG77" s="7">
        <v>3.6988633670504898</v>
      </c>
      <c r="AH77" s="8">
        <v>3.60578311444229</v>
      </c>
      <c r="AI77" s="7">
        <v>32.255563925818798</v>
      </c>
      <c r="AJ77" s="8">
        <v>1.41833932003371</v>
      </c>
      <c r="AK77" s="7">
        <v>28.534073662281401</v>
      </c>
      <c r="AL77" s="8">
        <v>2.5875371588565099</v>
      </c>
      <c r="AM77" s="7">
        <v>31.370548201493801</v>
      </c>
      <c r="AN77" s="8">
        <v>2.8165655852493798</v>
      </c>
      <c r="AO77" s="7">
        <v>2.83647453921242</v>
      </c>
      <c r="AP77" s="8">
        <v>3.6439242941014802</v>
      </c>
      <c r="AQ77" s="7">
        <v>60.401831549082502</v>
      </c>
      <c r="AR77" s="8">
        <v>1.16407224887492</v>
      </c>
      <c r="AS77" s="7">
        <v>65.496588963368097</v>
      </c>
      <c r="AT77" s="8">
        <v>2.8206793829442498</v>
      </c>
      <c r="AU77" s="7">
        <v>53.3000448792612</v>
      </c>
      <c r="AV77" s="8">
        <v>2.7148878307005599</v>
      </c>
      <c r="AW77" s="7">
        <v>-12.1965440841069</v>
      </c>
      <c r="AX77" s="8">
        <v>3.98357312559612</v>
      </c>
      <c r="AY77" s="7">
        <v>34.575191545172402</v>
      </c>
      <c r="AZ77" s="8">
        <v>1.39370741444932</v>
      </c>
      <c r="BA77" s="7">
        <v>36.501348480223399</v>
      </c>
      <c r="BB77" s="8">
        <v>2.46966531919198</v>
      </c>
      <c r="BC77" s="7">
        <v>34.660448878923198</v>
      </c>
      <c r="BD77" s="8">
        <v>2.41075125630103</v>
      </c>
      <c r="BE77" s="7">
        <v>-1.8408996013002199</v>
      </c>
      <c r="BF77" s="8">
        <v>3.19372821054808</v>
      </c>
      <c r="BG77" s="7">
        <v>48.6114223551591</v>
      </c>
      <c r="BH77" s="8">
        <v>1.4616613899150499</v>
      </c>
      <c r="BI77" s="7">
        <v>46.003374300723898</v>
      </c>
      <c r="BJ77" s="8">
        <v>2.33242146729043</v>
      </c>
      <c r="BK77" s="7">
        <v>49.841397093595397</v>
      </c>
      <c r="BL77" s="8">
        <v>2.4477911779456401</v>
      </c>
      <c r="BM77" s="7">
        <v>3.8380227928714499</v>
      </c>
      <c r="BN77" s="8">
        <v>3.2231151966128802</v>
      </c>
      <c r="BO77" s="7">
        <v>69.076143480527307</v>
      </c>
      <c r="BP77" s="8">
        <v>1.19177015757275</v>
      </c>
      <c r="BQ77" s="7">
        <v>69.147952107288603</v>
      </c>
      <c r="BR77" s="8">
        <v>2.6951216648392502</v>
      </c>
      <c r="BS77" s="7">
        <v>68.806119311585604</v>
      </c>
      <c r="BT77" s="8">
        <v>2.4290201385644998</v>
      </c>
      <c r="BU77" s="7">
        <v>-0.34183279570305602</v>
      </c>
      <c r="BV77" s="8">
        <v>3.6511513230128201</v>
      </c>
      <c r="BW77" s="7">
        <v>27.7972328786235</v>
      </c>
      <c r="BX77" s="8">
        <v>1.2184997073681201</v>
      </c>
      <c r="BY77" s="7">
        <v>27.747524908653102</v>
      </c>
      <c r="BZ77" s="8">
        <v>2.3876514220898701</v>
      </c>
      <c r="CA77" s="7">
        <v>29.065602593531501</v>
      </c>
      <c r="CB77" s="8">
        <v>2.4642462703550501</v>
      </c>
      <c r="CC77" s="7">
        <v>1.3180776848784099</v>
      </c>
      <c r="CD77" s="8">
        <v>3.40028231770436</v>
      </c>
      <c r="CE77" s="7">
        <v>33.2625796092508</v>
      </c>
      <c r="CF77" s="8">
        <v>1.3027939563476101</v>
      </c>
      <c r="CG77" s="7">
        <v>29.291369246461802</v>
      </c>
      <c r="CH77" s="8">
        <v>2.50484796416821</v>
      </c>
      <c r="CI77" s="7">
        <v>33.652003062769602</v>
      </c>
      <c r="CJ77" s="8">
        <v>2.6600055479472799</v>
      </c>
      <c r="CK77" s="7">
        <v>4.3606338163078204</v>
      </c>
      <c r="CL77" s="8">
        <v>3.62982058705974</v>
      </c>
      <c r="CM77" s="7">
        <v>29.085799349755899</v>
      </c>
      <c r="CN77" s="8">
        <v>1.2754205163116299</v>
      </c>
      <c r="CO77" s="7">
        <v>26.804297290230199</v>
      </c>
      <c r="CP77" s="8">
        <v>2.4730653320539102</v>
      </c>
      <c r="CQ77" s="7">
        <v>28.937757097201001</v>
      </c>
      <c r="CR77" s="8">
        <v>2.4597105064905902</v>
      </c>
      <c r="CS77" s="7">
        <v>2.1334598069708499</v>
      </c>
      <c r="CT77" s="8">
        <v>3.28764362939746</v>
      </c>
      <c r="CU77" s="7">
        <v>36.3363036756772</v>
      </c>
      <c r="CV77" s="8">
        <v>1.1879087035963301</v>
      </c>
      <c r="CW77" s="7">
        <v>31.9525328199177</v>
      </c>
      <c r="CX77" s="8">
        <v>2.7896163262973901</v>
      </c>
      <c r="CY77" s="7">
        <v>37.754823684199401</v>
      </c>
      <c r="CZ77" s="8">
        <v>2.4123726205229299</v>
      </c>
      <c r="DA77" s="7">
        <v>5.8022908642817299</v>
      </c>
      <c r="DB77" s="9">
        <v>3.5649574948516598</v>
      </c>
    </row>
    <row r="78" spans="1:106" ht="15" customHeight="1" x14ac:dyDescent="0.25">
      <c r="A78" s="6" t="s">
        <v>46</v>
      </c>
      <c r="B78" s="52">
        <v>1</v>
      </c>
      <c r="C78" s="7">
        <v>75.978089365583003</v>
      </c>
      <c r="D78" s="8">
        <v>0.91503332996949205</v>
      </c>
      <c r="E78" s="7">
        <v>76.739082492192196</v>
      </c>
      <c r="F78" s="8">
        <v>1.86237976784702</v>
      </c>
      <c r="G78" s="7">
        <v>75.652718395982106</v>
      </c>
      <c r="H78" s="8">
        <v>2.1344569777863001</v>
      </c>
      <c r="I78" s="7">
        <v>-1.08636409621015</v>
      </c>
      <c r="J78" s="8">
        <v>3.08854480952317</v>
      </c>
      <c r="K78" s="7">
        <v>79.434297160455799</v>
      </c>
      <c r="L78" s="8">
        <v>0.81221607431951504</v>
      </c>
      <c r="M78" s="7">
        <v>79.497172832592497</v>
      </c>
      <c r="N78" s="8">
        <v>2.2021069195038998</v>
      </c>
      <c r="O78" s="7">
        <v>79.599142195598603</v>
      </c>
      <c r="P78" s="8">
        <v>1.76609647696924</v>
      </c>
      <c r="Q78" s="7">
        <v>0.101969363006177</v>
      </c>
      <c r="R78" s="8">
        <v>3.1812155861903602</v>
      </c>
      <c r="S78" s="7">
        <v>81.490750151810005</v>
      </c>
      <c r="T78" s="8">
        <v>0.92685578030060201</v>
      </c>
      <c r="U78" s="7">
        <v>80.952837316340407</v>
      </c>
      <c r="V78" s="8">
        <v>2.4453325941700799</v>
      </c>
      <c r="W78" s="7">
        <v>82.553733748858306</v>
      </c>
      <c r="X78" s="8">
        <v>1.8193382620019201</v>
      </c>
      <c r="Y78" s="7">
        <v>1.60089643251789</v>
      </c>
      <c r="Z78" s="8">
        <v>3.4694692921155599</v>
      </c>
      <c r="AA78" s="7">
        <v>35.090435788057498</v>
      </c>
      <c r="AB78" s="8">
        <v>1.3671350483906901</v>
      </c>
      <c r="AC78" s="7">
        <v>32.973571627560297</v>
      </c>
      <c r="AD78" s="8">
        <v>2.3518359374042501</v>
      </c>
      <c r="AE78" s="7">
        <v>42.4800898427888</v>
      </c>
      <c r="AF78" s="8">
        <v>2.6238039839767699</v>
      </c>
      <c r="AG78" s="7">
        <v>9.5065182152284091</v>
      </c>
      <c r="AH78" s="8">
        <v>3.2005978449766301</v>
      </c>
      <c r="AI78" s="7">
        <v>67.039431842120806</v>
      </c>
      <c r="AJ78" s="8">
        <v>1.1924403993278501</v>
      </c>
      <c r="AK78" s="7">
        <v>64.346181650965406</v>
      </c>
      <c r="AL78" s="8">
        <v>2.4288612743983702</v>
      </c>
      <c r="AM78" s="7">
        <v>66.933367037827097</v>
      </c>
      <c r="AN78" s="8">
        <v>2.3503035172389999</v>
      </c>
      <c r="AO78" s="7">
        <v>2.58718538686175</v>
      </c>
      <c r="AP78" s="8">
        <v>3.50505185204229</v>
      </c>
      <c r="AQ78" s="7">
        <v>68.6355292695374</v>
      </c>
      <c r="AR78" s="8">
        <v>1.25262723889603</v>
      </c>
      <c r="AS78" s="7">
        <v>70.382716799308497</v>
      </c>
      <c r="AT78" s="8">
        <v>2.1603847164923198</v>
      </c>
      <c r="AU78" s="7">
        <v>64.136152729482404</v>
      </c>
      <c r="AV78" s="8">
        <v>2.89495183153914</v>
      </c>
      <c r="AW78" s="7">
        <v>-6.2465640698261096</v>
      </c>
      <c r="AX78" s="8">
        <v>3.4013045249539502</v>
      </c>
      <c r="AY78" s="7">
        <v>8.0571807454954598</v>
      </c>
      <c r="AZ78" s="8">
        <v>0.64874382626316296</v>
      </c>
      <c r="BA78" s="7">
        <v>9.1925422049963004</v>
      </c>
      <c r="BB78" s="8">
        <v>1.2597375988553701</v>
      </c>
      <c r="BC78" s="7">
        <v>7.7112663370278502</v>
      </c>
      <c r="BD78" s="8">
        <v>1.1870445098890201</v>
      </c>
      <c r="BE78" s="7">
        <v>-1.4812758679684499</v>
      </c>
      <c r="BF78" s="8">
        <v>1.77019482412922</v>
      </c>
      <c r="BG78" s="7">
        <v>16.262574156201701</v>
      </c>
      <c r="BH78" s="8">
        <v>1.0045536934564701</v>
      </c>
      <c r="BI78" s="7">
        <v>15.3467509492886</v>
      </c>
      <c r="BJ78" s="8">
        <v>1.63705828615093</v>
      </c>
      <c r="BK78" s="7">
        <v>20.0564497607314</v>
      </c>
      <c r="BL78" s="8">
        <v>2.2957961005885901</v>
      </c>
      <c r="BM78" s="7">
        <v>4.7096988114428404</v>
      </c>
      <c r="BN78" s="8">
        <v>2.70674289279845</v>
      </c>
      <c r="BO78" s="7">
        <v>24.661362070582602</v>
      </c>
      <c r="BP78" s="8">
        <v>1.1523347329074201</v>
      </c>
      <c r="BQ78" s="7">
        <v>21.5944592934821</v>
      </c>
      <c r="BR78" s="8">
        <v>2.03882198049698</v>
      </c>
      <c r="BS78" s="7">
        <v>30.349560200104499</v>
      </c>
      <c r="BT78" s="8">
        <v>2.5685222805132</v>
      </c>
      <c r="BU78" s="7">
        <v>8.7551009066224701</v>
      </c>
      <c r="BV78" s="8">
        <v>3.3992448119696199</v>
      </c>
      <c r="BW78" s="7">
        <v>49.929930036704903</v>
      </c>
      <c r="BX78" s="8">
        <v>1.3047901968304301</v>
      </c>
      <c r="BY78" s="7">
        <v>45.049065074522197</v>
      </c>
      <c r="BZ78" s="8">
        <v>2.75763074535881</v>
      </c>
      <c r="CA78" s="7">
        <v>56.100323604353399</v>
      </c>
      <c r="CB78" s="8">
        <v>2.69644874369751</v>
      </c>
      <c r="CC78" s="7">
        <v>11.0512585298312</v>
      </c>
      <c r="CD78" s="8">
        <v>4.2258801848789798</v>
      </c>
      <c r="CE78" s="7">
        <v>34.196871708516099</v>
      </c>
      <c r="CF78" s="8">
        <v>1.2838941339586001</v>
      </c>
      <c r="CG78" s="7">
        <v>25.435017513576401</v>
      </c>
      <c r="CH78" s="8">
        <v>2.2967420180219098</v>
      </c>
      <c r="CI78" s="7">
        <v>42.385735013990598</v>
      </c>
      <c r="CJ78" s="8">
        <v>2.8559187130668899</v>
      </c>
      <c r="CK78" s="7">
        <v>16.9507175004142</v>
      </c>
      <c r="CL78" s="8">
        <v>3.4846795902071199</v>
      </c>
      <c r="CM78" s="7">
        <v>53.684683472499799</v>
      </c>
      <c r="CN78" s="8">
        <v>1.25240361144126</v>
      </c>
      <c r="CO78" s="7">
        <v>44.452050236276101</v>
      </c>
      <c r="CP78" s="8">
        <v>2.8568882720793498</v>
      </c>
      <c r="CQ78" s="7">
        <v>59.650658522150302</v>
      </c>
      <c r="CR78" s="8">
        <v>2.6746491626573698</v>
      </c>
      <c r="CS78" s="7">
        <v>15.1986082858743</v>
      </c>
      <c r="CT78" s="8">
        <v>3.6217227725708998</v>
      </c>
      <c r="CU78" s="7">
        <v>24.1804322763893</v>
      </c>
      <c r="CV78" s="8">
        <v>1.16856532837878</v>
      </c>
      <c r="CW78" s="7">
        <v>20.338069693507201</v>
      </c>
      <c r="CX78" s="8">
        <v>1.97152751543843</v>
      </c>
      <c r="CY78" s="7">
        <v>30.470152714802602</v>
      </c>
      <c r="CZ78" s="8">
        <v>2.60387990678116</v>
      </c>
      <c r="DA78" s="7">
        <v>10.132083021295401</v>
      </c>
      <c r="DB78" s="9">
        <v>3.0729672431986601</v>
      </c>
    </row>
    <row r="79" spans="1:106" ht="15" customHeight="1" x14ac:dyDescent="0.25">
      <c r="A79" s="10" t="s">
        <v>50</v>
      </c>
      <c r="B79" s="52">
        <v>1</v>
      </c>
      <c r="C79" s="7">
        <v>54.573274029169902</v>
      </c>
      <c r="D79" s="8">
        <v>1.37724995889809</v>
      </c>
      <c r="E79" s="7">
        <v>61.984598803303399</v>
      </c>
      <c r="F79" s="8">
        <v>2.7624537392263702</v>
      </c>
      <c r="G79" s="7">
        <v>48.734771093541198</v>
      </c>
      <c r="H79" s="8">
        <v>2.4848904864832999</v>
      </c>
      <c r="I79" s="7">
        <v>-13.249827709762201</v>
      </c>
      <c r="J79" s="8">
        <v>3.6887713127239801</v>
      </c>
      <c r="K79" s="7">
        <v>62.062800393140002</v>
      </c>
      <c r="L79" s="8">
        <v>1.3557299526742901</v>
      </c>
      <c r="M79" s="7">
        <v>70.791952439747604</v>
      </c>
      <c r="N79" s="8">
        <v>2.26253566778133</v>
      </c>
      <c r="O79" s="7">
        <v>54.946523818820602</v>
      </c>
      <c r="P79" s="8">
        <v>2.5096095832390199</v>
      </c>
      <c r="Q79" s="7">
        <v>-15.845428620927001</v>
      </c>
      <c r="R79" s="8">
        <v>3.3140771925622801</v>
      </c>
      <c r="S79" s="7">
        <v>61.171357913565203</v>
      </c>
      <c r="T79" s="8">
        <v>1.2690803194342399</v>
      </c>
      <c r="U79" s="7">
        <v>68.644895824410995</v>
      </c>
      <c r="V79" s="8">
        <v>2.21492843476417</v>
      </c>
      <c r="W79" s="7">
        <v>57.041515293840703</v>
      </c>
      <c r="X79" s="8">
        <v>2.38570256853084</v>
      </c>
      <c r="Y79" s="7">
        <v>-11.6033805305703</v>
      </c>
      <c r="Z79" s="8">
        <v>3.4202559691135002</v>
      </c>
      <c r="AA79" s="7">
        <v>47.944975518708802</v>
      </c>
      <c r="AB79" s="8">
        <v>1.29291288787083</v>
      </c>
      <c r="AC79" s="7">
        <v>56.051134807003997</v>
      </c>
      <c r="AD79" s="8">
        <v>2.7593875327252499</v>
      </c>
      <c r="AE79" s="7">
        <v>41.841918632798297</v>
      </c>
      <c r="AF79" s="8">
        <v>2.37329567411135</v>
      </c>
      <c r="AG79" s="7">
        <v>-14.209216174205601</v>
      </c>
      <c r="AH79" s="8">
        <v>4.1540834419539996</v>
      </c>
      <c r="AI79" s="7">
        <v>60.8125474725854</v>
      </c>
      <c r="AJ79" s="8">
        <v>1.21589495322787</v>
      </c>
      <c r="AK79" s="7">
        <v>67.375417824624805</v>
      </c>
      <c r="AL79" s="8">
        <v>2.46536198359111</v>
      </c>
      <c r="AM79" s="7">
        <v>54.724834000304398</v>
      </c>
      <c r="AN79" s="8">
        <v>2.22215662311122</v>
      </c>
      <c r="AO79" s="7">
        <v>-12.6505838243204</v>
      </c>
      <c r="AP79" s="8">
        <v>3.4879152750721598</v>
      </c>
      <c r="AQ79" s="7">
        <v>54.605650457473402</v>
      </c>
      <c r="AR79" s="8">
        <v>1.2853452311518601</v>
      </c>
      <c r="AS79" s="7">
        <v>64.005708626205006</v>
      </c>
      <c r="AT79" s="8">
        <v>2.2398403244535099</v>
      </c>
      <c r="AU79" s="7">
        <v>51.3880443014367</v>
      </c>
      <c r="AV79" s="8">
        <v>2.3306517822903001</v>
      </c>
      <c r="AW79" s="7">
        <v>-12.617664324768301</v>
      </c>
      <c r="AX79" s="8">
        <v>3.1305471250222601</v>
      </c>
      <c r="AY79" s="7">
        <v>13.748821889483001</v>
      </c>
      <c r="AZ79" s="8">
        <v>0.82963801758941602</v>
      </c>
      <c r="BA79" s="7">
        <v>19.567302894726001</v>
      </c>
      <c r="BB79" s="8">
        <v>2.18459951735126</v>
      </c>
      <c r="BC79" s="7">
        <v>11.923251483807899</v>
      </c>
      <c r="BD79" s="8">
        <v>1.3364869249773701</v>
      </c>
      <c r="BE79" s="7">
        <v>-7.6440514109181201</v>
      </c>
      <c r="BF79" s="8">
        <v>2.31156519479828</v>
      </c>
      <c r="BG79" s="7">
        <v>36.561809790328198</v>
      </c>
      <c r="BH79" s="8">
        <v>1.25874805012743</v>
      </c>
      <c r="BI79" s="7">
        <v>42.935235612991598</v>
      </c>
      <c r="BJ79" s="8">
        <v>2.43643678392981</v>
      </c>
      <c r="BK79" s="7">
        <v>33.979602893568902</v>
      </c>
      <c r="BL79" s="8">
        <v>1.9312009138381001</v>
      </c>
      <c r="BM79" s="7">
        <v>-8.9556327194227094</v>
      </c>
      <c r="BN79" s="8">
        <v>3.1639169239953899</v>
      </c>
      <c r="BO79" s="7">
        <v>40.5042997455867</v>
      </c>
      <c r="BP79" s="8">
        <v>1.4078175511114699</v>
      </c>
      <c r="BQ79" s="7">
        <v>43.192938358399203</v>
      </c>
      <c r="BR79" s="8">
        <v>2.5389440033057</v>
      </c>
      <c r="BS79" s="7">
        <v>37.195178643928003</v>
      </c>
      <c r="BT79" s="8">
        <v>2.2236807069732598</v>
      </c>
      <c r="BU79" s="7">
        <v>-5.9977597144712602</v>
      </c>
      <c r="BV79" s="8">
        <v>3.2047608995903101</v>
      </c>
      <c r="BW79" s="7">
        <v>37.525492957634299</v>
      </c>
      <c r="BX79" s="8">
        <v>1.3122494608355899</v>
      </c>
      <c r="BY79" s="7">
        <v>40.667990776058303</v>
      </c>
      <c r="BZ79" s="8">
        <v>2.4155717348707002</v>
      </c>
      <c r="CA79" s="7">
        <v>35.016488029361803</v>
      </c>
      <c r="CB79" s="8">
        <v>2.1596716115135699</v>
      </c>
      <c r="CC79" s="7">
        <v>-5.6515027466965302</v>
      </c>
      <c r="CD79" s="8">
        <v>3.1078944605203702</v>
      </c>
      <c r="CE79" s="7">
        <v>56.998295355406199</v>
      </c>
      <c r="CF79" s="8">
        <v>1.4099090862155099</v>
      </c>
      <c r="CG79" s="7">
        <v>62.294176626448902</v>
      </c>
      <c r="CH79" s="8">
        <v>2.6429431521723701</v>
      </c>
      <c r="CI79" s="7">
        <v>49.851448967596902</v>
      </c>
      <c r="CJ79" s="8">
        <v>2.6010259044323401</v>
      </c>
      <c r="CK79" s="7">
        <v>-12.4427276588521</v>
      </c>
      <c r="CL79" s="8">
        <v>3.7130919311893198</v>
      </c>
      <c r="CM79" s="7">
        <v>52.904167385787296</v>
      </c>
      <c r="CN79" s="8">
        <v>1.3375902613569</v>
      </c>
      <c r="CO79" s="7">
        <v>56.529069591223802</v>
      </c>
      <c r="CP79" s="8">
        <v>2.6837571030815601</v>
      </c>
      <c r="CQ79" s="7">
        <v>49.623546159822702</v>
      </c>
      <c r="CR79" s="8">
        <v>2.3594915789306898</v>
      </c>
      <c r="CS79" s="7">
        <v>-6.9055234314010301</v>
      </c>
      <c r="CT79" s="8">
        <v>3.6634854557481802</v>
      </c>
      <c r="CU79" s="7">
        <v>37.362828766108102</v>
      </c>
      <c r="CV79" s="8">
        <v>1.48288048032745</v>
      </c>
      <c r="CW79" s="7">
        <v>42.550118281560401</v>
      </c>
      <c r="CX79" s="8">
        <v>2.7151238523932002</v>
      </c>
      <c r="CY79" s="7">
        <v>30.229252481898602</v>
      </c>
      <c r="CZ79" s="8">
        <v>2.1978712666055298</v>
      </c>
      <c r="DA79" s="7">
        <v>-12.320865799661799</v>
      </c>
      <c r="DB79" s="9">
        <v>3.5304151760793498</v>
      </c>
    </row>
    <row r="80" spans="1:106" ht="15" customHeight="1" x14ac:dyDescent="0.25">
      <c r="A80" s="10" t="s">
        <v>55</v>
      </c>
      <c r="B80" s="52">
        <v>1</v>
      </c>
      <c r="C80" s="7">
        <v>31.930730881282599</v>
      </c>
      <c r="D80" s="8">
        <v>1.2023069242806499</v>
      </c>
      <c r="E80" s="7">
        <v>28.421965060647299</v>
      </c>
      <c r="F80" s="8">
        <v>2.5320021781776401</v>
      </c>
      <c r="G80" s="7">
        <v>35.441991097396397</v>
      </c>
      <c r="H80" s="8">
        <v>2.2215555802065499</v>
      </c>
      <c r="I80" s="7">
        <v>7.0200260367490603</v>
      </c>
      <c r="J80" s="8">
        <v>3.09016891972633</v>
      </c>
      <c r="K80" s="7">
        <v>18.931394390382401</v>
      </c>
      <c r="L80" s="8">
        <v>0.86357147358064701</v>
      </c>
      <c r="M80" s="7">
        <v>22.3750389497153</v>
      </c>
      <c r="N80" s="8">
        <v>2.30678340692323</v>
      </c>
      <c r="O80" s="7">
        <v>17.998001181355399</v>
      </c>
      <c r="P80" s="8">
        <v>1.8022226493922</v>
      </c>
      <c r="Q80" s="7">
        <v>-4.37703776835985</v>
      </c>
      <c r="R80" s="8">
        <v>2.9553414664225901</v>
      </c>
      <c r="S80" s="7">
        <v>31.975515978924101</v>
      </c>
      <c r="T80" s="8">
        <v>0.97981529504554599</v>
      </c>
      <c r="U80" s="7">
        <v>34.809826649468498</v>
      </c>
      <c r="V80" s="8">
        <v>2.4243636605798899</v>
      </c>
      <c r="W80" s="7">
        <v>31.342494230010299</v>
      </c>
      <c r="X80" s="8">
        <v>2.2405025966224499</v>
      </c>
      <c r="Y80" s="7">
        <v>-3.4673324194581698</v>
      </c>
      <c r="Z80" s="8">
        <v>3.1466016239994801</v>
      </c>
      <c r="AA80" s="7">
        <v>59.565777937559602</v>
      </c>
      <c r="AB80" s="8">
        <v>1.2225679246505701</v>
      </c>
      <c r="AC80" s="7">
        <v>55.001057298619699</v>
      </c>
      <c r="AD80" s="8">
        <v>2.9315311675881</v>
      </c>
      <c r="AE80" s="7">
        <v>59.5704702219656</v>
      </c>
      <c r="AF80" s="8">
        <v>2.4532516809540699</v>
      </c>
      <c r="AG80" s="7">
        <v>4.5694129233459204</v>
      </c>
      <c r="AH80" s="8">
        <v>3.7916567481703498</v>
      </c>
      <c r="AI80" s="7">
        <v>49.399766797203803</v>
      </c>
      <c r="AJ80" s="8">
        <v>1.0511074418558</v>
      </c>
      <c r="AK80" s="7">
        <v>49.450027033855399</v>
      </c>
      <c r="AL80" s="8">
        <v>2.4751892576082901</v>
      </c>
      <c r="AM80" s="7">
        <v>52.159154348238303</v>
      </c>
      <c r="AN80" s="8">
        <v>2.44010938401297</v>
      </c>
      <c r="AO80" s="7">
        <v>2.7091273143828798</v>
      </c>
      <c r="AP80" s="8">
        <v>3.63774683845699</v>
      </c>
      <c r="AQ80" s="7">
        <v>53.3813963639072</v>
      </c>
      <c r="AR80" s="8">
        <v>1.1727535768739601</v>
      </c>
      <c r="AS80" s="7">
        <v>61.774068884085104</v>
      </c>
      <c r="AT80" s="8">
        <v>2.3396321004968899</v>
      </c>
      <c r="AU80" s="7">
        <v>44.5615815260497</v>
      </c>
      <c r="AV80" s="8">
        <v>2.3237748403742202</v>
      </c>
      <c r="AW80" s="7">
        <v>-17.2124873580353</v>
      </c>
      <c r="AX80" s="8">
        <v>3.22561298491765</v>
      </c>
      <c r="AY80" s="7">
        <v>12.3079932009323</v>
      </c>
      <c r="AZ80" s="8">
        <v>0.83359198992260397</v>
      </c>
      <c r="BA80" s="7">
        <v>16.4907551895813</v>
      </c>
      <c r="BB80" s="8">
        <v>1.6400638101357601</v>
      </c>
      <c r="BC80" s="7">
        <v>9.5838144280121291</v>
      </c>
      <c r="BD80" s="8">
        <v>1.2459496040076501</v>
      </c>
      <c r="BE80" s="7">
        <v>-6.9069407615691301</v>
      </c>
      <c r="BF80" s="8">
        <v>1.96468206543102</v>
      </c>
      <c r="BG80" s="7">
        <v>26.138554359411099</v>
      </c>
      <c r="BH80" s="8">
        <v>0.96392071901964704</v>
      </c>
      <c r="BI80" s="7">
        <v>22.713189984815699</v>
      </c>
      <c r="BJ80" s="8">
        <v>2.2538256007324202</v>
      </c>
      <c r="BK80" s="7">
        <v>25.1759575128557</v>
      </c>
      <c r="BL80" s="8">
        <v>2.02350614085905</v>
      </c>
      <c r="BM80" s="7">
        <v>2.4627675280399499</v>
      </c>
      <c r="BN80" s="8">
        <v>3.4556409930199798</v>
      </c>
      <c r="BO80" s="7">
        <v>54.427631159599599</v>
      </c>
      <c r="BP80" s="8">
        <v>1.20221664010615</v>
      </c>
      <c r="BQ80" s="7">
        <v>53.415857807030697</v>
      </c>
      <c r="BR80" s="8">
        <v>2.1458250087913902</v>
      </c>
      <c r="BS80" s="7">
        <v>50.6899227134884</v>
      </c>
      <c r="BT80" s="8">
        <v>2.4718199297751302</v>
      </c>
      <c r="BU80" s="7">
        <v>-2.7259350935422502</v>
      </c>
      <c r="BV80" s="8">
        <v>3.0563197138328801</v>
      </c>
      <c r="BW80" s="7">
        <v>40.6245969538545</v>
      </c>
      <c r="BX80" s="8">
        <v>1.0097887595310899</v>
      </c>
      <c r="BY80" s="7">
        <v>37.721211541178697</v>
      </c>
      <c r="BZ80" s="8">
        <v>2.1030868166066399</v>
      </c>
      <c r="CA80" s="7">
        <v>42.163540065811297</v>
      </c>
      <c r="CB80" s="8">
        <v>2.34169285963107</v>
      </c>
      <c r="CC80" s="7">
        <v>4.44232852463265</v>
      </c>
      <c r="CD80" s="8">
        <v>2.9475543302604601</v>
      </c>
      <c r="CE80" s="7">
        <v>51.687866908372797</v>
      </c>
      <c r="CF80" s="8">
        <v>0.97941061602371904</v>
      </c>
      <c r="CG80" s="7">
        <v>49.296806898091297</v>
      </c>
      <c r="CH80" s="8">
        <v>2.4129740443378398</v>
      </c>
      <c r="CI80" s="7">
        <v>53.751560780612103</v>
      </c>
      <c r="CJ80" s="8">
        <v>2.2428326123556701</v>
      </c>
      <c r="CK80" s="7">
        <v>4.4547538825208104</v>
      </c>
      <c r="CL80" s="8">
        <v>3.32248260044598</v>
      </c>
      <c r="CM80" s="7">
        <v>36.482057268668903</v>
      </c>
      <c r="CN80" s="8">
        <v>1.1514946075450401</v>
      </c>
      <c r="CO80" s="7">
        <v>33.2194438688012</v>
      </c>
      <c r="CP80" s="8">
        <v>2.2783621946693802</v>
      </c>
      <c r="CQ80" s="7">
        <v>39.769642197919502</v>
      </c>
      <c r="CR80" s="8">
        <v>2.1627813374507401</v>
      </c>
      <c r="CS80" s="7">
        <v>6.5501983291182997</v>
      </c>
      <c r="CT80" s="8">
        <v>3.2533323343887202</v>
      </c>
      <c r="CU80" s="7">
        <v>21.901811291592001</v>
      </c>
      <c r="CV80" s="8">
        <v>0.94951851630641704</v>
      </c>
      <c r="CW80" s="7">
        <v>20.877162406590099</v>
      </c>
      <c r="CX80" s="8">
        <v>1.9393716761549</v>
      </c>
      <c r="CY80" s="7">
        <v>20.386593371399801</v>
      </c>
      <c r="CZ80" s="8">
        <v>1.9511009967798001</v>
      </c>
      <c r="DA80" s="7">
        <v>-0.49056903519033301</v>
      </c>
      <c r="DB80" s="9">
        <v>2.9293877893436302</v>
      </c>
    </row>
    <row r="81" spans="1:106" ht="15" customHeight="1" x14ac:dyDescent="0.25">
      <c r="A81" s="10" t="s">
        <v>57</v>
      </c>
      <c r="B81" s="52">
        <v>1</v>
      </c>
      <c r="C81" s="7">
        <v>41.567970689752499</v>
      </c>
      <c r="D81" s="8">
        <v>1.1163012106278101</v>
      </c>
      <c r="E81" s="7">
        <v>42.115855919061701</v>
      </c>
      <c r="F81" s="8">
        <v>2.13204543740305</v>
      </c>
      <c r="G81" s="7">
        <v>41.025121502010101</v>
      </c>
      <c r="H81" s="8">
        <v>2.6762020605279799</v>
      </c>
      <c r="I81" s="7">
        <v>-1.09073441705167</v>
      </c>
      <c r="J81" s="8">
        <v>3.2833323951223399</v>
      </c>
      <c r="K81" s="7">
        <v>32.595002314270701</v>
      </c>
      <c r="L81" s="8">
        <v>1.1826253405918301</v>
      </c>
      <c r="M81" s="7">
        <v>34.2797498250305</v>
      </c>
      <c r="N81" s="8">
        <v>2.2483075752436301</v>
      </c>
      <c r="O81" s="7">
        <v>31.695809325189</v>
      </c>
      <c r="P81" s="8">
        <v>2.5815673858861001</v>
      </c>
      <c r="Q81" s="7">
        <v>-2.5839404998415199</v>
      </c>
      <c r="R81" s="8">
        <v>2.9459820781975798</v>
      </c>
      <c r="S81" s="7">
        <v>32.695880099559801</v>
      </c>
      <c r="T81" s="8">
        <v>1.10051500343276</v>
      </c>
      <c r="U81" s="7">
        <v>31.615258398453101</v>
      </c>
      <c r="V81" s="8">
        <v>2.23129978989803</v>
      </c>
      <c r="W81" s="7">
        <v>32.466490030410299</v>
      </c>
      <c r="X81" s="8">
        <v>2.2711686079122702</v>
      </c>
      <c r="Y81" s="7">
        <v>0.851231631957166</v>
      </c>
      <c r="Z81" s="8">
        <v>3.0777317350127298</v>
      </c>
      <c r="AA81" s="7">
        <v>60.250910154074198</v>
      </c>
      <c r="AB81" s="8">
        <v>1.17534054000594</v>
      </c>
      <c r="AC81" s="7">
        <v>61.667932633569997</v>
      </c>
      <c r="AD81" s="8">
        <v>2.11008857645631</v>
      </c>
      <c r="AE81" s="7">
        <v>57.097127036828702</v>
      </c>
      <c r="AF81" s="8">
        <v>2.2585032136608101</v>
      </c>
      <c r="AG81" s="7">
        <v>-4.5708055967412404</v>
      </c>
      <c r="AH81" s="8">
        <v>3.1774435458269199</v>
      </c>
      <c r="AI81" s="7">
        <v>41.759505549297103</v>
      </c>
      <c r="AJ81" s="8">
        <v>0.85752823567314096</v>
      </c>
      <c r="AK81" s="7">
        <v>46.536638670701002</v>
      </c>
      <c r="AL81" s="8">
        <v>2.4058215115277402</v>
      </c>
      <c r="AM81" s="7">
        <v>38.319570906861898</v>
      </c>
      <c r="AN81" s="8">
        <v>2.16260868018411</v>
      </c>
      <c r="AO81" s="7">
        <v>-8.2170677638391005</v>
      </c>
      <c r="AP81" s="8">
        <v>3.1634036074079002</v>
      </c>
      <c r="AQ81" s="7">
        <v>42.397041897856703</v>
      </c>
      <c r="AR81" s="8">
        <v>0.82381619120331095</v>
      </c>
      <c r="AS81" s="7">
        <v>53.597170011358799</v>
      </c>
      <c r="AT81" s="8">
        <v>2.1169603933120298</v>
      </c>
      <c r="AU81" s="7">
        <v>35.396670119191803</v>
      </c>
      <c r="AV81" s="8">
        <v>2.1123560065754399</v>
      </c>
      <c r="AW81" s="7">
        <v>-18.200499892167102</v>
      </c>
      <c r="AX81" s="8">
        <v>2.9880477991155598</v>
      </c>
      <c r="AY81" s="7">
        <v>11.068322870813001</v>
      </c>
      <c r="AZ81" s="8">
        <v>0.66794908558855803</v>
      </c>
      <c r="BA81" s="7">
        <v>16.4596841894123</v>
      </c>
      <c r="BB81" s="8">
        <v>1.7478087404762801</v>
      </c>
      <c r="BC81" s="7">
        <v>6.7696435947554097</v>
      </c>
      <c r="BD81" s="8">
        <v>0.952511960131461</v>
      </c>
      <c r="BE81" s="7">
        <v>-9.6900405946569297</v>
      </c>
      <c r="BF81" s="8">
        <v>1.9191386358895699</v>
      </c>
      <c r="BG81" s="7">
        <v>52.408316861312798</v>
      </c>
      <c r="BH81" s="8">
        <v>1.2120897254851</v>
      </c>
      <c r="BI81" s="7">
        <v>52.086790075615397</v>
      </c>
      <c r="BJ81" s="8">
        <v>2.14677318300255</v>
      </c>
      <c r="BK81" s="7">
        <v>49.033018129317497</v>
      </c>
      <c r="BL81" s="8">
        <v>2.2708962633852101</v>
      </c>
      <c r="BM81" s="7">
        <v>-3.0537719462978599</v>
      </c>
      <c r="BN81" s="8">
        <v>3.0806325619908201</v>
      </c>
      <c r="BO81" s="7">
        <v>48.302352848159899</v>
      </c>
      <c r="BP81" s="8">
        <v>0.83748829141724201</v>
      </c>
      <c r="BQ81" s="7">
        <v>50.887174799183903</v>
      </c>
      <c r="BR81" s="8">
        <v>2.0306662967119702</v>
      </c>
      <c r="BS81" s="7">
        <v>45.122964560159097</v>
      </c>
      <c r="BT81" s="8">
        <v>2.0885471200714201</v>
      </c>
      <c r="BU81" s="7">
        <v>-5.7642102390248704</v>
      </c>
      <c r="BV81" s="8">
        <v>2.9039041604591902</v>
      </c>
      <c r="BW81" s="7">
        <v>41.562681243032202</v>
      </c>
      <c r="BX81" s="8">
        <v>1.08592825654985</v>
      </c>
      <c r="BY81" s="7">
        <v>46.868730077285797</v>
      </c>
      <c r="BZ81" s="8">
        <v>2.6573289036265701</v>
      </c>
      <c r="CA81" s="7">
        <v>35.463919173652101</v>
      </c>
      <c r="CB81" s="8">
        <v>1.9382505305513</v>
      </c>
      <c r="CC81" s="7">
        <v>-11.404810903633701</v>
      </c>
      <c r="CD81" s="8">
        <v>3.34486215132568</v>
      </c>
      <c r="CE81" s="7">
        <v>45.760911539111</v>
      </c>
      <c r="CF81" s="8">
        <v>0.90799956933158599</v>
      </c>
      <c r="CG81" s="7">
        <v>49.819035233062799</v>
      </c>
      <c r="CH81" s="8">
        <v>2.1275168192527598</v>
      </c>
      <c r="CI81" s="7">
        <v>41.697998018089599</v>
      </c>
      <c r="CJ81" s="8">
        <v>2.0530642494318898</v>
      </c>
      <c r="CK81" s="7">
        <v>-8.1210372149732795</v>
      </c>
      <c r="CL81" s="8">
        <v>2.9269098260036599</v>
      </c>
      <c r="CM81" s="7">
        <v>63.144945603437797</v>
      </c>
      <c r="CN81" s="8">
        <v>1.0832207560455001</v>
      </c>
      <c r="CO81" s="7">
        <v>64.716718890684405</v>
      </c>
      <c r="CP81" s="8">
        <v>2.02319494789021</v>
      </c>
      <c r="CQ81" s="7">
        <v>59.919100402211498</v>
      </c>
      <c r="CR81" s="8">
        <v>2.3490297907789799</v>
      </c>
      <c r="CS81" s="7">
        <v>-4.7976184884729101</v>
      </c>
      <c r="CT81" s="8">
        <v>3.2083481513688099</v>
      </c>
      <c r="CU81" s="7">
        <v>34.882621412111099</v>
      </c>
      <c r="CV81" s="8">
        <v>0.96836178061857903</v>
      </c>
      <c r="CW81" s="7">
        <v>39.543296503367401</v>
      </c>
      <c r="CX81" s="8">
        <v>2.2250859967875698</v>
      </c>
      <c r="CY81" s="7">
        <v>32.580938707701399</v>
      </c>
      <c r="CZ81" s="8">
        <v>1.8672839526859299</v>
      </c>
      <c r="DA81" s="7">
        <v>-6.9623577956660103</v>
      </c>
      <c r="DB81" s="9">
        <v>3.0536308606424498</v>
      </c>
    </row>
    <row r="82" spans="1:106" ht="15" customHeight="1" x14ac:dyDescent="0.25">
      <c r="A82" s="10" t="s">
        <v>59</v>
      </c>
      <c r="B82" s="52">
        <v>1</v>
      </c>
      <c r="C82" s="7">
        <v>21.335160916724298</v>
      </c>
      <c r="D82" s="8">
        <v>0.99716201638361002</v>
      </c>
      <c r="E82" s="7">
        <v>22.1801086333403</v>
      </c>
      <c r="F82" s="8">
        <v>1.8529970673935401</v>
      </c>
      <c r="G82" s="7">
        <v>21.5038415454048</v>
      </c>
      <c r="H82" s="8">
        <v>1.5527082646366801</v>
      </c>
      <c r="I82" s="7">
        <v>-0.67626708793550006</v>
      </c>
      <c r="J82" s="8">
        <v>2.4476991361757201</v>
      </c>
      <c r="K82" s="7">
        <v>29.8669855188128</v>
      </c>
      <c r="L82" s="8">
        <v>1.1990892480921</v>
      </c>
      <c r="M82" s="7">
        <v>35.510890040952397</v>
      </c>
      <c r="N82" s="8">
        <v>2.4346727233942</v>
      </c>
      <c r="O82" s="7">
        <v>30.7622582997137</v>
      </c>
      <c r="P82" s="8">
        <v>1.9786708668625701</v>
      </c>
      <c r="Q82" s="7">
        <v>-4.7486317412387402</v>
      </c>
      <c r="R82" s="8">
        <v>3.2162868267979698</v>
      </c>
      <c r="S82" s="7">
        <v>16.1816039465165</v>
      </c>
      <c r="T82" s="8">
        <v>1.0559520602489101</v>
      </c>
      <c r="U82" s="7">
        <v>21.273836789360701</v>
      </c>
      <c r="V82" s="8">
        <v>2.3397094331487298</v>
      </c>
      <c r="W82" s="7">
        <v>15.850601308436501</v>
      </c>
      <c r="X82" s="8">
        <v>1.5167726997097299</v>
      </c>
      <c r="Y82" s="7">
        <v>-5.4232354809242</v>
      </c>
      <c r="Z82" s="8">
        <v>2.6039296619469998</v>
      </c>
      <c r="AA82" s="7">
        <v>38.330933635624802</v>
      </c>
      <c r="AB82" s="8">
        <v>1.2415738838458601</v>
      </c>
      <c r="AC82" s="7">
        <v>40.072824800845403</v>
      </c>
      <c r="AD82" s="8">
        <v>2.7403839255789602</v>
      </c>
      <c r="AE82" s="7">
        <v>38.822621857411903</v>
      </c>
      <c r="AF82" s="8">
        <v>2.2009028031570401</v>
      </c>
      <c r="AG82" s="7">
        <v>-1.25020294343354</v>
      </c>
      <c r="AH82" s="8">
        <v>3.4891398419810802</v>
      </c>
      <c r="AI82" s="7">
        <v>48.141423052003503</v>
      </c>
      <c r="AJ82" s="8">
        <v>1.3397992191986701</v>
      </c>
      <c r="AK82" s="7">
        <v>50.517670134391402</v>
      </c>
      <c r="AL82" s="8">
        <v>2.86446377354474</v>
      </c>
      <c r="AM82" s="7">
        <v>45.915106831242397</v>
      </c>
      <c r="AN82" s="8">
        <v>2.1910514796705498</v>
      </c>
      <c r="AO82" s="7">
        <v>-4.6025633031489104</v>
      </c>
      <c r="AP82" s="8">
        <v>3.4837613302580102</v>
      </c>
      <c r="AQ82" s="7">
        <v>41.037642498395101</v>
      </c>
      <c r="AR82" s="8">
        <v>1.0251682790807899</v>
      </c>
      <c r="AS82" s="7">
        <v>49.436126690074602</v>
      </c>
      <c r="AT82" s="8">
        <v>2.4923891845177399</v>
      </c>
      <c r="AU82" s="7">
        <v>34.821034047312601</v>
      </c>
      <c r="AV82" s="8">
        <v>2.2880655717474401</v>
      </c>
      <c r="AW82" s="7">
        <v>-14.615092642762001</v>
      </c>
      <c r="AX82" s="8">
        <v>3.3116852157888599</v>
      </c>
      <c r="AY82" s="7">
        <v>6.9219580237552396</v>
      </c>
      <c r="AZ82" s="8">
        <v>0.66767090846063903</v>
      </c>
      <c r="BA82" s="7">
        <v>9.2689719963310697</v>
      </c>
      <c r="BB82" s="8">
        <v>1.6162765970779001</v>
      </c>
      <c r="BC82" s="7">
        <v>8.8192718368632406</v>
      </c>
      <c r="BD82" s="8">
        <v>1.3637831338759101</v>
      </c>
      <c r="BE82" s="7">
        <v>-0.44970015946783398</v>
      </c>
      <c r="BF82" s="8">
        <v>2.0560787755160201</v>
      </c>
      <c r="BG82" s="7">
        <v>30.794810671919802</v>
      </c>
      <c r="BH82" s="8">
        <v>1.2116925810916901</v>
      </c>
      <c r="BI82" s="7">
        <v>32.503226808757198</v>
      </c>
      <c r="BJ82" s="8">
        <v>2.37527043672551</v>
      </c>
      <c r="BK82" s="7">
        <v>30.899917672207199</v>
      </c>
      <c r="BL82" s="8">
        <v>2.3047616908472799</v>
      </c>
      <c r="BM82" s="7">
        <v>-1.60330913655005</v>
      </c>
      <c r="BN82" s="8">
        <v>3.1985103573389702</v>
      </c>
      <c r="BO82" s="7">
        <v>48.478136351980197</v>
      </c>
      <c r="BP82" s="8">
        <v>1.39860413569592</v>
      </c>
      <c r="BQ82" s="7">
        <v>51.336008581104601</v>
      </c>
      <c r="BR82" s="8">
        <v>2.47390817299567</v>
      </c>
      <c r="BS82" s="7">
        <v>48.569414976257903</v>
      </c>
      <c r="BT82" s="8">
        <v>2.4565382718799902</v>
      </c>
      <c r="BU82" s="7">
        <v>-2.7665936048467499</v>
      </c>
      <c r="BV82" s="8">
        <v>3.2592814968231698</v>
      </c>
      <c r="BW82" s="7">
        <v>32.361549924422299</v>
      </c>
      <c r="BX82" s="8">
        <v>1.1943708741094901</v>
      </c>
      <c r="BY82" s="7">
        <v>32.752959175874899</v>
      </c>
      <c r="BZ82" s="8">
        <v>2.2226421337748099</v>
      </c>
      <c r="CA82" s="7">
        <v>36.464002467209198</v>
      </c>
      <c r="CB82" s="8">
        <v>2.6702454805665998</v>
      </c>
      <c r="CC82" s="7">
        <v>3.7110432913342501</v>
      </c>
      <c r="CD82" s="8">
        <v>3.73597574025391</v>
      </c>
      <c r="CE82" s="7">
        <v>45.195163871911298</v>
      </c>
      <c r="CF82" s="8">
        <v>1.4167742891795001</v>
      </c>
      <c r="CG82" s="7">
        <v>48.337064729608798</v>
      </c>
      <c r="CH82" s="8">
        <v>2.70901655225508</v>
      </c>
      <c r="CI82" s="7">
        <v>42.813595201356698</v>
      </c>
      <c r="CJ82" s="8">
        <v>2.2603280799553298</v>
      </c>
      <c r="CK82" s="7">
        <v>-5.52346952825211</v>
      </c>
      <c r="CL82" s="8">
        <v>3.5668016023970801</v>
      </c>
      <c r="CM82" s="7">
        <v>26.969807302493301</v>
      </c>
      <c r="CN82" s="8">
        <v>1.14450375275299</v>
      </c>
      <c r="CO82" s="7">
        <v>28.361238293208199</v>
      </c>
      <c r="CP82" s="8">
        <v>2.2647153533400002</v>
      </c>
      <c r="CQ82" s="7">
        <v>30.772638128369898</v>
      </c>
      <c r="CR82" s="8">
        <v>2.5778237219369999</v>
      </c>
      <c r="CS82" s="7">
        <v>2.4113998351616601</v>
      </c>
      <c r="CT82" s="8">
        <v>3.60019376660484</v>
      </c>
      <c r="CU82" s="7">
        <v>31.355119305596599</v>
      </c>
      <c r="CV82" s="8">
        <v>1.3637805272741901</v>
      </c>
      <c r="CW82" s="7">
        <v>35.095118635467003</v>
      </c>
      <c r="CX82" s="8">
        <v>2.59441440502281</v>
      </c>
      <c r="CY82" s="7">
        <v>34.031835116353101</v>
      </c>
      <c r="CZ82" s="8">
        <v>2.6663146396890198</v>
      </c>
      <c r="DA82" s="7">
        <v>-1.0632835191139201</v>
      </c>
      <c r="DB82" s="9">
        <v>3.0821069777217498</v>
      </c>
    </row>
    <row r="83" spans="1:106" ht="15" customHeight="1" x14ac:dyDescent="0.25">
      <c r="A83" s="10" t="s">
        <v>60</v>
      </c>
      <c r="B83" s="52">
        <v>1</v>
      </c>
      <c r="C83" s="7">
        <v>43.036894975408202</v>
      </c>
      <c r="D83" s="8">
        <v>1.7991639530647101</v>
      </c>
      <c r="E83" s="7">
        <v>41.37953564459</v>
      </c>
      <c r="F83" s="8">
        <v>2.91379150746591</v>
      </c>
      <c r="G83" s="7">
        <v>42.874251543390102</v>
      </c>
      <c r="H83" s="8">
        <v>3.5343273475258998</v>
      </c>
      <c r="I83" s="7">
        <v>1.4947158988001601</v>
      </c>
      <c r="J83" s="8">
        <v>4.39222419898024</v>
      </c>
      <c r="K83" s="7">
        <v>42.065945303503703</v>
      </c>
      <c r="L83" s="8">
        <v>1.7460397125395299</v>
      </c>
      <c r="M83" s="7">
        <v>38.928529431193901</v>
      </c>
      <c r="N83" s="8">
        <v>2.9971820654649401</v>
      </c>
      <c r="O83" s="7">
        <v>46.503376330514101</v>
      </c>
      <c r="P83" s="8">
        <v>3.0668604119935199</v>
      </c>
      <c r="Q83" s="7">
        <v>7.5748468993201801</v>
      </c>
      <c r="R83" s="8">
        <v>3.8516706178668199</v>
      </c>
      <c r="S83" s="7">
        <v>43.837557809933102</v>
      </c>
      <c r="T83" s="8">
        <v>1.7879155911940201</v>
      </c>
      <c r="U83" s="7">
        <v>43.4054919122283</v>
      </c>
      <c r="V83" s="8">
        <v>3.01683602471484</v>
      </c>
      <c r="W83" s="7">
        <v>47.135290236170903</v>
      </c>
      <c r="X83" s="8">
        <v>3.2094091031933898</v>
      </c>
      <c r="Y83" s="7">
        <v>3.7297983239425498</v>
      </c>
      <c r="Z83" s="8">
        <v>3.96751806463545</v>
      </c>
      <c r="AA83" s="7">
        <v>41.573396725119103</v>
      </c>
      <c r="AB83" s="8">
        <v>1.7728273576736</v>
      </c>
      <c r="AC83" s="7">
        <v>49.916722434665502</v>
      </c>
      <c r="AD83" s="8">
        <v>3.2592072136153099</v>
      </c>
      <c r="AE83" s="7">
        <v>41.786791782273802</v>
      </c>
      <c r="AF83" s="8">
        <v>3.1882276567671499</v>
      </c>
      <c r="AG83" s="7">
        <v>-8.1299306523916606</v>
      </c>
      <c r="AH83" s="8">
        <v>3.99967535164012</v>
      </c>
      <c r="AI83" s="7">
        <v>41.857773504220901</v>
      </c>
      <c r="AJ83" s="8">
        <v>1.5102449792796</v>
      </c>
      <c r="AK83" s="7">
        <v>45.160706746551199</v>
      </c>
      <c r="AL83" s="8">
        <v>2.9961406049445301</v>
      </c>
      <c r="AM83" s="7">
        <v>39.2321534413366</v>
      </c>
      <c r="AN83" s="8">
        <v>2.9926587004355301</v>
      </c>
      <c r="AO83" s="7">
        <v>-5.9285533052146198</v>
      </c>
      <c r="AP83" s="8">
        <v>4.0638118860066701</v>
      </c>
      <c r="AQ83" s="7">
        <v>41.872467653934599</v>
      </c>
      <c r="AR83" s="8">
        <v>1.50519895528562</v>
      </c>
      <c r="AS83" s="7">
        <v>49.895968299554497</v>
      </c>
      <c r="AT83" s="8">
        <v>2.9055393251566</v>
      </c>
      <c r="AU83" s="7">
        <v>38.057892494128602</v>
      </c>
      <c r="AV83" s="8">
        <v>2.6822912306697302</v>
      </c>
      <c r="AW83" s="7">
        <v>-11.8380758054259</v>
      </c>
      <c r="AX83" s="8">
        <v>3.3888904909080799</v>
      </c>
      <c r="AY83" s="7">
        <v>11.3426157334971</v>
      </c>
      <c r="AZ83" s="8">
        <v>0.90121749754848701</v>
      </c>
      <c r="BA83" s="7">
        <v>13.7230099940238</v>
      </c>
      <c r="BB83" s="8">
        <v>1.9201911837705901</v>
      </c>
      <c r="BC83" s="7">
        <v>9.8877389152492405</v>
      </c>
      <c r="BD83" s="8">
        <v>1.41758916222071</v>
      </c>
      <c r="BE83" s="7">
        <v>-3.8352710787745301</v>
      </c>
      <c r="BF83" s="8">
        <v>2.2937608299146302</v>
      </c>
      <c r="BG83" s="7">
        <v>32.825158213370102</v>
      </c>
      <c r="BH83" s="8">
        <v>1.2737487972354899</v>
      </c>
      <c r="BI83" s="7">
        <v>35.034647456602002</v>
      </c>
      <c r="BJ83" s="8">
        <v>2.3012963824167798</v>
      </c>
      <c r="BK83" s="7">
        <v>33.343154962394898</v>
      </c>
      <c r="BL83" s="8">
        <v>2.9270676041694998</v>
      </c>
      <c r="BM83" s="7">
        <v>-1.6914924942071301</v>
      </c>
      <c r="BN83" s="8">
        <v>3.9120061406061799</v>
      </c>
      <c r="BO83" s="7">
        <v>31.425385207164801</v>
      </c>
      <c r="BP83" s="8">
        <v>1.1985434841135101</v>
      </c>
      <c r="BQ83" s="7">
        <v>31.136247277137599</v>
      </c>
      <c r="BR83" s="8">
        <v>2.8235207839635099</v>
      </c>
      <c r="BS83" s="7">
        <v>31.2406795305962</v>
      </c>
      <c r="BT83" s="8">
        <v>2.3667263697971102</v>
      </c>
      <c r="BU83" s="7">
        <v>0.104432253458629</v>
      </c>
      <c r="BV83" s="8">
        <v>3.70649882285187</v>
      </c>
      <c r="BW83" s="7">
        <v>28.251106564107399</v>
      </c>
      <c r="BX83" s="8">
        <v>1.4326142616895401</v>
      </c>
      <c r="BY83" s="7">
        <v>25.641356595621499</v>
      </c>
      <c r="BZ83" s="8">
        <v>2.8828091874196802</v>
      </c>
      <c r="CA83" s="7">
        <v>29.136631923987402</v>
      </c>
      <c r="CB83" s="8">
        <v>2.4152325127230898</v>
      </c>
      <c r="CC83" s="7">
        <v>3.4952753283659499</v>
      </c>
      <c r="CD83" s="8">
        <v>3.6950140235026998</v>
      </c>
      <c r="CE83" s="7">
        <v>28.9951722997574</v>
      </c>
      <c r="CF83" s="8">
        <v>1.2691355279873799</v>
      </c>
      <c r="CG83" s="7">
        <v>30.000218197362301</v>
      </c>
      <c r="CH83" s="8">
        <v>2.5548629712869402</v>
      </c>
      <c r="CI83" s="7">
        <v>26.8466324510843</v>
      </c>
      <c r="CJ83" s="8">
        <v>2.2928772769250401</v>
      </c>
      <c r="CK83" s="7">
        <v>-3.1535857462780199</v>
      </c>
      <c r="CL83" s="8">
        <v>3.2492026701664201</v>
      </c>
      <c r="CM83" s="7">
        <v>35.493762777552398</v>
      </c>
      <c r="CN83" s="8">
        <v>1.2497051532993</v>
      </c>
      <c r="CO83" s="7">
        <v>39.371064795990002</v>
      </c>
      <c r="CP83" s="8">
        <v>2.65818071416196</v>
      </c>
      <c r="CQ83" s="7">
        <v>30.952734270519901</v>
      </c>
      <c r="CR83" s="8">
        <v>2.80653706199621</v>
      </c>
      <c r="CS83" s="7">
        <v>-8.4183305254701306</v>
      </c>
      <c r="CT83" s="8">
        <v>3.6977043638249101</v>
      </c>
      <c r="CU83" s="7">
        <v>18.702920542444598</v>
      </c>
      <c r="CV83" s="8">
        <v>1.0385113636407199</v>
      </c>
      <c r="CW83" s="7">
        <v>16.506198739245001</v>
      </c>
      <c r="CX83" s="8">
        <v>2.0503604682067502</v>
      </c>
      <c r="CY83" s="7">
        <v>20.139621349569001</v>
      </c>
      <c r="CZ83" s="8">
        <v>1.83176469750014</v>
      </c>
      <c r="DA83" s="7">
        <v>3.6334226103240299</v>
      </c>
      <c r="DB83" s="9">
        <v>2.7676283173057898</v>
      </c>
    </row>
    <row r="84" spans="1:106" ht="15" customHeight="1" x14ac:dyDescent="0.25">
      <c r="A84" s="62" t="s">
        <v>219</v>
      </c>
      <c r="B84" s="53">
        <v>1</v>
      </c>
      <c r="C84" s="32">
        <v>43.0086326632888</v>
      </c>
      <c r="D84" s="33">
        <v>0.40140923622200098</v>
      </c>
      <c r="E84" s="32">
        <v>44.289735466770601</v>
      </c>
      <c r="F84" s="33">
        <v>0.71365659324715103</v>
      </c>
      <c r="G84" s="32">
        <v>42.097175015178898</v>
      </c>
      <c r="H84" s="33">
        <v>0.76546339319881895</v>
      </c>
      <c r="I84" s="32">
        <v>-2.1925604515917301</v>
      </c>
      <c r="J84" s="33">
        <v>1.0286985383805201</v>
      </c>
      <c r="K84" s="32">
        <v>37.897147207518401</v>
      </c>
      <c r="L84" s="33">
        <v>0.38025314449722097</v>
      </c>
      <c r="M84" s="32">
        <v>39.913669087757199</v>
      </c>
      <c r="N84" s="33">
        <v>0.72695223000949905</v>
      </c>
      <c r="O84" s="32">
        <v>37.4758861392528</v>
      </c>
      <c r="P84" s="33">
        <v>0.69138083586394405</v>
      </c>
      <c r="Q84" s="32">
        <v>-2.4377829485043301</v>
      </c>
      <c r="R84" s="33">
        <v>0.96438556629407501</v>
      </c>
      <c r="S84" s="32">
        <v>40.706161969402899</v>
      </c>
      <c r="T84" s="33">
        <v>0.38606355404396703</v>
      </c>
      <c r="U84" s="32">
        <v>42.360977398776498</v>
      </c>
      <c r="V84" s="33">
        <v>0.73917146597342798</v>
      </c>
      <c r="W84" s="32">
        <v>40.162354029247503</v>
      </c>
      <c r="X84" s="33">
        <v>0.72736632214112296</v>
      </c>
      <c r="Y84" s="32">
        <v>-2.1986233695289901</v>
      </c>
      <c r="Z84" s="33">
        <v>1.0222646112237299</v>
      </c>
      <c r="AA84" s="32">
        <v>53.351180127801598</v>
      </c>
      <c r="AB84" s="33">
        <v>0.40980227967912097</v>
      </c>
      <c r="AC84" s="32">
        <v>53.420450539778798</v>
      </c>
      <c r="AD84" s="33">
        <v>0.77062940662225299</v>
      </c>
      <c r="AE84" s="32">
        <v>52.9172813891144</v>
      </c>
      <c r="AF84" s="33">
        <v>0.76705551432504104</v>
      </c>
      <c r="AG84" s="32">
        <v>-0.50316915066440504</v>
      </c>
      <c r="AH84" s="33">
        <v>1.09067671163528</v>
      </c>
      <c r="AI84" s="32">
        <v>50.510820889509702</v>
      </c>
      <c r="AJ84" s="33">
        <v>0.385134038963448</v>
      </c>
      <c r="AK84" s="32">
        <v>52.690558459636499</v>
      </c>
      <c r="AL84" s="33">
        <v>0.75797875313097496</v>
      </c>
      <c r="AM84" s="32">
        <v>48.352842097051202</v>
      </c>
      <c r="AN84" s="33">
        <v>0.782300569588118</v>
      </c>
      <c r="AO84" s="32">
        <v>-4.3377163625852901</v>
      </c>
      <c r="AP84" s="33">
        <v>1.07198144472059</v>
      </c>
      <c r="AQ84" s="32">
        <v>51.034254642860603</v>
      </c>
      <c r="AR84" s="33">
        <v>0.390440052131034</v>
      </c>
      <c r="AS84" s="32">
        <v>59.937910081396602</v>
      </c>
      <c r="AT84" s="33">
        <v>0.77115359220090296</v>
      </c>
      <c r="AU84" s="32">
        <v>43.708808170957099</v>
      </c>
      <c r="AV84" s="33">
        <v>0.76339585614502403</v>
      </c>
      <c r="AW84" s="32">
        <v>-16.2291019104395</v>
      </c>
      <c r="AX84" s="33">
        <v>1.0378273522736201</v>
      </c>
      <c r="AY84" s="32">
        <v>17.339030524778899</v>
      </c>
      <c r="AZ84" s="33">
        <v>0.314398944953311</v>
      </c>
      <c r="BA84" s="32">
        <v>21.700893956978501</v>
      </c>
      <c r="BB84" s="33">
        <v>0.66387221995039902</v>
      </c>
      <c r="BC84" s="32">
        <v>14.751048660952399</v>
      </c>
      <c r="BD84" s="33">
        <v>0.55276872847867597</v>
      </c>
      <c r="BE84" s="32">
        <v>-6.9498452960261003</v>
      </c>
      <c r="BF84" s="33">
        <v>0.82580721223101605</v>
      </c>
      <c r="BG84" s="32">
        <v>41.084044032047203</v>
      </c>
      <c r="BH84" s="33">
        <v>0.38045934517211699</v>
      </c>
      <c r="BI84" s="32">
        <v>41.701701840964901</v>
      </c>
      <c r="BJ84" s="33">
        <v>0.71129476320302998</v>
      </c>
      <c r="BK84" s="32">
        <v>40.411247412035301</v>
      </c>
      <c r="BL84" s="33">
        <v>0.728113183804042</v>
      </c>
      <c r="BM84" s="32">
        <v>-1.29045442892961</v>
      </c>
      <c r="BN84" s="33">
        <v>1.0112930728221501</v>
      </c>
      <c r="BO84" s="32">
        <v>48.628762003124898</v>
      </c>
      <c r="BP84" s="33">
        <v>0.37977166901239701</v>
      </c>
      <c r="BQ84" s="32">
        <v>50.581743276573199</v>
      </c>
      <c r="BR84" s="33">
        <v>0.742398704410695</v>
      </c>
      <c r="BS84" s="32">
        <v>46.6404023213031</v>
      </c>
      <c r="BT84" s="33">
        <v>0.76750939098863302</v>
      </c>
      <c r="BU84" s="32">
        <v>-3.9413409552700598</v>
      </c>
      <c r="BV84" s="33">
        <v>1.04679279868236</v>
      </c>
      <c r="BW84" s="32">
        <v>42.5875770433002</v>
      </c>
      <c r="BX84" s="33">
        <v>0.39454543126776098</v>
      </c>
      <c r="BY84" s="32">
        <v>43.7288445685776</v>
      </c>
      <c r="BZ84" s="33">
        <v>0.76345405565593705</v>
      </c>
      <c r="CA84" s="32">
        <v>41.483242462991001</v>
      </c>
      <c r="CB84" s="33">
        <v>0.75915685556927204</v>
      </c>
      <c r="CC84" s="32">
        <v>-2.2456021055865398</v>
      </c>
      <c r="CD84" s="33">
        <v>1.0510068227170799</v>
      </c>
      <c r="CE84" s="32">
        <v>44.901579676581903</v>
      </c>
      <c r="CF84" s="33">
        <v>0.38940155962585099</v>
      </c>
      <c r="CG84" s="32">
        <v>46.365714406464697</v>
      </c>
      <c r="CH84" s="33">
        <v>0.73315152169077802</v>
      </c>
      <c r="CI84" s="32">
        <v>43.401628945510097</v>
      </c>
      <c r="CJ84" s="33">
        <v>0.76050260748562104</v>
      </c>
      <c r="CK84" s="32">
        <v>-2.9640854609546001</v>
      </c>
      <c r="CL84" s="33">
        <v>1.01017805030972</v>
      </c>
      <c r="CM84" s="32">
        <v>44.649234466211603</v>
      </c>
      <c r="CN84" s="33">
        <v>0.38883208008660503</v>
      </c>
      <c r="CO84" s="32">
        <v>45.650157644721197</v>
      </c>
      <c r="CP84" s="33">
        <v>0.73757858477011895</v>
      </c>
      <c r="CQ84" s="32">
        <v>44.109763447404902</v>
      </c>
      <c r="CR84" s="33">
        <v>0.78210744641863505</v>
      </c>
      <c r="CS84" s="32">
        <v>-1.54039419731629</v>
      </c>
      <c r="CT84" s="33">
        <v>1.04606945740448</v>
      </c>
      <c r="CU84" s="32">
        <v>32.8503356227071</v>
      </c>
      <c r="CV84" s="33">
        <v>0.36384193047414098</v>
      </c>
      <c r="CW84" s="32">
        <v>34.369800953852703</v>
      </c>
      <c r="CX84" s="33">
        <v>0.72192168474382401</v>
      </c>
      <c r="CY84" s="32">
        <v>32.618702693257198</v>
      </c>
      <c r="CZ84" s="33">
        <v>0.69941684978122798</v>
      </c>
      <c r="DA84" s="32">
        <v>-1.7510982605955301</v>
      </c>
      <c r="DB84" s="34">
        <v>0.987660800125577</v>
      </c>
    </row>
    <row r="85" spans="1:106" ht="15" customHeight="1" x14ac:dyDescent="0.25">
      <c r="A85" s="26" t="s">
        <v>121</v>
      </c>
      <c r="B85" s="52">
        <v>1</v>
      </c>
      <c r="C85" s="7">
        <v>38.602324699268202</v>
      </c>
      <c r="D85" s="8">
        <v>1.5600285821411199</v>
      </c>
      <c r="E85" s="7">
        <v>45.591367913080397</v>
      </c>
      <c r="F85" s="8">
        <v>2.8850815495387199</v>
      </c>
      <c r="G85" s="7">
        <v>37.365446968272501</v>
      </c>
      <c r="H85" s="8">
        <v>3.1767490541483498</v>
      </c>
      <c r="I85" s="7">
        <v>-8.2259209448078696</v>
      </c>
      <c r="J85" s="8">
        <v>4.4468423881728496</v>
      </c>
      <c r="K85" s="7">
        <v>14.741998426576201</v>
      </c>
      <c r="L85" s="8">
        <v>1.0623676032207301</v>
      </c>
      <c r="M85" s="7">
        <v>18.394702056294602</v>
      </c>
      <c r="N85" s="8">
        <v>1.92648208276276</v>
      </c>
      <c r="O85" s="7">
        <v>15.122125499542699</v>
      </c>
      <c r="P85" s="8">
        <v>1.96322555779601</v>
      </c>
      <c r="Q85" s="7">
        <v>-3.2725765567518899</v>
      </c>
      <c r="R85" s="8">
        <v>2.4812562353829599</v>
      </c>
      <c r="S85" s="7">
        <v>42.894820154491399</v>
      </c>
      <c r="T85" s="8">
        <v>1.40096729588296</v>
      </c>
      <c r="U85" s="7">
        <v>43.385239305812803</v>
      </c>
      <c r="V85" s="8">
        <v>2.7391646197239701</v>
      </c>
      <c r="W85" s="7">
        <v>43.828662501594202</v>
      </c>
      <c r="X85" s="8">
        <v>3.2648622037039901</v>
      </c>
      <c r="Y85" s="7">
        <v>0.44342319578137801</v>
      </c>
      <c r="Z85" s="8">
        <v>4.0187455761790503</v>
      </c>
      <c r="AA85" s="7">
        <v>72.085873508684799</v>
      </c>
      <c r="AB85" s="8">
        <v>1.40830802931344</v>
      </c>
      <c r="AC85" s="7">
        <v>69.963200689516199</v>
      </c>
      <c r="AD85" s="8">
        <v>2.44695875957246</v>
      </c>
      <c r="AE85" s="7">
        <v>75.144109304644104</v>
      </c>
      <c r="AF85" s="8">
        <v>2.7354048933392798</v>
      </c>
      <c r="AG85" s="7">
        <v>5.1809086151278301</v>
      </c>
      <c r="AH85" s="8">
        <v>3.5922367853975001</v>
      </c>
      <c r="AI85" s="7">
        <v>51.091160077630903</v>
      </c>
      <c r="AJ85" s="8">
        <v>1.50162323134047</v>
      </c>
      <c r="AK85" s="7">
        <v>55.924668872774603</v>
      </c>
      <c r="AL85" s="8">
        <v>2.9346862372884801</v>
      </c>
      <c r="AM85" s="7">
        <v>50.248605830779603</v>
      </c>
      <c r="AN85" s="8">
        <v>2.9769283886684601</v>
      </c>
      <c r="AO85" s="7">
        <v>-5.6760630419950404</v>
      </c>
      <c r="AP85" s="8">
        <v>4.0068285811033304</v>
      </c>
      <c r="AQ85" s="7">
        <v>47.022300509040797</v>
      </c>
      <c r="AR85" s="8">
        <v>1.6285978154389</v>
      </c>
      <c r="AS85" s="7">
        <v>58.129193052315998</v>
      </c>
      <c r="AT85" s="8">
        <v>2.9641978861320601</v>
      </c>
      <c r="AU85" s="7">
        <v>37.165023061264002</v>
      </c>
      <c r="AV85" s="8">
        <v>3.1004730742987698</v>
      </c>
      <c r="AW85" s="7">
        <v>-20.964169991052</v>
      </c>
      <c r="AX85" s="8">
        <v>3.39131313573376</v>
      </c>
      <c r="AY85" s="7">
        <v>18.747172888278801</v>
      </c>
      <c r="AZ85" s="8">
        <v>1.45911887094087</v>
      </c>
      <c r="BA85" s="7">
        <v>25.2712225504822</v>
      </c>
      <c r="BB85" s="8">
        <v>2.6900499952325401</v>
      </c>
      <c r="BC85" s="7">
        <v>11.2143800798501</v>
      </c>
      <c r="BD85" s="8">
        <v>1.90196869543659</v>
      </c>
      <c r="BE85" s="7">
        <v>-14.056842470632001</v>
      </c>
      <c r="BF85" s="8">
        <v>2.9242470172841002</v>
      </c>
      <c r="BG85" s="7">
        <v>48.629632731956001</v>
      </c>
      <c r="BH85" s="8">
        <v>1.7650994226805801</v>
      </c>
      <c r="BI85" s="7">
        <v>47.719631647322998</v>
      </c>
      <c r="BJ85" s="8">
        <v>3.0105466473510401</v>
      </c>
      <c r="BK85" s="7">
        <v>45.522391341417404</v>
      </c>
      <c r="BL85" s="8">
        <v>3.1328178730612</v>
      </c>
      <c r="BM85" s="7">
        <v>-2.1972403059055399</v>
      </c>
      <c r="BN85" s="8">
        <v>4.0369909920956797</v>
      </c>
      <c r="BO85" s="7">
        <v>59.405695761150298</v>
      </c>
      <c r="BP85" s="8">
        <v>1.38736633788393</v>
      </c>
      <c r="BQ85" s="7">
        <v>64.748326208182505</v>
      </c>
      <c r="BR85" s="8">
        <v>2.9237043376464702</v>
      </c>
      <c r="BS85" s="7">
        <v>55.551041577906602</v>
      </c>
      <c r="BT85" s="8">
        <v>2.8351569682561899</v>
      </c>
      <c r="BU85" s="7">
        <v>-9.1972846302759308</v>
      </c>
      <c r="BV85" s="8">
        <v>4.1114542731433197</v>
      </c>
      <c r="BW85" s="7">
        <v>61.9178775022636</v>
      </c>
      <c r="BX85" s="8">
        <v>1.42614272192747</v>
      </c>
      <c r="BY85" s="7">
        <v>64.837230020854406</v>
      </c>
      <c r="BZ85" s="8">
        <v>2.57219865280948</v>
      </c>
      <c r="CA85" s="7">
        <v>59.017242775211002</v>
      </c>
      <c r="CB85" s="8">
        <v>2.9830218661563102</v>
      </c>
      <c r="CC85" s="7">
        <v>-5.8199872456434196</v>
      </c>
      <c r="CD85" s="8">
        <v>3.8537430424404602</v>
      </c>
      <c r="CE85" s="7">
        <v>52.231335436174597</v>
      </c>
      <c r="CF85" s="8">
        <v>1.56620573181395</v>
      </c>
      <c r="CG85" s="7">
        <v>59.022120112100303</v>
      </c>
      <c r="CH85" s="8">
        <v>2.3656303957375502</v>
      </c>
      <c r="CI85" s="7">
        <v>47.555867203180902</v>
      </c>
      <c r="CJ85" s="8">
        <v>3.0560105718212198</v>
      </c>
      <c r="CK85" s="7">
        <v>-11.466252908919399</v>
      </c>
      <c r="CL85" s="8">
        <v>3.51983669536863</v>
      </c>
      <c r="CM85" s="7">
        <v>44.5807006599765</v>
      </c>
      <c r="CN85" s="8">
        <v>1.6067051185928301</v>
      </c>
      <c r="CO85" s="7">
        <v>43.8532924095258</v>
      </c>
      <c r="CP85" s="8">
        <v>2.5981605187723402</v>
      </c>
      <c r="CQ85" s="7">
        <v>47.943118791711399</v>
      </c>
      <c r="CR85" s="8">
        <v>3.3353568671121598</v>
      </c>
      <c r="CS85" s="7">
        <v>4.0898263821855796</v>
      </c>
      <c r="CT85" s="8">
        <v>4.3316568235407198</v>
      </c>
      <c r="CU85" s="7">
        <v>43.544992863805</v>
      </c>
      <c r="CV85" s="8">
        <v>1.6744975822035999</v>
      </c>
      <c r="CW85" s="7">
        <v>49.3725835424938</v>
      </c>
      <c r="CX85" s="8">
        <v>2.6405545611215899</v>
      </c>
      <c r="CY85" s="7">
        <v>44.216972024697903</v>
      </c>
      <c r="CZ85" s="8">
        <v>3.2185146980431898</v>
      </c>
      <c r="DA85" s="7">
        <v>-5.1556115177958803</v>
      </c>
      <c r="DB85" s="9">
        <v>3.7888946173207398</v>
      </c>
    </row>
    <row r="86" spans="1:106" ht="15" customHeight="1" x14ac:dyDescent="0.25">
      <c r="A86" s="26" t="s">
        <v>118</v>
      </c>
      <c r="B86" s="52">
        <v>1</v>
      </c>
      <c r="C86" s="7">
        <v>20.525708398943099</v>
      </c>
      <c r="D86" s="8">
        <v>1.5200798050625399</v>
      </c>
      <c r="E86" s="7">
        <v>17.787579847307601</v>
      </c>
      <c r="F86" s="8">
        <v>3.5257095030047001</v>
      </c>
      <c r="G86" s="7">
        <v>18.036224240054899</v>
      </c>
      <c r="H86" s="8">
        <v>2.5998274264278001</v>
      </c>
      <c r="I86" s="7">
        <v>0.248644392747259</v>
      </c>
      <c r="J86" s="8">
        <v>4.3479956290496302</v>
      </c>
      <c r="K86" s="7">
        <v>24.3492831787289</v>
      </c>
      <c r="L86" s="8">
        <v>1.3857447760009001</v>
      </c>
      <c r="M86" s="7">
        <v>23.2603374601456</v>
      </c>
      <c r="N86" s="8">
        <v>3.72833337869822</v>
      </c>
      <c r="O86" s="7">
        <v>23.826044816383899</v>
      </c>
      <c r="P86" s="8">
        <v>3.0167886111300199</v>
      </c>
      <c r="Q86" s="7">
        <v>0.56570735623824198</v>
      </c>
      <c r="R86" s="8">
        <v>4.8361545978299398</v>
      </c>
      <c r="S86" s="7">
        <v>19.278680286487401</v>
      </c>
      <c r="T86" s="8">
        <v>1.72308819098113</v>
      </c>
      <c r="U86" s="7">
        <v>23.556468271211301</v>
      </c>
      <c r="V86" s="8">
        <v>3.71212740163593</v>
      </c>
      <c r="W86" s="7">
        <v>16.397898362351299</v>
      </c>
      <c r="X86" s="8">
        <v>3.0346353641057799</v>
      </c>
      <c r="Y86" s="7">
        <v>-7.1585699088600103</v>
      </c>
      <c r="Z86" s="8">
        <v>4.7324831774709004</v>
      </c>
      <c r="AA86" s="7">
        <v>66.283212602156894</v>
      </c>
      <c r="AB86" s="8">
        <v>2.0318597790644799</v>
      </c>
      <c r="AC86" s="7">
        <v>65.1311062741771</v>
      </c>
      <c r="AD86" s="8">
        <v>3.7970109691625198</v>
      </c>
      <c r="AE86" s="7">
        <v>63.250184136832402</v>
      </c>
      <c r="AF86" s="8">
        <v>4.0355826637159797</v>
      </c>
      <c r="AG86" s="7">
        <v>-1.88092213734473</v>
      </c>
      <c r="AH86" s="8">
        <v>5.0654860318431103</v>
      </c>
      <c r="AI86" s="7">
        <v>46.422681726842598</v>
      </c>
      <c r="AJ86" s="8">
        <v>2.2679501292162398</v>
      </c>
      <c r="AK86" s="7">
        <v>54.935108973744398</v>
      </c>
      <c r="AL86" s="8">
        <v>4.5927618141862201</v>
      </c>
      <c r="AM86" s="7">
        <v>40.318740984079703</v>
      </c>
      <c r="AN86" s="8">
        <v>3.60358386402419</v>
      </c>
      <c r="AO86" s="7">
        <v>-14.6163679896648</v>
      </c>
      <c r="AP86" s="8">
        <v>5.7155930395539896</v>
      </c>
      <c r="AQ86" s="7">
        <v>25.9313208361039</v>
      </c>
      <c r="AR86" s="8">
        <v>1.7201946140365301</v>
      </c>
      <c r="AS86" s="7">
        <v>46.887318687877098</v>
      </c>
      <c r="AT86" s="8">
        <v>4.7909302995033798</v>
      </c>
      <c r="AU86" s="7">
        <v>14.7495445423978</v>
      </c>
      <c r="AV86" s="8">
        <v>2.7538892848601102</v>
      </c>
      <c r="AW86" s="7">
        <v>-32.137774145479298</v>
      </c>
      <c r="AX86" s="8">
        <v>5.6639503530625603</v>
      </c>
      <c r="AY86" s="7">
        <v>11.618587717084001</v>
      </c>
      <c r="AZ86" s="8">
        <v>1.5794782843072901</v>
      </c>
      <c r="BA86" s="7">
        <v>19.157319452798099</v>
      </c>
      <c r="BB86" s="8">
        <v>3.81785188835932</v>
      </c>
      <c r="BC86" s="7">
        <v>6.4286113989206202</v>
      </c>
      <c r="BD86" s="8">
        <v>2.0012104628038001</v>
      </c>
      <c r="BE86" s="7">
        <v>-12.728708053877501</v>
      </c>
      <c r="BF86" s="8">
        <v>3.8514906548111298</v>
      </c>
      <c r="BG86" s="7">
        <v>25.6915006326122</v>
      </c>
      <c r="BH86" s="8">
        <v>1.82299654380609</v>
      </c>
      <c r="BI86" s="7">
        <v>28.150662150068001</v>
      </c>
      <c r="BJ86" s="8">
        <v>3.7570499338862202</v>
      </c>
      <c r="BK86" s="7">
        <v>22.4280339777245</v>
      </c>
      <c r="BL86" s="8">
        <v>3.2025496054178801</v>
      </c>
      <c r="BM86" s="7">
        <v>-5.72262817234349</v>
      </c>
      <c r="BN86" s="8">
        <v>4.5568712611634599</v>
      </c>
      <c r="BO86" s="7">
        <v>33.686387169617397</v>
      </c>
      <c r="BP86" s="8">
        <v>1.6922779177590199</v>
      </c>
      <c r="BQ86" s="7">
        <v>37.872046389166101</v>
      </c>
      <c r="BR86" s="8">
        <v>3.80260056009209</v>
      </c>
      <c r="BS86" s="7">
        <v>23.2391552471789</v>
      </c>
      <c r="BT86" s="8">
        <v>3.08746449282066</v>
      </c>
      <c r="BU86" s="7">
        <v>-14.6328911419872</v>
      </c>
      <c r="BV86" s="8">
        <v>5.0567212791900902</v>
      </c>
      <c r="BW86" s="7">
        <v>36.417305948184001</v>
      </c>
      <c r="BX86" s="8">
        <v>1.86335029285758</v>
      </c>
      <c r="BY86" s="7">
        <v>42.207131061125999</v>
      </c>
      <c r="BZ86" s="8">
        <v>4.4301953441852797</v>
      </c>
      <c r="CA86" s="7">
        <v>30.3736616317635</v>
      </c>
      <c r="CB86" s="8">
        <v>3.1551164338345399</v>
      </c>
      <c r="CC86" s="7">
        <v>-11.8334694293625</v>
      </c>
      <c r="CD86" s="8">
        <v>5.13363606327058</v>
      </c>
      <c r="CE86" s="7">
        <v>36.112309515568299</v>
      </c>
      <c r="CF86" s="8">
        <v>1.8740453919853</v>
      </c>
      <c r="CG86" s="7">
        <v>45.692011449300097</v>
      </c>
      <c r="CH86" s="8">
        <v>4.5202037820879504</v>
      </c>
      <c r="CI86" s="7">
        <v>22.3835801066679</v>
      </c>
      <c r="CJ86" s="8">
        <v>2.99279861749904</v>
      </c>
      <c r="CK86" s="7">
        <v>-23.308431342632201</v>
      </c>
      <c r="CL86" s="8">
        <v>5.3214434851130603</v>
      </c>
      <c r="CM86" s="7">
        <v>23.275573616291599</v>
      </c>
      <c r="CN86" s="8">
        <v>1.3533121862539801</v>
      </c>
      <c r="CO86" s="7">
        <v>27.537237184396901</v>
      </c>
      <c r="CP86" s="8">
        <v>3.7007303018753301</v>
      </c>
      <c r="CQ86" s="7">
        <v>17.855291553327699</v>
      </c>
      <c r="CR86" s="8">
        <v>2.6965677053723098</v>
      </c>
      <c r="CS86" s="7">
        <v>-9.6819456310692296</v>
      </c>
      <c r="CT86" s="8">
        <v>4.2486242151984701</v>
      </c>
      <c r="CU86" s="7">
        <v>22.2101335465304</v>
      </c>
      <c r="CV86" s="8">
        <v>1.4937097604173999</v>
      </c>
      <c r="CW86" s="7">
        <v>29.305523485117401</v>
      </c>
      <c r="CX86" s="8">
        <v>3.7223642605462302</v>
      </c>
      <c r="CY86" s="7">
        <v>13.726063358541801</v>
      </c>
      <c r="CZ86" s="8">
        <v>2.3782241094806702</v>
      </c>
      <c r="DA86" s="7">
        <v>-15.579460126575601</v>
      </c>
      <c r="DB86" s="9">
        <v>4.4677212045922898</v>
      </c>
    </row>
    <row r="87" spans="1:106" ht="15.75" customHeight="1" x14ac:dyDescent="0.25">
      <c r="A87" s="27" t="s">
        <v>119</v>
      </c>
      <c r="B87" s="54">
        <v>1</v>
      </c>
      <c r="C87" s="28">
        <v>39.8749179863526</v>
      </c>
      <c r="D87" s="29">
        <v>2.44343181690975</v>
      </c>
      <c r="E87" s="28">
        <v>39.490933331584003</v>
      </c>
      <c r="F87" s="29">
        <v>4.2614436959538198</v>
      </c>
      <c r="G87" s="28">
        <v>38.9208148277107</v>
      </c>
      <c r="H87" s="29">
        <v>4.1764323906888601</v>
      </c>
      <c r="I87" s="28">
        <v>-0.570118503873282</v>
      </c>
      <c r="J87" s="29">
        <v>4.8154550013188997</v>
      </c>
      <c r="K87" s="28">
        <v>35.535498462020797</v>
      </c>
      <c r="L87" s="29">
        <v>2.0712504174688098</v>
      </c>
      <c r="M87" s="28">
        <v>34.460631609371497</v>
      </c>
      <c r="N87" s="29">
        <v>5.2537291036134404</v>
      </c>
      <c r="O87" s="28">
        <v>40.143383993821303</v>
      </c>
      <c r="P87" s="29">
        <v>3.6950026090315098</v>
      </c>
      <c r="Q87" s="28">
        <v>5.6827523844497998</v>
      </c>
      <c r="R87" s="29">
        <v>5.6673670602923103</v>
      </c>
      <c r="S87" s="28">
        <v>22.643117855862101</v>
      </c>
      <c r="T87" s="29">
        <v>1.81786970474478</v>
      </c>
      <c r="U87" s="28">
        <v>19.280640335441799</v>
      </c>
      <c r="V87" s="29">
        <v>3.2866523572578399</v>
      </c>
      <c r="W87" s="28">
        <v>24.5608148881769</v>
      </c>
      <c r="X87" s="29">
        <v>3.1618574624757598</v>
      </c>
      <c r="Y87" s="28">
        <v>5.2801745527351196</v>
      </c>
      <c r="Z87" s="29">
        <v>4.24170825272589</v>
      </c>
      <c r="AA87" s="28">
        <v>41.765747993773601</v>
      </c>
      <c r="AB87" s="29">
        <v>2.0888684750141602</v>
      </c>
      <c r="AC87" s="28">
        <v>37.426769836720602</v>
      </c>
      <c r="AD87" s="29">
        <v>4.4508294181697403</v>
      </c>
      <c r="AE87" s="28">
        <v>40.452157241217698</v>
      </c>
      <c r="AF87" s="29">
        <v>4.1412837306394401</v>
      </c>
      <c r="AG87" s="28">
        <v>3.0253874044970899</v>
      </c>
      <c r="AH87" s="29">
        <v>4.8674237879689599</v>
      </c>
      <c r="AI87" s="28">
        <v>44.760060429487297</v>
      </c>
      <c r="AJ87" s="29">
        <v>2.1734784229242798</v>
      </c>
      <c r="AK87" s="28">
        <v>42.045469839050497</v>
      </c>
      <c r="AL87" s="29">
        <v>4.1704357950286797</v>
      </c>
      <c r="AM87" s="28">
        <v>46.325731858217502</v>
      </c>
      <c r="AN87" s="29">
        <v>3.5292820336087201</v>
      </c>
      <c r="AO87" s="28">
        <v>4.280262019167</v>
      </c>
      <c r="AP87" s="29">
        <v>5.3736936625607497</v>
      </c>
      <c r="AQ87" s="28">
        <v>45.912022695934098</v>
      </c>
      <c r="AR87" s="29">
        <v>2.1701391328040001</v>
      </c>
      <c r="AS87" s="28">
        <v>53.6073529719934</v>
      </c>
      <c r="AT87" s="29">
        <v>4.3937410237260499</v>
      </c>
      <c r="AU87" s="28">
        <v>39.658665572602303</v>
      </c>
      <c r="AV87" s="29">
        <v>3.9479536988889201</v>
      </c>
      <c r="AW87" s="28">
        <v>-13.948687399391099</v>
      </c>
      <c r="AX87" s="29">
        <v>5.4412589138887597</v>
      </c>
      <c r="AY87" s="28">
        <v>13.046701536673799</v>
      </c>
      <c r="AZ87" s="29">
        <v>1.6802928744589101</v>
      </c>
      <c r="BA87" s="28">
        <v>16.4004673124183</v>
      </c>
      <c r="BB87" s="29">
        <v>3.72217604340414</v>
      </c>
      <c r="BC87" s="28">
        <v>11.3762145061689</v>
      </c>
      <c r="BD87" s="29">
        <v>2.7470814056008801</v>
      </c>
      <c r="BE87" s="28">
        <v>-5.0242528062493701</v>
      </c>
      <c r="BF87" s="29">
        <v>4.0725856850150501</v>
      </c>
      <c r="BG87" s="28">
        <v>59.905148270103801</v>
      </c>
      <c r="BH87" s="29">
        <v>1.65391042682612</v>
      </c>
      <c r="BI87" s="28">
        <v>54.769806003343099</v>
      </c>
      <c r="BJ87" s="29">
        <v>3.6900100451861699</v>
      </c>
      <c r="BK87" s="28">
        <v>56.890862577521297</v>
      </c>
      <c r="BL87" s="29">
        <v>3.4408144033223</v>
      </c>
      <c r="BM87" s="28">
        <v>2.1210565741781799</v>
      </c>
      <c r="BN87" s="29">
        <v>5.2790615103250298</v>
      </c>
      <c r="BO87" s="28">
        <v>36.572889628758297</v>
      </c>
      <c r="BP87" s="29">
        <v>1.94213631446849</v>
      </c>
      <c r="BQ87" s="28">
        <v>30.929038619461402</v>
      </c>
      <c r="BR87" s="29">
        <v>3.6196241963776199</v>
      </c>
      <c r="BS87" s="28">
        <v>36.993223718383</v>
      </c>
      <c r="BT87" s="29">
        <v>3.84900410630412</v>
      </c>
      <c r="BU87" s="28">
        <v>6.0641850989216399</v>
      </c>
      <c r="BV87" s="29">
        <v>5.3712912230981003</v>
      </c>
      <c r="BW87" s="28">
        <v>43.956093399612399</v>
      </c>
      <c r="BX87" s="29">
        <v>2.0636479766058602</v>
      </c>
      <c r="BY87" s="28">
        <v>41.194540247433999</v>
      </c>
      <c r="BZ87" s="29">
        <v>4.1248378309067197</v>
      </c>
      <c r="CA87" s="28">
        <v>49.353742811601499</v>
      </c>
      <c r="CB87" s="29">
        <v>4.1581198978149496</v>
      </c>
      <c r="CC87" s="28">
        <v>8.1592025641674901</v>
      </c>
      <c r="CD87" s="29">
        <v>6.4739752720099304</v>
      </c>
      <c r="CE87" s="28">
        <v>45.337467799231199</v>
      </c>
      <c r="CF87" s="29">
        <v>2.05656421062355</v>
      </c>
      <c r="CG87" s="28">
        <v>48.688821646527003</v>
      </c>
      <c r="CH87" s="29">
        <v>5.1647902634087899</v>
      </c>
      <c r="CI87" s="28">
        <v>44.667961765362698</v>
      </c>
      <c r="CJ87" s="29">
        <v>3.3301249280646101</v>
      </c>
      <c r="CK87" s="28">
        <v>-4.0208598811643599</v>
      </c>
      <c r="CL87" s="29">
        <v>6.7942027458916003</v>
      </c>
      <c r="CM87" s="28">
        <v>52.277994964190299</v>
      </c>
      <c r="CN87" s="29">
        <v>2.14142962090959</v>
      </c>
      <c r="CO87" s="28">
        <v>45.235030908230897</v>
      </c>
      <c r="CP87" s="29">
        <v>3.5688742433892902</v>
      </c>
      <c r="CQ87" s="28">
        <v>52.2559315937484</v>
      </c>
      <c r="CR87" s="29">
        <v>3.8102349478686501</v>
      </c>
      <c r="CS87" s="28">
        <v>7.0209006855174803</v>
      </c>
      <c r="CT87" s="29">
        <v>4.1233038275680602</v>
      </c>
      <c r="CU87" s="28">
        <v>22.558318532237099</v>
      </c>
      <c r="CV87" s="29">
        <v>1.5808416653744599</v>
      </c>
      <c r="CW87" s="28">
        <v>18.5543503168082</v>
      </c>
      <c r="CX87" s="29">
        <v>2.74053997365001</v>
      </c>
      <c r="CY87" s="28">
        <v>25.476325636221201</v>
      </c>
      <c r="CZ87" s="29">
        <v>3.5611554680262998</v>
      </c>
      <c r="DA87" s="28">
        <v>6.9219753194129403</v>
      </c>
      <c r="DB87" s="30">
        <v>4.3762391918849497</v>
      </c>
    </row>
    <row r="88" spans="1:106" ht="15" customHeight="1" x14ac:dyDescent="0.25">
      <c r="A88" s="26"/>
      <c r="B88" s="55"/>
      <c r="C88" s="35" t="s">
        <v>736</v>
      </c>
      <c r="D88" s="36" t="s">
        <v>737</v>
      </c>
      <c r="E88" s="35" t="s">
        <v>918</v>
      </c>
      <c r="F88" s="36" t="s">
        <v>919</v>
      </c>
      <c r="G88" s="35" t="s">
        <v>920</v>
      </c>
      <c r="H88" s="36" t="s">
        <v>921</v>
      </c>
      <c r="I88" s="35" t="s">
        <v>922</v>
      </c>
      <c r="J88" s="36" t="s">
        <v>923</v>
      </c>
      <c r="K88" s="35" t="s">
        <v>744</v>
      </c>
      <c r="L88" s="36" t="s">
        <v>745</v>
      </c>
      <c r="M88" s="35" t="s">
        <v>924</v>
      </c>
      <c r="N88" s="36" t="s">
        <v>925</v>
      </c>
      <c r="O88" s="35" t="s">
        <v>926</v>
      </c>
      <c r="P88" s="36" t="s">
        <v>927</v>
      </c>
      <c r="Q88" s="35" t="s">
        <v>928</v>
      </c>
      <c r="R88" s="36" t="s">
        <v>929</v>
      </c>
      <c r="S88" s="35" t="s">
        <v>752</v>
      </c>
      <c r="T88" s="36" t="s">
        <v>753</v>
      </c>
      <c r="U88" s="35" t="s">
        <v>930</v>
      </c>
      <c r="V88" s="36" t="s">
        <v>931</v>
      </c>
      <c r="W88" s="35" t="s">
        <v>932</v>
      </c>
      <c r="X88" s="36" t="s">
        <v>933</v>
      </c>
      <c r="Y88" s="35" t="s">
        <v>934</v>
      </c>
      <c r="Z88" s="36" t="s">
        <v>935</v>
      </c>
      <c r="AA88" s="35" t="s">
        <v>760</v>
      </c>
      <c r="AB88" s="36" t="s">
        <v>761</v>
      </c>
      <c r="AC88" s="35" t="s">
        <v>936</v>
      </c>
      <c r="AD88" s="36" t="s">
        <v>937</v>
      </c>
      <c r="AE88" s="35" t="s">
        <v>938</v>
      </c>
      <c r="AF88" s="36" t="s">
        <v>939</v>
      </c>
      <c r="AG88" s="35" t="s">
        <v>940</v>
      </c>
      <c r="AH88" s="36" t="s">
        <v>941</v>
      </c>
      <c r="AI88" s="35" t="s">
        <v>768</v>
      </c>
      <c r="AJ88" s="36" t="s">
        <v>769</v>
      </c>
      <c r="AK88" s="35" t="s">
        <v>942</v>
      </c>
      <c r="AL88" s="36" t="s">
        <v>943</v>
      </c>
      <c r="AM88" s="35" t="s">
        <v>944</v>
      </c>
      <c r="AN88" s="36" t="s">
        <v>945</v>
      </c>
      <c r="AO88" s="35" t="s">
        <v>946</v>
      </c>
      <c r="AP88" s="36" t="s">
        <v>947</v>
      </c>
      <c r="AQ88" s="35" t="s">
        <v>776</v>
      </c>
      <c r="AR88" s="36" t="s">
        <v>777</v>
      </c>
      <c r="AS88" s="35" t="s">
        <v>948</v>
      </c>
      <c r="AT88" s="36" t="s">
        <v>949</v>
      </c>
      <c r="AU88" s="35" t="s">
        <v>950</v>
      </c>
      <c r="AV88" s="36" t="s">
        <v>951</v>
      </c>
      <c r="AW88" s="35" t="s">
        <v>952</v>
      </c>
      <c r="AX88" s="36" t="s">
        <v>953</v>
      </c>
      <c r="AY88" s="35" t="s">
        <v>784</v>
      </c>
      <c r="AZ88" s="36" t="s">
        <v>785</v>
      </c>
      <c r="BA88" s="35" t="s">
        <v>954</v>
      </c>
      <c r="BB88" s="36" t="s">
        <v>955</v>
      </c>
      <c r="BC88" s="35" t="s">
        <v>956</v>
      </c>
      <c r="BD88" s="36" t="s">
        <v>957</v>
      </c>
      <c r="BE88" s="35" t="s">
        <v>958</v>
      </c>
      <c r="BF88" s="36" t="s">
        <v>959</v>
      </c>
      <c r="BG88" s="35" t="s">
        <v>792</v>
      </c>
      <c r="BH88" s="36" t="s">
        <v>793</v>
      </c>
      <c r="BI88" s="35" t="s">
        <v>960</v>
      </c>
      <c r="BJ88" s="36" t="s">
        <v>961</v>
      </c>
      <c r="BK88" s="35" t="s">
        <v>962</v>
      </c>
      <c r="BL88" s="36" t="s">
        <v>963</v>
      </c>
      <c r="BM88" s="35" t="s">
        <v>964</v>
      </c>
      <c r="BN88" s="36" t="s">
        <v>965</v>
      </c>
      <c r="BO88" s="35" t="s">
        <v>800</v>
      </c>
      <c r="BP88" s="36" t="s">
        <v>801</v>
      </c>
      <c r="BQ88" s="35" t="s">
        <v>966</v>
      </c>
      <c r="BR88" s="36" t="s">
        <v>967</v>
      </c>
      <c r="BS88" s="35" t="s">
        <v>968</v>
      </c>
      <c r="BT88" s="36" t="s">
        <v>969</v>
      </c>
      <c r="BU88" s="35" t="s">
        <v>970</v>
      </c>
      <c r="BV88" s="36" t="s">
        <v>971</v>
      </c>
      <c r="BW88" s="35" t="s">
        <v>808</v>
      </c>
      <c r="BX88" s="36" t="s">
        <v>809</v>
      </c>
      <c r="BY88" s="35" t="s">
        <v>972</v>
      </c>
      <c r="BZ88" s="36" t="s">
        <v>973</v>
      </c>
      <c r="CA88" s="35" t="s">
        <v>974</v>
      </c>
      <c r="CB88" s="36" t="s">
        <v>975</v>
      </c>
      <c r="CC88" s="35" t="s">
        <v>976</v>
      </c>
      <c r="CD88" s="36" t="s">
        <v>977</v>
      </c>
      <c r="CE88" s="35" t="s">
        <v>816</v>
      </c>
      <c r="CF88" s="36" t="s">
        <v>817</v>
      </c>
      <c r="CG88" s="35" t="s">
        <v>978</v>
      </c>
      <c r="CH88" s="36" t="s">
        <v>979</v>
      </c>
      <c r="CI88" s="35" t="s">
        <v>980</v>
      </c>
      <c r="CJ88" s="36" t="s">
        <v>981</v>
      </c>
      <c r="CK88" s="35" t="s">
        <v>982</v>
      </c>
      <c r="CL88" s="36" t="s">
        <v>983</v>
      </c>
      <c r="CM88" s="35" t="s">
        <v>824</v>
      </c>
      <c r="CN88" s="36" t="s">
        <v>825</v>
      </c>
      <c r="CO88" s="35" t="s">
        <v>984</v>
      </c>
      <c r="CP88" s="36" t="s">
        <v>985</v>
      </c>
      <c r="CQ88" s="35" t="s">
        <v>986</v>
      </c>
      <c r="CR88" s="36" t="s">
        <v>987</v>
      </c>
      <c r="CS88" s="35" t="s">
        <v>988</v>
      </c>
      <c r="CT88" s="36" t="s">
        <v>989</v>
      </c>
      <c r="CU88" s="35" t="s">
        <v>832</v>
      </c>
      <c r="CV88" s="36" t="s">
        <v>833</v>
      </c>
      <c r="CW88" s="35" t="s">
        <v>990</v>
      </c>
      <c r="CX88" s="36" t="s">
        <v>991</v>
      </c>
      <c r="CY88" s="35" t="s">
        <v>992</v>
      </c>
      <c r="CZ88" s="36" t="s">
        <v>993</v>
      </c>
      <c r="DA88" s="35" t="s">
        <v>994</v>
      </c>
      <c r="DB88" s="37" t="s">
        <v>995</v>
      </c>
    </row>
    <row r="89" spans="1:106" ht="15" customHeight="1" x14ac:dyDescent="0.25">
      <c r="A89" s="26" t="s">
        <v>27</v>
      </c>
      <c r="B89" s="56">
        <v>3</v>
      </c>
      <c r="C89" s="7">
        <v>28.436292937055899</v>
      </c>
      <c r="D89" s="8">
        <v>1.0664512539944699</v>
      </c>
      <c r="E89" s="7">
        <v>28.028145798088001</v>
      </c>
      <c r="F89" s="8">
        <v>1.85504777176998</v>
      </c>
      <c r="G89" s="7">
        <v>27.9296158474904</v>
      </c>
      <c r="H89" s="8">
        <v>2.17149173864907</v>
      </c>
      <c r="I89" s="7">
        <v>-9.8529950597658497E-2</v>
      </c>
      <c r="J89" s="8">
        <v>2.8668681441061299</v>
      </c>
      <c r="K89" s="7">
        <v>18.640411884224999</v>
      </c>
      <c r="L89" s="8">
        <v>0.95576672766219495</v>
      </c>
      <c r="M89" s="7">
        <v>17.946401625995399</v>
      </c>
      <c r="N89" s="8">
        <v>1.77798324620916</v>
      </c>
      <c r="O89" s="7">
        <v>17.359374710677599</v>
      </c>
      <c r="P89" s="8">
        <v>1.8460989085514801</v>
      </c>
      <c r="Q89" s="7">
        <v>-0.587026915317725</v>
      </c>
      <c r="R89" s="8">
        <v>2.6118770538136298</v>
      </c>
      <c r="S89" s="7">
        <v>37.1114270418256</v>
      </c>
      <c r="T89" s="8">
        <v>1.1946190566803101</v>
      </c>
      <c r="U89" s="7">
        <v>41.401038388936598</v>
      </c>
      <c r="V89" s="8">
        <v>2.22274555714512</v>
      </c>
      <c r="W89" s="7">
        <v>33.373116014710597</v>
      </c>
      <c r="X89" s="8">
        <v>2.2012134574362099</v>
      </c>
      <c r="Y89" s="7">
        <v>-8.0279223742260601</v>
      </c>
      <c r="Z89" s="8">
        <v>2.87975003394294</v>
      </c>
      <c r="AA89" s="7">
        <v>47.115478112708502</v>
      </c>
      <c r="AB89" s="8">
        <v>1.37807344397222</v>
      </c>
      <c r="AC89" s="7">
        <v>45.138933039818198</v>
      </c>
      <c r="AD89" s="8">
        <v>2.6175154021540399</v>
      </c>
      <c r="AE89" s="7">
        <v>46.305455775789703</v>
      </c>
      <c r="AF89" s="8">
        <v>2.5478530311796299</v>
      </c>
      <c r="AG89" s="7">
        <v>1.16652273597147</v>
      </c>
      <c r="AH89" s="8">
        <v>3.5970812170245599</v>
      </c>
      <c r="AI89" s="7">
        <v>53.488934513822997</v>
      </c>
      <c r="AJ89" s="8">
        <v>1.0642934876810899</v>
      </c>
      <c r="AK89" s="7">
        <v>51.253403331780198</v>
      </c>
      <c r="AL89" s="8">
        <v>2.17576177837431</v>
      </c>
      <c r="AM89" s="7">
        <v>51.690514879359398</v>
      </c>
      <c r="AN89" s="8">
        <v>2.2315179195688999</v>
      </c>
      <c r="AO89" s="7">
        <v>0.43711154757918502</v>
      </c>
      <c r="AP89" s="8">
        <v>3.23270578605459</v>
      </c>
      <c r="AQ89" s="7">
        <v>29.132475487397599</v>
      </c>
      <c r="AR89" s="8">
        <v>1.08301745314288</v>
      </c>
      <c r="AS89" s="7">
        <v>44.516194458943097</v>
      </c>
      <c r="AT89" s="8">
        <v>2.5478852159391701</v>
      </c>
      <c r="AU89" s="7">
        <v>17.722568844133999</v>
      </c>
      <c r="AV89" s="8">
        <v>1.58932972433472</v>
      </c>
      <c r="AW89" s="7">
        <v>-26.793625614809098</v>
      </c>
      <c r="AX89" s="8">
        <v>2.9071743229582401</v>
      </c>
      <c r="AY89" s="7">
        <v>8.6681701684859096</v>
      </c>
      <c r="AZ89" s="8">
        <v>0.61933294379648196</v>
      </c>
      <c r="BA89" s="7">
        <v>15.740194717319699</v>
      </c>
      <c r="BB89" s="8">
        <v>1.6930122372368499</v>
      </c>
      <c r="BC89" s="7">
        <v>5.9500751474415496</v>
      </c>
      <c r="BD89" s="8">
        <v>1.0635798965937</v>
      </c>
      <c r="BE89" s="7">
        <v>-9.7901195698781294</v>
      </c>
      <c r="BF89" s="8">
        <v>1.9384577161437599</v>
      </c>
      <c r="BG89" s="7">
        <v>23.310479883197999</v>
      </c>
      <c r="BH89" s="8">
        <v>1.0832206218776901</v>
      </c>
      <c r="BI89" s="7">
        <v>26.196566673346801</v>
      </c>
      <c r="BJ89" s="8">
        <v>2.1167324815084401</v>
      </c>
      <c r="BK89" s="7">
        <v>21.2019275765659</v>
      </c>
      <c r="BL89" s="8">
        <v>1.6123762369169401</v>
      </c>
      <c r="BM89" s="7">
        <v>-4.9946390967809302</v>
      </c>
      <c r="BN89" s="8">
        <v>2.5691313003252199</v>
      </c>
      <c r="BO89" s="7">
        <v>29.226787547160701</v>
      </c>
      <c r="BP89" s="8">
        <v>1.1118353562960499</v>
      </c>
      <c r="BQ89" s="7">
        <v>33.122208678516898</v>
      </c>
      <c r="BR89" s="8">
        <v>2.1128421235673001</v>
      </c>
      <c r="BS89" s="7">
        <v>29.7223820587242</v>
      </c>
      <c r="BT89" s="8">
        <v>2.1215586464823701</v>
      </c>
      <c r="BU89" s="7">
        <v>-3.39982661979275</v>
      </c>
      <c r="BV89" s="8">
        <v>2.9713832193033198</v>
      </c>
      <c r="BW89" s="7">
        <v>29.403365011304501</v>
      </c>
      <c r="BX89" s="8">
        <v>1.31799069456328</v>
      </c>
      <c r="BY89" s="7">
        <v>32.931112436158003</v>
      </c>
      <c r="BZ89" s="8">
        <v>2.07343216723579</v>
      </c>
      <c r="CA89" s="7">
        <v>29.627821715781501</v>
      </c>
      <c r="CB89" s="8">
        <v>2.02875747595365</v>
      </c>
      <c r="CC89" s="7">
        <v>-3.3032907203764901</v>
      </c>
      <c r="CD89" s="8">
        <v>2.8672025340436602</v>
      </c>
      <c r="CE89" s="7">
        <v>35.147112712074403</v>
      </c>
      <c r="CF89" s="8">
        <v>1.1951763382893901</v>
      </c>
      <c r="CG89" s="7">
        <v>37.6203353068586</v>
      </c>
      <c r="CH89" s="8">
        <v>2.2123634325137602</v>
      </c>
      <c r="CI89" s="7">
        <v>36.1241049870114</v>
      </c>
      <c r="CJ89" s="8">
        <v>2.3169190931897301</v>
      </c>
      <c r="CK89" s="7">
        <v>-1.49623031984719</v>
      </c>
      <c r="CL89" s="8">
        <v>3.12784297479398</v>
      </c>
      <c r="CM89" s="7">
        <v>36.293816868298798</v>
      </c>
      <c r="CN89" s="8">
        <v>1.2055675868798199</v>
      </c>
      <c r="CO89" s="7">
        <v>38.894066746798401</v>
      </c>
      <c r="CP89" s="8">
        <v>2.4395526834686798</v>
      </c>
      <c r="CQ89" s="7">
        <v>33.236540558738398</v>
      </c>
      <c r="CR89" s="8">
        <v>2.2728431158735298</v>
      </c>
      <c r="CS89" s="7">
        <v>-5.6575261880599603</v>
      </c>
      <c r="CT89" s="8">
        <v>3.26306922762743</v>
      </c>
      <c r="CU89" s="7">
        <v>27.459130310679701</v>
      </c>
      <c r="CV89" s="8">
        <v>0.985018856668743</v>
      </c>
      <c r="CW89" s="7">
        <v>32.123747731080698</v>
      </c>
      <c r="CX89" s="8">
        <v>2.1432317243555401</v>
      </c>
      <c r="CY89" s="7">
        <v>26.211562718476301</v>
      </c>
      <c r="CZ89" s="8">
        <v>2.1274060094753802</v>
      </c>
      <c r="DA89" s="7">
        <v>-5.9121850126044597</v>
      </c>
      <c r="DB89" s="9">
        <v>3.2227382126898698</v>
      </c>
    </row>
    <row r="90" spans="1:106" ht="15" customHeight="1" x14ac:dyDescent="0.25">
      <c r="A90" s="26" t="s">
        <v>30</v>
      </c>
      <c r="B90" s="56">
        <v>3</v>
      </c>
      <c r="C90" s="7">
        <v>33.8803285925785</v>
      </c>
      <c r="D90" s="8">
        <v>1.80328808211909</v>
      </c>
      <c r="E90" s="7">
        <v>38.421993675165702</v>
      </c>
      <c r="F90" s="8">
        <v>4.0259970772448002</v>
      </c>
      <c r="G90" s="7">
        <v>29.431731604802099</v>
      </c>
      <c r="H90" s="8">
        <v>3.2459376674546401</v>
      </c>
      <c r="I90" s="7">
        <v>-8.9902620703636007</v>
      </c>
      <c r="J90" s="8">
        <v>3.7495676285051802</v>
      </c>
      <c r="K90" s="7">
        <v>55.9467814029029</v>
      </c>
      <c r="L90" s="8">
        <v>1.9212336128816101</v>
      </c>
      <c r="M90" s="7">
        <v>62.100265099428903</v>
      </c>
      <c r="N90" s="8">
        <v>3.7921794917931102</v>
      </c>
      <c r="O90" s="7">
        <v>51.335209334477703</v>
      </c>
      <c r="P90" s="8">
        <v>3.2246158990500402</v>
      </c>
      <c r="Q90" s="7">
        <v>-10.7650557649512</v>
      </c>
      <c r="R90" s="8">
        <v>4.5147006799369196</v>
      </c>
      <c r="S90" s="7">
        <v>55.039541578641199</v>
      </c>
      <c r="T90" s="8">
        <v>1.97874632889144</v>
      </c>
      <c r="U90" s="7">
        <v>56.112693188882602</v>
      </c>
      <c r="V90" s="8">
        <v>3.2183716710406398</v>
      </c>
      <c r="W90" s="7">
        <v>50.882234835556602</v>
      </c>
      <c r="X90" s="8">
        <v>3.64135542837368</v>
      </c>
      <c r="Y90" s="7">
        <v>-5.2304583533259601</v>
      </c>
      <c r="Z90" s="8">
        <v>4.0934781914521601</v>
      </c>
      <c r="AA90" s="7">
        <v>36.423192735750099</v>
      </c>
      <c r="AB90" s="8">
        <v>1.8174173183831199</v>
      </c>
      <c r="AC90" s="7">
        <v>35.998158913738301</v>
      </c>
      <c r="AD90" s="8">
        <v>3.8131922068133099</v>
      </c>
      <c r="AE90" s="7">
        <v>35.118803352076498</v>
      </c>
      <c r="AF90" s="8">
        <v>3.4551081957505301</v>
      </c>
      <c r="AG90" s="7">
        <v>-0.87935556166186801</v>
      </c>
      <c r="AH90" s="8">
        <v>5.3370058749608802</v>
      </c>
      <c r="AI90" s="7">
        <v>25.212904563418199</v>
      </c>
      <c r="AJ90" s="8">
        <v>1.4811020963332</v>
      </c>
      <c r="AK90" s="7">
        <v>29.083319159769299</v>
      </c>
      <c r="AL90" s="8">
        <v>3.0121520201549901</v>
      </c>
      <c r="AM90" s="7">
        <v>19.6943515913519</v>
      </c>
      <c r="AN90" s="8">
        <v>2.6613720181682901</v>
      </c>
      <c r="AO90" s="7">
        <v>-9.3889675684174208</v>
      </c>
      <c r="AP90" s="8">
        <v>3.6088376113198501</v>
      </c>
      <c r="AQ90" s="7">
        <v>28.860643749797401</v>
      </c>
      <c r="AR90" s="8">
        <v>1.65092376166957</v>
      </c>
      <c r="AS90" s="7">
        <v>44.492622883981099</v>
      </c>
      <c r="AT90" s="8">
        <v>4.0342270656115096</v>
      </c>
      <c r="AU90" s="7">
        <v>19.588296428571802</v>
      </c>
      <c r="AV90" s="8">
        <v>2.3487353724289499</v>
      </c>
      <c r="AW90" s="7">
        <v>-24.904326455409301</v>
      </c>
      <c r="AX90" s="8">
        <v>4.3918269270074299</v>
      </c>
      <c r="AY90" s="7">
        <v>7.8949832244120701</v>
      </c>
      <c r="AZ90" s="8">
        <v>0.81906665631628806</v>
      </c>
      <c r="BA90" s="7">
        <v>13.4992949451896</v>
      </c>
      <c r="BB90" s="8">
        <v>2.4087826379317301</v>
      </c>
      <c r="BC90" s="7">
        <v>5.3709326801471899</v>
      </c>
      <c r="BD90" s="8">
        <v>1.2705146769586899</v>
      </c>
      <c r="BE90" s="7">
        <v>-8.1283622650424494</v>
      </c>
      <c r="BF90" s="8">
        <v>2.2777015799726201</v>
      </c>
      <c r="BG90" s="7">
        <v>15.801016589519399</v>
      </c>
      <c r="BH90" s="8">
        <v>1.22353114601971</v>
      </c>
      <c r="BI90" s="7">
        <v>16.922529763567201</v>
      </c>
      <c r="BJ90" s="8">
        <v>2.5363490109195501</v>
      </c>
      <c r="BK90" s="7">
        <v>15.1830481157678</v>
      </c>
      <c r="BL90" s="8">
        <v>2.16051872840952</v>
      </c>
      <c r="BM90" s="7">
        <v>-1.73948164779932</v>
      </c>
      <c r="BN90" s="8">
        <v>2.8227229299554102</v>
      </c>
      <c r="BO90" s="7">
        <v>4.4059877509316303</v>
      </c>
      <c r="BP90" s="8">
        <v>0.667206419042775</v>
      </c>
      <c r="BQ90" s="7">
        <v>4.1464080971955601</v>
      </c>
      <c r="BR90" s="8">
        <v>1.46193564009925</v>
      </c>
      <c r="BS90" s="7">
        <v>4.2468766351859797</v>
      </c>
      <c r="BT90" s="8">
        <v>1.13044752916861</v>
      </c>
      <c r="BU90" s="7">
        <v>0.10046853799042001</v>
      </c>
      <c r="BV90" s="8">
        <v>1.93586086363318</v>
      </c>
      <c r="BW90" s="7">
        <v>23.4535466549756</v>
      </c>
      <c r="BX90" s="8">
        <v>1.44195557458149</v>
      </c>
      <c r="BY90" s="7">
        <v>28.010145502165699</v>
      </c>
      <c r="BZ90" s="8">
        <v>3.51451219661487</v>
      </c>
      <c r="CA90" s="7">
        <v>16.716129136027401</v>
      </c>
      <c r="CB90" s="8">
        <v>2.3435135598182599</v>
      </c>
      <c r="CC90" s="7">
        <v>-11.2940163661382</v>
      </c>
      <c r="CD90" s="8">
        <v>3.9787768918352602</v>
      </c>
      <c r="CE90" s="7">
        <v>28.1991776096345</v>
      </c>
      <c r="CF90" s="8">
        <v>1.6388288770766299</v>
      </c>
      <c r="CG90" s="7">
        <v>32.666249397828302</v>
      </c>
      <c r="CH90" s="8">
        <v>3.7164221693065902</v>
      </c>
      <c r="CI90" s="7">
        <v>20.305515828252901</v>
      </c>
      <c r="CJ90" s="8">
        <v>2.2803724528196598</v>
      </c>
      <c r="CK90" s="7">
        <v>-12.3607335695754</v>
      </c>
      <c r="CL90" s="8">
        <v>3.8553353477670398</v>
      </c>
      <c r="CM90" s="7">
        <v>24.215084227898998</v>
      </c>
      <c r="CN90" s="8">
        <v>1.2575468301416699</v>
      </c>
      <c r="CO90" s="7">
        <v>27.554365830668701</v>
      </c>
      <c r="CP90" s="8">
        <v>3.06165060792403</v>
      </c>
      <c r="CQ90" s="7">
        <v>20.186964732098701</v>
      </c>
      <c r="CR90" s="8">
        <v>2.7360250898308101</v>
      </c>
      <c r="CS90" s="7">
        <v>-7.3674010985700003</v>
      </c>
      <c r="CT90" s="8">
        <v>3.5484552367675901</v>
      </c>
      <c r="CU90" s="7">
        <v>7.6946217417378904</v>
      </c>
      <c r="CV90" s="8">
        <v>0.76170037064841201</v>
      </c>
      <c r="CW90" s="7">
        <v>13.1530285300634</v>
      </c>
      <c r="CX90" s="8">
        <v>2.2842050341134699</v>
      </c>
      <c r="CY90" s="7">
        <v>6.8592390453143501</v>
      </c>
      <c r="CZ90" s="8">
        <v>1.54993091071428</v>
      </c>
      <c r="DA90" s="7">
        <v>-6.2937894847490403</v>
      </c>
      <c r="DB90" s="9">
        <v>2.9371758791859501</v>
      </c>
    </row>
    <row r="91" spans="1:106" ht="15" customHeight="1" x14ac:dyDescent="0.25">
      <c r="A91" s="26" t="s">
        <v>124</v>
      </c>
      <c r="B91" s="56">
        <v>3</v>
      </c>
      <c r="C91" s="7">
        <v>44.410982857628603</v>
      </c>
      <c r="D91" s="8">
        <v>1.4782352355856201</v>
      </c>
      <c r="E91" s="7">
        <v>49.891223472263299</v>
      </c>
      <c r="F91" s="8">
        <v>2.4976223278238798</v>
      </c>
      <c r="G91" s="7">
        <v>41.800436317576498</v>
      </c>
      <c r="H91" s="8">
        <v>2.7484108348368799</v>
      </c>
      <c r="I91" s="7">
        <v>-8.0907871546868204</v>
      </c>
      <c r="J91" s="8">
        <v>3.5665131626000202</v>
      </c>
      <c r="K91" s="7">
        <v>14.714541610926901</v>
      </c>
      <c r="L91" s="8">
        <v>1.0087160832786</v>
      </c>
      <c r="M91" s="7">
        <v>13.971117962283101</v>
      </c>
      <c r="N91" s="8">
        <v>1.77975608130825</v>
      </c>
      <c r="O91" s="7">
        <v>13.9451190424989</v>
      </c>
      <c r="P91" s="8">
        <v>1.91262827419721</v>
      </c>
      <c r="Q91" s="7">
        <v>-2.5998919784232299E-2</v>
      </c>
      <c r="R91" s="8">
        <v>2.48916253621119</v>
      </c>
      <c r="S91" s="7">
        <v>50.831153899213597</v>
      </c>
      <c r="T91" s="8">
        <v>1.5288025443644699</v>
      </c>
      <c r="U91" s="7">
        <v>49.793468654046201</v>
      </c>
      <c r="V91" s="8">
        <v>2.6764429450047298</v>
      </c>
      <c r="W91" s="7">
        <v>49.073193097542301</v>
      </c>
      <c r="X91" s="8">
        <v>2.4775208400629798</v>
      </c>
      <c r="Y91" s="7">
        <v>-0.72027555650387098</v>
      </c>
      <c r="Z91" s="8">
        <v>3.7506263271439702</v>
      </c>
      <c r="AA91" s="7">
        <v>70.857182130232601</v>
      </c>
      <c r="AB91" s="8">
        <v>1.39449252278702</v>
      </c>
      <c r="AC91" s="7">
        <v>66.794774064893602</v>
      </c>
      <c r="AD91" s="8">
        <v>2.3694363265090699</v>
      </c>
      <c r="AE91" s="7">
        <v>73.284982107328005</v>
      </c>
      <c r="AF91" s="8">
        <v>2.4357599867237001</v>
      </c>
      <c r="AG91" s="7">
        <v>6.4902080424343502</v>
      </c>
      <c r="AH91" s="8">
        <v>3.3789311241462801</v>
      </c>
      <c r="AI91" s="7">
        <v>49.561870957782503</v>
      </c>
      <c r="AJ91" s="8">
        <v>1.42459037643671</v>
      </c>
      <c r="AK91" s="7">
        <v>49.836182884228101</v>
      </c>
      <c r="AL91" s="8">
        <v>2.9951490947535602</v>
      </c>
      <c r="AM91" s="7">
        <v>51.0947256710839</v>
      </c>
      <c r="AN91" s="8">
        <v>2.5524205957036998</v>
      </c>
      <c r="AO91" s="7">
        <v>1.2585427868557699</v>
      </c>
      <c r="AP91" s="8">
        <v>3.5785788031260499</v>
      </c>
      <c r="AQ91" s="7">
        <v>44.1501878536913</v>
      </c>
      <c r="AR91" s="8">
        <v>1.77822820348786</v>
      </c>
      <c r="AS91" s="7">
        <v>64.414623113247202</v>
      </c>
      <c r="AT91" s="8">
        <v>3.4965375486462298</v>
      </c>
      <c r="AU91" s="7">
        <v>27.134352514460499</v>
      </c>
      <c r="AV91" s="8">
        <v>2.6737012978189898</v>
      </c>
      <c r="AW91" s="7">
        <v>-37.2802705987867</v>
      </c>
      <c r="AX91" s="8">
        <v>4.3600632160000403</v>
      </c>
      <c r="AY91" s="7">
        <v>20.060911475894802</v>
      </c>
      <c r="AZ91" s="8">
        <v>1.3654184590080001</v>
      </c>
      <c r="BA91" s="7">
        <v>31.3754839734023</v>
      </c>
      <c r="BB91" s="8">
        <v>2.6838536039071399</v>
      </c>
      <c r="BC91" s="7">
        <v>12.436158094069601</v>
      </c>
      <c r="BD91" s="8">
        <v>1.82990335827744</v>
      </c>
      <c r="BE91" s="7">
        <v>-18.939325879332699</v>
      </c>
      <c r="BF91" s="8">
        <v>2.8910833696578302</v>
      </c>
      <c r="BG91" s="7">
        <v>60.809552755324198</v>
      </c>
      <c r="BH91" s="8">
        <v>1.4367392287994001</v>
      </c>
      <c r="BI91" s="7">
        <v>57.008638967632301</v>
      </c>
      <c r="BJ91" s="8">
        <v>2.7573277640132998</v>
      </c>
      <c r="BK91" s="7">
        <v>62.911500781997802</v>
      </c>
      <c r="BL91" s="8">
        <v>2.7740465156674898</v>
      </c>
      <c r="BM91" s="7">
        <v>5.9028618143655196</v>
      </c>
      <c r="BN91" s="8">
        <v>3.7011292612913702</v>
      </c>
      <c r="BO91" s="7">
        <v>38.039009399657701</v>
      </c>
      <c r="BP91" s="8">
        <v>1.55571774454542</v>
      </c>
      <c r="BQ91" s="7">
        <v>37.407504317426799</v>
      </c>
      <c r="BR91" s="8">
        <v>3.1937843609286101</v>
      </c>
      <c r="BS91" s="7">
        <v>40.204383166746503</v>
      </c>
      <c r="BT91" s="8">
        <v>3.1275816264484</v>
      </c>
      <c r="BU91" s="7">
        <v>2.7968788493196799</v>
      </c>
      <c r="BV91" s="8">
        <v>4.4591093746287598</v>
      </c>
      <c r="BW91" s="7">
        <v>43.720327321029302</v>
      </c>
      <c r="BX91" s="8">
        <v>1.5050999753579799</v>
      </c>
      <c r="BY91" s="7">
        <v>48.104411615136897</v>
      </c>
      <c r="BZ91" s="8">
        <v>2.6934879278326802</v>
      </c>
      <c r="CA91" s="7">
        <v>42.869261678409202</v>
      </c>
      <c r="CB91" s="8">
        <v>3.29240625343175</v>
      </c>
      <c r="CC91" s="7">
        <v>-5.2351499367276801</v>
      </c>
      <c r="CD91" s="8">
        <v>4.4334445421842501</v>
      </c>
      <c r="CE91" s="7">
        <v>38.909080281587499</v>
      </c>
      <c r="CF91" s="8">
        <v>1.23529059053829</v>
      </c>
      <c r="CG91" s="7">
        <v>44.5182803151475</v>
      </c>
      <c r="CH91" s="8">
        <v>2.8954344600739699</v>
      </c>
      <c r="CI91" s="7">
        <v>39.438477903122497</v>
      </c>
      <c r="CJ91" s="8">
        <v>2.7414879801173901</v>
      </c>
      <c r="CK91" s="7">
        <v>-5.0798024120249901</v>
      </c>
      <c r="CL91" s="8">
        <v>3.8943785358740799</v>
      </c>
      <c r="CM91" s="7">
        <v>52.310868840895203</v>
      </c>
      <c r="CN91" s="8">
        <v>1.40660165168972</v>
      </c>
      <c r="CO91" s="7">
        <v>48.645834062628701</v>
      </c>
      <c r="CP91" s="8">
        <v>2.5843442677694402</v>
      </c>
      <c r="CQ91" s="7">
        <v>55.137139372510703</v>
      </c>
      <c r="CR91" s="8">
        <v>3.5028046997339302</v>
      </c>
      <c r="CS91" s="7">
        <v>6.4913053098819899</v>
      </c>
      <c r="CT91" s="8">
        <v>4.4217426374185296</v>
      </c>
      <c r="CU91" s="7">
        <v>28.828310816015701</v>
      </c>
      <c r="CV91" s="8">
        <v>1.2966324974229499</v>
      </c>
      <c r="CW91" s="7">
        <v>30.7203537295965</v>
      </c>
      <c r="CX91" s="8">
        <v>3.0033722474753102</v>
      </c>
      <c r="CY91" s="7">
        <v>27.7704012238462</v>
      </c>
      <c r="CZ91" s="8">
        <v>2.4769417260223499</v>
      </c>
      <c r="DA91" s="7">
        <v>-2.94995250575034</v>
      </c>
      <c r="DB91" s="9">
        <v>3.9310849860276198</v>
      </c>
    </row>
    <row r="92" spans="1:106" ht="15" customHeight="1" x14ac:dyDescent="0.25">
      <c r="A92" s="26" t="s">
        <v>48</v>
      </c>
      <c r="B92" s="56">
        <v>3</v>
      </c>
      <c r="C92" s="7">
        <v>58.385135913125403</v>
      </c>
      <c r="D92" s="8">
        <v>1.08958107634171</v>
      </c>
      <c r="E92" s="7">
        <v>59.293101147008699</v>
      </c>
      <c r="F92" s="8">
        <v>2.2497485322969801</v>
      </c>
      <c r="G92" s="7">
        <v>56.0260620385056</v>
      </c>
      <c r="H92" s="8">
        <v>2.19175894546466</v>
      </c>
      <c r="I92" s="7">
        <v>-3.2670391085030599</v>
      </c>
      <c r="J92" s="8">
        <v>3.0493827814373402</v>
      </c>
      <c r="K92" s="7">
        <v>50.062507933281601</v>
      </c>
      <c r="L92" s="8">
        <v>1.0695213598147899</v>
      </c>
      <c r="M92" s="7">
        <v>52.261938280332203</v>
      </c>
      <c r="N92" s="8">
        <v>2.4841184199864799</v>
      </c>
      <c r="O92" s="7">
        <v>46.999339916111403</v>
      </c>
      <c r="P92" s="8">
        <v>2.0889603057557999</v>
      </c>
      <c r="Q92" s="7">
        <v>-5.2625983642207901</v>
      </c>
      <c r="R92" s="8">
        <v>3.2244035492621199</v>
      </c>
      <c r="S92" s="7">
        <v>74.088798680561794</v>
      </c>
      <c r="T92" s="8">
        <v>1.0851401623221999</v>
      </c>
      <c r="U92" s="7">
        <v>73.727730385938898</v>
      </c>
      <c r="V92" s="8">
        <v>1.88801830394144</v>
      </c>
      <c r="W92" s="7">
        <v>72.157245629392193</v>
      </c>
      <c r="X92" s="8">
        <v>2.2184871469311598</v>
      </c>
      <c r="Y92" s="7">
        <v>-1.57048475654662</v>
      </c>
      <c r="Z92" s="8">
        <v>2.8800530420533099</v>
      </c>
      <c r="AA92" s="7">
        <v>76.276402177071304</v>
      </c>
      <c r="AB92" s="8">
        <v>1.0702248703063599</v>
      </c>
      <c r="AC92" s="7">
        <v>74.728328472528602</v>
      </c>
      <c r="AD92" s="8">
        <v>2.4007429477517199</v>
      </c>
      <c r="AE92" s="7">
        <v>75.733891770907405</v>
      </c>
      <c r="AF92" s="8">
        <v>1.5617139302785099</v>
      </c>
      <c r="AG92" s="7">
        <v>1.0055632983788301</v>
      </c>
      <c r="AH92" s="8">
        <v>2.6266089703187401</v>
      </c>
      <c r="AI92" s="7">
        <v>76.524712873951003</v>
      </c>
      <c r="AJ92" s="8">
        <v>0.96960900322625398</v>
      </c>
      <c r="AK92" s="7">
        <v>77.623282785208502</v>
      </c>
      <c r="AL92" s="8">
        <v>1.8411664638085901</v>
      </c>
      <c r="AM92" s="7">
        <v>73.464535056215794</v>
      </c>
      <c r="AN92" s="8">
        <v>2.11200081208468</v>
      </c>
      <c r="AO92" s="7">
        <v>-4.1587477289927497</v>
      </c>
      <c r="AP92" s="8">
        <v>2.8858065174416199</v>
      </c>
      <c r="AQ92" s="7">
        <v>49.085673268972798</v>
      </c>
      <c r="AR92" s="8">
        <v>1.2644939155338499</v>
      </c>
      <c r="AS92" s="7">
        <v>58.6055930165628</v>
      </c>
      <c r="AT92" s="8">
        <v>2.38495562292194</v>
      </c>
      <c r="AU92" s="7">
        <v>42.799277981965901</v>
      </c>
      <c r="AV92" s="8">
        <v>2.1194700094712702</v>
      </c>
      <c r="AW92" s="7">
        <v>-15.806315034596899</v>
      </c>
      <c r="AX92" s="8">
        <v>3.0280015958541502</v>
      </c>
      <c r="AY92" s="7">
        <v>21.3903909467274</v>
      </c>
      <c r="AZ92" s="8">
        <v>1.0560395821005399</v>
      </c>
      <c r="BA92" s="7">
        <v>26.988410930454801</v>
      </c>
      <c r="BB92" s="8">
        <v>1.8136145446158001</v>
      </c>
      <c r="BC92" s="7">
        <v>20.332170676420699</v>
      </c>
      <c r="BD92" s="8">
        <v>2.0400698814390301</v>
      </c>
      <c r="BE92" s="7">
        <v>-6.6562402540341701</v>
      </c>
      <c r="BF92" s="8">
        <v>2.4382688215233599</v>
      </c>
      <c r="BG92" s="7">
        <v>46.844175183855498</v>
      </c>
      <c r="BH92" s="8">
        <v>1.0198088098265901</v>
      </c>
      <c r="BI92" s="7">
        <v>47.679980952266099</v>
      </c>
      <c r="BJ92" s="8">
        <v>2.2457853067025102</v>
      </c>
      <c r="BK92" s="7">
        <v>45.551872972929097</v>
      </c>
      <c r="BL92" s="8">
        <v>1.8363824888598499</v>
      </c>
      <c r="BM92" s="7">
        <v>-2.1281079793370701</v>
      </c>
      <c r="BN92" s="8">
        <v>2.8577005280228902</v>
      </c>
      <c r="BO92" s="7">
        <v>54.636903716762603</v>
      </c>
      <c r="BP92" s="8">
        <v>1.2110598719186501</v>
      </c>
      <c r="BQ92" s="7">
        <v>57.075659014540797</v>
      </c>
      <c r="BR92" s="8">
        <v>2.5237665162013898</v>
      </c>
      <c r="BS92" s="7">
        <v>53.2226937956993</v>
      </c>
      <c r="BT92" s="8">
        <v>2.1784105017093101</v>
      </c>
      <c r="BU92" s="7">
        <v>-3.8529652188415202</v>
      </c>
      <c r="BV92" s="8">
        <v>3.1334203537904899</v>
      </c>
      <c r="BW92" s="7">
        <v>56.989284659648902</v>
      </c>
      <c r="BX92" s="8">
        <v>1.1495766502089499</v>
      </c>
      <c r="BY92" s="7">
        <v>58.4715069180603</v>
      </c>
      <c r="BZ92" s="8">
        <v>2.4630815381747602</v>
      </c>
      <c r="CA92" s="7">
        <v>54.670904139717202</v>
      </c>
      <c r="CB92" s="8">
        <v>2.0700837917651</v>
      </c>
      <c r="CC92" s="7">
        <v>-3.80060277834307</v>
      </c>
      <c r="CD92" s="8">
        <v>2.8136292678963302</v>
      </c>
      <c r="CE92" s="7">
        <v>53.734708480874303</v>
      </c>
      <c r="CF92" s="8">
        <v>1.1904015893788999</v>
      </c>
      <c r="CG92" s="7">
        <v>58.768955397605403</v>
      </c>
      <c r="CH92" s="8">
        <v>2.3129122217755298</v>
      </c>
      <c r="CI92" s="7">
        <v>51.767981225577202</v>
      </c>
      <c r="CJ92" s="8">
        <v>2.1611939238135598</v>
      </c>
      <c r="CK92" s="7">
        <v>-7.0009741720282204</v>
      </c>
      <c r="CL92" s="8">
        <v>2.9009334863234701</v>
      </c>
      <c r="CM92" s="7">
        <v>48.326391308425798</v>
      </c>
      <c r="CN92" s="8">
        <v>1.07797258986899</v>
      </c>
      <c r="CO92" s="7">
        <v>51.3116755250784</v>
      </c>
      <c r="CP92" s="8">
        <v>2.2563098398117898</v>
      </c>
      <c r="CQ92" s="7">
        <v>46.533508501613802</v>
      </c>
      <c r="CR92" s="8">
        <v>2.2726715116128302</v>
      </c>
      <c r="CS92" s="7">
        <v>-4.7781670234645599</v>
      </c>
      <c r="CT92" s="8">
        <v>3.0889800629950699</v>
      </c>
      <c r="CU92" s="7">
        <v>40.103586054403998</v>
      </c>
      <c r="CV92" s="8">
        <v>1.2073792985845999</v>
      </c>
      <c r="CW92" s="7">
        <v>41.4807443550675</v>
      </c>
      <c r="CX92" s="8">
        <v>2.42868516694752</v>
      </c>
      <c r="CY92" s="7">
        <v>42.251066041487199</v>
      </c>
      <c r="CZ92" s="8">
        <v>2.4667357814133002</v>
      </c>
      <c r="DA92" s="7">
        <v>0.77032168641975596</v>
      </c>
      <c r="DB92" s="9">
        <v>3.1630652961266001</v>
      </c>
    </row>
    <row r="93" spans="1:106" ht="15" customHeight="1" x14ac:dyDescent="0.25">
      <c r="A93" s="26" t="s">
        <v>50</v>
      </c>
      <c r="B93" s="56">
        <v>3</v>
      </c>
      <c r="C93" s="7">
        <v>59.070277126246403</v>
      </c>
      <c r="D93" s="8">
        <v>1.3141687212225199</v>
      </c>
      <c r="E93" s="7">
        <v>64.859083861466004</v>
      </c>
      <c r="F93" s="8">
        <v>2.3305646498696402</v>
      </c>
      <c r="G93" s="7">
        <v>54.389323568923899</v>
      </c>
      <c r="H93" s="8">
        <v>2.4823644301124199</v>
      </c>
      <c r="I93" s="7">
        <v>-10.469760292542</v>
      </c>
      <c r="J93" s="8">
        <v>3.2827084643917299</v>
      </c>
      <c r="K93" s="7">
        <v>65.5175595747518</v>
      </c>
      <c r="L93" s="8">
        <v>1.3121868425998799</v>
      </c>
      <c r="M93" s="7">
        <v>73.064117520089894</v>
      </c>
      <c r="N93" s="8">
        <v>2.0647767902298</v>
      </c>
      <c r="O93" s="7">
        <v>58.628918948591902</v>
      </c>
      <c r="P93" s="8">
        <v>2.31496275768444</v>
      </c>
      <c r="Q93" s="7">
        <v>-14.435198571498001</v>
      </c>
      <c r="R93" s="8">
        <v>2.7731959723845798</v>
      </c>
      <c r="S93" s="7">
        <v>65.631796363200195</v>
      </c>
      <c r="T93" s="8">
        <v>1.2876072418408999</v>
      </c>
      <c r="U93" s="7">
        <v>71.229849473536802</v>
      </c>
      <c r="V93" s="8">
        <v>2.02219734945845</v>
      </c>
      <c r="W93" s="7">
        <v>58.7302547901079</v>
      </c>
      <c r="X93" s="8">
        <v>2.5262372973871399</v>
      </c>
      <c r="Y93" s="7">
        <v>-12.499594683428899</v>
      </c>
      <c r="Z93" s="8">
        <v>3.0174633590516802</v>
      </c>
      <c r="AA93" s="7">
        <v>53.9301265476794</v>
      </c>
      <c r="AB93" s="8">
        <v>1.38987346958734</v>
      </c>
      <c r="AC93" s="7">
        <v>60.766141233157697</v>
      </c>
      <c r="AD93" s="8">
        <v>2.2680392309008801</v>
      </c>
      <c r="AE93" s="7">
        <v>49.632843486349998</v>
      </c>
      <c r="AF93" s="8">
        <v>2.4858620770796498</v>
      </c>
      <c r="AG93" s="7">
        <v>-11.133297746807701</v>
      </c>
      <c r="AH93" s="8">
        <v>3.0874619797062102</v>
      </c>
      <c r="AI93" s="7">
        <v>63.398851486804702</v>
      </c>
      <c r="AJ93" s="8">
        <v>1.1354926311873601</v>
      </c>
      <c r="AK93" s="7">
        <v>70.642095553849799</v>
      </c>
      <c r="AL93" s="8">
        <v>1.7270438694136301</v>
      </c>
      <c r="AM93" s="7">
        <v>55.078317289993002</v>
      </c>
      <c r="AN93" s="8">
        <v>2.2499804542586399</v>
      </c>
      <c r="AO93" s="7">
        <v>-15.563778263856699</v>
      </c>
      <c r="AP93" s="8">
        <v>2.8124367123119001</v>
      </c>
      <c r="AQ93" s="7">
        <v>51.830546131119704</v>
      </c>
      <c r="AR93" s="8">
        <v>1.2160935261257599</v>
      </c>
      <c r="AS93" s="7">
        <v>61.150013367667498</v>
      </c>
      <c r="AT93" s="8">
        <v>2.3192131036279702</v>
      </c>
      <c r="AU93" s="7">
        <v>45.014229915389599</v>
      </c>
      <c r="AV93" s="8">
        <v>2.34300465248069</v>
      </c>
      <c r="AW93" s="7">
        <v>-16.135783452277899</v>
      </c>
      <c r="AX93" s="8">
        <v>3.1717810358338698</v>
      </c>
      <c r="AY93" s="7">
        <v>15.9574064346185</v>
      </c>
      <c r="AZ93" s="8">
        <v>0.98236548391387901</v>
      </c>
      <c r="BA93" s="7">
        <v>20.2732021831693</v>
      </c>
      <c r="BB93" s="8">
        <v>1.76063765609213</v>
      </c>
      <c r="BC93" s="7">
        <v>16.0306643117516</v>
      </c>
      <c r="BD93" s="8">
        <v>1.88024614847468</v>
      </c>
      <c r="BE93" s="7">
        <v>-4.2425378714176603</v>
      </c>
      <c r="BF93" s="8">
        <v>2.41578829093383</v>
      </c>
      <c r="BG93" s="7">
        <v>40.223362555482801</v>
      </c>
      <c r="BH93" s="8">
        <v>1.07581577038163</v>
      </c>
      <c r="BI93" s="7">
        <v>47.823670602088796</v>
      </c>
      <c r="BJ93" s="8">
        <v>1.5598803178015801</v>
      </c>
      <c r="BK93" s="7">
        <v>36.406194343074802</v>
      </c>
      <c r="BL93" s="8">
        <v>2.23532186358926</v>
      </c>
      <c r="BM93" s="7">
        <v>-11.4174762590141</v>
      </c>
      <c r="BN93" s="8">
        <v>2.39040044935133</v>
      </c>
      <c r="BO93" s="7">
        <v>38.385428237096598</v>
      </c>
      <c r="BP93" s="8">
        <v>1.23802997874549</v>
      </c>
      <c r="BQ93" s="7">
        <v>41.397708953376899</v>
      </c>
      <c r="BR93" s="8">
        <v>2.29074324384385</v>
      </c>
      <c r="BS93" s="7">
        <v>37.186885732732399</v>
      </c>
      <c r="BT93" s="8">
        <v>2.1603918614350301</v>
      </c>
      <c r="BU93" s="7">
        <v>-4.2108232206444596</v>
      </c>
      <c r="BV93" s="8">
        <v>3.12843501924484</v>
      </c>
      <c r="BW93" s="7">
        <v>35.758290783181799</v>
      </c>
      <c r="BX93" s="8">
        <v>1.0973284439681801</v>
      </c>
      <c r="BY93" s="7">
        <v>37.083166044538501</v>
      </c>
      <c r="BZ93" s="8">
        <v>2.3186627001129598</v>
      </c>
      <c r="CA93" s="7">
        <v>36.500936521474003</v>
      </c>
      <c r="CB93" s="8">
        <v>2.5458398282881598</v>
      </c>
      <c r="CC93" s="7">
        <v>-0.58222952306453402</v>
      </c>
      <c r="CD93" s="8">
        <v>3.4473905563741898</v>
      </c>
      <c r="CE93" s="7">
        <v>55.085706066438398</v>
      </c>
      <c r="CF93" s="8">
        <v>1.12693523497912</v>
      </c>
      <c r="CG93" s="7">
        <v>58.206267212116401</v>
      </c>
      <c r="CH93" s="8">
        <v>2.10642769558117</v>
      </c>
      <c r="CI93" s="7">
        <v>52.1070158275203</v>
      </c>
      <c r="CJ93" s="8">
        <v>2.2490806947972102</v>
      </c>
      <c r="CK93" s="7">
        <v>-6.0992513845960898</v>
      </c>
      <c r="CL93" s="8">
        <v>2.89134866951684</v>
      </c>
      <c r="CM93" s="7">
        <v>55.337376871323897</v>
      </c>
      <c r="CN93" s="8">
        <v>1.19472553139114</v>
      </c>
      <c r="CO93" s="7">
        <v>60.534188946129802</v>
      </c>
      <c r="CP93" s="8">
        <v>2.13973599132478</v>
      </c>
      <c r="CQ93" s="7">
        <v>50.011466580124903</v>
      </c>
      <c r="CR93" s="8">
        <v>2.5069624358446601</v>
      </c>
      <c r="CS93" s="7">
        <v>-10.5227223660048</v>
      </c>
      <c r="CT93" s="8">
        <v>3.3011107277504199</v>
      </c>
      <c r="CU93" s="7">
        <v>38.250345739988902</v>
      </c>
      <c r="CV93" s="8">
        <v>1.1805432084181799</v>
      </c>
      <c r="CW93" s="7">
        <v>42.208994956988001</v>
      </c>
      <c r="CX93" s="8">
        <v>2.1565095766416098</v>
      </c>
      <c r="CY93" s="7">
        <v>35.395998627149098</v>
      </c>
      <c r="CZ93" s="8">
        <v>2.1058230500402599</v>
      </c>
      <c r="DA93" s="7">
        <v>-6.8129963298389002</v>
      </c>
      <c r="DB93" s="9">
        <v>3.06157584238596</v>
      </c>
    </row>
    <row r="94" spans="1:106" ht="15" customHeight="1" x14ac:dyDescent="0.25">
      <c r="A94" s="26" t="s">
        <v>55</v>
      </c>
      <c r="B94" s="56">
        <v>3</v>
      </c>
      <c r="C94" s="7">
        <v>29.128673145467101</v>
      </c>
      <c r="D94" s="8">
        <v>1.15131416265456</v>
      </c>
      <c r="E94" s="7">
        <v>26.303083967075001</v>
      </c>
      <c r="F94" s="8">
        <v>2.5292716360062499</v>
      </c>
      <c r="G94" s="7">
        <v>30.4388745401283</v>
      </c>
      <c r="H94" s="8">
        <v>2.7793028847830499</v>
      </c>
      <c r="I94" s="7">
        <v>4.1357905730532796</v>
      </c>
      <c r="J94" s="8">
        <v>3.79601095334966</v>
      </c>
      <c r="K94" s="7">
        <v>29.227934627604998</v>
      </c>
      <c r="L94" s="8">
        <v>1.3100049074333699</v>
      </c>
      <c r="M94" s="7">
        <v>26.619471819404399</v>
      </c>
      <c r="N94" s="8">
        <v>2.6414224021625001</v>
      </c>
      <c r="O94" s="7">
        <v>28.736985357327001</v>
      </c>
      <c r="P94" s="8">
        <v>2.4181226803393101</v>
      </c>
      <c r="Q94" s="7">
        <v>2.1175135379226</v>
      </c>
      <c r="R94" s="8">
        <v>3.1120875556094298</v>
      </c>
      <c r="S94" s="7">
        <v>41.544005536506702</v>
      </c>
      <c r="T94" s="8">
        <v>1.2972703535547201</v>
      </c>
      <c r="U94" s="7">
        <v>39.223948912148799</v>
      </c>
      <c r="V94" s="8">
        <v>2.7758639549009501</v>
      </c>
      <c r="W94" s="7">
        <v>41.292650182284198</v>
      </c>
      <c r="X94" s="8">
        <v>2.9935124272364702</v>
      </c>
      <c r="Y94" s="7">
        <v>2.06870127013539</v>
      </c>
      <c r="Z94" s="8">
        <v>4.09899144345869</v>
      </c>
      <c r="AA94" s="7">
        <v>47.289696390329503</v>
      </c>
      <c r="AB94" s="8">
        <v>1.3776102664898</v>
      </c>
      <c r="AC94" s="7">
        <v>43.997583485971802</v>
      </c>
      <c r="AD94" s="8">
        <v>3.13711578750693</v>
      </c>
      <c r="AE94" s="7">
        <v>49.4311646677412</v>
      </c>
      <c r="AF94" s="8">
        <v>2.8531879865775398</v>
      </c>
      <c r="AG94" s="7">
        <v>5.4335811817694299</v>
      </c>
      <c r="AH94" s="8">
        <v>4.5137234374202704</v>
      </c>
      <c r="AI94" s="7">
        <v>48.659552504365898</v>
      </c>
      <c r="AJ94" s="8">
        <v>1.17297089217607</v>
      </c>
      <c r="AK94" s="7">
        <v>46.774783508668399</v>
      </c>
      <c r="AL94" s="8">
        <v>2.62558573874679</v>
      </c>
      <c r="AM94" s="7">
        <v>51.0318360650069</v>
      </c>
      <c r="AN94" s="8">
        <v>2.6410674061972599</v>
      </c>
      <c r="AO94" s="7">
        <v>4.2570525563385404</v>
      </c>
      <c r="AP94" s="8">
        <v>3.5150661937635701</v>
      </c>
      <c r="AQ94" s="7">
        <v>38.371408363919201</v>
      </c>
      <c r="AR94" s="8">
        <v>1.31008524744614</v>
      </c>
      <c r="AS94" s="7">
        <v>50.5692771688067</v>
      </c>
      <c r="AT94" s="8">
        <v>2.95904228012148</v>
      </c>
      <c r="AU94" s="7">
        <v>29.669784561646299</v>
      </c>
      <c r="AV94" s="8">
        <v>2.4289666220083501</v>
      </c>
      <c r="AW94" s="7">
        <v>-20.899492607160401</v>
      </c>
      <c r="AX94" s="8">
        <v>3.9578511114564701</v>
      </c>
      <c r="AY94" s="7">
        <v>8.5534472091496294</v>
      </c>
      <c r="AZ94" s="8">
        <v>0.71247060261398099</v>
      </c>
      <c r="BA94" s="7">
        <v>14.2671064018612</v>
      </c>
      <c r="BB94" s="8">
        <v>1.94914372324165</v>
      </c>
      <c r="BC94" s="7">
        <v>7.7627887706243399</v>
      </c>
      <c r="BD94" s="8">
        <v>1.43597149415019</v>
      </c>
      <c r="BE94" s="7">
        <v>-6.5043176312368303</v>
      </c>
      <c r="BF94" s="8">
        <v>2.3934824285206102</v>
      </c>
      <c r="BG94" s="7">
        <v>15.9987116535528</v>
      </c>
      <c r="BH94" s="8">
        <v>0.98958758006438596</v>
      </c>
      <c r="BI94" s="7">
        <v>15.938153177996099</v>
      </c>
      <c r="BJ94" s="8">
        <v>2.10326166198832</v>
      </c>
      <c r="BK94" s="7">
        <v>16.992631152486499</v>
      </c>
      <c r="BL94" s="8">
        <v>2.0489422742932102</v>
      </c>
      <c r="BM94" s="7">
        <v>1.05447797449041</v>
      </c>
      <c r="BN94" s="8">
        <v>2.73542027916415</v>
      </c>
      <c r="BO94" s="7">
        <v>31.784714788361601</v>
      </c>
      <c r="BP94" s="8">
        <v>1.2411199972821401</v>
      </c>
      <c r="BQ94" s="7">
        <v>32.387055961346597</v>
      </c>
      <c r="BR94" s="8">
        <v>2.3489818133284399</v>
      </c>
      <c r="BS94" s="7">
        <v>29.124157309501602</v>
      </c>
      <c r="BT94" s="8">
        <v>2.5166688706752902</v>
      </c>
      <c r="BU94" s="7">
        <v>-3.2628986518450001</v>
      </c>
      <c r="BV94" s="8">
        <v>3.5950336252611699</v>
      </c>
      <c r="BW94" s="7">
        <v>27.907799402344999</v>
      </c>
      <c r="BX94" s="8">
        <v>1.2494385644935</v>
      </c>
      <c r="BY94" s="7">
        <v>24.470723826560299</v>
      </c>
      <c r="BZ94" s="8">
        <v>2.69691129471141</v>
      </c>
      <c r="CA94" s="7">
        <v>29.407379540345001</v>
      </c>
      <c r="CB94" s="8">
        <v>2.4512665928261899</v>
      </c>
      <c r="CC94" s="7">
        <v>4.9366557137847202</v>
      </c>
      <c r="CD94" s="8">
        <v>3.46056052567334</v>
      </c>
      <c r="CE94" s="7">
        <v>34.432192133200601</v>
      </c>
      <c r="CF94" s="8">
        <v>1.44933302926462</v>
      </c>
      <c r="CG94" s="7">
        <v>31.503891905779899</v>
      </c>
      <c r="CH94" s="8">
        <v>2.4215031611137898</v>
      </c>
      <c r="CI94" s="7">
        <v>34.6190743633586</v>
      </c>
      <c r="CJ94" s="8">
        <v>2.4384639945115199</v>
      </c>
      <c r="CK94" s="7">
        <v>3.11518245757867</v>
      </c>
      <c r="CL94" s="8">
        <v>2.80215351116134</v>
      </c>
      <c r="CM94" s="7">
        <v>25.350550641489001</v>
      </c>
      <c r="CN94" s="8">
        <v>1.0115971975598701</v>
      </c>
      <c r="CO94" s="7">
        <v>23.7129006704854</v>
      </c>
      <c r="CP94" s="8">
        <v>2.5591517972617002</v>
      </c>
      <c r="CQ94" s="7">
        <v>27.599853598491599</v>
      </c>
      <c r="CR94" s="8">
        <v>2.3868431373411898</v>
      </c>
      <c r="CS94" s="7">
        <v>3.8869529280061901</v>
      </c>
      <c r="CT94" s="8">
        <v>3.5562980223783298</v>
      </c>
      <c r="CU94" s="7">
        <v>16.6106675850553</v>
      </c>
      <c r="CV94" s="8">
        <v>1.0875151273620201</v>
      </c>
      <c r="CW94" s="7">
        <v>18.9998572960621</v>
      </c>
      <c r="CX94" s="8">
        <v>2.24388015666575</v>
      </c>
      <c r="CY94" s="7">
        <v>15.918772866150499</v>
      </c>
      <c r="CZ94" s="8">
        <v>2.1258228876412502</v>
      </c>
      <c r="DA94" s="7">
        <v>-3.08108442991169</v>
      </c>
      <c r="DB94" s="9">
        <v>2.9356722228888201</v>
      </c>
    </row>
    <row r="95" spans="1:106" ht="15" customHeight="1" x14ac:dyDescent="0.25">
      <c r="A95" s="26" t="s">
        <v>59</v>
      </c>
      <c r="B95" s="56">
        <v>3</v>
      </c>
      <c r="C95" s="7">
        <v>19.175009545926201</v>
      </c>
      <c r="D95" s="8">
        <v>0.86235307747077095</v>
      </c>
      <c r="E95" s="7">
        <v>18.092486407427799</v>
      </c>
      <c r="F95" s="8">
        <v>1.65181924696719</v>
      </c>
      <c r="G95" s="7">
        <v>19.5998088979301</v>
      </c>
      <c r="H95" s="8">
        <v>1.92293969015002</v>
      </c>
      <c r="I95" s="7">
        <v>1.5073224905023299</v>
      </c>
      <c r="J95" s="8">
        <v>2.3689980058933302</v>
      </c>
      <c r="K95" s="7">
        <v>28.500237018121499</v>
      </c>
      <c r="L95" s="8">
        <v>1.1646197361308599</v>
      </c>
      <c r="M95" s="7">
        <v>29.0222953785293</v>
      </c>
      <c r="N95" s="8">
        <v>2.0333520791914501</v>
      </c>
      <c r="O95" s="7">
        <v>28.636515685771901</v>
      </c>
      <c r="P95" s="8">
        <v>1.96125372925117</v>
      </c>
      <c r="Q95" s="7">
        <v>-0.38577969275733498</v>
      </c>
      <c r="R95" s="8">
        <v>2.6369904977652201</v>
      </c>
      <c r="S95" s="7">
        <v>41.331338455430398</v>
      </c>
      <c r="T95" s="8">
        <v>1.2045274384207501</v>
      </c>
      <c r="U95" s="7">
        <v>42.956367946608196</v>
      </c>
      <c r="V95" s="8">
        <v>2.18703593222493</v>
      </c>
      <c r="W95" s="7">
        <v>37.980959396652501</v>
      </c>
      <c r="X95" s="8">
        <v>2.4752035588311498</v>
      </c>
      <c r="Y95" s="7">
        <v>-4.9754085499556897</v>
      </c>
      <c r="Z95" s="8">
        <v>3.3644606235500101</v>
      </c>
      <c r="AA95" s="7">
        <v>44.346432962311503</v>
      </c>
      <c r="AB95" s="8">
        <v>1.4188262800385101</v>
      </c>
      <c r="AC95" s="7">
        <v>46.205651689694797</v>
      </c>
      <c r="AD95" s="8">
        <v>2.7305349930236198</v>
      </c>
      <c r="AE95" s="7">
        <v>40.136215875707599</v>
      </c>
      <c r="AF95" s="8">
        <v>2.2944625186523901</v>
      </c>
      <c r="AG95" s="7">
        <v>-6.0694358139872104</v>
      </c>
      <c r="AH95" s="8">
        <v>3.4387254483582099</v>
      </c>
      <c r="AI95" s="7">
        <v>41.752050911155202</v>
      </c>
      <c r="AJ95" s="8">
        <v>1.1548730808516701</v>
      </c>
      <c r="AK95" s="7">
        <v>44.730338275547297</v>
      </c>
      <c r="AL95" s="8">
        <v>1.98761432839237</v>
      </c>
      <c r="AM95" s="7">
        <v>38.858251677479799</v>
      </c>
      <c r="AN95" s="8">
        <v>2.1165384590082699</v>
      </c>
      <c r="AO95" s="7">
        <v>-5.8720865980675701</v>
      </c>
      <c r="AP95" s="8">
        <v>2.73468990049646</v>
      </c>
      <c r="AQ95" s="7">
        <v>31.4214544184223</v>
      </c>
      <c r="AR95" s="8">
        <v>1.06408527196393</v>
      </c>
      <c r="AS95" s="7">
        <v>38.852313957054903</v>
      </c>
      <c r="AT95" s="8">
        <v>2.1049679017525298</v>
      </c>
      <c r="AU95" s="7">
        <v>24.379892890232799</v>
      </c>
      <c r="AV95" s="8">
        <v>1.81142067241041</v>
      </c>
      <c r="AW95" s="7">
        <v>-14.4724210668221</v>
      </c>
      <c r="AX95" s="8">
        <v>2.79473145288395</v>
      </c>
      <c r="AY95" s="7">
        <v>10.290411574561499</v>
      </c>
      <c r="AZ95" s="8">
        <v>0.59978213766198196</v>
      </c>
      <c r="BA95" s="7">
        <v>13.6890218966109</v>
      </c>
      <c r="BB95" s="8">
        <v>1.5120780426386899</v>
      </c>
      <c r="BC95" s="7">
        <v>9.7809501685667009</v>
      </c>
      <c r="BD95" s="8">
        <v>1.2959769062862301</v>
      </c>
      <c r="BE95" s="7">
        <v>-3.9080717280442001</v>
      </c>
      <c r="BF95" s="8">
        <v>1.77027002139807</v>
      </c>
      <c r="BG95" s="7">
        <v>36.961852036354998</v>
      </c>
      <c r="BH95" s="8">
        <v>1.0353020864570901</v>
      </c>
      <c r="BI95" s="7">
        <v>40.335304335036902</v>
      </c>
      <c r="BJ95" s="8">
        <v>2.0486915881894001</v>
      </c>
      <c r="BK95" s="7">
        <v>30.436494005166999</v>
      </c>
      <c r="BL95" s="8">
        <v>2.0464038630156498</v>
      </c>
      <c r="BM95" s="7">
        <v>-9.8988103298699208</v>
      </c>
      <c r="BN95" s="8">
        <v>3.0020263541833301</v>
      </c>
      <c r="BO95" s="7">
        <v>29.382026827711201</v>
      </c>
      <c r="BP95" s="8">
        <v>1.0216051194773299</v>
      </c>
      <c r="BQ95" s="7">
        <v>29.1790328041503</v>
      </c>
      <c r="BR95" s="8">
        <v>1.8235288735533599</v>
      </c>
      <c r="BS95" s="7">
        <v>29.495615470537299</v>
      </c>
      <c r="BT95" s="8">
        <v>2.0944928386772199</v>
      </c>
      <c r="BU95" s="7">
        <v>0.31658266638701299</v>
      </c>
      <c r="BV95" s="8">
        <v>2.7745157013523101</v>
      </c>
      <c r="BW95" s="7">
        <v>17.381839214941301</v>
      </c>
      <c r="BX95" s="8">
        <v>0.81792541989045897</v>
      </c>
      <c r="BY95" s="7">
        <v>19.269231683583801</v>
      </c>
      <c r="BZ95" s="8">
        <v>1.55107858106817</v>
      </c>
      <c r="CA95" s="7">
        <v>14.2494781043019</v>
      </c>
      <c r="CB95" s="8">
        <v>1.62683109570113</v>
      </c>
      <c r="CC95" s="7">
        <v>-5.0197535792819599</v>
      </c>
      <c r="CD95" s="8">
        <v>2.3492302321518301</v>
      </c>
      <c r="CE95" s="7">
        <v>30.496350524334801</v>
      </c>
      <c r="CF95" s="8">
        <v>1.00335713666918</v>
      </c>
      <c r="CG95" s="7">
        <v>32.689100009542003</v>
      </c>
      <c r="CH95" s="8">
        <v>1.95246130815157</v>
      </c>
      <c r="CI95" s="7">
        <v>27.7645199818528</v>
      </c>
      <c r="CJ95" s="8">
        <v>1.9054428057188799</v>
      </c>
      <c r="CK95" s="7">
        <v>-4.9245800276891796</v>
      </c>
      <c r="CL95" s="8">
        <v>2.8713159944098399</v>
      </c>
      <c r="CM95" s="7">
        <v>28.251376718234798</v>
      </c>
      <c r="CN95" s="8">
        <v>0.97940693202987505</v>
      </c>
      <c r="CO95" s="7">
        <v>31.1223336706169</v>
      </c>
      <c r="CP95" s="8">
        <v>2.1185377019822802</v>
      </c>
      <c r="CQ95" s="7">
        <v>23.984337978803701</v>
      </c>
      <c r="CR95" s="8">
        <v>1.72771669058957</v>
      </c>
      <c r="CS95" s="7">
        <v>-7.1379956918131704</v>
      </c>
      <c r="CT95" s="8">
        <v>2.8541082400961</v>
      </c>
      <c r="CU95" s="7">
        <v>29.191221209332699</v>
      </c>
      <c r="CV95" s="8">
        <v>1.0209080292263999</v>
      </c>
      <c r="CW95" s="7">
        <v>31.770428046100399</v>
      </c>
      <c r="CX95" s="8">
        <v>2.0549439705948398</v>
      </c>
      <c r="CY95" s="7">
        <v>27.079194933865299</v>
      </c>
      <c r="CZ95" s="8">
        <v>2.1956448428937998</v>
      </c>
      <c r="DA95" s="7">
        <v>-4.6912331122351603</v>
      </c>
      <c r="DB95" s="9">
        <v>2.9952585247855898</v>
      </c>
    </row>
    <row r="96" spans="1:106" ht="15" customHeight="1" x14ac:dyDescent="0.25">
      <c r="A96" s="26" t="s">
        <v>60</v>
      </c>
      <c r="B96" s="56">
        <v>3</v>
      </c>
      <c r="C96" s="7">
        <v>42.832040806604901</v>
      </c>
      <c r="D96" s="8">
        <v>1.47085560980425</v>
      </c>
      <c r="E96" s="7">
        <v>39.878867868279698</v>
      </c>
      <c r="F96" s="8">
        <v>2.7378228546340999</v>
      </c>
      <c r="G96" s="7">
        <v>41.820689189230201</v>
      </c>
      <c r="H96" s="8">
        <v>3.37793807346856</v>
      </c>
      <c r="I96" s="7">
        <v>1.94182132095052</v>
      </c>
      <c r="J96" s="8">
        <v>4.4408067607190098</v>
      </c>
      <c r="K96" s="7">
        <v>43.1137271262929</v>
      </c>
      <c r="L96" s="8">
        <v>1.71487655436526</v>
      </c>
      <c r="M96" s="7">
        <v>47.123139119129704</v>
      </c>
      <c r="N96" s="8">
        <v>2.70396798043123</v>
      </c>
      <c r="O96" s="7">
        <v>40.014170649626898</v>
      </c>
      <c r="P96" s="8">
        <v>3.3054409720256301</v>
      </c>
      <c r="Q96" s="7">
        <v>-7.1089684695027602</v>
      </c>
      <c r="R96" s="8">
        <v>4.2845071112180904</v>
      </c>
      <c r="S96" s="7">
        <v>44.7549342319899</v>
      </c>
      <c r="T96" s="8">
        <v>1.98702658806584</v>
      </c>
      <c r="U96" s="7">
        <v>47.688697333016002</v>
      </c>
      <c r="V96" s="8">
        <v>3.76594814875221</v>
      </c>
      <c r="W96" s="7">
        <v>38.994528319468799</v>
      </c>
      <c r="X96" s="8">
        <v>3.22999426607486</v>
      </c>
      <c r="Y96" s="7">
        <v>-8.6941690135471497</v>
      </c>
      <c r="Z96" s="8">
        <v>4.5218077357110404</v>
      </c>
      <c r="AA96" s="7">
        <v>42.347645397776901</v>
      </c>
      <c r="AB96" s="8">
        <v>2.0698170571289198</v>
      </c>
      <c r="AC96" s="7">
        <v>48.052398880559302</v>
      </c>
      <c r="AD96" s="8">
        <v>3.6415641608491698</v>
      </c>
      <c r="AE96" s="7">
        <v>38.429793236708598</v>
      </c>
      <c r="AF96" s="8">
        <v>4.4771309003397004</v>
      </c>
      <c r="AG96" s="7">
        <v>-9.6226056438507701</v>
      </c>
      <c r="AH96" s="8">
        <v>5.75379024114181</v>
      </c>
      <c r="AI96" s="7">
        <v>47.184756750155799</v>
      </c>
      <c r="AJ96" s="8">
        <v>2.29473279940771</v>
      </c>
      <c r="AK96" s="7">
        <v>51.219046728173403</v>
      </c>
      <c r="AL96" s="8">
        <v>2.94775630566726</v>
      </c>
      <c r="AM96" s="7">
        <v>42.930481410950499</v>
      </c>
      <c r="AN96" s="8">
        <v>3.58891254724485</v>
      </c>
      <c r="AO96" s="7">
        <v>-8.2885653172229503</v>
      </c>
      <c r="AP96" s="8">
        <v>4.6771331594245202</v>
      </c>
      <c r="AQ96" s="7">
        <v>37.221602535951398</v>
      </c>
      <c r="AR96" s="8">
        <v>1.93685343854341</v>
      </c>
      <c r="AS96" s="7">
        <v>46.0172539455398</v>
      </c>
      <c r="AT96" s="8">
        <v>4.2969217711266898</v>
      </c>
      <c r="AU96" s="7">
        <v>28.8754729470844</v>
      </c>
      <c r="AV96" s="8">
        <v>3.5350401199404602</v>
      </c>
      <c r="AW96" s="7">
        <v>-17.141780998455399</v>
      </c>
      <c r="AX96" s="8">
        <v>5.1229381267738496</v>
      </c>
      <c r="AY96" s="7">
        <v>15.4624025481112</v>
      </c>
      <c r="AZ96" s="8">
        <v>1.2849644001435701</v>
      </c>
      <c r="BA96" s="7">
        <v>20.010326492833698</v>
      </c>
      <c r="BB96" s="8">
        <v>2.4101022164333301</v>
      </c>
      <c r="BC96" s="7">
        <v>14.6146365609877</v>
      </c>
      <c r="BD96" s="8">
        <v>2.1713540516994501</v>
      </c>
      <c r="BE96" s="7">
        <v>-5.3956899318459497</v>
      </c>
      <c r="BF96" s="8">
        <v>3.0400172871080402</v>
      </c>
      <c r="BG96" s="7">
        <v>35.790013231348297</v>
      </c>
      <c r="BH96" s="8">
        <v>2.0287910405510301</v>
      </c>
      <c r="BI96" s="7">
        <v>41.300484060565701</v>
      </c>
      <c r="BJ96" s="8">
        <v>2.5117339786519799</v>
      </c>
      <c r="BK96" s="7">
        <v>27.225959638465799</v>
      </c>
      <c r="BL96" s="8">
        <v>3.64142062512009</v>
      </c>
      <c r="BM96" s="7">
        <v>-14.0745244220999</v>
      </c>
      <c r="BN96" s="8">
        <v>4.4477349070359899</v>
      </c>
      <c r="BO96" s="7">
        <v>28.588523297398901</v>
      </c>
      <c r="BP96" s="8">
        <v>1.27418414000172</v>
      </c>
      <c r="BQ96" s="7">
        <v>28.218457311733101</v>
      </c>
      <c r="BR96" s="8">
        <v>2.50393105673554</v>
      </c>
      <c r="BS96" s="7">
        <v>24.861019583349801</v>
      </c>
      <c r="BT96" s="8">
        <v>3.0034803551992999</v>
      </c>
      <c r="BU96" s="7">
        <v>-3.3574377283832901</v>
      </c>
      <c r="BV96" s="8">
        <v>3.59147017652597</v>
      </c>
      <c r="BW96" s="7">
        <v>27.713746140431599</v>
      </c>
      <c r="BX96" s="8">
        <v>1.68344070635878</v>
      </c>
      <c r="BY96" s="7">
        <v>24.475135467072</v>
      </c>
      <c r="BZ96" s="8">
        <v>2.5841011402127201</v>
      </c>
      <c r="CA96" s="7">
        <v>28.0072170248582</v>
      </c>
      <c r="CB96" s="8">
        <v>4.06947459396351</v>
      </c>
      <c r="CC96" s="7">
        <v>3.5320815577861899</v>
      </c>
      <c r="CD96" s="8">
        <v>5.5567231642753097</v>
      </c>
      <c r="CE96" s="7">
        <v>29.225569174994</v>
      </c>
      <c r="CF96" s="8">
        <v>1.3814394613625001</v>
      </c>
      <c r="CG96" s="7">
        <v>27.136756187229</v>
      </c>
      <c r="CH96" s="8">
        <v>2.6780170415052602</v>
      </c>
      <c r="CI96" s="7">
        <v>25.222456036809302</v>
      </c>
      <c r="CJ96" s="8">
        <v>3.1892121832113598</v>
      </c>
      <c r="CK96" s="7">
        <v>-1.9143001504197099</v>
      </c>
      <c r="CL96" s="8">
        <v>4.5437308125278904</v>
      </c>
      <c r="CM96" s="7">
        <v>34.342858972129598</v>
      </c>
      <c r="CN96" s="8">
        <v>1.74655186281652</v>
      </c>
      <c r="CO96" s="7">
        <v>36.020266056092503</v>
      </c>
      <c r="CP96" s="8">
        <v>3.5695827425937701</v>
      </c>
      <c r="CQ96" s="7">
        <v>27.654126304946899</v>
      </c>
      <c r="CR96" s="8">
        <v>3.42486450953264</v>
      </c>
      <c r="CS96" s="7">
        <v>-8.3661397511455</v>
      </c>
      <c r="CT96" s="8">
        <v>5.2108439965711897</v>
      </c>
      <c r="CU96" s="7">
        <v>19.9024905025883</v>
      </c>
      <c r="CV96" s="8">
        <v>1.16114408562046</v>
      </c>
      <c r="CW96" s="7">
        <v>19.5950672894364</v>
      </c>
      <c r="CX96" s="8">
        <v>2.1569421286799999</v>
      </c>
      <c r="CY96" s="7">
        <v>18.384870399814901</v>
      </c>
      <c r="CZ96" s="8">
        <v>2.28326508467726</v>
      </c>
      <c r="DA96" s="7">
        <v>-1.2101968896214099</v>
      </c>
      <c r="DB96" s="9">
        <v>3.52522134224751</v>
      </c>
    </row>
    <row r="97" spans="1:106" ht="15.75" customHeight="1" x14ac:dyDescent="0.25">
      <c r="A97" s="63" t="s">
        <v>220</v>
      </c>
      <c r="B97" s="57">
        <v>3</v>
      </c>
      <c r="C97" s="38">
        <v>39.414842615579097</v>
      </c>
      <c r="D97" s="39">
        <v>0.463026141641736</v>
      </c>
      <c r="E97" s="38">
        <v>40.595998274596802</v>
      </c>
      <c r="F97" s="39">
        <v>0.91003320557965295</v>
      </c>
      <c r="G97" s="38">
        <v>37.679567750573398</v>
      </c>
      <c r="H97" s="39">
        <v>0.94044435535722104</v>
      </c>
      <c r="I97" s="38">
        <v>-2.9164305240233799</v>
      </c>
      <c r="J97" s="39">
        <v>1.21716712660269</v>
      </c>
      <c r="K97" s="38">
        <v>38.2154626472635</v>
      </c>
      <c r="L97" s="39">
        <v>0.47600388329932097</v>
      </c>
      <c r="M97" s="38">
        <v>40.263593350649103</v>
      </c>
      <c r="N97" s="39">
        <v>0.880044430452534</v>
      </c>
      <c r="O97" s="38">
        <v>35.706954205635398</v>
      </c>
      <c r="P97" s="39">
        <v>0.86428218977086602</v>
      </c>
      <c r="Q97" s="38">
        <v>-4.5566391450136798</v>
      </c>
      <c r="R97" s="39">
        <v>1.16245670134582</v>
      </c>
      <c r="S97" s="38">
        <v>51.291624473421201</v>
      </c>
      <c r="T97" s="39">
        <v>0.52436452473546502</v>
      </c>
      <c r="U97" s="38">
        <v>52.766724285389301</v>
      </c>
      <c r="V97" s="39">
        <v>0.941961620294129</v>
      </c>
      <c r="W97" s="38">
        <v>47.810522783214402</v>
      </c>
      <c r="X97" s="39">
        <v>0.97681795199903598</v>
      </c>
      <c r="Y97" s="38">
        <v>-4.95620150217486</v>
      </c>
      <c r="Z97" s="39">
        <v>1.2813846502155699</v>
      </c>
      <c r="AA97" s="38">
        <v>52.323269556732498</v>
      </c>
      <c r="AB97" s="39">
        <v>0.53646487195665604</v>
      </c>
      <c r="AC97" s="38">
        <v>52.710246222545301</v>
      </c>
      <c r="AD97" s="39">
        <v>1.03434705548366</v>
      </c>
      <c r="AE97" s="38">
        <v>51.009143784076102</v>
      </c>
      <c r="AF97" s="39">
        <v>1.01881254506682</v>
      </c>
      <c r="AG97" s="38">
        <v>-1.70110243846919</v>
      </c>
      <c r="AH97" s="39">
        <v>1.45008583156424</v>
      </c>
      <c r="AI97" s="38">
        <v>50.722954320181998</v>
      </c>
      <c r="AJ97" s="39">
        <v>0.493088450647786</v>
      </c>
      <c r="AK97" s="38">
        <v>52.645306528403097</v>
      </c>
      <c r="AL97" s="39">
        <v>0.87217463588180999</v>
      </c>
      <c r="AM97" s="38">
        <v>47.980376705180099</v>
      </c>
      <c r="AN97" s="39">
        <v>0.90515579616267905</v>
      </c>
      <c r="AO97" s="38">
        <v>-4.6649298232229901</v>
      </c>
      <c r="AP97" s="39">
        <v>1.2133875305866599</v>
      </c>
      <c r="AQ97" s="38">
        <v>38.759248976159</v>
      </c>
      <c r="AR97" s="39">
        <v>0.51140740249683903</v>
      </c>
      <c r="AS97" s="38">
        <v>51.077236488975402</v>
      </c>
      <c r="AT97" s="39">
        <v>1.10191312648936</v>
      </c>
      <c r="AU97" s="38">
        <v>29.397984510435698</v>
      </c>
      <c r="AV97" s="39">
        <v>0.85559429024291</v>
      </c>
      <c r="AW97" s="38">
        <v>-21.6792519785397</v>
      </c>
      <c r="AX97" s="39">
        <v>1.34454075870892</v>
      </c>
      <c r="AY97" s="38">
        <v>13.5347654477451</v>
      </c>
      <c r="AZ97" s="39">
        <v>0.34272709341291202</v>
      </c>
      <c r="BA97" s="38">
        <v>19.4803801926052</v>
      </c>
      <c r="BB97" s="39">
        <v>0.73052604148559397</v>
      </c>
      <c r="BC97" s="38">
        <v>11.5347970512512</v>
      </c>
      <c r="BD97" s="39">
        <v>0.58959089938649401</v>
      </c>
      <c r="BE97" s="38">
        <v>-7.9455831413540103</v>
      </c>
      <c r="BF97" s="39">
        <v>0.85868188374171694</v>
      </c>
      <c r="BG97" s="38">
        <v>34.467395486079504</v>
      </c>
      <c r="BH97" s="39">
        <v>0.45240903173964298</v>
      </c>
      <c r="BI97" s="38">
        <v>36.650666066562501</v>
      </c>
      <c r="BJ97" s="39">
        <v>0.799637728259183</v>
      </c>
      <c r="BK97" s="38">
        <v>31.9887035733068</v>
      </c>
      <c r="BL97" s="39">
        <v>0.83831838968055306</v>
      </c>
      <c r="BM97" s="38">
        <v>-4.6619624932556603</v>
      </c>
      <c r="BN97" s="39">
        <v>1.10696697769073</v>
      </c>
      <c r="BO97" s="38">
        <v>31.806172695635102</v>
      </c>
      <c r="BP97" s="39">
        <v>0.42035300079753202</v>
      </c>
      <c r="BQ97" s="38">
        <v>32.866754392285898</v>
      </c>
      <c r="BR97" s="39">
        <v>0.824726868475404</v>
      </c>
      <c r="BS97" s="38">
        <v>31.0080017190596</v>
      </c>
      <c r="BT97" s="39">
        <v>0.83586474258736998</v>
      </c>
      <c r="BU97" s="38">
        <v>-1.85875267322624</v>
      </c>
      <c r="BV97" s="39">
        <v>1.1564129810139001</v>
      </c>
      <c r="BW97" s="38">
        <v>32.791024898482199</v>
      </c>
      <c r="BX97" s="39">
        <v>0.46218551479060099</v>
      </c>
      <c r="BY97" s="38">
        <v>34.101929186659397</v>
      </c>
      <c r="BZ97" s="39">
        <v>0.89883184197336397</v>
      </c>
      <c r="CA97" s="38">
        <v>31.506140982614301</v>
      </c>
      <c r="CB97" s="39">
        <v>0.93900137920154303</v>
      </c>
      <c r="CC97" s="38">
        <v>-2.5957882040451299</v>
      </c>
      <c r="CD97" s="39">
        <v>1.3221637799224899</v>
      </c>
      <c r="CE97" s="38">
        <v>38.153737122892302</v>
      </c>
      <c r="CF97" s="39">
        <v>0.45659841384560501</v>
      </c>
      <c r="CG97" s="38">
        <v>40.388729466513396</v>
      </c>
      <c r="CH97" s="39">
        <v>0.91620860229362</v>
      </c>
      <c r="CI97" s="38">
        <v>35.918643269188102</v>
      </c>
      <c r="CJ97" s="39">
        <v>0.86205591274825799</v>
      </c>
      <c r="CK97" s="38">
        <v>-4.4700861973252701</v>
      </c>
      <c r="CL97" s="39">
        <v>1.20759651695501</v>
      </c>
      <c r="CM97" s="38">
        <v>38.053540556087</v>
      </c>
      <c r="CN97" s="39">
        <v>0.44433499610837901</v>
      </c>
      <c r="CO97" s="38">
        <v>39.724453938562299</v>
      </c>
      <c r="CP97" s="39">
        <v>0.93083247446293904</v>
      </c>
      <c r="CQ97" s="38">
        <v>35.542992203416098</v>
      </c>
      <c r="CR97" s="39">
        <v>0.94193043445312097</v>
      </c>
      <c r="CS97" s="38">
        <v>-4.1814617351462298</v>
      </c>
      <c r="CT97" s="39">
        <v>1.3180014332575101</v>
      </c>
      <c r="CU97" s="38">
        <v>26.005046744975299</v>
      </c>
      <c r="CV97" s="39">
        <v>0.38843336014601398</v>
      </c>
      <c r="CW97" s="38">
        <v>28.756527741799399</v>
      </c>
      <c r="CX97" s="39">
        <v>0.82244411986842103</v>
      </c>
      <c r="CY97" s="38">
        <v>24.983888232013001</v>
      </c>
      <c r="CZ97" s="39">
        <v>0.77192876611616001</v>
      </c>
      <c r="DA97" s="38">
        <v>-3.7726395097864098</v>
      </c>
      <c r="DB97" s="40">
        <v>1.14469996170391</v>
      </c>
    </row>
    <row r="99" spans="1:106" x14ac:dyDescent="0.25">
      <c r="A99" s="41" t="s">
        <v>132</v>
      </c>
    </row>
    <row r="100" spans="1:106" x14ac:dyDescent="0.25">
      <c r="A100" s="1" t="s">
        <v>247</v>
      </c>
    </row>
    <row r="101" spans="1:106" x14ac:dyDescent="0.25">
      <c r="A101" s="64" t="s">
        <v>200</v>
      </c>
    </row>
    <row r="102" spans="1:106" x14ac:dyDescent="0.25">
      <c r="A102" s="41" t="s">
        <v>80</v>
      </c>
    </row>
    <row r="103" spans="1:106" x14ac:dyDescent="0.25">
      <c r="A103" s="41" t="s">
        <v>122</v>
      </c>
    </row>
    <row r="104" spans="1:106" x14ac:dyDescent="0.25">
      <c r="A104" s="41" t="s">
        <v>81</v>
      </c>
    </row>
    <row r="105" spans="1:106" x14ac:dyDescent="0.25">
      <c r="A105" s="41" t="s">
        <v>64</v>
      </c>
    </row>
    <row r="106" spans="1:106" x14ac:dyDescent="0.25">
      <c r="A106" s="44" t="str">
        <f>HYPERLINK("https://oecdcode.org/disclaimers/cyprus.html", "Information on data for Cyprus: https://oecdcode.org/disclaimers/cyprus.html")</f>
        <v>Information on data for Cyprus: https://oecdcode.org/disclaimers/cyprus.html</v>
      </c>
    </row>
    <row r="107" spans="1:106" x14ac:dyDescent="0.25">
      <c r="A107" s="41" t="s">
        <v>66</v>
      </c>
    </row>
  </sheetData>
  <mergeCells count="80">
    <mergeCell ref="AM9:AN9"/>
    <mergeCell ref="AO9:AP9"/>
    <mergeCell ref="AK8:AP8"/>
    <mergeCell ref="E9:F9"/>
    <mergeCell ref="G9:H9"/>
    <mergeCell ref="I9:J9"/>
    <mergeCell ref="M9:N9"/>
    <mergeCell ref="O9:P9"/>
    <mergeCell ref="Q9:R9"/>
    <mergeCell ref="U9:V9"/>
    <mergeCell ref="W9:X9"/>
    <mergeCell ref="Y9:Z9"/>
    <mergeCell ref="M8:R8"/>
    <mergeCell ref="S8:T9"/>
    <mergeCell ref="U8:Z8"/>
    <mergeCell ref="AI8:AJ9"/>
    <mergeCell ref="AC9:AD9"/>
    <mergeCell ref="AE9:AF9"/>
    <mergeCell ref="AG9:AH9"/>
    <mergeCell ref="AK9:AL9"/>
    <mergeCell ref="B6:B10"/>
    <mergeCell ref="C7:J7"/>
    <mergeCell ref="K7:R7"/>
    <mergeCell ref="S7:Z7"/>
    <mergeCell ref="AA7:AH7"/>
    <mergeCell ref="C8:D9"/>
    <mergeCell ref="E8:J8"/>
    <mergeCell ref="K8:L9"/>
    <mergeCell ref="AA8:AB9"/>
    <mergeCell ref="AC8:AH8"/>
    <mergeCell ref="C6:DB6"/>
    <mergeCell ref="AQ7:AX7"/>
    <mergeCell ref="AY7:BF7"/>
    <mergeCell ref="BG7:BN7"/>
    <mergeCell ref="BO7:BV7"/>
    <mergeCell ref="BW7:CD7"/>
    <mergeCell ref="CE7:CL7"/>
    <mergeCell ref="CM7:CT7"/>
    <mergeCell ref="CU7:DB7"/>
    <mergeCell ref="AI7:AP7"/>
    <mergeCell ref="AQ8:AR9"/>
    <mergeCell ref="AS8:AX8"/>
    <mergeCell ref="AY8:AZ9"/>
    <mergeCell ref="BA8:BF8"/>
    <mergeCell ref="BG8:BH9"/>
    <mergeCell ref="BI8:BN8"/>
    <mergeCell ref="BO8:BP9"/>
    <mergeCell ref="BQ8:BV8"/>
    <mergeCell ref="BW8:BX9"/>
    <mergeCell ref="BY8:CD8"/>
    <mergeCell ref="CM8:CN9"/>
    <mergeCell ref="CO8:CT8"/>
    <mergeCell ref="CU8:CV9"/>
    <mergeCell ref="CS9:CT9"/>
    <mergeCell ref="BY9:BZ9"/>
    <mergeCell ref="CA9:CB9"/>
    <mergeCell ref="CC9:CD9"/>
    <mergeCell ref="CE8:CF9"/>
    <mergeCell ref="CG8:CL8"/>
    <mergeCell ref="CG9:CH9"/>
    <mergeCell ref="CI9:CJ9"/>
    <mergeCell ref="CK9:CL9"/>
    <mergeCell ref="CO9:CP9"/>
    <mergeCell ref="CQ9:CR9"/>
    <mergeCell ref="CW9:CX9"/>
    <mergeCell ref="CY9:CZ9"/>
    <mergeCell ref="DA9:DB9"/>
    <mergeCell ref="CW8:DB8"/>
    <mergeCell ref="AS9:AT9"/>
    <mergeCell ref="AU9:AV9"/>
    <mergeCell ref="AW9:AX9"/>
    <mergeCell ref="BA9:BB9"/>
    <mergeCell ref="BC9:BD9"/>
    <mergeCell ref="BE9:BF9"/>
    <mergeCell ref="BI9:BJ9"/>
    <mergeCell ref="BK9:BL9"/>
    <mergeCell ref="BM9:BN9"/>
    <mergeCell ref="BQ9:BR9"/>
    <mergeCell ref="BS9:BT9"/>
    <mergeCell ref="BU9:BV9"/>
  </mergeCells>
  <conditionalFormatting sqref="I1:I201">
    <cfRule type="expression" dxfId="603" priority="13">
      <formula>ABS(I1/J1)&gt;1.95996398454005</formula>
    </cfRule>
  </conditionalFormatting>
  <conditionalFormatting sqref="Q1:Q201">
    <cfRule type="expression" dxfId="602" priority="12">
      <formula>ABS(Q1/R1)&gt;1.95996398454005</formula>
    </cfRule>
  </conditionalFormatting>
  <conditionalFormatting sqref="Y1:Y201">
    <cfRule type="expression" dxfId="601" priority="11">
      <formula>ABS(Y1/Z1)&gt;1.95996398454005</formula>
    </cfRule>
  </conditionalFormatting>
  <conditionalFormatting sqref="AG1:AG201">
    <cfRule type="expression" dxfId="600" priority="10">
      <formula>ABS(AG1/AH1)&gt;1.95996398454005</formula>
    </cfRule>
  </conditionalFormatting>
  <conditionalFormatting sqref="AO1:AO201">
    <cfRule type="expression" dxfId="599" priority="9">
      <formula>ABS(AO1/AP1)&gt;1.95996398454005</formula>
    </cfRule>
  </conditionalFormatting>
  <conditionalFormatting sqref="AW1:AW200">
    <cfRule type="expression" dxfId="598" priority="8">
      <formula>ABS(AW1/AX1)&gt;1.95996398454005</formula>
    </cfRule>
  </conditionalFormatting>
  <conditionalFormatting sqref="BE1:BE200">
    <cfRule type="expression" dxfId="597" priority="7">
      <formula>ABS(BE1/BF1)&gt;1.95996398454005</formula>
    </cfRule>
  </conditionalFormatting>
  <conditionalFormatting sqref="BM1:BM200">
    <cfRule type="expression" dxfId="596" priority="6">
      <formula>ABS(BM1/BN1)&gt;1.95996398454005</formula>
    </cfRule>
  </conditionalFormatting>
  <conditionalFormatting sqref="BU1:BU200">
    <cfRule type="expression" dxfId="595" priority="5">
      <formula>ABS(BU1/BV1)&gt;1.95996398454005</formula>
    </cfRule>
  </conditionalFormatting>
  <conditionalFormatting sqref="CC1:CC200">
    <cfRule type="expression" dxfId="594" priority="4">
      <formula>ABS(CC1/CD1)&gt;1.95996398454005</formula>
    </cfRule>
  </conditionalFormatting>
  <conditionalFormatting sqref="CK1:CK200">
    <cfRule type="expression" dxfId="593" priority="3">
      <formula>ABS(CK1/CL1)&gt;1.95996398454005</formula>
    </cfRule>
  </conditionalFormatting>
  <conditionalFormatting sqref="CS1:CS200">
    <cfRule type="expression" dxfId="592" priority="2">
      <formula>ABS(CS1/CT1)&gt;1.95996398454005</formula>
    </cfRule>
  </conditionalFormatting>
  <conditionalFormatting sqref="DA1:DA200">
    <cfRule type="expression" dxfId="591" priority="1">
      <formula>ABS(DA1/DB1)&gt;1.95996398454005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T111"/>
  <sheetViews>
    <sheetView showGridLines="0" zoomScale="80" workbookViewId="0"/>
  </sheetViews>
  <sheetFormatPr defaultColWidth="10.90625" defaultRowHeight="12.5" x14ac:dyDescent="0.25"/>
  <cols>
    <col min="1" max="1" width="30.7265625" customWidth="1"/>
    <col min="2" max="2" width="8.7265625" customWidth="1"/>
  </cols>
  <sheetData>
    <row r="1" spans="1:46" x14ac:dyDescent="0.25">
      <c r="A1" s="41" t="s">
        <v>319</v>
      </c>
    </row>
    <row r="2" spans="1:46" ht="13" x14ac:dyDescent="0.3">
      <c r="A2" s="42" t="s">
        <v>320</v>
      </c>
    </row>
    <row r="3" spans="1:46" ht="13" x14ac:dyDescent="0.3">
      <c r="A3" s="43" t="s">
        <v>644</v>
      </c>
    </row>
    <row r="4" spans="1:46" x14ac:dyDescent="0.25">
      <c r="A4" s="160" t="str">
        <f>HYPERLINK("#'TOC'!A1", "Back to TOC")</f>
        <v>Back to TOC</v>
      </c>
    </row>
    <row r="7" spans="1:46" ht="16" customHeight="1" x14ac:dyDescent="0.25">
      <c r="B7" s="658" t="s">
        <v>388</v>
      </c>
      <c r="C7" s="662" t="s">
        <v>655</v>
      </c>
      <c r="D7" s="662"/>
      <c r="E7" s="662"/>
      <c r="F7" s="662"/>
      <c r="G7" s="662"/>
      <c r="H7" s="662"/>
      <c r="I7" s="662"/>
      <c r="J7" s="662"/>
      <c r="K7" s="662"/>
      <c r="L7" s="662"/>
      <c r="M7" s="662"/>
      <c r="N7" s="662"/>
      <c r="O7" s="662"/>
      <c r="P7" s="662"/>
      <c r="Q7" s="662"/>
      <c r="R7" s="662"/>
      <c r="S7" s="662"/>
      <c r="T7" s="662"/>
      <c r="U7" s="662"/>
      <c r="V7" s="662"/>
      <c r="W7" s="662"/>
      <c r="X7" s="662"/>
      <c r="Y7" s="662"/>
      <c r="Z7" s="662"/>
      <c r="AA7" s="662"/>
      <c r="AB7" s="662"/>
      <c r="AC7" s="662"/>
      <c r="AD7" s="662"/>
      <c r="AE7" s="662"/>
      <c r="AF7" s="662"/>
      <c r="AG7" s="662"/>
      <c r="AH7" s="662"/>
      <c r="AI7" s="662"/>
      <c r="AJ7" s="662"/>
      <c r="AK7" s="662"/>
      <c r="AL7" s="662"/>
      <c r="AM7" s="662"/>
      <c r="AN7" s="662"/>
      <c r="AO7" s="662"/>
      <c r="AP7" s="662"/>
      <c r="AQ7" s="662"/>
      <c r="AR7" s="662"/>
      <c r="AS7" s="662"/>
      <c r="AT7" s="663"/>
    </row>
    <row r="8" spans="1:46" ht="32" customHeight="1" x14ac:dyDescent="0.25">
      <c r="B8" s="659"/>
      <c r="C8" s="647" t="s">
        <v>510</v>
      </c>
      <c r="D8" s="647"/>
      <c r="E8" s="647" t="s">
        <v>539</v>
      </c>
      <c r="F8" s="647"/>
      <c r="G8" s="647"/>
      <c r="H8" s="647"/>
      <c r="I8" s="647"/>
      <c r="J8" s="647"/>
      <c r="K8" s="647"/>
      <c r="L8" s="647"/>
      <c r="M8" s="647" t="s">
        <v>544</v>
      </c>
      <c r="N8" s="647"/>
      <c r="O8" s="647"/>
      <c r="P8" s="647"/>
      <c r="Q8" s="647"/>
      <c r="R8" s="647"/>
      <c r="S8" s="647" t="s">
        <v>548</v>
      </c>
      <c r="T8" s="647"/>
      <c r="U8" s="647"/>
      <c r="V8" s="647"/>
      <c r="W8" s="647"/>
      <c r="X8" s="647"/>
      <c r="Y8" s="647"/>
      <c r="Z8" s="647"/>
      <c r="AA8" s="647" t="s">
        <v>553</v>
      </c>
      <c r="AB8" s="647"/>
      <c r="AC8" s="647"/>
      <c r="AD8" s="647"/>
      <c r="AE8" s="647"/>
      <c r="AF8" s="647"/>
      <c r="AG8" s="647"/>
      <c r="AH8" s="647"/>
      <c r="AI8" s="647" t="s">
        <v>557</v>
      </c>
      <c r="AJ8" s="647"/>
      <c r="AK8" s="647"/>
      <c r="AL8" s="647"/>
      <c r="AM8" s="647"/>
      <c r="AN8" s="647"/>
      <c r="AO8" s="647"/>
      <c r="AP8" s="647"/>
      <c r="AQ8" s="667" t="s">
        <v>501</v>
      </c>
      <c r="AR8" s="667"/>
      <c r="AS8" s="667" t="s">
        <v>502</v>
      </c>
      <c r="AT8" s="669"/>
    </row>
    <row r="9" spans="1:46" ht="48" customHeight="1" x14ac:dyDescent="0.25">
      <c r="B9" s="659"/>
      <c r="C9" s="647"/>
      <c r="D9" s="647"/>
      <c r="E9" s="649" t="s">
        <v>540</v>
      </c>
      <c r="F9" s="649"/>
      <c r="G9" s="649" t="s">
        <v>541</v>
      </c>
      <c r="H9" s="649"/>
      <c r="I9" s="649" t="s">
        <v>542</v>
      </c>
      <c r="J9" s="649"/>
      <c r="K9" s="649" t="s">
        <v>543</v>
      </c>
      <c r="L9" s="649"/>
      <c r="M9" s="649" t="s">
        <v>545</v>
      </c>
      <c r="N9" s="649"/>
      <c r="O9" s="649" t="s">
        <v>546</v>
      </c>
      <c r="P9" s="649"/>
      <c r="Q9" s="649" t="s">
        <v>547</v>
      </c>
      <c r="R9" s="649"/>
      <c r="S9" s="649" t="s">
        <v>549</v>
      </c>
      <c r="T9" s="649"/>
      <c r="U9" s="649" t="s">
        <v>550</v>
      </c>
      <c r="V9" s="649"/>
      <c r="W9" s="649" t="s">
        <v>551</v>
      </c>
      <c r="X9" s="649"/>
      <c r="Y9" s="649" t="s">
        <v>552</v>
      </c>
      <c r="Z9" s="649"/>
      <c r="AA9" s="649" t="s">
        <v>554</v>
      </c>
      <c r="AB9" s="649"/>
      <c r="AC9" s="649" t="s">
        <v>555</v>
      </c>
      <c r="AD9" s="649"/>
      <c r="AE9" s="649" t="s">
        <v>556</v>
      </c>
      <c r="AF9" s="649"/>
      <c r="AG9" s="649" t="s">
        <v>552</v>
      </c>
      <c r="AH9" s="649"/>
      <c r="AI9" s="649" t="s">
        <v>549</v>
      </c>
      <c r="AJ9" s="649"/>
      <c r="AK9" s="649" t="s">
        <v>550</v>
      </c>
      <c r="AL9" s="649"/>
      <c r="AM9" s="649" t="s">
        <v>551</v>
      </c>
      <c r="AN9" s="649"/>
      <c r="AO9" s="649" t="s">
        <v>552</v>
      </c>
      <c r="AP9" s="649"/>
      <c r="AQ9" s="668" t="s">
        <v>510</v>
      </c>
      <c r="AR9" s="668"/>
      <c r="AS9" s="668" t="s">
        <v>510</v>
      </c>
      <c r="AT9" s="670"/>
    </row>
    <row r="10" spans="1:46" ht="16" customHeight="1" x14ac:dyDescent="0.25">
      <c r="B10" s="660"/>
      <c r="C10" s="144" t="s">
        <v>518</v>
      </c>
      <c r="D10" s="144" t="s">
        <v>389</v>
      </c>
      <c r="E10" s="144" t="s">
        <v>518</v>
      </c>
      <c r="F10" s="144" t="s">
        <v>389</v>
      </c>
      <c r="G10" s="144" t="s">
        <v>518</v>
      </c>
      <c r="H10" s="144" t="s">
        <v>389</v>
      </c>
      <c r="I10" s="144" t="s">
        <v>518</v>
      </c>
      <c r="J10" s="144" t="s">
        <v>389</v>
      </c>
      <c r="K10" s="144" t="s">
        <v>519</v>
      </c>
      <c r="L10" s="144" t="s">
        <v>389</v>
      </c>
      <c r="M10" s="144" t="s">
        <v>518</v>
      </c>
      <c r="N10" s="144" t="s">
        <v>389</v>
      </c>
      <c r="O10" s="144" t="s">
        <v>518</v>
      </c>
      <c r="P10" s="144" t="s">
        <v>389</v>
      </c>
      <c r="Q10" s="144" t="s">
        <v>519</v>
      </c>
      <c r="R10" s="144" t="s">
        <v>389</v>
      </c>
      <c r="S10" s="144" t="s">
        <v>518</v>
      </c>
      <c r="T10" s="144" t="s">
        <v>389</v>
      </c>
      <c r="U10" s="144" t="s">
        <v>518</v>
      </c>
      <c r="V10" s="144" t="s">
        <v>389</v>
      </c>
      <c r="W10" s="144" t="s">
        <v>518</v>
      </c>
      <c r="X10" s="144" t="s">
        <v>389</v>
      </c>
      <c r="Y10" s="144" t="s">
        <v>519</v>
      </c>
      <c r="Z10" s="144" t="s">
        <v>389</v>
      </c>
      <c r="AA10" s="144" t="s">
        <v>518</v>
      </c>
      <c r="AB10" s="144" t="s">
        <v>389</v>
      </c>
      <c r="AC10" s="144" t="s">
        <v>518</v>
      </c>
      <c r="AD10" s="144" t="s">
        <v>389</v>
      </c>
      <c r="AE10" s="144" t="s">
        <v>518</v>
      </c>
      <c r="AF10" s="144" t="s">
        <v>389</v>
      </c>
      <c r="AG10" s="144" t="s">
        <v>519</v>
      </c>
      <c r="AH10" s="144" t="s">
        <v>389</v>
      </c>
      <c r="AI10" s="144" t="s">
        <v>518</v>
      </c>
      <c r="AJ10" s="144" t="s">
        <v>389</v>
      </c>
      <c r="AK10" s="144" t="s">
        <v>518</v>
      </c>
      <c r="AL10" s="144" t="s">
        <v>389</v>
      </c>
      <c r="AM10" s="144" t="s">
        <v>518</v>
      </c>
      <c r="AN10" s="144" t="s">
        <v>389</v>
      </c>
      <c r="AO10" s="144" t="s">
        <v>519</v>
      </c>
      <c r="AP10" s="144" t="s">
        <v>389</v>
      </c>
      <c r="AQ10" s="144" t="s">
        <v>519</v>
      </c>
      <c r="AR10" s="144" t="s">
        <v>389</v>
      </c>
      <c r="AS10" s="144" t="s">
        <v>519</v>
      </c>
      <c r="AT10" s="183" t="s">
        <v>389</v>
      </c>
    </row>
    <row r="11" spans="1:46" ht="13" customHeight="1" x14ac:dyDescent="0.25">
      <c r="A11" s="214"/>
      <c r="B11" s="204"/>
      <c r="C11" s="235" t="s">
        <v>2008</v>
      </c>
      <c r="D11" s="236" t="s">
        <v>2009</v>
      </c>
      <c r="E11" s="235" t="s">
        <v>2046</v>
      </c>
      <c r="F11" s="236" t="s">
        <v>2047</v>
      </c>
      <c r="G11" s="235" t="s">
        <v>2048</v>
      </c>
      <c r="H11" s="236" t="s">
        <v>2049</v>
      </c>
      <c r="I11" s="235" t="s">
        <v>2050</v>
      </c>
      <c r="J11" s="236" t="s">
        <v>2051</v>
      </c>
      <c r="K11" s="235" t="s">
        <v>2052</v>
      </c>
      <c r="L11" s="236" t="s">
        <v>2053</v>
      </c>
      <c r="M11" s="235" t="s">
        <v>2054</v>
      </c>
      <c r="N11" s="236" t="s">
        <v>2055</v>
      </c>
      <c r="O11" s="235" t="s">
        <v>2056</v>
      </c>
      <c r="P11" s="236" t="s">
        <v>2057</v>
      </c>
      <c r="Q11" s="235" t="s">
        <v>2058</v>
      </c>
      <c r="R11" s="236" t="s">
        <v>2059</v>
      </c>
      <c r="S11" s="235" t="s">
        <v>2060</v>
      </c>
      <c r="T11" s="236" t="s">
        <v>2061</v>
      </c>
      <c r="U11" s="235" t="s">
        <v>2062</v>
      </c>
      <c r="V11" s="236" t="s">
        <v>2063</v>
      </c>
      <c r="W11" s="235" t="s">
        <v>2064</v>
      </c>
      <c r="X11" s="236" t="s">
        <v>2065</v>
      </c>
      <c r="Y11" s="235" t="s">
        <v>2066</v>
      </c>
      <c r="Z11" s="236" t="s">
        <v>2067</v>
      </c>
      <c r="AA11" s="235" t="s">
        <v>2068</v>
      </c>
      <c r="AB11" s="236" t="s">
        <v>2069</v>
      </c>
      <c r="AC11" s="235" t="s">
        <v>2070</v>
      </c>
      <c r="AD11" s="236" t="s">
        <v>2071</v>
      </c>
      <c r="AE11" s="235" t="s">
        <v>2072</v>
      </c>
      <c r="AF11" s="236" t="s">
        <v>2073</v>
      </c>
      <c r="AG11" s="235" t="s">
        <v>2074</v>
      </c>
      <c r="AH11" s="236" t="s">
        <v>2075</v>
      </c>
      <c r="AI11" s="235" t="s">
        <v>2076</v>
      </c>
      <c r="AJ11" s="236" t="s">
        <v>2077</v>
      </c>
      <c r="AK11" s="235" t="s">
        <v>2078</v>
      </c>
      <c r="AL11" s="236" t="s">
        <v>2079</v>
      </c>
      <c r="AM11" s="235" t="s">
        <v>2080</v>
      </c>
      <c r="AN11" s="236" t="s">
        <v>2081</v>
      </c>
      <c r="AO11" s="235" t="s">
        <v>2082</v>
      </c>
      <c r="AP11" s="236" t="s">
        <v>2083</v>
      </c>
      <c r="AQ11" s="252" t="s">
        <v>2022</v>
      </c>
      <c r="AR11" s="252" t="s">
        <v>2023</v>
      </c>
      <c r="AS11" s="252" t="s">
        <v>2036</v>
      </c>
      <c r="AT11" s="257" t="s">
        <v>2037</v>
      </c>
    </row>
    <row r="12" spans="1:46" ht="13" customHeight="1" x14ac:dyDescent="0.25">
      <c r="A12" s="26" t="s">
        <v>391</v>
      </c>
      <c r="B12" s="184">
        <v>2</v>
      </c>
      <c r="C12" s="223">
        <v>0.73790379477012102</v>
      </c>
      <c r="D12" s="225">
        <v>0.519525541310349</v>
      </c>
      <c r="E12" s="223">
        <v>0</v>
      </c>
      <c r="F12" s="225">
        <v>0</v>
      </c>
      <c r="G12" s="223">
        <v>1.5708117395157699</v>
      </c>
      <c r="H12" s="225">
        <v>1.5628513736729801</v>
      </c>
      <c r="I12" s="223">
        <v>1.17388789635682</v>
      </c>
      <c r="J12" s="225">
        <v>1.1706390849716</v>
      </c>
      <c r="K12" s="223">
        <v>1.17388789635682</v>
      </c>
      <c r="L12" s="225">
        <v>1.1706390849716</v>
      </c>
      <c r="M12" s="223">
        <v>0.84073412579605999</v>
      </c>
      <c r="N12" s="225">
        <v>0.59064729258589499</v>
      </c>
      <c r="O12" s="223">
        <v>0</v>
      </c>
      <c r="P12" s="225">
        <v>0</v>
      </c>
      <c r="Q12" s="223">
        <v>-0.84073412579605999</v>
      </c>
      <c r="R12" s="225">
        <v>0.59064729258589499</v>
      </c>
      <c r="S12" s="223">
        <v>1.4392319599988099</v>
      </c>
      <c r="T12" s="225">
        <v>1.02294791308629</v>
      </c>
      <c r="U12" s="223">
        <v>0</v>
      </c>
      <c r="V12" s="225">
        <v>0</v>
      </c>
      <c r="W12" s="223">
        <v>0</v>
      </c>
      <c r="X12" s="225">
        <v>0</v>
      </c>
      <c r="Y12" s="223">
        <v>-1.4392319599988099</v>
      </c>
      <c r="Z12" s="225">
        <v>1.02294791308629</v>
      </c>
      <c r="AA12" s="223">
        <v>0</v>
      </c>
      <c r="AB12" s="225">
        <v>0</v>
      </c>
      <c r="AC12" s="223">
        <v>2.6302596825309799</v>
      </c>
      <c r="AD12" s="225">
        <v>1.83939790715722</v>
      </c>
      <c r="AE12" s="223">
        <v>0</v>
      </c>
      <c r="AF12" s="225">
        <v>0</v>
      </c>
      <c r="AG12" s="223">
        <v>0</v>
      </c>
      <c r="AH12" s="225">
        <v>0</v>
      </c>
      <c r="AI12" s="223">
        <v>0.76509265808881599</v>
      </c>
      <c r="AJ12" s="225">
        <v>0.53777981786168305</v>
      </c>
      <c r="AK12" s="223" t="s">
        <v>1058</v>
      </c>
      <c r="AL12" s="225" t="s">
        <v>1058</v>
      </c>
      <c r="AM12" s="223" t="s">
        <v>1058</v>
      </c>
      <c r="AN12" s="225" t="s">
        <v>1058</v>
      </c>
      <c r="AO12" s="223" t="s">
        <v>1058</v>
      </c>
      <c r="AP12" s="225" t="s">
        <v>1058</v>
      </c>
      <c r="AQ12" s="104"/>
      <c r="AR12" s="104"/>
      <c r="AS12" s="104"/>
      <c r="AT12" s="255"/>
    </row>
    <row r="13" spans="1:46" ht="13" customHeight="1" x14ac:dyDescent="0.25">
      <c r="A13" s="26" t="s">
        <v>392</v>
      </c>
      <c r="B13" s="184">
        <v>2</v>
      </c>
      <c r="C13" s="223">
        <v>44.450977638963799</v>
      </c>
      <c r="D13" s="225">
        <v>4.0809876135595697</v>
      </c>
      <c r="E13" s="223" t="s">
        <v>1058</v>
      </c>
      <c r="F13" s="225" t="s">
        <v>1058</v>
      </c>
      <c r="G13" s="223">
        <v>56.464657316080803</v>
      </c>
      <c r="H13" s="225">
        <v>9.1137233167509208</v>
      </c>
      <c r="I13" s="223">
        <v>40.4222262847195</v>
      </c>
      <c r="J13" s="225">
        <v>4.8278403520800399</v>
      </c>
      <c r="K13" s="223" t="s">
        <v>1058</v>
      </c>
      <c r="L13" s="225" t="s">
        <v>1058</v>
      </c>
      <c r="M13" s="223">
        <v>58.114804579618003</v>
      </c>
      <c r="N13" s="225">
        <v>5.6522249845649704</v>
      </c>
      <c r="O13" s="223">
        <v>29.8045489786481</v>
      </c>
      <c r="P13" s="225">
        <v>5.9036743214501701</v>
      </c>
      <c r="Q13" s="223">
        <v>-28.3102556009698</v>
      </c>
      <c r="R13" s="225">
        <v>8.2001367707992792</v>
      </c>
      <c r="S13" s="223">
        <v>30.591931076127</v>
      </c>
      <c r="T13" s="225">
        <v>6.0931667602968096</v>
      </c>
      <c r="U13" s="223">
        <v>44.996397224590801</v>
      </c>
      <c r="V13" s="225">
        <v>8.1319039864140095</v>
      </c>
      <c r="W13" s="223">
        <v>67.318820354851297</v>
      </c>
      <c r="X13" s="225">
        <v>7.1198062306843397</v>
      </c>
      <c r="Y13" s="223">
        <v>36.7268892787243</v>
      </c>
      <c r="Z13" s="225">
        <v>9.3398225449042904</v>
      </c>
      <c r="AA13" s="223">
        <v>27.139236102555</v>
      </c>
      <c r="AB13" s="225">
        <v>10.3793543873359</v>
      </c>
      <c r="AC13" s="223">
        <v>46.082896938870498</v>
      </c>
      <c r="AD13" s="225">
        <v>5.0027188492184997</v>
      </c>
      <c r="AE13" s="223">
        <v>51.076237099830799</v>
      </c>
      <c r="AF13" s="225">
        <v>9.1393360437821691</v>
      </c>
      <c r="AG13" s="223">
        <v>23.937000997275799</v>
      </c>
      <c r="AH13" s="225">
        <v>13.5125107851908</v>
      </c>
      <c r="AI13" s="223">
        <v>33.004378238284197</v>
      </c>
      <c r="AJ13" s="225">
        <v>7.5466609667955398</v>
      </c>
      <c r="AK13" s="223">
        <v>53.082651062558099</v>
      </c>
      <c r="AL13" s="225">
        <v>5.0963132935414999</v>
      </c>
      <c r="AM13" s="223">
        <v>35.553832445278701</v>
      </c>
      <c r="AN13" s="225">
        <v>12.679710791678099</v>
      </c>
      <c r="AO13" s="223">
        <v>2.5494542069945001</v>
      </c>
      <c r="AP13" s="225">
        <v>14.9167874667865</v>
      </c>
      <c r="AQ13" s="104"/>
      <c r="AR13" s="104"/>
      <c r="AS13" s="104"/>
      <c r="AT13" s="255"/>
    </row>
    <row r="14" spans="1:46" ht="13" customHeight="1" x14ac:dyDescent="0.25">
      <c r="A14" s="26" t="s">
        <v>393</v>
      </c>
      <c r="B14" s="184">
        <v>2</v>
      </c>
      <c r="C14" s="223">
        <v>21.165747920664799</v>
      </c>
      <c r="D14" s="225">
        <v>2.5247213511864199</v>
      </c>
      <c r="E14" s="223">
        <v>6.5706755761059696</v>
      </c>
      <c r="F14" s="225">
        <v>4.5321305427198499</v>
      </c>
      <c r="G14" s="223">
        <v>21.9558680602977</v>
      </c>
      <c r="H14" s="225">
        <v>3.3962018643304801</v>
      </c>
      <c r="I14" s="223">
        <v>25.915254832453599</v>
      </c>
      <c r="J14" s="225">
        <v>5.1524146493810097</v>
      </c>
      <c r="K14" s="223">
        <v>19.3445792563476</v>
      </c>
      <c r="L14" s="225">
        <v>6.2724937953903597</v>
      </c>
      <c r="M14" s="223">
        <v>22.352244312765698</v>
      </c>
      <c r="N14" s="225">
        <v>2.6921595977272501</v>
      </c>
      <c r="O14" s="223">
        <v>8.86317605284958</v>
      </c>
      <c r="P14" s="225">
        <v>5.9421641908405602</v>
      </c>
      <c r="Q14" s="223">
        <v>-13.489068259916101</v>
      </c>
      <c r="R14" s="225">
        <v>6.5591571882289701</v>
      </c>
      <c r="S14" s="223">
        <v>14.8746235470909</v>
      </c>
      <c r="T14" s="225">
        <v>2.73076525458952</v>
      </c>
      <c r="U14" s="223">
        <v>24.054277748090001</v>
      </c>
      <c r="V14" s="225">
        <v>5.4707921509959396</v>
      </c>
      <c r="W14" s="223">
        <v>35.183373280355397</v>
      </c>
      <c r="X14" s="225">
        <v>8.3896856738570005</v>
      </c>
      <c r="Y14" s="223">
        <v>20.308749733264499</v>
      </c>
      <c r="Z14" s="225">
        <v>8.7572482236750702</v>
      </c>
      <c r="AA14" s="223">
        <v>6.2153604520130497</v>
      </c>
      <c r="AB14" s="225">
        <v>4.3498330618383498</v>
      </c>
      <c r="AC14" s="223">
        <v>18.040768823327401</v>
      </c>
      <c r="AD14" s="225">
        <v>3.0557555567312602</v>
      </c>
      <c r="AE14" s="223">
        <v>38.116846793157201</v>
      </c>
      <c r="AF14" s="225">
        <v>6.6723372508252696</v>
      </c>
      <c r="AG14" s="223">
        <v>31.9014863411441</v>
      </c>
      <c r="AH14" s="225">
        <v>7.9434190883392199</v>
      </c>
      <c r="AI14" s="223">
        <v>21.142164952410798</v>
      </c>
      <c r="AJ14" s="225">
        <v>2.5715180343174402</v>
      </c>
      <c r="AK14" s="223">
        <v>22.241685759937099</v>
      </c>
      <c r="AL14" s="225">
        <v>10.702632874717899</v>
      </c>
      <c r="AM14" s="223" t="s">
        <v>494</v>
      </c>
      <c r="AN14" s="225" t="s">
        <v>494</v>
      </c>
      <c r="AO14" s="223" t="s">
        <v>494</v>
      </c>
      <c r="AP14" s="225" t="s">
        <v>494</v>
      </c>
      <c r="AQ14" s="104"/>
      <c r="AR14" s="104"/>
      <c r="AS14" s="104"/>
      <c r="AT14" s="255"/>
    </row>
    <row r="15" spans="1:46" ht="13" customHeight="1" x14ac:dyDescent="0.25">
      <c r="A15" s="26" t="s">
        <v>394</v>
      </c>
      <c r="B15" s="184">
        <v>2</v>
      </c>
      <c r="C15" s="223">
        <v>0.50684630580989398</v>
      </c>
      <c r="D15" s="225">
        <v>0.46855763375152498</v>
      </c>
      <c r="E15" s="223">
        <v>0</v>
      </c>
      <c r="F15" s="225">
        <v>0</v>
      </c>
      <c r="G15" s="223">
        <v>1.70688091966483</v>
      </c>
      <c r="H15" s="225">
        <v>1.5739900630399799</v>
      </c>
      <c r="I15" s="223">
        <v>0</v>
      </c>
      <c r="J15" s="225">
        <v>0</v>
      </c>
      <c r="K15" s="223">
        <v>0</v>
      </c>
      <c r="L15" s="225">
        <v>0</v>
      </c>
      <c r="M15" s="223">
        <v>0.51856169052558698</v>
      </c>
      <c r="N15" s="225">
        <v>0.47922457363272403</v>
      </c>
      <c r="O15" s="223">
        <v>0</v>
      </c>
      <c r="P15" s="225">
        <v>0</v>
      </c>
      <c r="Q15" s="223">
        <v>-0.51856169052558698</v>
      </c>
      <c r="R15" s="225">
        <v>0.47922457363272403</v>
      </c>
      <c r="S15" s="223">
        <v>0.94770619282424795</v>
      </c>
      <c r="T15" s="225">
        <v>0.87570475859300101</v>
      </c>
      <c r="U15" s="223">
        <v>0</v>
      </c>
      <c r="V15" s="225">
        <v>0</v>
      </c>
      <c r="W15" s="223">
        <v>0</v>
      </c>
      <c r="X15" s="225">
        <v>0</v>
      </c>
      <c r="Y15" s="223">
        <v>-0.94770619282424795</v>
      </c>
      <c r="Z15" s="225">
        <v>0.87570475859300101</v>
      </c>
      <c r="AA15" s="223">
        <v>0</v>
      </c>
      <c r="AB15" s="225">
        <v>0</v>
      </c>
      <c r="AC15" s="223">
        <v>2.01272748043943</v>
      </c>
      <c r="AD15" s="225">
        <v>2.0039303884810402</v>
      </c>
      <c r="AE15" s="223">
        <v>0.42172672052889398</v>
      </c>
      <c r="AF15" s="225">
        <v>0.439981644176413</v>
      </c>
      <c r="AG15" s="223">
        <v>0.42172672052889398</v>
      </c>
      <c r="AH15" s="225">
        <v>0.439981644176413</v>
      </c>
      <c r="AI15" s="223">
        <v>0.53835698879943195</v>
      </c>
      <c r="AJ15" s="225">
        <v>0.49752770356049097</v>
      </c>
      <c r="AK15" s="223" t="s">
        <v>1058</v>
      </c>
      <c r="AL15" s="225" t="s">
        <v>1058</v>
      </c>
      <c r="AM15" s="223" t="s">
        <v>1058</v>
      </c>
      <c r="AN15" s="225" t="s">
        <v>1058</v>
      </c>
      <c r="AO15" s="223" t="s">
        <v>1058</v>
      </c>
      <c r="AP15" s="225" t="s">
        <v>1058</v>
      </c>
      <c r="AQ15" s="104"/>
      <c r="AR15" s="104"/>
      <c r="AS15" s="104"/>
      <c r="AT15" s="255"/>
    </row>
    <row r="16" spans="1:46" ht="13" customHeight="1" x14ac:dyDescent="0.25">
      <c r="A16" s="26" t="s">
        <v>395</v>
      </c>
      <c r="B16" s="184">
        <v>2</v>
      </c>
      <c r="C16" s="223">
        <v>0</v>
      </c>
      <c r="D16" s="225">
        <v>0</v>
      </c>
      <c r="E16" s="223">
        <v>0</v>
      </c>
      <c r="F16" s="225">
        <v>0</v>
      </c>
      <c r="G16" s="223">
        <v>0</v>
      </c>
      <c r="H16" s="225">
        <v>0</v>
      </c>
      <c r="I16" s="223" t="s">
        <v>494</v>
      </c>
      <c r="J16" s="225" t="s">
        <v>494</v>
      </c>
      <c r="K16" s="223" t="s">
        <v>494</v>
      </c>
      <c r="L16" s="225" t="s">
        <v>494</v>
      </c>
      <c r="M16" s="223">
        <v>0</v>
      </c>
      <c r="N16" s="225">
        <v>0</v>
      </c>
      <c r="O16" s="223">
        <v>0</v>
      </c>
      <c r="P16" s="225">
        <v>0</v>
      </c>
      <c r="Q16" s="223">
        <v>0</v>
      </c>
      <c r="R16" s="225">
        <v>0</v>
      </c>
      <c r="S16" s="223">
        <v>0</v>
      </c>
      <c r="T16" s="225">
        <v>0</v>
      </c>
      <c r="U16" s="223">
        <v>0</v>
      </c>
      <c r="V16" s="225">
        <v>0</v>
      </c>
      <c r="W16" s="223">
        <v>0</v>
      </c>
      <c r="X16" s="225">
        <v>0</v>
      </c>
      <c r="Y16" s="223">
        <v>0</v>
      </c>
      <c r="Z16" s="225">
        <v>0</v>
      </c>
      <c r="AA16" s="223">
        <v>0</v>
      </c>
      <c r="AB16" s="225">
        <v>0</v>
      </c>
      <c r="AC16" s="223">
        <v>0</v>
      </c>
      <c r="AD16" s="225">
        <v>0</v>
      </c>
      <c r="AE16" s="223">
        <v>0</v>
      </c>
      <c r="AF16" s="225">
        <v>0</v>
      </c>
      <c r="AG16" s="223">
        <v>0</v>
      </c>
      <c r="AH16" s="225">
        <v>0</v>
      </c>
      <c r="AI16" s="223">
        <v>0</v>
      </c>
      <c r="AJ16" s="225">
        <v>0</v>
      </c>
      <c r="AK16" s="223">
        <v>0</v>
      </c>
      <c r="AL16" s="225">
        <v>0</v>
      </c>
      <c r="AM16" s="223" t="s">
        <v>1058</v>
      </c>
      <c r="AN16" s="225" t="s">
        <v>1058</v>
      </c>
      <c r="AO16" s="223" t="s">
        <v>1058</v>
      </c>
      <c r="AP16" s="225" t="s">
        <v>1058</v>
      </c>
      <c r="AQ16" s="104"/>
      <c r="AR16" s="104"/>
      <c r="AS16" s="104"/>
      <c r="AT16" s="255"/>
    </row>
    <row r="17" spans="1:46" ht="13" customHeight="1" x14ac:dyDescent="0.25">
      <c r="A17" s="26" t="s">
        <v>396</v>
      </c>
      <c r="B17" s="184">
        <v>2</v>
      </c>
      <c r="C17" s="223">
        <v>48.192595160302197</v>
      </c>
      <c r="D17" s="225">
        <v>3.3865706439966101</v>
      </c>
      <c r="E17" s="223" t="s">
        <v>1058</v>
      </c>
      <c r="F17" s="225" t="s">
        <v>1058</v>
      </c>
      <c r="G17" s="223">
        <v>53.001917881027403</v>
      </c>
      <c r="H17" s="225">
        <v>4.25489033228083</v>
      </c>
      <c r="I17" s="223">
        <v>34.594642388514899</v>
      </c>
      <c r="J17" s="225">
        <v>6.21589429465745</v>
      </c>
      <c r="K17" s="223" t="s">
        <v>1058</v>
      </c>
      <c r="L17" s="225" t="s">
        <v>1058</v>
      </c>
      <c r="M17" s="223">
        <v>40.651845291300397</v>
      </c>
      <c r="N17" s="225">
        <v>6.4899426980441897</v>
      </c>
      <c r="O17" s="223">
        <v>51.787829025428103</v>
      </c>
      <c r="P17" s="225">
        <v>3.8786352929193999</v>
      </c>
      <c r="Q17" s="223">
        <v>11.135983734127599</v>
      </c>
      <c r="R17" s="225">
        <v>7.5844177785175502</v>
      </c>
      <c r="S17" s="223">
        <v>47.734882870034397</v>
      </c>
      <c r="T17" s="225">
        <v>5.7447331605168399</v>
      </c>
      <c r="U17" s="223">
        <v>43.904066355245298</v>
      </c>
      <c r="V17" s="225">
        <v>5.6899446756410699</v>
      </c>
      <c r="W17" s="223">
        <v>58.133817692463602</v>
      </c>
      <c r="X17" s="225">
        <v>6.52175750396332</v>
      </c>
      <c r="Y17" s="223">
        <v>10.398934822429201</v>
      </c>
      <c r="Z17" s="225">
        <v>8.9713481263009207</v>
      </c>
      <c r="AA17" s="223" t="s">
        <v>1058</v>
      </c>
      <c r="AB17" s="225" t="s">
        <v>1058</v>
      </c>
      <c r="AC17" s="223">
        <v>49.051429389886202</v>
      </c>
      <c r="AD17" s="225">
        <v>4.3416198170020399</v>
      </c>
      <c r="AE17" s="223">
        <v>48.294607941401701</v>
      </c>
      <c r="AF17" s="225">
        <v>6.1220134058207201</v>
      </c>
      <c r="AG17" s="223" t="s">
        <v>1058</v>
      </c>
      <c r="AH17" s="225" t="s">
        <v>1058</v>
      </c>
      <c r="AI17" s="223">
        <v>45.703337344253697</v>
      </c>
      <c r="AJ17" s="225">
        <v>6.0493073852235701</v>
      </c>
      <c r="AK17" s="223">
        <v>48.263862680172899</v>
      </c>
      <c r="AL17" s="225">
        <v>5.0920606436645599</v>
      </c>
      <c r="AM17" s="223">
        <v>57.506486794803699</v>
      </c>
      <c r="AN17" s="225">
        <v>10.319175612408801</v>
      </c>
      <c r="AO17" s="223">
        <v>11.80314945055</v>
      </c>
      <c r="AP17" s="225">
        <v>12.225780733198</v>
      </c>
      <c r="AQ17" s="104"/>
      <c r="AR17" s="104"/>
      <c r="AS17" s="104"/>
      <c r="AT17" s="255"/>
    </row>
    <row r="18" spans="1:46" ht="13" customHeight="1" x14ac:dyDescent="0.25">
      <c r="A18" s="210" t="s">
        <v>397</v>
      </c>
      <c r="B18" s="184">
        <v>2</v>
      </c>
      <c r="C18" s="223">
        <v>54.559775590746298</v>
      </c>
      <c r="D18" s="225">
        <v>4.7396932227370199</v>
      </c>
      <c r="E18" s="223" t="s">
        <v>1058</v>
      </c>
      <c r="F18" s="225" t="s">
        <v>1058</v>
      </c>
      <c r="G18" s="223">
        <v>57.958387070699999</v>
      </c>
      <c r="H18" s="225">
        <v>5.2807216610950096</v>
      </c>
      <c r="I18" s="223">
        <v>36.670545048740102</v>
      </c>
      <c r="J18" s="225">
        <v>12.269991257442101</v>
      </c>
      <c r="K18" s="223" t="s">
        <v>1058</v>
      </c>
      <c r="L18" s="225" t="s">
        <v>1058</v>
      </c>
      <c r="M18" s="223">
        <v>42.674553842732898</v>
      </c>
      <c r="N18" s="225">
        <v>11.0565899220039</v>
      </c>
      <c r="O18" s="223">
        <v>58.866106761065502</v>
      </c>
      <c r="P18" s="225">
        <v>4.9980085853516902</v>
      </c>
      <c r="Q18" s="223">
        <v>16.191552918332501</v>
      </c>
      <c r="R18" s="225">
        <v>12.1986652547691</v>
      </c>
      <c r="S18" s="223">
        <v>54.288123321458599</v>
      </c>
      <c r="T18" s="225">
        <v>7.2917123680885503</v>
      </c>
      <c r="U18" s="223">
        <v>48.7883415795324</v>
      </c>
      <c r="V18" s="225">
        <v>6.9962771674647497</v>
      </c>
      <c r="W18" s="223">
        <v>68.671678529848194</v>
      </c>
      <c r="X18" s="225">
        <v>10.679239069604099</v>
      </c>
      <c r="Y18" s="223">
        <v>14.3835552083897</v>
      </c>
      <c r="Z18" s="225">
        <v>12.9610817905287</v>
      </c>
      <c r="AA18" s="223" t="s">
        <v>1058</v>
      </c>
      <c r="AB18" s="225" t="s">
        <v>1058</v>
      </c>
      <c r="AC18" s="223">
        <v>58.342739833303398</v>
      </c>
      <c r="AD18" s="225">
        <v>5.61754569424129</v>
      </c>
      <c r="AE18" s="223">
        <v>50.6276498016245</v>
      </c>
      <c r="AF18" s="225">
        <v>7.9670068695871397</v>
      </c>
      <c r="AG18" s="223" t="s">
        <v>1058</v>
      </c>
      <c r="AH18" s="225" t="s">
        <v>1058</v>
      </c>
      <c r="AI18" s="223">
        <v>55.1123418041675</v>
      </c>
      <c r="AJ18" s="225">
        <v>8.0467637003679702</v>
      </c>
      <c r="AK18" s="223">
        <v>51.435918430716001</v>
      </c>
      <c r="AL18" s="225">
        <v>6.7194063186356603</v>
      </c>
      <c r="AM18" s="223">
        <v>63.716004365520199</v>
      </c>
      <c r="AN18" s="225">
        <v>13.2816569441115</v>
      </c>
      <c r="AO18" s="223">
        <v>8.6036625613526905</v>
      </c>
      <c r="AP18" s="225">
        <v>15.9811166749957</v>
      </c>
      <c r="AQ18" s="104"/>
      <c r="AR18" s="104"/>
      <c r="AS18" s="104"/>
      <c r="AT18" s="255"/>
    </row>
    <row r="19" spans="1:46" ht="13" customHeight="1" x14ac:dyDescent="0.25">
      <c r="A19" s="210" t="s">
        <v>398</v>
      </c>
      <c r="B19" s="184">
        <v>2</v>
      </c>
      <c r="C19" s="223">
        <v>37.636934223541999</v>
      </c>
      <c r="D19" s="225">
        <v>4.3450687479103003</v>
      </c>
      <c r="E19" s="223" t="s">
        <v>1058</v>
      </c>
      <c r="F19" s="225" t="s">
        <v>1058</v>
      </c>
      <c r="G19" s="223">
        <v>41.312663038014399</v>
      </c>
      <c r="H19" s="225">
        <v>6.8470258140369697</v>
      </c>
      <c r="I19" s="223">
        <v>33.325365953826697</v>
      </c>
      <c r="J19" s="225">
        <v>6.8778482626935702</v>
      </c>
      <c r="K19" s="223" t="s">
        <v>1058</v>
      </c>
      <c r="L19" s="225" t="s">
        <v>1058</v>
      </c>
      <c r="M19" s="223">
        <v>38.513925221501403</v>
      </c>
      <c r="N19" s="225">
        <v>6.7808476210411603</v>
      </c>
      <c r="O19" s="223">
        <v>37.009248514769403</v>
      </c>
      <c r="P19" s="225">
        <v>5.6694282384326797</v>
      </c>
      <c r="Q19" s="223">
        <v>-1.5046767067319999</v>
      </c>
      <c r="R19" s="225">
        <v>8.8140274671256496</v>
      </c>
      <c r="S19" s="223">
        <v>36.849244837457903</v>
      </c>
      <c r="T19" s="225">
        <v>7.3520753377149397</v>
      </c>
      <c r="U19" s="223">
        <v>32.376933011312801</v>
      </c>
      <c r="V19" s="225">
        <v>8.7079657604197092</v>
      </c>
      <c r="W19" s="223">
        <v>46.320106557178697</v>
      </c>
      <c r="X19" s="225">
        <v>6.7552921597257898</v>
      </c>
      <c r="Y19" s="223">
        <v>9.4708617197208191</v>
      </c>
      <c r="Z19" s="225">
        <v>10.342459970702601</v>
      </c>
      <c r="AA19" s="223" t="s">
        <v>1058</v>
      </c>
      <c r="AB19" s="225" t="s">
        <v>1058</v>
      </c>
      <c r="AC19" s="223">
        <v>33.271068304927397</v>
      </c>
      <c r="AD19" s="225">
        <v>6.7173826428808701</v>
      </c>
      <c r="AE19" s="223">
        <v>44.130744684544702</v>
      </c>
      <c r="AF19" s="225">
        <v>6.4217590062479797</v>
      </c>
      <c r="AG19" s="223" t="s">
        <v>1058</v>
      </c>
      <c r="AH19" s="225" t="s">
        <v>1058</v>
      </c>
      <c r="AI19" s="223">
        <v>25.738776662857799</v>
      </c>
      <c r="AJ19" s="225">
        <v>6.3776576965077103</v>
      </c>
      <c r="AK19" s="223">
        <v>44.037529611051603</v>
      </c>
      <c r="AL19" s="225">
        <v>7.1814768708780896</v>
      </c>
      <c r="AM19" s="223">
        <v>44.146510420916101</v>
      </c>
      <c r="AN19" s="225">
        <v>16.132681611073298</v>
      </c>
      <c r="AO19" s="223">
        <v>18.407733758058399</v>
      </c>
      <c r="AP19" s="225">
        <v>17.9529790414282</v>
      </c>
      <c r="AQ19" s="104"/>
      <c r="AR19" s="104"/>
      <c r="AS19" s="104"/>
      <c r="AT19" s="255"/>
    </row>
    <row r="20" spans="1:46" ht="13" customHeight="1" x14ac:dyDescent="0.25">
      <c r="A20" s="26" t="s">
        <v>399</v>
      </c>
      <c r="B20" s="184">
        <v>2</v>
      </c>
      <c r="C20" s="223">
        <v>17.1188094682512</v>
      </c>
      <c r="D20" s="225">
        <v>2.65532701426228</v>
      </c>
      <c r="E20" s="223">
        <v>4.64163175299863</v>
      </c>
      <c r="F20" s="225">
        <v>3.3776951419224401</v>
      </c>
      <c r="G20" s="223">
        <v>18.2904198406954</v>
      </c>
      <c r="H20" s="225">
        <v>5.3239193256340096</v>
      </c>
      <c r="I20" s="223">
        <v>21.048378099795499</v>
      </c>
      <c r="J20" s="225">
        <v>4.7298033323771298</v>
      </c>
      <c r="K20" s="223">
        <v>16.406746346796901</v>
      </c>
      <c r="L20" s="225">
        <v>5.7890487010216498</v>
      </c>
      <c r="M20" s="223">
        <v>20.2817117070305</v>
      </c>
      <c r="N20" s="225">
        <v>3.2009551866103401</v>
      </c>
      <c r="O20" s="223">
        <v>5.0173711077497503</v>
      </c>
      <c r="P20" s="225">
        <v>3.6290803716246298</v>
      </c>
      <c r="Q20" s="223">
        <v>-15.2643405992808</v>
      </c>
      <c r="R20" s="225">
        <v>4.85090251646219</v>
      </c>
      <c r="S20" s="223">
        <v>12.5787490961857</v>
      </c>
      <c r="T20" s="225">
        <v>3.5460384669129801</v>
      </c>
      <c r="U20" s="223">
        <v>11.980116486647701</v>
      </c>
      <c r="V20" s="225">
        <v>5.6598888110646897</v>
      </c>
      <c r="W20" s="223">
        <v>25.869339994498901</v>
      </c>
      <c r="X20" s="225">
        <v>5.3697839348561303</v>
      </c>
      <c r="Y20" s="223">
        <v>13.2905908983132</v>
      </c>
      <c r="Z20" s="225">
        <v>6.4676235502807904</v>
      </c>
      <c r="AA20" s="223">
        <v>14.5608422539733</v>
      </c>
      <c r="AB20" s="225">
        <v>3.4482469083574601</v>
      </c>
      <c r="AC20" s="223">
        <v>22.397492107966901</v>
      </c>
      <c r="AD20" s="225">
        <v>5.65854317090675</v>
      </c>
      <c r="AE20" s="223">
        <v>18.039868188811699</v>
      </c>
      <c r="AF20" s="225">
        <v>6.1686309214521504</v>
      </c>
      <c r="AG20" s="223">
        <v>3.4790259348384098</v>
      </c>
      <c r="AH20" s="225">
        <v>6.93610908522977</v>
      </c>
      <c r="AI20" s="223">
        <v>13.4212293168671</v>
      </c>
      <c r="AJ20" s="225">
        <v>2.8974595801030301</v>
      </c>
      <c r="AK20" s="223">
        <v>23.876920789494701</v>
      </c>
      <c r="AL20" s="225">
        <v>7.33742197166782</v>
      </c>
      <c r="AM20" s="223">
        <v>35.561778763208103</v>
      </c>
      <c r="AN20" s="225">
        <v>19.234093865110001</v>
      </c>
      <c r="AO20" s="223">
        <v>22.140549446341101</v>
      </c>
      <c r="AP20" s="225">
        <v>20.1188406889469</v>
      </c>
      <c r="AQ20" s="104"/>
      <c r="AR20" s="104"/>
      <c r="AS20" s="104"/>
      <c r="AT20" s="255"/>
    </row>
    <row r="21" spans="1:46" ht="13" customHeight="1" x14ac:dyDescent="0.25">
      <c r="A21" s="26" t="s">
        <v>400</v>
      </c>
      <c r="B21" s="184">
        <v>2</v>
      </c>
      <c r="C21" s="223">
        <v>6.0015441027453402</v>
      </c>
      <c r="D21" s="225">
        <v>1.67784468117566</v>
      </c>
      <c r="E21" s="223">
        <v>0</v>
      </c>
      <c r="F21" s="225">
        <v>0</v>
      </c>
      <c r="G21" s="223">
        <v>7.0255802069821698</v>
      </c>
      <c r="H21" s="225">
        <v>3.42673345370897</v>
      </c>
      <c r="I21" s="223">
        <v>8.9937981761348702</v>
      </c>
      <c r="J21" s="225">
        <v>2.1636958233886801</v>
      </c>
      <c r="K21" s="223">
        <v>8.9937981761348702</v>
      </c>
      <c r="L21" s="225">
        <v>2.1636958233886801</v>
      </c>
      <c r="M21" s="223">
        <v>6.3016721577238002</v>
      </c>
      <c r="N21" s="225">
        <v>1.7646362172721901</v>
      </c>
      <c r="O21" s="223" t="s">
        <v>1058</v>
      </c>
      <c r="P21" s="225" t="s">
        <v>1058</v>
      </c>
      <c r="Q21" s="223" t="s">
        <v>1058</v>
      </c>
      <c r="R21" s="225" t="s">
        <v>1058</v>
      </c>
      <c r="S21" s="223">
        <v>3.9095337369519498</v>
      </c>
      <c r="T21" s="225">
        <v>1.70884241747568</v>
      </c>
      <c r="U21" s="223">
        <v>12.5791846911814</v>
      </c>
      <c r="V21" s="225">
        <v>5.2223895597388701</v>
      </c>
      <c r="W21" s="223">
        <v>3.18010151391</v>
      </c>
      <c r="X21" s="225">
        <v>3.1515925095144701</v>
      </c>
      <c r="Y21" s="223">
        <v>-0.72943222304195099</v>
      </c>
      <c r="Z21" s="225">
        <v>3.5900527623999299</v>
      </c>
      <c r="AA21" s="223">
        <v>10.5345609429479</v>
      </c>
      <c r="AB21" s="225">
        <v>3.60596444848048</v>
      </c>
      <c r="AC21" s="223">
        <v>1.5049129131364201</v>
      </c>
      <c r="AD21" s="225">
        <v>1.4990792874666501</v>
      </c>
      <c r="AE21" s="223">
        <v>4.32493162672273</v>
      </c>
      <c r="AF21" s="225">
        <v>3.0076368536345801</v>
      </c>
      <c r="AG21" s="223">
        <v>-6.2096293162251799</v>
      </c>
      <c r="AH21" s="225">
        <v>4.6881004142962697</v>
      </c>
      <c r="AI21" s="223">
        <v>5.59301531612362</v>
      </c>
      <c r="AJ21" s="225">
        <v>1.89057071376985</v>
      </c>
      <c r="AK21" s="223">
        <v>6.3744327806091503</v>
      </c>
      <c r="AL21" s="225">
        <v>6.3011996961801398</v>
      </c>
      <c r="AM21" s="223" t="s">
        <v>1058</v>
      </c>
      <c r="AN21" s="225" t="s">
        <v>1058</v>
      </c>
      <c r="AO21" s="223" t="s">
        <v>1058</v>
      </c>
      <c r="AP21" s="225" t="s">
        <v>1058</v>
      </c>
      <c r="AQ21" s="104"/>
      <c r="AR21" s="104"/>
      <c r="AS21" s="104"/>
      <c r="AT21" s="255"/>
    </row>
    <row r="22" spans="1:46" ht="13" customHeight="1" x14ac:dyDescent="0.25">
      <c r="A22" s="26" t="s">
        <v>401</v>
      </c>
      <c r="B22" s="184">
        <v>2</v>
      </c>
      <c r="C22" s="223">
        <v>7.0965800889069399</v>
      </c>
      <c r="D22" s="225">
        <v>1.7617684052290901</v>
      </c>
      <c r="E22" s="223">
        <v>0</v>
      </c>
      <c r="F22" s="225">
        <v>0</v>
      </c>
      <c r="G22" s="223">
        <v>1.8471608513511599</v>
      </c>
      <c r="H22" s="225">
        <v>1.0509056119071301</v>
      </c>
      <c r="I22" s="223">
        <v>11.0839146710411</v>
      </c>
      <c r="J22" s="225">
        <v>2.9760169016190399</v>
      </c>
      <c r="K22" s="223">
        <v>11.0839146710411</v>
      </c>
      <c r="L22" s="225">
        <v>2.9760169016190399</v>
      </c>
      <c r="M22" s="223">
        <v>8.8235957483108507</v>
      </c>
      <c r="N22" s="225">
        <v>2.9981983623190498</v>
      </c>
      <c r="O22" s="223">
        <v>5.6390160087913603</v>
      </c>
      <c r="P22" s="225">
        <v>2.05196757761182</v>
      </c>
      <c r="Q22" s="223">
        <v>-3.1845797395194899</v>
      </c>
      <c r="R22" s="225">
        <v>3.6566877658336598</v>
      </c>
      <c r="S22" s="223">
        <v>4.2970635253571103</v>
      </c>
      <c r="T22" s="225">
        <v>2.7748015116003502</v>
      </c>
      <c r="U22" s="223">
        <v>4.8675638364414802</v>
      </c>
      <c r="V22" s="225">
        <v>2.3085194428355602</v>
      </c>
      <c r="W22" s="223">
        <v>8.8012965545976201</v>
      </c>
      <c r="X22" s="225">
        <v>2.58107273531758</v>
      </c>
      <c r="Y22" s="223">
        <v>4.5042330292405097</v>
      </c>
      <c r="Z22" s="225">
        <v>3.7327234586830502</v>
      </c>
      <c r="AA22" s="223">
        <v>4.1876612098456603</v>
      </c>
      <c r="AB22" s="225">
        <v>1.2854762282741601</v>
      </c>
      <c r="AC22" s="223">
        <v>11.0005740121327</v>
      </c>
      <c r="AD22" s="225">
        <v>4.5631095161633697</v>
      </c>
      <c r="AE22" s="223">
        <v>7.5382477672036297</v>
      </c>
      <c r="AF22" s="225">
        <v>4.6801561712208803</v>
      </c>
      <c r="AG22" s="223">
        <v>3.3505865573579698</v>
      </c>
      <c r="AH22" s="225">
        <v>4.7766470508603502</v>
      </c>
      <c r="AI22" s="223">
        <v>2.47948124327691</v>
      </c>
      <c r="AJ22" s="225">
        <v>1.5471818183588799</v>
      </c>
      <c r="AK22" s="223">
        <v>10.039659327424101</v>
      </c>
      <c r="AL22" s="225">
        <v>2.9558390016071399</v>
      </c>
      <c r="AM22" s="223">
        <v>7.0040293815060402</v>
      </c>
      <c r="AN22" s="225">
        <v>3.6951125255572101</v>
      </c>
      <c r="AO22" s="223">
        <v>4.5245481382291297</v>
      </c>
      <c r="AP22" s="225">
        <v>4.0065155479046899</v>
      </c>
      <c r="AQ22" s="104"/>
      <c r="AR22" s="104"/>
      <c r="AS22" s="104"/>
      <c r="AT22" s="255"/>
    </row>
    <row r="23" spans="1:46" ht="13" customHeight="1" x14ac:dyDescent="0.25">
      <c r="A23" s="26" t="s">
        <v>402</v>
      </c>
      <c r="B23" s="184">
        <v>2</v>
      </c>
      <c r="C23" s="223">
        <v>11.397308949757001</v>
      </c>
      <c r="D23" s="225">
        <v>3.5629968636421601</v>
      </c>
      <c r="E23" s="223">
        <v>0</v>
      </c>
      <c r="F23" s="225">
        <v>0</v>
      </c>
      <c r="G23" s="223">
        <v>21.298014071299601</v>
      </c>
      <c r="H23" s="225">
        <v>8.0578743009131006</v>
      </c>
      <c r="I23" s="223">
        <v>8.82612848907862</v>
      </c>
      <c r="J23" s="225">
        <v>4.0627697621888199</v>
      </c>
      <c r="K23" s="223">
        <v>8.82612848907862</v>
      </c>
      <c r="L23" s="225">
        <v>4.0627697621888199</v>
      </c>
      <c r="M23" s="223">
        <v>12.725877650145099</v>
      </c>
      <c r="N23" s="225">
        <v>4.1651506938031497</v>
      </c>
      <c r="O23" s="223">
        <v>5.0176723484151404</v>
      </c>
      <c r="P23" s="225">
        <v>3.80566700221878</v>
      </c>
      <c r="Q23" s="223">
        <v>-7.7082053017299597</v>
      </c>
      <c r="R23" s="225">
        <v>5.5372227634289599</v>
      </c>
      <c r="S23" s="223">
        <v>0</v>
      </c>
      <c r="T23" s="225">
        <v>0</v>
      </c>
      <c r="U23" s="223">
        <v>2.5631073114190199</v>
      </c>
      <c r="V23" s="225">
        <v>2.6377198513803202</v>
      </c>
      <c r="W23" s="223">
        <v>20.080066141216399</v>
      </c>
      <c r="X23" s="225">
        <v>5.9306255029195896</v>
      </c>
      <c r="Y23" s="223">
        <v>20.080066141216399</v>
      </c>
      <c r="Z23" s="225">
        <v>5.9306255029195896</v>
      </c>
      <c r="AA23" s="223">
        <v>7.8639665936643404</v>
      </c>
      <c r="AB23" s="225">
        <v>3.0109246198721502</v>
      </c>
      <c r="AC23" s="223">
        <v>1.8132042048874599</v>
      </c>
      <c r="AD23" s="225">
        <v>1.8057601189754899</v>
      </c>
      <c r="AE23" s="223">
        <v>31.682489168779099</v>
      </c>
      <c r="AF23" s="225">
        <v>12.5515740186886</v>
      </c>
      <c r="AG23" s="223">
        <v>23.818522575114802</v>
      </c>
      <c r="AH23" s="225">
        <v>12.938701420073</v>
      </c>
      <c r="AI23" s="223">
        <v>6.3537148660273903</v>
      </c>
      <c r="AJ23" s="225">
        <v>2.25797658231382</v>
      </c>
      <c r="AK23" s="223">
        <v>4.7005637408041698</v>
      </c>
      <c r="AL23" s="225">
        <v>3.7500221651313002</v>
      </c>
      <c r="AM23" s="223">
        <v>67.678441466514698</v>
      </c>
      <c r="AN23" s="225">
        <v>17.0094972104975</v>
      </c>
      <c r="AO23" s="223">
        <v>61.324726600487303</v>
      </c>
      <c r="AP23" s="225">
        <v>17.1595582577194</v>
      </c>
      <c r="AQ23" s="104"/>
      <c r="AR23" s="104"/>
      <c r="AS23" s="104"/>
      <c r="AT23" s="255"/>
    </row>
    <row r="24" spans="1:46" ht="13" customHeight="1" x14ac:dyDescent="0.25">
      <c r="A24" s="26" t="s">
        <v>403</v>
      </c>
      <c r="B24" s="184">
        <v>2</v>
      </c>
      <c r="C24" s="223">
        <v>24.820328431750099</v>
      </c>
      <c r="D24" s="225">
        <v>3.4617616449017499</v>
      </c>
      <c r="E24" s="223">
        <v>11.5600767834961</v>
      </c>
      <c r="F24" s="225">
        <v>5.6859184164910301</v>
      </c>
      <c r="G24" s="223">
        <v>27.489491596083401</v>
      </c>
      <c r="H24" s="225">
        <v>4.7607442715388002</v>
      </c>
      <c r="I24" s="223">
        <v>41.9607392969382</v>
      </c>
      <c r="J24" s="225">
        <v>10.2957186750786</v>
      </c>
      <c r="K24" s="223">
        <v>30.4006625134421</v>
      </c>
      <c r="L24" s="225">
        <v>11.8379603769352</v>
      </c>
      <c r="M24" s="223">
        <v>27.998363185722699</v>
      </c>
      <c r="N24" s="225">
        <v>3.96655132149984</v>
      </c>
      <c r="O24" s="223">
        <v>6.8616588826520202</v>
      </c>
      <c r="P24" s="225">
        <v>6.4181158745740596</v>
      </c>
      <c r="Q24" s="223">
        <v>-21.136704303070601</v>
      </c>
      <c r="R24" s="225">
        <v>7.5483117157880102</v>
      </c>
      <c r="S24" s="223">
        <v>8.3137247599347397</v>
      </c>
      <c r="T24" s="225">
        <v>5.70195185725116</v>
      </c>
      <c r="U24" s="223">
        <v>22.794552588907099</v>
      </c>
      <c r="V24" s="225">
        <v>8.5397992322128893</v>
      </c>
      <c r="W24" s="223">
        <v>30.329172310770701</v>
      </c>
      <c r="X24" s="225">
        <v>5.0253538655601204</v>
      </c>
      <c r="Y24" s="223">
        <v>22.015447550836001</v>
      </c>
      <c r="Z24" s="225">
        <v>7.8095915423825497</v>
      </c>
      <c r="AA24" s="223">
        <v>26.421466992061099</v>
      </c>
      <c r="AB24" s="225">
        <v>4.8696833091755396</v>
      </c>
      <c r="AC24" s="223">
        <v>20.748439738294</v>
      </c>
      <c r="AD24" s="225">
        <v>5.4703542188338901</v>
      </c>
      <c r="AE24" s="223">
        <v>28.9506845927631</v>
      </c>
      <c r="AF24" s="225">
        <v>13.0484887890981</v>
      </c>
      <c r="AG24" s="223">
        <v>2.52921760070195</v>
      </c>
      <c r="AH24" s="225">
        <v>14.090590175469099</v>
      </c>
      <c r="AI24" s="223">
        <v>21.428440131596801</v>
      </c>
      <c r="AJ24" s="225">
        <v>4.93026212779424</v>
      </c>
      <c r="AK24" s="223">
        <v>30.729129693407199</v>
      </c>
      <c r="AL24" s="225">
        <v>6.1141805372047999</v>
      </c>
      <c r="AM24" s="223">
        <v>22.932183140347099</v>
      </c>
      <c r="AN24" s="225">
        <v>12.3924519132801</v>
      </c>
      <c r="AO24" s="223">
        <v>1.5037430087502699</v>
      </c>
      <c r="AP24" s="225">
        <v>13.785214956372601</v>
      </c>
      <c r="AQ24" s="104"/>
      <c r="AR24" s="104"/>
      <c r="AS24" s="104"/>
      <c r="AT24" s="255"/>
    </row>
    <row r="25" spans="1:46" ht="13" customHeight="1" x14ac:dyDescent="0.25">
      <c r="A25" s="26" t="s">
        <v>404</v>
      </c>
      <c r="B25" s="184">
        <v>2</v>
      </c>
      <c r="C25" s="223">
        <v>7.1931593304499604</v>
      </c>
      <c r="D25" s="225">
        <v>1.54111671351734</v>
      </c>
      <c r="E25" s="223">
        <v>1.63916747164282</v>
      </c>
      <c r="F25" s="225">
        <v>1.61711516927396</v>
      </c>
      <c r="G25" s="223">
        <v>7.9998449601120996</v>
      </c>
      <c r="H25" s="225">
        <v>2.4722556159362599</v>
      </c>
      <c r="I25" s="223">
        <v>10.8395910112104</v>
      </c>
      <c r="J25" s="225">
        <v>3.0373783653921498</v>
      </c>
      <c r="K25" s="223">
        <v>9.2004235395675593</v>
      </c>
      <c r="L25" s="225">
        <v>3.44328612314811</v>
      </c>
      <c r="M25" s="223">
        <v>7.3842209494195501</v>
      </c>
      <c r="N25" s="225">
        <v>1.5791799039443399</v>
      </c>
      <c r="O25" s="223" t="s">
        <v>1058</v>
      </c>
      <c r="P25" s="225" t="s">
        <v>1058</v>
      </c>
      <c r="Q25" s="223" t="s">
        <v>1058</v>
      </c>
      <c r="R25" s="225" t="s">
        <v>1058</v>
      </c>
      <c r="S25" s="223">
        <v>6.8657568085253802</v>
      </c>
      <c r="T25" s="225">
        <v>1.9351170764859</v>
      </c>
      <c r="U25" s="223">
        <v>6.6511732928535396</v>
      </c>
      <c r="V25" s="225">
        <v>2.3289761032748499</v>
      </c>
      <c r="W25" s="223">
        <v>12.694347386111501</v>
      </c>
      <c r="X25" s="225">
        <v>8.5808584461606294</v>
      </c>
      <c r="Y25" s="223">
        <v>5.8285905775860902</v>
      </c>
      <c r="Z25" s="225">
        <v>8.7792718476628693</v>
      </c>
      <c r="AA25" s="223">
        <v>4.5797781010229599</v>
      </c>
      <c r="AB25" s="225">
        <v>2.24565933821204</v>
      </c>
      <c r="AC25" s="223">
        <v>7.7400414865590497</v>
      </c>
      <c r="AD25" s="225">
        <v>1.95859792022066</v>
      </c>
      <c r="AE25" s="223" t="s">
        <v>1058</v>
      </c>
      <c r="AF25" s="225" t="s">
        <v>1058</v>
      </c>
      <c r="AG25" s="223" t="s">
        <v>1058</v>
      </c>
      <c r="AH25" s="225" t="s">
        <v>1058</v>
      </c>
      <c r="AI25" s="223">
        <v>6.4099434485578</v>
      </c>
      <c r="AJ25" s="225">
        <v>1.6891420285352099</v>
      </c>
      <c r="AK25" s="223">
        <v>9.5799694732895393</v>
      </c>
      <c r="AL25" s="225">
        <v>4.3039558756130303</v>
      </c>
      <c r="AM25" s="223" t="s">
        <v>1058</v>
      </c>
      <c r="AN25" s="225" t="s">
        <v>1058</v>
      </c>
      <c r="AO25" s="223" t="s">
        <v>1058</v>
      </c>
      <c r="AP25" s="225" t="s">
        <v>1058</v>
      </c>
      <c r="AQ25" s="104"/>
      <c r="AR25" s="104"/>
      <c r="AS25" s="104"/>
      <c r="AT25" s="255"/>
    </row>
    <row r="26" spans="1:46" ht="13" customHeight="1" x14ac:dyDescent="0.25">
      <c r="A26" s="26" t="s">
        <v>405</v>
      </c>
      <c r="B26" s="184">
        <v>2</v>
      </c>
      <c r="C26" s="223">
        <v>14.182387561964299</v>
      </c>
      <c r="D26" s="225">
        <v>0.20912660428796601</v>
      </c>
      <c r="E26" s="223">
        <v>26.654116340721298</v>
      </c>
      <c r="F26" s="225">
        <v>0.49386541828323399</v>
      </c>
      <c r="G26" s="223">
        <v>14.985308677759001</v>
      </c>
      <c r="H26" s="225">
        <v>0.36153818132976001</v>
      </c>
      <c r="I26" s="223">
        <v>7.7603764020726</v>
      </c>
      <c r="J26" s="225">
        <v>0.25722965719496899</v>
      </c>
      <c r="K26" s="223">
        <v>-18.8937399386487</v>
      </c>
      <c r="L26" s="225">
        <v>0.55867824888627404</v>
      </c>
      <c r="M26" s="223">
        <v>11.7382776470049</v>
      </c>
      <c r="N26" s="225">
        <v>0.26821117317037102</v>
      </c>
      <c r="O26" s="223">
        <v>21.504978728332699</v>
      </c>
      <c r="P26" s="225">
        <v>0.28640615771947697</v>
      </c>
      <c r="Q26" s="223">
        <v>9.7667010813278097</v>
      </c>
      <c r="R26" s="225">
        <v>0.402820971474531</v>
      </c>
      <c r="S26" s="223">
        <v>13.594609726893699</v>
      </c>
      <c r="T26" s="225">
        <v>0.20771041650321101</v>
      </c>
      <c r="U26" s="223">
        <v>9.9464634601137103</v>
      </c>
      <c r="V26" s="225">
        <v>0.397559303397305</v>
      </c>
      <c r="W26" s="223">
        <v>27.247499516129398</v>
      </c>
      <c r="X26" s="225">
        <v>0.80385007616081605</v>
      </c>
      <c r="Y26" s="223">
        <v>13.652889789235701</v>
      </c>
      <c r="Z26" s="225">
        <v>0.83661577753959604</v>
      </c>
      <c r="AA26" s="223">
        <v>9.5139749262142708</v>
      </c>
      <c r="AB26" s="225">
        <v>0.47656440959038199</v>
      </c>
      <c r="AC26" s="223">
        <v>15.992224954827</v>
      </c>
      <c r="AD26" s="225">
        <v>0.28845301282733099</v>
      </c>
      <c r="AE26" s="223">
        <v>13.493050911058999</v>
      </c>
      <c r="AF26" s="225">
        <v>0.38490018016633598</v>
      </c>
      <c r="AG26" s="223">
        <v>3.9790759848447101</v>
      </c>
      <c r="AH26" s="225">
        <v>0.61534546305633797</v>
      </c>
      <c r="AI26" s="223">
        <v>13.7009671180598</v>
      </c>
      <c r="AJ26" s="225">
        <v>0.22271347485544901</v>
      </c>
      <c r="AK26" s="223">
        <v>8.2532196498830608</v>
      </c>
      <c r="AL26" s="225">
        <v>0.33387274655015903</v>
      </c>
      <c r="AM26" s="223" t="s">
        <v>1058</v>
      </c>
      <c r="AN26" s="225" t="s">
        <v>1058</v>
      </c>
      <c r="AO26" s="223" t="s">
        <v>1058</v>
      </c>
      <c r="AP26" s="225" t="s">
        <v>1058</v>
      </c>
      <c r="AQ26" s="104"/>
      <c r="AR26" s="104"/>
      <c r="AS26" s="104"/>
      <c r="AT26" s="255"/>
    </row>
    <row r="27" spans="1:46" ht="13" customHeight="1" x14ac:dyDescent="0.25">
      <c r="A27" s="26" t="s">
        <v>406</v>
      </c>
      <c r="B27" s="184">
        <v>2</v>
      </c>
      <c r="C27" s="223">
        <v>2.8869623594915601</v>
      </c>
      <c r="D27" s="225">
        <v>0.84093932265895799</v>
      </c>
      <c r="E27" s="223">
        <v>3.7713623177355302</v>
      </c>
      <c r="F27" s="225">
        <v>2.20531366918526</v>
      </c>
      <c r="G27" s="223">
        <v>2.9308557007092402</v>
      </c>
      <c r="H27" s="225">
        <v>1.0525751094093401</v>
      </c>
      <c r="I27" s="223">
        <v>2.0086101067234798</v>
      </c>
      <c r="J27" s="225">
        <v>1.6011907317812</v>
      </c>
      <c r="K27" s="223">
        <v>-1.7627522110120499</v>
      </c>
      <c r="L27" s="225">
        <v>2.7342048910484702</v>
      </c>
      <c r="M27" s="223">
        <v>3.1449462976182998</v>
      </c>
      <c r="N27" s="225">
        <v>0.91096603844464896</v>
      </c>
      <c r="O27" s="223">
        <v>0</v>
      </c>
      <c r="P27" s="225">
        <v>0</v>
      </c>
      <c r="Q27" s="223">
        <v>-3.1449462976182998</v>
      </c>
      <c r="R27" s="225">
        <v>0.91096603844464896</v>
      </c>
      <c r="S27" s="223">
        <v>2.1432250542948998</v>
      </c>
      <c r="T27" s="225">
        <v>0.88315534366034298</v>
      </c>
      <c r="U27" s="223">
        <v>5.2336495511431602</v>
      </c>
      <c r="V27" s="225">
        <v>2.1374122727906602</v>
      </c>
      <c r="W27" s="223">
        <v>8.9479624421348198</v>
      </c>
      <c r="X27" s="225">
        <v>6.35174033456292</v>
      </c>
      <c r="Y27" s="223">
        <v>6.8047373878399204</v>
      </c>
      <c r="Z27" s="225">
        <v>6.4099449535814399</v>
      </c>
      <c r="AA27" s="223">
        <v>0.76087890688704296</v>
      </c>
      <c r="AB27" s="225">
        <v>0.77072344165334195</v>
      </c>
      <c r="AC27" s="223">
        <v>3.2665856977007799</v>
      </c>
      <c r="AD27" s="225">
        <v>1.09029179906069</v>
      </c>
      <c r="AE27" s="223">
        <v>7.76345502734649</v>
      </c>
      <c r="AF27" s="225">
        <v>5.4261680976283699</v>
      </c>
      <c r="AG27" s="223">
        <v>7.0025761204594499</v>
      </c>
      <c r="AH27" s="225">
        <v>5.4934916997979597</v>
      </c>
      <c r="AI27" s="223">
        <v>0.67266124882614098</v>
      </c>
      <c r="AJ27" s="225">
        <v>0.67095212801040205</v>
      </c>
      <c r="AK27" s="223">
        <v>3.8358624277360902</v>
      </c>
      <c r="AL27" s="225">
        <v>1.45288534761259</v>
      </c>
      <c r="AM27" s="223">
        <v>15.919171916009899</v>
      </c>
      <c r="AN27" s="225">
        <v>9.3996657844895495</v>
      </c>
      <c r="AO27" s="223">
        <v>15.246510667183699</v>
      </c>
      <c r="AP27" s="225">
        <v>9.4268594224301392</v>
      </c>
      <c r="AQ27" s="104"/>
      <c r="AR27" s="104"/>
      <c r="AS27" s="104"/>
      <c r="AT27" s="255"/>
    </row>
    <row r="28" spans="1:46" ht="13" customHeight="1" x14ac:dyDescent="0.25">
      <c r="A28" s="26" t="s">
        <v>407</v>
      </c>
      <c r="B28" s="184">
        <v>2</v>
      </c>
      <c r="C28" s="223">
        <v>10.969566462785499</v>
      </c>
      <c r="D28" s="225">
        <v>2.2938300018094799</v>
      </c>
      <c r="E28" s="223">
        <v>7.4611320488782704</v>
      </c>
      <c r="F28" s="225">
        <v>3.9833702117554401</v>
      </c>
      <c r="G28" s="223">
        <v>12.648882279766701</v>
      </c>
      <c r="H28" s="225">
        <v>3.1847871090665398</v>
      </c>
      <c r="I28" s="223">
        <v>10.4749792254123</v>
      </c>
      <c r="J28" s="225">
        <v>6.9711585894374499</v>
      </c>
      <c r="K28" s="223">
        <v>3.01384717653402</v>
      </c>
      <c r="L28" s="225">
        <v>7.9602416658161301</v>
      </c>
      <c r="M28" s="223">
        <v>14.814607643743599</v>
      </c>
      <c r="N28" s="225">
        <v>3.16369167014712</v>
      </c>
      <c r="O28" s="223">
        <v>2.1357868111796399</v>
      </c>
      <c r="P28" s="225">
        <v>2.1277134573697798</v>
      </c>
      <c r="Q28" s="223">
        <v>-12.6788208325639</v>
      </c>
      <c r="R28" s="225">
        <v>3.8209371468633799</v>
      </c>
      <c r="S28" s="223">
        <v>5.9488177453406603</v>
      </c>
      <c r="T28" s="225">
        <v>2.2456880540425401</v>
      </c>
      <c r="U28" s="223">
        <v>23.1487101924805</v>
      </c>
      <c r="V28" s="225">
        <v>7.2323632009917</v>
      </c>
      <c r="W28" s="223">
        <v>21.695713886766399</v>
      </c>
      <c r="X28" s="225">
        <v>12.109621442967301</v>
      </c>
      <c r="Y28" s="223">
        <v>15.746896141425699</v>
      </c>
      <c r="Z28" s="225">
        <v>12.231687690263801</v>
      </c>
      <c r="AA28" s="223">
        <v>3.5395018508071301</v>
      </c>
      <c r="AB28" s="225">
        <v>2.49773120286623</v>
      </c>
      <c r="AC28" s="223">
        <v>12.2603398567389</v>
      </c>
      <c r="AD28" s="225">
        <v>3.1032758506693301</v>
      </c>
      <c r="AE28" s="223">
        <v>22.483979625091301</v>
      </c>
      <c r="AF28" s="225">
        <v>11.8828414145556</v>
      </c>
      <c r="AG28" s="223">
        <v>18.944477774284199</v>
      </c>
      <c r="AH28" s="225">
        <v>12.140087780018201</v>
      </c>
      <c r="AI28" s="223">
        <v>8.2245217084622109</v>
      </c>
      <c r="AJ28" s="225">
        <v>2.6049982628545099</v>
      </c>
      <c r="AK28" s="223">
        <v>13.575442789772699</v>
      </c>
      <c r="AL28" s="225">
        <v>4.1197778872454798</v>
      </c>
      <c r="AM28" s="223">
        <v>14.1133921362159</v>
      </c>
      <c r="AN28" s="225">
        <v>13.3064625443815</v>
      </c>
      <c r="AO28" s="223">
        <v>5.8888704277536696</v>
      </c>
      <c r="AP28" s="225">
        <v>13.629589715755801</v>
      </c>
      <c r="AQ28" s="104"/>
      <c r="AR28" s="104"/>
      <c r="AS28" s="104"/>
      <c r="AT28" s="255"/>
    </row>
    <row r="29" spans="1:46" ht="13" customHeight="1" x14ac:dyDescent="0.25">
      <c r="A29" s="26" t="s">
        <v>408</v>
      </c>
      <c r="B29" s="184">
        <v>2</v>
      </c>
      <c r="C29" s="223">
        <v>14.7159509527115</v>
      </c>
      <c r="D29" s="225">
        <v>2.7029200480782598</v>
      </c>
      <c r="E29" s="223">
        <v>13.4580737860719</v>
      </c>
      <c r="F29" s="225">
        <v>5.0969056821206999</v>
      </c>
      <c r="G29" s="223">
        <v>17.094044666274598</v>
      </c>
      <c r="H29" s="225">
        <v>4.3158667553572201</v>
      </c>
      <c r="I29" s="223">
        <v>11.708247725766</v>
      </c>
      <c r="J29" s="225">
        <v>5.0871234566681602</v>
      </c>
      <c r="K29" s="223">
        <v>-1.74982606030583</v>
      </c>
      <c r="L29" s="225">
        <v>7.2160671711482198</v>
      </c>
      <c r="M29" s="223">
        <v>15.0104339819034</v>
      </c>
      <c r="N29" s="225">
        <v>2.8341599324149902</v>
      </c>
      <c r="O29" s="223">
        <v>11.7767906151578</v>
      </c>
      <c r="P29" s="225">
        <v>10.918393302792399</v>
      </c>
      <c r="Q29" s="223">
        <v>-3.2336433667456301</v>
      </c>
      <c r="R29" s="225">
        <v>11.3169231470411</v>
      </c>
      <c r="S29" s="223">
        <v>10.2675731724202</v>
      </c>
      <c r="T29" s="225">
        <v>2.9370786826943101</v>
      </c>
      <c r="U29" s="223">
        <v>23.538654286183299</v>
      </c>
      <c r="V29" s="225">
        <v>5.9352797124688603</v>
      </c>
      <c r="W29" s="223">
        <v>35.673600562993698</v>
      </c>
      <c r="X29" s="225">
        <v>16.8979878951804</v>
      </c>
      <c r="Y29" s="223">
        <v>25.406027390573499</v>
      </c>
      <c r="Z29" s="225">
        <v>17.504009219654201</v>
      </c>
      <c r="AA29" s="223">
        <v>16.835779603868598</v>
      </c>
      <c r="AB29" s="225">
        <v>6.4240777778297202</v>
      </c>
      <c r="AC29" s="223">
        <v>13.0146693169761</v>
      </c>
      <c r="AD29" s="225">
        <v>3.2307553237050901</v>
      </c>
      <c r="AE29" s="223">
        <v>20.140925963749801</v>
      </c>
      <c r="AF29" s="225">
        <v>7.7162736796401097</v>
      </c>
      <c r="AG29" s="223">
        <v>3.30514635988128</v>
      </c>
      <c r="AH29" s="225">
        <v>9.9479275227955295</v>
      </c>
      <c r="AI29" s="223">
        <v>12.574325531504201</v>
      </c>
      <c r="AJ29" s="225">
        <v>4.0915143486711898</v>
      </c>
      <c r="AK29" s="223">
        <v>13.896729015748299</v>
      </c>
      <c r="AL29" s="225">
        <v>3.6185153168339399</v>
      </c>
      <c r="AM29" s="223">
        <v>25.9996566688271</v>
      </c>
      <c r="AN29" s="225">
        <v>10.1252815177739</v>
      </c>
      <c r="AO29" s="223">
        <v>13.4253311373229</v>
      </c>
      <c r="AP29" s="225">
        <v>10.9839791158963</v>
      </c>
      <c r="AQ29" s="104"/>
      <c r="AR29" s="104"/>
      <c r="AS29" s="104"/>
      <c r="AT29" s="255"/>
    </row>
    <row r="30" spans="1:46" ht="13" customHeight="1" x14ac:dyDescent="0.25">
      <c r="A30" s="26" t="s">
        <v>409</v>
      </c>
      <c r="B30" s="184">
        <v>2</v>
      </c>
      <c r="C30" s="223">
        <v>51.268716643348398</v>
      </c>
      <c r="D30" s="225">
        <v>3.3894632093647301</v>
      </c>
      <c r="E30" s="223">
        <v>25.5319847993437</v>
      </c>
      <c r="F30" s="225">
        <v>10.5817221949225</v>
      </c>
      <c r="G30" s="223">
        <v>51.438321126084197</v>
      </c>
      <c r="H30" s="225">
        <v>4.3429463179850103</v>
      </c>
      <c r="I30" s="223">
        <v>56.8227846279975</v>
      </c>
      <c r="J30" s="225">
        <v>6.9358401563613601</v>
      </c>
      <c r="K30" s="223">
        <v>31.2907998286538</v>
      </c>
      <c r="L30" s="225">
        <v>12.704075581133401</v>
      </c>
      <c r="M30" s="223">
        <v>53.738971043950798</v>
      </c>
      <c r="N30" s="225">
        <v>3.3934263077594302</v>
      </c>
      <c r="O30" s="223" t="s">
        <v>1058</v>
      </c>
      <c r="P30" s="225" t="s">
        <v>1058</v>
      </c>
      <c r="Q30" s="223" t="s">
        <v>1058</v>
      </c>
      <c r="R30" s="225" t="s">
        <v>1058</v>
      </c>
      <c r="S30" s="223">
        <v>45.930477667929203</v>
      </c>
      <c r="T30" s="225">
        <v>4.5427392056314204</v>
      </c>
      <c r="U30" s="223">
        <v>56.118456088548697</v>
      </c>
      <c r="V30" s="225">
        <v>6.2455386997473603</v>
      </c>
      <c r="W30" s="223">
        <v>66.367732255967198</v>
      </c>
      <c r="X30" s="225">
        <v>13.2184966234474</v>
      </c>
      <c r="Y30" s="223">
        <v>20.437254588038101</v>
      </c>
      <c r="Z30" s="225">
        <v>13.622560461504101</v>
      </c>
      <c r="AA30" s="223">
        <v>56.995193436101601</v>
      </c>
      <c r="AB30" s="225">
        <v>14.7281769555991</v>
      </c>
      <c r="AC30" s="223">
        <v>47.310674699583302</v>
      </c>
      <c r="AD30" s="225">
        <v>3.81063884074308</v>
      </c>
      <c r="AE30" s="223">
        <v>65.670968384495296</v>
      </c>
      <c r="AF30" s="225">
        <v>9.6604602314959802</v>
      </c>
      <c r="AG30" s="223">
        <v>8.6757749483937303</v>
      </c>
      <c r="AH30" s="225">
        <v>18.610849826670702</v>
      </c>
      <c r="AI30" s="223">
        <v>47.864792182903898</v>
      </c>
      <c r="AJ30" s="225">
        <v>4.8737936616013497</v>
      </c>
      <c r="AK30" s="223">
        <v>55.349238567296801</v>
      </c>
      <c r="AL30" s="225">
        <v>5.0108206641436199</v>
      </c>
      <c r="AM30" s="223" t="s">
        <v>1058</v>
      </c>
      <c r="AN30" s="225" t="s">
        <v>1058</v>
      </c>
      <c r="AO30" s="223" t="s">
        <v>1058</v>
      </c>
      <c r="AP30" s="225" t="s">
        <v>1058</v>
      </c>
      <c r="AQ30" s="104"/>
      <c r="AR30" s="104"/>
      <c r="AS30" s="104"/>
      <c r="AT30" s="255"/>
    </row>
    <row r="31" spans="1:46" ht="13" customHeight="1" x14ac:dyDescent="0.25">
      <c r="A31" s="26" t="s">
        <v>410</v>
      </c>
      <c r="B31" s="184">
        <v>2</v>
      </c>
      <c r="C31" s="223">
        <v>27.3994891980219</v>
      </c>
      <c r="D31" s="225">
        <v>3.8515119061704199</v>
      </c>
      <c r="E31" s="223">
        <v>8.6113442713086101</v>
      </c>
      <c r="F31" s="225">
        <v>6.16292704853928</v>
      </c>
      <c r="G31" s="223">
        <v>30.438721780188398</v>
      </c>
      <c r="H31" s="225">
        <v>4.96908088589326</v>
      </c>
      <c r="I31" s="223">
        <v>39.560107083961803</v>
      </c>
      <c r="J31" s="225">
        <v>12.1222873132128</v>
      </c>
      <c r="K31" s="223">
        <v>30.9487628126532</v>
      </c>
      <c r="L31" s="225">
        <v>13.5506669922373</v>
      </c>
      <c r="M31" s="223">
        <v>29.870673365804901</v>
      </c>
      <c r="N31" s="225">
        <v>4.3583189162268301</v>
      </c>
      <c r="O31" s="223">
        <v>14.574867311900199</v>
      </c>
      <c r="P31" s="225">
        <v>7.49041118521572</v>
      </c>
      <c r="Q31" s="223">
        <v>-15.2958060539047</v>
      </c>
      <c r="R31" s="225">
        <v>8.6315886380666509</v>
      </c>
      <c r="S31" s="223">
        <v>11.5559605105342</v>
      </c>
      <c r="T31" s="225">
        <v>5.5144155049493202</v>
      </c>
      <c r="U31" s="223">
        <v>16.5928265266224</v>
      </c>
      <c r="V31" s="225">
        <v>5.6759726777509298</v>
      </c>
      <c r="W31" s="223">
        <v>44.567660889575301</v>
      </c>
      <c r="X31" s="225">
        <v>6.5671972931994098</v>
      </c>
      <c r="Y31" s="223">
        <v>33.011700379041102</v>
      </c>
      <c r="Z31" s="225">
        <v>8.6765290557267996</v>
      </c>
      <c r="AA31" s="223">
        <v>35.524906049850998</v>
      </c>
      <c r="AB31" s="225">
        <v>11.8320392369387</v>
      </c>
      <c r="AC31" s="223">
        <v>23.109175003597201</v>
      </c>
      <c r="AD31" s="225">
        <v>4.38831074268907</v>
      </c>
      <c r="AE31" s="223">
        <v>36.486864052711297</v>
      </c>
      <c r="AF31" s="225">
        <v>8.52756816117064</v>
      </c>
      <c r="AG31" s="223">
        <v>0.96195800286031397</v>
      </c>
      <c r="AH31" s="225">
        <v>14.7253364226613</v>
      </c>
      <c r="AI31" s="223">
        <v>33.9082644092707</v>
      </c>
      <c r="AJ31" s="225">
        <v>8.6975320659272306</v>
      </c>
      <c r="AK31" s="223">
        <v>23.356424070875899</v>
      </c>
      <c r="AL31" s="225">
        <v>4.0882090709606302</v>
      </c>
      <c r="AM31" s="223">
        <v>37.496962880759199</v>
      </c>
      <c r="AN31" s="225">
        <v>14.2478674765369</v>
      </c>
      <c r="AO31" s="223">
        <v>3.58869847148847</v>
      </c>
      <c r="AP31" s="225">
        <v>17.2435791264055</v>
      </c>
      <c r="AQ31" s="104"/>
      <c r="AR31" s="104"/>
      <c r="AS31" s="104"/>
      <c r="AT31" s="255"/>
    </row>
    <row r="32" spans="1:46" ht="13" customHeight="1" x14ac:dyDescent="0.25">
      <c r="A32" s="26" t="s">
        <v>411</v>
      </c>
      <c r="B32" s="184">
        <v>2</v>
      </c>
      <c r="C32" s="223">
        <v>10.406393719049699</v>
      </c>
      <c r="D32" s="225">
        <v>2.2277216915713698</v>
      </c>
      <c r="E32" s="223">
        <v>8.1249818053465006</v>
      </c>
      <c r="F32" s="225">
        <v>4.4861512361962896</v>
      </c>
      <c r="G32" s="223">
        <v>12.756555121268301</v>
      </c>
      <c r="H32" s="225">
        <v>3.3662221922368101</v>
      </c>
      <c r="I32" s="223">
        <v>7.9210979635082497</v>
      </c>
      <c r="J32" s="225">
        <v>3.8226687608043601</v>
      </c>
      <c r="K32" s="223">
        <v>-0.20388384183825201</v>
      </c>
      <c r="L32" s="225">
        <v>5.8482478952154597</v>
      </c>
      <c r="M32" s="223">
        <v>12.0256289964806</v>
      </c>
      <c r="N32" s="225">
        <v>2.7624806907738599</v>
      </c>
      <c r="O32" s="223">
        <v>5.4692448087445804</v>
      </c>
      <c r="P32" s="225">
        <v>3.7275978730944099</v>
      </c>
      <c r="Q32" s="223">
        <v>-6.5563841877359996</v>
      </c>
      <c r="R32" s="225">
        <v>4.7546318245620904</v>
      </c>
      <c r="S32" s="223">
        <v>8.2662386694856096</v>
      </c>
      <c r="T32" s="225">
        <v>2.32063448552868</v>
      </c>
      <c r="U32" s="223">
        <v>7.7688602410277898</v>
      </c>
      <c r="V32" s="225">
        <v>4.1465625416659702</v>
      </c>
      <c r="W32" s="223">
        <v>23.067103039914102</v>
      </c>
      <c r="X32" s="225">
        <v>8.2810119741342199</v>
      </c>
      <c r="Y32" s="223">
        <v>14.800864370428499</v>
      </c>
      <c r="Z32" s="225">
        <v>8.5094199648711992</v>
      </c>
      <c r="AA32" s="223">
        <v>8.43774229077599</v>
      </c>
      <c r="AB32" s="225">
        <v>2.6804933660547698</v>
      </c>
      <c r="AC32" s="223">
        <v>14.626271312058</v>
      </c>
      <c r="AD32" s="225">
        <v>4.2258791288040696</v>
      </c>
      <c r="AE32" s="223">
        <v>0</v>
      </c>
      <c r="AF32" s="225">
        <v>0</v>
      </c>
      <c r="AG32" s="223">
        <v>-8.43774229077599</v>
      </c>
      <c r="AH32" s="225">
        <v>2.6804933660547698</v>
      </c>
      <c r="AI32" s="223">
        <v>10.125946121287299</v>
      </c>
      <c r="AJ32" s="225">
        <v>2.4560623394166101</v>
      </c>
      <c r="AK32" s="223">
        <v>8.7569307397518497</v>
      </c>
      <c r="AL32" s="225">
        <v>3.75864638075514</v>
      </c>
      <c r="AM32" s="223" t="s">
        <v>1058</v>
      </c>
      <c r="AN32" s="225" t="s">
        <v>1058</v>
      </c>
      <c r="AO32" s="223" t="s">
        <v>1058</v>
      </c>
      <c r="AP32" s="225" t="s">
        <v>1058</v>
      </c>
      <c r="AQ32" s="104"/>
      <c r="AR32" s="104"/>
      <c r="AS32" s="104"/>
      <c r="AT32" s="255"/>
    </row>
    <row r="33" spans="1:46" ht="13" customHeight="1" x14ac:dyDescent="0.25">
      <c r="A33" s="26" t="s">
        <v>412</v>
      </c>
      <c r="B33" s="184">
        <v>2</v>
      </c>
      <c r="C33" s="223">
        <v>32.850588359595399</v>
      </c>
      <c r="D33" s="225">
        <v>0.116497624179763</v>
      </c>
      <c r="E33" s="223">
        <v>10.014707248673099</v>
      </c>
      <c r="F33" s="225">
        <v>0.34562498710584499</v>
      </c>
      <c r="G33" s="223">
        <v>46.103076727750803</v>
      </c>
      <c r="H33" s="225">
        <v>0.11484906008156701</v>
      </c>
      <c r="I33" s="223" t="s">
        <v>1058</v>
      </c>
      <c r="J33" s="225" t="s">
        <v>1058</v>
      </c>
      <c r="K33" s="223" t="s">
        <v>1058</v>
      </c>
      <c r="L33" s="225" t="s">
        <v>1058</v>
      </c>
      <c r="M33" s="223">
        <v>33.283342176630399</v>
      </c>
      <c r="N33" s="225">
        <v>0.117299497546451</v>
      </c>
      <c r="O33" s="223" t="s">
        <v>1058</v>
      </c>
      <c r="P33" s="225" t="s">
        <v>1058</v>
      </c>
      <c r="Q33" s="223" t="s">
        <v>1058</v>
      </c>
      <c r="R33" s="225" t="s">
        <v>1058</v>
      </c>
      <c r="S33" s="223">
        <v>34.784611722460902</v>
      </c>
      <c r="T33" s="225">
        <v>0.164507421838368</v>
      </c>
      <c r="U33" s="223">
        <v>28.398140392244802</v>
      </c>
      <c r="V33" s="225">
        <v>6.8005907490045203E-2</v>
      </c>
      <c r="W33" s="223" t="s">
        <v>1058</v>
      </c>
      <c r="X33" s="225" t="s">
        <v>1058</v>
      </c>
      <c r="Y33" s="223" t="s">
        <v>1058</v>
      </c>
      <c r="Z33" s="225" t="s">
        <v>1058</v>
      </c>
      <c r="AA33" s="223" t="s">
        <v>1058</v>
      </c>
      <c r="AB33" s="225" t="s">
        <v>1058</v>
      </c>
      <c r="AC33" s="223">
        <v>37.5788258512898</v>
      </c>
      <c r="AD33" s="225">
        <v>0.15602551226963801</v>
      </c>
      <c r="AE33" s="223">
        <v>28.057444333332999</v>
      </c>
      <c r="AF33" s="225">
        <v>0.1275976498759</v>
      </c>
      <c r="AG33" s="223" t="s">
        <v>1058</v>
      </c>
      <c r="AH33" s="225" t="s">
        <v>1058</v>
      </c>
      <c r="AI33" s="223">
        <v>24.5672340609256</v>
      </c>
      <c r="AJ33" s="225">
        <v>0.17503354641048699</v>
      </c>
      <c r="AK33" s="223">
        <v>39.008825811006901</v>
      </c>
      <c r="AL33" s="225">
        <v>0.17099375438581599</v>
      </c>
      <c r="AM33" s="223">
        <v>29.288568745829199</v>
      </c>
      <c r="AN33" s="225">
        <v>0.243862997393371</v>
      </c>
      <c r="AO33" s="223">
        <v>4.72133468490357</v>
      </c>
      <c r="AP33" s="225">
        <v>0.30021775573411902</v>
      </c>
      <c r="AQ33" s="104"/>
      <c r="AR33" s="104"/>
      <c r="AS33" s="104"/>
      <c r="AT33" s="255"/>
    </row>
    <row r="34" spans="1:46" ht="13" customHeight="1" x14ac:dyDescent="0.25">
      <c r="A34" s="26" t="s">
        <v>413</v>
      </c>
      <c r="B34" s="184">
        <v>2</v>
      </c>
      <c r="C34" s="223">
        <v>16.1898223091268</v>
      </c>
      <c r="D34" s="225">
        <v>2.6440295018399298</v>
      </c>
      <c r="E34" s="223">
        <v>5.6183609674261303</v>
      </c>
      <c r="F34" s="225">
        <v>5.68102630511651</v>
      </c>
      <c r="G34" s="223">
        <v>20.8607666610074</v>
      </c>
      <c r="H34" s="225">
        <v>3.8975614014421498</v>
      </c>
      <c r="I34" s="223">
        <v>11.384996962428501</v>
      </c>
      <c r="J34" s="225">
        <v>4.5828642857331197</v>
      </c>
      <c r="K34" s="223">
        <v>5.7666359950023303</v>
      </c>
      <c r="L34" s="225">
        <v>7.2677901168692296</v>
      </c>
      <c r="M34" s="223">
        <v>16.464236747730599</v>
      </c>
      <c r="N34" s="225">
        <v>2.6585840391738</v>
      </c>
      <c r="O34" s="223" t="s">
        <v>1058</v>
      </c>
      <c r="P34" s="225" t="s">
        <v>1058</v>
      </c>
      <c r="Q34" s="223" t="s">
        <v>1058</v>
      </c>
      <c r="R34" s="225" t="s">
        <v>1058</v>
      </c>
      <c r="S34" s="223">
        <v>19.0430513241242</v>
      </c>
      <c r="T34" s="225">
        <v>4.7967926491083297</v>
      </c>
      <c r="U34" s="223">
        <v>13.1885516891489</v>
      </c>
      <c r="V34" s="225">
        <v>4.1384342174260302</v>
      </c>
      <c r="W34" s="223">
        <v>15.656038903817</v>
      </c>
      <c r="X34" s="225">
        <v>5.6962792352802403</v>
      </c>
      <c r="Y34" s="223">
        <v>-3.3870124203071401</v>
      </c>
      <c r="Z34" s="225">
        <v>7.5222720910790901</v>
      </c>
      <c r="AA34" s="223">
        <v>8.8623524938593405</v>
      </c>
      <c r="AB34" s="225">
        <v>4.4550587803912602</v>
      </c>
      <c r="AC34" s="223">
        <v>20.142986400026</v>
      </c>
      <c r="AD34" s="225">
        <v>3.7877157780677</v>
      </c>
      <c r="AE34" s="223">
        <v>14.728535977783499</v>
      </c>
      <c r="AF34" s="225">
        <v>6.3735625467092101</v>
      </c>
      <c r="AG34" s="223">
        <v>5.8661834839241296</v>
      </c>
      <c r="AH34" s="225">
        <v>8.2609756931270706</v>
      </c>
      <c r="AI34" s="223">
        <v>11.9039118747008</v>
      </c>
      <c r="AJ34" s="225">
        <v>3.5245883301958698</v>
      </c>
      <c r="AK34" s="223">
        <v>18.4305036286875</v>
      </c>
      <c r="AL34" s="225">
        <v>4.0600873087996003</v>
      </c>
      <c r="AM34" s="223" t="s">
        <v>1058</v>
      </c>
      <c r="AN34" s="225" t="s">
        <v>1058</v>
      </c>
      <c r="AO34" s="223" t="s">
        <v>1058</v>
      </c>
      <c r="AP34" s="225" t="s">
        <v>1058</v>
      </c>
      <c r="AQ34" s="104"/>
      <c r="AR34" s="104"/>
      <c r="AS34" s="104"/>
      <c r="AT34" s="255"/>
    </row>
    <row r="35" spans="1:46" ht="13" customHeight="1" x14ac:dyDescent="0.25">
      <c r="A35" s="26" t="s">
        <v>414</v>
      </c>
      <c r="B35" s="184">
        <v>2</v>
      </c>
      <c r="C35" s="223">
        <v>9.6220857512412099</v>
      </c>
      <c r="D35" s="225">
        <v>2.2418221880172902</v>
      </c>
      <c r="E35" s="223">
        <v>10.456206700420401</v>
      </c>
      <c r="F35" s="225">
        <v>6.9977548368389204</v>
      </c>
      <c r="G35" s="223">
        <v>9.2474782911267592</v>
      </c>
      <c r="H35" s="225">
        <v>2.6309983330539</v>
      </c>
      <c r="I35" s="223">
        <v>10.329794390901201</v>
      </c>
      <c r="J35" s="225">
        <v>4.6508898694480898</v>
      </c>
      <c r="K35" s="223">
        <v>-0.12641230951916599</v>
      </c>
      <c r="L35" s="225">
        <v>8.4476955320083302</v>
      </c>
      <c r="M35" s="223">
        <v>10.126934764040399</v>
      </c>
      <c r="N35" s="225">
        <v>2.3581227383414398</v>
      </c>
      <c r="O35" s="223" t="s">
        <v>1058</v>
      </c>
      <c r="P35" s="225" t="s">
        <v>1058</v>
      </c>
      <c r="Q35" s="223" t="s">
        <v>1058</v>
      </c>
      <c r="R35" s="225" t="s">
        <v>1058</v>
      </c>
      <c r="S35" s="223">
        <v>7.78415242869516</v>
      </c>
      <c r="T35" s="225">
        <v>2.5892277710854099</v>
      </c>
      <c r="U35" s="223">
        <v>8.8301022106113098</v>
      </c>
      <c r="V35" s="225">
        <v>3.92551871467511</v>
      </c>
      <c r="W35" s="223">
        <v>24.107163468179198</v>
      </c>
      <c r="X35" s="225">
        <v>10.945782701350501</v>
      </c>
      <c r="Y35" s="223">
        <v>16.323011039484101</v>
      </c>
      <c r="Z35" s="225">
        <v>11.214706959450099</v>
      </c>
      <c r="AA35" s="223">
        <v>9.7786890013763408</v>
      </c>
      <c r="AB35" s="225">
        <v>6.7972526319639002</v>
      </c>
      <c r="AC35" s="223">
        <v>10.1180321848574</v>
      </c>
      <c r="AD35" s="225">
        <v>2.5747292384385601</v>
      </c>
      <c r="AE35" s="223">
        <v>6.6813892180779204</v>
      </c>
      <c r="AF35" s="225">
        <v>4.8041802636982096</v>
      </c>
      <c r="AG35" s="223">
        <v>-3.0972997832984199</v>
      </c>
      <c r="AH35" s="225">
        <v>8.1914950206305601</v>
      </c>
      <c r="AI35" s="223">
        <v>8.1142631671085308</v>
      </c>
      <c r="AJ35" s="225">
        <v>3.6798870750644301</v>
      </c>
      <c r="AK35" s="223">
        <v>8.7752017262779596</v>
      </c>
      <c r="AL35" s="225">
        <v>2.8608517121036501</v>
      </c>
      <c r="AM35" s="223">
        <v>14.285069539104301</v>
      </c>
      <c r="AN35" s="225">
        <v>6.7130178919047498</v>
      </c>
      <c r="AO35" s="223">
        <v>6.1708063719957602</v>
      </c>
      <c r="AP35" s="225">
        <v>7.7015206055835996</v>
      </c>
      <c r="AQ35" s="104"/>
      <c r="AR35" s="104"/>
      <c r="AS35" s="104"/>
      <c r="AT35" s="255"/>
    </row>
    <row r="36" spans="1:46" ht="13" customHeight="1" x14ac:dyDescent="0.25">
      <c r="A36" s="26" t="s">
        <v>415</v>
      </c>
      <c r="B36" s="184">
        <v>2</v>
      </c>
      <c r="C36" s="223">
        <v>1.1825213495686999</v>
      </c>
      <c r="D36" s="225">
        <v>0.82871244950700496</v>
      </c>
      <c r="E36" s="223" t="s">
        <v>1058</v>
      </c>
      <c r="F36" s="225" t="s">
        <v>1058</v>
      </c>
      <c r="G36" s="223">
        <v>0</v>
      </c>
      <c r="H36" s="225">
        <v>0</v>
      </c>
      <c r="I36" s="223">
        <v>1.8762105085638401</v>
      </c>
      <c r="J36" s="225">
        <v>1.3108126394400601</v>
      </c>
      <c r="K36" s="223" t="s">
        <v>1058</v>
      </c>
      <c r="L36" s="225" t="s">
        <v>1058</v>
      </c>
      <c r="M36" s="223">
        <v>1.3083031084363299</v>
      </c>
      <c r="N36" s="225">
        <v>0.91623703398286105</v>
      </c>
      <c r="O36" s="223">
        <v>0</v>
      </c>
      <c r="P36" s="225">
        <v>0</v>
      </c>
      <c r="Q36" s="223">
        <v>-1.3083031084363299</v>
      </c>
      <c r="R36" s="225">
        <v>0.91623703398286105</v>
      </c>
      <c r="S36" s="223">
        <v>0</v>
      </c>
      <c r="T36" s="225">
        <v>0</v>
      </c>
      <c r="U36" s="223">
        <v>4.79893530056298</v>
      </c>
      <c r="V36" s="225">
        <v>3.4181096885085398</v>
      </c>
      <c r="W36" s="223">
        <v>0</v>
      </c>
      <c r="X36" s="225">
        <v>0</v>
      </c>
      <c r="Y36" s="223">
        <v>0</v>
      </c>
      <c r="Z36" s="225">
        <v>0</v>
      </c>
      <c r="AA36" s="223">
        <v>1.1917579375924301</v>
      </c>
      <c r="AB36" s="225">
        <v>1.18360693293727</v>
      </c>
      <c r="AC36" s="223">
        <v>1.2281713800785099</v>
      </c>
      <c r="AD36" s="225">
        <v>1.22691889623412</v>
      </c>
      <c r="AE36" s="223" t="s">
        <v>1058</v>
      </c>
      <c r="AF36" s="225" t="s">
        <v>1058</v>
      </c>
      <c r="AG36" s="223" t="s">
        <v>1058</v>
      </c>
      <c r="AH36" s="225" t="s">
        <v>1058</v>
      </c>
      <c r="AI36" s="223">
        <v>1.6307425624460501</v>
      </c>
      <c r="AJ36" s="225">
        <v>1.1449976330063201</v>
      </c>
      <c r="AK36" s="223">
        <v>0</v>
      </c>
      <c r="AL36" s="225">
        <v>0</v>
      </c>
      <c r="AM36" s="223" t="s">
        <v>1058</v>
      </c>
      <c r="AN36" s="225" t="s">
        <v>1058</v>
      </c>
      <c r="AO36" s="223" t="s">
        <v>1058</v>
      </c>
      <c r="AP36" s="225" t="s">
        <v>1058</v>
      </c>
      <c r="AQ36" s="104"/>
      <c r="AR36" s="104"/>
      <c r="AS36" s="104"/>
      <c r="AT36" s="255"/>
    </row>
    <row r="37" spans="1:46" ht="13" customHeight="1" x14ac:dyDescent="0.25">
      <c r="A37" s="26" t="s">
        <v>416</v>
      </c>
      <c r="B37" s="184">
        <v>2</v>
      </c>
      <c r="C37" s="223">
        <v>0.40484787100277198</v>
      </c>
      <c r="D37" s="225">
        <v>0.38674279106566101</v>
      </c>
      <c r="E37" s="223">
        <v>4.0952314777438902E-2</v>
      </c>
      <c r="F37" s="225">
        <v>2.90764099326478E-2</v>
      </c>
      <c r="G37" s="223">
        <v>1.3495817235958201</v>
      </c>
      <c r="H37" s="225">
        <v>1.3563071268751401</v>
      </c>
      <c r="I37" s="223">
        <v>0</v>
      </c>
      <c r="J37" s="225">
        <v>0</v>
      </c>
      <c r="K37" s="223">
        <v>-4.0952314777438902E-2</v>
      </c>
      <c r="L37" s="225">
        <v>2.90764099326478E-2</v>
      </c>
      <c r="M37" s="223">
        <v>0.40053086627576301</v>
      </c>
      <c r="N37" s="225">
        <v>0.40046622968848999</v>
      </c>
      <c r="O37" s="223">
        <v>0.52571388160232202</v>
      </c>
      <c r="P37" s="225">
        <v>0.38438838083916499</v>
      </c>
      <c r="Q37" s="223">
        <v>0.12518301532656001</v>
      </c>
      <c r="R37" s="225">
        <v>0.55709361393258106</v>
      </c>
      <c r="S37" s="223">
        <v>0.67004039294547502</v>
      </c>
      <c r="T37" s="225">
        <v>0.63500411576801596</v>
      </c>
      <c r="U37" s="223">
        <v>0</v>
      </c>
      <c r="V37" s="225">
        <v>0</v>
      </c>
      <c r="W37" s="223">
        <v>0</v>
      </c>
      <c r="X37" s="225">
        <v>0</v>
      </c>
      <c r="Y37" s="223">
        <v>-0.67004039294547502</v>
      </c>
      <c r="Z37" s="225">
        <v>0.63500411576801596</v>
      </c>
      <c r="AA37" s="223">
        <v>0</v>
      </c>
      <c r="AB37" s="225">
        <v>0</v>
      </c>
      <c r="AC37" s="223">
        <v>2.2189428816354502</v>
      </c>
      <c r="AD37" s="225">
        <v>2.1234957401023302</v>
      </c>
      <c r="AE37" s="223">
        <v>0</v>
      </c>
      <c r="AF37" s="225">
        <v>0</v>
      </c>
      <c r="AG37" s="223">
        <v>0</v>
      </c>
      <c r="AH37" s="225">
        <v>0</v>
      </c>
      <c r="AI37" s="223">
        <v>0.44509367434343999</v>
      </c>
      <c r="AJ37" s="225">
        <v>0.44497036794620998</v>
      </c>
      <c r="AK37" s="223">
        <v>0</v>
      </c>
      <c r="AL37" s="225">
        <v>0</v>
      </c>
      <c r="AM37" s="223">
        <v>0.292535606554156</v>
      </c>
      <c r="AN37" s="225">
        <v>0.231835451287704</v>
      </c>
      <c r="AO37" s="223">
        <v>-0.15255806778928399</v>
      </c>
      <c r="AP37" s="225">
        <v>0.50266100935740499</v>
      </c>
      <c r="AQ37" s="104"/>
      <c r="AR37" s="104"/>
      <c r="AS37" s="104"/>
      <c r="AT37" s="255"/>
    </row>
    <row r="38" spans="1:46" ht="13" customHeight="1" x14ac:dyDescent="0.25">
      <c r="A38" s="26" t="s">
        <v>417</v>
      </c>
      <c r="B38" s="184">
        <v>2</v>
      </c>
      <c r="C38" s="223">
        <v>0.77806725237708096</v>
      </c>
      <c r="D38" s="225">
        <v>0.78050431809608201</v>
      </c>
      <c r="E38" s="223" t="s">
        <v>1058</v>
      </c>
      <c r="F38" s="225" t="s">
        <v>1058</v>
      </c>
      <c r="G38" s="223">
        <v>0</v>
      </c>
      <c r="H38" s="225">
        <v>0</v>
      </c>
      <c r="I38" s="223">
        <v>0.94220559955629002</v>
      </c>
      <c r="J38" s="225">
        <v>0.94532783170928303</v>
      </c>
      <c r="K38" s="223" t="s">
        <v>1058</v>
      </c>
      <c r="L38" s="225" t="s">
        <v>1058</v>
      </c>
      <c r="M38" s="223">
        <v>0.93491965463654603</v>
      </c>
      <c r="N38" s="225">
        <v>0.93950281094057297</v>
      </c>
      <c r="O38" s="223">
        <v>0</v>
      </c>
      <c r="P38" s="225">
        <v>0</v>
      </c>
      <c r="Q38" s="223">
        <v>-0.93491965463654603</v>
      </c>
      <c r="R38" s="225">
        <v>0.93950281094057297</v>
      </c>
      <c r="S38" s="223">
        <v>0</v>
      </c>
      <c r="T38" s="225">
        <v>0</v>
      </c>
      <c r="U38" s="223">
        <v>1.7086064960688201</v>
      </c>
      <c r="V38" s="225">
        <v>1.70494937518919</v>
      </c>
      <c r="W38" s="223" t="s">
        <v>1058</v>
      </c>
      <c r="X38" s="225" t="s">
        <v>1058</v>
      </c>
      <c r="Y38" s="223" t="s">
        <v>1058</v>
      </c>
      <c r="Z38" s="225" t="s">
        <v>1058</v>
      </c>
      <c r="AA38" s="223">
        <v>1.3103394281517899</v>
      </c>
      <c r="AB38" s="225">
        <v>1.30586572469011</v>
      </c>
      <c r="AC38" s="223">
        <v>0</v>
      </c>
      <c r="AD38" s="225">
        <v>0</v>
      </c>
      <c r="AE38" s="223" t="s">
        <v>1058</v>
      </c>
      <c r="AF38" s="225" t="s">
        <v>1058</v>
      </c>
      <c r="AG38" s="223" t="s">
        <v>1058</v>
      </c>
      <c r="AH38" s="225" t="s">
        <v>1058</v>
      </c>
      <c r="AI38" s="223">
        <v>0.79666127602568204</v>
      </c>
      <c r="AJ38" s="225">
        <v>0.79856085947892097</v>
      </c>
      <c r="AK38" s="223" t="s">
        <v>1058</v>
      </c>
      <c r="AL38" s="225" t="s">
        <v>1058</v>
      </c>
      <c r="AM38" s="223" t="s">
        <v>494</v>
      </c>
      <c r="AN38" s="225" t="s">
        <v>494</v>
      </c>
      <c r="AO38" s="223" t="s">
        <v>494</v>
      </c>
      <c r="AP38" s="225" t="s">
        <v>494</v>
      </c>
      <c r="AQ38" s="104"/>
      <c r="AR38" s="104"/>
      <c r="AS38" s="104"/>
      <c r="AT38" s="255"/>
    </row>
    <row r="39" spans="1:46" ht="13" customHeight="1" x14ac:dyDescent="0.25">
      <c r="A39" s="26" t="s">
        <v>418</v>
      </c>
      <c r="B39" s="184">
        <v>2</v>
      </c>
      <c r="C39" s="223">
        <v>6.8997532399799804</v>
      </c>
      <c r="D39" s="225">
        <v>1.9162538135153599</v>
      </c>
      <c r="E39" s="223">
        <v>3.73773273822645</v>
      </c>
      <c r="F39" s="225">
        <v>1.7259128981374601</v>
      </c>
      <c r="G39" s="223">
        <v>8.6608742687403701</v>
      </c>
      <c r="H39" s="225">
        <v>3.9096825343003601</v>
      </c>
      <c r="I39" s="223">
        <v>15.7569557728863</v>
      </c>
      <c r="J39" s="225">
        <v>7.4495477880420502</v>
      </c>
      <c r="K39" s="223">
        <v>12.0192230346599</v>
      </c>
      <c r="L39" s="225">
        <v>7.6658053054464599</v>
      </c>
      <c r="M39" s="223">
        <v>7.32505691599874</v>
      </c>
      <c r="N39" s="225">
        <v>2.00610094390739</v>
      </c>
      <c r="O39" s="223" t="s">
        <v>1058</v>
      </c>
      <c r="P39" s="225" t="s">
        <v>1058</v>
      </c>
      <c r="Q39" s="223" t="s">
        <v>1058</v>
      </c>
      <c r="R39" s="225" t="s">
        <v>1058</v>
      </c>
      <c r="S39" s="223">
        <v>6.6298977507627903</v>
      </c>
      <c r="T39" s="225">
        <v>2.0412384904850001</v>
      </c>
      <c r="U39" s="223">
        <v>9.8793207179823899</v>
      </c>
      <c r="V39" s="225">
        <v>5.5012848610380303</v>
      </c>
      <c r="W39" s="223">
        <v>0</v>
      </c>
      <c r="X39" s="225">
        <v>0</v>
      </c>
      <c r="Y39" s="223">
        <v>-6.6298977507627903</v>
      </c>
      <c r="Z39" s="225">
        <v>2.0412384904850001</v>
      </c>
      <c r="AA39" s="223">
        <v>3.5494011518900801</v>
      </c>
      <c r="AB39" s="225">
        <v>1.8287526595136301</v>
      </c>
      <c r="AC39" s="223">
        <v>10.945826580298499</v>
      </c>
      <c r="AD39" s="225">
        <v>3.85993299700755</v>
      </c>
      <c r="AE39" s="223">
        <v>15.029284976537401</v>
      </c>
      <c r="AF39" s="225">
        <v>10.4396629420942</v>
      </c>
      <c r="AG39" s="223">
        <v>11.479883824647301</v>
      </c>
      <c r="AH39" s="225">
        <v>10.5741409607361</v>
      </c>
      <c r="AI39" s="223">
        <v>7.3754572498619204</v>
      </c>
      <c r="AJ39" s="225">
        <v>2.04579454847384</v>
      </c>
      <c r="AK39" s="223" t="s">
        <v>1058</v>
      </c>
      <c r="AL39" s="225" t="s">
        <v>1058</v>
      </c>
      <c r="AM39" s="223" t="s">
        <v>1058</v>
      </c>
      <c r="AN39" s="225" t="s">
        <v>1058</v>
      </c>
      <c r="AO39" s="223" t="s">
        <v>1058</v>
      </c>
      <c r="AP39" s="225" t="s">
        <v>1058</v>
      </c>
      <c r="AQ39" s="104"/>
      <c r="AR39" s="104"/>
      <c r="AS39" s="104"/>
      <c r="AT39" s="255"/>
    </row>
    <row r="40" spans="1:46" ht="13" customHeight="1" x14ac:dyDescent="0.25">
      <c r="A40" s="26" t="s">
        <v>419</v>
      </c>
      <c r="B40" s="184">
        <v>2</v>
      </c>
      <c r="C40" s="223">
        <v>8.8014025639434994</v>
      </c>
      <c r="D40" s="225">
        <v>1.3949585113205301</v>
      </c>
      <c r="E40" s="223">
        <v>2.7667941120787898</v>
      </c>
      <c r="F40" s="225">
        <v>2.7808362461254799</v>
      </c>
      <c r="G40" s="223">
        <v>13.281399838837901</v>
      </c>
      <c r="H40" s="225">
        <v>2.3878156711809</v>
      </c>
      <c r="I40" s="223">
        <v>7.4969895669166302</v>
      </c>
      <c r="J40" s="225">
        <v>1.89218031483955</v>
      </c>
      <c r="K40" s="223">
        <v>4.7301954548378404</v>
      </c>
      <c r="L40" s="225">
        <v>3.3671842746698002</v>
      </c>
      <c r="M40" s="223">
        <v>9.0914167843684996</v>
      </c>
      <c r="N40" s="225">
        <v>1.44123450929956</v>
      </c>
      <c r="O40" s="223" t="s">
        <v>1058</v>
      </c>
      <c r="P40" s="225" t="s">
        <v>1058</v>
      </c>
      <c r="Q40" s="223" t="s">
        <v>1058</v>
      </c>
      <c r="R40" s="225" t="s">
        <v>1058</v>
      </c>
      <c r="S40" s="223">
        <v>6.5709146032974797</v>
      </c>
      <c r="T40" s="225">
        <v>1.4774913980745401</v>
      </c>
      <c r="U40" s="223">
        <v>11.827162974300601</v>
      </c>
      <c r="V40" s="225">
        <v>3.4652870039118402</v>
      </c>
      <c r="W40" s="223" t="s">
        <v>1058</v>
      </c>
      <c r="X40" s="225" t="s">
        <v>1058</v>
      </c>
      <c r="Y40" s="223" t="s">
        <v>1058</v>
      </c>
      <c r="Z40" s="225" t="s">
        <v>1058</v>
      </c>
      <c r="AA40" s="223">
        <v>12.1922551730461</v>
      </c>
      <c r="AB40" s="225">
        <v>5.1542079738425102</v>
      </c>
      <c r="AC40" s="223">
        <v>8.67331830165352</v>
      </c>
      <c r="AD40" s="225">
        <v>1.7831786527628399</v>
      </c>
      <c r="AE40" s="223">
        <v>6.1832921390615603</v>
      </c>
      <c r="AF40" s="225">
        <v>1.5529517501807399</v>
      </c>
      <c r="AG40" s="223">
        <v>-6.0089630339845401</v>
      </c>
      <c r="AH40" s="225">
        <v>5.4063886903834</v>
      </c>
      <c r="AI40" s="223">
        <v>8.5166411869903698</v>
      </c>
      <c r="AJ40" s="225">
        <v>1.6058813831451899</v>
      </c>
      <c r="AK40" s="223">
        <v>9.0675594732262308</v>
      </c>
      <c r="AL40" s="225">
        <v>3.4716887082275298</v>
      </c>
      <c r="AM40" s="223" t="s">
        <v>1058</v>
      </c>
      <c r="AN40" s="225" t="s">
        <v>1058</v>
      </c>
      <c r="AO40" s="223" t="s">
        <v>1058</v>
      </c>
      <c r="AP40" s="225" t="s">
        <v>1058</v>
      </c>
      <c r="AQ40" s="104"/>
      <c r="AR40" s="104"/>
      <c r="AS40" s="104"/>
      <c r="AT40" s="255"/>
    </row>
    <row r="41" spans="1:46" ht="13" customHeight="1" x14ac:dyDescent="0.25">
      <c r="A41" s="26" t="s">
        <v>420</v>
      </c>
      <c r="B41" s="184">
        <v>2</v>
      </c>
      <c r="C41" s="223">
        <v>5.3797619120515598</v>
      </c>
      <c r="D41" s="225">
        <v>1.62270870309396</v>
      </c>
      <c r="E41" s="223">
        <v>6.4881092897844601</v>
      </c>
      <c r="F41" s="225">
        <v>4.3906306874162304</v>
      </c>
      <c r="G41" s="223">
        <v>3.3790815368687199</v>
      </c>
      <c r="H41" s="225">
        <v>1.7665337816384099</v>
      </c>
      <c r="I41" s="223">
        <v>6.8863715808388601</v>
      </c>
      <c r="J41" s="225">
        <v>2.9136530762666801</v>
      </c>
      <c r="K41" s="223">
        <v>0.39826229105439698</v>
      </c>
      <c r="L41" s="225">
        <v>5.3041361392706499</v>
      </c>
      <c r="M41" s="223">
        <v>5.56006514818207</v>
      </c>
      <c r="N41" s="225">
        <v>1.6800230881806799</v>
      </c>
      <c r="O41" s="223" t="s">
        <v>1058</v>
      </c>
      <c r="P41" s="225" t="s">
        <v>1058</v>
      </c>
      <c r="Q41" s="223" t="s">
        <v>1058</v>
      </c>
      <c r="R41" s="225" t="s">
        <v>1058</v>
      </c>
      <c r="S41" s="223">
        <v>5.7976311806559799</v>
      </c>
      <c r="T41" s="225">
        <v>1.86785573993466</v>
      </c>
      <c r="U41" s="223">
        <v>5.6554918176473103</v>
      </c>
      <c r="V41" s="225">
        <v>3.8383285041456601</v>
      </c>
      <c r="W41" s="223">
        <v>0</v>
      </c>
      <c r="X41" s="225">
        <v>0</v>
      </c>
      <c r="Y41" s="223">
        <v>-5.7976311806559799</v>
      </c>
      <c r="Z41" s="225">
        <v>1.86785573993466</v>
      </c>
      <c r="AA41" s="223">
        <v>3.5877661393888398</v>
      </c>
      <c r="AB41" s="225">
        <v>2.0580836330730001</v>
      </c>
      <c r="AC41" s="223">
        <v>6.7766882937477497</v>
      </c>
      <c r="AD41" s="225">
        <v>2.5501055259430401</v>
      </c>
      <c r="AE41" s="223" t="s">
        <v>1058</v>
      </c>
      <c r="AF41" s="225" t="s">
        <v>1058</v>
      </c>
      <c r="AG41" s="223" t="s">
        <v>1058</v>
      </c>
      <c r="AH41" s="225" t="s">
        <v>1058</v>
      </c>
      <c r="AI41" s="223">
        <v>3.5766002302959299</v>
      </c>
      <c r="AJ41" s="225">
        <v>1.56139302547346</v>
      </c>
      <c r="AK41" s="223">
        <v>7.3249337268241197</v>
      </c>
      <c r="AL41" s="225">
        <v>3.7233164647214601</v>
      </c>
      <c r="AM41" s="223" t="s">
        <v>1058</v>
      </c>
      <c r="AN41" s="225" t="s">
        <v>1058</v>
      </c>
      <c r="AO41" s="223" t="s">
        <v>1058</v>
      </c>
      <c r="AP41" s="225" t="s">
        <v>1058</v>
      </c>
      <c r="AQ41" s="104"/>
      <c r="AR41" s="104"/>
      <c r="AS41" s="104"/>
      <c r="AT41" s="255"/>
    </row>
    <row r="42" spans="1:46" ht="13" customHeight="1" x14ac:dyDescent="0.25">
      <c r="A42" s="26" t="s">
        <v>421</v>
      </c>
      <c r="B42" s="184">
        <v>2</v>
      </c>
      <c r="C42" s="223">
        <v>38.465881276475102</v>
      </c>
      <c r="D42" s="225">
        <v>2.34452522710545E-5</v>
      </c>
      <c r="E42" s="223" t="s">
        <v>1058</v>
      </c>
      <c r="F42" s="225" t="s">
        <v>1058</v>
      </c>
      <c r="G42" s="223">
        <v>39.8687715894159</v>
      </c>
      <c r="H42" s="225">
        <v>2.3519152288491699E-5</v>
      </c>
      <c r="I42" s="223" t="s">
        <v>494</v>
      </c>
      <c r="J42" s="225" t="s">
        <v>494</v>
      </c>
      <c r="K42" s="223" t="s">
        <v>494</v>
      </c>
      <c r="L42" s="225" t="s">
        <v>494</v>
      </c>
      <c r="M42" s="223">
        <v>54.669020618090798</v>
      </c>
      <c r="N42" s="225">
        <v>2.7463786239680201E-5</v>
      </c>
      <c r="O42" s="223">
        <v>16.621495803537702</v>
      </c>
      <c r="P42" s="225">
        <v>2.92367399923161E-5</v>
      </c>
      <c r="Q42" s="223">
        <v>-38.0475248145531</v>
      </c>
      <c r="R42" s="225">
        <v>4.0104969262273301E-5</v>
      </c>
      <c r="S42" s="223">
        <v>29.481176679199798</v>
      </c>
      <c r="T42" s="225">
        <v>3.2218011168459897E-5</v>
      </c>
      <c r="U42" s="223">
        <v>54.379295732912297</v>
      </c>
      <c r="V42" s="225">
        <v>4.3123176413705801E-5</v>
      </c>
      <c r="W42" s="223" t="s">
        <v>1058</v>
      </c>
      <c r="X42" s="225" t="s">
        <v>1058</v>
      </c>
      <c r="Y42" s="223" t="s">
        <v>1058</v>
      </c>
      <c r="Z42" s="225" t="s">
        <v>1058</v>
      </c>
      <c r="AA42" s="223">
        <v>31.5773240996851</v>
      </c>
      <c r="AB42" s="225">
        <v>5.67750512130121E-5</v>
      </c>
      <c r="AC42" s="223">
        <v>43.752280717547897</v>
      </c>
      <c r="AD42" s="225">
        <v>2.6424398736056E-5</v>
      </c>
      <c r="AE42" s="223" t="s">
        <v>1058</v>
      </c>
      <c r="AF42" s="225" t="s">
        <v>1058</v>
      </c>
      <c r="AG42" s="223" t="s">
        <v>1058</v>
      </c>
      <c r="AH42" s="225" t="s">
        <v>1058</v>
      </c>
      <c r="AI42" s="223">
        <v>39.940478788619302</v>
      </c>
      <c r="AJ42" s="225">
        <v>3.84032245929296E-5</v>
      </c>
      <c r="AK42" s="223">
        <v>37.4193258602157</v>
      </c>
      <c r="AL42" s="225">
        <v>3.2345160577221898E-5</v>
      </c>
      <c r="AM42" s="223" t="s">
        <v>1058</v>
      </c>
      <c r="AN42" s="225" t="s">
        <v>1058</v>
      </c>
      <c r="AO42" s="223" t="s">
        <v>1058</v>
      </c>
      <c r="AP42" s="225" t="s">
        <v>1058</v>
      </c>
      <c r="AQ42" s="104"/>
      <c r="AR42" s="104"/>
      <c r="AS42" s="104"/>
      <c r="AT42" s="255"/>
    </row>
    <row r="43" spans="1:46" ht="13" customHeight="1" x14ac:dyDescent="0.25">
      <c r="A43" s="26" t="s">
        <v>422</v>
      </c>
      <c r="B43" s="184">
        <v>2</v>
      </c>
      <c r="C43" s="223">
        <v>4.1137026509809704</v>
      </c>
      <c r="D43" s="225">
        <v>3.7884846806958599E-3</v>
      </c>
      <c r="E43" s="223">
        <v>0</v>
      </c>
      <c r="F43" s="225">
        <v>0</v>
      </c>
      <c r="G43" s="223">
        <v>7.3703171478023997</v>
      </c>
      <c r="H43" s="225">
        <v>7.0457333425731202E-3</v>
      </c>
      <c r="I43" s="223" t="s">
        <v>1058</v>
      </c>
      <c r="J43" s="225" t="s">
        <v>1058</v>
      </c>
      <c r="K43" s="223" t="s">
        <v>1058</v>
      </c>
      <c r="L43" s="225" t="s">
        <v>1058</v>
      </c>
      <c r="M43" s="223">
        <v>4.1137026509809704</v>
      </c>
      <c r="N43" s="225">
        <v>3.7884846806958599E-3</v>
      </c>
      <c r="O43" s="223" t="s">
        <v>494</v>
      </c>
      <c r="P43" s="225" t="s">
        <v>494</v>
      </c>
      <c r="Q43" s="223" t="s">
        <v>494</v>
      </c>
      <c r="R43" s="225" t="s">
        <v>494</v>
      </c>
      <c r="S43" s="223">
        <v>5.5037523652936002</v>
      </c>
      <c r="T43" s="225">
        <v>6.7809803375019004E-3</v>
      </c>
      <c r="U43" s="223">
        <v>0</v>
      </c>
      <c r="V43" s="225">
        <v>0</v>
      </c>
      <c r="W43" s="223" t="s">
        <v>1058</v>
      </c>
      <c r="X43" s="225" t="s">
        <v>1058</v>
      </c>
      <c r="Y43" s="223" t="s">
        <v>1058</v>
      </c>
      <c r="Z43" s="225" t="s">
        <v>1058</v>
      </c>
      <c r="AA43" s="223">
        <v>3.5175892310344001</v>
      </c>
      <c r="AB43" s="225">
        <v>6.8646846267465698E-3</v>
      </c>
      <c r="AC43" s="223">
        <v>5.2144538884717004</v>
      </c>
      <c r="AD43" s="225">
        <v>3.3948754267306302E-5</v>
      </c>
      <c r="AE43" s="223" t="s">
        <v>1058</v>
      </c>
      <c r="AF43" s="225" t="s">
        <v>1058</v>
      </c>
      <c r="AG43" s="223" t="s">
        <v>1058</v>
      </c>
      <c r="AH43" s="225" t="s">
        <v>1058</v>
      </c>
      <c r="AI43" s="223">
        <v>4.6263002418584804</v>
      </c>
      <c r="AJ43" s="225">
        <v>4.7913541662444204E-3</v>
      </c>
      <c r="AK43" s="223" t="s">
        <v>1058</v>
      </c>
      <c r="AL43" s="225" t="s">
        <v>1058</v>
      </c>
      <c r="AM43" s="223" t="s">
        <v>494</v>
      </c>
      <c r="AN43" s="225" t="s">
        <v>494</v>
      </c>
      <c r="AO43" s="223" t="s">
        <v>494</v>
      </c>
      <c r="AP43" s="225" t="s">
        <v>494</v>
      </c>
      <c r="AQ43" s="104"/>
      <c r="AR43" s="104"/>
      <c r="AS43" s="104"/>
      <c r="AT43" s="255"/>
    </row>
    <row r="44" spans="1:46" ht="13" customHeight="1" x14ac:dyDescent="0.25">
      <c r="A44" s="26" t="s">
        <v>423</v>
      </c>
      <c r="B44" s="184">
        <v>2</v>
      </c>
      <c r="C44" s="223">
        <v>15.887079887447999</v>
      </c>
      <c r="D44" s="225">
        <v>2.1728142454965602</v>
      </c>
      <c r="E44" s="223">
        <v>17.459877512078702</v>
      </c>
      <c r="F44" s="225">
        <v>7.8531985071042198</v>
      </c>
      <c r="G44" s="223">
        <v>15.475076307112101</v>
      </c>
      <c r="H44" s="225">
        <v>3.0399102727924001</v>
      </c>
      <c r="I44" s="223">
        <v>15.7211822743773</v>
      </c>
      <c r="J44" s="225">
        <v>3.1005813363678301</v>
      </c>
      <c r="K44" s="223">
        <v>-1.73869523770141</v>
      </c>
      <c r="L44" s="225">
        <v>8.5572017674397003</v>
      </c>
      <c r="M44" s="223">
        <v>17.275549995634801</v>
      </c>
      <c r="N44" s="225">
        <v>2.1711619506439801</v>
      </c>
      <c r="O44" s="223">
        <v>11.3760983218882</v>
      </c>
      <c r="P44" s="225">
        <v>7.1542581642778504</v>
      </c>
      <c r="Q44" s="223">
        <v>-5.8994516737465998</v>
      </c>
      <c r="R44" s="225">
        <v>7.6770406512617297</v>
      </c>
      <c r="S44" s="223">
        <v>9.3829673730008096</v>
      </c>
      <c r="T44" s="225">
        <v>4.0202716130053897</v>
      </c>
      <c r="U44" s="223">
        <v>18.6000450012965</v>
      </c>
      <c r="V44" s="225">
        <v>4.5393983973190997</v>
      </c>
      <c r="W44" s="223">
        <v>21.0450997890743</v>
      </c>
      <c r="X44" s="225">
        <v>3.28088403189625</v>
      </c>
      <c r="Y44" s="223">
        <v>11.662132416073501</v>
      </c>
      <c r="Z44" s="225">
        <v>5.3888309843056197</v>
      </c>
      <c r="AA44" s="223">
        <v>9.7457339568013097</v>
      </c>
      <c r="AB44" s="225">
        <v>4.6302711709670099</v>
      </c>
      <c r="AC44" s="223">
        <v>11.617898796343001</v>
      </c>
      <c r="AD44" s="225">
        <v>4.7078170562622699</v>
      </c>
      <c r="AE44" s="223">
        <v>18.013000647434101</v>
      </c>
      <c r="AF44" s="225">
        <v>2.48730087099241</v>
      </c>
      <c r="AG44" s="223">
        <v>8.2672666906328107</v>
      </c>
      <c r="AH44" s="225">
        <v>5.1062862880161903</v>
      </c>
      <c r="AI44" s="223">
        <v>15.8230050274953</v>
      </c>
      <c r="AJ44" s="225">
        <v>2.1742199130522701</v>
      </c>
      <c r="AK44" s="223" t="s">
        <v>1058</v>
      </c>
      <c r="AL44" s="225" t="s">
        <v>1058</v>
      </c>
      <c r="AM44" s="223" t="s">
        <v>1058</v>
      </c>
      <c r="AN44" s="225" t="s">
        <v>1058</v>
      </c>
      <c r="AO44" s="223" t="s">
        <v>1058</v>
      </c>
      <c r="AP44" s="225" t="s">
        <v>1058</v>
      </c>
      <c r="AQ44" s="104"/>
      <c r="AR44" s="104"/>
      <c r="AS44" s="104"/>
      <c r="AT44" s="255"/>
    </row>
    <row r="45" spans="1:46" ht="13" customHeight="1" x14ac:dyDescent="0.25">
      <c r="A45" s="26" t="s">
        <v>424</v>
      </c>
      <c r="B45" s="184">
        <v>2</v>
      </c>
      <c r="C45" s="223">
        <v>3.8624108868745801</v>
      </c>
      <c r="D45" s="225">
        <v>1.6613134471376401</v>
      </c>
      <c r="E45" s="223">
        <v>0</v>
      </c>
      <c r="F45" s="225">
        <v>0</v>
      </c>
      <c r="G45" s="223">
        <v>4.25260098363177</v>
      </c>
      <c r="H45" s="225">
        <v>2.60126573884635</v>
      </c>
      <c r="I45" s="223">
        <v>10.081975246089099</v>
      </c>
      <c r="J45" s="225">
        <v>5.67995613312464</v>
      </c>
      <c r="K45" s="223">
        <v>10.081975246089099</v>
      </c>
      <c r="L45" s="225">
        <v>5.67995613312464</v>
      </c>
      <c r="M45" s="223">
        <v>3.8624108868745801</v>
      </c>
      <c r="N45" s="225">
        <v>1.6613134471376401</v>
      </c>
      <c r="O45" s="223" t="s">
        <v>494</v>
      </c>
      <c r="P45" s="225" t="s">
        <v>494</v>
      </c>
      <c r="Q45" s="223" t="s">
        <v>494</v>
      </c>
      <c r="R45" s="225" t="s">
        <v>494</v>
      </c>
      <c r="S45" s="223">
        <v>4.7369337600000501</v>
      </c>
      <c r="T45" s="225">
        <v>2.1693678960688501</v>
      </c>
      <c r="U45" s="223">
        <v>3.7732659055056699</v>
      </c>
      <c r="V45" s="225">
        <v>3.7694634751429499</v>
      </c>
      <c r="W45" s="223">
        <v>0</v>
      </c>
      <c r="X45" s="225">
        <v>0</v>
      </c>
      <c r="Y45" s="223">
        <v>-4.7369337600000501</v>
      </c>
      <c r="Z45" s="225">
        <v>2.1693678960688501</v>
      </c>
      <c r="AA45" s="223">
        <v>1.59526120813159</v>
      </c>
      <c r="AB45" s="225">
        <v>1.12358825166103</v>
      </c>
      <c r="AC45" s="223">
        <v>9.9852868073007599</v>
      </c>
      <c r="AD45" s="225">
        <v>5.35228465307764</v>
      </c>
      <c r="AE45" s="223">
        <v>0</v>
      </c>
      <c r="AF45" s="225">
        <v>0</v>
      </c>
      <c r="AG45" s="223">
        <v>-1.59526120813159</v>
      </c>
      <c r="AH45" s="225">
        <v>1.12358825166103</v>
      </c>
      <c r="AI45" s="223">
        <v>2.8774647929618302</v>
      </c>
      <c r="AJ45" s="225">
        <v>1.4959515961513601</v>
      </c>
      <c r="AK45" s="223">
        <v>13.1043202741672</v>
      </c>
      <c r="AL45" s="225">
        <v>9.3072722228827995</v>
      </c>
      <c r="AM45" s="223" t="s">
        <v>1058</v>
      </c>
      <c r="AN45" s="225" t="s">
        <v>1058</v>
      </c>
      <c r="AO45" s="223" t="s">
        <v>1058</v>
      </c>
      <c r="AP45" s="225" t="s">
        <v>1058</v>
      </c>
      <c r="AQ45" s="104"/>
      <c r="AR45" s="104"/>
      <c r="AS45" s="104"/>
      <c r="AT45" s="255"/>
    </row>
    <row r="46" spans="1:46" ht="13" customHeight="1" x14ac:dyDescent="0.25">
      <c r="A46" s="26" t="s">
        <v>425</v>
      </c>
      <c r="B46" s="184">
        <v>2</v>
      </c>
      <c r="C46" s="223">
        <v>12.5049605560678</v>
      </c>
      <c r="D46" s="225">
        <v>2.10197259273404</v>
      </c>
      <c r="E46" s="223">
        <v>3.2279955028012202</v>
      </c>
      <c r="F46" s="225">
        <v>1.8726668085263001</v>
      </c>
      <c r="G46" s="223">
        <v>19.0539825344101</v>
      </c>
      <c r="H46" s="225">
        <v>4.2814493489838998</v>
      </c>
      <c r="I46" s="223">
        <v>18.5199706283754</v>
      </c>
      <c r="J46" s="225">
        <v>5.6006002420869603</v>
      </c>
      <c r="K46" s="223">
        <v>15.291975125574201</v>
      </c>
      <c r="L46" s="225">
        <v>6.2667007448029803</v>
      </c>
      <c r="M46" s="223">
        <v>13.4729343709659</v>
      </c>
      <c r="N46" s="225">
        <v>2.2344595630743398</v>
      </c>
      <c r="O46" s="223">
        <v>4.1696664161645396</v>
      </c>
      <c r="P46" s="225">
        <v>2.5391221020947299</v>
      </c>
      <c r="Q46" s="223">
        <v>-9.3032679548013402</v>
      </c>
      <c r="R46" s="225">
        <v>3.0585868289323801</v>
      </c>
      <c r="S46" s="223">
        <v>9.7299154319939092</v>
      </c>
      <c r="T46" s="225">
        <v>2.2015751751527999</v>
      </c>
      <c r="U46" s="223">
        <v>19.743635160528399</v>
      </c>
      <c r="V46" s="225">
        <v>4.5013529432148998</v>
      </c>
      <c r="W46" s="223" t="s">
        <v>1058</v>
      </c>
      <c r="X46" s="225" t="s">
        <v>1058</v>
      </c>
      <c r="Y46" s="223" t="s">
        <v>1058</v>
      </c>
      <c r="Z46" s="225" t="s">
        <v>1058</v>
      </c>
      <c r="AA46" s="223">
        <v>2.0510226533170202</v>
      </c>
      <c r="AB46" s="225">
        <v>1.6218716322848701</v>
      </c>
      <c r="AC46" s="223">
        <v>17.802624043228398</v>
      </c>
      <c r="AD46" s="225">
        <v>3.3427940278001</v>
      </c>
      <c r="AE46" s="223">
        <v>20.789513950014999</v>
      </c>
      <c r="AF46" s="225">
        <v>10.3822743772841</v>
      </c>
      <c r="AG46" s="223">
        <v>18.738491296698001</v>
      </c>
      <c r="AH46" s="225">
        <v>11.6094534739974</v>
      </c>
      <c r="AI46" s="223">
        <v>14.8706182752549</v>
      </c>
      <c r="AJ46" s="225">
        <v>4.1372007618298303</v>
      </c>
      <c r="AK46" s="223">
        <v>11.3693980225014</v>
      </c>
      <c r="AL46" s="225">
        <v>2.9456728148276698</v>
      </c>
      <c r="AM46" s="223">
        <v>10.4636196292125</v>
      </c>
      <c r="AN46" s="225">
        <v>5.4810701313250503</v>
      </c>
      <c r="AO46" s="223">
        <v>-4.40699864604235</v>
      </c>
      <c r="AP46" s="225">
        <v>6.6726804731073202</v>
      </c>
      <c r="AQ46" s="104"/>
      <c r="AR46" s="104"/>
      <c r="AS46" s="104"/>
      <c r="AT46" s="255"/>
    </row>
    <row r="47" spans="1:46" ht="13" customHeight="1" x14ac:dyDescent="0.25">
      <c r="A47" s="26" t="s">
        <v>426</v>
      </c>
      <c r="B47" s="184">
        <v>2</v>
      </c>
      <c r="C47" s="223">
        <v>10.604349245193401</v>
      </c>
      <c r="D47" s="225">
        <v>2.0689302770096001</v>
      </c>
      <c r="E47" s="223" t="s">
        <v>1058</v>
      </c>
      <c r="F47" s="225" t="s">
        <v>1058</v>
      </c>
      <c r="G47" s="223">
        <v>8.0916581202762394</v>
      </c>
      <c r="H47" s="225">
        <v>2.4388342314876299</v>
      </c>
      <c r="I47" s="223">
        <v>23.308462206355401</v>
      </c>
      <c r="J47" s="225">
        <v>6.9224341585859603</v>
      </c>
      <c r="K47" s="223" t="s">
        <v>1058</v>
      </c>
      <c r="L47" s="225" t="s">
        <v>1058</v>
      </c>
      <c r="M47" s="223">
        <v>11.328224815695201</v>
      </c>
      <c r="N47" s="225">
        <v>2.2234639629217599</v>
      </c>
      <c r="O47" s="223">
        <v>1.3396816524919599</v>
      </c>
      <c r="P47" s="225">
        <v>1.4026272506805599</v>
      </c>
      <c r="Q47" s="223">
        <v>-9.9885431632032091</v>
      </c>
      <c r="R47" s="225">
        <v>2.6157717010200199</v>
      </c>
      <c r="S47" s="223">
        <v>6.8213239177284803</v>
      </c>
      <c r="T47" s="225">
        <v>3.7408852040885798</v>
      </c>
      <c r="U47" s="223">
        <v>9.7802757260907107</v>
      </c>
      <c r="V47" s="225">
        <v>3.8764895981287699</v>
      </c>
      <c r="W47" s="223">
        <v>13.258284078329099</v>
      </c>
      <c r="X47" s="225">
        <v>3.64068635003219</v>
      </c>
      <c r="Y47" s="223">
        <v>6.4369601606006599</v>
      </c>
      <c r="Z47" s="225">
        <v>6.32600776522942</v>
      </c>
      <c r="AA47" s="223" t="s">
        <v>1058</v>
      </c>
      <c r="AB47" s="225" t="s">
        <v>1058</v>
      </c>
      <c r="AC47" s="223">
        <v>7.7851521745449901</v>
      </c>
      <c r="AD47" s="225">
        <v>2.2567830376535198</v>
      </c>
      <c r="AE47" s="223">
        <v>15.028491856959199</v>
      </c>
      <c r="AF47" s="225">
        <v>3.6858759849600098</v>
      </c>
      <c r="AG47" s="223" t="s">
        <v>1058</v>
      </c>
      <c r="AH47" s="225" t="s">
        <v>1058</v>
      </c>
      <c r="AI47" s="223">
        <v>9.6379349011768305</v>
      </c>
      <c r="AJ47" s="225">
        <v>3.1007326217682798</v>
      </c>
      <c r="AK47" s="223">
        <v>11.649711792710001</v>
      </c>
      <c r="AL47" s="225">
        <v>3.81843568792875</v>
      </c>
      <c r="AM47" s="223">
        <v>12.672030992133999</v>
      </c>
      <c r="AN47" s="225">
        <v>8.8414691805493693</v>
      </c>
      <c r="AO47" s="223">
        <v>3.0340960909571901</v>
      </c>
      <c r="AP47" s="225">
        <v>9.42968000219056</v>
      </c>
      <c r="AQ47" s="104"/>
      <c r="AR47" s="104"/>
      <c r="AS47" s="104"/>
      <c r="AT47" s="255"/>
    </row>
    <row r="48" spans="1:46" ht="13" customHeight="1" x14ac:dyDescent="0.25">
      <c r="A48" s="26" t="s">
        <v>427</v>
      </c>
      <c r="B48" s="184">
        <v>2</v>
      </c>
      <c r="C48" s="223">
        <v>6.81081328768955</v>
      </c>
      <c r="D48" s="225">
        <v>1.7734889906479701</v>
      </c>
      <c r="E48" s="223">
        <v>7.16939005339374</v>
      </c>
      <c r="F48" s="225">
        <v>4.3040699072070803</v>
      </c>
      <c r="G48" s="223">
        <v>7.1156103733809299</v>
      </c>
      <c r="H48" s="225">
        <v>2.6656525370697302</v>
      </c>
      <c r="I48" s="223">
        <v>6.1351918306365896</v>
      </c>
      <c r="J48" s="225">
        <v>2.6644051715378798</v>
      </c>
      <c r="K48" s="223">
        <v>-1.03419822275716</v>
      </c>
      <c r="L48" s="225">
        <v>5.0638938139763301</v>
      </c>
      <c r="M48" s="223">
        <v>6.9312619288795698</v>
      </c>
      <c r="N48" s="225">
        <v>1.80643967044651</v>
      </c>
      <c r="O48" s="223" t="s">
        <v>1058</v>
      </c>
      <c r="P48" s="225" t="s">
        <v>1058</v>
      </c>
      <c r="Q48" s="223" t="s">
        <v>1058</v>
      </c>
      <c r="R48" s="225" t="s">
        <v>1058</v>
      </c>
      <c r="S48" s="223">
        <v>4.88287511915878</v>
      </c>
      <c r="T48" s="225">
        <v>2.1522066609316099</v>
      </c>
      <c r="U48" s="223">
        <v>8.0228408091047392</v>
      </c>
      <c r="V48" s="225">
        <v>3.9202463588373799</v>
      </c>
      <c r="W48" s="223">
        <v>8.9162343411188605</v>
      </c>
      <c r="X48" s="225">
        <v>3.6379502355367301</v>
      </c>
      <c r="Y48" s="223">
        <v>4.0333592219600796</v>
      </c>
      <c r="Z48" s="225">
        <v>4.2371584479914004</v>
      </c>
      <c r="AA48" s="223">
        <v>4.8012365289079799</v>
      </c>
      <c r="AB48" s="225">
        <v>2.0255806440220798</v>
      </c>
      <c r="AC48" s="223">
        <v>9.2826948589996601</v>
      </c>
      <c r="AD48" s="225">
        <v>3.3314362210687198</v>
      </c>
      <c r="AE48" s="223">
        <v>16.510886242188999</v>
      </c>
      <c r="AF48" s="225">
        <v>10.736442619422</v>
      </c>
      <c r="AG48" s="223">
        <v>11.709649713280999</v>
      </c>
      <c r="AH48" s="225">
        <v>10.8608276152709</v>
      </c>
      <c r="AI48" s="223">
        <v>6.8418104352196698</v>
      </c>
      <c r="AJ48" s="225">
        <v>1.83920500566691</v>
      </c>
      <c r="AK48" s="223">
        <v>7.1292707754378801</v>
      </c>
      <c r="AL48" s="225">
        <v>7.3805776077132297</v>
      </c>
      <c r="AM48" s="223" t="s">
        <v>1058</v>
      </c>
      <c r="AN48" s="225" t="s">
        <v>1058</v>
      </c>
      <c r="AO48" s="223" t="s">
        <v>1058</v>
      </c>
      <c r="AP48" s="225" t="s">
        <v>1058</v>
      </c>
      <c r="AQ48" s="104"/>
      <c r="AR48" s="104"/>
      <c r="AS48" s="104"/>
      <c r="AT48" s="255"/>
    </row>
    <row r="49" spans="1:46" ht="13" customHeight="1" x14ac:dyDescent="0.25">
      <c r="A49" s="26" t="s">
        <v>428</v>
      </c>
      <c r="B49" s="184">
        <v>2</v>
      </c>
      <c r="C49" s="223">
        <v>5.5714338874675899</v>
      </c>
      <c r="D49" s="225">
        <v>1.2579849943479899</v>
      </c>
      <c r="E49" s="223">
        <v>0.78710166220410405</v>
      </c>
      <c r="F49" s="225">
        <v>0.791998970303599</v>
      </c>
      <c r="G49" s="223">
        <v>4.4304473435800302</v>
      </c>
      <c r="H49" s="225">
        <v>3.0238196221106799</v>
      </c>
      <c r="I49" s="223">
        <v>7.0283218515486503</v>
      </c>
      <c r="J49" s="225">
        <v>2.0904049263663098</v>
      </c>
      <c r="K49" s="223">
        <v>6.24122018934455</v>
      </c>
      <c r="L49" s="225">
        <v>2.2193815348710202</v>
      </c>
      <c r="M49" s="223">
        <v>5.6404669743485298</v>
      </c>
      <c r="N49" s="225">
        <v>1.3319526589941499</v>
      </c>
      <c r="O49" s="223">
        <v>4.6635734819560897</v>
      </c>
      <c r="P49" s="225">
        <v>3.3713966160513098</v>
      </c>
      <c r="Q49" s="223">
        <v>-0.97689349239243795</v>
      </c>
      <c r="R49" s="225">
        <v>3.6688316974936699</v>
      </c>
      <c r="S49" s="223">
        <v>5.9496768200263999</v>
      </c>
      <c r="T49" s="225">
        <v>1.44690715159087</v>
      </c>
      <c r="U49" s="223">
        <v>4.3720194444200704</v>
      </c>
      <c r="V49" s="225">
        <v>3.0432229917158402</v>
      </c>
      <c r="W49" s="223">
        <v>5.7969934429589598</v>
      </c>
      <c r="X49" s="225">
        <v>4.8039837183004099</v>
      </c>
      <c r="Y49" s="223">
        <v>-0.15268337706743501</v>
      </c>
      <c r="Z49" s="225">
        <v>5.0014352754026898</v>
      </c>
      <c r="AA49" s="223">
        <v>5.6374984972597204</v>
      </c>
      <c r="AB49" s="225">
        <v>1.7796540725544401</v>
      </c>
      <c r="AC49" s="223">
        <v>2.89142475766065</v>
      </c>
      <c r="AD49" s="225">
        <v>2.0480862364366899</v>
      </c>
      <c r="AE49" s="223">
        <v>9.8453729134258001</v>
      </c>
      <c r="AF49" s="225">
        <v>5.3590839456391004</v>
      </c>
      <c r="AG49" s="223">
        <v>4.2078744161660797</v>
      </c>
      <c r="AH49" s="225">
        <v>6.0568843104762902</v>
      </c>
      <c r="AI49" s="223">
        <v>5.2323360578299303</v>
      </c>
      <c r="AJ49" s="225">
        <v>1.25734079131454</v>
      </c>
      <c r="AK49" s="223" t="s">
        <v>1058</v>
      </c>
      <c r="AL49" s="225" t="s">
        <v>1058</v>
      </c>
      <c r="AM49" s="223" t="s">
        <v>1058</v>
      </c>
      <c r="AN49" s="225" t="s">
        <v>1058</v>
      </c>
      <c r="AO49" s="223" t="s">
        <v>1058</v>
      </c>
      <c r="AP49" s="225" t="s">
        <v>1058</v>
      </c>
      <c r="AQ49" s="104"/>
      <c r="AR49" s="104"/>
      <c r="AS49" s="104"/>
      <c r="AT49" s="255"/>
    </row>
    <row r="50" spans="1:46" ht="13" customHeight="1" x14ac:dyDescent="0.25">
      <c r="A50" s="26" t="s">
        <v>429</v>
      </c>
      <c r="B50" s="184">
        <v>2</v>
      </c>
      <c r="C50" s="223">
        <v>3.3095825542950599</v>
      </c>
      <c r="D50" s="225">
        <v>1.3749770551325899</v>
      </c>
      <c r="E50" s="223">
        <v>0</v>
      </c>
      <c r="F50" s="225">
        <v>0</v>
      </c>
      <c r="G50" s="223">
        <v>3.2743198158550402</v>
      </c>
      <c r="H50" s="225">
        <v>1.8868433807181899</v>
      </c>
      <c r="I50" s="223">
        <v>6.2372915869421099</v>
      </c>
      <c r="J50" s="225">
        <v>3.6281927983179698</v>
      </c>
      <c r="K50" s="223">
        <v>6.2372915869421099</v>
      </c>
      <c r="L50" s="225">
        <v>3.6281927983179698</v>
      </c>
      <c r="M50" s="223">
        <v>3.3095825542950599</v>
      </c>
      <c r="N50" s="225">
        <v>1.3749770551325899</v>
      </c>
      <c r="O50" s="223" t="s">
        <v>494</v>
      </c>
      <c r="P50" s="225" t="s">
        <v>494</v>
      </c>
      <c r="Q50" s="223" t="s">
        <v>494</v>
      </c>
      <c r="R50" s="225" t="s">
        <v>494</v>
      </c>
      <c r="S50" s="223">
        <v>1.0886468497609401</v>
      </c>
      <c r="T50" s="225">
        <v>1.08909631304443</v>
      </c>
      <c r="U50" s="223">
        <v>9.1432971313231306</v>
      </c>
      <c r="V50" s="225">
        <v>4.0652764139343596</v>
      </c>
      <c r="W50" s="223">
        <v>0</v>
      </c>
      <c r="X50" s="225">
        <v>0</v>
      </c>
      <c r="Y50" s="223">
        <v>-1.0886468497609401</v>
      </c>
      <c r="Z50" s="225">
        <v>1.08909631304443</v>
      </c>
      <c r="AA50" s="223">
        <v>0</v>
      </c>
      <c r="AB50" s="225">
        <v>0</v>
      </c>
      <c r="AC50" s="223">
        <v>8.0988889177014993</v>
      </c>
      <c r="AD50" s="225">
        <v>3.25949990350622</v>
      </c>
      <c r="AE50" s="223" t="s">
        <v>1058</v>
      </c>
      <c r="AF50" s="225" t="s">
        <v>1058</v>
      </c>
      <c r="AG50" s="223" t="s">
        <v>1058</v>
      </c>
      <c r="AH50" s="225" t="s">
        <v>1058</v>
      </c>
      <c r="AI50" s="223">
        <v>1.6983315989689101</v>
      </c>
      <c r="AJ50" s="225">
        <v>0.98994048113474997</v>
      </c>
      <c r="AK50" s="223">
        <v>14.7299588095775</v>
      </c>
      <c r="AL50" s="225">
        <v>7.8820378452943096</v>
      </c>
      <c r="AM50" s="223" t="s">
        <v>494</v>
      </c>
      <c r="AN50" s="225" t="s">
        <v>494</v>
      </c>
      <c r="AO50" s="223" t="s">
        <v>494</v>
      </c>
      <c r="AP50" s="225" t="s">
        <v>494</v>
      </c>
      <c r="AQ50" s="104"/>
      <c r="AR50" s="104"/>
      <c r="AS50" s="104"/>
      <c r="AT50" s="255"/>
    </row>
    <row r="51" spans="1:46" ht="13" customHeight="1" x14ac:dyDescent="0.25">
      <c r="A51" s="26" t="s">
        <v>430</v>
      </c>
      <c r="B51" s="184">
        <v>2</v>
      </c>
      <c r="C51" s="223">
        <v>0.49327753398958102</v>
      </c>
      <c r="D51" s="225">
        <v>0.49367966169753902</v>
      </c>
      <c r="E51" s="223">
        <v>0</v>
      </c>
      <c r="F51" s="225">
        <v>0</v>
      </c>
      <c r="G51" s="223">
        <v>2.3573662099011998</v>
      </c>
      <c r="H51" s="225">
        <v>2.33764039079013</v>
      </c>
      <c r="I51" s="223">
        <v>0</v>
      </c>
      <c r="J51" s="225">
        <v>0</v>
      </c>
      <c r="K51" s="223">
        <v>0</v>
      </c>
      <c r="L51" s="225">
        <v>0</v>
      </c>
      <c r="M51" s="223">
        <v>0.54478985360551502</v>
      </c>
      <c r="N51" s="225">
        <v>0.54577428965333996</v>
      </c>
      <c r="O51" s="223">
        <v>0</v>
      </c>
      <c r="P51" s="225">
        <v>0</v>
      </c>
      <c r="Q51" s="223">
        <v>-0.54478985360551502</v>
      </c>
      <c r="R51" s="225">
        <v>0.54577428965333996</v>
      </c>
      <c r="S51" s="223">
        <v>0.53110425656370397</v>
      </c>
      <c r="T51" s="225">
        <v>0.53132636500310804</v>
      </c>
      <c r="U51" s="223">
        <v>0</v>
      </c>
      <c r="V51" s="225">
        <v>0</v>
      </c>
      <c r="W51" s="223" t="s">
        <v>1058</v>
      </c>
      <c r="X51" s="225" t="s">
        <v>1058</v>
      </c>
      <c r="Y51" s="223" t="s">
        <v>1058</v>
      </c>
      <c r="Z51" s="225" t="s">
        <v>1058</v>
      </c>
      <c r="AA51" s="223">
        <v>0</v>
      </c>
      <c r="AB51" s="225">
        <v>0</v>
      </c>
      <c r="AC51" s="223">
        <v>4.8424666241704601</v>
      </c>
      <c r="AD51" s="225">
        <v>4.7887155297782797</v>
      </c>
      <c r="AE51" s="223" t="s">
        <v>494</v>
      </c>
      <c r="AF51" s="225" t="s">
        <v>494</v>
      </c>
      <c r="AG51" s="223" t="s">
        <v>494</v>
      </c>
      <c r="AH51" s="225" t="s">
        <v>494</v>
      </c>
      <c r="AI51" s="223">
        <v>0.50288494568577602</v>
      </c>
      <c r="AJ51" s="225">
        <v>0.50314038872356204</v>
      </c>
      <c r="AK51" s="223" t="s">
        <v>1058</v>
      </c>
      <c r="AL51" s="225" t="s">
        <v>1058</v>
      </c>
      <c r="AM51" s="223" t="s">
        <v>1058</v>
      </c>
      <c r="AN51" s="225" t="s">
        <v>1058</v>
      </c>
      <c r="AO51" s="223" t="s">
        <v>1058</v>
      </c>
      <c r="AP51" s="225" t="s">
        <v>1058</v>
      </c>
      <c r="AQ51" s="104"/>
      <c r="AR51" s="104"/>
      <c r="AS51" s="104"/>
      <c r="AT51" s="255"/>
    </row>
    <row r="52" spans="1:46" ht="13" customHeight="1" x14ac:dyDescent="0.25">
      <c r="A52" s="26" t="s">
        <v>431</v>
      </c>
      <c r="B52" s="184">
        <v>2</v>
      </c>
      <c r="C52" s="223">
        <v>6.4307702192966696</v>
      </c>
      <c r="D52" s="225">
        <v>2.0056537221956199</v>
      </c>
      <c r="E52" s="223" t="s">
        <v>494</v>
      </c>
      <c r="F52" s="225" t="s">
        <v>494</v>
      </c>
      <c r="G52" s="223" t="s">
        <v>494</v>
      </c>
      <c r="H52" s="225" t="s">
        <v>494</v>
      </c>
      <c r="I52" s="223">
        <v>6.4307702192966696</v>
      </c>
      <c r="J52" s="225">
        <v>2.0056537221956199</v>
      </c>
      <c r="K52" s="223" t="s">
        <v>494</v>
      </c>
      <c r="L52" s="225" t="s">
        <v>494</v>
      </c>
      <c r="M52" s="223">
        <v>2.0238751431177899</v>
      </c>
      <c r="N52" s="225">
        <v>1.8232384838404499E-2</v>
      </c>
      <c r="O52" s="223" t="s">
        <v>1058</v>
      </c>
      <c r="P52" s="225" t="s">
        <v>1058</v>
      </c>
      <c r="Q52" s="223" t="s">
        <v>1058</v>
      </c>
      <c r="R52" s="225" t="s">
        <v>1058</v>
      </c>
      <c r="S52" s="223">
        <v>9.0179224227791899</v>
      </c>
      <c r="T52" s="225">
        <v>3.75533284784989</v>
      </c>
      <c r="U52" s="223">
        <v>3.6694673414382302</v>
      </c>
      <c r="V52" s="225">
        <v>3.3722165677943498E-2</v>
      </c>
      <c r="W52" s="223" t="s">
        <v>1058</v>
      </c>
      <c r="X52" s="225" t="s">
        <v>1058</v>
      </c>
      <c r="Y52" s="223" t="s">
        <v>1058</v>
      </c>
      <c r="Z52" s="225" t="s">
        <v>1058</v>
      </c>
      <c r="AA52" s="223">
        <v>2.1111961028859199</v>
      </c>
      <c r="AB52" s="225">
        <v>5.4579170585235599E-2</v>
      </c>
      <c r="AC52" s="223">
        <v>12.9755706759682</v>
      </c>
      <c r="AD52" s="225">
        <v>4.7573648108892401</v>
      </c>
      <c r="AE52" s="223" t="s">
        <v>1058</v>
      </c>
      <c r="AF52" s="225" t="s">
        <v>1058</v>
      </c>
      <c r="AG52" s="223" t="s">
        <v>1058</v>
      </c>
      <c r="AH52" s="225" t="s">
        <v>1058</v>
      </c>
      <c r="AI52" s="223">
        <v>8.6064601228362996</v>
      </c>
      <c r="AJ52" s="225">
        <v>2.83984455046977</v>
      </c>
      <c r="AK52" s="223">
        <v>1.55550421075848</v>
      </c>
      <c r="AL52" s="225">
        <v>2.2826532167334899E-2</v>
      </c>
      <c r="AM52" s="223" t="s">
        <v>1058</v>
      </c>
      <c r="AN52" s="225" t="s">
        <v>1058</v>
      </c>
      <c r="AO52" s="223" t="s">
        <v>1058</v>
      </c>
      <c r="AP52" s="225" t="s">
        <v>1058</v>
      </c>
      <c r="AQ52" s="104"/>
      <c r="AR52" s="104"/>
      <c r="AS52" s="104"/>
      <c r="AT52" s="255"/>
    </row>
    <row r="53" spans="1:46" ht="13" customHeight="1" x14ac:dyDescent="0.25">
      <c r="A53" s="26" t="s">
        <v>432</v>
      </c>
      <c r="B53" s="184">
        <v>2</v>
      </c>
      <c r="C53" s="223">
        <v>4.4259358235673902</v>
      </c>
      <c r="D53" s="225">
        <v>1.42205193260117</v>
      </c>
      <c r="E53" s="223">
        <v>10.1138337119895</v>
      </c>
      <c r="F53" s="225">
        <v>3.7989513482484401</v>
      </c>
      <c r="G53" s="223">
        <v>2.0141534658973099</v>
      </c>
      <c r="H53" s="225">
        <v>1.16319097855295</v>
      </c>
      <c r="I53" s="223">
        <v>0</v>
      </c>
      <c r="J53" s="225">
        <v>0</v>
      </c>
      <c r="K53" s="223">
        <v>-10.1138337119895</v>
      </c>
      <c r="L53" s="225">
        <v>3.7989513482484401</v>
      </c>
      <c r="M53" s="223">
        <v>5.0796110005869002</v>
      </c>
      <c r="N53" s="225">
        <v>1.6373924720380699</v>
      </c>
      <c r="O53" s="223">
        <v>0</v>
      </c>
      <c r="P53" s="225">
        <v>0</v>
      </c>
      <c r="Q53" s="223">
        <v>-5.0796110005869002</v>
      </c>
      <c r="R53" s="225">
        <v>1.6373924720380699</v>
      </c>
      <c r="S53" s="223">
        <v>3.3994277244034201</v>
      </c>
      <c r="T53" s="225">
        <v>1.3904709085649301</v>
      </c>
      <c r="U53" s="223">
        <v>9.8922280654164307</v>
      </c>
      <c r="V53" s="225">
        <v>7.0076791682392203</v>
      </c>
      <c r="W53" s="223">
        <v>9.2003609111647595</v>
      </c>
      <c r="X53" s="225">
        <v>6.6317851870542501</v>
      </c>
      <c r="Y53" s="223">
        <v>5.8009331867613403</v>
      </c>
      <c r="Z53" s="225">
        <v>6.75132685618654</v>
      </c>
      <c r="AA53" s="223">
        <v>3.46915020518338</v>
      </c>
      <c r="AB53" s="225">
        <v>2.0354388676817798</v>
      </c>
      <c r="AC53" s="223">
        <v>2.8020116969072402</v>
      </c>
      <c r="AD53" s="225">
        <v>1.6325976926104899</v>
      </c>
      <c r="AE53" s="223">
        <v>13.9136585800641</v>
      </c>
      <c r="AF53" s="225">
        <v>7.13301859562569</v>
      </c>
      <c r="AG53" s="223">
        <v>10.4445083748807</v>
      </c>
      <c r="AH53" s="225">
        <v>7.3665110652461898</v>
      </c>
      <c r="AI53" s="223">
        <v>4.3789530859736301</v>
      </c>
      <c r="AJ53" s="225">
        <v>1.9759541040673501</v>
      </c>
      <c r="AK53" s="223">
        <v>4.2483574948112102</v>
      </c>
      <c r="AL53" s="225">
        <v>2.1608136049120801</v>
      </c>
      <c r="AM53" s="223">
        <v>6.8122560192673003</v>
      </c>
      <c r="AN53" s="225">
        <v>6.5480370530166896</v>
      </c>
      <c r="AO53" s="223">
        <v>2.4333029332936702</v>
      </c>
      <c r="AP53" s="225">
        <v>6.7999599504736397</v>
      </c>
      <c r="AQ53" s="104"/>
      <c r="AR53" s="104"/>
      <c r="AS53" s="104"/>
      <c r="AT53" s="255"/>
    </row>
    <row r="54" spans="1:46" ht="13" customHeight="1" x14ac:dyDescent="0.25">
      <c r="A54" s="26" t="s">
        <v>433</v>
      </c>
      <c r="B54" s="184">
        <v>2</v>
      </c>
      <c r="C54" s="223">
        <v>17.8075766417682</v>
      </c>
      <c r="D54" s="225">
        <v>2.9410999617434199</v>
      </c>
      <c r="E54" s="223">
        <v>10.0592165270278</v>
      </c>
      <c r="F54" s="225">
        <v>4.0594968960283797</v>
      </c>
      <c r="G54" s="223">
        <v>21.3588557777123</v>
      </c>
      <c r="H54" s="225">
        <v>4.5839576220605398</v>
      </c>
      <c r="I54" s="223">
        <v>24.335628217846601</v>
      </c>
      <c r="J54" s="225">
        <v>9.2796680751854499</v>
      </c>
      <c r="K54" s="223">
        <v>14.276411690818801</v>
      </c>
      <c r="L54" s="225">
        <v>10.760334428835799</v>
      </c>
      <c r="M54" s="223">
        <v>17.980947652023101</v>
      </c>
      <c r="N54" s="225">
        <v>2.9612670075695902</v>
      </c>
      <c r="O54" s="223" t="s">
        <v>1058</v>
      </c>
      <c r="P54" s="225" t="s">
        <v>1058</v>
      </c>
      <c r="Q54" s="223" t="s">
        <v>1058</v>
      </c>
      <c r="R54" s="225" t="s">
        <v>1058</v>
      </c>
      <c r="S54" s="223">
        <v>18.702499689464101</v>
      </c>
      <c r="T54" s="225">
        <v>3.85526686015828</v>
      </c>
      <c r="U54" s="223">
        <v>15.3138139330184</v>
      </c>
      <c r="V54" s="225">
        <v>5.2954839901496804</v>
      </c>
      <c r="W54" s="223">
        <v>21.813062180314901</v>
      </c>
      <c r="X54" s="225">
        <v>12.0381173038596</v>
      </c>
      <c r="Y54" s="223">
        <v>3.1105624908507599</v>
      </c>
      <c r="Z54" s="225">
        <v>13.095813866426401</v>
      </c>
      <c r="AA54" s="223">
        <v>0</v>
      </c>
      <c r="AB54" s="225">
        <v>0</v>
      </c>
      <c r="AC54" s="223">
        <v>17.109929278110499</v>
      </c>
      <c r="AD54" s="225">
        <v>3.47635144496485</v>
      </c>
      <c r="AE54" s="223">
        <v>30.725110886345</v>
      </c>
      <c r="AF54" s="225">
        <v>8.6326669524640494</v>
      </c>
      <c r="AG54" s="223">
        <v>30.725110886345</v>
      </c>
      <c r="AH54" s="225">
        <v>8.6326669524640494</v>
      </c>
      <c r="AI54" s="223">
        <v>15.157560345847999</v>
      </c>
      <c r="AJ54" s="225">
        <v>3.8389559183732298</v>
      </c>
      <c r="AK54" s="223">
        <v>21.272111588957099</v>
      </c>
      <c r="AL54" s="225">
        <v>4.63793575305092</v>
      </c>
      <c r="AM54" s="223" t="s">
        <v>1058</v>
      </c>
      <c r="AN54" s="225" t="s">
        <v>1058</v>
      </c>
      <c r="AO54" s="223" t="s">
        <v>1058</v>
      </c>
      <c r="AP54" s="225" t="s">
        <v>1058</v>
      </c>
      <c r="AQ54" s="104"/>
      <c r="AR54" s="104"/>
      <c r="AS54" s="104"/>
      <c r="AT54" s="255"/>
    </row>
    <row r="55" spans="1:46" ht="13" customHeight="1" x14ac:dyDescent="0.25">
      <c r="A55" s="26" t="s">
        <v>434</v>
      </c>
      <c r="B55" s="184">
        <v>2</v>
      </c>
      <c r="C55" s="223">
        <v>21.640992467500599</v>
      </c>
      <c r="D55" s="225">
        <v>2.6719209707675602</v>
      </c>
      <c r="E55" s="223">
        <v>11.805824347248</v>
      </c>
      <c r="F55" s="225">
        <v>6.6882902511565598</v>
      </c>
      <c r="G55" s="223">
        <v>25.691179602900899</v>
      </c>
      <c r="H55" s="225">
        <v>4.1441485339188802</v>
      </c>
      <c r="I55" s="223">
        <v>21.5133308220781</v>
      </c>
      <c r="J55" s="225">
        <v>4.1205243010856698</v>
      </c>
      <c r="K55" s="223">
        <v>9.7075064748301791</v>
      </c>
      <c r="L55" s="225">
        <v>7.6393044012725397</v>
      </c>
      <c r="M55" s="223">
        <v>22.308236539628901</v>
      </c>
      <c r="N55" s="225">
        <v>2.8952438799694402</v>
      </c>
      <c r="O55" s="223">
        <v>18.708059350921602</v>
      </c>
      <c r="P55" s="225">
        <v>6.3409966163323501</v>
      </c>
      <c r="Q55" s="223">
        <v>-3.60017718870732</v>
      </c>
      <c r="R55" s="225">
        <v>6.8138346677947599</v>
      </c>
      <c r="S55" s="223">
        <v>13.434459958693999</v>
      </c>
      <c r="T55" s="225">
        <v>3.9479739870866601</v>
      </c>
      <c r="U55" s="223">
        <v>17.6774714307453</v>
      </c>
      <c r="V55" s="225">
        <v>5.78497661039584</v>
      </c>
      <c r="W55" s="223">
        <v>24.971087677068201</v>
      </c>
      <c r="X55" s="225">
        <v>3.4685693902565902</v>
      </c>
      <c r="Y55" s="223">
        <v>11.5366277183742</v>
      </c>
      <c r="Z55" s="225">
        <v>5.0667346635288801</v>
      </c>
      <c r="AA55" s="223">
        <v>13.3691349286948</v>
      </c>
      <c r="AB55" s="225">
        <v>5.8886737828327602</v>
      </c>
      <c r="AC55" s="223">
        <v>21.134368650060399</v>
      </c>
      <c r="AD55" s="225">
        <v>4.6509409799880501</v>
      </c>
      <c r="AE55" s="223">
        <v>23.766277175688799</v>
      </c>
      <c r="AF55" s="225">
        <v>3.6853971803184198</v>
      </c>
      <c r="AG55" s="223">
        <v>10.397142246993999</v>
      </c>
      <c r="AH55" s="225">
        <v>6.8544429947246197</v>
      </c>
      <c r="AI55" s="223">
        <v>19.078165373940699</v>
      </c>
      <c r="AJ55" s="225">
        <v>2.6938832321177801</v>
      </c>
      <c r="AK55" s="223">
        <v>32.632047769441201</v>
      </c>
      <c r="AL55" s="225">
        <v>8.4273538109573405</v>
      </c>
      <c r="AM55" s="223">
        <v>24.5588230770433</v>
      </c>
      <c r="AN55" s="225">
        <v>10.2871776600179</v>
      </c>
      <c r="AO55" s="223">
        <v>5.4806577031026098</v>
      </c>
      <c r="AP55" s="225">
        <v>10.3457615607298</v>
      </c>
      <c r="AQ55" s="104"/>
      <c r="AR55" s="104"/>
      <c r="AS55" s="104"/>
      <c r="AT55" s="255"/>
    </row>
    <row r="56" spans="1:46" ht="13" customHeight="1" x14ac:dyDescent="0.25">
      <c r="A56" s="26" t="s">
        <v>435</v>
      </c>
      <c r="B56" s="184">
        <v>2</v>
      </c>
      <c r="C56" s="223">
        <v>12.937440977653299</v>
      </c>
      <c r="D56" s="225">
        <v>2.1244253630863001</v>
      </c>
      <c r="E56" s="223">
        <v>0.96013336237525304</v>
      </c>
      <c r="F56" s="225">
        <v>1.0005133295558699</v>
      </c>
      <c r="G56" s="223">
        <v>16.6244056127261</v>
      </c>
      <c r="H56" s="225">
        <v>2.92897469082317</v>
      </c>
      <c r="I56" s="223">
        <v>7.6040570502153404</v>
      </c>
      <c r="J56" s="225">
        <v>2.7276009356586899</v>
      </c>
      <c r="K56" s="223">
        <v>6.64392368784008</v>
      </c>
      <c r="L56" s="225">
        <v>2.9238798307316101</v>
      </c>
      <c r="M56" s="223">
        <v>17.087743381370998</v>
      </c>
      <c r="N56" s="225">
        <v>2.8258745853094398</v>
      </c>
      <c r="O56" s="223">
        <v>5.4006355975013701E-2</v>
      </c>
      <c r="P56" s="225">
        <v>3.97358382442356E-3</v>
      </c>
      <c r="Q56" s="223">
        <v>-17.033737025396</v>
      </c>
      <c r="R56" s="225">
        <v>2.82621070619075</v>
      </c>
      <c r="S56" s="223">
        <v>8.9326001608895407</v>
      </c>
      <c r="T56" s="225">
        <v>2.0555487066507401</v>
      </c>
      <c r="U56" s="223">
        <v>17.277710739072599</v>
      </c>
      <c r="V56" s="225">
        <v>4.2999601936277303</v>
      </c>
      <c r="W56" s="223">
        <v>17.036015177950599</v>
      </c>
      <c r="X56" s="225">
        <v>7.54726636778111</v>
      </c>
      <c r="Y56" s="223">
        <v>8.1034150170610708</v>
      </c>
      <c r="Z56" s="225">
        <v>7.6665547690373703</v>
      </c>
      <c r="AA56" s="223">
        <v>11.078399053312401</v>
      </c>
      <c r="AB56" s="225">
        <v>4.7815098471909003</v>
      </c>
      <c r="AC56" s="223">
        <v>11.1852307170773</v>
      </c>
      <c r="AD56" s="225">
        <v>2.2799324622031998</v>
      </c>
      <c r="AE56" s="223">
        <v>20.605233309828499</v>
      </c>
      <c r="AF56" s="225">
        <v>6.4634554103721902</v>
      </c>
      <c r="AG56" s="223">
        <v>9.5268342565160893</v>
      </c>
      <c r="AH56" s="225">
        <v>8.1868061728851202</v>
      </c>
      <c r="AI56" s="223">
        <v>11.0236089935258</v>
      </c>
      <c r="AJ56" s="225">
        <v>2.25225529697448</v>
      </c>
      <c r="AK56" s="223">
        <v>16.621389313243199</v>
      </c>
      <c r="AL56" s="225">
        <v>4.2022178769834202</v>
      </c>
      <c r="AM56" s="223">
        <v>1.90597081894274</v>
      </c>
      <c r="AN56" s="225">
        <v>2.0124339279105299</v>
      </c>
      <c r="AO56" s="223">
        <v>-9.1176381745830195</v>
      </c>
      <c r="AP56" s="225">
        <v>3.0617726154021301</v>
      </c>
      <c r="AQ56" s="104"/>
      <c r="AR56" s="104"/>
      <c r="AS56" s="104"/>
      <c r="AT56" s="255"/>
    </row>
    <row r="57" spans="1:46" ht="13" customHeight="1" x14ac:dyDescent="0.25">
      <c r="A57" s="26" t="s">
        <v>436</v>
      </c>
      <c r="B57" s="184">
        <v>2</v>
      </c>
      <c r="C57" s="223">
        <v>35.076993392533304</v>
      </c>
      <c r="D57" s="225">
        <v>4.5358630862264704</v>
      </c>
      <c r="E57" s="223">
        <v>26.139561240701099</v>
      </c>
      <c r="F57" s="225">
        <v>14.2974872293101</v>
      </c>
      <c r="G57" s="223">
        <v>34.350916259885601</v>
      </c>
      <c r="H57" s="225">
        <v>5.3024620209957396</v>
      </c>
      <c r="I57" s="223">
        <v>38.878026779102498</v>
      </c>
      <c r="J57" s="225">
        <v>7.7311796787257698</v>
      </c>
      <c r="K57" s="223">
        <v>12.7384655384014</v>
      </c>
      <c r="L57" s="225">
        <v>15.199472251800699</v>
      </c>
      <c r="M57" s="223">
        <v>38.098950297699901</v>
      </c>
      <c r="N57" s="225">
        <v>5.1246089038709801</v>
      </c>
      <c r="O57" s="223">
        <v>23.261203035159099</v>
      </c>
      <c r="P57" s="225">
        <v>8.9553008588547591</v>
      </c>
      <c r="Q57" s="223">
        <v>-14.8377472625408</v>
      </c>
      <c r="R57" s="225">
        <v>10.323110132656</v>
      </c>
      <c r="S57" s="223">
        <v>26.6622918758369</v>
      </c>
      <c r="T57" s="225">
        <v>4.9205912964838001</v>
      </c>
      <c r="U57" s="223">
        <v>46.687653158810001</v>
      </c>
      <c r="V57" s="225">
        <v>7.7994077540690201</v>
      </c>
      <c r="W57" s="223">
        <v>39.174482644008599</v>
      </c>
      <c r="X57" s="225">
        <v>13.1036298219278</v>
      </c>
      <c r="Y57" s="223">
        <v>12.5121907681718</v>
      </c>
      <c r="Z57" s="225">
        <v>13.8586783752827</v>
      </c>
      <c r="AA57" s="223">
        <v>21.570232740048599</v>
      </c>
      <c r="AB57" s="225">
        <v>15.578131907636701</v>
      </c>
      <c r="AC57" s="223">
        <v>30.374247444896</v>
      </c>
      <c r="AD57" s="225">
        <v>4.3609890548238797</v>
      </c>
      <c r="AE57" s="223">
        <v>52.288642619912501</v>
      </c>
      <c r="AF57" s="225">
        <v>11.161678844414499</v>
      </c>
      <c r="AG57" s="223">
        <v>30.718409879863898</v>
      </c>
      <c r="AH57" s="225">
        <v>18.766886811916901</v>
      </c>
      <c r="AI57" s="223">
        <v>29.949422827220801</v>
      </c>
      <c r="AJ57" s="225">
        <v>6.1533317842650304</v>
      </c>
      <c r="AK57" s="223">
        <v>34.6793000568941</v>
      </c>
      <c r="AL57" s="225">
        <v>5.7626574111547697</v>
      </c>
      <c r="AM57" s="223">
        <v>54.610077317566002</v>
      </c>
      <c r="AN57" s="225">
        <v>12.9627471009677</v>
      </c>
      <c r="AO57" s="223">
        <v>24.660654490345198</v>
      </c>
      <c r="AP57" s="225">
        <v>14.565188490566999</v>
      </c>
      <c r="AQ57" s="104"/>
      <c r="AR57" s="104"/>
      <c r="AS57" s="104"/>
      <c r="AT57" s="255"/>
    </row>
    <row r="58" spans="1:46" ht="13" customHeight="1" x14ac:dyDescent="0.25">
      <c r="A58" s="26" t="s">
        <v>437</v>
      </c>
      <c r="B58" s="184">
        <v>2</v>
      </c>
      <c r="C58" s="223">
        <v>11.1934838738461</v>
      </c>
      <c r="D58" s="225">
        <v>1.9122771527267399</v>
      </c>
      <c r="E58" s="223">
        <v>7.4727731491171498</v>
      </c>
      <c r="F58" s="225">
        <v>4.3675839074848097</v>
      </c>
      <c r="G58" s="223">
        <v>7.4592797446747898</v>
      </c>
      <c r="H58" s="225">
        <v>2.6666160644908299</v>
      </c>
      <c r="I58" s="223">
        <v>14.285063299875</v>
      </c>
      <c r="J58" s="225">
        <v>3.0082414709816301</v>
      </c>
      <c r="K58" s="223">
        <v>6.8122901507578399</v>
      </c>
      <c r="L58" s="225">
        <v>5.3268553233773197</v>
      </c>
      <c r="M58" s="223">
        <v>12.2717877880852</v>
      </c>
      <c r="N58" s="225">
        <v>2.1088492880253402</v>
      </c>
      <c r="O58" s="223">
        <v>0</v>
      </c>
      <c r="P58" s="225">
        <v>0</v>
      </c>
      <c r="Q58" s="223">
        <v>-12.2717877880852</v>
      </c>
      <c r="R58" s="225">
        <v>2.1088492880253402</v>
      </c>
      <c r="S58" s="223">
        <v>5.1448406787388299</v>
      </c>
      <c r="T58" s="225">
        <v>2.08101479049057</v>
      </c>
      <c r="U58" s="223">
        <v>18.988673904540398</v>
      </c>
      <c r="V58" s="225">
        <v>5.3992757199311496</v>
      </c>
      <c r="W58" s="223">
        <v>16.2570175938795</v>
      </c>
      <c r="X58" s="225">
        <v>4.6605007595127796</v>
      </c>
      <c r="Y58" s="223">
        <v>11.1121769151406</v>
      </c>
      <c r="Z58" s="225">
        <v>5.4768331133228196</v>
      </c>
      <c r="AA58" s="223">
        <v>6.7677082965346704</v>
      </c>
      <c r="AB58" s="225">
        <v>2.5554054501370098</v>
      </c>
      <c r="AC58" s="223">
        <v>15.2061985215131</v>
      </c>
      <c r="AD58" s="225">
        <v>3.7438473309737001</v>
      </c>
      <c r="AE58" s="223">
        <v>16.199752652832199</v>
      </c>
      <c r="AF58" s="225">
        <v>6.0453446456482398</v>
      </c>
      <c r="AG58" s="223">
        <v>9.4320443562975793</v>
      </c>
      <c r="AH58" s="225">
        <v>6.9678845056282501</v>
      </c>
      <c r="AI58" s="223">
        <v>10.4590311145482</v>
      </c>
      <c r="AJ58" s="225">
        <v>1.99795434024138</v>
      </c>
      <c r="AK58" s="223">
        <v>20.344839613437902</v>
      </c>
      <c r="AL58" s="225">
        <v>9.4373379798170909</v>
      </c>
      <c r="AM58" s="223" t="s">
        <v>1058</v>
      </c>
      <c r="AN58" s="225" t="s">
        <v>1058</v>
      </c>
      <c r="AO58" s="223" t="s">
        <v>1058</v>
      </c>
      <c r="AP58" s="225" t="s">
        <v>1058</v>
      </c>
      <c r="AQ58" s="104"/>
      <c r="AR58" s="104"/>
      <c r="AS58" s="104"/>
      <c r="AT58" s="255"/>
    </row>
    <row r="59" spans="1:46" ht="13" customHeight="1" x14ac:dyDescent="0.25">
      <c r="A59" s="26" t="s">
        <v>438</v>
      </c>
      <c r="B59" s="184">
        <v>2</v>
      </c>
      <c r="C59" s="223">
        <v>4.2987201225452703</v>
      </c>
      <c r="D59" s="225">
        <v>1.7407559144501099</v>
      </c>
      <c r="E59" s="223">
        <v>4.9241498688912699</v>
      </c>
      <c r="F59" s="225">
        <v>4.9493520048642301</v>
      </c>
      <c r="G59" s="223">
        <v>8.0208864990954591</v>
      </c>
      <c r="H59" s="225">
        <v>4.9122484126585597</v>
      </c>
      <c r="I59" s="223">
        <v>3.6190276179327698</v>
      </c>
      <c r="J59" s="225">
        <v>1.9417541580141</v>
      </c>
      <c r="K59" s="223">
        <v>-1.3051222509584901</v>
      </c>
      <c r="L59" s="225">
        <v>5.2758836502381197</v>
      </c>
      <c r="M59" s="223">
        <v>7.8315779340730396</v>
      </c>
      <c r="N59" s="225">
        <v>3.7031090059273302</v>
      </c>
      <c r="O59" s="223">
        <v>3.3663237412387099</v>
      </c>
      <c r="P59" s="225">
        <v>1.9615256739678899</v>
      </c>
      <c r="Q59" s="223">
        <v>-4.4652541928343297</v>
      </c>
      <c r="R59" s="225">
        <v>4.1677981268575603</v>
      </c>
      <c r="S59" s="223">
        <v>4.32096837624134</v>
      </c>
      <c r="T59" s="225">
        <v>2.05906594270159</v>
      </c>
      <c r="U59" s="223">
        <v>6.7413748198097299</v>
      </c>
      <c r="V59" s="225">
        <v>4.9091715262567499</v>
      </c>
      <c r="W59" s="223">
        <v>1.4952363150456001</v>
      </c>
      <c r="X59" s="225">
        <v>1.58928994500524</v>
      </c>
      <c r="Y59" s="223">
        <v>-2.8257320611957399</v>
      </c>
      <c r="Z59" s="225">
        <v>2.5984808783122002</v>
      </c>
      <c r="AA59" s="223">
        <v>2.3298452025940999</v>
      </c>
      <c r="AB59" s="225">
        <v>2.35529958388745</v>
      </c>
      <c r="AC59" s="223">
        <v>2.1479855508052501</v>
      </c>
      <c r="AD59" s="225">
        <v>1.5218937651403901</v>
      </c>
      <c r="AE59" s="223">
        <v>7.4263897113289801</v>
      </c>
      <c r="AF59" s="225">
        <v>3.77594441973869</v>
      </c>
      <c r="AG59" s="223">
        <v>5.0965445087348797</v>
      </c>
      <c r="AH59" s="225">
        <v>4.3778112775764999</v>
      </c>
      <c r="AI59" s="223">
        <v>4.3520368638829101</v>
      </c>
      <c r="AJ59" s="225">
        <v>1.86777413152478</v>
      </c>
      <c r="AK59" s="223">
        <v>4.2151516131191897</v>
      </c>
      <c r="AL59" s="225">
        <v>4.3581999323909102</v>
      </c>
      <c r="AM59" s="223" t="s">
        <v>1058</v>
      </c>
      <c r="AN59" s="225" t="s">
        <v>1058</v>
      </c>
      <c r="AO59" s="223" t="s">
        <v>1058</v>
      </c>
      <c r="AP59" s="225" t="s">
        <v>1058</v>
      </c>
      <c r="AQ59" s="104"/>
      <c r="AR59" s="104"/>
      <c r="AS59" s="104"/>
      <c r="AT59" s="255"/>
    </row>
    <row r="60" spans="1:46" ht="13" customHeight="1" x14ac:dyDescent="0.25">
      <c r="A60" s="26" t="s">
        <v>439</v>
      </c>
      <c r="B60" s="184">
        <v>2</v>
      </c>
      <c r="C60" s="223">
        <v>21.365220183585301</v>
      </c>
      <c r="D60" s="225">
        <v>3.30487869728853</v>
      </c>
      <c r="E60" s="223">
        <v>19.540533385423299</v>
      </c>
      <c r="F60" s="225">
        <v>13.087117470227801</v>
      </c>
      <c r="G60" s="223">
        <v>21.347967402244599</v>
      </c>
      <c r="H60" s="225">
        <v>4.9797027170403201</v>
      </c>
      <c r="I60" s="223">
        <v>21.758489790689101</v>
      </c>
      <c r="J60" s="225">
        <v>4.9827814194356401</v>
      </c>
      <c r="K60" s="223">
        <v>2.2179564052657499</v>
      </c>
      <c r="L60" s="225">
        <v>14.366427660707</v>
      </c>
      <c r="M60" s="223">
        <v>24.144201428647602</v>
      </c>
      <c r="N60" s="225">
        <v>3.83305931016121</v>
      </c>
      <c r="O60" s="223">
        <v>4.5764802232274198</v>
      </c>
      <c r="P60" s="225">
        <v>4.4856682694823098</v>
      </c>
      <c r="Q60" s="223">
        <v>-19.567721205420199</v>
      </c>
      <c r="R60" s="225">
        <v>5.9217932808070799</v>
      </c>
      <c r="S60" s="223">
        <v>2.1819491062783301</v>
      </c>
      <c r="T60" s="225">
        <v>2.2097811612960201</v>
      </c>
      <c r="U60" s="223">
        <v>10.7650563690356</v>
      </c>
      <c r="V60" s="225">
        <v>5.1101710111329597</v>
      </c>
      <c r="W60" s="223">
        <v>32.0809657130999</v>
      </c>
      <c r="X60" s="225">
        <v>5.2943553086539303</v>
      </c>
      <c r="Y60" s="223">
        <v>29.899016606821501</v>
      </c>
      <c r="Z60" s="225">
        <v>5.6692672404965698</v>
      </c>
      <c r="AA60" s="223">
        <v>14.154345862335299</v>
      </c>
      <c r="AB60" s="225">
        <v>6.1213576899994502</v>
      </c>
      <c r="AC60" s="223">
        <v>20.032769812435401</v>
      </c>
      <c r="AD60" s="225">
        <v>4.5801091513589904</v>
      </c>
      <c r="AE60" s="223">
        <v>29.723763717175199</v>
      </c>
      <c r="AF60" s="225">
        <v>7.4329537713324996</v>
      </c>
      <c r="AG60" s="223">
        <v>15.5694178548399</v>
      </c>
      <c r="AH60" s="225">
        <v>9.7485533185153805</v>
      </c>
      <c r="AI60" s="223">
        <v>14.304100380623201</v>
      </c>
      <c r="AJ60" s="225">
        <v>4.8029957208832501</v>
      </c>
      <c r="AK60" s="223">
        <v>27.6378922357124</v>
      </c>
      <c r="AL60" s="225">
        <v>4.9706734580864698</v>
      </c>
      <c r="AM60" s="223">
        <v>13.2997864884174</v>
      </c>
      <c r="AN60" s="225">
        <v>9.5940255528491605</v>
      </c>
      <c r="AO60" s="223">
        <v>-1.00431389220571</v>
      </c>
      <c r="AP60" s="225">
        <v>10.198261638125601</v>
      </c>
      <c r="AQ60" s="104"/>
      <c r="AR60" s="104"/>
      <c r="AS60" s="104"/>
      <c r="AT60" s="255"/>
    </row>
    <row r="61" spans="1:46" ht="13" customHeight="1" x14ac:dyDescent="0.25">
      <c r="A61" s="26" t="s">
        <v>440</v>
      </c>
      <c r="B61" s="184">
        <v>2</v>
      </c>
      <c r="C61" s="223">
        <v>1.0228572998280001</v>
      </c>
      <c r="D61" s="225">
        <v>0.72315123565803496</v>
      </c>
      <c r="E61" s="223">
        <v>0.88750059432857498</v>
      </c>
      <c r="F61" s="225">
        <v>0.88662754047251502</v>
      </c>
      <c r="G61" s="223">
        <v>0</v>
      </c>
      <c r="H61" s="225">
        <v>0</v>
      </c>
      <c r="I61" s="223">
        <v>2.77904165327748</v>
      </c>
      <c r="J61" s="225">
        <v>2.8005681467883399</v>
      </c>
      <c r="K61" s="223">
        <v>1.8915410589489099</v>
      </c>
      <c r="L61" s="225">
        <v>2.9410827739744598</v>
      </c>
      <c r="M61" s="223">
        <v>1.0316101400309301</v>
      </c>
      <c r="N61" s="225">
        <v>0.728920530917613</v>
      </c>
      <c r="O61" s="223" t="s">
        <v>1058</v>
      </c>
      <c r="P61" s="225" t="s">
        <v>1058</v>
      </c>
      <c r="Q61" s="223" t="s">
        <v>1058</v>
      </c>
      <c r="R61" s="225" t="s">
        <v>1058</v>
      </c>
      <c r="S61" s="223">
        <v>1.1111717664065099</v>
      </c>
      <c r="T61" s="225">
        <v>0.78683889445871402</v>
      </c>
      <c r="U61" s="223">
        <v>0</v>
      </c>
      <c r="V61" s="225">
        <v>0</v>
      </c>
      <c r="W61" s="223" t="s">
        <v>1058</v>
      </c>
      <c r="X61" s="225" t="s">
        <v>1058</v>
      </c>
      <c r="Y61" s="223" t="s">
        <v>1058</v>
      </c>
      <c r="Z61" s="225" t="s">
        <v>1058</v>
      </c>
      <c r="AA61" s="223">
        <v>0.68354008729532201</v>
      </c>
      <c r="AB61" s="225">
        <v>0.68512831729022206</v>
      </c>
      <c r="AC61" s="223">
        <v>3.59872336638024</v>
      </c>
      <c r="AD61" s="225">
        <v>3.5249904256790998</v>
      </c>
      <c r="AE61" s="223">
        <v>0</v>
      </c>
      <c r="AF61" s="225">
        <v>0</v>
      </c>
      <c r="AG61" s="223">
        <v>-0.68354008729532201</v>
      </c>
      <c r="AH61" s="225">
        <v>0.68512831729022206</v>
      </c>
      <c r="AI61" s="223">
        <v>1.0301705994305299</v>
      </c>
      <c r="AJ61" s="225">
        <v>0.72841403234175295</v>
      </c>
      <c r="AK61" s="223" t="s">
        <v>494</v>
      </c>
      <c r="AL61" s="225" t="s">
        <v>494</v>
      </c>
      <c r="AM61" s="223" t="s">
        <v>1058</v>
      </c>
      <c r="AN61" s="225" t="s">
        <v>1058</v>
      </c>
      <c r="AO61" s="223" t="s">
        <v>1058</v>
      </c>
      <c r="AP61" s="225" t="s">
        <v>1058</v>
      </c>
      <c r="AQ61" s="104"/>
      <c r="AR61" s="104"/>
      <c r="AS61" s="104"/>
      <c r="AT61" s="255"/>
    </row>
    <row r="62" spans="1:46" ht="13" customHeight="1" x14ac:dyDescent="0.25">
      <c r="A62" s="26" t="s">
        <v>441</v>
      </c>
      <c r="B62" s="184">
        <v>2</v>
      </c>
      <c r="C62" s="223">
        <v>2.9995314189037998</v>
      </c>
      <c r="D62" s="225">
        <v>1.2276383554572401</v>
      </c>
      <c r="E62" s="223">
        <v>3.3851289031582401</v>
      </c>
      <c r="F62" s="225">
        <v>2.3529760963130499</v>
      </c>
      <c r="G62" s="223">
        <v>2.9980323651285299</v>
      </c>
      <c r="H62" s="225">
        <v>1.7286908817889099</v>
      </c>
      <c r="I62" s="223">
        <v>2.52906617321189</v>
      </c>
      <c r="J62" s="225">
        <v>2.5947032018982998</v>
      </c>
      <c r="K62" s="223">
        <v>-0.85606272994635702</v>
      </c>
      <c r="L62" s="225">
        <v>3.5029331069938201</v>
      </c>
      <c r="M62" s="223">
        <v>3.0405023857864899</v>
      </c>
      <c r="N62" s="225">
        <v>1.2446753367649099</v>
      </c>
      <c r="O62" s="223" t="s">
        <v>1058</v>
      </c>
      <c r="P62" s="225" t="s">
        <v>1058</v>
      </c>
      <c r="Q62" s="223" t="s">
        <v>1058</v>
      </c>
      <c r="R62" s="225" t="s">
        <v>1058</v>
      </c>
      <c r="S62" s="223">
        <v>2.78017081932314</v>
      </c>
      <c r="T62" s="225">
        <v>1.39410182864242</v>
      </c>
      <c r="U62" s="223">
        <v>4.7499546889971196</v>
      </c>
      <c r="V62" s="225">
        <v>3.33354848576883</v>
      </c>
      <c r="W62" s="223">
        <v>0</v>
      </c>
      <c r="X62" s="225">
        <v>0</v>
      </c>
      <c r="Y62" s="223">
        <v>-2.78017081932314</v>
      </c>
      <c r="Z62" s="225">
        <v>1.39410182864242</v>
      </c>
      <c r="AA62" s="223">
        <v>4.1511900534724901</v>
      </c>
      <c r="AB62" s="225">
        <v>1.84625289321552</v>
      </c>
      <c r="AC62" s="223">
        <v>1.55966052089875</v>
      </c>
      <c r="AD62" s="225">
        <v>1.55118896249572</v>
      </c>
      <c r="AE62" s="223">
        <v>0</v>
      </c>
      <c r="AF62" s="225">
        <v>0</v>
      </c>
      <c r="AG62" s="223">
        <v>-4.1511900534724901</v>
      </c>
      <c r="AH62" s="225">
        <v>1.84625289321552</v>
      </c>
      <c r="AI62" s="223">
        <v>3.1127445553767998</v>
      </c>
      <c r="AJ62" s="225">
        <v>1.2751022236489</v>
      </c>
      <c r="AK62" s="223" t="s">
        <v>1058</v>
      </c>
      <c r="AL62" s="225" t="s">
        <v>1058</v>
      </c>
      <c r="AM62" s="223" t="s">
        <v>1058</v>
      </c>
      <c r="AN62" s="225" t="s">
        <v>1058</v>
      </c>
      <c r="AO62" s="223" t="s">
        <v>1058</v>
      </c>
      <c r="AP62" s="225" t="s">
        <v>1058</v>
      </c>
      <c r="AQ62" s="104"/>
      <c r="AR62" s="104"/>
      <c r="AS62" s="104"/>
      <c r="AT62" s="255"/>
    </row>
    <row r="63" spans="1:46" ht="13" customHeight="1" x14ac:dyDescent="0.25">
      <c r="A63" s="211" t="s">
        <v>442</v>
      </c>
      <c r="B63" s="185">
        <v>2</v>
      </c>
      <c r="C63" s="224">
        <v>17.610771396958199</v>
      </c>
      <c r="D63" s="226">
        <v>0.50209802351867905</v>
      </c>
      <c r="E63" s="224">
        <v>8.9976298448229404</v>
      </c>
      <c r="F63" s="226">
        <v>1.29223510844764</v>
      </c>
      <c r="G63" s="224">
        <v>19.723611571253699</v>
      </c>
      <c r="H63" s="226">
        <v>0.77011646273702605</v>
      </c>
      <c r="I63" s="224">
        <v>18.419423049145401</v>
      </c>
      <c r="J63" s="226">
        <v>1.1083119395010601</v>
      </c>
      <c r="K63" s="224">
        <v>9.0394334739351692</v>
      </c>
      <c r="L63" s="226">
        <v>1.8531461726049201</v>
      </c>
      <c r="M63" s="224">
        <v>19.092800415424598</v>
      </c>
      <c r="N63" s="226">
        <v>0.61356038239918298</v>
      </c>
      <c r="O63" s="224">
        <v>8.7665814263392292</v>
      </c>
      <c r="P63" s="226">
        <v>1.05778690787499</v>
      </c>
      <c r="Q63" s="224">
        <v>-9.6964034186376793</v>
      </c>
      <c r="R63" s="226">
        <v>1.3077459438096299</v>
      </c>
      <c r="S63" s="224">
        <v>12.795545497893199</v>
      </c>
      <c r="T63" s="226">
        <v>0.63869160642229394</v>
      </c>
      <c r="U63" s="224">
        <v>18.4606355513999</v>
      </c>
      <c r="V63" s="226">
        <v>0.99039712394414903</v>
      </c>
      <c r="W63" s="224">
        <v>26.467378699232601</v>
      </c>
      <c r="X63" s="226">
        <v>1.7513093423284001</v>
      </c>
      <c r="Y63" s="224">
        <v>13.6676271042168</v>
      </c>
      <c r="Z63" s="226">
        <v>1.91540272087824</v>
      </c>
      <c r="AA63" s="224">
        <v>12.0806546863574</v>
      </c>
      <c r="AB63" s="226">
        <v>1.31071996922641</v>
      </c>
      <c r="AC63" s="224">
        <v>17.301526484978499</v>
      </c>
      <c r="AD63" s="226">
        <v>0.64420115794853405</v>
      </c>
      <c r="AE63" s="224">
        <v>25.547088985746601</v>
      </c>
      <c r="AF63" s="226">
        <v>1.60431841602486</v>
      </c>
      <c r="AG63" s="224">
        <v>11.328749645656201</v>
      </c>
      <c r="AH63" s="226">
        <v>2.36772967192621</v>
      </c>
      <c r="AI63" s="224">
        <v>15.272937491139601</v>
      </c>
      <c r="AJ63" s="226">
        <v>0.74966716035036995</v>
      </c>
      <c r="AK63" s="224">
        <v>19.933007859991399</v>
      </c>
      <c r="AL63" s="226">
        <v>0.92583364272078394</v>
      </c>
      <c r="AM63" s="224">
        <v>25.1495021400433</v>
      </c>
      <c r="AN63" s="226">
        <v>2.46434188445809</v>
      </c>
      <c r="AO63" s="224">
        <v>8.60860446867202</v>
      </c>
      <c r="AP63" s="226">
        <v>2.7146567941853399</v>
      </c>
      <c r="AQ63" s="104"/>
      <c r="AR63" s="104"/>
      <c r="AS63" s="104"/>
      <c r="AT63" s="255"/>
    </row>
    <row r="64" spans="1:46" ht="13" customHeight="1" x14ac:dyDescent="0.25">
      <c r="A64" s="212" t="s">
        <v>443</v>
      </c>
      <c r="B64" s="186">
        <v>2</v>
      </c>
      <c r="C64" s="245">
        <v>16.305892450770301</v>
      </c>
      <c r="D64" s="248">
        <v>0.89398532371527295</v>
      </c>
      <c r="E64" s="245">
        <v>6.8430485580643801</v>
      </c>
      <c r="F64" s="248">
        <v>1.6684598884873101</v>
      </c>
      <c r="G64" s="245">
        <v>18.256337750409799</v>
      </c>
      <c r="H64" s="248">
        <v>1.22273368979838</v>
      </c>
      <c r="I64" s="245">
        <v>18.1536149891026</v>
      </c>
      <c r="J64" s="248">
        <v>2.3320134033509099</v>
      </c>
      <c r="K64" s="245">
        <v>10.5480730736914</v>
      </c>
      <c r="L64" s="248">
        <v>2.9364310627760499</v>
      </c>
      <c r="M64" s="245">
        <v>17.426119000957399</v>
      </c>
      <c r="N64" s="248">
        <v>1.0047381961327499</v>
      </c>
      <c r="O64" s="245">
        <v>8.2184366443629209</v>
      </c>
      <c r="P64" s="248">
        <v>1.92419740234541</v>
      </c>
      <c r="Q64" s="245">
        <v>-11.302334244688501</v>
      </c>
      <c r="R64" s="248">
        <v>2.1588729990448301</v>
      </c>
      <c r="S64" s="245">
        <v>11.0236470748209</v>
      </c>
      <c r="T64" s="248">
        <v>1.1021922986563399</v>
      </c>
      <c r="U64" s="245">
        <v>16.862213584218001</v>
      </c>
      <c r="V64" s="248">
        <v>1.52089850357948</v>
      </c>
      <c r="W64" s="245">
        <v>26.063365891920999</v>
      </c>
      <c r="X64" s="248">
        <v>2.8617813599695499</v>
      </c>
      <c r="Y64" s="245">
        <v>14.829420379821</v>
      </c>
      <c r="Z64" s="248">
        <v>3.07220307151242</v>
      </c>
      <c r="AA64" s="245">
        <v>13.1012938279687</v>
      </c>
      <c r="AB64" s="248">
        <v>2.48831620321549</v>
      </c>
      <c r="AC64" s="245">
        <v>15.7237105058219</v>
      </c>
      <c r="AD64" s="248">
        <v>1.0546228369377499</v>
      </c>
      <c r="AE64" s="245">
        <v>22.134994316693099</v>
      </c>
      <c r="AF64" s="248">
        <v>2.70973394353289</v>
      </c>
      <c r="AG64" s="245">
        <v>8.1603801954358204</v>
      </c>
      <c r="AH64" s="248">
        <v>3.88196232079336</v>
      </c>
      <c r="AI64" s="245">
        <v>16.285062470200899</v>
      </c>
      <c r="AJ64" s="248">
        <v>1.66174521254288</v>
      </c>
      <c r="AK64" s="245">
        <v>15.8967533309894</v>
      </c>
      <c r="AL64" s="248">
        <v>1.3002215510975299</v>
      </c>
      <c r="AM64" s="245">
        <v>18.5536614189202</v>
      </c>
      <c r="AN64" s="248">
        <v>3.4112158413678699</v>
      </c>
      <c r="AO64" s="245">
        <v>1.6249559906017801</v>
      </c>
      <c r="AP64" s="248">
        <v>4.0899725650808803</v>
      </c>
      <c r="AQ64" s="104"/>
      <c r="AR64" s="104"/>
      <c r="AS64" s="104"/>
      <c r="AT64" s="255"/>
    </row>
    <row r="65" spans="1:46" ht="13" customHeight="1" x14ac:dyDescent="0.25">
      <c r="A65" s="213" t="s">
        <v>444</v>
      </c>
      <c r="B65" s="187">
        <v>2</v>
      </c>
      <c r="C65" s="246">
        <v>13.131492507880401</v>
      </c>
      <c r="D65" s="249">
        <v>0.310139407483492</v>
      </c>
      <c r="E65" s="246">
        <v>6.6923911939470004</v>
      </c>
      <c r="F65" s="249">
        <v>0.74605621299910796</v>
      </c>
      <c r="G65" s="246">
        <v>14.8954463124733</v>
      </c>
      <c r="H65" s="249">
        <v>0.50445218792235602</v>
      </c>
      <c r="I65" s="246">
        <v>13.9234041313695</v>
      </c>
      <c r="J65" s="249">
        <v>0.71299556283150201</v>
      </c>
      <c r="K65" s="246">
        <v>6.3567422001928104</v>
      </c>
      <c r="L65" s="249">
        <v>1.1121508626994201</v>
      </c>
      <c r="M65" s="246">
        <v>14.3444686710528</v>
      </c>
      <c r="N65" s="249">
        <v>0.37297380541091801</v>
      </c>
      <c r="O65" s="246">
        <v>8.0348513420003602</v>
      </c>
      <c r="P65" s="249">
        <v>0.74449202108719403</v>
      </c>
      <c r="Q65" s="246">
        <v>-7.9435597471106503</v>
      </c>
      <c r="R65" s="249">
        <v>0.90848657630981999</v>
      </c>
      <c r="S65" s="246">
        <v>9.8844302178500492</v>
      </c>
      <c r="T65" s="249">
        <v>0.40230409345807799</v>
      </c>
      <c r="U65" s="246">
        <v>13.8898459355536</v>
      </c>
      <c r="V65" s="249">
        <v>0.63063233861204504</v>
      </c>
      <c r="W65" s="246">
        <v>18.499141251456599</v>
      </c>
      <c r="X65" s="249">
        <v>1.0598248774428201</v>
      </c>
      <c r="Y65" s="246">
        <v>8.8089784657902097</v>
      </c>
      <c r="Z65" s="249">
        <v>1.1704492907614401</v>
      </c>
      <c r="AA65" s="246">
        <v>8.9607352118562602</v>
      </c>
      <c r="AB65" s="249">
        <v>0.72006919154175697</v>
      </c>
      <c r="AC65" s="246">
        <v>13.667047904369801</v>
      </c>
      <c r="AD65" s="249">
        <v>0.46920847529749099</v>
      </c>
      <c r="AE65" s="246">
        <v>18.5000231192911</v>
      </c>
      <c r="AF65" s="249">
        <v>1.06564950336166</v>
      </c>
      <c r="AG65" s="246">
        <v>7.6838462684952296</v>
      </c>
      <c r="AH65" s="249">
        <v>1.45715250762919</v>
      </c>
      <c r="AI65" s="246">
        <v>11.721237906848501</v>
      </c>
      <c r="AJ65" s="249">
        <v>0.43942504546261002</v>
      </c>
      <c r="AK65" s="246">
        <v>17.3622647786095</v>
      </c>
      <c r="AL65" s="249">
        <v>0.80468033924937898</v>
      </c>
      <c r="AM65" s="246">
        <v>24.397733691377098</v>
      </c>
      <c r="AN65" s="249">
        <v>2.3616316528975299</v>
      </c>
      <c r="AO65" s="246">
        <v>8.6907462524539305</v>
      </c>
      <c r="AP65" s="249">
        <v>2.5699225073344301</v>
      </c>
      <c r="AQ65" s="104"/>
      <c r="AR65" s="104"/>
      <c r="AS65" s="104"/>
      <c r="AT65" s="255"/>
    </row>
    <row r="66" spans="1:46" ht="13" customHeight="1" x14ac:dyDescent="0.25">
      <c r="A66" s="26" t="s">
        <v>445</v>
      </c>
      <c r="B66" s="184">
        <v>2</v>
      </c>
      <c r="C66" s="223">
        <v>29.379769986234699</v>
      </c>
      <c r="D66" s="225">
        <v>4.9163676918492101</v>
      </c>
      <c r="E66" s="223">
        <v>3.48837203661689</v>
      </c>
      <c r="F66" s="225">
        <v>3.61343771626384</v>
      </c>
      <c r="G66" s="223">
        <v>32.338623536575597</v>
      </c>
      <c r="H66" s="225">
        <v>16.506374858187201</v>
      </c>
      <c r="I66" s="223">
        <v>32.3585813573224</v>
      </c>
      <c r="J66" s="225">
        <v>5.3579773328856799</v>
      </c>
      <c r="K66" s="223">
        <v>28.870209320705499</v>
      </c>
      <c r="L66" s="225">
        <v>6.5733747223073298</v>
      </c>
      <c r="M66" s="223">
        <v>32.296731863994701</v>
      </c>
      <c r="N66" s="225">
        <v>5.2182107400422604</v>
      </c>
      <c r="O66" s="223" t="s">
        <v>1058</v>
      </c>
      <c r="P66" s="225" t="s">
        <v>1058</v>
      </c>
      <c r="Q66" s="223" t="s">
        <v>1058</v>
      </c>
      <c r="R66" s="225" t="s">
        <v>1058</v>
      </c>
      <c r="S66" s="223">
        <v>23.675628879359699</v>
      </c>
      <c r="T66" s="225">
        <v>7.7785526820866897</v>
      </c>
      <c r="U66" s="223">
        <v>32.657756475615301</v>
      </c>
      <c r="V66" s="225">
        <v>8.3463284550716708</v>
      </c>
      <c r="W66" s="223">
        <v>36.1917654905305</v>
      </c>
      <c r="X66" s="225">
        <v>10.669197085747401</v>
      </c>
      <c r="Y66" s="223">
        <v>12.516136611170801</v>
      </c>
      <c r="Z66" s="225">
        <v>12.8221323623057</v>
      </c>
      <c r="AA66" s="223">
        <v>0</v>
      </c>
      <c r="AB66" s="225">
        <v>0</v>
      </c>
      <c r="AC66" s="223">
        <v>28.838466771357702</v>
      </c>
      <c r="AD66" s="225">
        <v>8.0823116323036892</v>
      </c>
      <c r="AE66" s="223">
        <v>33.888253844594203</v>
      </c>
      <c r="AF66" s="225">
        <v>6.9677865612565597</v>
      </c>
      <c r="AG66" s="223">
        <v>33.888253844594203</v>
      </c>
      <c r="AH66" s="225">
        <v>6.9677865612565597</v>
      </c>
      <c r="AI66" s="223">
        <v>21.275212273705801</v>
      </c>
      <c r="AJ66" s="225">
        <v>7.6638834806215703</v>
      </c>
      <c r="AK66" s="223">
        <v>37.968931644445</v>
      </c>
      <c r="AL66" s="225">
        <v>8.8712625223126906</v>
      </c>
      <c r="AM66" s="223">
        <v>27.1377860624352</v>
      </c>
      <c r="AN66" s="225">
        <v>10.185758774840901</v>
      </c>
      <c r="AO66" s="223">
        <v>5.8625737887293399</v>
      </c>
      <c r="AP66" s="225">
        <v>13.020584643798101</v>
      </c>
      <c r="AQ66" s="104"/>
      <c r="AR66" s="104"/>
      <c r="AS66" s="104"/>
      <c r="AT66" s="255"/>
    </row>
    <row r="67" spans="1:46" ht="13" customHeight="1" x14ac:dyDescent="0.25">
      <c r="A67" s="26" t="s">
        <v>446</v>
      </c>
      <c r="B67" s="184">
        <v>2</v>
      </c>
      <c r="C67" s="223">
        <v>23.8398116660975</v>
      </c>
      <c r="D67" s="225">
        <v>6.9183022274845101</v>
      </c>
      <c r="E67" s="223" t="s">
        <v>1058</v>
      </c>
      <c r="F67" s="225" t="s">
        <v>1058</v>
      </c>
      <c r="G67" s="223">
        <v>17.921219518277201</v>
      </c>
      <c r="H67" s="225">
        <v>7.8961259239825701</v>
      </c>
      <c r="I67" s="223">
        <v>28.428376911457399</v>
      </c>
      <c r="J67" s="225">
        <v>11.607987954340601</v>
      </c>
      <c r="K67" s="223" t="s">
        <v>1058</v>
      </c>
      <c r="L67" s="225" t="s">
        <v>1058</v>
      </c>
      <c r="M67" s="223" t="s">
        <v>1605</v>
      </c>
      <c r="N67" s="225" t="s">
        <v>1605</v>
      </c>
      <c r="O67" s="223" t="s">
        <v>1605</v>
      </c>
      <c r="P67" s="225" t="s">
        <v>1605</v>
      </c>
      <c r="Q67" s="223" t="s">
        <v>1605</v>
      </c>
      <c r="R67" s="225" t="s">
        <v>1605</v>
      </c>
      <c r="S67" s="223">
        <v>4.3730394835328097</v>
      </c>
      <c r="T67" s="225">
        <v>3.6562684289893399</v>
      </c>
      <c r="U67" s="223">
        <v>29.3102399127715</v>
      </c>
      <c r="V67" s="225">
        <v>10.192797420991401</v>
      </c>
      <c r="W67" s="223">
        <v>28.9423345505848</v>
      </c>
      <c r="X67" s="225">
        <v>12.37284908609</v>
      </c>
      <c r="Y67" s="223">
        <v>24.569295067052</v>
      </c>
      <c r="Z67" s="225">
        <v>12.938756689997501</v>
      </c>
      <c r="AA67" s="223" t="s">
        <v>1058</v>
      </c>
      <c r="AB67" s="225" t="s">
        <v>1058</v>
      </c>
      <c r="AC67" s="223">
        <v>22.216851162516502</v>
      </c>
      <c r="AD67" s="225">
        <v>8.2303613677039493</v>
      </c>
      <c r="AE67" s="223">
        <v>29.406163344099099</v>
      </c>
      <c r="AF67" s="225">
        <v>13.0054093289985</v>
      </c>
      <c r="AG67" s="223" t="s">
        <v>1058</v>
      </c>
      <c r="AH67" s="225" t="s">
        <v>1058</v>
      </c>
      <c r="AI67" s="223">
        <v>27.440515445899901</v>
      </c>
      <c r="AJ67" s="225">
        <v>18.408708901652702</v>
      </c>
      <c r="AK67" s="223">
        <v>16.582403908633498</v>
      </c>
      <c r="AL67" s="225">
        <v>7.3440292454361602</v>
      </c>
      <c r="AM67" s="223">
        <v>33.193363878818403</v>
      </c>
      <c r="AN67" s="225">
        <v>11.827999877671299</v>
      </c>
      <c r="AO67" s="223">
        <v>5.7528484329185003</v>
      </c>
      <c r="AP67" s="225">
        <v>22.213310532007899</v>
      </c>
      <c r="AQ67" s="104"/>
      <c r="AR67" s="104"/>
      <c r="AS67" s="104"/>
      <c r="AT67" s="255"/>
    </row>
    <row r="68" spans="1:46" ht="13" customHeight="1" x14ac:dyDescent="0.25">
      <c r="A68" s="26" t="s">
        <v>447</v>
      </c>
      <c r="B68" s="184">
        <v>2</v>
      </c>
      <c r="C68" s="223">
        <v>33.023472885384798</v>
      </c>
      <c r="D68" s="225">
        <v>6.6903154687413897</v>
      </c>
      <c r="E68" s="223" t="s">
        <v>1058</v>
      </c>
      <c r="F68" s="225" t="s">
        <v>1058</v>
      </c>
      <c r="G68" s="223">
        <v>45.0826084924323</v>
      </c>
      <c r="H68" s="225">
        <v>10.238843428313601</v>
      </c>
      <c r="I68" s="223">
        <v>25.488000242231799</v>
      </c>
      <c r="J68" s="225">
        <v>9.5737762348322999</v>
      </c>
      <c r="K68" s="223" t="s">
        <v>1058</v>
      </c>
      <c r="L68" s="225" t="s">
        <v>1058</v>
      </c>
      <c r="M68" s="223">
        <v>32.313242711494198</v>
      </c>
      <c r="N68" s="225">
        <v>6.7324876592537599</v>
      </c>
      <c r="O68" s="223" t="s">
        <v>1058</v>
      </c>
      <c r="P68" s="225" t="s">
        <v>1058</v>
      </c>
      <c r="Q68" s="223" t="s">
        <v>1058</v>
      </c>
      <c r="R68" s="225" t="s">
        <v>1058</v>
      </c>
      <c r="S68" s="223">
        <v>15.2867137669037</v>
      </c>
      <c r="T68" s="225">
        <v>9.9096073905894997</v>
      </c>
      <c r="U68" s="223">
        <v>39.191118642392901</v>
      </c>
      <c r="V68" s="225">
        <v>10.1128743096757</v>
      </c>
      <c r="W68" s="223">
        <v>58.726421494830902</v>
      </c>
      <c r="X68" s="225">
        <v>12.8479632476585</v>
      </c>
      <c r="Y68" s="223">
        <v>43.4397077279272</v>
      </c>
      <c r="Z68" s="225">
        <v>16.216054025717</v>
      </c>
      <c r="AA68" s="223">
        <v>12.489070624529999</v>
      </c>
      <c r="AB68" s="225">
        <v>13.774408551578</v>
      </c>
      <c r="AC68" s="223">
        <v>28.116051817444799</v>
      </c>
      <c r="AD68" s="225">
        <v>8.1206280582101993</v>
      </c>
      <c r="AE68" s="223">
        <v>55.3951351067671</v>
      </c>
      <c r="AF68" s="225">
        <v>12.3971038245933</v>
      </c>
      <c r="AG68" s="223">
        <v>42.906064482237099</v>
      </c>
      <c r="AH68" s="225">
        <v>18.730145290446401</v>
      </c>
      <c r="AI68" s="223">
        <v>18.338476296699699</v>
      </c>
      <c r="AJ68" s="225">
        <v>16.395767353640998</v>
      </c>
      <c r="AK68" s="223">
        <v>38.467979784742397</v>
      </c>
      <c r="AL68" s="225">
        <v>8.4203987168049999</v>
      </c>
      <c r="AM68" s="223">
        <v>31.755126973513601</v>
      </c>
      <c r="AN68" s="225">
        <v>13.9775182338674</v>
      </c>
      <c r="AO68" s="223">
        <v>13.4166506768139</v>
      </c>
      <c r="AP68" s="225">
        <v>21.990646557522201</v>
      </c>
      <c r="AQ68" s="104"/>
      <c r="AR68" s="104"/>
      <c r="AS68" s="104"/>
      <c r="AT68" s="255"/>
    </row>
    <row r="69" spans="1:46" ht="13" customHeight="1" x14ac:dyDescent="0.25">
      <c r="A69" s="27" t="s">
        <v>448</v>
      </c>
      <c r="B69" s="200">
        <v>2</v>
      </c>
      <c r="C69" s="233">
        <v>47.614446860875503</v>
      </c>
      <c r="D69" s="234">
        <v>5.1534631604609196</v>
      </c>
      <c r="E69" s="233">
        <v>19.039976894188001</v>
      </c>
      <c r="F69" s="234">
        <v>9.6744373465178892</v>
      </c>
      <c r="G69" s="233">
        <v>54.370232300704103</v>
      </c>
      <c r="H69" s="234">
        <v>6.7930828499896503</v>
      </c>
      <c r="I69" s="233">
        <v>48.347912054282098</v>
      </c>
      <c r="J69" s="234">
        <v>11.499057188382899</v>
      </c>
      <c r="K69" s="233">
        <v>29.307935160094001</v>
      </c>
      <c r="L69" s="234">
        <v>15.608709199148601</v>
      </c>
      <c r="M69" s="233">
        <v>49.0119091412109</v>
      </c>
      <c r="N69" s="234">
        <v>5.5337563829771499</v>
      </c>
      <c r="O69" s="233" t="s">
        <v>1058</v>
      </c>
      <c r="P69" s="234" t="s">
        <v>1058</v>
      </c>
      <c r="Q69" s="233" t="s">
        <v>1058</v>
      </c>
      <c r="R69" s="234" t="s">
        <v>1058</v>
      </c>
      <c r="S69" s="233">
        <v>34.285953064995198</v>
      </c>
      <c r="T69" s="234">
        <v>6.8162764373799298</v>
      </c>
      <c r="U69" s="233">
        <v>74.1588890328117</v>
      </c>
      <c r="V69" s="234">
        <v>9.2608861702022196</v>
      </c>
      <c r="W69" s="233" t="s">
        <v>1058</v>
      </c>
      <c r="X69" s="234" t="s">
        <v>1058</v>
      </c>
      <c r="Y69" s="233" t="s">
        <v>1058</v>
      </c>
      <c r="Z69" s="234" t="s">
        <v>1058</v>
      </c>
      <c r="AA69" s="233">
        <v>29.023937584200901</v>
      </c>
      <c r="AB69" s="234">
        <v>14.3638701088103</v>
      </c>
      <c r="AC69" s="233">
        <v>48.617824304214999</v>
      </c>
      <c r="AD69" s="234">
        <v>6.1202366466544698</v>
      </c>
      <c r="AE69" s="233">
        <v>54.011389044302199</v>
      </c>
      <c r="AF69" s="234">
        <v>13.980859191829801</v>
      </c>
      <c r="AG69" s="233">
        <v>24.987451460101301</v>
      </c>
      <c r="AH69" s="234">
        <v>19.578784226923599</v>
      </c>
      <c r="AI69" s="233">
        <v>34.467108500944299</v>
      </c>
      <c r="AJ69" s="234">
        <v>7.1814354797144002</v>
      </c>
      <c r="AK69" s="233">
        <v>62.7946642085181</v>
      </c>
      <c r="AL69" s="234">
        <v>7.6367907483322099</v>
      </c>
      <c r="AM69" s="233" t="s">
        <v>1058</v>
      </c>
      <c r="AN69" s="234" t="s">
        <v>1058</v>
      </c>
      <c r="AO69" s="233" t="s">
        <v>1058</v>
      </c>
      <c r="AP69" s="234" t="s">
        <v>1058</v>
      </c>
      <c r="AQ69" s="251"/>
      <c r="AR69" s="251"/>
      <c r="AS69" s="251"/>
      <c r="AT69" s="256"/>
    </row>
    <row r="70" spans="1:46" ht="13" customHeight="1" x14ac:dyDescent="0.25">
      <c r="A70" s="26"/>
      <c r="B70" s="188"/>
      <c r="C70" s="223" t="s">
        <v>2008</v>
      </c>
      <c r="D70" s="225" t="s">
        <v>2009</v>
      </c>
      <c r="E70" s="223" t="s">
        <v>2046</v>
      </c>
      <c r="F70" s="225" t="s">
        <v>2047</v>
      </c>
      <c r="G70" s="223" t="s">
        <v>2048</v>
      </c>
      <c r="H70" s="225" t="s">
        <v>2049</v>
      </c>
      <c r="I70" s="223" t="s">
        <v>2050</v>
      </c>
      <c r="J70" s="225" t="s">
        <v>2051</v>
      </c>
      <c r="K70" s="223" t="s">
        <v>2052</v>
      </c>
      <c r="L70" s="225" t="s">
        <v>2053</v>
      </c>
      <c r="M70" s="223" t="s">
        <v>2054</v>
      </c>
      <c r="N70" s="225" t="s">
        <v>2055</v>
      </c>
      <c r="O70" s="223" t="s">
        <v>2056</v>
      </c>
      <c r="P70" s="225" t="s">
        <v>2057</v>
      </c>
      <c r="Q70" s="223" t="s">
        <v>2058</v>
      </c>
      <c r="R70" s="225" t="s">
        <v>2059</v>
      </c>
      <c r="S70" s="223" t="s">
        <v>2060</v>
      </c>
      <c r="T70" s="225" t="s">
        <v>2061</v>
      </c>
      <c r="U70" s="223" t="s">
        <v>2062</v>
      </c>
      <c r="V70" s="225" t="s">
        <v>2063</v>
      </c>
      <c r="W70" s="223" t="s">
        <v>2064</v>
      </c>
      <c r="X70" s="225" t="s">
        <v>2065</v>
      </c>
      <c r="Y70" s="223" t="s">
        <v>2066</v>
      </c>
      <c r="Z70" s="225" t="s">
        <v>2067</v>
      </c>
      <c r="AA70" s="223" t="s">
        <v>2068</v>
      </c>
      <c r="AB70" s="225" t="s">
        <v>2069</v>
      </c>
      <c r="AC70" s="223" t="s">
        <v>2070</v>
      </c>
      <c r="AD70" s="225" t="s">
        <v>2071</v>
      </c>
      <c r="AE70" s="223" t="s">
        <v>2072</v>
      </c>
      <c r="AF70" s="225" t="s">
        <v>2073</v>
      </c>
      <c r="AG70" s="223" t="s">
        <v>2074</v>
      </c>
      <c r="AH70" s="225" t="s">
        <v>2075</v>
      </c>
      <c r="AI70" s="223" t="s">
        <v>2076</v>
      </c>
      <c r="AJ70" s="225" t="s">
        <v>2077</v>
      </c>
      <c r="AK70" s="223" t="s">
        <v>2078</v>
      </c>
      <c r="AL70" s="225" t="s">
        <v>2079</v>
      </c>
      <c r="AM70" s="223" t="s">
        <v>2080</v>
      </c>
      <c r="AN70" s="225" t="s">
        <v>2081</v>
      </c>
      <c r="AO70" s="223" t="s">
        <v>2082</v>
      </c>
      <c r="AP70" s="225" t="s">
        <v>2083</v>
      </c>
      <c r="AQ70" s="223" t="s">
        <v>2022</v>
      </c>
      <c r="AR70" s="225" t="s">
        <v>2023</v>
      </c>
      <c r="AS70" s="104" t="s">
        <v>2036</v>
      </c>
      <c r="AT70" s="255" t="s">
        <v>2037</v>
      </c>
    </row>
    <row r="71" spans="1:46" ht="13" customHeight="1" x14ac:dyDescent="0.25">
      <c r="A71" s="26" t="s">
        <v>392</v>
      </c>
      <c r="B71" s="188">
        <v>1</v>
      </c>
      <c r="C71" s="223">
        <v>17.632472659717301</v>
      </c>
      <c r="D71" s="225">
        <v>3.19455771350309</v>
      </c>
      <c r="E71" s="223">
        <v>32.601669642022699</v>
      </c>
      <c r="F71" s="225">
        <v>14.5316430373858</v>
      </c>
      <c r="G71" s="223">
        <v>22.066371994986401</v>
      </c>
      <c r="H71" s="225">
        <v>7.06101097222487</v>
      </c>
      <c r="I71" s="223">
        <v>13.969910727621199</v>
      </c>
      <c r="J71" s="225">
        <v>3.47988537430972</v>
      </c>
      <c r="K71" s="223">
        <v>-18.631758914401502</v>
      </c>
      <c r="L71" s="225">
        <v>14.9399519378925</v>
      </c>
      <c r="M71" s="223">
        <v>18.3692679265226</v>
      </c>
      <c r="N71" s="225">
        <v>3.98142362230316</v>
      </c>
      <c r="O71" s="223">
        <v>16.646789318738001</v>
      </c>
      <c r="P71" s="225">
        <v>5.5441373576782498</v>
      </c>
      <c r="Q71" s="223">
        <v>-1.7224786077846499</v>
      </c>
      <c r="R71" s="225">
        <v>6.8200376046279301</v>
      </c>
      <c r="S71" s="223">
        <v>10.5356158119437</v>
      </c>
      <c r="T71" s="225">
        <v>3.59835522859419</v>
      </c>
      <c r="U71" s="223">
        <v>16.116056051169799</v>
      </c>
      <c r="V71" s="225">
        <v>6.3638929761393204</v>
      </c>
      <c r="W71" s="223">
        <v>27.363635697213802</v>
      </c>
      <c r="X71" s="225">
        <v>7.5738754876701</v>
      </c>
      <c r="Y71" s="223">
        <v>16.828019885269999</v>
      </c>
      <c r="Z71" s="225">
        <v>8.4259995679915392</v>
      </c>
      <c r="AA71" s="223">
        <v>19.209126721320999</v>
      </c>
      <c r="AB71" s="225">
        <v>10.0007360820169</v>
      </c>
      <c r="AC71" s="223">
        <v>10.1799414654839</v>
      </c>
      <c r="AD71" s="225">
        <v>3.3932832696291499</v>
      </c>
      <c r="AE71" s="223">
        <v>29.342597124946</v>
      </c>
      <c r="AF71" s="225">
        <v>6.7700869438822604</v>
      </c>
      <c r="AG71" s="223">
        <v>10.133470403624999</v>
      </c>
      <c r="AH71" s="225">
        <v>11.2389550546129</v>
      </c>
      <c r="AI71" s="223">
        <v>17.6585639886321</v>
      </c>
      <c r="AJ71" s="225">
        <v>5.8358927666326803</v>
      </c>
      <c r="AK71" s="223">
        <v>11.7654113397129</v>
      </c>
      <c r="AL71" s="225">
        <v>3.9243888753018799</v>
      </c>
      <c r="AM71" s="223">
        <v>29.656294149475698</v>
      </c>
      <c r="AN71" s="225">
        <v>8.8478769740030607</v>
      </c>
      <c r="AO71" s="223">
        <v>11.9977301608436</v>
      </c>
      <c r="AP71" s="225">
        <v>10.5231005548209</v>
      </c>
      <c r="AQ71" s="223">
        <v>-26.818504979246502</v>
      </c>
      <c r="AR71" s="225">
        <v>5.18263049878425</v>
      </c>
      <c r="AS71" s="104"/>
      <c r="AT71" s="255"/>
    </row>
    <row r="72" spans="1:46" ht="13" customHeight="1" x14ac:dyDescent="0.25">
      <c r="A72" s="26" t="s">
        <v>396</v>
      </c>
      <c r="B72" s="188">
        <v>1</v>
      </c>
      <c r="C72" s="223">
        <v>12.696163832570599</v>
      </c>
      <c r="D72" s="225">
        <v>2.30758238150512</v>
      </c>
      <c r="E72" s="223">
        <v>12.973358062250499</v>
      </c>
      <c r="F72" s="225">
        <v>5.2001910116134002</v>
      </c>
      <c r="G72" s="223">
        <v>12.4210550008273</v>
      </c>
      <c r="H72" s="225">
        <v>2.8483166659503798</v>
      </c>
      <c r="I72" s="223">
        <v>13.6287834045142</v>
      </c>
      <c r="J72" s="225">
        <v>5.3501103488975197</v>
      </c>
      <c r="K72" s="223">
        <v>0.65542534226372795</v>
      </c>
      <c r="L72" s="225">
        <v>7.4219297453142596</v>
      </c>
      <c r="M72" s="223">
        <v>14.082459748400399</v>
      </c>
      <c r="N72" s="225">
        <v>3.4273425141809399</v>
      </c>
      <c r="O72" s="223">
        <v>11.2504851680903</v>
      </c>
      <c r="P72" s="225">
        <v>3.06577308237976</v>
      </c>
      <c r="Q72" s="223">
        <v>-2.8319745803101202</v>
      </c>
      <c r="R72" s="225">
        <v>4.5881863226292596</v>
      </c>
      <c r="S72" s="223">
        <v>10.763074080919999</v>
      </c>
      <c r="T72" s="225">
        <v>3.3151654458497299</v>
      </c>
      <c r="U72" s="223">
        <v>7.2622159965420598</v>
      </c>
      <c r="V72" s="225">
        <v>3.07854302010968</v>
      </c>
      <c r="W72" s="223">
        <v>23.032130496237301</v>
      </c>
      <c r="X72" s="225">
        <v>5.8705974638311904</v>
      </c>
      <c r="Y72" s="223">
        <v>12.2690564153173</v>
      </c>
      <c r="Z72" s="225">
        <v>6.6320460727031501</v>
      </c>
      <c r="AA72" s="223">
        <v>12.246715428775101</v>
      </c>
      <c r="AB72" s="225">
        <v>8.4529453884065795</v>
      </c>
      <c r="AC72" s="223">
        <v>9.7809676729735493</v>
      </c>
      <c r="AD72" s="225">
        <v>2.6949467795683302</v>
      </c>
      <c r="AE72" s="223">
        <v>15.390569126021299</v>
      </c>
      <c r="AF72" s="225">
        <v>3.64782490498333</v>
      </c>
      <c r="AG72" s="223">
        <v>3.1438536972462399</v>
      </c>
      <c r="AH72" s="225">
        <v>9.2857101043626802</v>
      </c>
      <c r="AI72" s="223">
        <v>11.3027407763539</v>
      </c>
      <c r="AJ72" s="225">
        <v>3.41699625577193</v>
      </c>
      <c r="AK72" s="223">
        <v>15.7743548122818</v>
      </c>
      <c r="AL72" s="225">
        <v>3.5952017261165299</v>
      </c>
      <c r="AM72" s="223">
        <v>6.5950454156342104</v>
      </c>
      <c r="AN72" s="225">
        <v>4.1144736064414698</v>
      </c>
      <c r="AO72" s="223">
        <v>-4.7076953607196801</v>
      </c>
      <c r="AP72" s="225">
        <v>5.16239602733698</v>
      </c>
      <c r="AQ72" s="223">
        <v>-35.496431327731599</v>
      </c>
      <c r="AR72" s="225">
        <v>4.0980235692602403</v>
      </c>
      <c r="AS72" s="104"/>
      <c r="AT72" s="255"/>
    </row>
    <row r="73" spans="1:46" ht="13" customHeight="1" x14ac:dyDescent="0.25">
      <c r="A73" s="210" t="s">
        <v>398</v>
      </c>
      <c r="B73" s="188">
        <v>1</v>
      </c>
      <c r="C73" s="223">
        <v>10.6263746109019</v>
      </c>
      <c r="D73" s="225">
        <v>2.9537879341797399</v>
      </c>
      <c r="E73" s="223">
        <v>2.7242355582523499</v>
      </c>
      <c r="F73" s="225">
        <v>2.87619948946592</v>
      </c>
      <c r="G73" s="223">
        <v>12.9140052150945</v>
      </c>
      <c r="H73" s="225">
        <v>4.2048579787601401</v>
      </c>
      <c r="I73" s="223">
        <v>10.9171063548606</v>
      </c>
      <c r="J73" s="225">
        <v>6.5037097555154002</v>
      </c>
      <c r="K73" s="223">
        <v>8.1928707966082097</v>
      </c>
      <c r="L73" s="225">
        <v>7.1390657356699903</v>
      </c>
      <c r="M73" s="223">
        <v>9.6993669842896999</v>
      </c>
      <c r="N73" s="225">
        <v>3.3734117379820701</v>
      </c>
      <c r="O73" s="223">
        <v>12.1785635461548</v>
      </c>
      <c r="P73" s="225">
        <v>5.5073321595356699</v>
      </c>
      <c r="Q73" s="223">
        <v>2.4791965618650602</v>
      </c>
      <c r="R73" s="225">
        <v>6.4533535669996596</v>
      </c>
      <c r="S73" s="223">
        <v>4.9957608023375197</v>
      </c>
      <c r="T73" s="225">
        <v>3.0150861558913302</v>
      </c>
      <c r="U73" s="223">
        <v>6.2442883145807597</v>
      </c>
      <c r="V73" s="225">
        <v>4.6754951507654798</v>
      </c>
      <c r="W73" s="223">
        <v>19.701497657302699</v>
      </c>
      <c r="X73" s="225">
        <v>6.6980122385958296</v>
      </c>
      <c r="Y73" s="223">
        <v>14.705736854965201</v>
      </c>
      <c r="Z73" s="225">
        <v>7.3826256229468497</v>
      </c>
      <c r="AA73" s="223">
        <v>6.7565846981771802</v>
      </c>
      <c r="AB73" s="225">
        <v>6.7809235372006098</v>
      </c>
      <c r="AC73" s="223">
        <v>5.7201903281779396</v>
      </c>
      <c r="AD73" s="225">
        <v>2.9735744651105298</v>
      </c>
      <c r="AE73" s="223">
        <v>14.531198715793501</v>
      </c>
      <c r="AF73" s="225">
        <v>5.0339044691020502</v>
      </c>
      <c r="AG73" s="223">
        <v>7.7746140176162903</v>
      </c>
      <c r="AH73" s="225">
        <v>8.3948654237323996</v>
      </c>
      <c r="AI73" s="223">
        <v>13.793290777991301</v>
      </c>
      <c r="AJ73" s="225">
        <v>6.2597808846999099</v>
      </c>
      <c r="AK73" s="223">
        <v>8.9879954194617593</v>
      </c>
      <c r="AL73" s="225">
        <v>3.6068714874558001</v>
      </c>
      <c r="AM73" s="223">
        <v>6.6699049474139498</v>
      </c>
      <c r="AN73" s="225">
        <v>4.9290922833227899</v>
      </c>
      <c r="AO73" s="223">
        <v>-7.1233858305773197</v>
      </c>
      <c r="AP73" s="225">
        <v>7.9521791603023297</v>
      </c>
      <c r="AQ73" s="223">
        <v>-27.010559612640002</v>
      </c>
      <c r="AR73" s="225">
        <v>5.2539971054591001</v>
      </c>
      <c r="AS73" s="104"/>
      <c r="AT73" s="255"/>
    </row>
    <row r="74" spans="1:46" ht="13" customHeight="1" x14ac:dyDescent="0.25">
      <c r="A74" s="26" t="s">
        <v>399</v>
      </c>
      <c r="B74" s="188">
        <v>1</v>
      </c>
      <c r="C74" s="223">
        <v>5.6888439116781697</v>
      </c>
      <c r="D74" s="225">
        <v>1.7998990299992399</v>
      </c>
      <c r="E74" s="223">
        <v>4.5950234504978704</v>
      </c>
      <c r="F74" s="225">
        <v>3.1624550739107899</v>
      </c>
      <c r="G74" s="223">
        <v>4.9171723239771197</v>
      </c>
      <c r="H74" s="225">
        <v>2.34253610833674</v>
      </c>
      <c r="I74" s="223">
        <v>7.0867200801683001</v>
      </c>
      <c r="J74" s="225">
        <v>3.4826318072618299</v>
      </c>
      <c r="K74" s="223">
        <v>2.4916966296704302</v>
      </c>
      <c r="L74" s="225">
        <v>4.7713637280513996</v>
      </c>
      <c r="M74" s="223">
        <v>7.7723826518353096</v>
      </c>
      <c r="N74" s="225">
        <v>2.4523974289694999</v>
      </c>
      <c r="O74" s="223">
        <v>0</v>
      </c>
      <c r="P74" s="225">
        <v>0</v>
      </c>
      <c r="Q74" s="223">
        <v>-7.7723826518353096</v>
      </c>
      <c r="R74" s="225">
        <v>2.4523974289694999</v>
      </c>
      <c r="S74" s="223">
        <v>0</v>
      </c>
      <c r="T74" s="225">
        <v>0</v>
      </c>
      <c r="U74" s="223">
        <v>9.6294766579348199</v>
      </c>
      <c r="V74" s="225">
        <v>4.6675496682095403</v>
      </c>
      <c r="W74" s="223">
        <v>12.5007923932442</v>
      </c>
      <c r="X74" s="225">
        <v>4.9060562232595704</v>
      </c>
      <c r="Y74" s="223">
        <v>12.5007923932442</v>
      </c>
      <c r="Z74" s="225">
        <v>4.9060562232595704</v>
      </c>
      <c r="AA74" s="223">
        <v>1.9121706047109199</v>
      </c>
      <c r="AB74" s="225">
        <v>1.21238613518423</v>
      </c>
      <c r="AC74" s="223">
        <v>10.3995389132425</v>
      </c>
      <c r="AD74" s="225">
        <v>4.5613490286749201</v>
      </c>
      <c r="AE74" s="223">
        <v>8.9106812104872493</v>
      </c>
      <c r="AF74" s="225">
        <v>5.0090984206375202</v>
      </c>
      <c r="AG74" s="223">
        <v>6.99851060577633</v>
      </c>
      <c r="AH74" s="225">
        <v>5.2532125676395296</v>
      </c>
      <c r="AI74" s="223">
        <v>3.2254853462680799</v>
      </c>
      <c r="AJ74" s="225">
        <v>1.4107348915940801</v>
      </c>
      <c r="AK74" s="223">
        <v>12.2925808831798</v>
      </c>
      <c r="AL74" s="225">
        <v>5.5079447784992599</v>
      </c>
      <c r="AM74" s="223">
        <v>12.021615966580301</v>
      </c>
      <c r="AN74" s="225">
        <v>12.917757692588101</v>
      </c>
      <c r="AO74" s="223">
        <v>8.7961306203122192</v>
      </c>
      <c r="AP74" s="225">
        <v>12.9995069490497</v>
      </c>
      <c r="AQ74" s="223">
        <v>-11.429965556573</v>
      </c>
      <c r="AR74" s="225">
        <v>3.2078650331432601</v>
      </c>
      <c r="AS74" s="104"/>
      <c r="AT74" s="255"/>
    </row>
    <row r="75" spans="1:46" ht="13" customHeight="1" x14ac:dyDescent="0.25">
      <c r="A75" s="26" t="s">
        <v>410</v>
      </c>
      <c r="B75" s="188">
        <v>1</v>
      </c>
      <c r="C75" s="223">
        <v>1.55604309152126</v>
      </c>
      <c r="D75" s="225">
        <v>0.79913483607674995</v>
      </c>
      <c r="E75" s="223">
        <v>1.4753095428359</v>
      </c>
      <c r="F75" s="225">
        <v>1.4733822766139699</v>
      </c>
      <c r="G75" s="223">
        <v>0.86405802596548598</v>
      </c>
      <c r="H75" s="225">
        <v>0.857837549712817</v>
      </c>
      <c r="I75" s="223">
        <v>5.5423466416622302</v>
      </c>
      <c r="J75" s="225">
        <v>4.1777964897171902</v>
      </c>
      <c r="K75" s="223">
        <v>4.0670370988263302</v>
      </c>
      <c r="L75" s="225">
        <v>4.4244086723436498</v>
      </c>
      <c r="M75" s="223">
        <v>1.83028918702806</v>
      </c>
      <c r="N75" s="225">
        <v>0.93687788731941002</v>
      </c>
      <c r="O75" s="223">
        <v>0</v>
      </c>
      <c r="P75" s="225">
        <v>0</v>
      </c>
      <c r="Q75" s="223">
        <v>-1.83028918702806</v>
      </c>
      <c r="R75" s="225">
        <v>0.93687788731941002</v>
      </c>
      <c r="S75" s="223">
        <v>0</v>
      </c>
      <c r="T75" s="225">
        <v>0</v>
      </c>
      <c r="U75" s="223">
        <v>2.5502541663871399</v>
      </c>
      <c r="V75" s="225">
        <v>1.8218988458231</v>
      </c>
      <c r="W75" s="223">
        <v>1.8818079492420099</v>
      </c>
      <c r="X75" s="225">
        <v>1.8569092356877399</v>
      </c>
      <c r="Y75" s="223">
        <v>1.8818079492420099</v>
      </c>
      <c r="Z75" s="225">
        <v>1.8569092356877399</v>
      </c>
      <c r="AA75" s="223">
        <v>1.39293415335181</v>
      </c>
      <c r="AB75" s="225">
        <v>1.3910565806281201</v>
      </c>
      <c r="AC75" s="223">
        <v>1.30425759393782</v>
      </c>
      <c r="AD75" s="225">
        <v>0.92797718328317902</v>
      </c>
      <c r="AE75" s="223">
        <v>2.3482590507252699</v>
      </c>
      <c r="AF75" s="225">
        <v>2.3330359201767701</v>
      </c>
      <c r="AG75" s="223">
        <v>0.95532489737346604</v>
      </c>
      <c r="AH75" s="225">
        <v>2.70476377032226</v>
      </c>
      <c r="AI75" s="223">
        <v>1.0801228299849499</v>
      </c>
      <c r="AJ75" s="225">
        <v>1.0776076995992001</v>
      </c>
      <c r="AK75" s="223">
        <v>1.27521204503359</v>
      </c>
      <c r="AL75" s="225">
        <v>0.91849113274732297</v>
      </c>
      <c r="AM75" s="223">
        <v>3.7708441204229701</v>
      </c>
      <c r="AN75" s="225">
        <v>3.69369620314531</v>
      </c>
      <c r="AO75" s="223">
        <v>2.6907212904380202</v>
      </c>
      <c r="AP75" s="225">
        <v>3.84282622642601</v>
      </c>
      <c r="AQ75" s="223">
        <v>-25.8434461065006</v>
      </c>
      <c r="AR75" s="225">
        <v>3.9335429894185698</v>
      </c>
      <c r="AS75" s="104"/>
      <c r="AT75" s="255"/>
    </row>
    <row r="76" spans="1:46" ht="13" customHeight="1" x14ac:dyDescent="0.25">
      <c r="A76" s="26" t="s">
        <v>415</v>
      </c>
      <c r="B76" s="188">
        <v>1</v>
      </c>
      <c r="C76" s="223">
        <v>0.16079831184002</v>
      </c>
      <c r="D76" s="225">
        <v>0.16088959684724399</v>
      </c>
      <c r="E76" s="223" t="s">
        <v>1058</v>
      </c>
      <c r="F76" s="225" t="s">
        <v>1058</v>
      </c>
      <c r="G76" s="223">
        <v>0</v>
      </c>
      <c r="H76" s="225">
        <v>0</v>
      </c>
      <c r="I76" s="223">
        <v>0.26855183172321101</v>
      </c>
      <c r="J76" s="225">
        <v>0.268462428546902</v>
      </c>
      <c r="K76" s="223" t="s">
        <v>1058</v>
      </c>
      <c r="L76" s="225" t="s">
        <v>1058</v>
      </c>
      <c r="M76" s="223">
        <v>0.16321539771496901</v>
      </c>
      <c r="N76" s="225">
        <v>0.16335019380377</v>
      </c>
      <c r="O76" s="223" t="s">
        <v>1058</v>
      </c>
      <c r="P76" s="225" t="s">
        <v>1058</v>
      </c>
      <c r="Q76" s="223" t="s">
        <v>1058</v>
      </c>
      <c r="R76" s="225" t="s">
        <v>1058</v>
      </c>
      <c r="S76" s="223">
        <v>0</v>
      </c>
      <c r="T76" s="225">
        <v>0</v>
      </c>
      <c r="U76" s="223">
        <v>0.99837091213788698</v>
      </c>
      <c r="V76" s="225">
        <v>1.0147878215653101</v>
      </c>
      <c r="W76" s="223" t="s">
        <v>1058</v>
      </c>
      <c r="X76" s="225" t="s">
        <v>1058</v>
      </c>
      <c r="Y76" s="223" t="s">
        <v>1058</v>
      </c>
      <c r="Z76" s="225" t="s">
        <v>1058</v>
      </c>
      <c r="AA76" s="223">
        <v>0</v>
      </c>
      <c r="AB76" s="225">
        <v>0</v>
      </c>
      <c r="AC76" s="223">
        <v>0.31299351489365401</v>
      </c>
      <c r="AD76" s="225">
        <v>0.316528183847746</v>
      </c>
      <c r="AE76" s="223" t="s">
        <v>494</v>
      </c>
      <c r="AF76" s="225" t="s">
        <v>494</v>
      </c>
      <c r="AG76" s="223" t="s">
        <v>494</v>
      </c>
      <c r="AH76" s="225" t="s">
        <v>494</v>
      </c>
      <c r="AI76" s="223">
        <v>0.22427175693158</v>
      </c>
      <c r="AJ76" s="225">
        <v>0.22527052976711601</v>
      </c>
      <c r="AK76" s="223">
        <v>0</v>
      </c>
      <c r="AL76" s="225">
        <v>0</v>
      </c>
      <c r="AM76" s="223" t="s">
        <v>1058</v>
      </c>
      <c r="AN76" s="225" t="s">
        <v>1058</v>
      </c>
      <c r="AO76" s="223" t="s">
        <v>1058</v>
      </c>
      <c r="AP76" s="225" t="s">
        <v>1058</v>
      </c>
      <c r="AQ76" s="223">
        <v>-1.0217230377286799</v>
      </c>
      <c r="AR76" s="225">
        <v>0.84418587191540295</v>
      </c>
      <c r="AS76" s="104"/>
      <c r="AT76" s="255"/>
    </row>
    <row r="77" spans="1:46" ht="13" customHeight="1" x14ac:dyDescent="0.25">
      <c r="A77" s="26" t="s">
        <v>417</v>
      </c>
      <c r="B77" s="188">
        <v>1</v>
      </c>
      <c r="C77" s="223">
        <v>0</v>
      </c>
      <c r="D77" s="225">
        <v>0</v>
      </c>
      <c r="E77" s="223">
        <v>0</v>
      </c>
      <c r="F77" s="225">
        <v>0</v>
      </c>
      <c r="G77" s="223">
        <v>0</v>
      </c>
      <c r="H77" s="225">
        <v>0</v>
      </c>
      <c r="I77" s="223">
        <v>0</v>
      </c>
      <c r="J77" s="225">
        <v>0</v>
      </c>
      <c r="K77" s="223">
        <v>0</v>
      </c>
      <c r="L77" s="225">
        <v>0</v>
      </c>
      <c r="M77" s="223">
        <v>0</v>
      </c>
      <c r="N77" s="225">
        <v>0</v>
      </c>
      <c r="O77" s="223" t="s">
        <v>494</v>
      </c>
      <c r="P77" s="225" t="s">
        <v>494</v>
      </c>
      <c r="Q77" s="223" t="s">
        <v>494</v>
      </c>
      <c r="R77" s="225" t="s">
        <v>494</v>
      </c>
      <c r="S77" s="223">
        <v>0</v>
      </c>
      <c r="T77" s="225">
        <v>0</v>
      </c>
      <c r="U77" s="223">
        <v>0</v>
      </c>
      <c r="V77" s="225">
        <v>0</v>
      </c>
      <c r="W77" s="223">
        <v>0</v>
      </c>
      <c r="X77" s="225">
        <v>0</v>
      </c>
      <c r="Y77" s="223">
        <v>0</v>
      </c>
      <c r="Z77" s="225">
        <v>0</v>
      </c>
      <c r="AA77" s="223">
        <v>0</v>
      </c>
      <c r="AB77" s="225">
        <v>0</v>
      </c>
      <c r="AC77" s="223">
        <v>0</v>
      </c>
      <c r="AD77" s="225">
        <v>0</v>
      </c>
      <c r="AE77" s="223" t="s">
        <v>1058</v>
      </c>
      <c r="AF77" s="225" t="s">
        <v>1058</v>
      </c>
      <c r="AG77" s="223" t="s">
        <v>1058</v>
      </c>
      <c r="AH77" s="225" t="s">
        <v>1058</v>
      </c>
      <c r="AI77" s="223">
        <v>0</v>
      </c>
      <c r="AJ77" s="225">
        <v>0</v>
      </c>
      <c r="AK77" s="223" t="s">
        <v>1058</v>
      </c>
      <c r="AL77" s="225" t="s">
        <v>1058</v>
      </c>
      <c r="AM77" s="223" t="s">
        <v>1058</v>
      </c>
      <c r="AN77" s="225" t="s">
        <v>1058</v>
      </c>
      <c r="AO77" s="223" t="s">
        <v>1058</v>
      </c>
      <c r="AP77" s="225" t="s">
        <v>1058</v>
      </c>
      <c r="AQ77" s="223">
        <v>-0.77806725237708096</v>
      </c>
      <c r="AR77" s="225">
        <v>0.78050431809608201</v>
      </c>
      <c r="AS77" s="104"/>
      <c r="AT77" s="255"/>
    </row>
    <row r="78" spans="1:46" ht="13" customHeight="1" x14ac:dyDescent="0.25">
      <c r="A78" s="26" t="s">
        <v>423</v>
      </c>
      <c r="B78" s="188">
        <v>1</v>
      </c>
      <c r="C78" s="223">
        <v>2.2052230346941299</v>
      </c>
      <c r="D78" s="225">
        <v>0.69198732209064495</v>
      </c>
      <c r="E78" s="223">
        <v>1.5199546648929001</v>
      </c>
      <c r="F78" s="225">
        <v>1.1255730833328601</v>
      </c>
      <c r="G78" s="223">
        <v>1.9726508074264699</v>
      </c>
      <c r="H78" s="225">
        <v>1.15627978727736</v>
      </c>
      <c r="I78" s="223">
        <v>3.2020909274787899</v>
      </c>
      <c r="J78" s="225">
        <v>1.6241587812510501</v>
      </c>
      <c r="K78" s="223">
        <v>1.68213626258588</v>
      </c>
      <c r="L78" s="225">
        <v>1.9686722842420601</v>
      </c>
      <c r="M78" s="223">
        <v>2.3250846693703702</v>
      </c>
      <c r="N78" s="225">
        <v>0.86165185989344195</v>
      </c>
      <c r="O78" s="223">
        <v>1.78453957508991</v>
      </c>
      <c r="P78" s="225">
        <v>1.78543823160852</v>
      </c>
      <c r="Q78" s="223">
        <v>-0.54054509428046604</v>
      </c>
      <c r="R78" s="225">
        <v>2.1580306304718602</v>
      </c>
      <c r="S78" s="223">
        <v>0.982191085071346</v>
      </c>
      <c r="T78" s="225">
        <v>0.70044273756225806</v>
      </c>
      <c r="U78" s="223">
        <v>4.8963138462720597</v>
      </c>
      <c r="V78" s="225">
        <v>2.77303422217356</v>
      </c>
      <c r="W78" s="223">
        <v>2.6859916327264499</v>
      </c>
      <c r="X78" s="225">
        <v>1.4614664588533799</v>
      </c>
      <c r="Y78" s="223">
        <v>1.7038005476550999</v>
      </c>
      <c r="Z78" s="225">
        <v>1.6052092087386201</v>
      </c>
      <c r="AA78" s="223">
        <v>0</v>
      </c>
      <c r="AB78" s="225">
        <v>0</v>
      </c>
      <c r="AC78" s="223">
        <v>4.5615916650438102</v>
      </c>
      <c r="AD78" s="225">
        <v>2.0674685489082401</v>
      </c>
      <c r="AE78" s="223">
        <v>1.6358508719323399</v>
      </c>
      <c r="AF78" s="225">
        <v>0.86761199183152404</v>
      </c>
      <c r="AG78" s="223">
        <v>1.6358508719323399</v>
      </c>
      <c r="AH78" s="225">
        <v>0.86761199183152404</v>
      </c>
      <c r="AI78" s="223">
        <v>1.7813422752502599</v>
      </c>
      <c r="AJ78" s="225">
        <v>0.67531824058705503</v>
      </c>
      <c r="AK78" s="223">
        <v>16.3780266934953</v>
      </c>
      <c r="AL78" s="225">
        <v>14.603121036920401</v>
      </c>
      <c r="AM78" s="223" t="s">
        <v>1058</v>
      </c>
      <c r="AN78" s="225" t="s">
        <v>1058</v>
      </c>
      <c r="AO78" s="223" t="s">
        <v>1058</v>
      </c>
      <c r="AP78" s="225" t="s">
        <v>1058</v>
      </c>
      <c r="AQ78" s="223">
        <v>-13.6818568527538</v>
      </c>
      <c r="AR78" s="225">
        <v>2.2803438774375602</v>
      </c>
      <c r="AS78" s="104"/>
      <c r="AT78" s="255"/>
    </row>
    <row r="79" spans="1:46" ht="13" customHeight="1" x14ac:dyDescent="0.25">
      <c r="A79" s="26" t="s">
        <v>428</v>
      </c>
      <c r="B79" s="188">
        <v>1</v>
      </c>
      <c r="C79" s="223">
        <v>3.4272304560158302</v>
      </c>
      <c r="D79" s="225">
        <v>1.39654086437214</v>
      </c>
      <c r="E79" s="223">
        <v>1.9376815769117199</v>
      </c>
      <c r="F79" s="225">
        <v>1.9079671496019399</v>
      </c>
      <c r="G79" s="223">
        <v>0</v>
      </c>
      <c r="H79" s="225">
        <v>0</v>
      </c>
      <c r="I79" s="223">
        <v>5.2360070463666002</v>
      </c>
      <c r="J79" s="225">
        <v>2.3131594416642698</v>
      </c>
      <c r="K79" s="223">
        <v>3.29832546945488</v>
      </c>
      <c r="L79" s="225">
        <v>2.9697831996446902</v>
      </c>
      <c r="M79" s="223">
        <v>3.8404508326284801</v>
      </c>
      <c r="N79" s="225">
        <v>1.5610823430270899</v>
      </c>
      <c r="O79" s="223">
        <v>0</v>
      </c>
      <c r="P79" s="225">
        <v>0</v>
      </c>
      <c r="Q79" s="223">
        <v>-3.8404508326284801</v>
      </c>
      <c r="R79" s="225">
        <v>1.5610823430270899</v>
      </c>
      <c r="S79" s="223">
        <v>3.1363421326535001</v>
      </c>
      <c r="T79" s="225">
        <v>1.5718379353074201</v>
      </c>
      <c r="U79" s="223">
        <v>0</v>
      </c>
      <c r="V79" s="225">
        <v>0</v>
      </c>
      <c r="W79" s="223">
        <v>0</v>
      </c>
      <c r="X79" s="225">
        <v>0</v>
      </c>
      <c r="Y79" s="223">
        <v>-3.1363421326535001</v>
      </c>
      <c r="Z79" s="225">
        <v>1.5718379353074201</v>
      </c>
      <c r="AA79" s="223">
        <v>1.7844828145171501</v>
      </c>
      <c r="AB79" s="225">
        <v>1.26451186945413</v>
      </c>
      <c r="AC79" s="223">
        <v>3.8117283613383299</v>
      </c>
      <c r="AD79" s="225">
        <v>3.7497232360495101</v>
      </c>
      <c r="AE79" s="223">
        <v>5.1429600028053803</v>
      </c>
      <c r="AF79" s="225">
        <v>5.0916322265598097</v>
      </c>
      <c r="AG79" s="223">
        <v>3.3584771882882198</v>
      </c>
      <c r="AH79" s="225">
        <v>5.2330983176779604</v>
      </c>
      <c r="AI79" s="223">
        <v>1.8765109672810301</v>
      </c>
      <c r="AJ79" s="225">
        <v>1.0926605118725801</v>
      </c>
      <c r="AK79" s="223" t="s">
        <v>1058</v>
      </c>
      <c r="AL79" s="225" t="s">
        <v>1058</v>
      </c>
      <c r="AM79" s="223" t="s">
        <v>1058</v>
      </c>
      <c r="AN79" s="225" t="s">
        <v>1058</v>
      </c>
      <c r="AO79" s="223" t="s">
        <v>1058</v>
      </c>
      <c r="AP79" s="225" t="s">
        <v>1058</v>
      </c>
      <c r="AQ79" s="223">
        <v>-2.14420343145175</v>
      </c>
      <c r="AR79" s="225">
        <v>1.8795884208693101</v>
      </c>
      <c r="AS79" s="104"/>
      <c r="AT79" s="255"/>
    </row>
    <row r="80" spans="1:46" ht="13" customHeight="1" x14ac:dyDescent="0.25">
      <c r="A80" s="26" t="s">
        <v>433</v>
      </c>
      <c r="B80" s="188">
        <v>1</v>
      </c>
      <c r="C80" s="223">
        <v>14.460422729329601</v>
      </c>
      <c r="D80" s="225">
        <v>3.0507059047312302</v>
      </c>
      <c r="E80" s="223">
        <v>3.0324300788429301</v>
      </c>
      <c r="F80" s="225">
        <v>2.9772844966702299</v>
      </c>
      <c r="G80" s="223">
        <v>18.769398840695501</v>
      </c>
      <c r="H80" s="225">
        <v>4.5062814772203401</v>
      </c>
      <c r="I80" s="223">
        <v>20.903573790566899</v>
      </c>
      <c r="J80" s="225">
        <v>8.6982242637268907</v>
      </c>
      <c r="K80" s="223">
        <v>17.871143711723999</v>
      </c>
      <c r="L80" s="225">
        <v>9.2006407865208608</v>
      </c>
      <c r="M80" s="223">
        <v>14.505448670145601</v>
      </c>
      <c r="N80" s="225">
        <v>3.0551551360919</v>
      </c>
      <c r="O80" s="223" t="s">
        <v>1058</v>
      </c>
      <c r="P80" s="225" t="s">
        <v>1058</v>
      </c>
      <c r="Q80" s="223" t="s">
        <v>1058</v>
      </c>
      <c r="R80" s="225" t="s">
        <v>1058</v>
      </c>
      <c r="S80" s="223">
        <v>11.962848136958399</v>
      </c>
      <c r="T80" s="225">
        <v>3.5553786375020802</v>
      </c>
      <c r="U80" s="223">
        <v>16.043072333515799</v>
      </c>
      <c r="V80" s="225">
        <v>6.23119969290308</v>
      </c>
      <c r="W80" s="223">
        <v>29.754766504130799</v>
      </c>
      <c r="X80" s="225">
        <v>12.991896063963001</v>
      </c>
      <c r="Y80" s="223">
        <v>17.7919183671724</v>
      </c>
      <c r="Z80" s="225">
        <v>13.657158332826199</v>
      </c>
      <c r="AA80" s="223">
        <v>0</v>
      </c>
      <c r="AB80" s="225">
        <v>0</v>
      </c>
      <c r="AC80" s="223">
        <v>15.034788430365101</v>
      </c>
      <c r="AD80" s="225">
        <v>3.6754537585348799</v>
      </c>
      <c r="AE80" s="223">
        <v>19.080658652970801</v>
      </c>
      <c r="AF80" s="225">
        <v>5.9575505620177296</v>
      </c>
      <c r="AG80" s="223">
        <v>19.080658652970801</v>
      </c>
      <c r="AH80" s="225">
        <v>5.9575505620177296</v>
      </c>
      <c r="AI80" s="223">
        <v>12.8229393306123</v>
      </c>
      <c r="AJ80" s="225">
        <v>3.5132983160191298</v>
      </c>
      <c r="AK80" s="223">
        <v>16.818163256678201</v>
      </c>
      <c r="AL80" s="225">
        <v>4.71606850408675</v>
      </c>
      <c r="AM80" s="223" t="s">
        <v>1058</v>
      </c>
      <c r="AN80" s="225" t="s">
        <v>1058</v>
      </c>
      <c r="AO80" s="223" t="s">
        <v>1058</v>
      </c>
      <c r="AP80" s="225" t="s">
        <v>1058</v>
      </c>
      <c r="AQ80" s="223">
        <v>-3.3471539124386398</v>
      </c>
      <c r="AR80" s="225">
        <v>4.2375553686210496</v>
      </c>
      <c r="AS80" s="104"/>
      <c r="AT80" s="255"/>
    </row>
    <row r="81" spans="1:46" ht="13" customHeight="1" x14ac:dyDescent="0.25">
      <c r="A81" s="26" t="s">
        <v>435</v>
      </c>
      <c r="B81" s="188">
        <v>1</v>
      </c>
      <c r="C81" s="223">
        <v>3.10686685599573</v>
      </c>
      <c r="D81" s="225">
        <v>1.0067823019775599</v>
      </c>
      <c r="E81" s="223">
        <v>2.7637737244951301</v>
      </c>
      <c r="F81" s="225">
        <v>2.68894915409623</v>
      </c>
      <c r="G81" s="223">
        <v>4.30199431613807</v>
      </c>
      <c r="H81" s="225">
        <v>1.6240051387428001</v>
      </c>
      <c r="I81" s="223">
        <v>1.06157910034373</v>
      </c>
      <c r="J81" s="225">
        <v>0.95122060410228904</v>
      </c>
      <c r="K81" s="223">
        <v>-1.7021946241514001</v>
      </c>
      <c r="L81" s="225">
        <v>2.83416616817569</v>
      </c>
      <c r="M81" s="223">
        <v>3.9956330746208</v>
      </c>
      <c r="N81" s="225">
        <v>1.3021025551887599</v>
      </c>
      <c r="O81" s="223">
        <v>2.0025343476770999E-2</v>
      </c>
      <c r="P81" s="225">
        <v>1.80343469538613E-3</v>
      </c>
      <c r="Q81" s="223">
        <v>-3.9756077311440201</v>
      </c>
      <c r="R81" s="225">
        <v>1.3019048215656099</v>
      </c>
      <c r="S81" s="223">
        <v>1.6807912024368199</v>
      </c>
      <c r="T81" s="225">
        <v>0.20383611181656999</v>
      </c>
      <c r="U81" s="223">
        <v>2.8069061983648398</v>
      </c>
      <c r="V81" s="225">
        <v>1.9591956578660601</v>
      </c>
      <c r="W81" s="223">
        <v>8.3412427790178398</v>
      </c>
      <c r="X81" s="225">
        <v>4.8448549322790297</v>
      </c>
      <c r="Y81" s="223">
        <v>6.6604515765810204</v>
      </c>
      <c r="Z81" s="225">
        <v>4.8732735519161796</v>
      </c>
      <c r="AA81" s="223">
        <v>4.2139629359338501E-2</v>
      </c>
      <c r="AB81" s="225">
        <v>8.0320840759936108E-3</v>
      </c>
      <c r="AC81" s="223">
        <v>1.8029441581971699</v>
      </c>
      <c r="AD81" s="225">
        <v>1.0151235112176999</v>
      </c>
      <c r="AE81" s="223">
        <v>10.326788605490901</v>
      </c>
      <c r="AF81" s="225">
        <v>5.1710037291911704</v>
      </c>
      <c r="AG81" s="223">
        <v>10.284648976131599</v>
      </c>
      <c r="AH81" s="225">
        <v>5.1709499086627604</v>
      </c>
      <c r="AI81" s="223">
        <v>2.7846836041771601</v>
      </c>
      <c r="AJ81" s="225">
        <v>0.92702497092056901</v>
      </c>
      <c r="AK81" s="223">
        <v>4.1700193497624101</v>
      </c>
      <c r="AL81" s="225">
        <v>2.4656136351959299</v>
      </c>
      <c r="AM81" s="223">
        <v>0</v>
      </c>
      <c r="AN81" s="225">
        <v>0</v>
      </c>
      <c r="AO81" s="223">
        <v>-2.7846836041771601</v>
      </c>
      <c r="AP81" s="225">
        <v>0.92702497092056901</v>
      </c>
      <c r="AQ81" s="223">
        <v>-9.8305741216576106</v>
      </c>
      <c r="AR81" s="225">
        <v>2.3509133814114902</v>
      </c>
      <c r="AS81" s="104"/>
      <c r="AT81" s="255"/>
    </row>
    <row r="82" spans="1:46" ht="13" customHeight="1" x14ac:dyDescent="0.25">
      <c r="A82" s="26" t="s">
        <v>437</v>
      </c>
      <c r="B82" s="188">
        <v>1</v>
      </c>
      <c r="C82" s="223">
        <v>8.5544757786681505</v>
      </c>
      <c r="D82" s="225">
        <v>1.9726550692592899</v>
      </c>
      <c r="E82" s="223">
        <v>1.89174249348255</v>
      </c>
      <c r="F82" s="225">
        <v>1.31393149960417</v>
      </c>
      <c r="G82" s="223">
        <v>5.0746198513020904</v>
      </c>
      <c r="H82" s="225">
        <v>3.5426389466593502</v>
      </c>
      <c r="I82" s="223">
        <v>11.568098693823501</v>
      </c>
      <c r="J82" s="225">
        <v>2.7245812485207699</v>
      </c>
      <c r="K82" s="223">
        <v>9.6763562003409707</v>
      </c>
      <c r="L82" s="225">
        <v>3.0381944681856199</v>
      </c>
      <c r="M82" s="223">
        <v>9.5916337174367694</v>
      </c>
      <c r="N82" s="225">
        <v>2.2148007869756401</v>
      </c>
      <c r="O82" s="223">
        <v>0</v>
      </c>
      <c r="P82" s="225">
        <v>0</v>
      </c>
      <c r="Q82" s="223">
        <v>-9.5916337174367694</v>
      </c>
      <c r="R82" s="225">
        <v>2.2148007869756401</v>
      </c>
      <c r="S82" s="223">
        <v>4.9513121153909196</v>
      </c>
      <c r="T82" s="225">
        <v>2.0307098550494098</v>
      </c>
      <c r="U82" s="223">
        <v>8.3696352531641001</v>
      </c>
      <c r="V82" s="225">
        <v>4.2243462701388399</v>
      </c>
      <c r="W82" s="223">
        <v>18.195471813213501</v>
      </c>
      <c r="X82" s="225">
        <v>6.7013864119706401</v>
      </c>
      <c r="Y82" s="223">
        <v>13.244159697822599</v>
      </c>
      <c r="Z82" s="225">
        <v>6.9848082986906297</v>
      </c>
      <c r="AA82" s="223">
        <v>4.1326301419284803</v>
      </c>
      <c r="AB82" s="225">
        <v>2.3527311037923901</v>
      </c>
      <c r="AC82" s="223">
        <v>6.5612118821680898</v>
      </c>
      <c r="AD82" s="225">
        <v>2.6763209336554801</v>
      </c>
      <c r="AE82" s="223">
        <v>26.1772421234764</v>
      </c>
      <c r="AF82" s="225">
        <v>7.6490095847340998</v>
      </c>
      <c r="AG82" s="223">
        <v>22.044611981547899</v>
      </c>
      <c r="AH82" s="225">
        <v>8.0069623003205805</v>
      </c>
      <c r="AI82" s="223">
        <v>7.8065876576363502</v>
      </c>
      <c r="AJ82" s="225">
        <v>1.96121994389503</v>
      </c>
      <c r="AK82" s="223">
        <v>14.5787763387252</v>
      </c>
      <c r="AL82" s="225">
        <v>9.7233513229275896</v>
      </c>
      <c r="AM82" s="223" t="s">
        <v>1058</v>
      </c>
      <c r="AN82" s="225" t="s">
        <v>1058</v>
      </c>
      <c r="AO82" s="223" t="s">
        <v>1058</v>
      </c>
      <c r="AP82" s="225" t="s">
        <v>1058</v>
      </c>
      <c r="AQ82" s="223">
        <v>-2.63900809517791</v>
      </c>
      <c r="AR82" s="225">
        <v>2.74739366147538</v>
      </c>
      <c r="AS82" s="104"/>
      <c r="AT82" s="255"/>
    </row>
    <row r="83" spans="1:46" ht="13" customHeight="1" x14ac:dyDescent="0.25">
      <c r="A83" s="26" t="s">
        <v>438</v>
      </c>
      <c r="B83" s="188">
        <v>1</v>
      </c>
      <c r="C83" s="223">
        <v>2.18667556097295</v>
      </c>
      <c r="D83" s="225">
        <v>1.12412206320693</v>
      </c>
      <c r="E83" s="223" t="s">
        <v>1058</v>
      </c>
      <c r="F83" s="225" t="s">
        <v>1058</v>
      </c>
      <c r="G83" s="223">
        <v>0</v>
      </c>
      <c r="H83" s="225">
        <v>0</v>
      </c>
      <c r="I83" s="223">
        <v>2.7347345483356502</v>
      </c>
      <c r="J83" s="225">
        <v>1.3665747177435701</v>
      </c>
      <c r="K83" s="223" t="s">
        <v>1058</v>
      </c>
      <c r="L83" s="225" t="s">
        <v>1058</v>
      </c>
      <c r="M83" s="223">
        <v>0</v>
      </c>
      <c r="N83" s="225">
        <v>0</v>
      </c>
      <c r="O83" s="223">
        <v>2.7173921745828999</v>
      </c>
      <c r="P83" s="225">
        <v>1.40515433548283</v>
      </c>
      <c r="Q83" s="223">
        <v>2.7173921745828999</v>
      </c>
      <c r="R83" s="225">
        <v>1.40515433548283</v>
      </c>
      <c r="S83" s="223">
        <v>2.7317106247713001</v>
      </c>
      <c r="T83" s="225">
        <v>1.4101545787154299</v>
      </c>
      <c r="U83" s="223">
        <v>0</v>
      </c>
      <c r="V83" s="225">
        <v>0</v>
      </c>
      <c r="W83" s="223">
        <v>0</v>
      </c>
      <c r="X83" s="225">
        <v>0</v>
      </c>
      <c r="Y83" s="223">
        <v>-2.7317106247713001</v>
      </c>
      <c r="Z83" s="225">
        <v>1.4101545787154299</v>
      </c>
      <c r="AA83" s="223">
        <v>0</v>
      </c>
      <c r="AB83" s="225">
        <v>0</v>
      </c>
      <c r="AC83" s="223">
        <v>0</v>
      </c>
      <c r="AD83" s="225">
        <v>0</v>
      </c>
      <c r="AE83" s="223">
        <v>6.5234056283666702</v>
      </c>
      <c r="AF83" s="225">
        <v>3.6050294317854998</v>
      </c>
      <c r="AG83" s="223">
        <v>6.5234056283666702</v>
      </c>
      <c r="AH83" s="225">
        <v>3.6050294317854998</v>
      </c>
      <c r="AI83" s="223">
        <v>2.13000649705711</v>
      </c>
      <c r="AJ83" s="225">
        <v>1.26827649287519</v>
      </c>
      <c r="AK83" s="223">
        <v>2.6842422194631701</v>
      </c>
      <c r="AL83" s="225">
        <v>2.7140581249851699</v>
      </c>
      <c r="AM83" s="223" t="s">
        <v>1058</v>
      </c>
      <c r="AN83" s="225" t="s">
        <v>1058</v>
      </c>
      <c r="AO83" s="223" t="s">
        <v>1058</v>
      </c>
      <c r="AP83" s="225" t="s">
        <v>1058</v>
      </c>
      <c r="AQ83" s="223">
        <v>-2.1120445615723198</v>
      </c>
      <c r="AR83" s="225">
        <v>2.0721683248910101</v>
      </c>
      <c r="AS83" s="104"/>
      <c r="AT83" s="255"/>
    </row>
    <row r="84" spans="1:46" ht="13" customHeight="1" x14ac:dyDescent="0.25">
      <c r="A84" s="62" t="s">
        <v>449</v>
      </c>
      <c r="B84" s="189">
        <v>1</v>
      </c>
      <c r="C84" s="247">
        <v>5.9729346852503102</v>
      </c>
      <c r="D84" s="250">
        <v>0.50921291589548001</v>
      </c>
      <c r="E84" s="247">
        <v>6.2790943236232204</v>
      </c>
      <c r="F84" s="250">
        <v>1.6526068899583399</v>
      </c>
      <c r="G84" s="247">
        <v>5.8656100967765301</v>
      </c>
      <c r="H84" s="250">
        <v>0.83759486840556996</v>
      </c>
      <c r="I84" s="247">
        <v>7.1001997327170301</v>
      </c>
      <c r="J84" s="250">
        <v>1.0679401792888901</v>
      </c>
      <c r="K84" s="247">
        <v>1.94081671763133</v>
      </c>
      <c r="L84" s="250">
        <v>2.0862375372180502</v>
      </c>
      <c r="M84" s="247">
        <v>6.3729888229752802</v>
      </c>
      <c r="N84" s="250">
        <v>0.61027826011138997</v>
      </c>
      <c r="O84" s="247">
        <v>3.6021368422197599</v>
      </c>
      <c r="P84" s="250">
        <v>0.74782545061211403</v>
      </c>
      <c r="Q84" s="247">
        <v>-3.2653300253183302</v>
      </c>
      <c r="R84" s="250">
        <v>1.0548254297425801</v>
      </c>
      <c r="S84" s="247">
        <v>3.8953237658455002</v>
      </c>
      <c r="T84" s="250">
        <v>0.56331337289425298</v>
      </c>
      <c r="U84" s="247">
        <v>5.7226917846240397</v>
      </c>
      <c r="V84" s="250">
        <v>1.00108554973828</v>
      </c>
      <c r="W84" s="247">
        <v>11.250530842275101</v>
      </c>
      <c r="X84" s="250">
        <v>1.7216450204877001</v>
      </c>
      <c r="Y84" s="247">
        <v>7.0010867340799896</v>
      </c>
      <c r="Z84" s="250">
        <v>1.8375991034146899</v>
      </c>
      <c r="AA84" s="247">
        <v>3.3933499578303099</v>
      </c>
      <c r="AB84" s="250">
        <v>1.1242476648048301</v>
      </c>
      <c r="AC84" s="247">
        <v>5.3124969714703303</v>
      </c>
      <c r="AD84" s="250">
        <v>0.74805918586254805</v>
      </c>
      <c r="AE84" s="247">
        <v>12.4879012397222</v>
      </c>
      <c r="AF84" s="250">
        <v>1.5814157257161201</v>
      </c>
      <c r="AG84" s="247">
        <v>8.41588129032586</v>
      </c>
      <c r="AH84" s="250">
        <v>2.0369766687580699</v>
      </c>
      <c r="AI84" s="247">
        <v>5.22443791918207</v>
      </c>
      <c r="AJ84" s="250">
        <v>0.69343737651249604</v>
      </c>
      <c r="AK84" s="247">
        <v>9.5736786938332408</v>
      </c>
      <c r="AL84" s="250">
        <v>2.0074579804995198</v>
      </c>
      <c r="AM84" s="247">
        <v>10.408759930422599</v>
      </c>
      <c r="AN84" s="250">
        <v>3.3209978949149899</v>
      </c>
      <c r="AO84" s="247">
        <v>3.1984406213394001</v>
      </c>
      <c r="AP84" s="250">
        <v>3.5888708399804199</v>
      </c>
      <c r="AQ84" s="247">
        <v>-15.435876014283901</v>
      </c>
      <c r="AR84" s="250">
        <v>1.04383059318483</v>
      </c>
      <c r="AS84" s="104"/>
      <c r="AT84" s="255"/>
    </row>
    <row r="85" spans="1:46" ht="13" customHeight="1" x14ac:dyDescent="0.25">
      <c r="A85" s="26" t="s">
        <v>121</v>
      </c>
      <c r="B85" s="188">
        <v>1</v>
      </c>
      <c r="C85" s="223">
        <v>13.9954257748296</v>
      </c>
      <c r="D85" s="225">
        <v>3.2612832651575001</v>
      </c>
      <c r="E85" s="223">
        <v>20.4610105283416</v>
      </c>
      <c r="F85" s="225">
        <v>8.3291873526414104</v>
      </c>
      <c r="G85" s="223">
        <v>12.1799376015974</v>
      </c>
      <c r="H85" s="225">
        <v>3.70808154708181</v>
      </c>
      <c r="I85" s="223">
        <v>17.726261978316199</v>
      </c>
      <c r="J85" s="225">
        <v>9.6942726681091091</v>
      </c>
      <c r="K85" s="223">
        <v>-2.7347485500253801</v>
      </c>
      <c r="L85" s="225">
        <v>12.8546550575353</v>
      </c>
      <c r="M85" s="223">
        <v>18.016073069819999</v>
      </c>
      <c r="N85" s="225">
        <v>5.7195367200203</v>
      </c>
      <c r="O85" s="223">
        <v>10.8629347182445</v>
      </c>
      <c r="P85" s="225">
        <v>3.6951390455970698</v>
      </c>
      <c r="Q85" s="223">
        <v>-7.1531383515755502</v>
      </c>
      <c r="R85" s="225">
        <v>6.77153155825801</v>
      </c>
      <c r="S85" s="223">
        <v>14.381725423929201</v>
      </c>
      <c r="T85" s="225">
        <v>5.00985822876717</v>
      </c>
      <c r="U85" s="223">
        <v>7.7002693185923103</v>
      </c>
      <c r="V85" s="225">
        <v>4.0226724413425696</v>
      </c>
      <c r="W85" s="223">
        <v>26.454004628651699</v>
      </c>
      <c r="X85" s="225">
        <v>9.4472088064436495</v>
      </c>
      <c r="Y85" s="223">
        <v>12.0722792047225</v>
      </c>
      <c r="Z85" s="225">
        <v>10.380649560763</v>
      </c>
      <c r="AA85" s="223" t="s">
        <v>1058</v>
      </c>
      <c r="AB85" s="225" t="s">
        <v>1058</v>
      </c>
      <c r="AC85" s="223">
        <v>11.8569820985273</v>
      </c>
      <c r="AD85" s="225">
        <v>3.9263177198660699</v>
      </c>
      <c r="AE85" s="223">
        <v>15.9657728668651</v>
      </c>
      <c r="AF85" s="225">
        <v>5.10992941451196</v>
      </c>
      <c r="AG85" s="223" t="s">
        <v>1058</v>
      </c>
      <c r="AH85" s="225" t="s">
        <v>1058</v>
      </c>
      <c r="AI85" s="223">
        <v>10.021056679809099</v>
      </c>
      <c r="AJ85" s="225">
        <v>4.0193047214918503</v>
      </c>
      <c r="AK85" s="223">
        <v>20.240173750162199</v>
      </c>
      <c r="AL85" s="225">
        <v>5.3885705182340002</v>
      </c>
      <c r="AM85" s="223">
        <v>6.5334904598573598</v>
      </c>
      <c r="AN85" s="225">
        <v>6.3669374308265603</v>
      </c>
      <c r="AO85" s="223">
        <v>-3.4875662199517401</v>
      </c>
      <c r="AP85" s="225">
        <v>7.3967015981979198</v>
      </c>
      <c r="AQ85" s="223">
        <v>-40.5643498159167</v>
      </c>
      <c r="AR85" s="225">
        <v>5.7533173370895803</v>
      </c>
      <c r="AS85" s="104"/>
      <c r="AT85" s="255"/>
    </row>
    <row r="86" spans="1:46" ht="13" customHeight="1" x14ac:dyDescent="0.25">
      <c r="A86" s="26" t="s">
        <v>446</v>
      </c>
      <c r="B86" s="188">
        <v>1</v>
      </c>
      <c r="C86" s="223">
        <v>8.1752036705078108</v>
      </c>
      <c r="D86" s="225">
        <v>2.76131741965286</v>
      </c>
      <c r="E86" s="223">
        <v>5.0962192387699696</v>
      </c>
      <c r="F86" s="225">
        <v>5.0218897948883798</v>
      </c>
      <c r="G86" s="223">
        <v>6.28605761816931</v>
      </c>
      <c r="H86" s="225">
        <v>2.78711488693938</v>
      </c>
      <c r="I86" s="223">
        <v>17.426964466042701</v>
      </c>
      <c r="J86" s="225">
        <v>9.5557514966448096</v>
      </c>
      <c r="K86" s="223">
        <v>12.330745227272701</v>
      </c>
      <c r="L86" s="225">
        <v>10.7694478181671</v>
      </c>
      <c r="M86" s="223" t="s">
        <v>1605</v>
      </c>
      <c r="N86" s="225" t="s">
        <v>1605</v>
      </c>
      <c r="O86" s="223" t="s">
        <v>1605</v>
      </c>
      <c r="P86" s="225" t="s">
        <v>1605</v>
      </c>
      <c r="Q86" s="223" t="s">
        <v>1605</v>
      </c>
      <c r="R86" s="225" t="s">
        <v>1605</v>
      </c>
      <c r="S86" s="223">
        <v>4.8035550357900396</v>
      </c>
      <c r="T86" s="225">
        <v>2.5450270479384001</v>
      </c>
      <c r="U86" s="223">
        <v>5.8371263012923196</v>
      </c>
      <c r="V86" s="225">
        <v>5.6124610401570401</v>
      </c>
      <c r="W86" s="223">
        <v>20.656275341197698</v>
      </c>
      <c r="X86" s="225">
        <v>9.5945335250928494</v>
      </c>
      <c r="Y86" s="223">
        <v>15.852720305407701</v>
      </c>
      <c r="Z86" s="225">
        <v>9.9333537862435506</v>
      </c>
      <c r="AA86" s="223">
        <v>0</v>
      </c>
      <c r="AB86" s="225">
        <v>0</v>
      </c>
      <c r="AC86" s="223">
        <v>8.5886544773701292</v>
      </c>
      <c r="AD86" s="225">
        <v>3.1736561017754799</v>
      </c>
      <c r="AE86" s="223">
        <v>10.098922842833799</v>
      </c>
      <c r="AF86" s="225">
        <v>6.5865035207012701</v>
      </c>
      <c r="AG86" s="223">
        <v>10.098922842833799</v>
      </c>
      <c r="AH86" s="225">
        <v>6.5865035207012701</v>
      </c>
      <c r="AI86" s="223">
        <v>1.2507902563419</v>
      </c>
      <c r="AJ86" s="225">
        <v>1.26457528765417</v>
      </c>
      <c r="AK86" s="223">
        <v>4.9397058167037802</v>
      </c>
      <c r="AL86" s="225">
        <v>2.8925705731712799</v>
      </c>
      <c r="AM86" s="223">
        <v>28.7471615039513</v>
      </c>
      <c r="AN86" s="225">
        <v>10.825735705798399</v>
      </c>
      <c r="AO86" s="223">
        <v>27.4963712476094</v>
      </c>
      <c r="AP86" s="225">
        <v>10.883031000179001</v>
      </c>
      <c r="AQ86" s="223">
        <v>-15.6646079955897</v>
      </c>
      <c r="AR86" s="225">
        <v>7.4490119883710397</v>
      </c>
      <c r="AS86" s="104"/>
      <c r="AT86" s="255"/>
    </row>
    <row r="87" spans="1:46" ht="13" customHeight="1" x14ac:dyDescent="0.25">
      <c r="A87" s="27" t="s">
        <v>447</v>
      </c>
      <c r="B87" s="203">
        <v>1</v>
      </c>
      <c r="C87" s="233">
        <v>4.4319533161979701</v>
      </c>
      <c r="D87" s="234">
        <v>1.78404851519756</v>
      </c>
      <c r="E87" s="233">
        <v>2.9753745626251198</v>
      </c>
      <c r="F87" s="234">
        <v>3.15323727424961</v>
      </c>
      <c r="G87" s="233">
        <v>3.8225093588349601</v>
      </c>
      <c r="H87" s="234">
        <v>2.79953349431733</v>
      </c>
      <c r="I87" s="233">
        <v>5.0576918295561102</v>
      </c>
      <c r="J87" s="234">
        <v>2.6016262859208701</v>
      </c>
      <c r="K87" s="233">
        <v>2.08231726693099</v>
      </c>
      <c r="L87" s="234">
        <v>4.1067855459082203</v>
      </c>
      <c r="M87" s="233">
        <v>4.6233417504615097</v>
      </c>
      <c r="N87" s="234">
        <v>1.8344045340105899</v>
      </c>
      <c r="O87" s="233" t="s">
        <v>1058</v>
      </c>
      <c r="P87" s="234" t="s">
        <v>1058</v>
      </c>
      <c r="Q87" s="233" t="s">
        <v>1058</v>
      </c>
      <c r="R87" s="234" t="s">
        <v>1058</v>
      </c>
      <c r="S87" s="233">
        <v>4.2826060765913896</v>
      </c>
      <c r="T87" s="234">
        <v>2.2800736350426201</v>
      </c>
      <c r="U87" s="233">
        <v>4.4914056272341698</v>
      </c>
      <c r="V87" s="234">
        <v>3.3648742042595301</v>
      </c>
      <c r="W87" s="233">
        <v>4.7191732204414203</v>
      </c>
      <c r="X87" s="234">
        <v>4.6440532800524901</v>
      </c>
      <c r="Y87" s="233">
        <v>0.43656714385003498</v>
      </c>
      <c r="Z87" s="234">
        <v>5.1768014453896498</v>
      </c>
      <c r="AA87" s="233">
        <v>0</v>
      </c>
      <c r="AB87" s="234">
        <v>0</v>
      </c>
      <c r="AC87" s="233">
        <v>6.2511682668677002</v>
      </c>
      <c r="AD87" s="234">
        <v>3.2610760925075302</v>
      </c>
      <c r="AE87" s="233">
        <v>2.8446390911457899</v>
      </c>
      <c r="AF87" s="234">
        <v>1.67473570096183</v>
      </c>
      <c r="AG87" s="233">
        <v>2.8446390911457899</v>
      </c>
      <c r="AH87" s="234">
        <v>1.67473570096183</v>
      </c>
      <c r="AI87" s="233">
        <v>6.7801816019438297</v>
      </c>
      <c r="AJ87" s="234">
        <v>4.2218537192398697</v>
      </c>
      <c r="AK87" s="233">
        <v>3.8589985269441098</v>
      </c>
      <c r="AL87" s="234">
        <v>2.2902384467480799</v>
      </c>
      <c r="AM87" s="233">
        <v>3.6818874610478698</v>
      </c>
      <c r="AN87" s="234">
        <v>3.71671660978524</v>
      </c>
      <c r="AO87" s="233">
        <v>-3.0982941408959599</v>
      </c>
      <c r="AP87" s="234">
        <v>5.6437682773472799</v>
      </c>
      <c r="AQ87" s="233">
        <v>-28.5915195691869</v>
      </c>
      <c r="AR87" s="234">
        <v>6.9240992320921304</v>
      </c>
      <c r="AS87" s="251"/>
      <c r="AT87" s="256"/>
    </row>
    <row r="88" spans="1:46" ht="13" customHeight="1" x14ac:dyDescent="0.25">
      <c r="A88" s="26"/>
      <c r="B88" s="96"/>
      <c r="C88" s="223" t="s">
        <v>2008</v>
      </c>
      <c r="D88" s="225" t="s">
        <v>2009</v>
      </c>
      <c r="E88" s="223" t="s">
        <v>2046</v>
      </c>
      <c r="F88" s="225" t="s">
        <v>2047</v>
      </c>
      <c r="G88" s="223" t="s">
        <v>2048</v>
      </c>
      <c r="H88" s="225" t="s">
        <v>2049</v>
      </c>
      <c r="I88" s="223" t="s">
        <v>2050</v>
      </c>
      <c r="J88" s="225" t="s">
        <v>2051</v>
      </c>
      <c r="K88" s="223" t="s">
        <v>2052</v>
      </c>
      <c r="L88" s="225" t="s">
        <v>2053</v>
      </c>
      <c r="M88" s="223" t="s">
        <v>2054</v>
      </c>
      <c r="N88" s="225" t="s">
        <v>2055</v>
      </c>
      <c r="O88" s="223" t="s">
        <v>2056</v>
      </c>
      <c r="P88" s="225" t="s">
        <v>2057</v>
      </c>
      <c r="Q88" s="223" t="s">
        <v>2058</v>
      </c>
      <c r="R88" s="225" t="s">
        <v>2059</v>
      </c>
      <c r="S88" s="223" t="s">
        <v>2060</v>
      </c>
      <c r="T88" s="225" t="s">
        <v>2061</v>
      </c>
      <c r="U88" s="223" t="s">
        <v>2062</v>
      </c>
      <c r="V88" s="225" t="s">
        <v>2063</v>
      </c>
      <c r="W88" s="223" t="s">
        <v>2064</v>
      </c>
      <c r="X88" s="225" t="s">
        <v>2065</v>
      </c>
      <c r="Y88" s="223" t="s">
        <v>2066</v>
      </c>
      <c r="Z88" s="225" t="s">
        <v>2067</v>
      </c>
      <c r="AA88" s="223" t="s">
        <v>2068</v>
      </c>
      <c r="AB88" s="225" t="s">
        <v>2069</v>
      </c>
      <c r="AC88" s="223" t="s">
        <v>2070</v>
      </c>
      <c r="AD88" s="225" t="s">
        <v>2071</v>
      </c>
      <c r="AE88" s="223" t="s">
        <v>2072</v>
      </c>
      <c r="AF88" s="225" t="s">
        <v>2073</v>
      </c>
      <c r="AG88" s="223" t="s">
        <v>2074</v>
      </c>
      <c r="AH88" s="225" t="s">
        <v>2075</v>
      </c>
      <c r="AI88" s="223" t="s">
        <v>2076</v>
      </c>
      <c r="AJ88" s="225" t="s">
        <v>2077</v>
      </c>
      <c r="AK88" s="223" t="s">
        <v>2078</v>
      </c>
      <c r="AL88" s="225" t="s">
        <v>2079</v>
      </c>
      <c r="AM88" s="223" t="s">
        <v>2080</v>
      </c>
      <c r="AN88" s="225" t="s">
        <v>2081</v>
      </c>
      <c r="AO88" s="223" t="s">
        <v>2082</v>
      </c>
      <c r="AP88" s="225" t="s">
        <v>2083</v>
      </c>
      <c r="AQ88" s="104" t="s">
        <v>2022</v>
      </c>
      <c r="AR88" s="104" t="s">
        <v>2023</v>
      </c>
      <c r="AS88" s="223" t="s">
        <v>2036</v>
      </c>
      <c r="AT88" s="239" t="s">
        <v>2037</v>
      </c>
    </row>
    <row r="89" spans="1:46" ht="13" customHeight="1" x14ac:dyDescent="0.25">
      <c r="A89" s="26" t="s">
        <v>404</v>
      </c>
      <c r="B89" s="96">
        <v>3</v>
      </c>
      <c r="C89" s="223">
        <v>1.6578441153203001</v>
      </c>
      <c r="D89" s="225">
        <v>0.96554186354678795</v>
      </c>
      <c r="E89" s="223" t="s">
        <v>494</v>
      </c>
      <c r="F89" s="225" t="s">
        <v>494</v>
      </c>
      <c r="G89" s="223">
        <v>1.7554967465001601</v>
      </c>
      <c r="H89" s="225">
        <v>1.25914083210578</v>
      </c>
      <c r="I89" s="223">
        <v>1.4762250522584901</v>
      </c>
      <c r="J89" s="225">
        <v>1.48486513625647</v>
      </c>
      <c r="K89" s="223" t="s">
        <v>494</v>
      </c>
      <c r="L89" s="225" t="s">
        <v>494</v>
      </c>
      <c r="M89" s="223">
        <v>1.7308810996112001</v>
      </c>
      <c r="N89" s="225">
        <v>1.0100027402548299</v>
      </c>
      <c r="O89" s="223" t="s">
        <v>1058</v>
      </c>
      <c r="P89" s="225" t="s">
        <v>1058</v>
      </c>
      <c r="Q89" s="223" t="s">
        <v>1058</v>
      </c>
      <c r="R89" s="225" t="s">
        <v>1058</v>
      </c>
      <c r="S89" s="223">
        <v>1.04088056367949</v>
      </c>
      <c r="T89" s="225">
        <v>1.0319175356853301</v>
      </c>
      <c r="U89" s="223">
        <v>3.2062835431759402</v>
      </c>
      <c r="V89" s="225">
        <v>2.2484306632880999</v>
      </c>
      <c r="W89" s="223">
        <v>0</v>
      </c>
      <c r="X89" s="225">
        <v>0</v>
      </c>
      <c r="Y89" s="223">
        <v>-1.04088056367949</v>
      </c>
      <c r="Z89" s="225">
        <v>1.0319175356853301</v>
      </c>
      <c r="AA89" s="223">
        <v>0</v>
      </c>
      <c r="AB89" s="225">
        <v>0</v>
      </c>
      <c r="AC89" s="223">
        <v>2.0592526415452101</v>
      </c>
      <c r="AD89" s="225">
        <v>1.4622102872292999</v>
      </c>
      <c r="AE89" s="223" t="s">
        <v>1058</v>
      </c>
      <c r="AF89" s="225" t="s">
        <v>1058</v>
      </c>
      <c r="AG89" s="223" t="s">
        <v>1058</v>
      </c>
      <c r="AH89" s="225" t="s">
        <v>1058</v>
      </c>
      <c r="AI89" s="223">
        <v>0.81352904173393803</v>
      </c>
      <c r="AJ89" s="225">
        <v>0.81911279762631595</v>
      </c>
      <c r="AK89" s="223">
        <v>3.8156680081869401</v>
      </c>
      <c r="AL89" s="225">
        <v>2.72114424106779</v>
      </c>
      <c r="AM89" s="223" t="s">
        <v>1058</v>
      </c>
      <c r="AN89" s="225" t="s">
        <v>1058</v>
      </c>
      <c r="AO89" s="223" t="s">
        <v>1058</v>
      </c>
      <c r="AP89" s="225" t="s">
        <v>1058</v>
      </c>
      <c r="AQ89" s="104"/>
      <c r="AR89" s="104"/>
      <c r="AS89" s="223">
        <v>-5.5353152151296596</v>
      </c>
      <c r="AT89" s="239">
        <v>1.81860160973862</v>
      </c>
    </row>
    <row r="90" spans="1:46" ht="13" customHeight="1" x14ac:dyDescent="0.25">
      <c r="A90" s="26" t="s">
        <v>407</v>
      </c>
      <c r="B90" s="96">
        <v>3</v>
      </c>
      <c r="C90" s="223">
        <v>1.70386650787244</v>
      </c>
      <c r="D90" s="225">
        <v>0.96536621966760605</v>
      </c>
      <c r="E90" s="223" t="s">
        <v>1058</v>
      </c>
      <c r="F90" s="225" t="s">
        <v>1058</v>
      </c>
      <c r="G90" s="223">
        <v>1.52487436803508</v>
      </c>
      <c r="H90" s="225">
        <v>1.30744046039308</v>
      </c>
      <c r="I90" s="223">
        <v>2.1873049575759702</v>
      </c>
      <c r="J90" s="225">
        <v>1.34164951519903</v>
      </c>
      <c r="K90" s="223" t="s">
        <v>1058</v>
      </c>
      <c r="L90" s="225" t="s">
        <v>1058</v>
      </c>
      <c r="M90" s="223">
        <v>1.7464606994841601</v>
      </c>
      <c r="N90" s="225">
        <v>0.98954104830839196</v>
      </c>
      <c r="O90" s="223" t="s">
        <v>1058</v>
      </c>
      <c r="P90" s="225" t="s">
        <v>1058</v>
      </c>
      <c r="Q90" s="223" t="s">
        <v>1058</v>
      </c>
      <c r="R90" s="225" t="s">
        <v>1058</v>
      </c>
      <c r="S90" s="223">
        <v>1.9832705983568699</v>
      </c>
      <c r="T90" s="225">
        <v>1.50308586710723</v>
      </c>
      <c r="U90" s="223">
        <v>1.2925437113489899</v>
      </c>
      <c r="V90" s="225">
        <v>1.3029561904401299</v>
      </c>
      <c r="W90" s="223">
        <v>1.4555968671447601</v>
      </c>
      <c r="X90" s="225">
        <v>1.5198953007657099</v>
      </c>
      <c r="Y90" s="223">
        <v>-0.52767373121210503</v>
      </c>
      <c r="Z90" s="225">
        <v>2.1022315403340199</v>
      </c>
      <c r="AA90" s="223">
        <v>0.40846895205225198</v>
      </c>
      <c r="AB90" s="225">
        <v>0.414551378432375</v>
      </c>
      <c r="AC90" s="223">
        <v>1.92893315011198</v>
      </c>
      <c r="AD90" s="225">
        <v>1.9312828932186501</v>
      </c>
      <c r="AE90" s="223">
        <v>6.18576348781309</v>
      </c>
      <c r="AF90" s="225">
        <v>4.0584327106646096</v>
      </c>
      <c r="AG90" s="223">
        <v>5.7772945357608396</v>
      </c>
      <c r="AH90" s="225">
        <v>4.0745503209257201</v>
      </c>
      <c r="AI90" s="223">
        <v>0</v>
      </c>
      <c r="AJ90" s="225">
        <v>0</v>
      </c>
      <c r="AK90" s="223">
        <v>2.1101869903655999</v>
      </c>
      <c r="AL90" s="225">
        <v>1.1453620484592899</v>
      </c>
      <c r="AM90" s="223">
        <v>6.3050971409414096</v>
      </c>
      <c r="AN90" s="225">
        <v>6.1873076545005903</v>
      </c>
      <c r="AO90" s="223">
        <v>6.3050971409414096</v>
      </c>
      <c r="AP90" s="225">
        <v>6.1873076545005903</v>
      </c>
      <c r="AQ90" s="104"/>
      <c r="AR90" s="104"/>
      <c r="AS90" s="223">
        <v>-9.2656999549130905</v>
      </c>
      <c r="AT90" s="239">
        <v>2.4886920290137602</v>
      </c>
    </row>
    <row r="91" spans="1:46" ht="13" customHeight="1" x14ac:dyDescent="0.25">
      <c r="A91" s="26" t="s">
        <v>426</v>
      </c>
      <c r="B91" s="96">
        <v>3</v>
      </c>
      <c r="C91" s="223">
        <v>9.6851305755257808</v>
      </c>
      <c r="D91" s="225">
        <v>2.2603831027474199</v>
      </c>
      <c r="E91" s="223" t="s">
        <v>1058</v>
      </c>
      <c r="F91" s="225" t="s">
        <v>1058</v>
      </c>
      <c r="G91" s="223">
        <v>8.5010006844231398</v>
      </c>
      <c r="H91" s="225">
        <v>2.3293833626481399</v>
      </c>
      <c r="I91" s="223">
        <v>14.210751109119</v>
      </c>
      <c r="J91" s="225">
        <v>5.8649858736321798</v>
      </c>
      <c r="K91" s="223" t="s">
        <v>1058</v>
      </c>
      <c r="L91" s="225" t="s">
        <v>1058</v>
      </c>
      <c r="M91" s="223">
        <v>10.0045399743644</v>
      </c>
      <c r="N91" s="225">
        <v>2.47184882186591</v>
      </c>
      <c r="O91" s="223">
        <v>7.49710395361826</v>
      </c>
      <c r="P91" s="225">
        <v>5.3172203796853896</v>
      </c>
      <c r="Q91" s="223">
        <v>-2.5074360207461499</v>
      </c>
      <c r="R91" s="225">
        <v>5.8579615537063301</v>
      </c>
      <c r="S91" s="223">
        <v>13.125836029495201</v>
      </c>
      <c r="T91" s="225">
        <v>5.8169536288505697</v>
      </c>
      <c r="U91" s="223">
        <v>9.7946566984663601</v>
      </c>
      <c r="V91" s="225">
        <v>3.2198105682195801</v>
      </c>
      <c r="W91" s="223">
        <v>5.7893342042215696</v>
      </c>
      <c r="X91" s="225">
        <v>2.8443427655655502</v>
      </c>
      <c r="Y91" s="223">
        <v>-7.3365018252736398</v>
      </c>
      <c r="Z91" s="225">
        <v>6.5322452091861196</v>
      </c>
      <c r="AA91" s="223" t="s">
        <v>1058</v>
      </c>
      <c r="AB91" s="225" t="s">
        <v>1058</v>
      </c>
      <c r="AC91" s="223">
        <v>5.7487246252707598</v>
      </c>
      <c r="AD91" s="225">
        <v>2.1798219259677198</v>
      </c>
      <c r="AE91" s="223">
        <v>16.3968666826548</v>
      </c>
      <c r="AF91" s="225">
        <v>4.8263717786321996</v>
      </c>
      <c r="AG91" s="223" t="s">
        <v>1058</v>
      </c>
      <c r="AH91" s="225" t="s">
        <v>1058</v>
      </c>
      <c r="AI91" s="223">
        <v>10.5217008078801</v>
      </c>
      <c r="AJ91" s="225">
        <v>3.0369311144346001</v>
      </c>
      <c r="AK91" s="223">
        <v>9.3315592014780204</v>
      </c>
      <c r="AL91" s="225">
        <v>3.7350397400618198</v>
      </c>
      <c r="AM91" s="223" t="s">
        <v>1058</v>
      </c>
      <c r="AN91" s="225" t="s">
        <v>1058</v>
      </c>
      <c r="AO91" s="223" t="s">
        <v>1058</v>
      </c>
      <c r="AP91" s="225" t="s">
        <v>1058</v>
      </c>
      <c r="AQ91" s="104"/>
      <c r="AR91" s="104"/>
      <c r="AS91" s="223">
        <v>-0.91921866966761501</v>
      </c>
      <c r="AT91" s="239">
        <v>3.0642787507524698</v>
      </c>
    </row>
    <row r="92" spans="1:46" ht="13" customHeight="1" x14ac:dyDescent="0.25">
      <c r="A92" s="26" t="s">
        <v>428</v>
      </c>
      <c r="B92" s="96">
        <v>3</v>
      </c>
      <c r="C92" s="223">
        <v>3.8557886989512</v>
      </c>
      <c r="D92" s="225">
        <v>1.3778771107185199</v>
      </c>
      <c r="E92" s="223">
        <v>0</v>
      </c>
      <c r="F92" s="225">
        <v>0</v>
      </c>
      <c r="G92" s="223">
        <v>7.6374431865450498</v>
      </c>
      <c r="H92" s="225">
        <v>4.3724652725775304</v>
      </c>
      <c r="I92" s="223">
        <v>2.7545761719850801</v>
      </c>
      <c r="J92" s="225">
        <v>0.90550873715384295</v>
      </c>
      <c r="K92" s="223">
        <v>2.7545761719850801</v>
      </c>
      <c r="L92" s="225">
        <v>0.90550873715384295</v>
      </c>
      <c r="M92" s="223">
        <v>4.11602073801674</v>
      </c>
      <c r="N92" s="225">
        <v>1.55514296441739</v>
      </c>
      <c r="O92" s="223">
        <v>1.2046247541586601</v>
      </c>
      <c r="P92" s="225">
        <v>1.7150240246936299</v>
      </c>
      <c r="Q92" s="223">
        <v>-2.9113959838580801</v>
      </c>
      <c r="R92" s="225">
        <v>2.6892432289225798</v>
      </c>
      <c r="S92" s="223">
        <v>4.3471042040893604</v>
      </c>
      <c r="T92" s="225">
        <v>1.7147578610341401</v>
      </c>
      <c r="U92" s="223">
        <v>4.0528361384906901</v>
      </c>
      <c r="V92" s="225">
        <v>3.9573830768967402</v>
      </c>
      <c r="W92" s="223">
        <v>0</v>
      </c>
      <c r="X92" s="225">
        <v>0</v>
      </c>
      <c r="Y92" s="223">
        <v>-4.3471042040893604</v>
      </c>
      <c r="Z92" s="225">
        <v>1.7147578610341401</v>
      </c>
      <c r="AA92" s="223">
        <v>4.6535929920857297</v>
      </c>
      <c r="AB92" s="225">
        <v>1.84688056700931</v>
      </c>
      <c r="AC92" s="223">
        <v>0</v>
      </c>
      <c r="AD92" s="225">
        <v>0</v>
      </c>
      <c r="AE92" s="223">
        <v>3.6477394788725102</v>
      </c>
      <c r="AF92" s="225">
        <v>3.6350540240714602</v>
      </c>
      <c r="AG92" s="223">
        <v>-1.00585351321322</v>
      </c>
      <c r="AH92" s="225">
        <v>4.1996639960925704</v>
      </c>
      <c r="AI92" s="223">
        <v>4.1110983757206299</v>
      </c>
      <c r="AJ92" s="225">
        <v>1.4697222802266801</v>
      </c>
      <c r="AK92" s="223" t="s">
        <v>1058</v>
      </c>
      <c r="AL92" s="225" t="s">
        <v>1058</v>
      </c>
      <c r="AM92" s="223" t="s">
        <v>1058</v>
      </c>
      <c r="AN92" s="225" t="s">
        <v>1058</v>
      </c>
      <c r="AO92" s="223" t="s">
        <v>1058</v>
      </c>
      <c r="AP92" s="225" t="s">
        <v>1058</v>
      </c>
      <c r="AQ92" s="104"/>
      <c r="AR92" s="104"/>
      <c r="AS92" s="223">
        <v>-1.7156451885163799</v>
      </c>
      <c r="AT92" s="239">
        <v>1.8657630016287501</v>
      </c>
    </row>
    <row r="93" spans="1:46" ht="13" customHeight="1" x14ac:dyDescent="0.25">
      <c r="A93" s="26" t="s">
        <v>433</v>
      </c>
      <c r="B93" s="96">
        <v>3</v>
      </c>
      <c r="C93" s="223">
        <v>5.4598246367105698</v>
      </c>
      <c r="D93" s="225">
        <v>7.6475002570750794E-2</v>
      </c>
      <c r="E93" s="223" t="s">
        <v>1058</v>
      </c>
      <c r="F93" s="225" t="s">
        <v>1058</v>
      </c>
      <c r="G93" s="223">
        <v>4.7881156545162504</v>
      </c>
      <c r="H93" s="225">
        <v>0.114602061064785</v>
      </c>
      <c r="I93" s="223">
        <v>7.4870021774808002</v>
      </c>
      <c r="J93" s="225">
        <v>3.7528545460877999E-2</v>
      </c>
      <c r="K93" s="223" t="s">
        <v>1058</v>
      </c>
      <c r="L93" s="225" t="s">
        <v>1058</v>
      </c>
      <c r="M93" s="223">
        <v>5.6507773092833196</v>
      </c>
      <c r="N93" s="225">
        <v>7.9080281902831104E-2</v>
      </c>
      <c r="O93" s="223" t="s">
        <v>1058</v>
      </c>
      <c r="P93" s="225" t="s">
        <v>1058</v>
      </c>
      <c r="Q93" s="223" t="s">
        <v>1058</v>
      </c>
      <c r="R93" s="225" t="s">
        <v>1058</v>
      </c>
      <c r="S93" s="223">
        <v>6.7000141912506903</v>
      </c>
      <c r="T93" s="225">
        <v>0.100018331234217</v>
      </c>
      <c r="U93" s="223">
        <v>3.2771535823356501</v>
      </c>
      <c r="V93" s="225">
        <v>0.149127272139501</v>
      </c>
      <c r="W93" s="223" t="s">
        <v>1058</v>
      </c>
      <c r="X93" s="225" t="s">
        <v>1058</v>
      </c>
      <c r="Y93" s="223" t="s">
        <v>1058</v>
      </c>
      <c r="Z93" s="225" t="s">
        <v>1058</v>
      </c>
      <c r="AA93" s="223">
        <v>0</v>
      </c>
      <c r="AB93" s="225">
        <v>0</v>
      </c>
      <c r="AC93" s="223">
        <v>6.4224401309266499</v>
      </c>
      <c r="AD93" s="225">
        <v>8.9855243755190495E-2</v>
      </c>
      <c r="AE93" s="223" t="s">
        <v>1058</v>
      </c>
      <c r="AF93" s="225" t="s">
        <v>1058</v>
      </c>
      <c r="AG93" s="223" t="s">
        <v>1058</v>
      </c>
      <c r="AH93" s="225" t="s">
        <v>1058</v>
      </c>
      <c r="AI93" s="223">
        <v>9.8517876053155398</v>
      </c>
      <c r="AJ93" s="225">
        <v>0.13507456371460499</v>
      </c>
      <c r="AK93" s="223">
        <v>0</v>
      </c>
      <c r="AL93" s="225">
        <v>0</v>
      </c>
      <c r="AM93" s="223" t="s">
        <v>1058</v>
      </c>
      <c r="AN93" s="225" t="s">
        <v>1058</v>
      </c>
      <c r="AO93" s="223" t="s">
        <v>1058</v>
      </c>
      <c r="AP93" s="225" t="s">
        <v>1058</v>
      </c>
      <c r="AQ93" s="104"/>
      <c r="AR93" s="104"/>
      <c r="AS93" s="223">
        <v>-12.3477520050577</v>
      </c>
      <c r="AT93" s="239">
        <v>2.9420940520291499</v>
      </c>
    </row>
    <row r="94" spans="1:46" ht="13" customHeight="1" x14ac:dyDescent="0.25">
      <c r="A94" s="26" t="s">
        <v>437</v>
      </c>
      <c r="B94" s="96">
        <v>3</v>
      </c>
      <c r="C94" s="223">
        <v>6.7177108857564001</v>
      </c>
      <c r="D94" s="225">
        <v>1.5582516361711101</v>
      </c>
      <c r="E94" s="223" t="s">
        <v>1058</v>
      </c>
      <c r="F94" s="225" t="s">
        <v>1058</v>
      </c>
      <c r="G94" s="223">
        <v>9.6316861824127002</v>
      </c>
      <c r="H94" s="225">
        <v>3.1127199460942401</v>
      </c>
      <c r="I94" s="223">
        <v>4.7772248580558099</v>
      </c>
      <c r="J94" s="225">
        <v>1.50637521575288</v>
      </c>
      <c r="K94" s="223" t="s">
        <v>1058</v>
      </c>
      <c r="L94" s="225" t="s">
        <v>1058</v>
      </c>
      <c r="M94" s="223">
        <v>7.7385601382955196</v>
      </c>
      <c r="N94" s="225">
        <v>1.8302072921089401</v>
      </c>
      <c r="O94" s="223">
        <v>1.4843647013283201</v>
      </c>
      <c r="P94" s="225">
        <v>1.5293410901320701</v>
      </c>
      <c r="Q94" s="223">
        <v>-6.2541954369672004</v>
      </c>
      <c r="R94" s="225">
        <v>2.3884948325820998</v>
      </c>
      <c r="S94" s="223">
        <v>1.4713774782355</v>
      </c>
      <c r="T94" s="225">
        <v>1.0516179582059499</v>
      </c>
      <c r="U94" s="223">
        <v>7.9883715905502299</v>
      </c>
      <c r="V94" s="225">
        <v>4.4768721111595502</v>
      </c>
      <c r="W94" s="223">
        <v>13.740811462546199</v>
      </c>
      <c r="X94" s="225">
        <v>4.38788882482533</v>
      </c>
      <c r="Y94" s="223">
        <v>12.2694339843107</v>
      </c>
      <c r="Z94" s="225">
        <v>4.7110600059062797</v>
      </c>
      <c r="AA94" s="223">
        <v>3.0232943149642599</v>
      </c>
      <c r="AB94" s="225">
        <v>1.5326052485934001</v>
      </c>
      <c r="AC94" s="223">
        <v>8.3321555517686203</v>
      </c>
      <c r="AD94" s="225">
        <v>4.2663709463970196</v>
      </c>
      <c r="AE94" s="223">
        <v>21.789686742660201</v>
      </c>
      <c r="AF94" s="225">
        <v>8.2550266121168505</v>
      </c>
      <c r="AG94" s="223">
        <v>18.766392427695902</v>
      </c>
      <c r="AH94" s="225">
        <v>8.7913256052991997</v>
      </c>
      <c r="AI94" s="223">
        <v>6.0216724853036903</v>
      </c>
      <c r="AJ94" s="225">
        <v>1.6594956203237701</v>
      </c>
      <c r="AK94" s="223" t="s">
        <v>1058</v>
      </c>
      <c r="AL94" s="225" t="s">
        <v>1058</v>
      </c>
      <c r="AM94" s="223" t="s">
        <v>1058</v>
      </c>
      <c r="AN94" s="225" t="s">
        <v>1058</v>
      </c>
      <c r="AO94" s="223" t="s">
        <v>1058</v>
      </c>
      <c r="AP94" s="225" t="s">
        <v>1058</v>
      </c>
      <c r="AQ94" s="104"/>
      <c r="AR94" s="104"/>
      <c r="AS94" s="223">
        <v>-4.4757729880896502</v>
      </c>
      <c r="AT94" s="239">
        <v>2.4667695616880501</v>
      </c>
    </row>
    <row r="95" spans="1:46" ht="13" customHeight="1" x14ac:dyDescent="0.25">
      <c r="A95" s="26" t="s">
        <v>438</v>
      </c>
      <c r="B95" s="96">
        <v>3</v>
      </c>
      <c r="C95" s="223">
        <v>1.4062954340420399</v>
      </c>
      <c r="D95" s="225">
        <v>0.91611283383835795</v>
      </c>
      <c r="E95" s="223">
        <v>0</v>
      </c>
      <c r="F95" s="225">
        <v>0</v>
      </c>
      <c r="G95" s="223">
        <v>0</v>
      </c>
      <c r="H95" s="225">
        <v>0</v>
      </c>
      <c r="I95" s="223">
        <v>1.8447150443795099</v>
      </c>
      <c r="J95" s="225">
        <v>1.21552913932644</v>
      </c>
      <c r="K95" s="223">
        <v>1.8447150443795099</v>
      </c>
      <c r="L95" s="225">
        <v>1.21552913932644</v>
      </c>
      <c r="M95" s="223">
        <v>3.1239803011223999</v>
      </c>
      <c r="N95" s="225">
        <v>3.1381833379948199</v>
      </c>
      <c r="O95" s="223">
        <v>0.90985061151817204</v>
      </c>
      <c r="P95" s="225">
        <v>0.73222104395326004</v>
      </c>
      <c r="Q95" s="223">
        <v>-2.21412968960423</v>
      </c>
      <c r="R95" s="225">
        <v>3.2285424031681602</v>
      </c>
      <c r="S95" s="223">
        <v>0.91513345516367095</v>
      </c>
      <c r="T95" s="225">
        <v>0.74274293356002896</v>
      </c>
      <c r="U95" s="223">
        <v>4.6800600953484697</v>
      </c>
      <c r="V95" s="225">
        <v>4.6095941777883001</v>
      </c>
      <c r="W95" s="223">
        <v>0</v>
      </c>
      <c r="X95" s="225">
        <v>0</v>
      </c>
      <c r="Y95" s="223">
        <v>-0.91513345516367095</v>
      </c>
      <c r="Z95" s="225">
        <v>0.74274293356002896</v>
      </c>
      <c r="AA95" s="223">
        <v>0</v>
      </c>
      <c r="AB95" s="225">
        <v>0</v>
      </c>
      <c r="AC95" s="223">
        <v>0.60219094210773605</v>
      </c>
      <c r="AD95" s="225">
        <v>0.62991798441218405</v>
      </c>
      <c r="AE95" s="223">
        <v>3.7036682088722999</v>
      </c>
      <c r="AF95" s="225">
        <v>2.7342924966600899</v>
      </c>
      <c r="AG95" s="223">
        <v>3.7036682088722999</v>
      </c>
      <c r="AH95" s="225">
        <v>2.7342924966600899</v>
      </c>
      <c r="AI95" s="223">
        <v>0.54347974531340504</v>
      </c>
      <c r="AJ95" s="225">
        <v>0.57461009965954302</v>
      </c>
      <c r="AK95" s="223">
        <v>6.39445035946855</v>
      </c>
      <c r="AL95" s="225">
        <v>5.1356717455897698</v>
      </c>
      <c r="AM95" s="223" t="s">
        <v>494</v>
      </c>
      <c r="AN95" s="225" t="s">
        <v>494</v>
      </c>
      <c r="AO95" s="223" t="s">
        <v>494</v>
      </c>
      <c r="AP95" s="225" t="s">
        <v>494</v>
      </c>
      <c r="AQ95" s="104"/>
      <c r="AR95" s="104"/>
      <c r="AS95" s="223">
        <v>-2.8924246885032301</v>
      </c>
      <c r="AT95" s="239">
        <v>1.96710291495294</v>
      </c>
    </row>
    <row r="96" spans="1:46" ht="13" customHeight="1" x14ac:dyDescent="0.25">
      <c r="A96" s="341" t="s">
        <v>652</v>
      </c>
      <c r="B96" s="87">
        <v>3</v>
      </c>
      <c r="C96" s="339">
        <v>4.3552086934540997</v>
      </c>
      <c r="D96" s="340">
        <v>0.49785948849081202</v>
      </c>
      <c r="E96" s="339">
        <v>0</v>
      </c>
      <c r="F96" s="340">
        <v>0</v>
      </c>
      <c r="G96" s="339">
        <v>4.8340881174903396</v>
      </c>
      <c r="H96" s="340">
        <v>0.87530140229174203</v>
      </c>
      <c r="I96" s="339">
        <v>4.96254276726496</v>
      </c>
      <c r="J96" s="340">
        <v>0.93646032458294104</v>
      </c>
      <c r="K96" s="339">
        <v>2.2996456081823</v>
      </c>
      <c r="L96" s="340">
        <v>0.75786825398838598</v>
      </c>
      <c r="M96" s="339">
        <v>4.8730314657396798</v>
      </c>
      <c r="N96" s="340">
        <v>0.69593440849576604</v>
      </c>
      <c r="O96" s="339">
        <v>2.7739860051558498</v>
      </c>
      <c r="P96" s="340">
        <v>1.45964832662255</v>
      </c>
      <c r="Q96" s="339">
        <v>-3.4717892827939099</v>
      </c>
      <c r="R96" s="340">
        <v>1.89862016217261</v>
      </c>
      <c r="S96" s="339">
        <v>4.2262309314672599</v>
      </c>
      <c r="T96" s="340">
        <v>0.92327098227107596</v>
      </c>
      <c r="U96" s="339">
        <v>4.8988436228166199</v>
      </c>
      <c r="V96" s="340">
        <v>1.2296853548211699</v>
      </c>
      <c r="W96" s="339">
        <v>3.4976237556520799</v>
      </c>
      <c r="X96" s="340">
        <v>0.90759045818434603</v>
      </c>
      <c r="Y96" s="339">
        <v>-0.31630996585126497</v>
      </c>
      <c r="Z96" s="340">
        <v>1.4321759541297301</v>
      </c>
      <c r="AA96" s="339">
        <v>1.3475593765170399</v>
      </c>
      <c r="AB96" s="340">
        <v>0.405918010405388</v>
      </c>
      <c r="AC96" s="339">
        <v>3.58481386310442</v>
      </c>
      <c r="AD96" s="340">
        <v>0.77230542560893101</v>
      </c>
      <c r="AE96" s="339">
        <v>10.3447449201746</v>
      </c>
      <c r="AF96" s="340">
        <v>2.2680403717265398</v>
      </c>
      <c r="AG96" s="339">
        <v>6.8103754147789601</v>
      </c>
      <c r="AH96" s="340">
        <v>2.72721125136917</v>
      </c>
      <c r="AI96" s="339">
        <v>4.5518954373238998</v>
      </c>
      <c r="AJ96" s="340">
        <v>0.55615897683728499</v>
      </c>
      <c r="AK96" s="339">
        <v>4.3303729118998202</v>
      </c>
      <c r="AL96" s="340">
        <v>1.4006016755814299</v>
      </c>
      <c r="AM96" s="339">
        <v>6.3050971409414096</v>
      </c>
      <c r="AN96" s="340">
        <v>6.1873076545005903</v>
      </c>
      <c r="AO96" s="339">
        <v>6.3050971409414096</v>
      </c>
      <c r="AP96" s="340">
        <v>6.1873076545005903</v>
      </c>
      <c r="AQ96" s="104"/>
      <c r="AR96" s="104"/>
      <c r="AS96" s="339">
        <v>-8.0210027128939405</v>
      </c>
      <c r="AT96" s="342">
        <v>1.12436979014367</v>
      </c>
    </row>
    <row r="97" spans="1:46" ht="13" customHeight="1" x14ac:dyDescent="0.25">
      <c r="A97" s="27" t="s">
        <v>565</v>
      </c>
      <c r="B97" s="90">
        <v>3</v>
      </c>
      <c r="C97" s="233">
        <v>27.543582597472099</v>
      </c>
      <c r="D97" s="234">
        <v>4.1788089598954601</v>
      </c>
      <c r="E97" s="233" t="s">
        <v>1058</v>
      </c>
      <c r="F97" s="234" t="s">
        <v>1058</v>
      </c>
      <c r="G97" s="233">
        <v>26.206846807704299</v>
      </c>
      <c r="H97" s="234">
        <v>4.5145919929268103</v>
      </c>
      <c r="I97" s="233">
        <v>35.726466349174203</v>
      </c>
      <c r="J97" s="234">
        <v>10.239271468194501</v>
      </c>
      <c r="K97" s="233" t="s">
        <v>1058</v>
      </c>
      <c r="L97" s="234" t="s">
        <v>1058</v>
      </c>
      <c r="M97" s="233">
        <v>30.607713625252501</v>
      </c>
      <c r="N97" s="234">
        <v>6.2674265949052801</v>
      </c>
      <c r="O97" s="233">
        <v>26.1729188754794</v>
      </c>
      <c r="P97" s="234">
        <v>5.2908518534090296</v>
      </c>
      <c r="Q97" s="233">
        <v>-4.4347947497731299</v>
      </c>
      <c r="R97" s="234">
        <v>8.1447996492907198</v>
      </c>
      <c r="S97" s="233">
        <v>23.553635971550801</v>
      </c>
      <c r="T97" s="234">
        <v>6.9615420968119803</v>
      </c>
      <c r="U97" s="233">
        <v>25.271495969338201</v>
      </c>
      <c r="V97" s="234">
        <v>6.8656195911665296</v>
      </c>
      <c r="W97" s="233">
        <v>37.173222803651598</v>
      </c>
      <c r="X97" s="234">
        <v>8.8077115349882291</v>
      </c>
      <c r="Y97" s="233">
        <v>13.619586832100801</v>
      </c>
      <c r="Z97" s="234">
        <v>10.9084758385955</v>
      </c>
      <c r="AA97" s="233" t="s">
        <v>1058</v>
      </c>
      <c r="AB97" s="234" t="s">
        <v>1058</v>
      </c>
      <c r="AC97" s="233">
        <v>25.833399294667799</v>
      </c>
      <c r="AD97" s="234">
        <v>5.1336499359450398</v>
      </c>
      <c r="AE97" s="233">
        <v>32.097601271505802</v>
      </c>
      <c r="AF97" s="234">
        <v>8.0236135745950801</v>
      </c>
      <c r="AG97" s="233" t="s">
        <v>1058</v>
      </c>
      <c r="AH97" s="234" t="s">
        <v>1058</v>
      </c>
      <c r="AI97" s="233">
        <v>22.647991376057199</v>
      </c>
      <c r="AJ97" s="234">
        <v>6.45448183362977</v>
      </c>
      <c r="AK97" s="233">
        <v>34.37268543303</v>
      </c>
      <c r="AL97" s="234">
        <v>6.7379568626889697</v>
      </c>
      <c r="AM97" s="233">
        <v>20.434640713511701</v>
      </c>
      <c r="AN97" s="234">
        <v>8.9488033722899303</v>
      </c>
      <c r="AO97" s="233">
        <v>-2.2133506625455799</v>
      </c>
      <c r="AP97" s="234">
        <v>11.050502487476701</v>
      </c>
      <c r="AQ97" s="251"/>
      <c r="AR97" s="251"/>
      <c r="AS97" s="233">
        <v>-27.016192993274199</v>
      </c>
      <c r="AT97" s="243">
        <v>6.3187923030403299</v>
      </c>
    </row>
    <row r="99" spans="1:46" x14ac:dyDescent="0.25">
      <c r="A99" s="178" t="s">
        <v>654</v>
      </c>
    </row>
    <row r="100" spans="1:46" x14ac:dyDescent="0.25">
      <c r="A100" s="178" t="s">
        <v>459</v>
      </c>
    </row>
    <row r="101" spans="1:46" x14ac:dyDescent="0.25">
      <c r="A101" s="178" t="s">
        <v>559</v>
      </c>
    </row>
    <row r="102" spans="1:46" x14ac:dyDescent="0.25">
      <c r="A102" s="178" t="s">
        <v>560</v>
      </c>
    </row>
    <row r="103" spans="1:46" x14ac:dyDescent="0.25">
      <c r="A103" s="178" t="s">
        <v>561</v>
      </c>
    </row>
    <row r="104" spans="1:46" x14ac:dyDescent="0.25">
      <c r="A104" s="178" t="s">
        <v>562</v>
      </c>
    </row>
    <row r="105" spans="1:46" x14ac:dyDescent="0.25">
      <c r="A105" s="178" t="s">
        <v>563</v>
      </c>
    </row>
    <row r="106" spans="1:46" x14ac:dyDescent="0.25">
      <c r="A106" s="178" t="s">
        <v>564</v>
      </c>
    </row>
    <row r="107" spans="1:46" x14ac:dyDescent="0.25">
      <c r="A107" s="178" t="s">
        <v>460</v>
      </c>
    </row>
    <row r="108" spans="1:46" x14ac:dyDescent="0.25">
      <c r="A108" s="178" t="s">
        <v>461</v>
      </c>
    </row>
    <row r="109" spans="1:46" x14ac:dyDescent="0.25">
      <c r="A109" s="178" t="s">
        <v>462</v>
      </c>
    </row>
    <row r="110" spans="1:46" x14ac:dyDescent="0.25">
      <c r="A110" s="181" t="str">
        <f>HYPERLINK("https://oecdcode.org/disclaimers/cyprus.html", "Information on data for Cyprus: https://oecdcode.org/disclaimers/cyprus.html")</f>
        <v>Information on data for Cyprus: https://oecdcode.org/disclaimers/cyprus.html</v>
      </c>
    </row>
    <row r="111" spans="1:46" x14ac:dyDescent="0.25">
      <c r="A111" s="178" t="s">
        <v>463</v>
      </c>
    </row>
  </sheetData>
  <mergeCells count="31">
    <mergeCell ref="AQ8:AR8"/>
    <mergeCell ref="AQ9:AR9"/>
    <mergeCell ref="AS8:AT8"/>
    <mergeCell ref="AS9:AT9"/>
    <mergeCell ref="AI8:AP8"/>
    <mergeCell ref="AI9:AJ9"/>
    <mergeCell ref="AK9:AL9"/>
    <mergeCell ref="AM9:AN9"/>
    <mergeCell ref="AO9:AP9"/>
    <mergeCell ref="Y9:Z9"/>
    <mergeCell ref="AA8:AH8"/>
    <mergeCell ref="AA9:AB9"/>
    <mergeCell ref="AC9:AD9"/>
    <mergeCell ref="AE9:AF9"/>
    <mergeCell ref="AG9:AH9"/>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s>
  <conditionalFormatting sqref="K1:K200">
    <cfRule type="expression" dxfId="247" priority="7">
      <formula>ABS(K1/L1)&gt;1.95996398454005</formula>
    </cfRule>
  </conditionalFormatting>
  <conditionalFormatting sqref="Q1:Q200">
    <cfRule type="expression" dxfId="246" priority="6">
      <formula>ABS(Q1/R1)&gt;1.95996398454005</formula>
    </cfRule>
  </conditionalFormatting>
  <conditionalFormatting sqref="Y1:Y200">
    <cfRule type="expression" dxfId="245" priority="5">
      <formula>ABS(Y1/Z1)&gt;1.95996398454005</formula>
    </cfRule>
  </conditionalFormatting>
  <conditionalFormatting sqref="AG1:AG200">
    <cfRule type="expression" dxfId="244" priority="4">
      <formula>ABS(AG1/AH1)&gt;1.95996398454005</formula>
    </cfRule>
  </conditionalFormatting>
  <conditionalFormatting sqref="AO1:AO200">
    <cfRule type="expression" dxfId="243" priority="3">
      <formula>ABS(AO1/AP1)&gt;1.95996398454005</formula>
    </cfRule>
  </conditionalFormatting>
  <conditionalFormatting sqref="AQ1:AQ200">
    <cfRule type="expression" dxfId="242" priority="2">
      <formula>ABS(AQ1/AR1)&gt;1.95996398454005</formula>
    </cfRule>
  </conditionalFormatting>
  <conditionalFormatting sqref="AS1:AS200">
    <cfRule type="expression" dxfId="241" priority="1">
      <formula>ABS(AS1/AT1)&gt;1.95996398454005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F85"/>
  <sheetViews>
    <sheetView showGridLines="0" zoomScale="80" workbookViewId="0"/>
  </sheetViews>
  <sheetFormatPr defaultColWidth="10.90625" defaultRowHeight="12.5" x14ac:dyDescent="0.25"/>
  <cols>
    <col min="1" max="1" width="30.7265625" customWidth="1"/>
    <col min="2" max="2" width="8.7265625" customWidth="1"/>
  </cols>
  <sheetData>
    <row r="1" spans="1:32" x14ac:dyDescent="0.25">
      <c r="A1" s="41" t="s">
        <v>321</v>
      </c>
    </row>
    <row r="2" spans="1:32" ht="13" x14ac:dyDescent="0.3">
      <c r="A2" s="42" t="s">
        <v>322</v>
      </c>
    </row>
    <row r="3" spans="1:32" ht="13" x14ac:dyDescent="0.3">
      <c r="A3" s="43" t="s">
        <v>644</v>
      </c>
    </row>
    <row r="4" spans="1:32" x14ac:dyDescent="0.25">
      <c r="A4" s="160" t="str">
        <f>HYPERLINK("#'TOC'!A1", "Back to TOC")</f>
        <v>Back to TOC</v>
      </c>
    </row>
    <row r="6" spans="1:32" ht="16" customHeight="1" x14ac:dyDescent="0.25">
      <c r="B6" s="658" t="s">
        <v>388</v>
      </c>
      <c r="C6" s="662" t="s">
        <v>653</v>
      </c>
      <c r="D6" s="662"/>
      <c r="E6" s="662"/>
      <c r="F6" s="662"/>
      <c r="G6" s="662"/>
      <c r="H6" s="662"/>
      <c r="I6" s="662"/>
      <c r="J6" s="662"/>
      <c r="K6" s="662"/>
      <c r="L6" s="662"/>
      <c r="M6" s="662"/>
      <c r="N6" s="662"/>
      <c r="O6" s="662"/>
      <c r="P6" s="662"/>
      <c r="Q6" s="662"/>
      <c r="R6" s="662"/>
      <c r="S6" s="662"/>
      <c r="T6" s="662"/>
      <c r="U6" s="662"/>
      <c r="V6" s="662"/>
      <c r="W6" s="662"/>
      <c r="X6" s="662"/>
      <c r="Y6" s="662"/>
      <c r="Z6" s="662"/>
      <c r="AA6" s="662"/>
      <c r="AB6" s="662"/>
      <c r="AC6" s="662"/>
      <c r="AD6" s="662"/>
      <c r="AE6" s="662"/>
      <c r="AF6" s="663"/>
    </row>
    <row r="7" spans="1:32" ht="16" customHeight="1" x14ac:dyDescent="0.25">
      <c r="B7" s="659"/>
      <c r="C7" s="647" t="s">
        <v>645</v>
      </c>
      <c r="D7" s="647"/>
      <c r="E7" s="647"/>
      <c r="F7" s="647"/>
      <c r="G7" s="647"/>
      <c r="H7" s="647"/>
      <c r="I7" s="647"/>
      <c r="J7" s="647"/>
      <c r="K7" s="647"/>
      <c r="L7" s="647"/>
      <c r="M7" s="647" t="s">
        <v>648</v>
      </c>
      <c r="N7" s="647"/>
      <c r="O7" s="647"/>
      <c r="P7" s="647"/>
      <c r="Q7" s="647"/>
      <c r="R7" s="647"/>
      <c r="S7" s="647"/>
      <c r="T7" s="647"/>
      <c r="U7" s="647"/>
      <c r="V7" s="647"/>
      <c r="W7" s="647" t="s">
        <v>656</v>
      </c>
      <c r="X7" s="647"/>
      <c r="Y7" s="647"/>
      <c r="Z7" s="647"/>
      <c r="AA7" s="647"/>
      <c r="AB7" s="647"/>
      <c r="AC7" s="647"/>
      <c r="AD7" s="647"/>
      <c r="AE7" s="647"/>
      <c r="AF7" s="666"/>
    </row>
    <row r="8" spans="1:32" ht="32" customHeight="1" x14ac:dyDescent="0.25">
      <c r="B8" s="659"/>
      <c r="C8" s="649" t="s">
        <v>465</v>
      </c>
      <c r="D8" s="649"/>
      <c r="E8" s="649" t="s">
        <v>467</v>
      </c>
      <c r="F8" s="649"/>
      <c r="G8" s="649" t="s">
        <v>468</v>
      </c>
      <c r="H8" s="649"/>
      <c r="I8" s="649" t="s">
        <v>469</v>
      </c>
      <c r="J8" s="649"/>
      <c r="K8" s="649" t="s">
        <v>471</v>
      </c>
      <c r="L8" s="649"/>
      <c r="M8" s="649" t="s">
        <v>465</v>
      </c>
      <c r="N8" s="649"/>
      <c r="O8" s="649" t="s">
        <v>467</v>
      </c>
      <c r="P8" s="649"/>
      <c r="Q8" s="649" t="s">
        <v>468</v>
      </c>
      <c r="R8" s="649"/>
      <c r="S8" s="649" t="s">
        <v>469</v>
      </c>
      <c r="T8" s="649"/>
      <c r="U8" s="649" t="s">
        <v>471</v>
      </c>
      <c r="V8" s="649"/>
      <c r="W8" s="649" t="s">
        <v>465</v>
      </c>
      <c r="X8" s="649"/>
      <c r="Y8" s="649" t="s">
        <v>467</v>
      </c>
      <c r="Z8" s="649"/>
      <c r="AA8" s="649" t="s">
        <v>468</v>
      </c>
      <c r="AB8" s="649"/>
      <c r="AC8" s="649" t="s">
        <v>469</v>
      </c>
      <c r="AD8" s="649"/>
      <c r="AE8" s="649" t="s">
        <v>471</v>
      </c>
      <c r="AF8" s="661"/>
    </row>
    <row r="9" spans="1:32" ht="15" customHeight="1" x14ac:dyDescent="0.25">
      <c r="B9" s="659"/>
      <c r="C9" s="651"/>
      <c r="D9" s="651"/>
      <c r="E9" s="651"/>
      <c r="F9" s="651"/>
      <c r="G9" s="651"/>
      <c r="H9" s="651"/>
      <c r="I9" s="649"/>
      <c r="J9" s="649"/>
      <c r="K9" s="649"/>
      <c r="L9" s="649"/>
      <c r="M9" s="651"/>
      <c r="N9" s="651"/>
      <c r="O9" s="651"/>
      <c r="P9" s="651"/>
      <c r="Q9" s="651"/>
      <c r="R9" s="651"/>
      <c r="S9" s="649"/>
      <c r="T9" s="649"/>
      <c r="U9" s="649"/>
      <c r="V9" s="649"/>
      <c r="W9" s="651"/>
      <c r="X9" s="651"/>
      <c r="Y9" s="651"/>
      <c r="Z9" s="651"/>
      <c r="AA9" s="651"/>
      <c r="AB9" s="651"/>
      <c r="AC9" s="649"/>
      <c r="AD9" s="649"/>
      <c r="AE9" s="649"/>
      <c r="AF9" s="661"/>
    </row>
    <row r="10" spans="1:32" ht="16" customHeight="1" x14ac:dyDescent="0.25">
      <c r="B10" s="660"/>
      <c r="C10" s="144" t="s">
        <v>518</v>
      </c>
      <c r="D10" s="144" t="s">
        <v>389</v>
      </c>
      <c r="E10" s="144" t="s">
        <v>518</v>
      </c>
      <c r="F10" s="144" t="s">
        <v>389</v>
      </c>
      <c r="G10" s="144" t="s">
        <v>518</v>
      </c>
      <c r="H10" s="144" t="s">
        <v>389</v>
      </c>
      <c r="I10" s="144" t="s">
        <v>519</v>
      </c>
      <c r="J10" s="144" t="s">
        <v>389</v>
      </c>
      <c r="K10" s="144" t="s">
        <v>519</v>
      </c>
      <c r="L10" s="144" t="s">
        <v>389</v>
      </c>
      <c r="M10" s="144" t="s">
        <v>518</v>
      </c>
      <c r="N10" s="144" t="s">
        <v>389</v>
      </c>
      <c r="O10" s="144" t="s">
        <v>518</v>
      </c>
      <c r="P10" s="144" t="s">
        <v>389</v>
      </c>
      <c r="Q10" s="144" t="s">
        <v>518</v>
      </c>
      <c r="R10" s="144" t="s">
        <v>389</v>
      </c>
      <c r="S10" s="144" t="s">
        <v>519</v>
      </c>
      <c r="T10" s="144" t="s">
        <v>389</v>
      </c>
      <c r="U10" s="144" t="s">
        <v>519</v>
      </c>
      <c r="V10" s="144" t="s">
        <v>389</v>
      </c>
      <c r="W10" s="144" t="s">
        <v>518</v>
      </c>
      <c r="X10" s="144" t="s">
        <v>389</v>
      </c>
      <c r="Y10" s="144" t="s">
        <v>518</v>
      </c>
      <c r="Z10" s="144" t="s">
        <v>389</v>
      </c>
      <c r="AA10" s="144" t="s">
        <v>518</v>
      </c>
      <c r="AB10" s="144" t="s">
        <v>389</v>
      </c>
      <c r="AC10" s="144" t="s">
        <v>519</v>
      </c>
      <c r="AD10" s="144" t="s">
        <v>389</v>
      </c>
      <c r="AE10" s="144" t="s">
        <v>519</v>
      </c>
      <c r="AF10" s="183" t="s">
        <v>389</v>
      </c>
    </row>
    <row r="11" spans="1:32" ht="13" customHeight="1" x14ac:dyDescent="0.25">
      <c r="A11" s="214"/>
      <c r="B11" s="204"/>
      <c r="C11" s="235" t="s">
        <v>2084</v>
      </c>
      <c r="D11" s="236" t="s">
        <v>2085</v>
      </c>
      <c r="E11" s="235" t="s">
        <v>2086</v>
      </c>
      <c r="F11" s="236" t="s">
        <v>2087</v>
      </c>
      <c r="G11" s="235" t="s">
        <v>2004</v>
      </c>
      <c r="H11" s="236" t="s">
        <v>2005</v>
      </c>
      <c r="I11" s="235" t="s">
        <v>2088</v>
      </c>
      <c r="J11" s="236" t="s">
        <v>2089</v>
      </c>
      <c r="K11" s="235" t="s">
        <v>2090</v>
      </c>
      <c r="L11" s="236" t="s">
        <v>2091</v>
      </c>
      <c r="M11" s="235" t="s">
        <v>2092</v>
      </c>
      <c r="N11" s="236" t="s">
        <v>2093</v>
      </c>
      <c r="O11" s="235" t="s">
        <v>2094</v>
      </c>
      <c r="P11" s="236" t="s">
        <v>2095</v>
      </c>
      <c r="Q11" s="235" t="s">
        <v>2010</v>
      </c>
      <c r="R11" s="236" t="s">
        <v>2011</v>
      </c>
      <c r="S11" s="235" t="s">
        <v>2096</v>
      </c>
      <c r="T11" s="236" t="s">
        <v>2097</v>
      </c>
      <c r="U11" s="235" t="s">
        <v>2098</v>
      </c>
      <c r="V11" s="236" t="s">
        <v>2099</v>
      </c>
      <c r="W11" s="235" t="s">
        <v>2100</v>
      </c>
      <c r="X11" s="236" t="s">
        <v>2101</v>
      </c>
      <c r="Y11" s="235" t="s">
        <v>2102</v>
      </c>
      <c r="Z11" s="236" t="s">
        <v>2103</v>
      </c>
      <c r="AA11" s="235" t="s">
        <v>2016</v>
      </c>
      <c r="AB11" s="236" t="s">
        <v>2017</v>
      </c>
      <c r="AC11" s="235" t="s">
        <v>2104</v>
      </c>
      <c r="AD11" s="236" t="s">
        <v>2105</v>
      </c>
      <c r="AE11" s="235" t="s">
        <v>2106</v>
      </c>
      <c r="AF11" s="244" t="s">
        <v>2107</v>
      </c>
    </row>
    <row r="12" spans="1:32" ht="13" customHeight="1" x14ac:dyDescent="0.25">
      <c r="A12" s="26" t="s">
        <v>393</v>
      </c>
      <c r="B12" s="184">
        <v>2</v>
      </c>
      <c r="C12" s="223">
        <v>3.1239855481252201</v>
      </c>
      <c r="D12" s="225">
        <v>1.61820558744368</v>
      </c>
      <c r="E12" s="223">
        <v>5.6742237478067796</v>
      </c>
      <c r="F12" s="225">
        <v>4.41892631781459E-2</v>
      </c>
      <c r="G12" s="223">
        <v>17.474927548899199</v>
      </c>
      <c r="H12" s="225">
        <v>2.9227151098594102</v>
      </c>
      <c r="I12" s="223">
        <v>14.350942000773999</v>
      </c>
      <c r="J12" s="225">
        <v>3.3407862752104398</v>
      </c>
      <c r="K12" s="223">
        <v>11.8007038010924</v>
      </c>
      <c r="L12" s="225">
        <v>2.92304914505055</v>
      </c>
      <c r="M12" s="223">
        <v>3.5127004612819399</v>
      </c>
      <c r="N12" s="225">
        <v>1.63756951993444</v>
      </c>
      <c r="O12" s="223">
        <v>7.3045124650564501</v>
      </c>
      <c r="P12" s="225">
        <v>6.4471123016595799E-2</v>
      </c>
      <c r="Q12" s="223">
        <v>9.3944611288149709</v>
      </c>
      <c r="R12" s="225">
        <v>2.1775184605514801</v>
      </c>
      <c r="S12" s="223">
        <v>5.8817606675330296</v>
      </c>
      <c r="T12" s="225">
        <v>2.7245587860534002</v>
      </c>
      <c r="U12" s="223">
        <v>2.0899486637585198</v>
      </c>
      <c r="V12" s="225">
        <v>2.17847266949703</v>
      </c>
      <c r="W12" s="223">
        <v>0</v>
      </c>
      <c r="X12" s="225">
        <v>0</v>
      </c>
      <c r="Y12" s="223">
        <v>0.27859655767754998</v>
      </c>
      <c r="Z12" s="225">
        <v>8.9211030463479408E-3</v>
      </c>
      <c r="AA12" s="223">
        <v>5.19755763126091</v>
      </c>
      <c r="AB12" s="225">
        <v>1.89274466681398</v>
      </c>
      <c r="AC12" s="223">
        <v>5.19755763126091</v>
      </c>
      <c r="AD12" s="225">
        <v>1.89274466681398</v>
      </c>
      <c r="AE12" s="223">
        <v>4.9189610735833602</v>
      </c>
      <c r="AF12" s="239">
        <v>1.8927656906844901</v>
      </c>
    </row>
    <row r="13" spans="1:32" ht="13" customHeight="1" x14ac:dyDescent="0.25">
      <c r="A13" s="26" t="s">
        <v>396</v>
      </c>
      <c r="B13" s="184">
        <v>2</v>
      </c>
      <c r="C13" s="223" t="s">
        <v>494</v>
      </c>
      <c r="D13" s="225" t="s">
        <v>494</v>
      </c>
      <c r="E13" s="223">
        <v>1.7323263172146799</v>
      </c>
      <c r="F13" s="225">
        <v>0.78009937065749002</v>
      </c>
      <c r="G13" s="223">
        <v>8.9428027354893693</v>
      </c>
      <c r="H13" s="225">
        <v>2.17180145479026</v>
      </c>
      <c r="I13" s="223" t="s">
        <v>494</v>
      </c>
      <c r="J13" s="225" t="s">
        <v>494</v>
      </c>
      <c r="K13" s="223">
        <v>7.2104764182746903</v>
      </c>
      <c r="L13" s="225">
        <v>2.3076560807731501</v>
      </c>
      <c r="M13" s="223" t="s">
        <v>494</v>
      </c>
      <c r="N13" s="225" t="s">
        <v>494</v>
      </c>
      <c r="O13" s="223">
        <v>1.0808896294138799</v>
      </c>
      <c r="P13" s="225">
        <v>0.63274381900740795</v>
      </c>
      <c r="Q13" s="223">
        <v>3.3301830340577099</v>
      </c>
      <c r="R13" s="225">
        <v>0.96530389795605398</v>
      </c>
      <c r="S13" s="223" t="s">
        <v>494</v>
      </c>
      <c r="T13" s="225" t="s">
        <v>494</v>
      </c>
      <c r="U13" s="223">
        <v>2.24929340464382</v>
      </c>
      <c r="V13" s="225">
        <v>1.1541994437276599</v>
      </c>
      <c r="W13" s="223" t="s">
        <v>494</v>
      </c>
      <c r="X13" s="225" t="s">
        <v>494</v>
      </c>
      <c r="Y13" s="223">
        <v>0.62830573289838698</v>
      </c>
      <c r="Z13" s="225">
        <v>0.44678825843778502</v>
      </c>
      <c r="AA13" s="223">
        <v>2.0011889437359298</v>
      </c>
      <c r="AB13" s="225">
        <v>1.0519113222420999</v>
      </c>
      <c r="AC13" s="223" t="s">
        <v>494</v>
      </c>
      <c r="AD13" s="225" t="s">
        <v>494</v>
      </c>
      <c r="AE13" s="223">
        <v>1.3728832108375499</v>
      </c>
      <c r="AF13" s="239">
        <v>1.14286358667122</v>
      </c>
    </row>
    <row r="14" spans="1:32" ht="13" customHeight="1" x14ac:dyDescent="0.25">
      <c r="A14" s="210" t="s">
        <v>397</v>
      </c>
      <c r="B14" s="184">
        <v>2</v>
      </c>
      <c r="C14" s="223" t="s">
        <v>494</v>
      </c>
      <c r="D14" s="225" t="s">
        <v>494</v>
      </c>
      <c r="E14" s="223">
        <v>5.3426471141535599</v>
      </c>
      <c r="F14" s="225">
        <v>1.6077243715965499</v>
      </c>
      <c r="G14" s="223">
        <v>11.7375563924133</v>
      </c>
      <c r="H14" s="225">
        <v>2.3262124341534398</v>
      </c>
      <c r="I14" s="223" t="s">
        <v>494</v>
      </c>
      <c r="J14" s="225" t="s">
        <v>494</v>
      </c>
      <c r="K14" s="223">
        <v>6.3949092782597603</v>
      </c>
      <c r="L14" s="225">
        <v>2.82772734609184</v>
      </c>
      <c r="M14" s="223" t="s">
        <v>494</v>
      </c>
      <c r="N14" s="225" t="s">
        <v>494</v>
      </c>
      <c r="O14" s="223">
        <v>1.2852496078750499</v>
      </c>
      <c r="P14" s="225">
        <v>0.66205705930728098</v>
      </c>
      <c r="Q14" s="223">
        <v>1.77026687622863</v>
      </c>
      <c r="R14" s="225">
        <v>0.79988488811504699</v>
      </c>
      <c r="S14" s="223" t="s">
        <v>494</v>
      </c>
      <c r="T14" s="225" t="s">
        <v>494</v>
      </c>
      <c r="U14" s="223">
        <v>0.48501726835358699</v>
      </c>
      <c r="V14" s="225">
        <v>1.03833298320598</v>
      </c>
      <c r="W14" s="223" t="s">
        <v>494</v>
      </c>
      <c r="X14" s="225" t="s">
        <v>494</v>
      </c>
      <c r="Y14" s="223">
        <v>4.0624934671870498</v>
      </c>
      <c r="Z14" s="225">
        <v>1.48132174502001</v>
      </c>
      <c r="AA14" s="223">
        <v>3.6177281521420599</v>
      </c>
      <c r="AB14" s="225">
        <v>1.48322581101725</v>
      </c>
      <c r="AC14" s="223" t="s">
        <v>494</v>
      </c>
      <c r="AD14" s="225" t="s">
        <v>494</v>
      </c>
      <c r="AE14" s="223">
        <v>-0.44476531504499001</v>
      </c>
      <c r="AF14" s="239">
        <v>2.09625211239891</v>
      </c>
    </row>
    <row r="15" spans="1:32" ht="13" customHeight="1" x14ac:dyDescent="0.25">
      <c r="A15" s="210" t="s">
        <v>398</v>
      </c>
      <c r="B15" s="184">
        <v>2</v>
      </c>
      <c r="C15" s="223">
        <v>7.4216450988319203</v>
      </c>
      <c r="D15" s="225">
        <v>2.60124775144924</v>
      </c>
      <c r="E15" s="223">
        <v>5.51373577305342</v>
      </c>
      <c r="F15" s="225">
        <v>2.0141589634316399</v>
      </c>
      <c r="G15" s="223">
        <v>13.9795575294205</v>
      </c>
      <c r="H15" s="225">
        <v>3.2758539839546601</v>
      </c>
      <c r="I15" s="223">
        <v>6.5579124305886003</v>
      </c>
      <c r="J15" s="225">
        <v>4.1830263193782704</v>
      </c>
      <c r="K15" s="223">
        <v>8.4658217563671094</v>
      </c>
      <c r="L15" s="225">
        <v>3.8455241065638401</v>
      </c>
      <c r="M15" s="223">
        <v>1.27331466466586</v>
      </c>
      <c r="N15" s="225">
        <v>0.99077372179902601</v>
      </c>
      <c r="O15" s="223">
        <v>0.45848414730976</v>
      </c>
      <c r="P15" s="225">
        <v>0.461107504194393</v>
      </c>
      <c r="Q15" s="223">
        <v>1.2551931295530101</v>
      </c>
      <c r="R15" s="225">
        <v>0.88785776733382904</v>
      </c>
      <c r="S15" s="223">
        <v>-1.8121535112848301E-2</v>
      </c>
      <c r="T15" s="225">
        <v>1.3303849002535</v>
      </c>
      <c r="U15" s="223">
        <v>0.79670898224325204</v>
      </c>
      <c r="V15" s="225">
        <v>1.0004556689026201</v>
      </c>
      <c r="W15" s="223">
        <v>3.9420787463115299</v>
      </c>
      <c r="X15" s="225">
        <v>1.6617217339939201</v>
      </c>
      <c r="Y15" s="223">
        <v>1.8297510680039899</v>
      </c>
      <c r="Z15" s="225">
        <v>1.3452856428220401</v>
      </c>
      <c r="AA15" s="223">
        <v>3.6463071881302098</v>
      </c>
      <c r="AB15" s="225">
        <v>1.82443643988467</v>
      </c>
      <c r="AC15" s="223">
        <v>-0.295771558181322</v>
      </c>
      <c r="AD15" s="225">
        <v>2.4677697308312201</v>
      </c>
      <c r="AE15" s="223">
        <v>1.8165561201262199</v>
      </c>
      <c r="AF15" s="239">
        <v>2.2667954878996301</v>
      </c>
    </row>
    <row r="16" spans="1:32" ht="13" customHeight="1" x14ac:dyDescent="0.25">
      <c r="A16" s="26" t="s">
        <v>399</v>
      </c>
      <c r="B16" s="184">
        <v>2</v>
      </c>
      <c r="C16" s="223" t="s">
        <v>494</v>
      </c>
      <c r="D16" s="225" t="s">
        <v>494</v>
      </c>
      <c r="E16" s="223">
        <v>5.1425608400764196</v>
      </c>
      <c r="F16" s="225">
        <v>2.6102839218546698</v>
      </c>
      <c r="G16" s="223">
        <v>8.0139042992475904</v>
      </c>
      <c r="H16" s="225">
        <v>3.0229741255465399</v>
      </c>
      <c r="I16" s="223" t="s">
        <v>494</v>
      </c>
      <c r="J16" s="225" t="s">
        <v>494</v>
      </c>
      <c r="K16" s="223">
        <v>2.87134345917117</v>
      </c>
      <c r="L16" s="225">
        <v>3.9939898242755798</v>
      </c>
      <c r="M16" s="223" t="s">
        <v>494</v>
      </c>
      <c r="N16" s="225" t="s">
        <v>494</v>
      </c>
      <c r="O16" s="223">
        <v>2.2521425720486601</v>
      </c>
      <c r="P16" s="225">
        <v>1.3304184717840799</v>
      </c>
      <c r="Q16" s="223">
        <v>2.6292609611626201</v>
      </c>
      <c r="R16" s="225">
        <v>1.52168035863923</v>
      </c>
      <c r="S16" s="223" t="s">
        <v>494</v>
      </c>
      <c r="T16" s="225" t="s">
        <v>494</v>
      </c>
      <c r="U16" s="223">
        <v>0.37711838911395901</v>
      </c>
      <c r="V16" s="225">
        <v>2.0212680237743599</v>
      </c>
      <c r="W16" s="223" t="s">
        <v>494</v>
      </c>
      <c r="X16" s="225" t="s">
        <v>494</v>
      </c>
      <c r="Y16" s="223">
        <v>6.6520881991448801</v>
      </c>
      <c r="Z16" s="225">
        <v>2.77526971104104</v>
      </c>
      <c r="AA16" s="223">
        <v>3.5699150524593901</v>
      </c>
      <c r="AB16" s="225">
        <v>2.5223073207737898</v>
      </c>
      <c r="AC16" s="223" t="s">
        <v>494</v>
      </c>
      <c r="AD16" s="225" t="s">
        <v>494</v>
      </c>
      <c r="AE16" s="223">
        <v>-3.08217314668549</v>
      </c>
      <c r="AF16" s="239">
        <v>3.7502208187586601</v>
      </c>
    </row>
    <row r="17" spans="1:32" ht="13" customHeight="1" x14ac:dyDescent="0.25">
      <c r="A17" s="26" t="s">
        <v>400</v>
      </c>
      <c r="B17" s="184">
        <v>2</v>
      </c>
      <c r="C17" s="223">
        <v>11.840610904912401</v>
      </c>
      <c r="D17" s="225">
        <v>1.64538106165362</v>
      </c>
      <c r="E17" s="223">
        <v>15.936886917615899</v>
      </c>
      <c r="F17" s="225">
        <v>3.4214207443559399</v>
      </c>
      <c r="G17" s="223">
        <v>10.88142903158</v>
      </c>
      <c r="H17" s="225">
        <v>2.6409740032012698</v>
      </c>
      <c r="I17" s="223">
        <v>-0.95918187333243499</v>
      </c>
      <c r="J17" s="225">
        <v>3.1115948521029102</v>
      </c>
      <c r="K17" s="223">
        <v>-5.0554578860358896</v>
      </c>
      <c r="L17" s="225">
        <v>4.3221364619241402</v>
      </c>
      <c r="M17" s="223">
        <v>6.6727417993265696</v>
      </c>
      <c r="N17" s="225">
        <v>0.99322726974063502</v>
      </c>
      <c r="O17" s="223">
        <v>11.8512751282101</v>
      </c>
      <c r="P17" s="225">
        <v>3.0396986441585399</v>
      </c>
      <c r="Q17" s="223">
        <v>4.04537105967934</v>
      </c>
      <c r="R17" s="225">
        <v>1.6776746465932</v>
      </c>
      <c r="S17" s="223">
        <v>-2.6273707396472399</v>
      </c>
      <c r="T17" s="225">
        <v>1.9496391022899799</v>
      </c>
      <c r="U17" s="223">
        <v>-7.8059040685307304</v>
      </c>
      <c r="V17" s="225">
        <v>3.4719389492214501</v>
      </c>
      <c r="W17" s="223">
        <v>6.8617682438207002</v>
      </c>
      <c r="X17" s="225">
        <v>1.4355852250524099</v>
      </c>
      <c r="Y17" s="223">
        <v>12.9418824619107</v>
      </c>
      <c r="Z17" s="225">
        <v>3.2142664518821298</v>
      </c>
      <c r="AA17" s="223">
        <v>2.7960657276493399</v>
      </c>
      <c r="AB17" s="225">
        <v>1.1717201001976001</v>
      </c>
      <c r="AC17" s="223">
        <v>-4.06570251617135</v>
      </c>
      <c r="AD17" s="225">
        <v>1.85306042308281</v>
      </c>
      <c r="AE17" s="223">
        <v>-10.1458167342614</v>
      </c>
      <c r="AF17" s="239">
        <v>3.4211747714640399</v>
      </c>
    </row>
    <row r="18" spans="1:32" ht="13" customHeight="1" x14ac:dyDescent="0.25">
      <c r="A18" s="26" t="s">
        <v>401</v>
      </c>
      <c r="B18" s="184">
        <v>2</v>
      </c>
      <c r="C18" s="223">
        <v>6.2831455627214003</v>
      </c>
      <c r="D18" s="225">
        <v>1.3945132852656601</v>
      </c>
      <c r="E18" s="223">
        <v>10.126396887977</v>
      </c>
      <c r="F18" s="225">
        <v>2.27282277209977</v>
      </c>
      <c r="G18" s="223">
        <v>6.1786960608704602</v>
      </c>
      <c r="H18" s="225">
        <v>1.94279077662456</v>
      </c>
      <c r="I18" s="223">
        <v>-0.104449501850941</v>
      </c>
      <c r="J18" s="225">
        <v>2.3914646776651098</v>
      </c>
      <c r="K18" s="223">
        <v>-3.9477008271064902</v>
      </c>
      <c r="L18" s="225">
        <v>2.99000992558766</v>
      </c>
      <c r="M18" s="223">
        <v>5.3420542556489998</v>
      </c>
      <c r="N18" s="225">
        <v>2.1183464469910702</v>
      </c>
      <c r="O18" s="223">
        <v>4.2288054731993201</v>
      </c>
      <c r="P18" s="225">
        <v>1.43642087215055</v>
      </c>
      <c r="Q18" s="223">
        <v>3.6500596196389199</v>
      </c>
      <c r="R18" s="225">
        <v>1.4824360841807001</v>
      </c>
      <c r="S18" s="223">
        <v>-1.6919946360100799</v>
      </c>
      <c r="T18" s="225">
        <v>2.5855383217350898</v>
      </c>
      <c r="U18" s="223">
        <v>-0.57874585356040997</v>
      </c>
      <c r="V18" s="225">
        <v>2.0642000062084001</v>
      </c>
      <c r="W18" s="223">
        <v>0.79607278624495204</v>
      </c>
      <c r="X18" s="225">
        <v>0.488100174151541</v>
      </c>
      <c r="Y18" s="223">
        <v>0.459416315253385</v>
      </c>
      <c r="Z18" s="225">
        <v>0.45973007313256198</v>
      </c>
      <c r="AA18" s="223">
        <v>0</v>
      </c>
      <c r="AB18" s="225">
        <v>0</v>
      </c>
      <c r="AC18" s="223">
        <v>-0.79607278624495204</v>
      </c>
      <c r="AD18" s="225">
        <v>0.488100174151541</v>
      </c>
      <c r="AE18" s="223">
        <v>-0.459416315253385</v>
      </c>
      <c r="AF18" s="239">
        <v>0.45973007313256198</v>
      </c>
    </row>
    <row r="19" spans="1:32" ht="13" customHeight="1" x14ac:dyDescent="0.25">
      <c r="A19" s="26" t="s">
        <v>402</v>
      </c>
      <c r="B19" s="184">
        <v>2</v>
      </c>
      <c r="C19" s="223">
        <v>3.0905909569578101</v>
      </c>
      <c r="D19" s="225">
        <v>1.57751012059801</v>
      </c>
      <c r="E19" s="223">
        <v>2.8350531921640698</v>
      </c>
      <c r="F19" s="225">
        <v>1.4791241207119801</v>
      </c>
      <c r="G19" s="223">
        <v>4.11627012474138</v>
      </c>
      <c r="H19" s="225">
        <v>1.4179289324900399</v>
      </c>
      <c r="I19" s="223">
        <v>1.0256791677835699</v>
      </c>
      <c r="J19" s="225">
        <v>2.12109892229982</v>
      </c>
      <c r="K19" s="223">
        <v>1.2812169325773199</v>
      </c>
      <c r="L19" s="225">
        <v>2.0489828262004299</v>
      </c>
      <c r="M19" s="223">
        <v>4.4205785494007301</v>
      </c>
      <c r="N19" s="225">
        <v>1.88955730545851</v>
      </c>
      <c r="O19" s="223">
        <v>1.10775742316888</v>
      </c>
      <c r="P19" s="225">
        <v>0.64301515172031498</v>
      </c>
      <c r="Q19" s="223">
        <v>3.84774834677357</v>
      </c>
      <c r="R19" s="225">
        <v>1.6221343857396699</v>
      </c>
      <c r="S19" s="223">
        <v>-0.572830202627157</v>
      </c>
      <c r="T19" s="225">
        <v>2.4903306559592999</v>
      </c>
      <c r="U19" s="223">
        <v>2.7399909236046902</v>
      </c>
      <c r="V19" s="225">
        <v>1.74493221952628</v>
      </c>
      <c r="W19" s="223">
        <v>1.06755722203868</v>
      </c>
      <c r="X19" s="225">
        <v>1.0656600689640301</v>
      </c>
      <c r="Y19" s="223">
        <v>0.873862441851461</v>
      </c>
      <c r="Z19" s="225">
        <v>0.87010603825121502</v>
      </c>
      <c r="AA19" s="223">
        <v>2.66854603817294</v>
      </c>
      <c r="AB19" s="225">
        <v>1.20232019392517</v>
      </c>
      <c r="AC19" s="223">
        <v>1.60098881613426</v>
      </c>
      <c r="AD19" s="225">
        <v>1.60661296873412</v>
      </c>
      <c r="AE19" s="223">
        <v>1.79468359632148</v>
      </c>
      <c r="AF19" s="239">
        <v>1.4841355620432599</v>
      </c>
    </row>
    <row r="20" spans="1:32" ht="13" customHeight="1" x14ac:dyDescent="0.25">
      <c r="A20" s="26" t="s">
        <v>404</v>
      </c>
      <c r="B20" s="184">
        <v>2</v>
      </c>
      <c r="C20" s="223" t="s">
        <v>494</v>
      </c>
      <c r="D20" s="225" t="s">
        <v>494</v>
      </c>
      <c r="E20" s="223">
        <v>11.9570485365537</v>
      </c>
      <c r="F20" s="225">
        <v>4.1174789092208002</v>
      </c>
      <c r="G20" s="223">
        <v>6.0502648801826204</v>
      </c>
      <c r="H20" s="225">
        <v>1.79760363528</v>
      </c>
      <c r="I20" s="223" t="s">
        <v>494</v>
      </c>
      <c r="J20" s="225" t="s">
        <v>494</v>
      </c>
      <c r="K20" s="223">
        <v>-5.90678365637112</v>
      </c>
      <c r="L20" s="225">
        <v>4.4927732412675798</v>
      </c>
      <c r="M20" s="223" t="s">
        <v>494</v>
      </c>
      <c r="N20" s="225" t="s">
        <v>494</v>
      </c>
      <c r="O20" s="223">
        <v>5.4606952125456703</v>
      </c>
      <c r="P20" s="225">
        <v>2.2952328054349702</v>
      </c>
      <c r="Q20" s="223">
        <v>9.4490739834450395</v>
      </c>
      <c r="R20" s="225">
        <v>3.55230613961638</v>
      </c>
      <c r="S20" s="223" t="s">
        <v>494</v>
      </c>
      <c r="T20" s="225" t="s">
        <v>494</v>
      </c>
      <c r="U20" s="223">
        <v>3.9883787708993701</v>
      </c>
      <c r="V20" s="225">
        <v>4.2292992966567304</v>
      </c>
      <c r="W20" s="223" t="s">
        <v>494</v>
      </c>
      <c r="X20" s="225" t="s">
        <v>494</v>
      </c>
      <c r="Y20" s="223">
        <v>10.457539512449801</v>
      </c>
      <c r="Z20" s="225">
        <v>2.8476868109645501</v>
      </c>
      <c r="AA20" s="223">
        <v>10.581182612130799</v>
      </c>
      <c r="AB20" s="225">
        <v>3.4734710150661701</v>
      </c>
      <c r="AC20" s="223" t="s">
        <v>494</v>
      </c>
      <c r="AD20" s="225" t="s">
        <v>494</v>
      </c>
      <c r="AE20" s="223">
        <v>0.123643099681027</v>
      </c>
      <c r="AF20" s="239">
        <v>4.4915833584434699</v>
      </c>
    </row>
    <row r="21" spans="1:32" ht="13" customHeight="1" x14ac:dyDescent="0.25">
      <c r="A21" s="26" t="s">
        <v>405</v>
      </c>
      <c r="B21" s="184">
        <v>2</v>
      </c>
      <c r="C21" s="223">
        <v>1.27838141545432</v>
      </c>
      <c r="D21" s="225">
        <v>0.74167938546144996</v>
      </c>
      <c r="E21" s="223">
        <v>0.52025680111685302</v>
      </c>
      <c r="F21" s="225">
        <v>0.52021040182479605</v>
      </c>
      <c r="G21" s="223">
        <v>0.75146025199177302</v>
      </c>
      <c r="H21" s="225">
        <v>0.53570002985121101</v>
      </c>
      <c r="I21" s="223">
        <v>-0.52692116346255102</v>
      </c>
      <c r="J21" s="225">
        <v>0.91491137975273995</v>
      </c>
      <c r="K21" s="223">
        <v>0.23120345087492</v>
      </c>
      <c r="L21" s="225">
        <v>0.74672175818661102</v>
      </c>
      <c r="M21" s="223">
        <v>1.4656140625921701</v>
      </c>
      <c r="N21" s="225">
        <v>0.85391558858955396</v>
      </c>
      <c r="O21" s="223">
        <v>0</v>
      </c>
      <c r="P21" s="225">
        <v>0</v>
      </c>
      <c r="Q21" s="223">
        <v>0.412253667457121</v>
      </c>
      <c r="R21" s="225">
        <v>0.41254250580583102</v>
      </c>
      <c r="S21" s="223">
        <v>-1.0533603951350501</v>
      </c>
      <c r="T21" s="225">
        <v>0.94834759003901004</v>
      </c>
      <c r="U21" s="223">
        <v>0.412253667457121</v>
      </c>
      <c r="V21" s="225">
        <v>0.41254250580583102</v>
      </c>
      <c r="W21" s="223">
        <v>0</v>
      </c>
      <c r="X21" s="225">
        <v>0</v>
      </c>
      <c r="Y21" s="223">
        <v>0</v>
      </c>
      <c r="Z21" s="225">
        <v>0</v>
      </c>
      <c r="AA21" s="223">
        <v>0.416403240709111</v>
      </c>
      <c r="AB21" s="225">
        <v>0.41634794919013601</v>
      </c>
      <c r="AC21" s="223">
        <v>0.416403240709111</v>
      </c>
      <c r="AD21" s="225">
        <v>0.41634794919013601</v>
      </c>
      <c r="AE21" s="223">
        <v>0.416403240709111</v>
      </c>
      <c r="AF21" s="239">
        <v>0.41634794919013601</v>
      </c>
    </row>
    <row r="22" spans="1:32" ht="13" customHeight="1" x14ac:dyDescent="0.25">
      <c r="A22" s="26" t="s">
        <v>406</v>
      </c>
      <c r="B22" s="184">
        <v>2</v>
      </c>
      <c r="C22" s="223">
        <v>8.1640217459363704</v>
      </c>
      <c r="D22" s="225">
        <v>0.119957693892515</v>
      </c>
      <c r="E22" s="223">
        <v>9.8608757973164405</v>
      </c>
      <c r="F22" s="225">
        <v>4.2395095452624396</v>
      </c>
      <c r="G22" s="223">
        <v>7.0564903537496697</v>
      </c>
      <c r="H22" s="225">
        <v>0.17261154877274301</v>
      </c>
      <c r="I22" s="223">
        <v>-1.1075313921867</v>
      </c>
      <c r="J22" s="225">
        <v>0.21020132039008599</v>
      </c>
      <c r="K22" s="223">
        <v>-2.8043854435667699</v>
      </c>
      <c r="L22" s="225">
        <v>4.2430220281234803</v>
      </c>
      <c r="M22" s="223">
        <v>7.28109943992657</v>
      </c>
      <c r="N22" s="225">
        <v>0.17699124098322</v>
      </c>
      <c r="O22" s="223">
        <v>5.9106111071557503</v>
      </c>
      <c r="P22" s="225">
        <v>2.6902430784009299</v>
      </c>
      <c r="Q22" s="223">
        <v>4.5138768874583501</v>
      </c>
      <c r="R22" s="225">
        <v>0.12644367343038901</v>
      </c>
      <c r="S22" s="223">
        <v>-2.7672225524682101</v>
      </c>
      <c r="T22" s="225">
        <v>0.217517589944701</v>
      </c>
      <c r="U22" s="223">
        <v>-1.3967342196974</v>
      </c>
      <c r="V22" s="225">
        <v>2.6932129183253699</v>
      </c>
      <c r="W22" s="223">
        <v>0</v>
      </c>
      <c r="X22" s="225">
        <v>0</v>
      </c>
      <c r="Y22" s="223">
        <v>0.84628444571411499</v>
      </c>
      <c r="Z22" s="225">
        <v>0.84936389332446605</v>
      </c>
      <c r="AA22" s="223">
        <v>0.87030917435394595</v>
      </c>
      <c r="AB22" s="225">
        <v>7.0661736059544206E-2</v>
      </c>
      <c r="AC22" s="223">
        <v>0.87030917435394595</v>
      </c>
      <c r="AD22" s="225">
        <v>7.0661736059544206E-2</v>
      </c>
      <c r="AE22" s="223">
        <v>2.4024728639830999E-2</v>
      </c>
      <c r="AF22" s="239">
        <v>0.85229813107048602</v>
      </c>
    </row>
    <row r="23" spans="1:32" ht="13" customHeight="1" x14ac:dyDescent="0.25">
      <c r="A23" s="26" t="s">
        <v>407</v>
      </c>
      <c r="B23" s="184">
        <v>2</v>
      </c>
      <c r="C23" s="223">
        <v>3.8620224700005101</v>
      </c>
      <c r="D23" s="225">
        <v>1.4901972842913001</v>
      </c>
      <c r="E23" s="223">
        <v>1.7166768063128099</v>
      </c>
      <c r="F23" s="225">
        <v>0.86208405270127697</v>
      </c>
      <c r="G23" s="223">
        <v>3.2073382370317498</v>
      </c>
      <c r="H23" s="225">
        <v>0.96538632184119799</v>
      </c>
      <c r="I23" s="223">
        <v>-0.654684232968758</v>
      </c>
      <c r="J23" s="225">
        <v>1.77557277983958</v>
      </c>
      <c r="K23" s="223">
        <v>1.4906614307189401</v>
      </c>
      <c r="L23" s="225">
        <v>1.2942795927928199</v>
      </c>
      <c r="M23" s="223">
        <v>0</v>
      </c>
      <c r="N23" s="225">
        <v>0</v>
      </c>
      <c r="O23" s="223">
        <v>0</v>
      </c>
      <c r="P23" s="225">
        <v>0</v>
      </c>
      <c r="Q23" s="223">
        <v>0.45029497016535902</v>
      </c>
      <c r="R23" s="225">
        <v>0.35740370274917899</v>
      </c>
      <c r="S23" s="223">
        <v>0.45029497016535902</v>
      </c>
      <c r="T23" s="225">
        <v>0.35740370274917899</v>
      </c>
      <c r="U23" s="223">
        <v>0.45029497016535902</v>
      </c>
      <c r="V23" s="225">
        <v>0.35740370274917899</v>
      </c>
      <c r="W23" s="223">
        <v>0.89456957537303206</v>
      </c>
      <c r="X23" s="225">
        <v>0.633860898817453</v>
      </c>
      <c r="Y23" s="223">
        <v>0</v>
      </c>
      <c r="Z23" s="225">
        <v>0</v>
      </c>
      <c r="AA23" s="223">
        <v>0.62957402028865905</v>
      </c>
      <c r="AB23" s="225">
        <v>0.32975848639651301</v>
      </c>
      <c r="AC23" s="223">
        <v>-0.264995555084373</v>
      </c>
      <c r="AD23" s="225">
        <v>0.71450703173600005</v>
      </c>
      <c r="AE23" s="223">
        <v>0.62957402028865905</v>
      </c>
      <c r="AF23" s="239">
        <v>0.32975848639651301</v>
      </c>
    </row>
    <row r="24" spans="1:32" ht="13" customHeight="1" x14ac:dyDescent="0.25">
      <c r="A24" s="26" t="s">
        <v>408</v>
      </c>
      <c r="B24" s="184">
        <v>2</v>
      </c>
      <c r="C24" s="223">
        <v>0</v>
      </c>
      <c r="D24" s="225">
        <v>0</v>
      </c>
      <c r="E24" s="223">
        <v>1.3002878364402399</v>
      </c>
      <c r="F24" s="225">
        <v>0.950674989622046</v>
      </c>
      <c r="G24" s="223">
        <v>4.8035502792524802</v>
      </c>
      <c r="H24" s="225">
        <v>1.6635994891260599</v>
      </c>
      <c r="I24" s="223">
        <v>4.8035502792524802</v>
      </c>
      <c r="J24" s="225">
        <v>1.6635994891260599</v>
      </c>
      <c r="K24" s="223">
        <v>3.5032624428122401</v>
      </c>
      <c r="L24" s="225">
        <v>1.91607572817813</v>
      </c>
      <c r="M24" s="223">
        <v>2.3841911111557201</v>
      </c>
      <c r="N24" s="225">
        <v>1.3987172407453199</v>
      </c>
      <c r="O24" s="223">
        <v>0.915087412093474</v>
      </c>
      <c r="P24" s="225">
        <v>0.65857224644396595</v>
      </c>
      <c r="Q24" s="223">
        <v>1.05176872687058</v>
      </c>
      <c r="R24" s="225">
        <v>0.75117689765045004</v>
      </c>
      <c r="S24" s="223">
        <v>-1.3324223842851499</v>
      </c>
      <c r="T24" s="225">
        <v>1.5876638974046</v>
      </c>
      <c r="U24" s="223">
        <v>0.13668131477710299</v>
      </c>
      <c r="V24" s="225">
        <v>0.99899155919857796</v>
      </c>
      <c r="W24" s="223">
        <v>0</v>
      </c>
      <c r="X24" s="225">
        <v>0</v>
      </c>
      <c r="Y24" s="223">
        <v>0.49533034095687001</v>
      </c>
      <c r="Z24" s="225">
        <v>0.50038510887788601</v>
      </c>
      <c r="AA24" s="223">
        <v>2.8964442330161999</v>
      </c>
      <c r="AB24" s="225">
        <v>1.34673121085914</v>
      </c>
      <c r="AC24" s="223">
        <v>2.8964442330161999</v>
      </c>
      <c r="AD24" s="225">
        <v>1.34673121085914</v>
      </c>
      <c r="AE24" s="223">
        <v>2.40111389205933</v>
      </c>
      <c r="AF24" s="239">
        <v>1.43668723509637</v>
      </c>
    </row>
    <row r="25" spans="1:32" ht="13" customHeight="1" x14ac:dyDescent="0.25">
      <c r="A25" s="26" t="s">
        <v>409</v>
      </c>
      <c r="B25" s="184">
        <v>2</v>
      </c>
      <c r="C25" s="223">
        <v>1.45856548180307</v>
      </c>
      <c r="D25" s="225">
        <v>0.78310262667655195</v>
      </c>
      <c r="E25" s="223">
        <v>0.89858379849213599</v>
      </c>
      <c r="F25" s="225">
        <v>0.89574337226586898</v>
      </c>
      <c r="G25" s="223">
        <v>3.71027609574393</v>
      </c>
      <c r="H25" s="225">
        <v>1.6731387476665101</v>
      </c>
      <c r="I25" s="223">
        <v>2.25171061394086</v>
      </c>
      <c r="J25" s="225">
        <v>1.8473340230859101</v>
      </c>
      <c r="K25" s="223">
        <v>2.8116922972517999</v>
      </c>
      <c r="L25" s="225">
        <v>1.89782756274149</v>
      </c>
      <c r="M25" s="223">
        <v>1.70393297150246</v>
      </c>
      <c r="N25" s="225">
        <v>1.1392578340035699</v>
      </c>
      <c r="O25" s="223">
        <v>0</v>
      </c>
      <c r="P25" s="225">
        <v>0</v>
      </c>
      <c r="Q25" s="223">
        <v>0.67759050327689696</v>
      </c>
      <c r="R25" s="225">
        <v>0.67776290525802296</v>
      </c>
      <c r="S25" s="223">
        <v>-1.02634246822556</v>
      </c>
      <c r="T25" s="225">
        <v>1.3256209745181</v>
      </c>
      <c r="U25" s="223">
        <v>0.67759050327689696</v>
      </c>
      <c r="V25" s="225">
        <v>0.67776290525802296</v>
      </c>
      <c r="W25" s="223">
        <v>1.3680638983503799</v>
      </c>
      <c r="X25" s="225">
        <v>0.75277824626395096</v>
      </c>
      <c r="Y25" s="223">
        <v>1.58107663919966</v>
      </c>
      <c r="Z25" s="225">
        <v>1.30126121439307</v>
      </c>
      <c r="AA25" s="223">
        <v>3.4656055659898501</v>
      </c>
      <c r="AB25" s="225">
        <v>1.49889761871116</v>
      </c>
      <c r="AC25" s="223">
        <v>2.09754166763947</v>
      </c>
      <c r="AD25" s="225">
        <v>1.6773100963823699</v>
      </c>
      <c r="AE25" s="223">
        <v>1.8845289267901799</v>
      </c>
      <c r="AF25" s="239">
        <v>1.98493698123183</v>
      </c>
    </row>
    <row r="26" spans="1:32" ht="13" customHeight="1" x14ac:dyDescent="0.25">
      <c r="A26" s="26" t="s">
        <v>410</v>
      </c>
      <c r="B26" s="184">
        <v>2</v>
      </c>
      <c r="C26" s="223">
        <v>2.4117104928566402</v>
      </c>
      <c r="D26" s="225">
        <v>1.4578120736264599</v>
      </c>
      <c r="E26" s="223">
        <v>3.7470879899224201</v>
      </c>
      <c r="F26" s="225">
        <v>1.54256139483178</v>
      </c>
      <c r="G26" s="223">
        <v>23.035630576669998</v>
      </c>
      <c r="H26" s="225">
        <v>2.7733793261406099</v>
      </c>
      <c r="I26" s="223">
        <v>20.623920083813299</v>
      </c>
      <c r="J26" s="225">
        <v>3.1331851092259502</v>
      </c>
      <c r="K26" s="223">
        <v>19.288542586747599</v>
      </c>
      <c r="L26" s="225">
        <v>3.1735041426614701</v>
      </c>
      <c r="M26" s="223">
        <v>0</v>
      </c>
      <c r="N26" s="225">
        <v>0</v>
      </c>
      <c r="O26" s="223">
        <v>1.8086553858146499</v>
      </c>
      <c r="P26" s="225">
        <v>1.02387213092948</v>
      </c>
      <c r="Q26" s="223">
        <v>4.1751571543522203</v>
      </c>
      <c r="R26" s="225">
        <v>1.7750061039085501</v>
      </c>
      <c r="S26" s="223">
        <v>4.1751571543522203</v>
      </c>
      <c r="T26" s="225">
        <v>1.7750061039085501</v>
      </c>
      <c r="U26" s="223">
        <v>2.36650176853757</v>
      </c>
      <c r="V26" s="225">
        <v>2.04913660096312</v>
      </c>
      <c r="W26" s="223">
        <v>1.0316634450473701</v>
      </c>
      <c r="X26" s="225">
        <v>0.736487871210453</v>
      </c>
      <c r="Y26" s="223">
        <v>3.8917564077317</v>
      </c>
      <c r="Z26" s="225">
        <v>1.92109966897188</v>
      </c>
      <c r="AA26" s="223">
        <v>0.66119390575602799</v>
      </c>
      <c r="AB26" s="225">
        <v>0.47128813159670402</v>
      </c>
      <c r="AC26" s="223">
        <v>-0.37046953929134302</v>
      </c>
      <c r="AD26" s="225">
        <v>0.87437228193945904</v>
      </c>
      <c r="AE26" s="223">
        <v>-3.2305625019756801</v>
      </c>
      <c r="AF26" s="239">
        <v>1.9780638111819799</v>
      </c>
    </row>
    <row r="27" spans="1:32" ht="13" customHeight="1" x14ac:dyDescent="0.25">
      <c r="A27" s="26" t="s">
        <v>411</v>
      </c>
      <c r="B27" s="184">
        <v>2</v>
      </c>
      <c r="C27" s="223">
        <v>6.7762270459478398</v>
      </c>
      <c r="D27" s="225">
        <v>1.9615803638431899</v>
      </c>
      <c r="E27" s="223">
        <v>2.63353031789278</v>
      </c>
      <c r="F27" s="225">
        <v>1.1751178113267999</v>
      </c>
      <c r="G27" s="223">
        <v>7.8478831205363901</v>
      </c>
      <c r="H27" s="225">
        <v>2.5701981980038799</v>
      </c>
      <c r="I27" s="223">
        <v>1.0716560745885499</v>
      </c>
      <c r="J27" s="225">
        <v>3.2332207318458099</v>
      </c>
      <c r="K27" s="223">
        <v>5.2143528026436101</v>
      </c>
      <c r="L27" s="225">
        <v>2.8260963620371999</v>
      </c>
      <c r="M27" s="223">
        <v>7.0270586853265602</v>
      </c>
      <c r="N27" s="225">
        <v>1.8791525143749199</v>
      </c>
      <c r="O27" s="223">
        <v>1.13100069272256</v>
      </c>
      <c r="P27" s="225">
        <v>0.79626539226170701</v>
      </c>
      <c r="Q27" s="223">
        <v>6.5532280097626101</v>
      </c>
      <c r="R27" s="225">
        <v>2.1130209420869699</v>
      </c>
      <c r="S27" s="223">
        <v>-0.47383067556395198</v>
      </c>
      <c r="T27" s="225">
        <v>2.8277326029841801</v>
      </c>
      <c r="U27" s="223">
        <v>5.4222273170400497</v>
      </c>
      <c r="V27" s="225">
        <v>2.2580735321534098</v>
      </c>
      <c r="W27" s="223">
        <v>0.88818125920125801</v>
      </c>
      <c r="X27" s="225">
        <v>0.62827326398689798</v>
      </c>
      <c r="Y27" s="223">
        <v>0</v>
      </c>
      <c r="Z27" s="225">
        <v>0</v>
      </c>
      <c r="AA27" s="223">
        <v>0</v>
      </c>
      <c r="AB27" s="225">
        <v>0</v>
      </c>
      <c r="AC27" s="223">
        <v>-0.88818125920125801</v>
      </c>
      <c r="AD27" s="225">
        <v>0.62827326398689798</v>
      </c>
      <c r="AE27" s="223">
        <v>0</v>
      </c>
      <c r="AF27" s="239">
        <v>0</v>
      </c>
    </row>
    <row r="28" spans="1:32" ht="13" customHeight="1" x14ac:dyDescent="0.25">
      <c r="A28" s="26" t="s">
        <v>412</v>
      </c>
      <c r="B28" s="184">
        <v>2</v>
      </c>
      <c r="C28" s="223" t="s">
        <v>494</v>
      </c>
      <c r="D28" s="225" t="s">
        <v>494</v>
      </c>
      <c r="E28" s="223">
        <v>2.5572449296265298</v>
      </c>
      <c r="F28" s="225">
        <v>1.28959124740186</v>
      </c>
      <c r="G28" s="223">
        <v>5.2469188738687098</v>
      </c>
      <c r="H28" s="225">
        <v>1.5009970968948401</v>
      </c>
      <c r="I28" s="223" t="s">
        <v>494</v>
      </c>
      <c r="J28" s="225" t="s">
        <v>494</v>
      </c>
      <c r="K28" s="223">
        <v>2.68967394424218</v>
      </c>
      <c r="L28" s="225">
        <v>1.9788981454997101</v>
      </c>
      <c r="M28" s="223" t="s">
        <v>494</v>
      </c>
      <c r="N28" s="225" t="s">
        <v>494</v>
      </c>
      <c r="O28" s="223">
        <v>1.59577783996717</v>
      </c>
      <c r="P28" s="225">
        <v>1.0741762127110299</v>
      </c>
      <c r="Q28" s="223">
        <v>2.44008828147672</v>
      </c>
      <c r="R28" s="225">
        <v>1.0064444179335099</v>
      </c>
      <c r="S28" s="223" t="s">
        <v>494</v>
      </c>
      <c r="T28" s="225" t="s">
        <v>494</v>
      </c>
      <c r="U28" s="223">
        <v>0.84431044150955104</v>
      </c>
      <c r="V28" s="225">
        <v>1.47200030650259</v>
      </c>
      <c r="W28" s="223" t="s">
        <v>494</v>
      </c>
      <c r="X28" s="225" t="s">
        <v>494</v>
      </c>
      <c r="Y28" s="223">
        <v>0</v>
      </c>
      <c r="Z28" s="225">
        <v>0</v>
      </c>
      <c r="AA28" s="223">
        <v>1.1435886716945201</v>
      </c>
      <c r="AB28" s="225">
        <v>0.83421352770156898</v>
      </c>
      <c r="AC28" s="223" t="s">
        <v>494</v>
      </c>
      <c r="AD28" s="225" t="s">
        <v>494</v>
      </c>
      <c r="AE28" s="223">
        <v>1.1435886716945201</v>
      </c>
      <c r="AF28" s="239">
        <v>0.83421352770156898</v>
      </c>
    </row>
    <row r="29" spans="1:32" ht="13" customHeight="1" x14ac:dyDescent="0.25">
      <c r="A29" s="26" t="s">
        <v>413</v>
      </c>
      <c r="B29" s="184">
        <v>2</v>
      </c>
      <c r="C29" s="223">
        <v>0</v>
      </c>
      <c r="D29" s="225">
        <v>0</v>
      </c>
      <c r="E29" s="223">
        <v>0</v>
      </c>
      <c r="F29" s="225">
        <v>0</v>
      </c>
      <c r="G29" s="223">
        <v>7.5879057630381199</v>
      </c>
      <c r="H29" s="225">
        <v>6.3004332994572906E-2</v>
      </c>
      <c r="I29" s="223">
        <v>7.5879057630381199</v>
      </c>
      <c r="J29" s="225">
        <v>6.3004332994572906E-2</v>
      </c>
      <c r="K29" s="223">
        <v>7.5879057630381199</v>
      </c>
      <c r="L29" s="225">
        <v>6.3004332994572906E-2</v>
      </c>
      <c r="M29" s="223">
        <v>0</v>
      </c>
      <c r="N29" s="225">
        <v>0</v>
      </c>
      <c r="O29" s="223">
        <v>0</v>
      </c>
      <c r="P29" s="225">
        <v>0</v>
      </c>
      <c r="Q29" s="223">
        <v>6.8992397569431301</v>
      </c>
      <c r="R29" s="225">
        <v>6.2407462779163599E-2</v>
      </c>
      <c r="S29" s="223">
        <v>6.8992397569431301</v>
      </c>
      <c r="T29" s="225">
        <v>6.2407462779163599E-2</v>
      </c>
      <c r="U29" s="223">
        <v>6.8992397569431301</v>
      </c>
      <c r="V29" s="225">
        <v>6.2407462779163599E-2</v>
      </c>
      <c r="W29" s="223">
        <v>0.80893893482513701</v>
      </c>
      <c r="X29" s="225">
        <v>3.8279946290295901E-2</v>
      </c>
      <c r="Y29" s="223">
        <v>0</v>
      </c>
      <c r="Z29" s="225">
        <v>0</v>
      </c>
      <c r="AA29" s="223">
        <v>0</v>
      </c>
      <c r="AB29" s="225">
        <v>0</v>
      </c>
      <c r="AC29" s="223">
        <v>-0.80893893482513701</v>
      </c>
      <c r="AD29" s="225">
        <v>3.8279946290295901E-2</v>
      </c>
      <c r="AE29" s="223">
        <v>0</v>
      </c>
      <c r="AF29" s="239">
        <v>0</v>
      </c>
    </row>
    <row r="30" spans="1:32" ht="13" customHeight="1" x14ac:dyDescent="0.25">
      <c r="A30" s="26" t="s">
        <v>414</v>
      </c>
      <c r="B30" s="184">
        <v>2</v>
      </c>
      <c r="C30" s="223">
        <v>7.8622577357945804</v>
      </c>
      <c r="D30" s="225">
        <v>2.2347781983893702</v>
      </c>
      <c r="E30" s="223">
        <v>12.0160148129041</v>
      </c>
      <c r="F30" s="225">
        <v>3.4248404743201299</v>
      </c>
      <c r="G30" s="223">
        <v>9.9411161557498602</v>
      </c>
      <c r="H30" s="225">
        <v>2.1568890924105002</v>
      </c>
      <c r="I30" s="223">
        <v>2.0788584199552802</v>
      </c>
      <c r="J30" s="225">
        <v>3.10586608741521</v>
      </c>
      <c r="K30" s="223">
        <v>-2.07489865715424</v>
      </c>
      <c r="L30" s="225">
        <v>4.0474316339502003</v>
      </c>
      <c r="M30" s="223">
        <v>5.8920414584534404</v>
      </c>
      <c r="N30" s="225">
        <v>1.52468183099202</v>
      </c>
      <c r="O30" s="223">
        <v>14.2590107800347</v>
      </c>
      <c r="P30" s="225">
        <v>3.7150902259894498</v>
      </c>
      <c r="Q30" s="223">
        <v>13.064836832705399</v>
      </c>
      <c r="R30" s="225">
        <v>2.5485892274920601</v>
      </c>
      <c r="S30" s="223">
        <v>7.1727953742519999</v>
      </c>
      <c r="T30" s="225">
        <v>2.9698420389383999</v>
      </c>
      <c r="U30" s="223">
        <v>-1.19417394732931</v>
      </c>
      <c r="V30" s="225">
        <v>4.5052416625227698</v>
      </c>
      <c r="W30" s="223">
        <v>0.56981069245951099</v>
      </c>
      <c r="X30" s="225">
        <v>0.57015246891590698</v>
      </c>
      <c r="Y30" s="223">
        <v>0.214702850582141</v>
      </c>
      <c r="Z30" s="225">
        <v>0.15230592713117</v>
      </c>
      <c r="AA30" s="223">
        <v>0</v>
      </c>
      <c r="AB30" s="225">
        <v>0</v>
      </c>
      <c r="AC30" s="223">
        <v>-0.56981069245951099</v>
      </c>
      <c r="AD30" s="225">
        <v>0.57015246891590698</v>
      </c>
      <c r="AE30" s="223">
        <v>-0.214702850582141</v>
      </c>
      <c r="AF30" s="239">
        <v>0.15230592713117</v>
      </c>
    </row>
    <row r="31" spans="1:32" ht="13" customHeight="1" x14ac:dyDescent="0.25">
      <c r="A31" s="26" t="s">
        <v>415</v>
      </c>
      <c r="B31" s="184">
        <v>2</v>
      </c>
      <c r="C31" s="223">
        <v>3.4950900870827</v>
      </c>
      <c r="D31" s="225">
        <v>1.7539397547187401</v>
      </c>
      <c r="E31" s="223">
        <v>0.48611734444423599</v>
      </c>
      <c r="F31" s="225">
        <v>0.48585805395530202</v>
      </c>
      <c r="G31" s="223">
        <v>0.41014888428784202</v>
      </c>
      <c r="H31" s="225">
        <v>0.41047434346572997</v>
      </c>
      <c r="I31" s="223">
        <v>-3.0849412027948602</v>
      </c>
      <c r="J31" s="225">
        <v>1.8013311327533501</v>
      </c>
      <c r="K31" s="223">
        <v>-7.5968460156393997E-2</v>
      </c>
      <c r="L31" s="225">
        <v>0.63604027799884999</v>
      </c>
      <c r="M31" s="223">
        <v>1.45683317629389</v>
      </c>
      <c r="N31" s="225">
        <v>1.4453850622028499</v>
      </c>
      <c r="O31" s="223">
        <v>0.54660446034013999</v>
      </c>
      <c r="P31" s="225">
        <v>0.54613210708123405</v>
      </c>
      <c r="Q31" s="223">
        <v>0.72816211897016103</v>
      </c>
      <c r="R31" s="225">
        <v>0.51662498611140695</v>
      </c>
      <c r="S31" s="223">
        <v>-0.72867105732373305</v>
      </c>
      <c r="T31" s="225">
        <v>1.5349395279012601</v>
      </c>
      <c r="U31" s="223">
        <v>0.18155765863002099</v>
      </c>
      <c r="V31" s="225">
        <v>0.75177234230822798</v>
      </c>
      <c r="W31" s="223">
        <v>0</v>
      </c>
      <c r="X31" s="225">
        <v>0</v>
      </c>
      <c r="Y31" s="223">
        <v>0</v>
      </c>
      <c r="Z31" s="225">
        <v>0</v>
      </c>
      <c r="AA31" s="223">
        <v>0</v>
      </c>
      <c r="AB31" s="225">
        <v>0</v>
      </c>
      <c r="AC31" s="223">
        <v>0</v>
      </c>
      <c r="AD31" s="225">
        <v>0</v>
      </c>
      <c r="AE31" s="223">
        <v>0</v>
      </c>
      <c r="AF31" s="239">
        <v>0</v>
      </c>
    </row>
    <row r="32" spans="1:32" ht="13" customHeight="1" x14ac:dyDescent="0.25">
      <c r="A32" s="26" t="s">
        <v>416</v>
      </c>
      <c r="B32" s="184">
        <v>2</v>
      </c>
      <c r="C32" s="223">
        <v>3.1307357727198899</v>
      </c>
      <c r="D32" s="225">
        <v>1.2838488606435099</v>
      </c>
      <c r="E32" s="223">
        <v>0.53050303433944401</v>
      </c>
      <c r="F32" s="225">
        <v>0.53065206451758695</v>
      </c>
      <c r="G32" s="223">
        <v>0.451638336226382</v>
      </c>
      <c r="H32" s="225">
        <v>0.45162938013630899</v>
      </c>
      <c r="I32" s="223">
        <v>-2.6790974364935098</v>
      </c>
      <c r="J32" s="225">
        <v>1.3609691377757001</v>
      </c>
      <c r="K32" s="223">
        <v>-7.8864698113062306E-2</v>
      </c>
      <c r="L32" s="225">
        <v>0.69682186430900905</v>
      </c>
      <c r="M32" s="223">
        <v>1.58285475493122</v>
      </c>
      <c r="N32" s="225">
        <v>0.91844577300061403</v>
      </c>
      <c r="O32" s="223">
        <v>0.55305415219254195</v>
      </c>
      <c r="P32" s="225">
        <v>0.55292777966314699</v>
      </c>
      <c r="Q32" s="223">
        <v>0.33972652898438299</v>
      </c>
      <c r="R32" s="225">
        <v>0.339171596400278</v>
      </c>
      <c r="S32" s="223">
        <v>-1.2431282259468399</v>
      </c>
      <c r="T32" s="225">
        <v>0.97907099321112001</v>
      </c>
      <c r="U32" s="223">
        <v>-0.21332762320815901</v>
      </c>
      <c r="V32" s="225">
        <v>0.64866516888756398</v>
      </c>
      <c r="W32" s="223">
        <v>0</v>
      </c>
      <c r="X32" s="225">
        <v>0</v>
      </c>
      <c r="Y32" s="223">
        <v>0</v>
      </c>
      <c r="Z32" s="225">
        <v>0</v>
      </c>
      <c r="AA32" s="223">
        <v>0</v>
      </c>
      <c r="AB32" s="225">
        <v>0</v>
      </c>
      <c r="AC32" s="223">
        <v>0</v>
      </c>
      <c r="AD32" s="225">
        <v>0</v>
      </c>
      <c r="AE32" s="223">
        <v>0</v>
      </c>
      <c r="AF32" s="239">
        <v>0</v>
      </c>
    </row>
    <row r="33" spans="1:32" ht="13" customHeight="1" x14ac:dyDescent="0.25">
      <c r="A33" s="26" t="s">
        <v>417</v>
      </c>
      <c r="B33" s="184">
        <v>2</v>
      </c>
      <c r="C33" s="223" t="s">
        <v>494</v>
      </c>
      <c r="D33" s="225" t="s">
        <v>494</v>
      </c>
      <c r="E33" s="223">
        <v>2.7126244057522401E-2</v>
      </c>
      <c r="F33" s="225">
        <v>2.7066125539025199E-2</v>
      </c>
      <c r="G33" s="223">
        <v>1.3313755986312601</v>
      </c>
      <c r="H33" s="225">
        <v>0.80855706397126104</v>
      </c>
      <c r="I33" s="223" t="s">
        <v>494</v>
      </c>
      <c r="J33" s="225" t="s">
        <v>494</v>
      </c>
      <c r="K33" s="223">
        <v>1.3042493545737399</v>
      </c>
      <c r="L33" s="225">
        <v>0.80900995102008499</v>
      </c>
      <c r="M33" s="223" t="s">
        <v>494</v>
      </c>
      <c r="N33" s="225" t="s">
        <v>494</v>
      </c>
      <c r="O33" s="223">
        <v>0</v>
      </c>
      <c r="P33" s="225">
        <v>0</v>
      </c>
      <c r="Q33" s="223">
        <v>1.8246381986807E-2</v>
      </c>
      <c r="R33" s="225">
        <v>1.2903199570205699E-2</v>
      </c>
      <c r="S33" s="223" t="s">
        <v>494</v>
      </c>
      <c r="T33" s="225" t="s">
        <v>494</v>
      </c>
      <c r="U33" s="223">
        <v>1.8246381986807E-2</v>
      </c>
      <c r="V33" s="225">
        <v>1.2903199570205699E-2</v>
      </c>
      <c r="W33" s="223" t="s">
        <v>494</v>
      </c>
      <c r="X33" s="225" t="s">
        <v>494</v>
      </c>
      <c r="Y33" s="223">
        <v>0</v>
      </c>
      <c r="Z33" s="225">
        <v>0</v>
      </c>
      <c r="AA33" s="223">
        <v>0.13418405452707999</v>
      </c>
      <c r="AB33" s="225">
        <v>0.116556508861356</v>
      </c>
      <c r="AC33" s="223" t="s">
        <v>494</v>
      </c>
      <c r="AD33" s="225" t="s">
        <v>494</v>
      </c>
      <c r="AE33" s="223">
        <v>0.13418405452707999</v>
      </c>
      <c r="AF33" s="239">
        <v>0.116556508861356</v>
      </c>
    </row>
    <row r="34" spans="1:32" ht="13" customHeight="1" x14ac:dyDescent="0.25">
      <c r="A34" s="26" t="s">
        <v>419</v>
      </c>
      <c r="B34" s="184">
        <v>2</v>
      </c>
      <c r="C34" s="223">
        <v>3.2627452021044698</v>
      </c>
      <c r="D34" s="225">
        <v>1.46872884986076</v>
      </c>
      <c r="E34" s="223">
        <v>2.37716291031232</v>
      </c>
      <c r="F34" s="225">
        <v>1.1272505787007501</v>
      </c>
      <c r="G34" s="223">
        <v>2.1240094812329602</v>
      </c>
      <c r="H34" s="225">
        <v>1.2327155062201001</v>
      </c>
      <c r="I34" s="223">
        <v>-1.1387357208715001</v>
      </c>
      <c r="J34" s="225">
        <v>1.91748584184833</v>
      </c>
      <c r="K34" s="223">
        <v>-0.25315342907935701</v>
      </c>
      <c r="L34" s="225">
        <v>1.6704135375578899</v>
      </c>
      <c r="M34" s="223">
        <v>1.9698959918444501</v>
      </c>
      <c r="N34" s="225">
        <v>1.1482708681806699</v>
      </c>
      <c r="O34" s="223">
        <v>0.54018569536818195</v>
      </c>
      <c r="P34" s="225">
        <v>0.54121380322576695</v>
      </c>
      <c r="Q34" s="223">
        <v>0.63115909031143003</v>
      </c>
      <c r="R34" s="225">
        <v>0.63354705428970504</v>
      </c>
      <c r="S34" s="223">
        <v>-1.3387369015330199</v>
      </c>
      <c r="T34" s="225">
        <v>1.3114525750905099</v>
      </c>
      <c r="U34" s="223">
        <v>9.0973394943247896E-2</v>
      </c>
      <c r="V34" s="225">
        <v>0.83324321227434095</v>
      </c>
      <c r="W34" s="223">
        <v>0</v>
      </c>
      <c r="X34" s="225">
        <v>0</v>
      </c>
      <c r="Y34" s="223">
        <v>0</v>
      </c>
      <c r="Z34" s="225">
        <v>0</v>
      </c>
      <c r="AA34" s="223">
        <v>0</v>
      </c>
      <c r="AB34" s="225">
        <v>0</v>
      </c>
      <c r="AC34" s="223">
        <v>0</v>
      </c>
      <c r="AD34" s="225">
        <v>0</v>
      </c>
      <c r="AE34" s="223">
        <v>0</v>
      </c>
      <c r="AF34" s="239">
        <v>0</v>
      </c>
    </row>
    <row r="35" spans="1:32" ht="13" customHeight="1" x14ac:dyDescent="0.25">
      <c r="A35" s="26" t="s">
        <v>420</v>
      </c>
      <c r="B35" s="184">
        <v>2</v>
      </c>
      <c r="C35" s="223">
        <v>0.82290819926417003</v>
      </c>
      <c r="D35" s="225">
        <v>0.82166886870462297</v>
      </c>
      <c r="E35" s="223">
        <v>0</v>
      </c>
      <c r="F35" s="225">
        <v>0</v>
      </c>
      <c r="G35" s="223">
        <v>2.1031685775838</v>
      </c>
      <c r="H35" s="225">
        <v>0.76118709627099401</v>
      </c>
      <c r="I35" s="223">
        <v>1.28026037831963</v>
      </c>
      <c r="J35" s="225">
        <v>1.12006496478008</v>
      </c>
      <c r="K35" s="223">
        <v>2.1031685775838</v>
      </c>
      <c r="L35" s="225">
        <v>0.76118709627099401</v>
      </c>
      <c r="M35" s="223">
        <v>0</v>
      </c>
      <c r="N35" s="225">
        <v>0</v>
      </c>
      <c r="O35" s="223">
        <v>0.80879436497699397</v>
      </c>
      <c r="P35" s="225">
        <v>0.81079791846949101</v>
      </c>
      <c r="Q35" s="223">
        <v>0.55261522986744305</v>
      </c>
      <c r="R35" s="225">
        <v>0.30944758653078103</v>
      </c>
      <c r="S35" s="223">
        <v>0.55261522986744305</v>
      </c>
      <c r="T35" s="225">
        <v>0.30944758653078103</v>
      </c>
      <c r="U35" s="223">
        <v>-0.25617913510955098</v>
      </c>
      <c r="V35" s="225">
        <v>0.86784276997863197</v>
      </c>
      <c r="W35" s="223">
        <v>0</v>
      </c>
      <c r="X35" s="225">
        <v>0</v>
      </c>
      <c r="Y35" s="223">
        <v>0</v>
      </c>
      <c r="Z35" s="225">
        <v>0</v>
      </c>
      <c r="AA35" s="223">
        <v>0</v>
      </c>
      <c r="AB35" s="225">
        <v>0</v>
      </c>
      <c r="AC35" s="223">
        <v>0</v>
      </c>
      <c r="AD35" s="225">
        <v>0</v>
      </c>
      <c r="AE35" s="223">
        <v>0</v>
      </c>
      <c r="AF35" s="239">
        <v>0</v>
      </c>
    </row>
    <row r="36" spans="1:32" ht="13" customHeight="1" x14ac:dyDescent="0.25">
      <c r="A36" s="26" t="s">
        <v>421</v>
      </c>
      <c r="B36" s="184">
        <v>2</v>
      </c>
      <c r="C36" s="223" t="s">
        <v>494</v>
      </c>
      <c r="D36" s="225" t="s">
        <v>494</v>
      </c>
      <c r="E36" s="223">
        <v>0</v>
      </c>
      <c r="F36" s="225">
        <v>0</v>
      </c>
      <c r="G36" s="223">
        <v>1.7025038062900399</v>
      </c>
      <c r="H36" s="225">
        <v>1.0882920709486399</v>
      </c>
      <c r="I36" s="223" t="s">
        <v>494</v>
      </c>
      <c r="J36" s="225" t="s">
        <v>494</v>
      </c>
      <c r="K36" s="223">
        <v>1.7025038062900399</v>
      </c>
      <c r="L36" s="225">
        <v>1.0882920709486399</v>
      </c>
      <c r="M36" s="223" t="s">
        <v>494</v>
      </c>
      <c r="N36" s="225" t="s">
        <v>494</v>
      </c>
      <c r="O36" s="223">
        <v>0</v>
      </c>
      <c r="P36" s="225">
        <v>0</v>
      </c>
      <c r="Q36" s="223">
        <v>0.239105709618222</v>
      </c>
      <c r="R36" s="225">
        <v>0.23960043704153799</v>
      </c>
      <c r="S36" s="223" t="s">
        <v>494</v>
      </c>
      <c r="T36" s="225" t="s">
        <v>494</v>
      </c>
      <c r="U36" s="223">
        <v>0.239105709618222</v>
      </c>
      <c r="V36" s="225">
        <v>0.23960043704153799</v>
      </c>
      <c r="W36" s="223" t="s">
        <v>494</v>
      </c>
      <c r="X36" s="225" t="s">
        <v>494</v>
      </c>
      <c r="Y36" s="223">
        <v>0</v>
      </c>
      <c r="Z36" s="225">
        <v>0</v>
      </c>
      <c r="AA36" s="223">
        <v>0.59762960795222797</v>
      </c>
      <c r="AB36" s="225">
        <v>0.596158706584756</v>
      </c>
      <c r="AC36" s="223" t="s">
        <v>494</v>
      </c>
      <c r="AD36" s="225" t="s">
        <v>494</v>
      </c>
      <c r="AE36" s="223">
        <v>0.59762960795222797</v>
      </c>
      <c r="AF36" s="239">
        <v>0.596158706584756</v>
      </c>
    </row>
    <row r="37" spans="1:32" ht="13" customHeight="1" x14ac:dyDescent="0.25">
      <c r="A37" s="26" t="s">
        <v>425</v>
      </c>
      <c r="B37" s="184">
        <v>2</v>
      </c>
      <c r="C37" s="223" t="s">
        <v>494</v>
      </c>
      <c r="D37" s="225" t="s">
        <v>494</v>
      </c>
      <c r="E37" s="223">
        <v>1.3656237274718801</v>
      </c>
      <c r="F37" s="225">
        <v>1.3827665810957399</v>
      </c>
      <c r="G37" s="223">
        <v>9.6129756732230902</v>
      </c>
      <c r="H37" s="225">
        <v>1.2241453855075701E-5</v>
      </c>
      <c r="I37" s="223" t="s">
        <v>494</v>
      </c>
      <c r="J37" s="225" t="s">
        <v>494</v>
      </c>
      <c r="K37" s="223">
        <v>8.2473519457512108</v>
      </c>
      <c r="L37" s="225">
        <v>1.3827665811499199</v>
      </c>
      <c r="M37" s="223" t="s">
        <v>494</v>
      </c>
      <c r="N37" s="225" t="s">
        <v>494</v>
      </c>
      <c r="O37" s="223">
        <v>8.1937831270517396</v>
      </c>
      <c r="P37" s="225">
        <v>4.4650524909150597</v>
      </c>
      <c r="Q37" s="223">
        <v>3.7202511208742401</v>
      </c>
      <c r="R37" s="225">
        <v>2.71202956191324E-6</v>
      </c>
      <c r="S37" s="223" t="s">
        <v>494</v>
      </c>
      <c r="T37" s="225" t="s">
        <v>494</v>
      </c>
      <c r="U37" s="223">
        <v>-4.4735320061775097</v>
      </c>
      <c r="V37" s="225">
        <v>4.4650524909158902</v>
      </c>
      <c r="W37" s="223" t="s">
        <v>494</v>
      </c>
      <c r="X37" s="225" t="s">
        <v>494</v>
      </c>
      <c r="Y37" s="223">
        <v>0</v>
      </c>
      <c r="Z37" s="225">
        <v>0</v>
      </c>
      <c r="AA37" s="223">
        <v>1.9427410963634999</v>
      </c>
      <c r="AB37" s="225">
        <v>8.5143818677295407E-6</v>
      </c>
      <c r="AC37" s="223" t="s">
        <v>494</v>
      </c>
      <c r="AD37" s="225" t="s">
        <v>494</v>
      </c>
      <c r="AE37" s="223">
        <v>1.9427410963634999</v>
      </c>
      <c r="AF37" s="239">
        <v>8.5143818677295407E-6</v>
      </c>
    </row>
    <row r="38" spans="1:32" ht="13" customHeight="1" x14ac:dyDescent="0.25">
      <c r="A38" s="26" t="s">
        <v>426</v>
      </c>
      <c r="B38" s="184">
        <v>2</v>
      </c>
      <c r="C38" s="223">
        <v>4.0122350175087904</v>
      </c>
      <c r="D38" s="225">
        <v>1.53960795260322</v>
      </c>
      <c r="E38" s="223" t="s">
        <v>494</v>
      </c>
      <c r="F38" s="225" t="s">
        <v>494</v>
      </c>
      <c r="G38" s="223">
        <v>2.8934877425613301</v>
      </c>
      <c r="H38" s="225">
        <v>1.0743957865104801</v>
      </c>
      <c r="I38" s="223">
        <v>-1.1187472749474601</v>
      </c>
      <c r="J38" s="225">
        <v>1.87742348813222</v>
      </c>
      <c r="K38" s="223" t="s">
        <v>494</v>
      </c>
      <c r="L38" s="225" t="s">
        <v>494</v>
      </c>
      <c r="M38" s="223">
        <v>0</v>
      </c>
      <c r="N38" s="225">
        <v>0</v>
      </c>
      <c r="O38" s="223" t="s">
        <v>494</v>
      </c>
      <c r="P38" s="225" t="s">
        <v>494</v>
      </c>
      <c r="Q38" s="223">
        <v>1.1979546131302801</v>
      </c>
      <c r="R38" s="225">
        <v>0.85486173623171302</v>
      </c>
      <c r="S38" s="223">
        <v>1.1979546131302801</v>
      </c>
      <c r="T38" s="225">
        <v>0.85486173623171302</v>
      </c>
      <c r="U38" s="223" t="s">
        <v>494</v>
      </c>
      <c r="V38" s="225" t="s">
        <v>494</v>
      </c>
      <c r="W38" s="223">
        <v>0.305951434172262</v>
      </c>
      <c r="X38" s="225">
        <v>0.30632787624271801</v>
      </c>
      <c r="Y38" s="223" t="s">
        <v>494</v>
      </c>
      <c r="Z38" s="225" t="s">
        <v>494</v>
      </c>
      <c r="AA38" s="223">
        <v>0</v>
      </c>
      <c r="AB38" s="225">
        <v>0</v>
      </c>
      <c r="AC38" s="223">
        <v>-0.305951434172262</v>
      </c>
      <c r="AD38" s="225">
        <v>0.30632787624271801</v>
      </c>
      <c r="AE38" s="223" t="s">
        <v>494</v>
      </c>
      <c r="AF38" s="239" t="s">
        <v>494</v>
      </c>
    </row>
    <row r="39" spans="1:32" ht="13" customHeight="1" x14ac:dyDescent="0.25">
      <c r="A39" s="26" t="s">
        <v>427</v>
      </c>
      <c r="B39" s="184">
        <v>2</v>
      </c>
      <c r="C39" s="223">
        <v>7.4447830805175599</v>
      </c>
      <c r="D39" s="225">
        <v>2.1813156247630201</v>
      </c>
      <c r="E39" s="223">
        <v>4.5259205348081801</v>
      </c>
      <c r="F39" s="225">
        <v>1.7333197952574499</v>
      </c>
      <c r="G39" s="223">
        <v>4.4460633190030299</v>
      </c>
      <c r="H39" s="225">
        <v>1.4866680084230399</v>
      </c>
      <c r="I39" s="223">
        <v>-2.99871976151453</v>
      </c>
      <c r="J39" s="225">
        <v>2.63975749304814</v>
      </c>
      <c r="K39" s="223">
        <v>-7.9857215805154702E-2</v>
      </c>
      <c r="L39" s="225">
        <v>2.2835453312557301</v>
      </c>
      <c r="M39" s="223">
        <v>5.0327811969694398</v>
      </c>
      <c r="N39" s="225">
        <v>1.6585960596536</v>
      </c>
      <c r="O39" s="223">
        <v>3.6141806041066902</v>
      </c>
      <c r="P39" s="225">
        <v>1.42952225146092</v>
      </c>
      <c r="Q39" s="223">
        <v>4.9104523862208103</v>
      </c>
      <c r="R39" s="225">
        <v>1.5774795095713301</v>
      </c>
      <c r="S39" s="223">
        <v>-0.122328810748628</v>
      </c>
      <c r="T39" s="225">
        <v>2.2889697447139499</v>
      </c>
      <c r="U39" s="223">
        <v>1.2962717821141201</v>
      </c>
      <c r="V39" s="225">
        <v>2.1288436933084798</v>
      </c>
      <c r="W39" s="223">
        <v>3.57493490969641</v>
      </c>
      <c r="X39" s="225">
        <v>1.51742168943647</v>
      </c>
      <c r="Y39" s="223">
        <v>1.64275410077081</v>
      </c>
      <c r="Z39" s="225">
        <v>0.97827573350289099</v>
      </c>
      <c r="AA39" s="223">
        <v>2.1665063589392899</v>
      </c>
      <c r="AB39" s="225">
        <v>1.0673876739024799</v>
      </c>
      <c r="AC39" s="223">
        <v>-1.4084285507571199</v>
      </c>
      <c r="AD39" s="225">
        <v>1.85523179952565</v>
      </c>
      <c r="AE39" s="223">
        <v>0.52375225816848503</v>
      </c>
      <c r="AF39" s="239">
        <v>1.447874254609</v>
      </c>
    </row>
    <row r="40" spans="1:32" ht="13" customHeight="1" x14ac:dyDescent="0.25">
      <c r="A40" s="26" t="s">
        <v>428</v>
      </c>
      <c r="B40" s="184">
        <v>2</v>
      </c>
      <c r="C40" s="223">
        <v>1.8652199719925699</v>
      </c>
      <c r="D40" s="225">
        <v>0.94445359639438398</v>
      </c>
      <c r="E40" s="223">
        <v>0</v>
      </c>
      <c r="F40" s="225">
        <v>0</v>
      </c>
      <c r="G40" s="223">
        <v>0.34746972626209699</v>
      </c>
      <c r="H40" s="225">
        <v>0.34647678895454798</v>
      </c>
      <c r="I40" s="223">
        <v>-1.5177502457304799</v>
      </c>
      <c r="J40" s="225">
        <v>1.00600137227866</v>
      </c>
      <c r="K40" s="223">
        <v>0.34746972626209699</v>
      </c>
      <c r="L40" s="225">
        <v>0.34647678895454798</v>
      </c>
      <c r="M40" s="223">
        <v>0.89822110132835298</v>
      </c>
      <c r="N40" s="225">
        <v>0.75819270907812597</v>
      </c>
      <c r="O40" s="223">
        <v>1.90869084430178</v>
      </c>
      <c r="P40" s="225">
        <v>0.89495511331973099</v>
      </c>
      <c r="Q40" s="223">
        <v>1.48514178752043</v>
      </c>
      <c r="R40" s="225">
        <v>0.85129624016141903</v>
      </c>
      <c r="S40" s="223">
        <v>0.58692068619208204</v>
      </c>
      <c r="T40" s="225">
        <v>1.1399831018976501</v>
      </c>
      <c r="U40" s="223">
        <v>-0.42354905678134402</v>
      </c>
      <c r="V40" s="225">
        <v>1.2351720298687601</v>
      </c>
      <c r="W40" s="223">
        <v>0</v>
      </c>
      <c r="X40" s="225">
        <v>0</v>
      </c>
      <c r="Y40" s="223">
        <v>0</v>
      </c>
      <c r="Z40" s="225">
        <v>0</v>
      </c>
      <c r="AA40" s="223">
        <v>0</v>
      </c>
      <c r="AB40" s="225">
        <v>0</v>
      </c>
      <c r="AC40" s="223">
        <v>0</v>
      </c>
      <c r="AD40" s="225">
        <v>0</v>
      </c>
      <c r="AE40" s="223">
        <v>0</v>
      </c>
      <c r="AF40" s="239">
        <v>0</v>
      </c>
    </row>
    <row r="41" spans="1:32" ht="13" customHeight="1" x14ac:dyDescent="0.25">
      <c r="A41" s="26" t="s">
        <v>429</v>
      </c>
      <c r="B41" s="184">
        <v>2</v>
      </c>
      <c r="C41" s="223" t="s">
        <v>494</v>
      </c>
      <c r="D41" s="225" t="s">
        <v>494</v>
      </c>
      <c r="E41" s="223">
        <v>3.5687741111621998</v>
      </c>
      <c r="F41" s="225">
        <v>1.68295090628064</v>
      </c>
      <c r="G41" s="223">
        <v>1.3664787937111</v>
      </c>
      <c r="H41" s="225">
        <v>0.67850090657385698</v>
      </c>
      <c r="I41" s="223" t="s">
        <v>494</v>
      </c>
      <c r="J41" s="225" t="s">
        <v>494</v>
      </c>
      <c r="K41" s="223">
        <v>-2.2022953174511</v>
      </c>
      <c r="L41" s="225">
        <v>1.8145763233251899</v>
      </c>
      <c r="M41" s="223" t="s">
        <v>494</v>
      </c>
      <c r="N41" s="225" t="s">
        <v>494</v>
      </c>
      <c r="O41" s="223">
        <v>3.6627136940227301</v>
      </c>
      <c r="P41" s="225">
        <v>1.8397001729118301</v>
      </c>
      <c r="Q41" s="223">
        <v>2.2453097984672201</v>
      </c>
      <c r="R41" s="225">
        <v>1.1206955206084499</v>
      </c>
      <c r="S41" s="223" t="s">
        <v>494</v>
      </c>
      <c r="T41" s="225" t="s">
        <v>494</v>
      </c>
      <c r="U41" s="223">
        <v>-1.4174038955555099</v>
      </c>
      <c r="V41" s="225">
        <v>2.1541715753680499</v>
      </c>
      <c r="W41" s="223" t="s">
        <v>494</v>
      </c>
      <c r="X41" s="225" t="s">
        <v>494</v>
      </c>
      <c r="Y41" s="223">
        <v>0.94719539614888704</v>
      </c>
      <c r="Z41" s="225">
        <v>0.94418986314113695</v>
      </c>
      <c r="AA41" s="223">
        <v>0.84771549463473805</v>
      </c>
      <c r="AB41" s="225">
        <v>0.51924353738776596</v>
      </c>
      <c r="AC41" s="223" t="s">
        <v>494</v>
      </c>
      <c r="AD41" s="225" t="s">
        <v>494</v>
      </c>
      <c r="AE41" s="223">
        <v>-9.94799015141484E-2</v>
      </c>
      <c r="AF41" s="239">
        <v>1.0775473765813901</v>
      </c>
    </row>
    <row r="42" spans="1:32" ht="13" customHeight="1" x14ac:dyDescent="0.25">
      <c r="A42" s="26" t="s">
        <v>430</v>
      </c>
      <c r="B42" s="184">
        <v>2</v>
      </c>
      <c r="C42" s="223">
        <v>2.15275168491545</v>
      </c>
      <c r="D42" s="225">
        <v>1.0859328189627899</v>
      </c>
      <c r="E42" s="223" t="s">
        <v>494</v>
      </c>
      <c r="F42" s="225" t="s">
        <v>494</v>
      </c>
      <c r="G42" s="223">
        <v>0.66163692919980299</v>
      </c>
      <c r="H42" s="225">
        <v>0.65992546208582004</v>
      </c>
      <c r="I42" s="223">
        <v>-1.4911147557156399</v>
      </c>
      <c r="J42" s="225">
        <v>1.2707288077358001</v>
      </c>
      <c r="K42" s="223" t="s">
        <v>494</v>
      </c>
      <c r="L42" s="225" t="s">
        <v>494</v>
      </c>
      <c r="M42" s="223">
        <v>0.46988421833187499</v>
      </c>
      <c r="N42" s="225">
        <v>0.47133926321554598</v>
      </c>
      <c r="O42" s="223" t="s">
        <v>494</v>
      </c>
      <c r="P42" s="225" t="s">
        <v>494</v>
      </c>
      <c r="Q42" s="223">
        <v>3.10164905934039</v>
      </c>
      <c r="R42" s="225">
        <v>1.1091432806591299</v>
      </c>
      <c r="S42" s="223">
        <v>2.6317648410085202</v>
      </c>
      <c r="T42" s="225">
        <v>1.2051387961890001</v>
      </c>
      <c r="U42" s="223" t="s">
        <v>494</v>
      </c>
      <c r="V42" s="225" t="s">
        <v>494</v>
      </c>
      <c r="W42" s="223">
        <v>0</v>
      </c>
      <c r="X42" s="225">
        <v>0</v>
      </c>
      <c r="Y42" s="223" t="s">
        <v>494</v>
      </c>
      <c r="Z42" s="225" t="s">
        <v>494</v>
      </c>
      <c r="AA42" s="223">
        <v>0</v>
      </c>
      <c r="AB42" s="225">
        <v>0</v>
      </c>
      <c r="AC42" s="223">
        <v>0</v>
      </c>
      <c r="AD42" s="225">
        <v>0</v>
      </c>
      <c r="AE42" s="223" t="s">
        <v>494</v>
      </c>
      <c r="AF42" s="239" t="s">
        <v>494</v>
      </c>
    </row>
    <row r="43" spans="1:32" ht="13" customHeight="1" x14ac:dyDescent="0.25">
      <c r="A43" s="26" t="s">
        <v>431</v>
      </c>
      <c r="B43" s="184">
        <v>2</v>
      </c>
      <c r="C43" s="223">
        <v>0</v>
      </c>
      <c r="D43" s="225">
        <v>0</v>
      </c>
      <c r="E43" s="223">
        <v>0.46512527173625801</v>
      </c>
      <c r="F43" s="225">
        <v>0.46540815368889998</v>
      </c>
      <c r="G43" s="223">
        <v>0</v>
      </c>
      <c r="H43" s="225">
        <v>0</v>
      </c>
      <c r="I43" s="223">
        <v>0</v>
      </c>
      <c r="J43" s="225">
        <v>0</v>
      </c>
      <c r="K43" s="223">
        <v>-0.46512527173625801</v>
      </c>
      <c r="L43" s="225">
        <v>0.46540815368889998</v>
      </c>
      <c r="M43" s="223">
        <v>0</v>
      </c>
      <c r="N43" s="225">
        <v>0</v>
      </c>
      <c r="O43" s="223">
        <v>0</v>
      </c>
      <c r="P43" s="225">
        <v>0</v>
      </c>
      <c r="Q43" s="223">
        <v>0</v>
      </c>
      <c r="R43" s="225">
        <v>0</v>
      </c>
      <c r="S43" s="223">
        <v>0</v>
      </c>
      <c r="T43" s="225">
        <v>0</v>
      </c>
      <c r="U43" s="223">
        <v>0</v>
      </c>
      <c r="V43" s="225">
        <v>0</v>
      </c>
      <c r="W43" s="223">
        <v>0</v>
      </c>
      <c r="X43" s="225">
        <v>0</v>
      </c>
      <c r="Y43" s="223">
        <v>0</v>
      </c>
      <c r="Z43" s="225">
        <v>0</v>
      </c>
      <c r="AA43" s="223">
        <v>0</v>
      </c>
      <c r="AB43" s="225">
        <v>0</v>
      </c>
      <c r="AC43" s="223">
        <v>0</v>
      </c>
      <c r="AD43" s="225">
        <v>0</v>
      </c>
      <c r="AE43" s="223">
        <v>0</v>
      </c>
      <c r="AF43" s="239">
        <v>0</v>
      </c>
    </row>
    <row r="44" spans="1:32" ht="13" customHeight="1" x14ac:dyDescent="0.25">
      <c r="A44" s="26" t="s">
        <v>432</v>
      </c>
      <c r="B44" s="184">
        <v>2</v>
      </c>
      <c r="C44" s="223">
        <v>0</v>
      </c>
      <c r="D44" s="225">
        <v>0</v>
      </c>
      <c r="E44" s="223">
        <v>0</v>
      </c>
      <c r="F44" s="225">
        <v>0</v>
      </c>
      <c r="G44" s="223">
        <v>0</v>
      </c>
      <c r="H44" s="225">
        <v>0</v>
      </c>
      <c r="I44" s="223">
        <v>0</v>
      </c>
      <c r="J44" s="225">
        <v>0</v>
      </c>
      <c r="K44" s="223">
        <v>0</v>
      </c>
      <c r="L44" s="225">
        <v>0</v>
      </c>
      <c r="M44" s="223">
        <v>0</v>
      </c>
      <c r="N44" s="225">
        <v>0</v>
      </c>
      <c r="O44" s="223">
        <v>0</v>
      </c>
      <c r="P44" s="225">
        <v>0</v>
      </c>
      <c r="Q44" s="223">
        <v>0.82649252180091104</v>
      </c>
      <c r="R44" s="225">
        <v>3.1672653317307599E-2</v>
      </c>
      <c r="S44" s="223">
        <v>0.82649252180091104</v>
      </c>
      <c r="T44" s="225">
        <v>3.1672653317307599E-2</v>
      </c>
      <c r="U44" s="223">
        <v>0.82649252180091104</v>
      </c>
      <c r="V44" s="225">
        <v>3.1672653317307599E-2</v>
      </c>
      <c r="W44" s="223">
        <v>0</v>
      </c>
      <c r="X44" s="225">
        <v>0</v>
      </c>
      <c r="Y44" s="223">
        <v>0</v>
      </c>
      <c r="Z44" s="225">
        <v>0</v>
      </c>
      <c r="AA44" s="223">
        <v>0</v>
      </c>
      <c r="AB44" s="225">
        <v>0</v>
      </c>
      <c r="AC44" s="223">
        <v>0</v>
      </c>
      <c r="AD44" s="225">
        <v>0</v>
      </c>
      <c r="AE44" s="223">
        <v>0</v>
      </c>
      <c r="AF44" s="239">
        <v>0</v>
      </c>
    </row>
    <row r="45" spans="1:32" ht="13" customHeight="1" x14ac:dyDescent="0.25">
      <c r="A45" s="26" t="s">
        <v>433</v>
      </c>
      <c r="B45" s="184">
        <v>2</v>
      </c>
      <c r="C45" s="223">
        <v>4.5035861864231501</v>
      </c>
      <c r="D45" s="225">
        <v>1.6288605306560999</v>
      </c>
      <c r="E45" s="223">
        <v>1.53091064758118</v>
      </c>
      <c r="F45" s="225">
        <v>3.9966555372454103E-2</v>
      </c>
      <c r="G45" s="223">
        <v>3.3225297460580601</v>
      </c>
      <c r="H45" s="225">
        <v>1.0313756358518</v>
      </c>
      <c r="I45" s="223">
        <v>-1.1810564403650801</v>
      </c>
      <c r="J45" s="225">
        <v>1.92793213847324</v>
      </c>
      <c r="K45" s="223">
        <v>1.79161909847689</v>
      </c>
      <c r="L45" s="225">
        <v>1.03214971190087</v>
      </c>
      <c r="M45" s="223">
        <v>0</v>
      </c>
      <c r="N45" s="225">
        <v>0</v>
      </c>
      <c r="O45" s="223">
        <v>0.75866820697265303</v>
      </c>
      <c r="P45" s="225">
        <v>5.2547728953112702E-2</v>
      </c>
      <c r="Q45" s="223">
        <v>0.40069665477459598</v>
      </c>
      <c r="R45" s="225">
        <v>0.40081714287968501</v>
      </c>
      <c r="S45" s="223">
        <v>0.40069665477459598</v>
      </c>
      <c r="T45" s="225">
        <v>0.40081714287968501</v>
      </c>
      <c r="U45" s="223">
        <v>-0.35797155219805699</v>
      </c>
      <c r="V45" s="225">
        <v>0.404247010928175</v>
      </c>
      <c r="W45" s="223">
        <v>0</v>
      </c>
      <c r="X45" s="225">
        <v>0</v>
      </c>
      <c r="Y45" s="223">
        <v>0</v>
      </c>
      <c r="Z45" s="225">
        <v>0</v>
      </c>
      <c r="AA45" s="223">
        <v>0.45815909408845301</v>
      </c>
      <c r="AB45" s="225">
        <v>0.45733008110919199</v>
      </c>
      <c r="AC45" s="223">
        <v>0.45815909408845301</v>
      </c>
      <c r="AD45" s="225">
        <v>0.45733008110919199</v>
      </c>
      <c r="AE45" s="223">
        <v>0.45815909408845301</v>
      </c>
      <c r="AF45" s="239">
        <v>0.45733008110919199</v>
      </c>
    </row>
    <row r="46" spans="1:32" ht="13" customHeight="1" x14ac:dyDescent="0.25">
      <c r="A46" s="26" t="s">
        <v>434</v>
      </c>
      <c r="B46" s="184">
        <v>2</v>
      </c>
      <c r="C46" s="223" t="s">
        <v>494</v>
      </c>
      <c r="D46" s="225" t="s">
        <v>494</v>
      </c>
      <c r="E46" s="223">
        <v>1.9365209471703499</v>
      </c>
      <c r="F46" s="225">
        <v>1.3677006859340299</v>
      </c>
      <c r="G46" s="223">
        <v>4.1381140112103703</v>
      </c>
      <c r="H46" s="225">
        <v>1.5969864147172299</v>
      </c>
      <c r="I46" s="223" t="s">
        <v>494</v>
      </c>
      <c r="J46" s="225" t="s">
        <v>494</v>
      </c>
      <c r="K46" s="223">
        <v>2.2015930640400101</v>
      </c>
      <c r="L46" s="225">
        <v>2.1026104667997401</v>
      </c>
      <c r="M46" s="223" t="s">
        <v>494</v>
      </c>
      <c r="N46" s="225" t="s">
        <v>494</v>
      </c>
      <c r="O46" s="223">
        <v>1.0078410811414</v>
      </c>
      <c r="P46" s="225">
        <v>1.00730599407664</v>
      </c>
      <c r="Q46" s="223">
        <v>0.395038848858771</v>
      </c>
      <c r="R46" s="225">
        <v>0.39462891481860402</v>
      </c>
      <c r="S46" s="223" t="s">
        <v>494</v>
      </c>
      <c r="T46" s="225" t="s">
        <v>494</v>
      </c>
      <c r="U46" s="223">
        <v>-0.61280223228263297</v>
      </c>
      <c r="V46" s="225">
        <v>1.08184904035343</v>
      </c>
      <c r="W46" s="223" t="s">
        <v>494</v>
      </c>
      <c r="X46" s="225" t="s">
        <v>494</v>
      </c>
      <c r="Y46" s="223">
        <v>0</v>
      </c>
      <c r="Z46" s="225">
        <v>0</v>
      </c>
      <c r="AA46" s="223">
        <v>1.7770732035316801</v>
      </c>
      <c r="AB46" s="225">
        <v>1.0222409575178599</v>
      </c>
      <c r="AC46" s="223" t="s">
        <v>494</v>
      </c>
      <c r="AD46" s="225" t="s">
        <v>494</v>
      </c>
      <c r="AE46" s="223">
        <v>1.7770732035316801</v>
      </c>
      <c r="AF46" s="239">
        <v>1.0222409575178599</v>
      </c>
    </row>
    <row r="47" spans="1:32" ht="13" customHeight="1" x14ac:dyDescent="0.25">
      <c r="A47" s="26" t="s">
        <v>435</v>
      </c>
      <c r="B47" s="184">
        <v>2</v>
      </c>
      <c r="C47" s="223" t="s">
        <v>494</v>
      </c>
      <c r="D47" s="225" t="s">
        <v>494</v>
      </c>
      <c r="E47" s="223">
        <v>25.333040101283402</v>
      </c>
      <c r="F47" s="225">
        <v>3.3713855169317202</v>
      </c>
      <c r="G47" s="223">
        <v>23.231668791139999</v>
      </c>
      <c r="H47" s="225">
        <v>2.86542574964909</v>
      </c>
      <c r="I47" s="223" t="s">
        <v>494</v>
      </c>
      <c r="J47" s="225" t="s">
        <v>494</v>
      </c>
      <c r="K47" s="223">
        <v>-2.10137131014335</v>
      </c>
      <c r="L47" s="225">
        <v>4.4245796445005903</v>
      </c>
      <c r="M47" s="223" t="s">
        <v>494</v>
      </c>
      <c r="N47" s="225" t="s">
        <v>494</v>
      </c>
      <c r="O47" s="223">
        <v>8.3318102091426898</v>
      </c>
      <c r="P47" s="225">
        <v>2.2496322071163899</v>
      </c>
      <c r="Q47" s="223">
        <v>5.7777847345889404</v>
      </c>
      <c r="R47" s="225">
        <v>1.5255337385441601</v>
      </c>
      <c r="S47" s="223" t="s">
        <v>494</v>
      </c>
      <c r="T47" s="225" t="s">
        <v>494</v>
      </c>
      <c r="U47" s="223">
        <v>-2.5540254745537498</v>
      </c>
      <c r="V47" s="225">
        <v>2.7181056371546499</v>
      </c>
      <c r="W47" s="223" t="s">
        <v>494</v>
      </c>
      <c r="X47" s="225" t="s">
        <v>494</v>
      </c>
      <c r="Y47" s="223">
        <v>36.164457297054298</v>
      </c>
      <c r="Z47" s="225">
        <v>4.3225891602001303</v>
      </c>
      <c r="AA47" s="223">
        <v>29.306916383173199</v>
      </c>
      <c r="AB47" s="225">
        <v>2.62632009552848</v>
      </c>
      <c r="AC47" s="223" t="s">
        <v>494</v>
      </c>
      <c r="AD47" s="225" t="s">
        <v>494</v>
      </c>
      <c r="AE47" s="223">
        <v>-6.85754091388117</v>
      </c>
      <c r="AF47" s="239">
        <v>5.0578982089457201</v>
      </c>
    </row>
    <row r="48" spans="1:32" ht="13" customHeight="1" x14ac:dyDescent="0.25">
      <c r="A48" s="26" t="s">
        <v>436</v>
      </c>
      <c r="B48" s="184">
        <v>2</v>
      </c>
      <c r="C48" s="223">
        <v>4.87484952966616</v>
      </c>
      <c r="D48" s="225">
        <v>1.5244371216311301</v>
      </c>
      <c r="E48" s="223">
        <v>1.3335461113028999</v>
      </c>
      <c r="F48" s="225">
        <v>0.65780202444400204</v>
      </c>
      <c r="G48" s="223">
        <v>5.4685655099593404</v>
      </c>
      <c r="H48" s="225">
        <v>1.3438561242215199</v>
      </c>
      <c r="I48" s="223">
        <v>0.59371598029317996</v>
      </c>
      <c r="J48" s="225">
        <v>2.03220516198899</v>
      </c>
      <c r="K48" s="223">
        <v>4.1350193986564303</v>
      </c>
      <c r="L48" s="225">
        <v>1.4962128143985201</v>
      </c>
      <c r="M48" s="223">
        <v>7.6244215952116903E-2</v>
      </c>
      <c r="N48" s="225">
        <v>7.6263287253933901E-2</v>
      </c>
      <c r="O48" s="223">
        <v>0.68751769764874104</v>
      </c>
      <c r="P48" s="225">
        <v>0.449883047556003</v>
      </c>
      <c r="Q48" s="223">
        <v>1.8072681931866701</v>
      </c>
      <c r="R48" s="225">
        <v>0.77762480465268102</v>
      </c>
      <c r="S48" s="223">
        <v>1.7310239772345499</v>
      </c>
      <c r="T48" s="225">
        <v>0.781355505384007</v>
      </c>
      <c r="U48" s="223">
        <v>1.11975049553793</v>
      </c>
      <c r="V48" s="225">
        <v>0.89838471341034998</v>
      </c>
      <c r="W48" s="223">
        <v>3.6191642205658501</v>
      </c>
      <c r="X48" s="225">
        <v>1.3760434355853399</v>
      </c>
      <c r="Y48" s="223">
        <v>1.6620607803274201</v>
      </c>
      <c r="Z48" s="225">
        <v>0.74363524755599197</v>
      </c>
      <c r="AA48" s="223">
        <v>2.3916086877454998</v>
      </c>
      <c r="AB48" s="225">
        <v>0.96907278422341303</v>
      </c>
      <c r="AC48" s="223">
        <v>-1.22755553282035</v>
      </c>
      <c r="AD48" s="225">
        <v>1.68303226283397</v>
      </c>
      <c r="AE48" s="223">
        <v>0.72954790741807896</v>
      </c>
      <c r="AF48" s="239">
        <v>1.2215135867153399</v>
      </c>
    </row>
    <row r="49" spans="1:32" ht="13" customHeight="1" x14ac:dyDescent="0.25">
      <c r="A49" s="26" t="s">
        <v>437</v>
      </c>
      <c r="B49" s="184">
        <v>2</v>
      </c>
      <c r="C49" s="223">
        <v>3.60061725848248</v>
      </c>
      <c r="D49" s="225">
        <v>1.39995647803139</v>
      </c>
      <c r="E49" s="223">
        <v>6.03821958779276</v>
      </c>
      <c r="F49" s="225">
        <v>5.1330740483502398E-2</v>
      </c>
      <c r="G49" s="223">
        <v>12.6409115310893</v>
      </c>
      <c r="H49" s="225">
        <v>2.8828114886023601</v>
      </c>
      <c r="I49" s="223">
        <v>9.0402942726068503</v>
      </c>
      <c r="J49" s="225">
        <v>3.2047589954940099</v>
      </c>
      <c r="K49" s="223">
        <v>6.6026919432965698</v>
      </c>
      <c r="L49" s="225">
        <v>2.8832684446191199</v>
      </c>
      <c r="M49" s="223">
        <v>0.787204616673987</v>
      </c>
      <c r="N49" s="225">
        <v>0.7868078189812</v>
      </c>
      <c r="O49" s="223">
        <v>2.1979593861678399</v>
      </c>
      <c r="P49" s="225">
        <v>3.90705530454536E-2</v>
      </c>
      <c r="Q49" s="223">
        <v>1.4869070585637301</v>
      </c>
      <c r="R49" s="225">
        <v>0.87130724566219997</v>
      </c>
      <c r="S49" s="223">
        <v>0.69970244188974295</v>
      </c>
      <c r="T49" s="225">
        <v>1.17398588592598</v>
      </c>
      <c r="U49" s="223">
        <v>-0.71105232760410897</v>
      </c>
      <c r="V49" s="225">
        <v>0.87218279303063895</v>
      </c>
      <c r="W49" s="223">
        <v>0.48957347919781802</v>
      </c>
      <c r="X49" s="225">
        <v>0.490632668028324</v>
      </c>
      <c r="Y49" s="223">
        <v>0</v>
      </c>
      <c r="Z49" s="225">
        <v>0</v>
      </c>
      <c r="AA49" s="223">
        <v>1.6749723021276799</v>
      </c>
      <c r="AB49" s="225">
        <v>0.97546235098378697</v>
      </c>
      <c r="AC49" s="223">
        <v>1.18539882292986</v>
      </c>
      <c r="AD49" s="225">
        <v>1.0919007340978399</v>
      </c>
      <c r="AE49" s="223">
        <v>1.6749723021276799</v>
      </c>
      <c r="AF49" s="239">
        <v>0.97546235098378697</v>
      </c>
    </row>
    <row r="50" spans="1:32" ht="13" customHeight="1" x14ac:dyDescent="0.25">
      <c r="A50" s="26" t="s">
        <v>438</v>
      </c>
      <c r="B50" s="184">
        <v>2</v>
      </c>
      <c r="C50" s="223" t="s">
        <v>494</v>
      </c>
      <c r="D50" s="225" t="s">
        <v>494</v>
      </c>
      <c r="E50" s="223">
        <v>8.9759475043448695</v>
      </c>
      <c r="F50" s="225">
        <v>8.8541268645263904E-2</v>
      </c>
      <c r="G50" s="223">
        <v>6.2147395705147703</v>
      </c>
      <c r="H50" s="225">
        <v>1.3931285402840401</v>
      </c>
      <c r="I50" s="223" t="s">
        <v>494</v>
      </c>
      <c r="J50" s="225" t="s">
        <v>494</v>
      </c>
      <c r="K50" s="223">
        <v>-2.7612079338301001</v>
      </c>
      <c r="L50" s="225">
        <v>1.39593935613524</v>
      </c>
      <c r="M50" s="223" t="s">
        <v>494</v>
      </c>
      <c r="N50" s="225" t="s">
        <v>494</v>
      </c>
      <c r="O50" s="223">
        <v>10.6939925152253</v>
      </c>
      <c r="P50" s="225">
        <v>0.104795950363781</v>
      </c>
      <c r="Q50" s="223">
        <v>9.9814878975286998</v>
      </c>
      <c r="R50" s="225">
        <v>1.9248730824998801</v>
      </c>
      <c r="S50" s="223" t="s">
        <v>494</v>
      </c>
      <c r="T50" s="225" t="s">
        <v>494</v>
      </c>
      <c r="U50" s="223">
        <v>-0.71250461769658602</v>
      </c>
      <c r="V50" s="225">
        <v>1.92772367702045</v>
      </c>
      <c r="W50" s="223" t="s">
        <v>494</v>
      </c>
      <c r="X50" s="225" t="s">
        <v>494</v>
      </c>
      <c r="Y50" s="223">
        <v>0</v>
      </c>
      <c r="Z50" s="225">
        <v>0</v>
      </c>
      <c r="AA50" s="223">
        <v>0</v>
      </c>
      <c r="AB50" s="225">
        <v>0</v>
      </c>
      <c r="AC50" s="223" t="s">
        <v>494</v>
      </c>
      <c r="AD50" s="225" t="s">
        <v>494</v>
      </c>
      <c r="AE50" s="223">
        <v>0</v>
      </c>
      <c r="AF50" s="239">
        <v>0</v>
      </c>
    </row>
    <row r="51" spans="1:32" ht="13" customHeight="1" x14ac:dyDescent="0.25">
      <c r="A51" s="26" t="s">
        <v>439</v>
      </c>
      <c r="B51" s="184">
        <v>2</v>
      </c>
      <c r="C51" s="223" t="s">
        <v>494</v>
      </c>
      <c r="D51" s="225" t="s">
        <v>494</v>
      </c>
      <c r="E51" s="223">
        <v>3.30525025975325</v>
      </c>
      <c r="F51" s="225">
        <v>4.2487241290282397E-2</v>
      </c>
      <c r="G51" s="223">
        <v>0.52151146245254199</v>
      </c>
      <c r="H51" s="225">
        <v>0.26282281434313298</v>
      </c>
      <c r="I51" s="223" t="s">
        <v>494</v>
      </c>
      <c r="J51" s="225" t="s">
        <v>494</v>
      </c>
      <c r="K51" s="223">
        <v>-2.7837387973007099</v>
      </c>
      <c r="L51" s="225">
        <v>0.26623485386347101</v>
      </c>
      <c r="M51" s="223" t="s">
        <v>494</v>
      </c>
      <c r="N51" s="225" t="s">
        <v>494</v>
      </c>
      <c r="O51" s="223">
        <v>0.82825771881742405</v>
      </c>
      <c r="P51" s="225">
        <v>1.04263338841796E-2</v>
      </c>
      <c r="Q51" s="223">
        <v>0.70639462703549105</v>
      </c>
      <c r="R51" s="225">
        <v>0.51784868935217299</v>
      </c>
      <c r="S51" s="223" t="s">
        <v>494</v>
      </c>
      <c r="T51" s="225" t="s">
        <v>494</v>
      </c>
      <c r="U51" s="223">
        <v>-0.121863091781933</v>
      </c>
      <c r="V51" s="225">
        <v>0.51795364030193602</v>
      </c>
      <c r="W51" s="223" t="s">
        <v>494</v>
      </c>
      <c r="X51" s="225" t="s">
        <v>494</v>
      </c>
      <c r="Y51" s="223">
        <v>0.14045503810165599</v>
      </c>
      <c r="Z51" s="225">
        <v>5.5234367867751995E-4</v>
      </c>
      <c r="AA51" s="223">
        <v>0</v>
      </c>
      <c r="AB51" s="225">
        <v>0</v>
      </c>
      <c r="AC51" s="223" t="s">
        <v>494</v>
      </c>
      <c r="AD51" s="225" t="s">
        <v>494</v>
      </c>
      <c r="AE51" s="223">
        <v>-0.14045503810165599</v>
      </c>
      <c r="AF51" s="239">
        <v>5.5234367867751995E-4</v>
      </c>
    </row>
    <row r="52" spans="1:32" ht="13" customHeight="1" x14ac:dyDescent="0.25">
      <c r="A52" s="26" t="s">
        <v>441</v>
      </c>
      <c r="B52" s="184">
        <v>2</v>
      </c>
      <c r="C52" s="223">
        <v>5.4702458271492898</v>
      </c>
      <c r="D52" s="225">
        <v>2.6303583457031099</v>
      </c>
      <c r="E52" s="223">
        <v>3.50344672611662</v>
      </c>
      <c r="F52" s="225">
        <v>1.5556611808365299</v>
      </c>
      <c r="G52" s="223">
        <v>5.3333879021183099</v>
      </c>
      <c r="H52" s="225">
        <v>2.2260228690004</v>
      </c>
      <c r="I52" s="223">
        <v>-0.13685792503097499</v>
      </c>
      <c r="J52" s="225">
        <v>3.44586169776484</v>
      </c>
      <c r="K52" s="223">
        <v>1.8299411760016999</v>
      </c>
      <c r="L52" s="225">
        <v>2.7157429044139101</v>
      </c>
      <c r="M52" s="223">
        <v>1.73910879760301</v>
      </c>
      <c r="N52" s="225">
        <v>1.7383678597918999</v>
      </c>
      <c r="O52" s="223">
        <v>1.1934666836921499</v>
      </c>
      <c r="P52" s="225">
        <v>0.43878788904768101</v>
      </c>
      <c r="Q52" s="223">
        <v>3.0440255708055801</v>
      </c>
      <c r="R52" s="225">
        <v>1.2038722177338901</v>
      </c>
      <c r="S52" s="223">
        <v>1.3049167732025699</v>
      </c>
      <c r="T52" s="225">
        <v>2.1145285840085002</v>
      </c>
      <c r="U52" s="223">
        <v>1.85055888711343</v>
      </c>
      <c r="V52" s="225">
        <v>1.28134426607623</v>
      </c>
      <c r="W52" s="223">
        <v>3.5354111708237199</v>
      </c>
      <c r="X52" s="225">
        <v>2.2579492777836299</v>
      </c>
      <c r="Y52" s="223">
        <v>4.2575168613108696</v>
      </c>
      <c r="Z52" s="225">
        <v>1.67619594363358</v>
      </c>
      <c r="AA52" s="223">
        <v>14.3632832546059</v>
      </c>
      <c r="AB52" s="225">
        <v>3.2782205832560498</v>
      </c>
      <c r="AC52" s="223">
        <v>10.8278720837822</v>
      </c>
      <c r="AD52" s="225">
        <v>3.9805860289066999</v>
      </c>
      <c r="AE52" s="223">
        <v>10.105766393295101</v>
      </c>
      <c r="AF52" s="239">
        <v>3.6818966625826599</v>
      </c>
    </row>
    <row r="53" spans="1:32" ht="13" customHeight="1" x14ac:dyDescent="0.25">
      <c r="A53" s="211" t="s">
        <v>657</v>
      </c>
      <c r="B53" s="185">
        <v>2</v>
      </c>
      <c r="C53" s="224" t="s">
        <v>494</v>
      </c>
      <c r="D53" s="226" t="s">
        <v>494</v>
      </c>
      <c r="E53" s="224">
        <v>0.61412134973202703</v>
      </c>
      <c r="F53" s="226">
        <v>0.61408883223000699</v>
      </c>
      <c r="G53" s="224">
        <v>1.5150058930949499</v>
      </c>
      <c r="H53" s="226">
        <v>0.876462924390491</v>
      </c>
      <c r="I53" s="224" t="s">
        <v>494</v>
      </c>
      <c r="J53" s="226" t="s">
        <v>494</v>
      </c>
      <c r="K53" s="224">
        <v>0.900884543362928</v>
      </c>
      <c r="L53" s="226">
        <v>1.0701833262113301</v>
      </c>
      <c r="M53" s="224" t="s">
        <v>494</v>
      </c>
      <c r="N53" s="226" t="s">
        <v>494</v>
      </c>
      <c r="O53" s="224">
        <v>0</v>
      </c>
      <c r="P53" s="226">
        <v>0</v>
      </c>
      <c r="Q53" s="224">
        <v>0</v>
      </c>
      <c r="R53" s="226">
        <v>0</v>
      </c>
      <c r="S53" s="224" t="s">
        <v>494</v>
      </c>
      <c r="T53" s="226" t="s">
        <v>494</v>
      </c>
      <c r="U53" s="224">
        <v>0</v>
      </c>
      <c r="V53" s="226">
        <v>0</v>
      </c>
      <c r="W53" s="224" t="s">
        <v>494</v>
      </c>
      <c r="X53" s="226" t="s">
        <v>494</v>
      </c>
      <c r="Y53" s="224">
        <v>0</v>
      </c>
      <c r="Z53" s="226">
        <v>0</v>
      </c>
      <c r="AA53" s="224">
        <v>0</v>
      </c>
      <c r="AB53" s="226">
        <v>0</v>
      </c>
      <c r="AC53" s="224" t="s">
        <v>494</v>
      </c>
      <c r="AD53" s="226" t="s">
        <v>494</v>
      </c>
      <c r="AE53" s="224">
        <v>0</v>
      </c>
      <c r="AF53" s="242">
        <v>0</v>
      </c>
    </row>
    <row r="54" spans="1:32" ht="13" customHeight="1" x14ac:dyDescent="0.25">
      <c r="A54" s="26" t="s">
        <v>445</v>
      </c>
      <c r="B54" s="184">
        <v>2</v>
      </c>
      <c r="C54" s="223" t="s">
        <v>494</v>
      </c>
      <c r="D54" s="225" t="s">
        <v>494</v>
      </c>
      <c r="E54" s="223">
        <v>3.3459608299078698</v>
      </c>
      <c r="F54" s="225">
        <v>0.28696266706427198</v>
      </c>
      <c r="G54" s="223">
        <v>6.4823288583676604</v>
      </c>
      <c r="H54" s="225">
        <v>0.35352038174316502</v>
      </c>
      <c r="I54" s="223" t="s">
        <v>494</v>
      </c>
      <c r="J54" s="225" t="s">
        <v>494</v>
      </c>
      <c r="K54" s="223">
        <v>3.1363680284597901</v>
      </c>
      <c r="L54" s="225">
        <v>0.45532870829376998</v>
      </c>
      <c r="M54" s="223" t="s">
        <v>494</v>
      </c>
      <c r="N54" s="225" t="s">
        <v>494</v>
      </c>
      <c r="O54" s="223">
        <v>2.3420360518610099</v>
      </c>
      <c r="P54" s="225">
        <v>0.21398660441244299</v>
      </c>
      <c r="Q54" s="223">
        <v>3.5048233157025299</v>
      </c>
      <c r="R54" s="225">
        <v>0.27742257171031898</v>
      </c>
      <c r="S54" s="223" t="s">
        <v>494</v>
      </c>
      <c r="T54" s="225" t="s">
        <v>494</v>
      </c>
      <c r="U54" s="223">
        <v>1.16278726384153</v>
      </c>
      <c r="V54" s="225">
        <v>0.35036202728368598</v>
      </c>
      <c r="W54" s="223" t="s">
        <v>494</v>
      </c>
      <c r="X54" s="225" t="s">
        <v>494</v>
      </c>
      <c r="Y54" s="223">
        <v>1.20183982771775</v>
      </c>
      <c r="Z54" s="225">
        <v>0.18433688642189799</v>
      </c>
      <c r="AA54" s="223">
        <v>2.25167369132715</v>
      </c>
      <c r="AB54" s="225">
        <v>0.255727623315323</v>
      </c>
      <c r="AC54" s="223" t="s">
        <v>494</v>
      </c>
      <c r="AD54" s="225" t="s">
        <v>494</v>
      </c>
      <c r="AE54" s="223">
        <v>1.0498338636094</v>
      </c>
      <c r="AF54" s="239">
        <v>0.31524070965251799</v>
      </c>
    </row>
    <row r="55" spans="1:32" ht="13" customHeight="1" x14ac:dyDescent="0.25">
      <c r="A55" s="26" t="s">
        <v>478</v>
      </c>
      <c r="B55" s="184">
        <v>2</v>
      </c>
      <c r="C55" s="223">
        <v>1.6377490270956701</v>
      </c>
      <c r="D55" s="225">
        <v>1.1707497353482601</v>
      </c>
      <c r="E55" s="223">
        <v>1.80438299386108</v>
      </c>
      <c r="F55" s="225">
        <v>1.29546730122104</v>
      </c>
      <c r="G55" s="223">
        <v>8.4988390030833099</v>
      </c>
      <c r="H55" s="225">
        <v>3.51822500932944</v>
      </c>
      <c r="I55" s="223">
        <v>6.8610899759876398</v>
      </c>
      <c r="J55" s="225">
        <v>3.7079053600502201</v>
      </c>
      <c r="K55" s="223">
        <v>6.6944560092222298</v>
      </c>
      <c r="L55" s="225">
        <v>3.74915227015443</v>
      </c>
      <c r="M55" s="223">
        <v>2.01161844385607</v>
      </c>
      <c r="N55" s="225">
        <v>1.23043606029579</v>
      </c>
      <c r="O55" s="223">
        <v>0.47242025989215097</v>
      </c>
      <c r="P55" s="225">
        <v>0.47548688769053998</v>
      </c>
      <c r="Q55" s="223">
        <v>8.7537827832839508</v>
      </c>
      <c r="R55" s="225">
        <v>3.4170605759919601</v>
      </c>
      <c r="S55" s="223">
        <v>6.7421643394278803</v>
      </c>
      <c r="T55" s="225">
        <v>3.6318419401833499</v>
      </c>
      <c r="U55" s="223">
        <v>8.2813625233918007</v>
      </c>
      <c r="V55" s="225">
        <v>3.44998416813239</v>
      </c>
      <c r="W55" s="223">
        <v>5.9948732443802397</v>
      </c>
      <c r="X55" s="225">
        <v>2.2421933678189898</v>
      </c>
      <c r="Y55" s="223">
        <v>2.1573814342686402</v>
      </c>
      <c r="Z55" s="225">
        <v>1.2253862464929901</v>
      </c>
      <c r="AA55" s="223">
        <v>12.779060874473901</v>
      </c>
      <c r="AB55" s="225">
        <v>3.4993786842077701</v>
      </c>
      <c r="AC55" s="223">
        <v>6.7841876300936104</v>
      </c>
      <c r="AD55" s="225">
        <v>4.1560897817755604</v>
      </c>
      <c r="AE55" s="223">
        <v>10.621679440205201</v>
      </c>
      <c r="AF55" s="239">
        <v>3.70772472394889</v>
      </c>
    </row>
    <row r="56" spans="1:32" ht="13" customHeight="1" x14ac:dyDescent="0.25">
      <c r="A56" s="26" t="s">
        <v>446</v>
      </c>
      <c r="B56" s="184">
        <v>2</v>
      </c>
      <c r="C56" s="223">
        <v>8.4145366119932508</v>
      </c>
      <c r="D56" s="225">
        <v>3.1293718235878498</v>
      </c>
      <c r="E56" s="223">
        <v>1.4630663589850501</v>
      </c>
      <c r="F56" s="225">
        <v>1.0716171155579199</v>
      </c>
      <c r="G56" s="223">
        <v>8.6268617462299293</v>
      </c>
      <c r="H56" s="225">
        <v>4.1664846133279898</v>
      </c>
      <c r="I56" s="223">
        <v>0.21232513423668001</v>
      </c>
      <c r="J56" s="225">
        <v>5.2108120330102503</v>
      </c>
      <c r="K56" s="223">
        <v>7.1637953872448703</v>
      </c>
      <c r="L56" s="225">
        <v>4.3020875485577497</v>
      </c>
      <c r="M56" s="223">
        <v>1.2500744186183601</v>
      </c>
      <c r="N56" s="225">
        <v>1.2588594024752799</v>
      </c>
      <c r="O56" s="223">
        <v>0</v>
      </c>
      <c r="P56" s="225">
        <v>0</v>
      </c>
      <c r="Q56" s="223">
        <v>0</v>
      </c>
      <c r="R56" s="225">
        <v>0</v>
      </c>
      <c r="S56" s="223">
        <v>-1.2500744186183601</v>
      </c>
      <c r="T56" s="225">
        <v>1.2588594024752799</v>
      </c>
      <c r="U56" s="223">
        <v>0</v>
      </c>
      <c r="V56" s="225">
        <v>0</v>
      </c>
      <c r="W56" s="223">
        <v>3.0058378858166801</v>
      </c>
      <c r="X56" s="225">
        <v>1.83239041632053</v>
      </c>
      <c r="Y56" s="223">
        <v>2.01554038073427</v>
      </c>
      <c r="Z56" s="225">
        <v>1.1790656868314999</v>
      </c>
      <c r="AA56" s="223">
        <v>8.3740729252111006</v>
      </c>
      <c r="AB56" s="225">
        <v>4.3357723911596899</v>
      </c>
      <c r="AC56" s="223">
        <v>5.3682350393944196</v>
      </c>
      <c r="AD56" s="225">
        <v>4.7070773167397597</v>
      </c>
      <c r="AE56" s="223">
        <v>6.3585325444768301</v>
      </c>
      <c r="AF56" s="239">
        <v>4.4932302547060798</v>
      </c>
    </row>
    <row r="57" spans="1:32" ht="13" customHeight="1" x14ac:dyDescent="0.25">
      <c r="A57" s="26" t="s">
        <v>447</v>
      </c>
      <c r="B57" s="184">
        <v>2</v>
      </c>
      <c r="C57" s="223">
        <v>6.3506155470078003</v>
      </c>
      <c r="D57" s="225">
        <v>2.1215237279433001</v>
      </c>
      <c r="E57" s="223">
        <v>6.9346062792967098</v>
      </c>
      <c r="F57" s="225">
        <v>2.2335468443026998</v>
      </c>
      <c r="G57" s="223">
        <v>14.303363303975701</v>
      </c>
      <c r="H57" s="225">
        <v>4.5706684554817096</v>
      </c>
      <c r="I57" s="223">
        <v>7.9527477569679101</v>
      </c>
      <c r="J57" s="225">
        <v>5.0390349332150999</v>
      </c>
      <c r="K57" s="223">
        <v>7.3687570246789997</v>
      </c>
      <c r="L57" s="225">
        <v>5.0872135433486703</v>
      </c>
      <c r="M57" s="223">
        <v>0.65187233258820898</v>
      </c>
      <c r="N57" s="225">
        <v>0.65205759329701196</v>
      </c>
      <c r="O57" s="223">
        <v>5.7837216172583004</v>
      </c>
      <c r="P57" s="225">
        <v>1.9999063979667799</v>
      </c>
      <c r="Q57" s="223">
        <v>3.6963904824672298</v>
      </c>
      <c r="R57" s="225">
        <v>2.1646087188082999</v>
      </c>
      <c r="S57" s="223">
        <v>3.0445181498790199</v>
      </c>
      <c r="T57" s="225">
        <v>2.2606879507170299</v>
      </c>
      <c r="U57" s="223">
        <v>-2.0873311347910701</v>
      </c>
      <c r="V57" s="225">
        <v>2.9470589587195799</v>
      </c>
      <c r="W57" s="223">
        <v>0</v>
      </c>
      <c r="X57" s="225">
        <v>0</v>
      </c>
      <c r="Y57" s="223">
        <v>1.11749131467541</v>
      </c>
      <c r="Z57" s="225">
        <v>0.79129112063571105</v>
      </c>
      <c r="AA57" s="223">
        <v>1.3271535506700101</v>
      </c>
      <c r="AB57" s="225">
        <v>1.3310954058578901</v>
      </c>
      <c r="AC57" s="223">
        <v>1.3271535506700101</v>
      </c>
      <c r="AD57" s="225">
        <v>1.3310954058578901</v>
      </c>
      <c r="AE57" s="223">
        <v>0.20966223599459499</v>
      </c>
      <c r="AF57" s="239">
        <v>1.54853369904982</v>
      </c>
    </row>
    <row r="58" spans="1:32" ht="13" customHeight="1" x14ac:dyDescent="0.25">
      <c r="A58" s="27" t="s">
        <v>448</v>
      </c>
      <c r="B58" s="200">
        <v>2</v>
      </c>
      <c r="C58" s="233">
        <v>1.7633001924148199</v>
      </c>
      <c r="D58" s="234">
        <v>1.0215796195684601</v>
      </c>
      <c r="E58" s="233">
        <v>3.9263473241521298</v>
      </c>
      <c r="F58" s="234">
        <v>1.36933209004937</v>
      </c>
      <c r="G58" s="233">
        <v>17.1262891442598</v>
      </c>
      <c r="H58" s="234">
        <v>3.7529368614874601</v>
      </c>
      <c r="I58" s="233">
        <v>15.362988951845001</v>
      </c>
      <c r="J58" s="234">
        <v>3.88949354099335</v>
      </c>
      <c r="K58" s="233">
        <v>13.1999418201077</v>
      </c>
      <c r="L58" s="234">
        <v>3.9949474914134102</v>
      </c>
      <c r="M58" s="233">
        <v>0</v>
      </c>
      <c r="N58" s="234">
        <v>0</v>
      </c>
      <c r="O58" s="233">
        <v>0</v>
      </c>
      <c r="P58" s="234">
        <v>0</v>
      </c>
      <c r="Q58" s="233">
        <v>1.3986996087855701</v>
      </c>
      <c r="R58" s="234">
        <v>1.39997127206321</v>
      </c>
      <c r="S58" s="233">
        <v>1.3986996087855701</v>
      </c>
      <c r="T58" s="234">
        <v>1.39997127206321</v>
      </c>
      <c r="U58" s="233">
        <v>1.3986996087855701</v>
      </c>
      <c r="V58" s="234">
        <v>1.39997127206321</v>
      </c>
      <c r="W58" s="233">
        <v>0.76564434070170195</v>
      </c>
      <c r="X58" s="234">
        <v>0.76642976662097095</v>
      </c>
      <c r="Y58" s="233">
        <v>0</v>
      </c>
      <c r="Z58" s="234">
        <v>0</v>
      </c>
      <c r="AA58" s="233">
        <v>2.1271089754821602</v>
      </c>
      <c r="AB58" s="234">
        <v>1.50115922650446</v>
      </c>
      <c r="AC58" s="233">
        <v>1.36146463478046</v>
      </c>
      <c r="AD58" s="234">
        <v>1.6854950639151001</v>
      </c>
      <c r="AE58" s="233">
        <v>2.1271089754821602</v>
      </c>
      <c r="AF58" s="243">
        <v>1.50115922650446</v>
      </c>
    </row>
    <row r="59" spans="1:32" ht="13" customHeight="1" x14ac:dyDescent="0.25">
      <c r="A59" s="237"/>
      <c r="B59" s="227"/>
      <c r="C59" s="228" t="s">
        <v>2084</v>
      </c>
      <c r="D59" s="229" t="s">
        <v>2085</v>
      </c>
      <c r="E59" s="228" t="s">
        <v>2086</v>
      </c>
      <c r="F59" s="229" t="s">
        <v>2087</v>
      </c>
      <c r="G59" s="228" t="s">
        <v>2004</v>
      </c>
      <c r="H59" s="229" t="s">
        <v>2005</v>
      </c>
      <c r="I59" s="228" t="s">
        <v>2088</v>
      </c>
      <c r="J59" s="229" t="s">
        <v>2089</v>
      </c>
      <c r="K59" s="228" t="s">
        <v>2090</v>
      </c>
      <c r="L59" s="229" t="s">
        <v>2091</v>
      </c>
      <c r="M59" s="228" t="s">
        <v>2092</v>
      </c>
      <c r="N59" s="229" t="s">
        <v>2093</v>
      </c>
      <c r="O59" s="228" t="s">
        <v>2094</v>
      </c>
      <c r="P59" s="229" t="s">
        <v>2095</v>
      </c>
      <c r="Q59" s="228" t="s">
        <v>2010</v>
      </c>
      <c r="R59" s="229" t="s">
        <v>2011</v>
      </c>
      <c r="S59" s="228" t="s">
        <v>2096</v>
      </c>
      <c r="T59" s="229" t="s">
        <v>2097</v>
      </c>
      <c r="U59" s="228" t="s">
        <v>2098</v>
      </c>
      <c r="V59" s="229" t="s">
        <v>2099</v>
      </c>
      <c r="W59" s="228" t="s">
        <v>2100</v>
      </c>
      <c r="X59" s="229" t="s">
        <v>2101</v>
      </c>
      <c r="Y59" s="228" t="s">
        <v>2102</v>
      </c>
      <c r="Z59" s="229" t="s">
        <v>2103</v>
      </c>
      <c r="AA59" s="228" t="s">
        <v>2016</v>
      </c>
      <c r="AB59" s="229" t="s">
        <v>2017</v>
      </c>
      <c r="AC59" s="228" t="s">
        <v>2104</v>
      </c>
      <c r="AD59" s="229" t="s">
        <v>2105</v>
      </c>
      <c r="AE59" s="228" t="s">
        <v>2106</v>
      </c>
      <c r="AF59" s="240" t="s">
        <v>2107</v>
      </c>
    </row>
    <row r="60" spans="1:32" ht="13" customHeight="1" x14ac:dyDescent="0.25">
      <c r="A60" s="26" t="s">
        <v>410</v>
      </c>
      <c r="B60" s="188">
        <v>1</v>
      </c>
      <c r="C60" s="223" t="s">
        <v>494</v>
      </c>
      <c r="D60" s="225" t="s">
        <v>494</v>
      </c>
      <c r="E60" s="223">
        <v>1.1504522462279501</v>
      </c>
      <c r="F60" s="225">
        <v>0.81789250960714999</v>
      </c>
      <c r="G60" s="223">
        <v>0.554812071440134</v>
      </c>
      <c r="H60" s="225">
        <v>0.55528563074318604</v>
      </c>
      <c r="I60" s="223" t="s">
        <v>494</v>
      </c>
      <c r="J60" s="225" t="s">
        <v>494</v>
      </c>
      <c r="K60" s="223">
        <v>-0.59564017478781295</v>
      </c>
      <c r="L60" s="225">
        <v>0.98857993555470303</v>
      </c>
      <c r="M60" s="223" t="s">
        <v>494</v>
      </c>
      <c r="N60" s="225" t="s">
        <v>494</v>
      </c>
      <c r="O60" s="223">
        <v>5.6225935020031903</v>
      </c>
      <c r="P60" s="225">
        <v>1.56851833068215</v>
      </c>
      <c r="Q60" s="223">
        <v>7.1437364264771297</v>
      </c>
      <c r="R60" s="225">
        <v>2.0377974111097399</v>
      </c>
      <c r="S60" s="223" t="s">
        <v>494</v>
      </c>
      <c r="T60" s="225" t="s">
        <v>494</v>
      </c>
      <c r="U60" s="223">
        <v>1.5211429244739501</v>
      </c>
      <c r="V60" s="225">
        <v>2.5715497355508101</v>
      </c>
      <c r="W60" s="223" t="s">
        <v>494</v>
      </c>
      <c r="X60" s="225" t="s">
        <v>494</v>
      </c>
      <c r="Y60" s="223">
        <v>0</v>
      </c>
      <c r="Z60" s="225">
        <v>0</v>
      </c>
      <c r="AA60" s="223">
        <v>0</v>
      </c>
      <c r="AB60" s="225">
        <v>0</v>
      </c>
      <c r="AC60" s="223" t="s">
        <v>494</v>
      </c>
      <c r="AD60" s="225" t="s">
        <v>494</v>
      </c>
      <c r="AE60" s="223">
        <v>0</v>
      </c>
      <c r="AF60" s="239">
        <v>0</v>
      </c>
    </row>
    <row r="61" spans="1:32" ht="13" customHeight="1" x14ac:dyDescent="0.25">
      <c r="A61" s="26" t="s">
        <v>415</v>
      </c>
      <c r="B61" s="188">
        <v>1</v>
      </c>
      <c r="C61" s="223" t="s">
        <v>494</v>
      </c>
      <c r="D61" s="225" t="s">
        <v>494</v>
      </c>
      <c r="E61" s="223">
        <v>0</v>
      </c>
      <c r="F61" s="225">
        <v>0</v>
      </c>
      <c r="G61" s="223">
        <v>0.73464493394770403</v>
      </c>
      <c r="H61" s="225">
        <v>0.73364577707467005</v>
      </c>
      <c r="I61" s="223" t="s">
        <v>494</v>
      </c>
      <c r="J61" s="225" t="s">
        <v>494</v>
      </c>
      <c r="K61" s="223">
        <v>0.73464493394770403</v>
      </c>
      <c r="L61" s="225">
        <v>0.73364577707467005</v>
      </c>
      <c r="M61" s="223" t="s">
        <v>494</v>
      </c>
      <c r="N61" s="225" t="s">
        <v>494</v>
      </c>
      <c r="O61" s="223">
        <v>0.98325639546052801</v>
      </c>
      <c r="P61" s="225">
        <v>4.4373995801074803E-2</v>
      </c>
      <c r="Q61" s="223">
        <v>2.8779719187298101</v>
      </c>
      <c r="R61" s="225">
        <v>1.1945500269354301</v>
      </c>
      <c r="S61" s="223" t="s">
        <v>494</v>
      </c>
      <c r="T61" s="225" t="s">
        <v>494</v>
      </c>
      <c r="U61" s="223">
        <v>1.89471552326929</v>
      </c>
      <c r="V61" s="225">
        <v>1.19537392407347</v>
      </c>
      <c r="W61" s="223" t="s">
        <v>494</v>
      </c>
      <c r="X61" s="225" t="s">
        <v>494</v>
      </c>
      <c r="Y61" s="223">
        <v>0</v>
      </c>
      <c r="Z61" s="225">
        <v>0</v>
      </c>
      <c r="AA61" s="223">
        <v>0</v>
      </c>
      <c r="AB61" s="225">
        <v>0</v>
      </c>
      <c r="AC61" s="223" t="s">
        <v>494</v>
      </c>
      <c r="AD61" s="225" t="s">
        <v>494</v>
      </c>
      <c r="AE61" s="223">
        <v>0</v>
      </c>
      <c r="AF61" s="239">
        <v>0</v>
      </c>
    </row>
    <row r="62" spans="1:32" ht="13" customHeight="1" x14ac:dyDescent="0.25">
      <c r="A62" s="26" t="s">
        <v>417</v>
      </c>
      <c r="B62" s="188">
        <v>1</v>
      </c>
      <c r="C62" s="223" t="s">
        <v>494</v>
      </c>
      <c r="D62" s="225" t="s">
        <v>494</v>
      </c>
      <c r="E62" s="223">
        <v>0</v>
      </c>
      <c r="F62" s="225">
        <v>0</v>
      </c>
      <c r="G62" s="223">
        <v>0</v>
      </c>
      <c r="H62" s="225">
        <v>0</v>
      </c>
      <c r="I62" s="223" t="s">
        <v>494</v>
      </c>
      <c r="J62" s="225" t="s">
        <v>494</v>
      </c>
      <c r="K62" s="223">
        <v>0</v>
      </c>
      <c r="L62" s="225">
        <v>0</v>
      </c>
      <c r="M62" s="223" t="s">
        <v>494</v>
      </c>
      <c r="N62" s="225" t="s">
        <v>494</v>
      </c>
      <c r="O62" s="223">
        <v>0</v>
      </c>
      <c r="P62" s="225">
        <v>0</v>
      </c>
      <c r="Q62" s="223">
        <v>0</v>
      </c>
      <c r="R62" s="225">
        <v>0</v>
      </c>
      <c r="S62" s="223" t="s">
        <v>494</v>
      </c>
      <c r="T62" s="225" t="s">
        <v>494</v>
      </c>
      <c r="U62" s="223">
        <v>0</v>
      </c>
      <c r="V62" s="225">
        <v>0</v>
      </c>
      <c r="W62" s="223" t="s">
        <v>494</v>
      </c>
      <c r="X62" s="225" t="s">
        <v>494</v>
      </c>
      <c r="Y62" s="223">
        <v>0</v>
      </c>
      <c r="Z62" s="225">
        <v>0</v>
      </c>
      <c r="AA62" s="223">
        <v>0.76862921701102405</v>
      </c>
      <c r="AB62" s="225">
        <v>0.76948186433957599</v>
      </c>
      <c r="AC62" s="223" t="s">
        <v>494</v>
      </c>
      <c r="AD62" s="225" t="s">
        <v>494</v>
      </c>
      <c r="AE62" s="223">
        <v>0.76862921701102405</v>
      </c>
      <c r="AF62" s="239">
        <v>0.76948186433957599</v>
      </c>
    </row>
    <row r="63" spans="1:32" ht="13" customHeight="1" x14ac:dyDescent="0.25">
      <c r="A63" s="26" t="s">
        <v>435</v>
      </c>
      <c r="B63" s="188">
        <v>1</v>
      </c>
      <c r="C63" s="223" t="s">
        <v>494</v>
      </c>
      <c r="D63" s="225" t="s">
        <v>494</v>
      </c>
      <c r="E63" s="223">
        <v>0.48284463904022001</v>
      </c>
      <c r="F63" s="225">
        <v>0.48408728862698502</v>
      </c>
      <c r="G63" s="223">
        <v>1.2964371223937901</v>
      </c>
      <c r="H63" s="225">
        <v>0.71245781321350399</v>
      </c>
      <c r="I63" s="223" t="s">
        <v>494</v>
      </c>
      <c r="J63" s="225" t="s">
        <v>494</v>
      </c>
      <c r="K63" s="223">
        <v>0.81359248335357204</v>
      </c>
      <c r="L63" s="225">
        <v>0.86135743952159305</v>
      </c>
      <c r="M63" s="223" t="s">
        <v>494</v>
      </c>
      <c r="N63" s="225" t="s">
        <v>494</v>
      </c>
      <c r="O63" s="223">
        <v>2.8415016328723399</v>
      </c>
      <c r="P63" s="225">
        <v>1.19377318145566</v>
      </c>
      <c r="Q63" s="223">
        <v>2.6302607936551099</v>
      </c>
      <c r="R63" s="225">
        <v>0.81308492871721005</v>
      </c>
      <c r="S63" s="223" t="s">
        <v>494</v>
      </c>
      <c r="T63" s="225" t="s">
        <v>494</v>
      </c>
      <c r="U63" s="223">
        <v>-0.211240839217232</v>
      </c>
      <c r="V63" s="225">
        <v>1.4443688968092001</v>
      </c>
      <c r="W63" s="223" t="s">
        <v>494</v>
      </c>
      <c r="X63" s="225" t="s">
        <v>494</v>
      </c>
      <c r="Y63" s="223">
        <v>0</v>
      </c>
      <c r="Z63" s="225">
        <v>0</v>
      </c>
      <c r="AA63" s="223">
        <v>0.295141620459973</v>
      </c>
      <c r="AB63" s="225">
        <v>0.29467713279197</v>
      </c>
      <c r="AC63" s="223" t="s">
        <v>494</v>
      </c>
      <c r="AD63" s="225" t="s">
        <v>494</v>
      </c>
      <c r="AE63" s="223">
        <v>0.295141620459973</v>
      </c>
      <c r="AF63" s="239">
        <v>0.29467713279197</v>
      </c>
    </row>
    <row r="64" spans="1:32" ht="13" customHeight="1" x14ac:dyDescent="0.25">
      <c r="A64" s="26" t="s">
        <v>437</v>
      </c>
      <c r="B64" s="188">
        <v>1</v>
      </c>
      <c r="C64" s="223" t="s">
        <v>494</v>
      </c>
      <c r="D64" s="225" t="s">
        <v>494</v>
      </c>
      <c r="E64" s="223">
        <v>1.73627981210028</v>
      </c>
      <c r="F64" s="225">
        <v>2.8917042181058301E-2</v>
      </c>
      <c r="G64" s="223">
        <v>6.87661880993147</v>
      </c>
      <c r="H64" s="225">
        <v>1.85616989623581</v>
      </c>
      <c r="I64" s="223" t="s">
        <v>494</v>
      </c>
      <c r="J64" s="225" t="s">
        <v>494</v>
      </c>
      <c r="K64" s="223">
        <v>5.14033899783119</v>
      </c>
      <c r="L64" s="225">
        <v>1.85639513008965</v>
      </c>
      <c r="M64" s="223" t="s">
        <v>494</v>
      </c>
      <c r="N64" s="225" t="s">
        <v>494</v>
      </c>
      <c r="O64" s="223">
        <v>8.0187258875532592</v>
      </c>
      <c r="P64" s="225">
        <v>8.2538044694209001E-2</v>
      </c>
      <c r="Q64" s="223">
        <v>14.6556679512492</v>
      </c>
      <c r="R64" s="225">
        <v>2.3483079044290101</v>
      </c>
      <c r="S64" s="223" t="s">
        <v>494</v>
      </c>
      <c r="T64" s="225" t="s">
        <v>494</v>
      </c>
      <c r="U64" s="223">
        <v>6.6369420636958996</v>
      </c>
      <c r="V64" s="225">
        <v>2.3497579753722899</v>
      </c>
      <c r="W64" s="223" t="s">
        <v>494</v>
      </c>
      <c r="X64" s="225" t="s">
        <v>494</v>
      </c>
      <c r="Y64" s="223">
        <v>0.36101012190300502</v>
      </c>
      <c r="Z64" s="225">
        <v>1.6922563020363799E-2</v>
      </c>
      <c r="AA64" s="223">
        <v>0.54492814693689495</v>
      </c>
      <c r="AB64" s="225">
        <v>0.54433937618601003</v>
      </c>
      <c r="AC64" s="223" t="s">
        <v>494</v>
      </c>
      <c r="AD64" s="225" t="s">
        <v>494</v>
      </c>
      <c r="AE64" s="223">
        <v>0.18391802503388999</v>
      </c>
      <c r="AF64" s="239">
        <v>0.54460235916285904</v>
      </c>
    </row>
    <row r="65" spans="1:32" ht="13" customHeight="1" x14ac:dyDescent="0.25">
      <c r="A65" s="238" t="s">
        <v>438</v>
      </c>
      <c r="B65" s="230">
        <v>1</v>
      </c>
      <c r="C65" s="231" t="s">
        <v>494</v>
      </c>
      <c r="D65" s="232" t="s">
        <v>494</v>
      </c>
      <c r="E65" s="231">
        <v>1.3907174489671299</v>
      </c>
      <c r="F65" s="232">
        <v>3.03638153727946E-2</v>
      </c>
      <c r="G65" s="231">
        <v>0.93514170372120697</v>
      </c>
      <c r="H65" s="232">
        <v>0.67470472785399505</v>
      </c>
      <c r="I65" s="231" t="s">
        <v>494</v>
      </c>
      <c r="J65" s="232" t="s">
        <v>494</v>
      </c>
      <c r="K65" s="231">
        <v>-0.45557574524592698</v>
      </c>
      <c r="L65" s="232">
        <v>0.675387615427264</v>
      </c>
      <c r="M65" s="231" t="s">
        <v>494</v>
      </c>
      <c r="N65" s="232" t="s">
        <v>494</v>
      </c>
      <c r="O65" s="231">
        <v>3.7256487106885698</v>
      </c>
      <c r="P65" s="232">
        <v>4.9925766508908002E-2</v>
      </c>
      <c r="Q65" s="231">
        <v>3.3275781076052802</v>
      </c>
      <c r="R65" s="232">
        <v>1.69933747712395</v>
      </c>
      <c r="S65" s="231" t="s">
        <v>494</v>
      </c>
      <c r="T65" s="232" t="s">
        <v>494</v>
      </c>
      <c r="U65" s="231">
        <v>-0.39807060308328401</v>
      </c>
      <c r="V65" s="232">
        <v>1.70007071715253</v>
      </c>
      <c r="W65" s="231" t="s">
        <v>494</v>
      </c>
      <c r="X65" s="232" t="s">
        <v>494</v>
      </c>
      <c r="Y65" s="231">
        <v>0.121229599336847</v>
      </c>
      <c r="Z65" s="232">
        <v>5.8930925937771403E-3</v>
      </c>
      <c r="AA65" s="231">
        <v>0.54343512989221199</v>
      </c>
      <c r="AB65" s="232">
        <v>0.544803199713214</v>
      </c>
      <c r="AC65" s="231" t="s">
        <v>494</v>
      </c>
      <c r="AD65" s="232" t="s">
        <v>494</v>
      </c>
      <c r="AE65" s="231">
        <v>0.42220553055536603</v>
      </c>
      <c r="AF65" s="241">
        <v>0.54483507133634002</v>
      </c>
    </row>
    <row r="66" spans="1:32" ht="13" customHeight="1" x14ac:dyDescent="0.25">
      <c r="A66" s="26" t="s">
        <v>478</v>
      </c>
      <c r="B66" s="188">
        <v>1</v>
      </c>
      <c r="C66" s="223" t="s">
        <v>494</v>
      </c>
      <c r="D66" s="225" t="s">
        <v>494</v>
      </c>
      <c r="E66" s="223">
        <v>4.1711740044300303</v>
      </c>
      <c r="F66" s="225">
        <v>4.7123017948746203E-2</v>
      </c>
      <c r="G66" s="223">
        <v>6.4475867437201799</v>
      </c>
      <c r="H66" s="225">
        <v>1.5893805398218901</v>
      </c>
      <c r="I66" s="223" t="s">
        <v>494</v>
      </c>
      <c r="J66" s="225" t="s">
        <v>494</v>
      </c>
      <c r="K66" s="223">
        <v>2.2764127392901501</v>
      </c>
      <c r="L66" s="225">
        <v>1.59007895375831</v>
      </c>
      <c r="M66" s="223" t="s">
        <v>494</v>
      </c>
      <c r="N66" s="225" t="s">
        <v>494</v>
      </c>
      <c r="O66" s="223">
        <v>9.7592388240442105</v>
      </c>
      <c r="P66" s="225">
        <v>7.6607357717223407E-2</v>
      </c>
      <c r="Q66" s="223">
        <v>14.7046021087979</v>
      </c>
      <c r="R66" s="225">
        <v>3.0717569775938101</v>
      </c>
      <c r="S66" s="223" t="s">
        <v>494</v>
      </c>
      <c r="T66" s="225" t="s">
        <v>494</v>
      </c>
      <c r="U66" s="223">
        <v>4.9453632847536504</v>
      </c>
      <c r="V66" s="225">
        <v>3.0727120946572</v>
      </c>
      <c r="W66" s="223" t="s">
        <v>494</v>
      </c>
      <c r="X66" s="225" t="s">
        <v>494</v>
      </c>
      <c r="Y66" s="223">
        <v>0.39827719122445299</v>
      </c>
      <c r="Z66" s="225">
        <v>9.8161282786805404E-4</v>
      </c>
      <c r="AA66" s="223">
        <v>0</v>
      </c>
      <c r="AB66" s="225">
        <v>0</v>
      </c>
      <c r="AC66" s="223" t="s">
        <v>494</v>
      </c>
      <c r="AD66" s="225" t="s">
        <v>494</v>
      </c>
      <c r="AE66" s="223">
        <v>-0.39827719122445299</v>
      </c>
      <c r="AF66" s="239">
        <v>9.8161282786805404E-4</v>
      </c>
    </row>
    <row r="67" spans="1:32" ht="13" customHeight="1" x14ac:dyDescent="0.25">
      <c r="A67" s="26" t="s">
        <v>479</v>
      </c>
      <c r="B67" s="188">
        <v>1</v>
      </c>
      <c r="C67" s="223">
        <v>0.74274746425024296</v>
      </c>
      <c r="D67" s="225">
        <v>0.74520270036393399</v>
      </c>
      <c r="E67" s="223">
        <v>0.55701842903028798</v>
      </c>
      <c r="F67" s="225">
        <v>3.6994165399173599E-2</v>
      </c>
      <c r="G67" s="223">
        <v>2.0436729247279901</v>
      </c>
      <c r="H67" s="225">
        <v>1.24186452344311</v>
      </c>
      <c r="I67" s="223">
        <v>1.30092546047774</v>
      </c>
      <c r="J67" s="225">
        <v>1.44829367160679</v>
      </c>
      <c r="K67" s="223">
        <v>1.4866544956976999</v>
      </c>
      <c r="L67" s="225">
        <v>1.24241541477083</v>
      </c>
      <c r="M67" s="223">
        <v>4.9754388513182404</v>
      </c>
      <c r="N67" s="225">
        <v>1.9657375600367999</v>
      </c>
      <c r="O67" s="223">
        <v>8.5467859476298802</v>
      </c>
      <c r="P67" s="225">
        <v>8.7995600867528001E-2</v>
      </c>
      <c r="Q67" s="223">
        <v>6.4544964816536901</v>
      </c>
      <c r="R67" s="225">
        <v>2.0624944640854199</v>
      </c>
      <c r="S67" s="223">
        <v>1.4790576303354599</v>
      </c>
      <c r="T67" s="225">
        <v>2.8492117452591001</v>
      </c>
      <c r="U67" s="223">
        <v>-2.0922894659761901</v>
      </c>
      <c r="V67" s="225">
        <v>2.06437076131082</v>
      </c>
      <c r="W67" s="223">
        <v>0</v>
      </c>
      <c r="X67" s="225">
        <v>0</v>
      </c>
      <c r="Y67" s="223">
        <v>0</v>
      </c>
      <c r="Z67" s="225">
        <v>0</v>
      </c>
      <c r="AA67" s="223">
        <v>0</v>
      </c>
      <c r="AB67" s="225">
        <v>0</v>
      </c>
      <c r="AC67" s="223">
        <v>0</v>
      </c>
      <c r="AD67" s="225">
        <v>0</v>
      </c>
      <c r="AE67" s="223">
        <v>0</v>
      </c>
      <c r="AF67" s="239">
        <v>0</v>
      </c>
    </row>
    <row r="68" spans="1:32" ht="13" customHeight="1" x14ac:dyDescent="0.25">
      <c r="A68" s="27" t="s">
        <v>480</v>
      </c>
      <c r="B68" s="203">
        <v>1</v>
      </c>
      <c r="C68" s="233" t="s">
        <v>494</v>
      </c>
      <c r="D68" s="234" t="s">
        <v>494</v>
      </c>
      <c r="E68" s="233">
        <v>0.80544540620819605</v>
      </c>
      <c r="F68" s="234">
        <v>3.0358568007395299E-2</v>
      </c>
      <c r="G68" s="233">
        <v>0</v>
      </c>
      <c r="H68" s="234">
        <v>0</v>
      </c>
      <c r="I68" s="233" t="s">
        <v>494</v>
      </c>
      <c r="J68" s="234" t="s">
        <v>494</v>
      </c>
      <c r="K68" s="233">
        <v>-0.80544540620819605</v>
      </c>
      <c r="L68" s="234">
        <v>3.0358568007395299E-2</v>
      </c>
      <c r="M68" s="233" t="s">
        <v>494</v>
      </c>
      <c r="N68" s="234" t="s">
        <v>494</v>
      </c>
      <c r="O68" s="233">
        <v>0</v>
      </c>
      <c r="P68" s="234">
        <v>0</v>
      </c>
      <c r="Q68" s="233">
        <v>1.02751775976833</v>
      </c>
      <c r="R68" s="234">
        <v>1.4482837470132901</v>
      </c>
      <c r="S68" s="233" t="s">
        <v>494</v>
      </c>
      <c r="T68" s="234" t="s">
        <v>494</v>
      </c>
      <c r="U68" s="233">
        <v>1.02751775976833</v>
      </c>
      <c r="V68" s="234">
        <v>1.4482837470132901</v>
      </c>
      <c r="W68" s="233" t="s">
        <v>494</v>
      </c>
      <c r="X68" s="234" t="s">
        <v>494</v>
      </c>
      <c r="Y68" s="233">
        <v>0</v>
      </c>
      <c r="Z68" s="234">
        <v>0</v>
      </c>
      <c r="AA68" s="233">
        <v>0</v>
      </c>
      <c r="AB68" s="234">
        <v>0</v>
      </c>
      <c r="AC68" s="233" t="s">
        <v>494</v>
      </c>
      <c r="AD68" s="234" t="s">
        <v>494</v>
      </c>
      <c r="AE68" s="233">
        <v>0</v>
      </c>
      <c r="AF68" s="243">
        <v>0</v>
      </c>
    </row>
    <row r="69" spans="1:32" ht="13" customHeight="1" x14ac:dyDescent="0.25">
      <c r="A69" s="26"/>
      <c r="B69" s="96"/>
      <c r="C69" s="223" t="s">
        <v>2084</v>
      </c>
      <c r="D69" s="225" t="s">
        <v>2085</v>
      </c>
      <c r="E69" s="223" t="s">
        <v>2086</v>
      </c>
      <c r="F69" s="225" t="s">
        <v>2087</v>
      </c>
      <c r="G69" s="223" t="s">
        <v>2004</v>
      </c>
      <c r="H69" s="225" t="s">
        <v>2005</v>
      </c>
      <c r="I69" s="223" t="s">
        <v>2088</v>
      </c>
      <c r="J69" s="225" t="s">
        <v>2089</v>
      </c>
      <c r="K69" s="223" t="s">
        <v>2090</v>
      </c>
      <c r="L69" s="225" t="s">
        <v>2091</v>
      </c>
      <c r="M69" s="223" t="s">
        <v>2092</v>
      </c>
      <c r="N69" s="225" t="s">
        <v>2093</v>
      </c>
      <c r="O69" s="223" t="s">
        <v>2094</v>
      </c>
      <c r="P69" s="225" t="s">
        <v>2095</v>
      </c>
      <c r="Q69" s="223" t="s">
        <v>2010</v>
      </c>
      <c r="R69" s="225" t="s">
        <v>2011</v>
      </c>
      <c r="S69" s="223" t="s">
        <v>2096</v>
      </c>
      <c r="T69" s="225" t="s">
        <v>2097</v>
      </c>
      <c r="U69" s="223" t="s">
        <v>2098</v>
      </c>
      <c r="V69" s="225" t="s">
        <v>2099</v>
      </c>
      <c r="W69" s="223" t="s">
        <v>2100</v>
      </c>
      <c r="X69" s="225" t="s">
        <v>2101</v>
      </c>
      <c r="Y69" s="223" t="s">
        <v>2102</v>
      </c>
      <c r="Z69" s="225" t="s">
        <v>2103</v>
      </c>
      <c r="AA69" s="223" t="s">
        <v>2016</v>
      </c>
      <c r="AB69" s="225" t="s">
        <v>2017</v>
      </c>
      <c r="AC69" s="223" t="s">
        <v>2104</v>
      </c>
      <c r="AD69" s="225" t="s">
        <v>2105</v>
      </c>
      <c r="AE69" s="223" t="s">
        <v>2106</v>
      </c>
      <c r="AF69" s="239" t="s">
        <v>2107</v>
      </c>
    </row>
    <row r="70" spans="1:32" ht="13" customHeight="1" x14ac:dyDescent="0.25">
      <c r="A70" s="26" t="s">
        <v>404</v>
      </c>
      <c r="B70" s="96">
        <v>3</v>
      </c>
      <c r="C70" s="223" t="s">
        <v>494</v>
      </c>
      <c r="D70" s="225" t="s">
        <v>494</v>
      </c>
      <c r="E70" s="223">
        <v>0</v>
      </c>
      <c r="F70" s="225">
        <v>0</v>
      </c>
      <c r="G70" s="223">
        <v>0</v>
      </c>
      <c r="H70" s="225">
        <v>0</v>
      </c>
      <c r="I70" s="223" t="s">
        <v>494</v>
      </c>
      <c r="J70" s="225" t="s">
        <v>494</v>
      </c>
      <c r="K70" s="223">
        <v>0</v>
      </c>
      <c r="L70" s="225">
        <v>0</v>
      </c>
      <c r="M70" s="223" t="s">
        <v>494</v>
      </c>
      <c r="N70" s="225" t="s">
        <v>494</v>
      </c>
      <c r="O70" s="223">
        <v>0</v>
      </c>
      <c r="P70" s="225">
        <v>0</v>
      </c>
      <c r="Q70" s="223">
        <v>0</v>
      </c>
      <c r="R70" s="225">
        <v>0</v>
      </c>
      <c r="S70" s="223" t="s">
        <v>494</v>
      </c>
      <c r="T70" s="225" t="s">
        <v>494</v>
      </c>
      <c r="U70" s="223">
        <v>0</v>
      </c>
      <c r="V70" s="225">
        <v>0</v>
      </c>
      <c r="W70" s="223" t="s">
        <v>494</v>
      </c>
      <c r="X70" s="225" t="s">
        <v>494</v>
      </c>
      <c r="Y70" s="223">
        <v>1.3445435466598199</v>
      </c>
      <c r="Z70" s="225">
        <v>0.95351709789801598</v>
      </c>
      <c r="AA70" s="223">
        <v>0.90153569932511401</v>
      </c>
      <c r="AB70" s="225">
        <v>0.90261379803402397</v>
      </c>
      <c r="AC70" s="223" t="s">
        <v>494</v>
      </c>
      <c r="AD70" s="225" t="s">
        <v>494</v>
      </c>
      <c r="AE70" s="223">
        <v>-0.44300784733471099</v>
      </c>
      <c r="AF70" s="239">
        <v>1.3129762086135699</v>
      </c>
    </row>
    <row r="71" spans="1:32" ht="13" customHeight="1" x14ac:dyDescent="0.25">
      <c r="A71" s="26" t="s">
        <v>407</v>
      </c>
      <c r="B71" s="96">
        <v>3</v>
      </c>
      <c r="C71" s="223">
        <v>0</v>
      </c>
      <c r="D71" s="225">
        <v>0</v>
      </c>
      <c r="E71" s="223">
        <v>0</v>
      </c>
      <c r="F71" s="225">
        <v>0</v>
      </c>
      <c r="G71" s="223">
        <v>0.990881283545062</v>
      </c>
      <c r="H71" s="225">
        <v>0.61331713434225299</v>
      </c>
      <c r="I71" s="223">
        <v>0.990881283545062</v>
      </c>
      <c r="J71" s="225">
        <v>0.61331713434225299</v>
      </c>
      <c r="K71" s="223">
        <v>0.990881283545062</v>
      </c>
      <c r="L71" s="225">
        <v>0.61331713434225299</v>
      </c>
      <c r="M71" s="223">
        <v>0</v>
      </c>
      <c r="N71" s="225">
        <v>0</v>
      </c>
      <c r="O71" s="223">
        <v>0</v>
      </c>
      <c r="P71" s="225">
        <v>0</v>
      </c>
      <c r="Q71" s="223">
        <v>0</v>
      </c>
      <c r="R71" s="225">
        <v>0</v>
      </c>
      <c r="S71" s="223">
        <v>0</v>
      </c>
      <c r="T71" s="225">
        <v>0</v>
      </c>
      <c r="U71" s="223">
        <v>0</v>
      </c>
      <c r="V71" s="225">
        <v>0</v>
      </c>
      <c r="W71" s="223">
        <v>8.5089949545707704</v>
      </c>
      <c r="X71" s="225">
        <v>4.0618727656921996</v>
      </c>
      <c r="Y71" s="223">
        <v>1.66675420449796</v>
      </c>
      <c r="Z71" s="225">
        <v>1.2084450444174899</v>
      </c>
      <c r="AA71" s="223">
        <v>3.56839194292828</v>
      </c>
      <c r="AB71" s="225">
        <v>1.7681029950831399</v>
      </c>
      <c r="AC71" s="223">
        <v>-4.9406030116424899</v>
      </c>
      <c r="AD71" s="225">
        <v>4.4300111248047598</v>
      </c>
      <c r="AE71" s="223">
        <v>1.90163773843032</v>
      </c>
      <c r="AF71" s="239">
        <v>2.1416179926866401</v>
      </c>
    </row>
    <row r="72" spans="1:32" ht="13" customHeight="1" x14ac:dyDescent="0.25">
      <c r="A72" s="26" t="s">
        <v>426</v>
      </c>
      <c r="B72" s="96">
        <v>3</v>
      </c>
      <c r="C72" s="223" t="s">
        <v>494</v>
      </c>
      <c r="D72" s="225" t="s">
        <v>494</v>
      </c>
      <c r="E72" s="223">
        <v>1.69218446961937</v>
      </c>
      <c r="F72" s="225">
        <v>1.8757375188957801E-2</v>
      </c>
      <c r="G72" s="223">
        <v>3.2753109917517902</v>
      </c>
      <c r="H72" s="225">
        <v>1.2675370850986001</v>
      </c>
      <c r="I72" s="223" t="s">
        <v>494</v>
      </c>
      <c r="J72" s="225" t="s">
        <v>494</v>
      </c>
      <c r="K72" s="223">
        <v>1.58312652213242</v>
      </c>
      <c r="L72" s="225">
        <v>1.26767586599423</v>
      </c>
      <c r="M72" s="223" t="s">
        <v>494</v>
      </c>
      <c r="N72" s="225" t="s">
        <v>494</v>
      </c>
      <c r="O72" s="223">
        <v>0.90878959875043597</v>
      </c>
      <c r="P72" s="225">
        <v>1.1241917477319899E-2</v>
      </c>
      <c r="Q72" s="223">
        <v>2.2289492261577002</v>
      </c>
      <c r="R72" s="225">
        <v>1.13464822198448</v>
      </c>
      <c r="S72" s="223" t="s">
        <v>494</v>
      </c>
      <c r="T72" s="225" t="s">
        <v>494</v>
      </c>
      <c r="U72" s="223">
        <v>1.32015962740726</v>
      </c>
      <c r="V72" s="225">
        <v>1.1347039121996201</v>
      </c>
      <c r="W72" s="223" t="s">
        <v>494</v>
      </c>
      <c r="X72" s="225" t="s">
        <v>494</v>
      </c>
      <c r="Y72" s="223">
        <v>1.4065198982034799</v>
      </c>
      <c r="Z72" s="225">
        <v>3.4271319703147798E-2</v>
      </c>
      <c r="AA72" s="223">
        <v>6.2717413675633997</v>
      </c>
      <c r="AB72" s="225">
        <v>1.71556535145303</v>
      </c>
      <c r="AC72" s="223" t="s">
        <v>494</v>
      </c>
      <c r="AD72" s="225" t="s">
        <v>494</v>
      </c>
      <c r="AE72" s="223">
        <v>4.8652214693599198</v>
      </c>
      <c r="AF72" s="239">
        <v>1.7159076310979999</v>
      </c>
    </row>
    <row r="73" spans="1:32" ht="13" customHeight="1" x14ac:dyDescent="0.25">
      <c r="A73" s="26" t="s">
        <v>433</v>
      </c>
      <c r="B73" s="96">
        <v>3</v>
      </c>
      <c r="C73" s="223" t="s">
        <v>494</v>
      </c>
      <c r="D73" s="225" t="s">
        <v>494</v>
      </c>
      <c r="E73" s="223">
        <v>1.0148925845068899</v>
      </c>
      <c r="F73" s="225">
        <v>9.7591940734483906E-2</v>
      </c>
      <c r="G73" s="223">
        <v>0.94483228458314805</v>
      </c>
      <c r="H73" s="225">
        <v>2.5117786802503501E-2</v>
      </c>
      <c r="I73" s="223" t="s">
        <v>494</v>
      </c>
      <c r="J73" s="225" t="s">
        <v>494</v>
      </c>
      <c r="K73" s="223">
        <v>-7.0060299923738398E-2</v>
      </c>
      <c r="L73" s="225">
        <v>0.10077246702437601</v>
      </c>
      <c r="M73" s="223" t="s">
        <v>494</v>
      </c>
      <c r="N73" s="225" t="s">
        <v>494</v>
      </c>
      <c r="O73" s="223">
        <v>0</v>
      </c>
      <c r="P73" s="225">
        <v>0</v>
      </c>
      <c r="Q73" s="223">
        <v>0</v>
      </c>
      <c r="R73" s="225">
        <v>0</v>
      </c>
      <c r="S73" s="223" t="s">
        <v>494</v>
      </c>
      <c r="T73" s="225" t="s">
        <v>494</v>
      </c>
      <c r="U73" s="223">
        <v>0</v>
      </c>
      <c r="V73" s="225">
        <v>0</v>
      </c>
      <c r="W73" s="223" t="s">
        <v>494</v>
      </c>
      <c r="X73" s="225" t="s">
        <v>494</v>
      </c>
      <c r="Y73" s="223">
        <v>2.7306699665326399</v>
      </c>
      <c r="Z73" s="225">
        <v>8.2145999377184795E-2</v>
      </c>
      <c r="AA73" s="223">
        <v>4.3179729165719101</v>
      </c>
      <c r="AB73" s="225">
        <v>8.2502458599517298E-2</v>
      </c>
      <c r="AC73" s="223" t="s">
        <v>494</v>
      </c>
      <c r="AD73" s="225" t="s">
        <v>494</v>
      </c>
      <c r="AE73" s="223">
        <v>1.5873029500392599</v>
      </c>
      <c r="AF73" s="239">
        <v>0.116424313992574</v>
      </c>
    </row>
    <row r="74" spans="1:32" ht="13" customHeight="1" x14ac:dyDescent="0.25">
      <c r="A74" s="26" t="s">
        <v>437</v>
      </c>
      <c r="B74" s="96">
        <v>3</v>
      </c>
      <c r="C74" s="223" t="s">
        <v>494</v>
      </c>
      <c r="D74" s="225" t="s">
        <v>494</v>
      </c>
      <c r="E74" s="223">
        <v>3.21131132968417</v>
      </c>
      <c r="F74" s="225">
        <v>1.0670089114534</v>
      </c>
      <c r="G74" s="223">
        <v>3.9538735794958</v>
      </c>
      <c r="H74" s="225">
        <v>1.2665203661575399</v>
      </c>
      <c r="I74" s="223" t="s">
        <v>494</v>
      </c>
      <c r="J74" s="225" t="s">
        <v>494</v>
      </c>
      <c r="K74" s="223">
        <v>0.74256224981162899</v>
      </c>
      <c r="L74" s="225">
        <v>1.6560742299223199</v>
      </c>
      <c r="M74" s="223" t="s">
        <v>494</v>
      </c>
      <c r="N74" s="225" t="s">
        <v>494</v>
      </c>
      <c r="O74" s="223">
        <v>3.98935478350591</v>
      </c>
      <c r="P74" s="225">
        <v>1.5913241104656699</v>
      </c>
      <c r="Q74" s="223">
        <v>3.6381152162178001</v>
      </c>
      <c r="R74" s="225">
        <v>1.3381263531658401</v>
      </c>
      <c r="S74" s="223" t="s">
        <v>494</v>
      </c>
      <c r="T74" s="225" t="s">
        <v>494</v>
      </c>
      <c r="U74" s="223">
        <v>-0.35123956728811601</v>
      </c>
      <c r="V74" s="225">
        <v>2.0791571757773002</v>
      </c>
      <c r="W74" s="223" t="s">
        <v>494</v>
      </c>
      <c r="X74" s="225" t="s">
        <v>494</v>
      </c>
      <c r="Y74" s="223">
        <v>0.33222762379125198</v>
      </c>
      <c r="Z74" s="225">
        <v>0.24230304670682001</v>
      </c>
      <c r="AA74" s="223">
        <v>0.24083230412946099</v>
      </c>
      <c r="AB74" s="225">
        <v>0.24225142476633399</v>
      </c>
      <c r="AC74" s="223" t="s">
        <v>494</v>
      </c>
      <c r="AD74" s="225" t="s">
        <v>494</v>
      </c>
      <c r="AE74" s="223">
        <v>-9.1395319661790694E-2</v>
      </c>
      <c r="AF74" s="239">
        <v>0.34263175457731099</v>
      </c>
    </row>
    <row r="75" spans="1:32" ht="13" customHeight="1" x14ac:dyDescent="0.25">
      <c r="A75" s="27" t="s">
        <v>438</v>
      </c>
      <c r="B75" s="90">
        <v>3</v>
      </c>
      <c r="C75" s="233" t="s">
        <v>494</v>
      </c>
      <c r="D75" s="234" t="s">
        <v>494</v>
      </c>
      <c r="E75" s="233">
        <v>2.7793659596994398</v>
      </c>
      <c r="F75" s="234">
        <v>4.7436588466199102E-2</v>
      </c>
      <c r="G75" s="233">
        <v>0</v>
      </c>
      <c r="H75" s="234">
        <v>0</v>
      </c>
      <c r="I75" s="233" t="s">
        <v>494</v>
      </c>
      <c r="J75" s="234" t="s">
        <v>494</v>
      </c>
      <c r="K75" s="233">
        <v>-2.7793659596994398</v>
      </c>
      <c r="L75" s="234">
        <v>4.7436588466199102E-2</v>
      </c>
      <c r="M75" s="233" t="s">
        <v>494</v>
      </c>
      <c r="N75" s="234" t="s">
        <v>494</v>
      </c>
      <c r="O75" s="233">
        <v>0.39825800338159001</v>
      </c>
      <c r="P75" s="234">
        <v>1.44745162285689E-2</v>
      </c>
      <c r="Q75" s="233">
        <v>0.306493147968946</v>
      </c>
      <c r="R75" s="234">
        <v>0.30854009556191397</v>
      </c>
      <c r="S75" s="233" t="s">
        <v>494</v>
      </c>
      <c r="T75" s="234" t="s">
        <v>494</v>
      </c>
      <c r="U75" s="233">
        <v>-9.1764855412644494E-2</v>
      </c>
      <c r="V75" s="234">
        <v>0.30887942985800398</v>
      </c>
      <c r="W75" s="233" t="s">
        <v>494</v>
      </c>
      <c r="X75" s="234" t="s">
        <v>494</v>
      </c>
      <c r="Y75" s="233">
        <v>5.7559265538015797E-2</v>
      </c>
      <c r="Z75" s="234">
        <v>2.1537014101696801E-4</v>
      </c>
      <c r="AA75" s="233">
        <v>0</v>
      </c>
      <c r="AB75" s="234">
        <v>0</v>
      </c>
      <c r="AC75" s="233" t="s">
        <v>494</v>
      </c>
      <c r="AD75" s="234" t="s">
        <v>494</v>
      </c>
      <c r="AE75" s="233">
        <v>-5.7559265538015797E-2</v>
      </c>
      <c r="AF75" s="243">
        <v>2.1537014101696801E-4</v>
      </c>
    </row>
    <row r="77" spans="1:32" x14ac:dyDescent="0.25">
      <c r="A77" s="178" t="s">
        <v>654</v>
      </c>
    </row>
    <row r="78" spans="1:32" x14ac:dyDescent="0.25">
      <c r="A78" s="178" t="s">
        <v>459</v>
      </c>
    </row>
    <row r="79" spans="1:32" x14ac:dyDescent="0.25">
      <c r="A79" s="178" t="s">
        <v>491</v>
      </c>
    </row>
    <row r="80" spans="1:32" x14ac:dyDescent="0.25">
      <c r="A80" s="178" t="s">
        <v>492</v>
      </c>
    </row>
    <row r="81" spans="1:1" x14ac:dyDescent="0.25">
      <c r="A81" s="178" t="s">
        <v>460</v>
      </c>
    </row>
    <row r="82" spans="1:1" x14ac:dyDescent="0.25">
      <c r="A82" s="178" t="s">
        <v>461</v>
      </c>
    </row>
    <row r="83" spans="1:1" x14ac:dyDescent="0.25">
      <c r="A83" s="178" t="s">
        <v>462</v>
      </c>
    </row>
    <row r="84" spans="1:1" x14ac:dyDescent="0.25">
      <c r="A84" s="181" t="str">
        <f>HYPERLINK("https://oecdcode.org/disclaimers/cyprus.html", "Information on data for Cyprus: https://oecdcode.org/disclaimers/cyprus.html")</f>
        <v>Information on data for Cyprus: https://oecdcode.org/disclaimers/cyprus.html</v>
      </c>
    </row>
    <row r="85" spans="1:1" x14ac:dyDescent="0.25">
      <c r="A85" s="178" t="s">
        <v>493</v>
      </c>
    </row>
  </sheetData>
  <mergeCells count="20">
    <mergeCell ref="Y8:Z9"/>
    <mergeCell ref="AA8:AB9"/>
    <mergeCell ref="AC8:AD9"/>
    <mergeCell ref="AE8:AF9"/>
    <mergeCell ref="B6:B10"/>
    <mergeCell ref="C6:AF6"/>
    <mergeCell ref="C7:L7"/>
    <mergeCell ref="C8:D9"/>
    <mergeCell ref="E8:F9"/>
    <mergeCell ref="G8:H9"/>
    <mergeCell ref="I8:J9"/>
    <mergeCell ref="K8:L9"/>
    <mergeCell ref="M7:V7"/>
    <mergeCell ref="M8:N9"/>
    <mergeCell ref="O8:P9"/>
    <mergeCell ref="Q8:R9"/>
    <mergeCell ref="S8:T9"/>
    <mergeCell ref="U8:V9"/>
    <mergeCell ref="W7:AF7"/>
    <mergeCell ref="W8:X9"/>
  </mergeCells>
  <conditionalFormatting sqref="I1:I200">
    <cfRule type="expression" dxfId="240" priority="6">
      <formula>ABS(I1/J1)&gt;1.95996398454005</formula>
    </cfRule>
  </conditionalFormatting>
  <conditionalFormatting sqref="K1:K200">
    <cfRule type="expression" dxfId="239" priority="5">
      <formula>ABS(K1/L1)&gt;1.95996398454005</formula>
    </cfRule>
  </conditionalFormatting>
  <conditionalFormatting sqref="S1:S200">
    <cfRule type="expression" dxfId="238" priority="4">
      <formula>ABS(S1/T1)&gt;1.95996398454005</formula>
    </cfRule>
  </conditionalFormatting>
  <conditionalFormatting sqref="U1:U200">
    <cfRule type="expression" dxfId="237" priority="3">
      <formula>ABS(U1/V1)&gt;1.95996398454005</formula>
    </cfRule>
  </conditionalFormatting>
  <conditionalFormatting sqref="AC1:AC200">
    <cfRule type="expression" dxfId="236" priority="2">
      <formula>ABS(AC1/AD1)&gt;1.95996398454005</formula>
    </cfRule>
  </conditionalFormatting>
  <conditionalFormatting sqref="AE1:AE200">
    <cfRule type="expression" dxfId="235" priority="1">
      <formula>ABS(AE1/AF1)&gt;1.95996398454005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H107"/>
  <sheetViews>
    <sheetView showGridLines="0" zoomScale="80" workbookViewId="0"/>
  </sheetViews>
  <sheetFormatPr defaultColWidth="10.90625" defaultRowHeight="12.5" x14ac:dyDescent="0.25"/>
  <cols>
    <col min="1" max="1" width="30.7265625" customWidth="1"/>
    <col min="2" max="2" width="8.7265625" customWidth="1"/>
  </cols>
  <sheetData>
    <row r="1" spans="1:8" x14ac:dyDescent="0.25">
      <c r="A1" s="41" t="s">
        <v>323</v>
      </c>
    </row>
    <row r="2" spans="1:8" ht="13" x14ac:dyDescent="0.3">
      <c r="A2" s="42" t="s">
        <v>324</v>
      </c>
    </row>
    <row r="3" spans="1:8" ht="13" x14ac:dyDescent="0.3">
      <c r="A3" s="43" t="s">
        <v>538</v>
      </c>
    </row>
    <row r="4" spans="1:8" x14ac:dyDescent="0.25">
      <c r="A4" s="160" t="str">
        <f>HYPERLINK("#'TOC'!A1", "Back to TOC")</f>
        <v>Back to TOC</v>
      </c>
    </row>
    <row r="8" spans="1:8" ht="60" customHeight="1" x14ac:dyDescent="0.25">
      <c r="B8" s="658" t="s">
        <v>388</v>
      </c>
      <c r="C8" s="662" t="s">
        <v>658</v>
      </c>
      <c r="D8" s="662"/>
      <c r="E8" s="662" t="s">
        <v>658</v>
      </c>
      <c r="F8" s="662"/>
      <c r="G8" s="662" t="s">
        <v>658</v>
      </c>
      <c r="H8" s="663"/>
    </row>
    <row r="9" spans="1:8" ht="60" customHeight="1" x14ac:dyDescent="0.25">
      <c r="B9" s="659"/>
      <c r="C9" s="649" t="s">
        <v>659</v>
      </c>
      <c r="D9" s="649"/>
      <c r="E9" s="649" t="s">
        <v>660</v>
      </c>
      <c r="F9" s="649"/>
      <c r="G9" s="649" t="s">
        <v>661</v>
      </c>
      <c r="H9" s="661"/>
    </row>
    <row r="10" spans="1:8" ht="30" customHeight="1" x14ac:dyDescent="0.25">
      <c r="B10" s="660"/>
      <c r="C10" s="144" t="s">
        <v>390</v>
      </c>
      <c r="D10" s="144" t="s">
        <v>389</v>
      </c>
      <c r="E10" s="144" t="s">
        <v>390</v>
      </c>
      <c r="F10" s="144" t="s">
        <v>389</v>
      </c>
      <c r="G10" s="144" t="s">
        <v>390</v>
      </c>
      <c r="H10" s="183" t="s">
        <v>389</v>
      </c>
    </row>
    <row r="11" spans="1:8" ht="13" customHeight="1" x14ac:dyDescent="0.25">
      <c r="A11" s="214"/>
      <c r="B11" s="204"/>
      <c r="C11" s="205" t="s">
        <v>2108</v>
      </c>
      <c r="D11" s="349" t="s">
        <v>2109</v>
      </c>
      <c r="E11" s="205" t="s">
        <v>2110</v>
      </c>
      <c r="F11" s="349" t="s">
        <v>2111</v>
      </c>
      <c r="G11" s="205" t="s">
        <v>2112</v>
      </c>
      <c r="H11" s="357" t="s">
        <v>2113</v>
      </c>
    </row>
    <row r="12" spans="1:8" ht="13" customHeight="1" x14ac:dyDescent="0.25">
      <c r="A12" s="26" t="s">
        <v>391</v>
      </c>
      <c r="B12" s="184">
        <v>2</v>
      </c>
      <c r="C12" s="190">
        <v>0.26873937463210401</v>
      </c>
      <c r="D12" s="343">
        <v>0.20037781627284901</v>
      </c>
      <c r="E12" s="190">
        <v>0.276174969688046</v>
      </c>
      <c r="F12" s="343">
        <v>0.207495349781604</v>
      </c>
      <c r="G12" s="190">
        <v>0.28986077738373101</v>
      </c>
      <c r="H12" s="351">
        <v>0.244894673266813</v>
      </c>
    </row>
    <row r="13" spans="1:8" ht="13" customHeight="1" x14ac:dyDescent="0.25">
      <c r="A13" s="26" t="s">
        <v>392</v>
      </c>
      <c r="B13" s="184">
        <v>2</v>
      </c>
      <c r="C13" s="190">
        <v>2.1539140945590698</v>
      </c>
      <c r="D13" s="343">
        <v>0.35048241842798</v>
      </c>
      <c r="E13" s="190">
        <v>2.1062012494210798</v>
      </c>
      <c r="F13" s="343">
        <v>0.33787657163245699</v>
      </c>
      <c r="G13" s="190">
        <v>1.28407726161999</v>
      </c>
      <c r="H13" s="351">
        <v>0.20846861063966199</v>
      </c>
    </row>
    <row r="14" spans="1:8" ht="13" customHeight="1" x14ac:dyDescent="0.25">
      <c r="A14" s="26" t="s">
        <v>393</v>
      </c>
      <c r="B14" s="184">
        <v>2</v>
      </c>
      <c r="C14" s="190">
        <v>1.8258505394739699</v>
      </c>
      <c r="D14" s="343">
        <v>0.257597152191685</v>
      </c>
      <c r="E14" s="190">
        <v>1.82640224137458</v>
      </c>
      <c r="F14" s="343">
        <v>0.256226806289447</v>
      </c>
      <c r="G14" s="190">
        <v>1.3369764363891099</v>
      </c>
      <c r="H14" s="351">
        <v>0.15454310176521399</v>
      </c>
    </row>
    <row r="15" spans="1:8" ht="13" customHeight="1" x14ac:dyDescent="0.25">
      <c r="A15" s="26" t="s">
        <v>394</v>
      </c>
      <c r="B15" s="184">
        <v>2</v>
      </c>
      <c r="C15" s="190">
        <v>1.0240720131440499</v>
      </c>
      <c r="D15" s="343">
        <v>0.102601581710313</v>
      </c>
      <c r="E15" s="190">
        <v>1.04664776142789</v>
      </c>
      <c r="F15" s="343">
        <v>0.10983536791215</v>
      </c>
      <c r="G15" s="190">
        <v>1.10731563482077</v>
      </c>
      <c r="H15" s="351">
        <v>0.20067548985904701</v>
      </c>
    </row>
    <row r="16" spans="1:8" ht="13" customHeight="1" x14ac:dyDescent="0.25">
      <c r="A16" s="26" t="s">
        <v>395</v>
      </c>
      <c r="B16" s="184">
        <v>2</v>
      </c>
      <c r="C16" s="190">
        <v>1.36869221322493</v>
      </c>
      <c r="D16" s="343">
        <v>0.22690071162217901</v>
      </c>
      <c r="E16" s="190">
        <v>1.43996784530136</v>
      </c>
      <c r="F16" s="343">
        <v>0.25354450384391702</v>
      </c>
      <c r="G16" s="190">
        <v>1.54148932630831</v>
      </c>
      <c r="H16" s="351">
        <v>0.29818736999974299</v>
      </c>
    </row>
    <row r="17" spans="1:8" ht="13" customHeight="1" x14ac:dyDescent="0.25">
      <c r="A17" s="26" t="s">
        <v>396</v>
      </c>
      <c r="B17" s="184">
        <v>2</v>
      </c>
      <c r="C17" s="190">
        <v>1.0114419929088301</v>
      </c>
      <c r="D17" s="343">
        <v>0.146600639856897</v>
      </c>
      <c r="E17" s="190">
        <v>1.0134271271731401</v>
      </c>
      <c r="F17" s="343">
        <v>0.14779343303636</v>
      </c>
      <c r="G17" s="190">
        <v>1.01544064661287</v>
      </c>
      <c r="H17" s="351">
        <v>0.115989803314182</v>
      </c>
    </row>
    <row r="18" spans="1:8" ht="13" customHeight="1" x14ac:dyDescent="0.25">
      <c r="A18" s="210" t="s">
        <v>397</v>
      </c>
      <c r="B18" s="184">
        <v>2</v>
      </c>
      <c r="C18" s="190">
        <v>0.966822582714981</v>
      </c>
      <c r="D18" s="343">
        <v>0.17453022421279199</v>
      </c>
      <c r="E18" s="190">
        <v>0.97595044735276204</v>
      </c>
      <c r="F18" s="343">
        <v>0.178812474226278</v>
      </c>
      <c r="G18" s="190">
        <v>0.94348311527001605</v>
      </c>
      <c r="H18" s="351">
        <v>0.153036341790216</v>
      </c>
    </row>
    <row r="19" spans="1:8" ht="13" customHeight="1" x14ac:dyDescent="0.25">
      <c r="A19" s="210" t="s">
        <v>398</v>
      </c>
      <c r="B19" s="184">
        <v>2</v>
      </c>
      <c r="C19" s="190">
        <v>1.59854462873204</v>
      </c>
      <c r="D19" s="343">
        <v>0.34832006114075398</v>
      </c>
      <c r="E19" s="190">
        <v>1.5436516125378099</v>
      </c>
      <c r="F19" s="343">
        <v>0.32447550509624801</v>
      </c>
      <c r="G19" s="190">
        <v>1.3458867056948001</v>
      </c>
      <c r="H19" s="351">
        <v>0.20055252561821299</v>
      </c>
    </row>
    <row r="20" spans="1:8" ht="13" customHeight="1" x14ac:dyDescent="0.25">
      <c r="A20" s="26" t="s">
        <v>399</v>
      </c>
      <c r="B20" s="184">
        <v>2</v>
      </c>
      <c r="C20" s="190">
        <v>1.4089393203888401</v>
      </c>
      <c r="D20" s="343">
        <v>0.227269129472537</v>
      </c>
      <c r="E20" s="190">
        <v>1.4489511832419499</v>
      </c>
      <c r="F20" s="343">
        <v>0.231579872970397</v>
      </c>
      <c r="G20" s="190">
        <v>1.2727088301782401</v>
      </c>
      <c r="H20" s="351">
        <v>0.21802825281062699</v>
      </c>
    </row>
    <row r="21" spans="1:8" ht="13" customHeight="1" x14ac:dyDescent="0.25">
      <c r="A21" s="26" t="s">
        <v>400</v>
      </c>
      <c r="B21" s="184">
        <v>2</v>
      </c>
      <c r="C21" s="190">
        <v>1.51606423428552</v>
      </c>
      <c r="D21" s="343">
        <v>0.26204611403828598</v>
      </c>
      <c r="E21" s="190">
        <v>1.5339478029993801</v>
      </c>
      <c r="F21" s="343">
        <v>0.27371947494527799</v>
      </c>
      <c r="G21" s="190">
        <v>1.27403609656987</v>
      </c>
      <c r="H21" s="351">
        <v>0.225409709587096</v>
      </c>
    </row>
    <row r="22" spans="1:8" ht="13" customHeight="1" x14ac:dyDescent="0.25">
      <c r="A22" s="26" t="s">
        <v>401</v>
      </c>
      <c r="B22" s="184">
        <v>2</v>
      </c>
      <c r="C22" s="190">
        <v>1.4009977596324199</v>
      </c>
      <c r="D22" s="343">
        <v>0.31050890292101002</v>
      </c>
      <c r="E22" s="190">
        <v>1.3943040312120001</v>
      </c>
      <c r="F22" s="343">
        <v>0.31097299383253402</v>
      </c>
      <c r="G22" s="190">
        <v>1.3378129567722199</v>
      </c>
      <c r="H22" s="351">
        <v>0.31707062983321199</v>
      </c>
    </row>
    <row r="23" spans="1:8" ht="13" customHeight="1" x14ac:dyDescent="0.25">
      <c r="A23" s="26" t="s">
        <v>402</v>
      </c>
      <c r="B23" s="184">
        <v>2</v>
      </c>
      <c r="C23" s="190">
        <v>1.12132710959347</v>
      </c>
      <c r="D23" s="343">
        <v>0.24559623949679099</v>
      </c>
      <c r="E23" s="190">
        <v>1.1476257112480499</v>
      </c>
      <c r="F23" s="343">
        <v>0.24677111322610501</v>
      </c>
      <c r="G23" s="190">
        <v>0.98526464934797398</v>
      </c>
      <c r="H23" s="351">
        <v>0.22174456326702399</v>
      </c>
    </row>
    <row r="24" spans="1:8" ht="13" customHeight="1" x14ac:dyDescent="0.25">
      <c r="A24" s="26" t="s">
        <v>403</v>
      </c>
      <c r="B24" s="184">
        <v>2</v>
      </c>
      <c r="C24" s="190">
        <v>1.6227770010398599</v>
      </c>
      <c r="D24" s="343">
        <v>0.22914496378323801</v>
      </c>
      <c r="E24" s="190">
        <v>1.6658064586130901</v>
      </c>
      <c r="F24" s="343">
        <v>0.24037918143668399</v>
      </c>
      <c r="G24" s="190">
        <v>1.5439416133083299</v>
      </c>
      <c r="H24" s="351">
        <v>0.27171808246437201</v>
      </c>
    </row>
    <row r="25" spans="1:8" ht="13" customHeight="1" x14ac:dyDescent="0.25">
      <c r="A25" s="26" t="s">
        <v>404</v>
      </c>
      <c r="B25" s="184">
        <v>2</v>
      </c>
      <c r="C25" s="190">
        <v>0.92021767542708199</v>
      </c>
      <c r="D25" s="343">
        <v>0.20209186497095799</v>
      </c>
      <c r="E25" s="190">
        <v>0.95010926792361405</v>
      </c>
      <c r="F25" s="343">
        <v>0.19766419154909501</v>
      </c>
      <c r="G25" s="190">
        <v>1.04465361750727</v>
      </c>
      <c r="H25" s="351">
        <v>0.16873848445548301</v>
      </c>
    </row>
    <row r="26" spans="1:8" ht="13" customHeight="1" x14ac:dyDescent="0.25">
      <c r="A26" s="26" t="s">
        <v>405</v>
      </c>
      <c r="B26" s="184">
        <v>2</v>
      </c>
      <c r="C26" s="190">
        <v>1.49789950486909</v>
      </c>
      <c r="D26" s="343">
        <v>0.241608331754535</v>
      </c>
      <c r="E26" s="190">
        <v>1.5166691501266201</v>
      </c>
      <c r="F26" s="343">
        <v>0.24422726185641899</v>
      </c>
      <c r="G26" s="190">
        <v>1.42193408592369</v>
      </c>
      <c r="H26" s="351">
        <v>0.238631948541383</v>
      </c>
    </row>
    <row r="27" spans="1:8" ht="13" customHeight="1" x14ac:dyDescent="0.25">
      <c r="A27" s="26" t="s">
        <v>406</v>
      </c>
      <c r="B27" s="184">
        <v>2</v>
      </c>
      <c r="C27" s="190">
        <v>2.75181340974247</v>
      </c>
      <c r="D27" s="343">
        <v>1.0225313879456199</v>
      </c>
      <c r="E27" s="190">
        <v>2.8297057939412502</v>
      </c>
      <c r="F27" s="343">
        <v>1.05963750326197</v>
      </c>
      <c r="G27" s="190">
        <v>1.6543993238510399</v>
      </c>
      <c r="H27" s="351">
        <v>0.32218708767835502</v>
      </c>
    </row>
    <row r="28" spans="1:8" ht="13" customHeight="1" x14ac:dyDescent="0.25">
      <c r="A28" s="26" t="s">
        <v>407</v>
      </c>
      <c r="B28" s="184">
        <v>2</v>
      </c>
      <c r="C28" s="190">
        <v>1.9761894602016701</v>
      </c>
      <c r="D28" s="343">
        <v>0.402534288640779</v>
      </c>
      <c r="E28" s="190">
        <v>2.0511049355936102</v>
      </c>
      <c r="F28" s="343">
        <v>0.42043242668997099</v>
      </c>
      <c r="G28" s="190">
        <v>1.7042817540395401</v>
      </c>
      <c r="H28" s="351">
        <v>0.52291520113191203</v>
      </c>
    </row>
    <row r="29" spans="1:8" ht="13" customHeight="1" x14ac:dyDescent="0.25">
      <c r="A29" s="26" t="s">
        <v>408</v>
      </c>
      <c r="B29" s="184">
        <v>2</v>
      </c>
      <c r="C29" s="190">
        <v>1.2616405823343899</v>
      </c>
      <c r="D29" s="343">
        <v>0.25830286424110499</v>
      </c>
      <c r="E29" s="190">
        <v>1.25890414884132</v>
      </c>
      <c r="F29" s="343">
        <v>0.26695948425800198</v>
      </c>
      <c r="G29" s="190">
        <v>1.12151023621808</v>
      </c>
      <c r="H29" s="351">
        <v>0.25369355213392603</v>
      </c>
    </row>
    <row r="30" spans="1:8" ht="13" customHeight="1" x14ac:dyDescent="0.25">
      <c r="A30" s="26" t="s">
        <v>409</v>
      </c>
      <c r="B30" s="184">
        <v>2</v>
      </c>
      <c r="C30" s="190">
        <v>1.08676973528624</v>
      </c>
      <c r="D30" s="343">
        <v>0.110930948802304</v>
      </c>
      <c r="E30" s="190">
        <v>1.0942307396513899</v>
      </c>
      <c r="F30" s="343">
        <v>0.115214842771934</v>
      </c>
      <c r="G30" s="190">
        <v>1.00188050837214</v>
      </c>
      <c r="H30" s="351">
        <v>0.112254767637161</v>
      </c>
    </row>
    <row r="31" spans="1:8" ht="13" customHeight="1" x14ac:dyDescent="0.25">
      <c r="A31" s="26" t="s">
        <v>410</v>
      </c>
      <c r="B31" s="184">
        <v>2</v>
      </c>
      <c r="C31" s="190">
        <v>1.3651520713376799</v>
      </c>
      <c r="D31" s="343">
        <v>0.19365557203459799</v>
      </c>
      <c r="E31" s="190">
        <v>1.3584764411605199</v>
      </c>
      <c r="F31" s="343">
        <v>0.185622307911566</v>
      </c>
      <c r="G31" s="190">
        <v>1.1032549114197101</v>
      </c>
      <c r="H31" s="351">
        <v>0.14905350699131001</v>
      </c>
    </row>
    <row r="32" spans="1:8" ht="13" customHeight="1" x14ac:dyDescent="0.25">
      <c r="A32" s="26" t="s">
        <v>411</v>
      </c>
      <c r="B32" s="184">
        <v>2</v>
      </c>
      <c r="C32" s="190">
        <v>1.9516361975491601</v>
      </c>
      <c r="D32" s="343">
        <v>0.44085405200039401</v>
      </c>
      <c r="E32" s="190">
        <v>1.9514229646317001</v>
      </c>
      <c r="F32" s="343">
        <v>0.43837885029398499</v>
      </c>
      <c r="G32" s="190">
        <v>1.0190121784121899</v>
      </c>
      <c r="H32" s="351">
        <v>0.203832041092052</v>
      </c>
    </row>
    <row r="33" spans="1:8" ht="13" customHeight="1" x14ac:dyDescent="0.25">
      <c r="A33" s="26" t="s">
        <v>412</v>
      </c>
      <c r="B33" s="184">
        <v>2</v>
      </c>
      <c r="C33" s="190">
        <v>1.3143381805184899</v>
      </c>
      <c r="D33" s="343">
        <v>0.31175753724795102</v>
      </c>
      <c r="E33" s="190">
        <v>1.29779118827772</v>
      </c>
      <c r="F33" s="343">
        <v>0.308017416542755</v>
      </c>
      <c r="G33" s="190">
        <v>0.93664536980051705</v>
      </c>
      <c r="H33" s="351">
        <v>0.242241832420516</v>
      </c>
    </row>
    <row r="34" spans="1:8" ht="13" customHeight="1" x14ac:dyDescent="0.25">
      <c r="A34" s="26" t="s">
        <v>413</v>
      </c>
      <c r="B34" s="184">
        <v>2</v>
      </c>
      <c r="C34" s="190">
        <v>1.10170886209162</v>
      </c>
      <c r="D34" s="343">
        <v>0.127117297660543</v>
      </c>
      <c r="E34" s="190">
        <v>1.1242240700449599</v>
      </c>
      <c r="F34" s="343">
        <v>0.133536913516133</v>
      </c>
      <c r="G34" s="190">
        <v>1.35110194232095</v>
      </c>
      <c r="H34" s="351">
        <v>0.17605997883496</v>
      </c>
    </row>
    <row r="35" spans="1:8" ht="13" customHeight="1" x14ac:dyDescent="0.25">
      <c r="A35" s="26" t="s">
        <v>414</v>
      </c>
      <c r="B35" s="184">
        <v>2</v>
      </c>
      <c r="C35" s="190">
        <v>1.1059750901946801</v>
      </c>
      <c r="D35" s="343">
        <v>0.25349392588925901</v>
      </c>
      <c r="E35" s="190">
        <v>1.1171112769776601</v>
      </c>
      <c r="F35" s="343">
        <v>0.25437874995971599</v>
      </c>
      <c r="G35" s="190">
        <v>0.84419849117713397</v>
      </c>
      <c r="H35" s="351">
        <v>0.20089716415787701</v>
      </c>
    </row>
    <row r="36" spans="1:8" ht="13" customHeight="1" x14ac:dyDescent="0.25">
      <c r="A36" s="26" t="s">
        <v>415</v>
      </c>
      <c r="B36" s="184">
        <v>2</v>
      </c>
      <c r="C36" s="190">
        <v>1.00005914779058</v>
      </c>
      <c r="D36" s="343">
        <v>0.303369375617562</v>
      </c>
      <c r="E36" s="190">
        <v>0.92736077752125501</v>
      </c>
      <c r="F36" s="343">
        <v>0.28961218773752501</v>
      </c>
      <c r="G36" s="190">
        <v>0.99356950937327104</v>
      </c>
      <c r="H36" s="351">
        <v>0.40422226395396699</v>
      </c>
    </row>
    <row r="37" spans="1:8" ht="13" customHeight="1" x14ac:dyDescent="0.25">
      <c r="A37" s="26" t="s">
        <v>416</v>
      </c>
      <c r="B37" s="184">
        <v>2</v>
      </c>
      <c r="C37" s="190">
        <v>0.59981884527458895</v>
      </c>
      <c r="D37" s="343">
        <v>3.7650080211587098E-2</v>
      </c>
      <c r="E37" s="190">
        <v>0.59565606498969204</v>
      </c>
      <c r="F37" s="343">
        <v>4.5019309558353003E-2</v>
      </c>
      <c r="G37" s="190">
        <v>1.4460560953697901</v>
      </c>
      <c r="H37" s="351">
        <v>0.18752991064015501</v>
      </c>
    </row>
    <row r="38" spans="1:8" ht="13" customHeight="1" x14ac:dyDescent="0.25">
      <c r="A38" s="26" t="s">
        <v>417</v>
      </c>
      <c r="B38" s="184">
        <v>2</v>
      </c>
      <c r="C38" s="190">
        <v>0.27079914867768601</v>
      </c>
      <c r="D38" s="343">
        <v>0.213779095440537</v>
      </c>
      <c r="E38" s="190">
        <v>0.246380740456909</v>
      </c>
      <c r="F38" s="343">
        <v>0.19069372442774199</v>
      </c>
      <c r="G38" s="190">
        <v>0.53349474215631898</v>
      </c>
      <c r="H38" s="351">
        <v>9.2124455449453496E-2</v>
      </c>
    </row>
    <row r="39" spans="1:8" ht="13" customHeight="1" x14ac:dyDescent="0.25">
      <c r="A39" s="26" t="s">
        <v>418</v>
      </c>
      <c r="B39" s="184">
        <v>2</v>
      </c>
      <c r="C39" s="190">
        <v>0.85196700811000403</v>
      </c>
      <c r="D39" s="343">
        <v>0.25810151338738901</v>
      </c>
      <c r="E39" s="190">
        <v>0.874451840417239</v>
      </c>
      <c r="F39" s="343">
        <v>0.26132621732637301</v>
      </c>
      <c r="G39" s="190">
        <v>0.73186036535871701</v>
      </c>
      <c r="H39" s="351">
        <v>0.277673661659886</v>
      </c>
    </row>
    <row r="40" spans="1:8" ht="13" customHeight="1" x14ac:dyDescent="0.25">
      <c r="A40" s="26" t="s">
        <v>419</v>
      </c>
      <c r="B40" s="184">
        <v>2</v>
      </c>
      <c r="C40" s="190">
        <v>1.0498046240200201</v>
      </c>
      <c r="D40" s="343">
        <v>0.152656471213585</v>
      </c>
      <c r="E40" s="190">
        <v>1.08386926293609</v>
      </c>
      <c r="F40" s="343">
        <v>0.16280188445772301</v>
      </c>
      <c r="G40" s="190">
        <v>1.35698020524324</v>
      </c>
      <c r="H40" s="351">
        <v>0.19700864797213699</v>
      </c>
    </row>
    <row r="41" spans="1:8" ht="13" customHeight="1" x14ac:dyDescent="0.25">
      <c r="A41" s="26" t="s">
        <v>420</v>
      </c>
      <c r="B41" s="184">
        <v>2</v>
      </c>
      <c r="C41" s="190">
        <v>2.1861374336857402</v>
      </c>
      <c r="D41" s="343">
        <v>0.47902153724184698</v>
      </c>
      <c r="E41" s="190">
        <v>2.1625591386504301</v>
      </c>
      <c r="F41" s="343">
        <v>0.49119367659632202</v>
      </c>
      <c r="G41" s="190">
        <v>2.3081788043043701</v>
      </c>
      <c r="H41" s="351">
        <v>0.35697064775995802</v>
      </c>
    </row>
    <row r="42" spans="1:8" ht="13" customHeight="1" x14ac:dyDescent="0.25">
      <c r="A42" s="26" t="s">
        <v>421</v>
      </c>
      <c r="B42" s="184">
        <v>2</v>
      </c>
      <c r="C42" s="190">
        <v>1.8000226530165599</v>
      </c>
      <c r="D42" s="343">
        <v>0.21587206272598</v>
      </c>
      <c r="E42" s="190">
        <v>1.8324101597372999</v>
      </c>
      <c r="F42" s="343">
        <v>0.22036844098297201</v>
      </c>
      <c r="G42" s="190">
        <v>1.3826933305370399</v>
      </c>
      <c r="H42" s="351">
        <v>0.203062251104319</v>
      </c>
    </row>
    <row r="43" spans="1:8" ht="13" customHeight="1" x14ac:dyDescent="0.25">
      <c r="A43" s="26" t="s">
        <v>422</v>
      </c>
      <c r="B43" s="184">
        <v>2</v>
      </c>
      <c r="C43" s="190">
        <v>1.09435810224582</v>
      </c>
      <c r="D43" s="343">
        <v>0.56167838921924695</v>
      </c>
      <c r="E43" s="190">
        <v>1.0965650376881599</v>
      </c>
      <c r="F43" s="343">
        <v>0.56939339874927497</v>
      </c>
      <c r="G43" s="190">
        <v>1.72167356717484</v>
      </c>
      <c r="H43" s="351">
        <v>0.82749285029015696</v>
      </c>
    </row>
    <row r="44" spans="1:8" ht="13" customHeight="1" x14ac:dyDescent="0.25">
      <c r="A44" s="26" t="s">
        <v>423</v>
      </c>
      <c r="B44" s="184">
        <v>2</v>
      </c>
      <c r="C44" s="190">
        <v>1.2315563871888</v>
      </c>
      <c r="D44" s="343">
        <v>0.154383998674193</v>
      </c>
      <c r="E44" s="190">
        <v>1.22810122967616</v>
      </c>
      <c r="F44" s="343">
        <v>0.153990891580816</v>
      </c>
      <c r="G44" s="190">
        <v>1.0121186435974501</v>
      </c>
      <c r="H44" s="351">
        <v>0.1296907655292</v>
      </c>
    </row>
    <row r="45" spans="1:8" ht="13" customHeight="1" x14ac:dyDescent="0.25">
      <c r="A45" s="26" t="s">
        <v>424</v>
      </c>
      <c r="B45" s="184">
        <v>2</v>
      </c>
      <c r="C45" s="190">
        <v>0.57571300292625505</v>
      </c>
      <c r="D45" s="343">
        <v>0.21132377816214401</v>
      </c>
      <c r="E45" s="190">
        <v>0.60136339043914799</v>
      </c>
      <c r="F45" s="343">
        <v>0.20553599440995701</v>
      </c>
      <c r="G45" s="190">
        <v>0.72451817084923797</v>
      </c>
      <c r="H45" s="351">
        <v>0.2105096383475</v>
      </c>
    </row>
    <row r="46" spans="1:8" ht="13" customHeight="1" x14ac:dyDescent="0.25">
      <c r="A46" s="26" t="s">
        <v>425</v>
      </c>
      <c r="B46" s="184">
        <v>2</v>
      </c>
      <c r="C46" s="190">
        <v>1.4364700065827301</v>
      </c>
      <c r="D46" s="343">
        <v>0.35459591187908801</v>
      </c>
      <c r="E46" s="190">
        <v>1.4575977408321801</v>
      </c>
      <c r="F46" s="343">
        <v>0.36247628157418299</v>
      </c>
      <c r="G46" s="190">
        <v>1.48652392245693</v>
      </c>
      <c r="H46" s="351">
        <v>0.385924361032219</v>
      </c>
    </row>
    <row r="47" spans="1:8" ht="13" customHeight="1" x14ac:dyDescent="0.25">
      <c r="A47" s="26" t="s">
        <v>426</v>
      </c>
      <c r="B47" s="184">
        <v>2</v>
      </c>
      <c r="C47" s="190">
        <v>0.96777422993622897</v>
      </c>
      <c r="D47" s="343">
        <v>0.18014482259864001</v>
      </c>
      <c r="E47" s="190">
        <v>0.96294034021136998</v>
      </c>
      <c r="F47" s="343">
        <v>0.176350221663651</v>
      </c>
      <c r="G47" s="190">
        <v>0.81677430034916498</v>
      </c>
      <c r="H47" s="351">
        <v>0.16497644426792199</v>
      </c>
    </row>
    <row r="48" spans="1:8" ht="13" customHeight="1" x14ac:dyDescent="0.25">
      <c r="A48" s="26" t="s">
        <v>427</v>
      </c>
      <c r="B48" s="184">
        <v>2</v>
      </c>
      <c r="C48" s="190">
        <v>1.2722483100952999</v>
      </c>
      <c r="D48" s="343">
        <v>0.26555616000314097</v>
      </c>
      <c r="E48" s="190">
        <v>1.2534810689728999</v>
      </c>
      <c r="F48" s="343">
        <v>0.270643164390305</v>
      </c>
      <c r="G48" s="190">
        <v>0.87200728041188003</v>
      </c>
      <c r="H48" s="351">
        <v>0.20900489924448101</v>
      </c>
    </row>
    <row r="49" spans="1:8" ht="13" customHeight="1" x14ac:dyDescent="0.25">
      <c r="A49" s="26" t="s">
        <v>428</v>
      </c>
      <c r="B49" s="184">
        <v>2</v>
      </c>
      <c r="C49" s="190">
        <v>1.3202438872773401</v>
      </c>
      <c r="D49" s="343">
        <v>0.41148319168449399</v>
      </c>
      <c r="E49" s="190">
        <v>1.08135182975162</v>
      </c>
      <c r="F49" s="343">
        <v>0.31241368236692402</v>
      </c>
      <c r="G49" s="190">
        <v>1.04201638217884</v>
      </c>
      <c r="H49" s="351">
        <v>0.30536013689227798</v>
      </c>
    </row>
    <row r="50" spans="1:8" ht="13" customHeight="1" x14ac:dyDescent="0.25">
      <c r="A50" s="26" t="s">
        <v>429</v>
      </c>
      <c r="B50" s="184">
        <v>2</v>
      </c>
      <c r="C50" s="190">
        <v>1.75188000418478</v>
      </c>
      <c r="D50" s="343">
        <v>0.321338605303707</v>
      </c>
      <c r="E50" s="190">
        <v>1.7613048029313001</v>
      </c>
      <c r="F50" s="343">
        <v>0.319743220402947</v>
      </c>
      <c r="G50" s="190">
        <v>1.4821777667610301</v>
      </c>
      <c r="H50" s="351">
        <v>0.258651424593491</v>
      </c>
    </row>
    <row r="51" spans="1:8" ht="13" customHeight="1" x14ac:dyDescent="0.25">
      <c r="A51" s="26" t="s">
        <v>430</v>
      </c>
      <c r="B51" s="184">
        <v>2</v>
      </c>
      <c r="C51" s="190">
        <v>1.0000000217424601</v>
      </c>
      <c r="D51" s="343">
        <v>4.97887142180476E-8</v>
      </c>
      <c r="E51" s="190">
        <v>1.00000001924392</v>
      </c>
      <c r="F51" s="343">
        <v>4.7344675678845202E-8</v>
      </c>
      <c r="G51" s="190">
        <v>1.0000000075501201</v>
      </c>
      <c r="H51" s="351">
        <v>3.8817209962067003E-8</v>
      </c>
    </row>
    <row r="52" spans="1:8" ht="13" customHeight="1" x14ac:dyDescent="0.25">
      <c r="A52" s="26" t="s">
        <v>431</v>
      </c>
      <c r="B52" s="184">
        <v>2</v>
      </c>
      <c r="C52" s="190">
        <v>0.79202060760026505</v>
      </c>
      <c r="D52" s="343">
        <v>0.27723464207142801</v>
      </c>
      <c r="E52" s="190">
        <v>0.77736751896490097</v>
      </c>
      <c r="F52" s="343">
        <v>0.286488053214772</v>
      </c>
      <c r="G52" s="190">
        <v>1.2925374773565299</v>
      </c>
      <c r="H52" s="351">
        <v>0.33106055608866702</v>
      </c>
    </row>
    <row r="53" spans="1:8" ht="13" customHeight="1" x14ac:dyDescent="0.25">
      <c r="A53" s="26" t="s">
        <v>432</v>
      </c>
      <c r="B53" s="184">
        <v>2</v>
      </c>
      <c r="C53" s="190">
        <v>1.6261648569792799</v>
      </c>
      <c r="D53" s="343">
        <v>0.75841467090407499</v>
      </c>
      <c r="E53" s="190">
        <v>1.55157331737997</v>
      </c>
      <c r="F53" s="343">
        <v>0.71665303701759697</v>
      </c>
      <c r="G53" s="190">
        <v>0.79414187810635595</v>
      </c>
      <c r="H53" s="351">
        <v>0.27311208278583499</v>
      </c>
    </row>
    <row r="54" spans="1:8" ht="13" customHeight="1" x14ac:dyDescent="0.25">
      <c r="A54" s="26" t="s">
        <v>433</v>
      </c>
      <c r="B54" s="184">
        <v>2</v>
      </c>
      <c r="C54" s="190">
        <v>1.3948586169722901</v>
      </c>
      <c r="D54" s="343">
        <v>0.22934807473336699</v>
      </c>
      <c r="E54" s="190">
        <v>1.3661520638829601</v>
      </c>
      <c r="F54" s="343">
        <v>0.22635386882685199</v>
      </c>
      <c r="G54" s="190">
        <v>1.19446282237644</v>
      </c>
      <c r="H54" s="351">
        <v>0.23359436719723101</v>
      </c>
    </row>
    <row r="55" spans="1:8" ht="13" customHeight="1" x14ac:dyDescent="0.25">
      <c r="A55" s="26" t="s">
        <v>434</v>
      </c>
      <c r="B55" s="184">
        <v>2</v>
      </c>
      <c r="C55" s="190">
        <v>1.55492436596284</v>
      </c>
      <c r="D55" s="343">
        <v>0.24038472877450301</v>
      </c>
      <c r="E55" s="190">
        <v>1.5462211561194901</v>
      </c>
      <c r="F55" s="343">
        <v>0.23918253423764799</v>
      </c>
      <c r="G55" s="190">
        <v>1.1269369821302999</v>
      </c>
      <c r="H55" s="351">
        <v>0.20603053072521199</v>
      </c>
    </row>
    <row r="56" spans="1:8" ht="13" customHeight="1" x14ac:dyDescent="0.25">
      <c r="A56" s="26" t="s">
        <v>435</v>
      </c>
      <c r="B56" s="184">
        <v>2</v>
      </c>
      <c r="C56" s="190">
        <v>1.25814117400016</v>
      </c>
      <c r="D56" s="343">
        <v>0.13675135566941199</v>
      </c>
      <c r="E56" s="190">
        <v>1.2427567529713699</v>
      </c>
      <c r="F56" s="343">
        <v>0.13217685048404501</v>
      </c>
      <c r="G56" s="190">
        <v>1.0959067715312101</v>
      </c>
      <c r="H56" s="351">
        <v>0.12524910035433301</v>
      </c>
    </row>
    <row r="57" spans="1:8" ht="13" customHeight="1" x14ac:dyDescent="0.25">
      <c r="A57" s="26" t="s">
        <v>436</v>
      </c>
      <c r="B57" s="184">
        <v>2</v>
      </c>
      <c r="C57" s="190">
        <v>1.20918127530389</v>
      </c>
      <c r="D57" s="343">
        <v>0.223285270947812</v>
      </c>
      <c r="E57" s="190">
        <v>1.19399144370876</v>
      </c>
      <c r="F57" s="343">
        <v>0.22992237816833</v>
      </c>
      <c r="G57" s="190">
        <v>1.07469552291802</v>
      </c>
      <c r="H57" s="351">
        <v>0.21773967836351399</v>
      </c>
    </row>
    <row r="58" spans="1:8" ht="13" customHeight="1" x14ac:dyDescent="0.25">
      <c r="A58" s="26" t="s">
        <v>437</v>
      </c>
      <c r="B58" s="184">
        <v>2</v>
      </c>
      <c r="C58" s="190">
        <v>1.4250508901682399</v>
      </c>
      <c r="D58" s="343">
        <v>0.16118719861529901</v>
      </c>
      <c r="E58" s="190">
        <v>1.43169462628769</v>
      </c>
      <c r="F58" s="343">
        <v>0.16134574219716299</v>
      </c>
      <c r="G58" s="190">
        <v>1.2002748973477699</v>
      </c>
      <c r="H58" s="351">
        <v>0.136352391155738</v>
      </c>
    </row>
    <row r="59" spans="1:8" ht="13" customHeight="1" x14ac:dyDescent="0.25">
      <c r="A59" s="26" t="s">
        <v>438</v>
      </c>
      <c r="B59" s="184">
        <v>2</v>
      </c>
      <c r="C59" s="190">
        <v>1.52088538669511</v>
      </c>
      <c r="D59" s="343">
        <v>0.369997666331979</v>
      </c>
      <c r="E59" s="190">
        <v>1.4510794829483999</v>
      </c>
      <c r="F59" s="343">
        <v>0.37248106634438</v>
      </c>
      <c r="G59" s="190">
        <v>1.15922485290003</v>
      </c>
      <c r="H59" s="351">
        <v>0.37601853867756102</v>
      </c>
    </row>
    <row r="60" spans="1:8" ht="13" customHeight="1" x14ac:dyDescent="0.25">
      <c r="A60" s="26" t="s">
        <v>439</v>
      </c>
      <c r="B60" s="184">
        <v>2</v>
      </c>
      <c r="C60" s="190">
        <v>1.6425432752734801</v>
      </c>
      <c r="D60" s="343">
        <v>0.30317864700793801</v>
      </c>
      <c r="E60" s="190">
        <v>1.62882398933566</v>
      </c>
      <c r="F60" s="343">
        <v>0.30599974463105301</v>
      </c>
      <c r="G60" s="190">
        <v>1.1976233853384199</v>
      </c>
      <c r="H60" s="351">
        <v>0.215319637746412</v>
      </c>
    </row>
    <row r="61" spans="1:8" ht="13" customHeight="1" x14ac:dyDescent="0.25">
      <c r="A61" s="26" t="s">
        <v>440</v>
      </c>
      <c r="B61" s="184">
        <v>2</v>
      </c>
      <c r="C61" s="190">
        <v>0.47704457253178301</v>
      </c>
      <c r="D61" s="343">
        <v>0.25016802568020602</v>
      </c>
      <c r="E61" s="190">
        <v>0.45673929485092202</v>
      </c>
      <c r="F61" s="343">
        <v>0.206474191364757</v>
      </c>
      <c r="G61" s="190">
        <v>0.81156960288525404</v>
      </c>
      <c r="H61" s="351">
        <v>0.44608810488714001</v>
      </c>
    </row>
    <row r="62" spans="1:8" ht="13" customHeight="1" x14ac:dyDescent="0.25">
      <c r="A62" s="26" t="s">
        <v>441</v>
      </c>
      <c r="B62" s="184">
        <v>2</v>
      </c>
      <c r="C62" s="190">
        <v>1.30904302476471</v>
      </c>
      <c r="D62" s="343">
        <v>0.56524557531411501</v>
      </c>
      <c r="E62" s="190">
        <v>1.3224725336069201</v>
      </c>
      <c r="F62" s="343">
        <v>0.57123199435137495</v>
      </c>
      <c r="G62" s="190">
        <v>1.8922420937989399</v>
      </c>
      <c r="H62" s="351">
        <v>1.1250364824404</v>
      </c>
    </row>
    <row r="63" spans="1:8" ht="13" customHeight="1" x14ac:dyDescent="0.25">
      <c r="A63" s="211" t="s">
        <v>442</v>
      </c>
      <c r="B63" s="185">
        <v>2</v>
      </c>
      <c r="C63" s="191">
        <v>1.42661173206868</v>
      </c>
      <c r="D63" s="344">
        <v>6.9081394284769504E-2</v>
      </c>
      <c r="E63" s="191">
        <v>1.4256458730495101</v>
      </c>
      <c r="F63" s="344">
        <v>6.9394365499986801E-2</v>
      </c>
      <c r="G63" s="191">
        <v>1.1960157422653099</v>
      </c>
      <c r="H63" s="353">
        <v>4.8627627469785502E-2</v>
      </c>
    </row>
    <row r="64" spans="1:8" ht="13" customHeight="1" x14ac:dyDescent="0.25">
      <c r="A64" s="212" t="s">
        <v>443</v>
      </c>
      <c r="B64" s="186">
        <v>2</v>
      </c>
      <c r="C64" s="192">
        <v>1.4057024805695599</v>
      </c>
      <c r="D64" s="345">
        <v>9.2667839589902906E-2</v>
      </c>
      <c r="E64" s="192">
        <v>1.40950747483864</v>
      </c>
      <c r="F64" s="345">
        <v>9.3633112954056297E-2</v>
      </c>
      <c r="G64" s="192">
        <v>1.1529431724758099</v>
      </c>
      <c r="H64" s="354">
        <v>7.6313646062450197E-2</v>
      </c>
    </row>
    <row r="65" spans="1:8" ht="13" customHeight="1" x14ac:dyDescent="0.25">
      <c r="A65" s="213" t="s">
        <v>444</v>
      </c>
      <c r="B65" s="187">
        <v>2</v>
      </c>
      <c r="C65" s="193">
        <v>1.29948708737638</v>
      </c>
      <c r="D65" s="346">
        <v>4.6965364444261498E-2</v>
      </c>
      <c r="E65" s="193">
        <v>1.2976218772119099</v>
      </c>
      <c r="F65" s="346">
        <v>4.6922470961523598E-2</v>
      </c>
      <c r="G65" s="193">
        <v>1.1824909393615299</v>
      </c>
      <c r="H65" s="355">
        <v>4.5442445626583797E-2</v>
      </c>
    </row>
    <row r="66" spans="1:8" ht="13" customHeight="1" x14ac:dyDescent="0.25">
      <c r="A66" s="26" t="s">
        <v>445</v>
      </c>
      <c r="B66" s="184">
        <v>2</v>
      </c>
      <c r="C66" s="190">
        <v>2.39950413932011</v>
      </c>
      <c r="D66" s="343">
        <v>0.687711532599386</v>
      </c>
      <c r="E66" s="190">
        <v>2.4330136356654202</v>
      </c>
      <c r="F66" s="343">
        <v>0.681722305058721</v>
      </c>
      <c r="G66" s="190">
        <v>2.1558811022422502</v>
      </c>
      <c r="H66" s="351">
        <v>0.63222838702415995</v>
      </c>
    </row>
    <row r="67" spans="1:8" ht="13" customHeight="1" x14ac:dyDescent="0.25">
      <c r="A67" s="26" t="s">
        <v>446</v>
      </c>
      <c r="B67" s="184">
        <v>2</v>
      </c>
      <c r="C67" s="190">
        <v>1.64170830082025</v>
      </c>
      <c r="D67" s="343">
        <v>0.49656494997188499</v>
      </c>
      <c r="E67" s="190">
        <v>1.6957210244462</v>
      </c>
      <c r="F67" s="343">
        <v>0.457703951346841</v>
      </c>
      <c r="G67" s="190">
        <v>1.4150905220518499</v>
      </c>
      <c r="H67" s="351">
        <v>0.30585999767148198</v>
      </c>
    </row>
    <row r="68" spans="1:8" ht="13" customHeight="1" x14ac:dyDescent="0.25">
      <c r="A68" s="26" t="s">
        <v>447</v>
      </c>
      <c r="B68" s="184">
        <v>2</v>
      </c>
      <c r="C68" s="190">
        <v>2.2758524375681302</v>
      </c>
      <c r="D68" s="343">
        <v>0.63704927718568605</v>
      </c>
      <c r="E68" s="190">
        <v>2.21735838609733</v>
      </c>
      <c r="F68" s="343">
        <v>0.625555061795393</v>
      </c>
      <c r="G68" s="190">
        <v>1.62274724738742</v>
      </c>
      <c r="H68" s="351">
        <v>0.41164085011942098</v>
      </c>
    </row>
    <row r="69" spans="1:8" ht="13" customHeight="1" x14ac:dyDescent="0.25">
      <c r="A69" s="27" t="s">
        <v>448</v>
      </c>
      <c r="B69" s="200">
        <v>2</v>
      </c>
      <c r="C69" s="201">
        <v>1.27946751277154</v>
      </c>
      <c r="D69" s="348">
        <v>0.25040602556571201</v>
      </c>
      <c r="E69" s="201">
        <v>1.27865404370395</v>
      </c>
      <c r="F69" s="348">
        <v>0.24796698380874699</v>
      </c>
      <c r="G69" s="201">
        <v>0.89551506685563997</v>
      </c>
      <c r="H69" s="356">
        <v>0.228618571085941</v>
      </c>
    </row>
    <row r="70" spans="1:8" ht="13" customHeight="1" x14ac:dyDescent="0.25">
      <c r="A70" s="26"/>
      <c r="B70" s="188"/>
      <c r="C70" s="190" t="s">
        <v>2108</v>
      </c>
      <c r="D70" s="343" t="s">
        <v>2109</v>
      </c>
      <c r="E70" s="190" t="s">
        <v>2110</v>
      </c>
      <c r="F70" s="343" t="s">
        <v>2111</v>
      </c>
      <c r="G70" s="190" t="s">
        <v>2112</v>
      </c>
      <c r="H70" s="351" t="s">
        <v>2113</v>
      </c>
    </row>
    <row r="71" spans="1:8" ht="13" customHeight="1" x14ac:dyDescent="0.25">
      <c r="A71" s="26" t="s">
        <v>392</v>
      </c>
      <c r="B71" s="188">
        <v>1</v>
      </c>
      <c r="C71" s="190">
        <v>1.97929768706784</v>
      </c>
      <c r="D71" s="343">
        <v>0.34239984644148602</v>
      </c>
      <c r="E71" s="190">
        <v>1.9594624444922799</v>
      </c>
      <c r="F71" s="343">
        <v>0.33282617839815698</v>
      </c>
      <c r="G71" s="190">
        <v>1.4580140895617</v>
      </c>
      <c r="H71" s="351">
        <v>0.26494958403448299</v>
      </c>
    </row>
    <row r="72" spans="1:8" ht="13" customHeight="1" x14ac:dyDescent="0.25">
      <c r="A72" s="26" t="s">
        <v>396</v>
      </c>
      <c r="B72" s="188">
        <v>1</v>
      </c>
      <c r="C72" s="190">
        <v>1.1333436725235599</v>
      </c>
      <c r="D72" s="343">
        <v>0.134899926674869</v>
      </c>
      <c r="E72" s="190">
        <v>1.13529977897204</v>
      </c>
      <c r="F72" s="343">
        <v>0.13397504439632599</v>
      </c>
      <c r="G72" s="190">
        <v>1.0589279153987901</v>
      </c>
      <c r="H72" s="351">
        <v>0.13293396816669201</v>
      </c>
    </row>
    <row r="73" spans="1:8" ht="13" customHeight="1" x14ac:dyDescent="0.25">
      <c r="A73" s="210" t="s">
        <v>398</v>
      </c>
      <c r="B73" s="188">
        <v>1</v>
      </c>
      <c r="C73" s="190">
        <v>1.34664045418453</v>
      </c>
      <c r="D73" s="343">
        <v>0.21616860471921601</v>
      </c>
      <c r="E73" s="190">
        <v>1.3525395177766699</v>
      </c>
      <c r="F73" s="343">
        <v>0.217959627167813</v>
      </c>
      <c r="G73" s="190">
        <v>1.3630753642562401</v>
      </c>
      <c r="H73" s="351">
        <v>0.22854745801644499</v>
      </c>
    </row>
    <row r="74" spans="1:8" ht="13" customHeight="1" x14ac:dyDescent="0.25">
      <c r="A74" s="26" t="s">
        <v>399</v>
      </c>
      <c r="B74" s="188">
        <v>1</v>
      </c>
      <c r="C74" s="190">
        <v>1.6088078243980499</v>
      </c>
      <c r="D74" s="343">
        <v>0.27981383829093798</v>
      </c>
      <c r="E74" s="190">
        <v>1.6323741215623999</v>
      </c>
      <c r="F74" s="343">
        <v>0.292534969088385</v>
      </c>
      <c r="G74" s="190">
        <v>1.3269491010228001</v>
      </c>
      <c r="H74" s="351">
        <v>0.26628145102176298</v>
      </c>
    </row>
    <row r="75" spans="1:8" ht="13" customHeight="1" x14ac:dyDescent="0.25">
      <c r="A75" s="26" t="s">
        <v>410</v>
      </c>
      <c r="B75" s="188">
        <v>1</v>
      </c>
      <c r="C75" s="190">
        <v>1.2991258658829901</v>
      </c>
      <c r="D75" s="343">
        <v>0.22507207735736001</v>
      </c>
      <c r="E75" s="190">
        <v>1.2573022714542399</v>
      </c>
      <c r="F75" s="343">
        <v>0.22299579962371099</v>
      </c>
      <c r="G75" s="190">
        <v>1.2103618473242299</v>
      </c>
      <c r="H75" s="351">
        <v>0.22268074896368101</v>
      </c>
    </row>
    <row r="76" spans="1:8" ht="13" customHeight="1" x14ac:dyDescent="0.25">
      <c r="A76" s="26" t="s">
        <v>415</v>
      </c>
      <c r="B76" s="188">
        <v>1</v>
      </c>
      <c r="C76" s="190">
        <v>1.44440807093531</v>
      </c>
      <c r="D76" s="343">
        <v>0.273600260942721</v>
      </c>
      <c r="E76" s="190">
        <v>1.4771969396188001</v>
      </c>
      <c r="F76" s="343">
        <v>0.273323405225255</v>
      </c>
      <c r="G76" s="190">
        <v>1.3556025709217601</v>
      </c>
      <c r="H76" s="351">
        <v>0.249860656323796</v>
      </c>
    </row>
    <row r="77" spans="1:8" ht="13" customHeight="1" x14ac:dyDescent="0.25">
      <c r="A77" s="26" t="s">
        <v>417</v>
      </c>
      <c r="B77" s="188">
        <v>1</v>
      </c>
      <c r="C77" s="190">
        <v>0.99999954350059606</v>
      </c>
      <c r="D77" s="343">
        <v>1.2271616779406101E-6</v>
      </c>
      <c r="E77" s="190">
        <v>0.99999953676312003</v>
      </c>
      <c r="F77" s="343">
        <v>1.21400483612486E-6</v>
      </c>
      <c r="G77" s="190">
        <v>0.999999789001498</v>
      </c>
      <c r="H77" s="351">
        <v>9.6652827595744491E-7</v>
      </c>
    </row>
    <row r="78" spans="1:8" ht="13" customHeight="1" x14ac:dyDescent="0.25">
      <c r="A78" s="26" t="s">
        <v>423</v>
      </c>
      <c r="B78" s="188">
        <v>1</v>
      </c>
      <c r="C78" s="190">
        <v>1.5206425981440399</v>
      </c>
      <c r="D78" s="343">
        <v>0.29513727225535902</v>
      </c>
      <c r="E78" s="190">
        <v>1.5083594145839401</v>
      </c>
      <c r="F78" s="343">
        <v>0.29229461254197803</v>
      </c>
      <c r="G78" s="190">
        <v>1.24559773005787</v>
      </c>
      <c r="H78" s="351">
        <v>0.28019311598686297</v>
      </c>
    </row>
    <row r="79" spans="1:8" ht="13" customHeight="1" x14ac:dyDescent="0.25">
      <c r="A79" s="26" t="s">
        <v>428</v>
      </c>
      <c r="B79" s="188">
        <v>1</v>
      </c>
      <c r="C79" s="190">
        <v>1.22106635951442</v>
      </c>
      <c r="D79" s="343">
        <v>0.64309668198330106</v>
      </c>
      <c r="E79" s="190">
        <v>1.19176434938815</v>
      </c>
      <c r="F79" s="343">
        <v>0.58094191415431495</v>
      </c>
      <c r="G79" s="190">
        <v>0.89686993562185602</v>
      </c>
      <c r="H79" s="351">
        <v>0.39290161374378701</v>
      </c>
    </row>
    <row r="80" spans="1:8" ht="13" customHeight="1" x14ac:dyDescent="0.25">
      <c r="A80" s="26" t="s">
        <v>433</v>
      </c>
      <c r="B80" s="188">
        <v>1</v>
      </c>
      <c r="C80" s="190">
        <v>1.0812176575399599</v>
      </c>
      <c r="D80" s="343">
        <v>0.18401806576610699</v>
      </c>
      <c r="E80" s="190">
        <v>1.0800475381437</v>
      </c>
      <c r="F80" s="343">
        <v>0.18842628079687199</v>
      </c>
      <c r="G80" s="190">
        <v>0.96392445074649102</v>
      </c>
      <c r="H80" s="351">
        <v>0.19237929775082199</v>
      </c>
    </row>
    <row r="81" spans="1:8" ht="13" customHeight="1" x14ac:dyDescent="0.25">
      <c r="A81" s="26" t="s">
        <v>435</v>
      </c>
      <c r="B81" s="188">
        <v>1</v>
      </c>
      <c r="C81" s="190">
        <v>2.4676861723588401</v>
      </c>
      <c r="D81" s="343">
        <v>0.60782156087363703</v>
      </c>
      <c r="E81" s="190">
        <v>2.4590057002383898</v>
      </c>
      <c r="F81" s="343">
        <v>0.59961699944810298</v>
      </c>
      <c r="G81" s="190">
        <v>1.4670302879544901</v>
      </c>
      <c r="H81" s="351">
        <v>0.41162170060226899</v>
      </c>
    </row>
    <row r="82" spans="1:8" ht="13" customHeight="1" x14ac:dyDescent="0.25">
      <c r="A82" s="26" t="s">
        <v>437</v>
      </c>
      <c r="B82" s="188">
        <v>1</v>
      </c>
      <c r="C82" s="190">
        <v>1.2633516564346901</v>
      </c>
      <c r="D82" s="343">
        <v>0.148842231769797</v>
      </c>
      <c r="E82" s="190">
        <v>1.2770108025087801</v>
      </c>
      <c r="F82" s="343">
        <v>0.148351213187737</v>
      </c>
      <c r="G82" s="190">
        <v>0.93489128643958597</v>
      </c>
      <c r="H82" s="351">
        <v>0.123151235180609</v>
      </c>
    </row>
    <row r="83" spans="1:8" ht="13" customHeight="1" x14ac:dyDescent="0.25">
      <c r="A83" s="26" t="s">
        <v>438</v>
      </c>
      <c r="B83" s="188">
        <v>1</v>
      </c>
      <c r="C83" s="190">
        <v>1.6520580419656099</v>
      </c>
      <c r="D83" s="343">
        <v>0.29910090005027101</v>
      </c>
      <c r="E83" s="190">
        <v>1.63708204458733</v>
      </c>
      <c r="F83" s="343">
        <v>0.29413903733510799</v>
      </c>
      <c r="G83" s="190">
        <v>2.0832279229056998</v>
      </c>
      <c r="H83" s="351">
        <v>0.46371237098853502</v>
      </c>
    </row>
    <row r="84" spans="1:8" ht="13" customHeight="1" x14ac:dyDescent="0.25">
      <c r="A84" s="62" t="s">
        <v>449</v>
      </c>
      <c r="B84" s="189">
        <v>1</v>
      </c>
      <c r="C84" s="194">
        <v>1.4725837625221601</v>
      </c>
      <c r="D84" s="347">
        <v>9.6998366988224893E-2</v>
      </c>
      <c r="E84" s="194">
        <v>1.4679087451927699</v>
      </c>
      <c r="F84" s="347">
        <v>9.3735465887681196E-2</v>
      </c>
      <c r="G84" s="194">
        <v>1.25011641057973</v>
      </c>
      <c r="H84" s="352">
        <v>8.0807988524168206E-2</v>
      </c>
    </row>
    <row r="85" spans="1:8" ht="13" customHeight="1" x14ac:dyDescent="0.25">
      <c r="A85" s="26" t="s">
        <v>121</v>
      </c>
      <c r="B85" s="188">
        <v>1</v>
      </c>
      <c r="C85" s="190">
        <v>1.0496373609352501</v>
      </c>
      <c r="D85" s="343">
        <v>0.17922522592932499</v>
      </c>
      <c r="E85" s="190">
        <v>1.0495707769581899</v>
      </c>
      <c r="F85" s="343">
        <v>0.176735443405798</v>
      </c>
      <c r="G85" s="190">
        <v>0.93893455438764295</v>
      </c>
      <c r="H85" s="351">
        <v>0.15824469491635601</v>
      </c>
    </row>
    <row r="86" spans="1:8" ht="13" customHeight="1" x14ac:dyDescent="0.25">
      <c r="A86" s="26" t="s">
        <v>446</v>
      </c>
      <c r="B86" s="188">
        <v>1</v>
      </c>
      <c r="C86" s="190">
        <v>2.09367859999288</v>
      </c>
      <c r="D86" s="343">
        <v>0.76937669001164699</v>
      </c>
      <c r="E86" s="190">
        <v>2.0529783086837798</v>
      </c>
      <c r="F86" s="343">
        <v>0.753789622428779</v>
      </c>
      <c r="G86" s="190">
        <v>1.5107061740457</v>
      </c>
      <c r="H86" s="351">
        <v>0.47696912175734901</v>
      </c>
    </row>
    <row r="87" spans="1:8" ht="13" customHeight="1" x14ac:dyDescent="0.25">
      <c r="A87" s="27" t="s">
        <v>447</v>
      </c>
      <c r="B87" s="203">
        <v>1</v>
      </c>
      <c r="C87" s="201">
        <v>1.3799466905167801</v>
      </c>
      <c r="D87" s="348">
        <v>0.306390714929617</v>
      </c>
      <c r="E87" s="201">
        <v>1.36850777642333</v>
      </c>
      <c r="F87" s="348">
        <v>0.30824640397227399</v>
      </c>
      <c r="G87" s="201">
        <v>1.2112905394039799</v>
      </c>
      <c r="H87" s="356">
        <v>0.25442104565979301</v>
      </c>
    </row>
    <row r="88" spans="1:8" ht="13" customHeight="1" x14ac:dyDescent="0.25">
      <c r="A88" s="26"/>
      <c r="B88" s="96"/>
      <c r="C88" s="190" t="s">
        <v>2108</v>
      </c>
      <c r="D88" s="343" t="s">
        <v>2109</v>
      </c>
      <c r="E88" s="190" t="s">
        <v>2110</v>
      </c>
      <c r="F88" s="343" t="s">
        <v>2111</v>
      </c>
      <c r="G88" s="190" t="s">
        <v>2112</v>
      </c>
      <c r="H88" s="351" t="s">
        <v>2113</v>
      </c>
    </row>
    <row r="89" spans="1:8" ht="13" customHeight="1" x14ac:dyDescent="0.25">
      <c r="A89" s="26" t="s">
        <v>404</v>
      </c>
      <c r="B89" s="96">
        <v>3</v>
      </c>
      <c r="C89" s="190">
        <v>0.95414769844457503</v>
      </c>
      <c r="D89" s="343">
        <v>0.66379367176995996</v>
      </c>
      <c r="E89" s="190">
        <v>0.97171792249259203</v>
      </c>
      <c r="F89" s="343">
        <v>0.655081363806856</v>
      </c>
      <c r="G89" s="190">
        <v>1.3899490454632299</v>
      </c>
      <c r="H89" s="351">
        <v>0.566272008927731</v>
      </c>
    </row>
    <row r="90" spans="1:8" ht="13" customHeight="1" x14ac:dyDescent="0.25">
      <c r="A90" s="26" t="s">
        <v>407</v>
      </c>
      <c r="B90" s="96">
        <v>3</v>
      </c>
      <c r="C90" s="190">
        <v>3.2345696465732301</v>
      </c>
      <c r="D90" s="343">
        <v>0.823214605822845</v>
      </c>
      <c r="E90" s="190">
        <v>3.46782461752951</v>
      </c>
      <c r="F90" s="343">
        <v>0.90688195682563599</v>
      </c>
      <c r="G90" s="190">
        <v>2.68214266049343</v>
      </c>
      <c r="H90" s="351">
        <v>0.81006601629711605</v>
      </c>
    </row>
    <row r="91" spans="1:8" ht="13" customHeight="1" x14ac:dyDescent="0.25">
      <c r="A91" s="26" t="s">
        <v>124</v>
      </c>
      <c r="B91" s="96">
        <v>3</v>
      </c>
      <c r="C91" s="190">
        <v>1.2762975048448499</v>
      </c>
      <c r="D91" s="343">
        <v>0.26495835391050598</v>
      </c>
      <c r="E91" s="190">
        <v>1.33489690215009</v>
      </c>
      <c r="F91" s="343">
        <v>0.28200388420966599</v>
      </c>
      <c r="G91" s="190">
        <v>1.098676555068</v>
      </c>
      <c r="H91" s="351">
        <v>0.214268819047712</v>
      </c>
    </row>
    <row r="92" spans="1:8" ht="13" customHeight="1" x14ac:dyDescent="0.25">
      <c r="A92" s="26" t="s">
        <v>426</v>
      </c>
      <c r="B92" s="96">
        <v>3</v>
      </c>
      <c r="C92" s="190">
        <v>0.98451162183151197</v>
      </c>
      <c r="D92" s="343">
        <v>0.26298171784554297</v>
      </c>
      <c r="E92" s="190">
        <v>0.97023784057347595</v>
      </c>
      <c r="F92" s="343">
        <v>0.26137203492401201</v>
      </c>
      <c r="G92" s="190">
        <v>0.85887012538488405</v>
      </c>
      <c r="H92" s="351">
        <v>0.24719961806912999</v>
      </c>
    </row>
    <row r="93" spans="1:8" ht="13" customHeight="1" x14ac:dyDescent="0.25">
      <c r="A93" s="26" t="s">
        <v>428</v>
      </c>
      <c r="B93" s="96">
        <v>3</v>
      </c>
      <c r="C93" s="190">
        <v>1.8743534752945901</v>
      </c>
      <c r="D93" s="343">
        <v>0.29136153046659202</v>
      </c>
      <c r="E93" s="190">
        <v>1.8519114384025599</v>
      </c>
      <c r="F93" s="343">
        <v>0.34620989846040801</v>
      </c>
      <c r="G93" s="190">
        <v>2.2847788526819302</v>
      </c>
      <c r="H93" s="351">
        <v>0.43216228386628602</v>
      </c>
    </row>
    <row r="94" spans="1:8" ht="13" customHeight="1" x14ac:dyDescent="0.25">
      <c r="A94" s="26" t="s">
        <v>433</v>
      </c>
      <c r="B94" s="96">
        <v>3</v>
      </c>
      <c r="C94" s="190">
        <v>1.18168420812979</v>
      </c>
      <c r="D94" s="343">
        <v>0.89622183950345202</v>
      </c>
      <c r="E94" s="190">
        <v>1.19870484158459</v>
      </c>
      <c r="F94" s="343">
        <v>0.90241348923745801</v>
      </c>
      <c r="G94" s="190">
        <v>0.86944743196575702</v>
      </c>
      <c r="H94" s="351">
        <v>0.67338413070071701</v>
      </c>
    </row>
    <row r="95" spans="1:8" ht="13" customHeight="1" x14ac:dyDescent="0.25">
      <c r="A95" s="26" t="s">
        <v>437</v>
      </c>
      <c r="B95" s="96">
        <v>3</v>
      </c>
      <c r="C95" s="190">
        <v>1.82635347107422</v>
      </c>
      <c r="D95" s="343">
        <v>0.21373285118055599</v>
      </c>
      <c r="E95" s="190">
        <v>1.7683351835263501</v>
      </c>
      <c r="F95" s="343">
        <v>0.211772954829995</v>
      </c>
      <c r="G95" s="190">
        <v>1.5723098700863001</v>
      </c>
      <c r="H95" s="351">
        <v>0.23570508458254399</v>
      </c>
    </row>
    <row r="96" spans="1:8" ht="13" customHeight="1" x14ac:dyDescent="0.25">
      <c r="A96" s="26" t="s">
        <v>438</v>
      </c>
      <c r="B96" s="96">
        <v>3</v>
      </c>
      <c r="C96" s="190">
        <v>2.1264667804721502</v>
      </c>
      <c r="D96" s="343">
        <v>0.47777247019636199</v>
      </c>
      <c r="E96" s="190">
        <v>2.0410902859348901</v>
      </c>
      <c r="F96" s="343">
        <v>0.47887132231453799</v>
      </c>
      <c r="G96" s="190">
        <v>1.4219271347392</v>
      </c>
      <c r="H96" s="351">
        <v>0.34575099129444398</v>
      </c>
    </row>
    <row r="97" spans="1:8" ht="13" customHeight="1" x14ac:dyDescent="0.25">
      <c r="A97" s="63" t="s">
        <v>450</v>
      </c>
      <c r="B97" s="207">
        <v>3</v>
      </c>
      <c r="C97" s="208">
        <v>1.68229805083311</v>
      </c>
      <c r="D97" s="350">
        <v>0.19444311632598801</v>
      </c>
      <c r="E97" s="208">
        <v>1.70058987902426</v>
      </c>
      <c r="F97" s="350">
        <v>0.20185796891220101</v>
      </c>
      <c r="G97" s="208">
        <v>1.52226270948534</v>
      </c>
      <c r="H97" s="358">
        <v>0.17226436708948401</v>
      </c>
    </row>
    <row r="99" spans="1:8" x14ac:dyDescent="0.25">
      <c r="A99" s="178" t="s">
        <v>662</v>
      </c>
    </row>
    <row r="100" spans="1:8" x14ac:dyDescent="0.25">
      <c r="A100" s="178" t="s">
        <v>663</v>
      </c>
    </row>
    <row r="101" spans="1:8" x14ac:dyDescent="0.25">
      <c r="A101" s="178" t="s">
        <v>664</v>
      </c>
    </row>
    <row r="102" spans="1:8" x14ac:dyDescent="0.25">
      <c r="A102" s="178" t="s">
        <v>459</v>
      </c>
    </row>
    <row r="103" spans="1:8" x14ac:dyDescent="0.25">
      <c r="A103" s="178" t="s">
        <v>460</v>
      </c>
    </row>
    <row r="104" spans="1:8" x14ac:dyDescent="0.25">
      <c r="A104" s="178" t="s">
        <v>461</v>
      </c>
    </row>
    <row r="105" spans="1:8" x14ac:dyDescent="0.25">
      <c r="A105" s="178" t="s">
        <v>462</v>
      </c>
    </row>
    <row r="106" spans="1:8" x14ac:dyDescent="0.25">
      <c r="A106" s="181" t="str">
        <f>HYPERLINK("https://oecdcode.org/disclaimers/cyprus.html", "Information on data for Cyprus: https://oecdcode.org/disclaimers/cyprus.html")</f>
        <v>Information on data for Cyprus: https://oecdcode.org/disclaimers/cyprus.html</v>
      </c>
    </row>
    <row r="107" spans="1:8" x14ac:dyDescent="0.25">
      <c r="A107" s="178" t="s">
        <v>463</v>
      </c>
    </row>
  </sheetData>
  <mergeCells count="5">
    <mergeCell ref="B8:B10"/>
    <mergeCell ref="C9:D9"/>
    <mergeCell ref="E9:F9"/>
    <mergeCell ref="G9:H9"/>
    <mergeCell ref="C8:H8"/>
  </mergeCells>
  <conditionalFormatting sqref="C1:C200">
    <cfRule type="expression" dxfId="234" priority="3">
      <formula>ABS(LN(C1)/(D1/C1))&gt;1.95996398454005</formula>
    </cfRule>
  </conditionalFormatting>
  <conditionalFormatting sqref="E1:E200">
    <cfRule type="expression" dxfId="233" priority="2">
      <formula>ABS(LN(E1)/(F1/E1))&gt;1.95996398454005</formula>
    </cfRule>
  </conditionalFormatting>
  <conditionalFormatting sqref="G1:G200">
    <cfRule type="expression" dxfId="232" priority="1">
      <formula>ABS(LN(G1)/(H1/G1))&gt;1.95996398454005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H108"/>
  <sheetViews>
    <sheetView showGridLines="0" zoomScale="80" workbookViewId="0"/>
  </sheetViews>
  <sheetFormatPr defaultColWidth="10.90625" defaultRowHeight="12.5" x14ac:dyDescent="0.25"/>
  <cols>
    <col min="1" max="1" width="30.7265625" customWidth="1"/>
    <col min="2" max="2" width="8.7265625" customWidth="1"/>
  </cols>
  <sheetData>
    <row r="1" spans="1:8" x14ac:dyDescent="0.25">
      <c r="A1" s="41" t="s">
        <v>325</v>
      </c>
    </row>
    <row r="2" spans="1:8" ht="13" x14ac:dyDescent="0.3">
      <c r="A2" s="42" t="s">
        <v>326</v>
      </c>
    </row>
    <row r="3" spans="1:8" ht="13" x14ac:dyDescent="0.3">
      <c r="A3" s="43" t="s">
        <v>538</v>
      </c>
    </row>
    <row r="4" spans="1:8" x14ac:dyDescent="0.25">
      <c r="A4" s="160" t="str">
        <f>HYPERLINK("#'TOC'!A1", "Back to TOC")</f>
        <v>Back to TOC</v>
      </c>
    </row>
    <row r="8" spans="1:8" ht="60" customHeight="1" x14ac:dyDescent="0.25">
      <c r="B8" s="658" t="s">
        <v>388</v>
      </c>
      <c r="C8" s="662" t="s">
        <v>665</v>
      </c>
      <c r="D8" s="662"/>
      <c r="E8" s="662" t="s">
        <v>665</v>
      </c>
      <c r="F8" s="662"/>
      <c r="G8" s="662" t="s">
        <v>665</v>
      </c>
      <c r="H8" s="663"/>
    </row>
    <row r="9" spans="1:8" ht="60" customHeight="1" x14ac:dyDescent="0.25">
      <c r="B9" s="659"/>
      <c r="C9" s="649" t="s">
        <v>666</v>
      </c>
      <c r="D9" s="649"/>
      <c r="E9" s="649" t="s">
        <v>616</v>
      </c>
      <c r="F9" s="649"/>
      <c r="G9" s="649" t="s">
        <v>667</v>
      </c>
      <c r="H9" s="661"/>
    </row>
    <row r="10" spans="1:8" ht="30" customHeight="1" x14ac:dyDescent="0.25">
      <c r="B10" s="660"/>
      <c r="C10" s="144" t="s">
        <v>390</v>
      </c>
      <c r="D10" s="144" t="s">
        <v>389</v>
      </c>
      <c r="E10" s="144" t="s">
        <v>390</v>
      </c>
      <c r="F10" s="144" t="s">
        <v>389</v>
      </c>
      <c r="G10" s="144" t="s">
        <v>390</v>
      </c>
      <c r="H10" s="183" t="s">
        <v>389</v>
      </c>
    </row>
    <row r="11" spans="1:8" ht="13" customHeight="1" x14ac:dyDescent="0.25">
      <c r="A11" s="214"/>
      <c r="B11" s="204"/>
      <c r="C11" s="205" t="s">
        <v>2114</v>
      </c>
      <c r="D11" s="365" t="s">
        <v>2115</v>
      </c>
      <c r="E11" s="205" t="s">
        <v>2116</v>
      </c>
      <c r="F11" s="365" t="s">
        <v>2117</v>
      </c>
      <c r="G11" s="205" t="s">
        <v>2118</v>
      </c>
      <c r="H11" s="373" t="s">
        <v>2119</v>
      </c>
    </row>
    <row r="12" spans="1:8" ht="13" customHeight="1" x14ac:dyDescent="0.25">
      <c r="A12" s="26" t="s">
        <v>391</v>
      </c>
      <c r="B12" s="184">
        <v>2</v>
      </c>
      <c r="C12" s="190">
        <v>1.1832465189831001</v>
      </c>
      <c r="D12" s="359">
        <v>0.155536448558666</v>
      </c>
      <c r="E12" s="190">
        <v>1.18173349599039</v>
      </c>
      <c r="F12" s="359">
        <v>0.157235862446996</v>
      </c>
      <c r="G12" s="190">
        <v>1.1864273684678901</v>
      </c>
      <c r="H12" s="367">
        <v>0.19382921863035599</v>
      </c>
    </row>
    <row r="13" spans="1:8" ht="13" customHeight="1" x14ac:dyDescent="0.25">
      <c r="A13" s="26" t="s">
        <v>392</v>
      </c>
      <c r="B13" s="184">
        <v>2</v>
      </c>
      <c r="C13" s="190">
        <v>1.2007386530397399</v>
      </c>
      <c r="D13" s="359">
        <v>4.0633507815166198E-2</v>
      </c>
      <c r="E13" s="190">
        <v>1.18765282846757</v>
      </c>
      <c r="F13" s="359">
        <v>4.0536820610348703E-2</v>
      </c>
      <c r="G13" s="190">
        <v>1.0973418828717001</v>
      </c>
      <c r="H13" s="367">
        <v>3.6901853246465402E-2</v>
      </c>
    </row>
    <row r="14" spans="1:8" ht="13" customHeight="1" x14ac:dyDescent="0.25">
      <c r="A14" s="26" t="s">
        <v>393</v>
      </c>
      <c r="B14" s="184">
        <v>2</v>
      </c>
      <c r="C14" s="190">
        <v>1.10860834482877</v>
      </c>
      <c r="D14" s="359">
        <v>4.11136612777998E-2</v>
      </c>
      <c r="E14" s="190">
        <v>1.11088267648355</v>
      </c>
      <c r="F14" s="359">
        <v>4.1101012972631398E-2</v>
      </c>
      <c r="G14" s="190">
        <v>1.0466665637199899</v>
      </c>
      <c r="H14" s="367">
        <v>3.5230706723919598E-2</v>
      </c>
    </row>
    <row r="15" spans="1:8" ht="13" customHeight="1" x14ac:dyDescent="0.25">
      <c r="A15" s="26" t="s">
        <v>394</v>
      </c>
      <c r="B15" s="184">
        <v>2</v>
      </c>
      <c r="C15" s="190">
        <v>0.89646980256986497</v>
      </c>
      <c r="D15" s="359">
        <v>2.33515711371928E-2</v>
      </c>
      <c r="E15" s="190">
        <v>0.90832015975301805</v>
      </c>
      <c r="F15" s="359">
        <v>3.07032297532259E-2</v>
      </c>
      <c r="G15" s="190">
        <v>0.89809476698997204</v>
      </c>
      <c r="H15" s="367">
        <v>3.1356049019001901E-2</v>
      </c>
    </row>
    <row r="16" spans="1:8" ht="13" customHeight="1" x14ac:dyDescent="0.25">
      <c r="A16" s="26" t="s">
        <v>395</v>
      </c>
      <c r="B16" s="184">
        <v>2</v>
      </c>
      <c r="C16" s="190">
        <v>1.1007152056667899</v>
      </c>
      <c r="D16" s="359">
        <v>4.0105872067090202E-2</v>
      </c>
      <c r="E16" s="190">
        <v>1.0902944173153699</v>
      </c>
      <c r="F16" s="359">
        <v>4.2860953502429501E-2</v>
      </c>
      <c r="G16" s="190">
        <v>1.0978597385084801</v>
      </c>
      <c r="H16" s="367">
        <v>4.3727547587971698E-2</v>
      </c>
    </row>
    <row r="17" spans="1:8" ht="13" customHeight="1" x14ac:dyDescent="0.25">
      <c r="A17" s="26" t="s">
        <v>396</v>
      </c>
      <c r="B17" s="184">
        <v>2</v>
      </c>
      <c r="C17" s="190">
        <v>1.0376299954913799</v>
      </c>
      <c r="D17" s="359">
        <v>3.2719035310484701E-2</v>
      </c>
      <c r="E17" s="190">
        <v>1.04221694701027</v>
      </c>
      <c r="F17" s="359">
        <v>3.3565484979733398E-2</v>
      </c>
      <c r="G17" s="190">
        <v>1.0576210698136801</v>
      </c>
      <c r="H17" s="367">
        <v>3.0938648375800602E-2</v>
      </c>
    </row>
    <row r="18" spans="1:8" ht="13" customHeight="1" x14ac:dyDescent="0.25">
      <c r="A18" s="210" t="s">
        <v>397</v>
      </c>
      <c r="B18" s="184">
        <v>2</v>
      </c>
      <c r="C18" s="190">
        <v>0.99530223910462301</v>
      </c>
      <c r="D18" s="359">
        <v>3.8651644167643703E-2</v>
      </c>
      <c r="E18" s="190">
        <v>1.0086512957182501</v>
      </c>
      <c r="F18" s="359">
        <v>4.1432620504841498E-2</v>
      </c>
      <c r="G18" s="190">
        <v>1.0187362228238701</v>
      </c>
      <c r="H18" s="367">
        <v>3.9284793589630503E-2</v>
      </c>
    </row>
    <row r="19" spans="1:8" ht="13" customHeight="1" x14ac:dyDescent="0.25">
      <c r="A19" s="210" t="s">
        <v>398</v>
      </c>
      <c r="B19" s="184">
        <v>2</v>
      </c>
      <c r="C19" s="190">
        <v>1.1325731903523499</v>
      </c>
      <c r="D19" s="359">
        <v>6.3212415720560397E-2</v>
      </c>
      <c r="E19" s="190">
        <v>1.12359370075594</v>
      </c>
      <c r="F19" s="359">
        <v>6.1175162614895098E-2</v>
      </c>
      <c r="G19" s="190">
        <v>1.09707143660391</v>
      </c>
      <c r="H19" s="367">
        <v>4.1007314101184703E-2</v>
      </c>
    </row>
    <row r="20" spans="1:8" ht="13" customHeight="1" x14ac:dyDescent="0.25">
      <c r="A20" s="26" t="s">
        <v>399</v>
      </c>
      <c r="B20" s="184">
        <v>2</v>
      </c>
      <c r="C20" s="190">
        <v>1.1867386491017899</v>
      </c>
      <c r="D20" s="359">
        <v>5.4784343271788702E-2</v>
      </c>
      <c r="E20" s="190">
        <v>1.19775494988557</v>
      </c>
      <c r="F20" s="359">
        <v>5.4593689512263503E-2</v>
      </c>
      <c r="G20" s="190">
        <v>1.1793364558660999</v>
      </c>
      <c r="H20" s="367">
        <v>5.3682848590396903E-2</v>
      </c>
    </row>
    <row r="21" spans="1:8" ht="13" customHeight="1" x14ac:dyDescent="0.25">
      <c r="A21" s="26" t="s">
        <v>400</v>
      </c>
      <c r="B21" s="184">
        <v>2</v>
      </c>
      <c r="C21" s="190">
        <v>1.0501070826274901</v>
      </c>
      <c r="D21" s="359">
        <v>4.6929508727453099E-2</v>
      </c>
      <c r="E21" s="190">
        <v>1.05310186187346</v>
      </c>
      <c r="F21" s="359">
        <v>4.8576621586247502E-2</v>
      </c>
      <c r="G21" s="190">
        <v>1.00696368546857</v>
      </c>
      <c r="H21" s="367">
        <v>4.5944085584058401E-2</v>
      </c>
    </row>
    <row r="22" spans="1:8" ht="13" customHeight="1" x14ac:dyDescent="0.25">
      <c r="A22" s="26" t="s">
        <v>401</v>
      </c>
      <c r="B22" s="184">
        <v>2</v>
      </c>
      <c r="C22" s="190">
        <v>1.2361989089213601</v>
      </c>
      <c r="D22" s="359">
        <v>7.6836659627863499E-2</v>
      </c>
      <c r="E22" s="190">
        <v>1.2469408550679699</v>
      </c>
      <c r="F22" s="359">
        <v>8.1987048345969496E-2</v>
      </c>
      <c r="G22" s="190">
        <v>1.24383771708288</v>
      </c>
      <c r="H22" s="367">
        <v>8.6634962812666194E-2</v>
      </c>
    </row>
    <row r="23" spans="1:8" ht="13" customHeight="1" x14ac:dyDescent="0.25">
      <c r="A23" s="26" t="s">
        <v>402</v>
      </c>
      <c r="B23" s="184">
        <v>2</v>
      </c>
      <c r="C23" s="190">
        <v>1.08426166155003</v>
      </c>
      <c r="D23" s="359">
        <v>6.6934420003208803E-2</v>
      </c>
      <c r="E23" s="190">
        <v>1.0982701836184601</v>
      </c>
      <c r="F23" s="359">
        <v>6.1913980048180703E-2</v>
      </c>
      <c r="G23" s="190">
        <v>1.08226444999972</v>
      </c>
      <c r="H23" s="367">
        <v>6.4636730340564705E-2</v>
      </c>
    </row>
    <row r="24" spans="1:8" ht="13" customHeight="1" x14ac:dyDescent="0.25">
      <c r="A24" s="26" t="s">
        <v>403</v>
      </c>
      <c r="B24" s="184">
        <v>2</v>
      </c>
      <c r="C24" s="190">
        <v>1.16660349412568</v>
      </c>
      <c r="D24" s="359">
        <v>4.30486321556365E-2</v>
      </c>
      <c r="E24" s="190">
        <v>1.18268434124091</v>
      </c>
      <c r="F24" s="359">
        <v>4.5636728477777402E-2</v>
      </c>
      <c r="G24" s="190">
        <v>1.1625676626102299</v>
      </c>
      <c r="H24" s="367">
        <v>4.5052252864710603E-2</v>
      </c>
    </row>
    <row r="25" spans="1:8" ht="13" customHeight="1" x14ac:dyDescent="0.25">
      <c r="A25" s="26" t="s">
        <v>404</v>
      </c>
      <c r="B25" s="184">
        <v>2</v>
      </c>
      <c r="C25" s="190">
        <v>1.0654478966444501</v>
      </c>
      <c r="D25" s="359">
        <v>5.8050874194367302E-2</v>
      </c>
      <c r="E25" s="190">
        <v>1.07780624826217</v>
      </c>
      <c r="F25" s="359">
        <v>5.8585433346567801E-2</v>
      </c>
      <c r="G25" s="190">
        <v>1.0936787225385001</v>
      </c>
      <c r="H25" s="367">
        <v>7.0188399755033201E-2</v>
      </c>
    </row>
    <row r="26" spans="1:8" ht="13" customHeight="1" x14ac:dyDescent="0.25">
      <c r="A26" s="26" t="s">
        <v>405</v>
      </c>
      <c r="B26" s="184">
        <v>2</v>
      </c>
      <c r="C26" s="190">
        <v>1.0583595751397199</v>
      </c>
      <c r="D26" s="359">
        <v>4.2605919243982701E-2</v>
      </c>
      <c r="E26" s="190">
        <v>1.0649004223968701</v>
      </c>
      <c r="F26" s="359">
        <v>4.2899008734676898E-2</v>
      </c>
      <c r="G26" s="190">
        <v>1.03894229600541</v>
      </c>
      <c r="H26" s="367">
        <v>4.2676533665955599E-2</v>
      </c>
    </row>
    <row r="27" spans="1:8" ht="13" customHeight="1" x14ac:dyDescent="0.25">
      <c r="A27" s="26" t="s">
        <v>406</v>
      </c>
      <c r="B27" s="184">
        <v>2</v>
      </c>
      <c r="C27" s="190">
        <v>1.23416698078668</v>
      </c>
      <c r="D27" s="359">
        <v>8.6004514915720004E-2</v>
      </c>
      <c r="E27" s="190">
        <v>1.26501716893508</v>
      </c>
      <c r="F27" s="359">
        <v>7.9661393246870896E-2</v>
      </c>
      <c r="G27" s="190">
        <v>1.19179663205296</v>
      </c>
      <c r="H27" s="367">
        <v>7.9231024609407397E-2</v>
      </c>
    </row>
    <row r="28" spans="1:8" ht="13" customHeight="1" x14ac:dyDescent="0.25">
      <c r="A28" s="26" t="s">
        <v>407</v>
      </c>
      <c r="B28" s="184">
        <v>2</v>
      </c>
      <c r="C28" s="190">
        <v>1.1230657478428101</v>
      </c>
      <c r="D28" s="359">
        <v>5.1884227366622702E-2</v>
      </c>
      <c r="E28" s="190">
        <v>1.1265541883958301</v>
      </c>
      <c r="F28" s="359">
        <v>5.4241292721875702E-2</v>
      </c>
      <c r="G28" s="190">
        <v>1.1065705549059801</v>
      </c>
      <c r="H28" s="367">
        <v>5.0988706734663602E-2</v>
      </c>
    </row>
    <row r="29" spans="1:8" ht="13" customHeight="1" x14ac:dyDescent="0.25">
      <c r="A29" s="26" t="s">
        <v>408</v>
      </c>
      <c r="B29" s="184">
        <v>2</v>
      </c>
      <c r="C29" s="190">
        <v>0.98912126207668905</v>
      </c>
      <c r="D29" s="359">
        <v>3.6547223756810403E-2</v>
      </c>
      <c r="E29" s="190">
        <v>0.98515781470002495</v>
      </c>
      <c r="F29" s="359">
        <v>4.1356986472882398E-2</v>
      </c>
      <c r="G29" s="190">
        <v>0.96238497388972599</v>
      </c>
      <c r="H29" s="367">
        <v>3.7650478692924899E-2</v>
      </c>
    </row>
    <row r="30" spans="1:8" ht="13" customHeight="1" x14ac:dyDescent="0.25">
      <c r="A30" s="26" t="s">
        <v>409</v>
      </c>
      <c r="B30" s="184">
        <v>2</v>
      </c>
      <c r="C30" s="190">
        <v>1.0102688537689499</v>
      </c>
      <c r="D30" s="359">
        <v>2.1828974683537301E-2</v>
      </c>
      <c r="E30" s="190">
        <v>1.01006181903902</v>
      </c>
      <c r="F30" s="359">
        <v>2.1967763114153299E-2</v>
      </c>
      <c r="G30" s="190">
        <v>0.99839772123389903</v>
      </c>
      <c r="H30" s="367">
        <v>2.2567186891067501E-2</v>
      </c>
    </row>
    <row r="31" spans="1:8" ht="13" customHeight="1" x14ac:dyDescent="0.25">
      <c r="A31" s="26" t="s">
        <v>410</v>
      </c>
      <c r="B31" s="184">
        <v>2</v>
      </c>
      <c r="C31" s="190">
        <v>1.10511040880346</v>
      </c>
      <c r="D31" s="359">
        <v>4.2306784080794899E-2</v>
      </c>
      <c r="E31" s="190">
        <v>1.10449486374761</v>
      </c>
      <c r="F31" s="359">
        <v>4.2792712882260601E-2</v>
      </c>
      <c r="G31" s="190">
        <v>1.0801215607141399</v>
      </c>
      <c r="H31" s="367">
        <v>4.2585214415395499E-2</v>
      </c>
    </row>
    <row r="32" spans="1:8" ht="13" customHeight="1" x14ac:dyDescent="0.25">
      <c r="A32" s="26" t="s">
        <v>411</v>
      </c>
      <c r="B32" s="184">
        <v>2</v>
      </c>
      <c r="C32" s="190">
        <v>1.1275164759875</v>
      </c>
      <c r="D32" s="359">
        <v>4.9452915816940203E-2</v>
      </c>
      <c r="E32" s="190">
        <v>1.1316528374677699</v>
      </c>
      <c r="F32" s="359">
        <v>4.9625315931998697E-2</v>
      </c>
      <c r="G32" s="190">
        <v>1.0588112343774401</v>
      </c>
      <c r="H32" s="367">
        <v>4.1983545855882098E-2</v>
      </c>
    </row>
    <row r="33" spans="1:8" ht="13" customHeight="1" x14ac:dyDescent="0.25">
      <c r="A33" s="26" t="s">
        <v>412</v>
      </c>
      <c r="B33" s="184">
        <v>2</v>
      </c>
      <c r="C33" s="190">
        <v>1.0323032741013201</v>
      </c>
      <c r="D33" s="359">
        <v>5.7619051036793198E-2</v>
      </c>
      <c r="E33" s="190">
        <v>1.0188235725702099</v>
      </c>
      <c r="F33" s="359">
        <v>5.9894106246049503E-2</v>
      </c>
      <c r="G33" s="190">
        <v>1.0031962251256199</v>
      </c>
      <c r="H33" s="367">
        <v>6.2418261403685601E-2</v>
      </c>
    </row>
    <row r="34" spans="1:8" ht="13" customHeight="1" x14ac:dyDescent="0.25">
      <c r="A34" s="26" t="s">
        <v>413</v>
      </c>
      <c r="B34" s="184">
        <v>2</v>
      </c>
      <c r="C34" s="190">
        <v>1.05907216733701</v>
      </c>
      <c r="D34" s="359">
        <v>3.5594614206921803E-2</v>
      </c>
      <c r="E34" s="190">
        <v>1.08020728540468</v>
      </c>
      <c r="F34" s="359">
        <v>3.76121640597828E-2</v>
      </c>
      <c r="G34" s="190">
        <v>1.0970879983031301</v>
      </c>
      <c r="H34" s="367">
        <v>3.7297571945662203E-2</v>
      </c>
    </row>
    <row r="35" spans="1:8" ht="13" customHeight="1" x14ac:dyDescent="0.25">
      <c r="A35" s="26" t="s">
        <v>414</v>
      </c>
      <c r="B35" s="184">
        <v>2</v>
      </c>
      <c r="C35" s="190">
        <v>1.1039704715012999</v>
      </c>
      <c r="D35" s="359">
        <v>6.0125070693933899E-2</v>
      </c>
      <c r="E35" s="190">
        <v>1.11369269672172</v>
      </c>
      <c r="F35" s="359">
        <v>5.7802153954500501E-2</v>
      </c>
      <c r="G35" s="190">
        <v>1.08589270575534</v>
      </c>
      <c r="H35" s="367">
        <v>4.91529391808425E-2</v>
      </c>
    </row>
    <row r="36" spans="1:8" ht="13" customHeight="1" x14ac:dyDescent="0.25">
      <c r="A36" s="26" t="s">
        <v>415</v>
      </c>
      <c r="B36" s="184">
        <v>2</v>
      </c>
      <c r="C36" s="190">
        <v>1.0951481632839699</v>
      </c>
      <c r="D36" s="359">
        <v>0.142158360322544</v>
      </c>
      <c r="E36" s="190">
        <v>1.0666812395077001</v>
      </c>
      <c r="F36" s="359">
        <v>0.14728116736953101</v>
      </c>
      <c r="G36" s="190">
        <v>1.0732091003287201</v>
      </c>
      <c r="H36" s="367">
        <v>0.14218637316816601</v>
      </c>
    </row>
    <row r="37" spans="1:8" ht="13" customHeight="1" x14ac:dyDescent="0.25">
      <c r="A37" s="26" t="s">
        <v>416</v>
      </c>
      <c r="B37" s="184">
        <v>2</v>
      </c>
      <c r="C37" s="190">
        <v>0.770259658095649</v>
      </c>
      <c r="D37" s="359">
        <v>3.6640224446099802E-2</v>
      </c>
      <c r="E37" s="190">
        <v>0.77023526196900605</v>
      </c>
      <c r="F37" s="359">
        <v>3.2294199872457199E-2</v>
      </c>
      <c r="G37" s="190">
        <v>0.81034698862737398</v>
      </c>
      <c r="H37" s="367">
        <v>3.6302505244361301E-2</v>
      </c>
    </row>
    <row r="38" spans="1:8" ht="13" customHeight="1" x14ac:dyDescent="0.25">
      <c r="A38" s="26" t="s">
        <v>417</v>
      </c>
      <c r="B38" s="184">
        <v>2</v>
      </c>
      <c r="C38" s="190">
        <v>0.99232327277523802</v>
      </c>
      <c r="D38" s="359">
        <v>0.15167007060090301</v>
      </c>
      <c r="E38" s="190">
        <v>0.95514527904671498</v>
      </c>
      <c r="F38" s="359">
        <v>0.15010400344317101</v>
      </c>
      <c r="G38" s="190">
        <v>1.0501462530542101</v>
      </c>
      <c r="H38" s="367">
        <v>8.8523268273920597E-2</v>
      </c>
    </row>
    <row r="39" spans="1:8" ht="13" customHeight="1" x14ac:dyDescent="0.25">
      <c r="A39" s="26" t="s">
        <v>418</v>
      </c>
      <c r="B39" s="184">
        <v>2</v>
      </c>
      <c r="C39" s="190">
        <v>1.0396886872395199</v>
      </c>
      <c r="D39" s="359">
        <v>5.8887387932442699E-2</v>
      </c>
      <c r="E39" s="190">
        <v>1.04109407947267</v>
      </c>
      <c r="F39" s="359">
        <v>5.8780026683377701E-2</v>
      </c>
      <c r="G39" s="190">
        <v>1.0237563678614201</v>
      </c>
      <c r="H39" s="367">
        <v>6.0041588452103202E-2</v>
      </c>
    </row>
    <row r="40" spans="1:8" ht="13" customHeight="1" x14ac:dyDescent="0.25">
      <c r="A40" s="26" t="s">
        <v>419</v>
      </c>
      <c r="B40" s="184">
        <v>2</v>
      </c>
      <c r="C40" s="190">
        <v>0.99427641691838198</v>
      </c>
      <c r="D40" s="359">
        <v>4.1610539788639003E-2</v>
      </c>
      <c r="E40" s="190">
        <v>1.0039363677187301</v>
      </c>
      <c r="F40" s="359">
        <v>4.4400885463447802E-2</v>
      </c>
      <c r="G40" s="190">
        <v>1.0320409431367199</v>
      </c>
      <c r="H40" s="367">
        <v>4.6594732296579899E-2</v>
      </c>
    </row>
    <row r="41" spans="1:8" ht="13" customHeight="1" x14ac:dyDescent="0.25">
      <c r="A41" s="26" t="s">
        <v>420</v>
      </c>
      <c r="B41" s="184">
        <v>2</v>
      </c>
      <c r="C41" s="190">
        <v>1.1673638964350099</v>
      </c>
      <c r="D41" s="359">
        <v>5.1005062696234497E-2</v>
      </c>
      <c r="E41" s="190">
        <v>1.1626925523045899</v>
      </c>
      <c r="F41" s="359">
        <v>4.6349993652881803E-2</v>
      </c>
      <c r="G41" s="190">
        <v>1.1900396156008901</v>
      </c>
      <c r="H41" s="367">
        <v>5.8246526414879797E-2</v>
      </c>
    </row>
    <row r="42" spans="1:8" ht="13" customHeight="1" x14ac:dyDescent="0.25">
      <c r="A42" s="26" t="s">
        <v>421</v>
      </c>
      <c r="B42" s="184">
        <v>2</v>
      </c>
      <c r="C42" s="190">
        <v>1.0854670308041801</v>
      </c>
      <c r="D42" s="359">
        <v>3.0036124637756501E-2</v>
      </c>
      <c r="E42" s="190">
        <v>1.1002212113268299</v>
      </c>
      <c r="F42" s="359">
        <v>3.1515293978153197E-2</v>
      </c>
      <c r="G42" s="190">
        <v>1.0324906741145401</v>
      </c>
      <c r="H42" s="367">
        <v>3.0068837348316401E-2</v>
      </c>
    </row>
    <row r="43" spans="1:8" ht="13" customHeight="1" x14ac:dyDescent="0.25">
      <c r="A43" s="26" t="s">
        <v>422</v>
      </c>
      <c r="B43" s="184">
        <v>2</v>
      </c>
      <c r="C43" s="190">
        <v>0.88036765713910403</v>
      </c>
      <c r="D43" s="359">
        <v>0.130070779466846</v>
      </c>
      <c r="E43" s="190">
        <v>0.88106789283823705</v>
      </c>
      <c r="F43" s="359">
        <v>0.13244487861187901</v>
      </c>
      <c r="G43" s="190">
        <v>0.84984910859142704</v>
      </c>
      <c r="H43" s="367">
        <v>0.13669861097795999</v>
      </c>
    </row>
    <row r="44" spans="1:8" ht="13" customHeight="1" x14ac:dyDescent="0.25">
      <c r="A44" s="26" t="s">
        <v>423</v>
      </c>
      <c r="B44" s="184">
        <v>2</v>
      </c>
      <c r="C44" s="190">
        <v>1.0531860837709099</v>
      </c>
      <c r="D44" s="359">
        <v>2.9337896181003201E-2</v>
      </c>
      <c r="E44" s="190">
        <v>1.0532879816951699</v>
      </c>
      <c r="F44" s="359">
        <v>2.9586313453993499E-2</v>
      </c>
      <c r="G44" s="190">
        <v>1.0270223212635901</v>
      </c>
      <c r="H44" s="367">
        <v>3.28445855660068E-2</v>
      </c>
    </row>
    <row r="45" spans="1:8" ht="13" customHeight="1" x14ac:dyDescent="0.25">
      <c r="A45" s="26" t="s">
        <v>424</v>
      </c>
      <c r="B45" s="184">
        <v>2</v>
      </c>
      <c r="C45" s="190">
        <v>1.1542428963498901</v>
      </c>
      <c r="D45" s="359">
        <v>7.71985597067954E-2</v>
      </c>
      <c r="E45" s="190">
        <v>1.16295218389068</v>
      </c>
      <c r="F45" s="359">
        <v>7.7135369536655896E-2</v>
      </c>
      <c r="G45" s="190">
        <v>1.22369682913406</v>
      </c>
      <c r="H45" s="367">
        <v>9.4415397613594507E-2</v>
      </c>
    </row>
    <row r="46" spans="1:8" ht="13" customHeight="1" x14ac:dyDescent="0.25">
      <c r="A46" s="26" t="s">
        <v>425</v>
      </c>
      <c r="B46" s="184">
        <v>2</v>
      </c>
      <c r="C46" s="190">
        <v>1.01911191388278</v>
      </c>
      <c r="D46" s="359">
        <v>4.92879225517091E-2</v>
      </c>
      <c r="E46" s="190">
        <v>1.02076590729186</v>
      </c>
      <c r="F46" s="359">
        <v>4.9583709398966003E-2</v>
      </c>
      <c r="G46" s="190">
        <v>1.01000068578518</v>
      </c>
      <c r="H46" s="367">
        <v>4.5389676904968403E-2</v>
      </c>
    </row>
    <row r="47" spans="1:8" ht="13" customHeight="1" x14ac:dyDescent="0.25">
      <c r="A47" s="26" t="s">
        <v>426</v>
      </c>
      <c r="B47" s="184">
        <v>2</v>
      </c>
      <c r="C47" s="190">
        <v>1.04529158478742</v>
      </c>
      <c r="D47" s="359">
        <v>4.7696635101337398E-2</v>
      </c>
      <c r="E47" s="190">
        <v>1.0433705708847101</v>
      </c>
      <c r="F47" s="359">
        <v>4.5325754551606097E-2</v>
      </c>
      <c r="G47" s="190">
        <v>1.0251036422458999</v>
      </c>
      <c r="H47" s="367">
        <v>4.5509554255495403E-2</v>
      </c>
    </row>
    <row r="48" spans="1:8" ht="13" customHeight="1" x14ac:dyDescent="0.25">
      <c r="A48" s="26" t="s">
        <v>427</v>
      </c>
      <c r="B48" s="184">
        <v>2</v>
      </c>
      <c r="C48" s="190">
        <v>1.1155464398811501</v>
      </c>
      <c r="D48" s="359">
        <v>5.0520020542714303E-2</v>
      </c>
      <c r="E48" s="190">
        <v>1.1098845995701201</v>
      </c>
      <c r="F48" s="359">
        <v>4.8279162023205001E-2</v>
      </c>
      <c r="G48" s="190">
        <v>1.05167969324484</v>
      </c>
      <c r="H48" s="367">
        <v>4.7564492555069803E-2</v>
      </c>
    </row>
    <row r="49" spans="1:8" ht="13" customHeight="1" x14ac:dyDescent="0.25">
      <c r="A49" s="26" t="s">
        <v>428</v>
      </c>
      <c r="B49" s="184">
        <v>2</v>
      </c>
      <c r="C49" s="190">
        <v>1.00286010414425</v>
      </c>
      <c r="D49" s="359">
        <v>5.9523824102904202E-2</v>
      </c>
      <c r="E49" s="190">
        <v>0.94176058878975299</v>
      </c>
      <c r="F49" s="359">
        <v>6.0130713039165597E-2</v>
      </c>
      <c r="G49" s="190">
        <v>0.92188398977405905</v>
      </c>
      <c r="H49" s="367">
        <v>5.8886382815549899E-2</v>
      </c>
    </row>
    <row r="50" spans="1:8" ht="13" customHeight="1" x14ac:dyDescent="0.25">
      <c r="A50" s="26" t="s">
        <v>429</v>
      </c>
      <c r="B50" s="184">
        <v>2</v>
      </c>
      <c r="C50" s="190">
        <v>1.18546332712207</v>
      </c>
      <c r="D50" s="359">
        <v>5.6116178461771998E-2</v>
      </c>
      <c r="E50" s="190">
        <v>1.1848364030009799</v>
      </c>
      <c r="F50" s="359">
        <v>5.7118281868543397E-2</v>
      </c>
      <c r="G50" s="190">
        <v>1.1461709733860801</v>
      </c>
      <c r="H50" s="367">
        <v>5.7873028210838798E-2</v>
      </c>
    </row>
    <row r="51" spans="1:8" ht="13" customHeight="1" x14ac:dyDescent="0.25">
      <c r="A51" s="26" t="s">
        <v>430</v>
      </c>
      <c r="B51" s="184">
        <v>2</v>
      </c>
      <c r="C51" s="190">
        <v>0.99999999946412499</v>
      </c>
      <c r="D51" s="359">
        <v>6.5483379624970599E-9</v>
      </c>
      <c r="E51" s="190">
        <v>1.0000000012016399</v>
      </c>
      <c r="F51" s="359">
        <v>7.1172015192182303E-9</v>
      </c>
      <c r="G51" s="190">
        <v>0.99999999984295496</v>
      </c>
      <c r="H51" s="367">
        <v>6.7988413746438397E-9</v>
      </c>
    </row>
    <row r="52" spans="1:8" ht="13" customHeight="1" x14ac:dyDescent="0.25">
      <c r="A52" s="26" t="s">
        <v>431</v>
      </c>
      <c r="B52" s="184">
        <v>2</v>
      </c>
      <c r="C52" s="190">
        <v>0.860414867799706</v>
      </c>
      <c r="D52" s="359">
        <v>8.3750224596772505E-2</v>
      </c>
      <c r="E52" s="190">
        <v>0.85262530961432603</v>
      </c>
      <c r="F52" s="359">
        <v>9.3395085845000406E-2</v>
      </c>
      <c r="G52" s="190">
        <v>0.88876576609723101</v>
      </c>
      <c r="H52" s="367">
        <v>8.6330896063904497E-2</v>
      </c>
    </row>
    <row r="53" spans="1:8" ht="13" customHeight="1" x14ac:dyDescent="0.25">
      <c r="A53" s="26" t="s">
        <v>432</v>
      </c>
      <c r="B53" s="184">
        <v>2</v>
      </c>
      <c r="C53" s="190">
        <v>1.2472822279231399</v>
      </c>
      <c r="D53" s="359">
        <v>9.5809518497212504E-2</v>
      </c>
      <c r="E53" s="190">
        <v>1.2415072018118001</v>
      </c>
      <c r="F53" s="359">
        <v>9.6972872486535203E-2</v>
      </c>
      <c r="G53" s="190">
        <v>1.1493283351514101</v>
      </c>
      <c r="H53" s="367">
        <v>0.103033196779413</v>
      </c>
    </row>
    <row r="54" spans="1:8" ht="13" customHeight="1" x14ac:dyDescent="0.25">
      <c r="A54" s="26" t="s">
        <v>433</v>
      </c>
      <c r="B54" s="184">
        <v>2</v>
      </c>
      <c r="C54" s="190">
        <v>1.0895898457516999</v>
      </c>
      <c r="D54" s="359">
        <v>5.1496940769289998E-2</v>
      </c>
      <c r="E54" s="190">
        <v>1.0835583648001701</v>
      </c>
      <c r="F54" s="359">
        <v>5.2467220035613701E-2</v>
      </c>
      <c r="G54" s="190">
        <v>1.05214067796078</v>
      </c>
      <c r="H54" s="367">
        <v>5.4155472406144302E-2</v>
      </c>
    </row>
    <row r="55" spans="1:8" ht="13" customHeight="1" x14ac:dyDescent="0.25">
      <c r="A55" s="26" t="s">
        <v>434</v>
      </c>
      <c r="B55" s="184">
        <v>2</v>
      </c>
      <c r="C55" s="190">
        <v>1.1664608622760599</v>
      </c>
      <c r="D55" s="359">
        <v>4.0123982676195498E-2</v>
      </c>
      <c r="E55" s="190">
        <v>1.16781528556688</v>
      </c>
      <c r="F55" s="359">
        <v>3.9913777498905699E-2</v>
      </c>
      <c r="G55" s="190">
        <v>1.1216601158759201</v>
      </c>
      <c r="H55" s="367">
        <v>4.1154331342282302E-2</v>
      </c>
    </row>
    <row r="56" spans="1:8" ht="13" customHeight="1" x14ac:dyDescent="0.25">
      <c r="A56" s="26" t="s">
        <v>435</v>
      </c>
      <c r="B56" s="184">
        <v>2</v>
      </c>
      <c r="C56" s="190">
        <v>1.0717823658696599</v>
      </c>
      <c r="D56" s="359">
        <v>2.6202053436654198E-2</v>
      </c>
      <c r="E56" s="190">
        <v>1.0667105738988301</v>
      </c>
      <c r="F56" s="359">
        <v>2.7533430018574299E-2</v>
      </c>
      <c r="G56" s="190">
        <v>1.0465557927870801</v>
      </c>
      <c r="H56" s="367">
        <v>2.8322363733562301E-2</v>
      </c>
    </row>
    <row r="57" spans="1:8" ht="13" customHeight="1" x14ac:dyDescent="0.25">
      <c r="A57" s="26" t="s">
        <v>436</v>
      </c>
      <c r="B57" s="184">
        <v>2</v>
      </c>
      <c r="C57" s="190">
        <v>1.09782936521993</v>
      </c>
      <c r="D57" s="359">
        <v>3.75051434527989E-2</v>
      </c>
      <c r="E57" s="190">
        <v>1.09215541980064</v>
      </c>
      <c r="F57" s="359">
        <v>3.9053408143525301E-2</v>
      </c>
      <c r="G57" s="190">
        <v>1.0844459613897699</v>
      </c>
      <c r="H57" s="367">
        <v>3.9348054073581003E-2</v>
      </c>
    </row>
    <row r="58" spans="1:8" ht="13" customHeight="1" x14ac:dyDescent="0.25">
      <c r="A58" s="26" t="s">
        <v>437</v>
      </c>
      <c r="B58" s="184">
        <v>2</v>
      </c>
      <c r="C58" s="190">
        <v>1.1387854496268599</v>
      </c>
      <c r="D58" s="359">
        <v>3.2775490099244201E-2</v>
      </c>
      <c r="E58" s="190">
        <v>1.14226872179452</v>
      </c>
      <c r="F58" s="359">
        <v>3.3095140687817298E-2</v>
      </c>
      <c r="G58" s="190">
        <v>1.11241819136363</v>
      </c>
      <c r="H58" s="367">
        <v>3.1480625002820999E-2</v>
      </c>
    </row>
    <row r="59" spans="1:8" ht="13" customHeight="1" x14ac:dyDescent="0.25">
      <c r="A59" s="26" t="s">
        <v>438</v>
      </c>
      <c r="B59" s="184">
        <v>2</v>
      </c>
      <c r="C59" s="190">
        <v>1.0222398257864</v>
      </c>
      <c r="D59" s="359">
        <v>6.1452300135209803E-2</v>
      </c>
      <c r="E59" s="190">
        <v>1.0103175621534499</v>
      </c>
      <c r="F59" s="359">
        <v>6.1718012237277999E-2</v>
      </c>
      <c r="G59" s="190">
        <v>0.97784424278655402</v>
      </c>
      <c r="H59" s="367">
        <v>6.05350547954168E-2</v>
      </c>
    </row>
    <row r="60" spans="1:8" ht="13" customHeight="1" x14ac:dyDescent="0.25">
      <c r="A60" s="26" t="s">
        <v>439</v>
      </c>
      <c r="B60" s="184">
        <v>2</v>
      </c>
      <c r="C60" s="190">
        <v>1.12503949563644</v>
      </c>
      <c r="D60" s="359">
        <v>5.59838514781432E-2</v>
      </c>
      <c r="E60" s="190">
        <v>1.12734557521737</v>
      </c>
      <c r="F60" s="359">
        <v>5.9050661379106202E-2</v>
      </c>
      <c r="G60" s="190">
        <v>1.07622539248305</v>
      </c>
      <c r="H60" s="367">
        <v>5.5531308170285301E-2</v>
      </c>
    </row>
    <row r="61" spans="1:8" ht="13" customHeight="1" x14ac:dyDescent="0.25">
      <c r="A61" s="26" t="s">
        <v>440</v>
      </c>
      <c r="B61" s="184">
        <v>2</v>
      </c>
      <c r="C61" s="190">
        <v>1.0842780536527801</v>
      </c>
      <c r="D61" s="359">
        <v>4.3097464978893801E-2</v>
      </c>
      <c r="E61" s="190">
        <v>1.07840562249783</v>
      </c>
      <c r="F61" s="359">
        <v>3.1838359577593497E-2</v>
      </c>
      <c r="G61" s="190">
        <v>1.1527253501455299</v>
      </c>
      <c r="H61" s="367">
        <v>4.6321513481147401E-2</v>
      </c>
    </row>
    <row r="62" spans="1:8" ht="13" customHeight="1" x14ac:dyDescent="0.25">
      <c r="A62" s="26" t="s">
        <v>441</v>
      </c>
      <c r="B62" s="184">
        <v>2</v>
      </c>
      <c r="C62" s="190">
        <v>0.93969649385248799</v>
      </c>
      <c r="D62" s="359">
        <v>6.8719244587561096E-2</v>
      </c>
      <c r="E62" s="190">
        <v>0.94006659558586503</v>
      </c>
      <c r="F62" s="359">
        <v>6.75975742711446E-2</v>
      </c>
      <c r="G62" s="190">
        <v>0.95305831913660299</v>
      </c>
      <c r="H62" s="367">
        <v>6.9264496027972994E-2</v>
      </c>
    </row>
    <row r="63" spans="1:8" ht="13" customHeight="1" x14ac:dyDescent="0.25">
      <c r="A63" s="211" t="s">
        <v>442</v>
      </c>
      <c r="B63" s="185">
        <v>2</v>
      </c>
      <c r="C63" s="191">
        <v>1.1000911369730799</v>
      </c>
      <c r="D63" s="360">
        <v>1.2360088089791801E-2</v>
      </c>
      <c r="E63" s="191">
        <v>1.1003869575166001</v>
      </c>
      <c r="F63" s="360">
        <v>1.24552889720438E-2</v>
      </c>
      <c r="G63" s="191">
        <v>1.0806005016201401</v>
      </c>
      <c r="H63" s="369">
        <v>1.1539824061222399E-2</v>
      </c>
    </row>
    <row r="64" spans="1:8" ht="13" customHeight="1" x14ac:dyDescent="0.25">
      <c r="A64" s="212" t="s">
        <v>443</v>
      </c>
      <c r="B64" s="186">
        <v>2</v>
      </c>
      <c r="C64" s="192">
        <v>1.08803501703775</v>
      </c>
      <c r="D64" s="361">
        <v>1.50890939898615E-2</v>
      </c>
      <c r="E64" s="192">
        <v>1.09014192933371</v>
      </c>
      <c r="F64" s="361">
        <v>1.49246419028924E-2</v>
      </c>
      <c r="G64" s="192">
        <v>1.0625318505074</v>
      </c>
      <c r="H64" s="370">
        <v>1.39245671948882E-2</v>
      </c>
    </row>
    <row r="65" spans="1:8" ht="13" customHeight="1" x14ac:dyDescent="0.25">
      <c r="A65" s="213" t="s">
        <v>444</v>
      </c>
      <c r="B65" s="187">
        <v>2</v>
      </c>
      <c r="C65" s="193">
        <v>1.07354525339561</v>
      </c>
      <c r="D65" s="362">
        <v>9.2577629691403002E-3</v>
      </c>
      <c r="E65" s="193">
        <v>1.0730393875020099</v>
      </c>
      <c r="F65" s="362">
        <v>9.3518298816111095E-3</v>
      </c>
      <c r="G65" s="193">
        <v>1.0583360677034901</v>
      </c>
      <c r="H65" s="371">
        <v>9.4104622033051206E-3</v>
      </c>
    </row>
    <row r="66" spans="1:8" ht="13" customHeight="1" x14ac:dyDescent="0.25">
      <c r="A66" s="26" t="s">
        <v>445</v>
      </c>
      <c r="B66" s="184">
        <v>2</v>
      </c>
      <c r="C66" s="190">
        <v>1.2017995784793101</v>
      </c>
      <c r="D66" s="359">
        <v>7.9795869881801998E-2</v>
      </c>
      <c r="E66" s="190">
        <v>1.2180828952557301</v>
      </c>
      <c r="F66" s="359">
        <v>8.40157010945497E-2</v>
      </c>
      <c r="G66" s="190">
        <v>1.1965967750001001</v>
      </c>
      <c r="H66" s="367">
        <v>8.4261674409636805E-2</v>
      </c>
    </row>
    <row r="67" spans="1:8" ht="13" customHeight="1" x14ac:dyDescent="0.25">
      <c r="A67" s="26" t="s">
        <v>446</v>
      </c>
      <c r="B67" s="184">
        <v>2</v>
      </c>
      <c r="C67" s="190">
        <v>1.0104769224238199</v>
      </c>
      <c r="D67" s="359">
        <v>3.9698229099527103E-2</v>
      </c>
      <c r="E67" s="190">
        <v>1.0271868320948501</v>
      </c>
      <c r="F67" s="359">
        <v>4.1070625376524603E-2</v>
      </c>
      <c r="G67" s="190">
        <v>0.99958586445932396</v>
      </c>
      <c r="H67" s="367">
        <v>3.80601592671716E-2</v>
      </c>
    </row>
    <row r="68" spans="1:8" ht="13" customHeight="1" x14ac:dyDescent="0.25">
      <c r="A68" s="26" t="s">
        <v>447</v>
      </c>
      <c r="B68" s="184">
        <v>2</v>
      </c>
      <c r="C68" s="190">
        <v>1.19677657774381</v>
      </c>
      <c r="D68" s="359">
        <v>8.2732166193239101E-2</v>
      </c>
      <c r="E68" s="190">
        <v>1.19794162994709</v>
      </c>
      <c r="F68" s="359">
        <v>8.3867803693412901E-2</v>
      </c>
      <c r="G68" s="190">
        <v>1.1197743476648201</v>
      </c>
      <c r="H68" s="367">
        <v>6.7047830429473196E-2</v>
      </c>
    </row>
    <row r="69" spans="1:8" ht="13" customHeight="1" x14ac:dyDescent="0.25">
      <c r="A69" s="27" t="s">
        <v>448</v>
      </c>
      <c r="B69" s="200">
        <v>2</v>
      </c>
      <c r="C69" s="201">
        <v>1.09389737475339</v>
      </c>
      <c r="D69" s="364">
        <v>5.1790565988082599E-2</v>
      </c>
      <c r="E69" s="201">
        <v>1.0995183110792801</v>
      </c>
      <c r="F69" s="364">
        <v>4.9211484958604799E-2</v>
      </c>
      <c r="G69" s="201">
        <v>1.01896536110224</v>
      </c>
      <c r="H69" s="372">
        <v>5.5684394262905203E-2</v>
      </c>
    </row>
    <row r="70" spans="1:8" ht="13" customHeight="1" x14ac:dyDescent="0.25">
      <c r="A70" s="26"/>
      <c r="B70" s="188"/>
      <c r="C70" s="190" t="s">
        <v>2114</v>
      </c>
      <c r="D70" s="359" t="s">
        <v>2115</v>
      </c>
      <c r="E70" s="190" t="s">
        <v>2116</v>
      </c>
      <c r="F70" s="359" t="s">
        <v>2117</v>
      </c>
      <c r="G70" s="190" t="s">
        <v>2118</v>
      </c>
      <c r="H70" s="367" t="s">
        <v>2119</v>
      </c>
    </row>
    <row r="71" spans="1:8" ht="13" customHeight="1" x14ac:dyDescent="0.25">
      <c r="A71" s="26" t="s">
        <v>392</v>
      </c>
      <c r="B71" s="188">
        <v>1</v>
      </c>
      <c r="C71" s="190">
        <v>1.1794849288201401</v>
      </c>
      <c r="D71" s="359">
        <v>4.8795893858144902E-2</v>
      </c>
      <c r="E71" s="190">
        <v>1.1764102177826199</v>
      </c>
      <c r="F71" s="359">
        <v>4.8734345882461297E-2</v>
      </c>
      <c r="G71" s="190">
        <v>1.1303177938082001</v>
      </c>
      <c r="H71" s="367">
        <v>4.8689771932529199E-2</v>
      </c>
    </row>
    <row r="72" spans="1:8" ht="13" customHeight="1" x14ac:dyDescent="0.25">
      <c r="A72" s="26" t="s">
        <v>396</v>
      </c>
      <c r="B72" s="188">
        <v>1</v>
      </c>
      <c r="C72" s="190">
        <v>1.0051982601924501</v>
      </c>
      <c r="D72" s="359">
        <v>2.4637373567503298E-2</v>
      </c>
      <c r="E72" s="190">
        <v>1.0046478477418701</v>
      </c>
      <c r="F72" s="359">
        <v>2.6102979278536099E-2</v>
      </c>
      <c r="G72" s="190">
        <v>0.99227608389078603</v>
      </c>
      <c r="H72" s="367">
        <v>2.7103506373532801E-2</v>
      </c>
    </row>
    <row r="73" spans="1:8" ht="13" customHeight="1" x14ac:dyDescent="0.25">
      <c r="A73" s="210" t="s">
        <v>398</v>
      </c>
      <c r="B73" s="188">
        <v>1</v>
      </c>
      <c r="C73" s="190">
        <v>0.98804493223120204</v>
      </c>
      <c r="D73" s="359">
        <v>3.6964410548829998E-2</v>
      </c>
      <c r="E73" s="190">
        <v>0.98823747667809503</v>
      </c>
      <c r="F73" s="359">
        <v>3.8676955065069102E-2</v>
      </c>
      <c r="G73" s="190">
        <v>0.98349522863321404</v>
      </c>
      <c r="H73" s="367">
        <v>3.9982330829214097E-2</v>
      </c>
    </row>
    <row r="74" spans="1:8" ht="13" customHeight="1" x14ac:dyDescent="0.25">
      <c r="A74" s="26" t="s">
        <v>399</v>
      </c>
      <c r="B74" s="188">
        <v>1</v>
      </c>
      <c r="C74" s="190">
        <v>1.11827571236507</v>
      </c>
      <c r="D74" s="359">
        <v>5.8372969829519901E-2</v>
      </c>
      <c r="E74" s="190">
        <v>1.12697806905243</v>
      </c>
      <c r="F74" s="359">
        <v>6.0894785040163803E-2</v>
      </c>
      <c r="G74" s="190">
        <v>1.09406739506881</v>
      </c>
      <c r="H74" s="367">
        <v>6.4205145423418902E-2</v>
      </c>
    </row>
    <row r="75" spans="1:8" ht="13" customHeight="1" x14ac:dyDescent="0.25">
      <c r="A75" s="26" t="s">
        <v>410</v>
      </c>
      <c r="B75" s="188">
        <v>1</v>
      </c>
      <c r="C75" s="190">
        <v>1.1472913155007201</v>
      </c>
      <c r="D75" s="359">
        <v>4.9385438905797101E-2</v>
      </c>
      <c r="E75" s="190">
        <v>1.1304153197972899</v>
      </c>
      <c r="F75" s="359">
        <v>5.0906397943513398E-2</v>
      </c>
      <c r="G75" s="190">
        <v>1.14872662160334</v>
      </c>
      <c r="H75" s="367">
        <v>5.1337372570257403E-2</v>
      </c>
    </row>
    <row r="76" spans="1:8" ht="13" customHeight="1" x14ac:dyDescent="0.25">
      <c r="A76" s="26" t="s">
        <v>415</v>
      </c>
      <c r="B76" s="188">
        <v>1</v>
      </c>
      <c r="C76" s="190">
        <v>1.1069260726999399</v>
      </c>
      <c r="D76" s="359">
        <v>5.1396425372305099E-2</v>
      </c>
      <c r="E76" s="190">
        <v>1.1205679461397899</v>
      </c>
      <c r="F76" s="359">
        <v>5.1024688041751601E-2</v>
      </c>
      <c r="G76" s="190">
        <v>1.10845715733213</v>
      </c>
      <c r="H76" s="367">
        <v>4.8142512143768398E-2</v>
      </c>
    </row>
    <row r="77" spans="1:8" ht="13" customHeight="1" x14ac:dyDescent="0.25">
      <c r="A77" s="26" t="s">
        <v>417</v>
      </c>
      <c r="B77" s="188">
        <v>1</v>
      </c>
      <c r="C77" s="190">
        <v>0.99999995995469504</v>
      </c>
      <c r="D77" s="359">
        <v>1.172761864271E-7</v>
      </c>
      <c r="E77" s="190">
        <v>0.99999995864473401</v>
      </c>
      <c r="F77" s="359">
        <v>1.0250217925722499E-7</v>
      </c>
      <c r="G77" s="190">
        <v>1.00000000954376</v>
      </c>
      <c r="H77" s="367">
        <v>8.9064894516396796E-8</v>
      </c>
    </row>
    <row r="78" spans="1:8" ht="13" customHeight="1" x14ac:dyDescent="0.25">
      <c r="A78" s="26" t="s">
        <v>423</v>
      </c>
      <c r="B78" s="188">
        <v>1</v>
      </c>
      <c r="C78" s="190">
        <v>1.11823360382754</v>
      </c>
      <c r="D78" s="359">
        <v>4.6451487402516402E-2</v>
      </c>
      <c r="E78" s="190">
        <v>1.1161360881612801</v>
      </c>
      <c r="F78" s="359">
        <v>4.6825909600169198E-2</v>
      </c>
      <c r="G78" s="190">
        <v>1.0791757890706799</v>
      </c>
      <c r="H78" s="367">
        <v>4.1786248755740198E-2</v>
      </c>
    </row>
    <row r="79" spans="1:8" ht="13" customHeight="1" x14ac:dyDescent="0.25">
      <c r="A79" s="26" t="s">
        <v>428</v>
      </c>
      <c r="B79" s="188">
        <v>1</v>
      </c>
      <c r="C79" s="190">
        <v>1.21088378530837</v>
      </c>
      <c r="D79" s="359">
        <v>7.9299307361598098E-2</v>
      </c>
      <c r="E79" s="190">
        <v>1.2060825397119299</v>
      </c>
      <c r="F79" s="359">
        <v>6.5356538511272294E-2</v>
      </c>
      <c r="G79" s="190">
        <v>1.1998308026943501</v>
      </c>
      <c r="H79" s="367">
        <v>6.4600037157160103E-2</v>
      </c>
    </row>
    <row r="80" spans="1:8" ht="13" customHeight="1" x14ac:dyDescent="0.25">
      <c r="A80" s="26" t="s">
        <v>433</v>
      </c>
      <c r="B80" s="188">
        <v>1</v>
      </c>
      <c r="C80" s="190">
        <v>1.03470046093206</v>
      </c>
      <c r="D80" s="359">
        <v>4.5309232161443301E-2</v>
      </c>
      <c r="E80" s="190">
        <v>1.0325562191064499</v>
      </c>
      <c r="F80" s="359">
        <v>4.3004744903729603E-2</v>
      </c>
      <c r="G80" s="190">
        <v>1.0202669512760101</v>
      </c>
      <c r="H80" s="367">
        <v>4.4927978557943699E-2</v>
      </c>
    </row>
    <row r="81" spans="1:8" ht="13" customHeight="1" x14ac:dyDescent="0.25">
      <c r="A81" s="26" t="s">
        <v>435</v>
      </c>
      <c r="B81" s="188">
        <v>1</v>
      </c>
      <c r="C81" s="190">
        <v>1.2624771475112599</v>
      </c>
      <c r="D81" s="359">
        <v>8.0550266321797695E-2</v>
      </c>
      <c r="E81" s="190">
        <v>1.2630672979506199</v>
      </c>
      <c r="F81" s="359">
        <v>8.2490892765446494E-2</v>
      </c>
      <c r="G81" s="190">
        <v>1.17422711499823</v>
      </c>
      <c r="H81" s="367">
        <v>7.2675638377122501E-2</v>
      </c>
    </row>
    <row r="82" spans="1:8" ht="13" customHeight="1" x14ac:dyDescent="0.25">
      <c r="A82" s="26" t="s">
        <v>437</v>
      </c>
      <c r="B82" s="188">
        <v>1</v>
      </c>
      <c r="C82" s="190">
        <v>1.04434593609888</v>
      </c>
      <c r="D82" s="359">
        <v>4.35278131626919E-2</v>
      </c>
      <c r="E82" s="190">
        <v>1.0561908709080201</v>
      </c>
      <c r="F82" s="359">
        <v>4.0333833080588501E-2</v>
      </c>
      <c r="G82" s="190">
        <v>1.01050565144988</v>
      </c>
      <c r="H82" s="367">
        <v>3.2665122879490603E-2</v>
      </c>
    </row>
    <row r="83" spans="1:8" ht="13" customHeight="1" x14ac:dyDescent="0.25">
      <c r="A83" s="26" t="s">
        <v>438</v>
      </c>
      <c r="B83" s="188">
        <v>1</v>
      </c>
      <c r="C83" s="190">
        <v>1.1182939464319399</v>
      </c>
      <c r="D83" s="359">
        <v>6.0854481416855601E-2</v>
      </c>
      <c r="E83" s="190">
        <v>1.1126431049912699</v>
      </c>
      <c r="F83" s="359">
        <v>6.2026517736620303E-2</v>
      </c>
      <c r="G83" s="190">
        <v>1.1298642244647801</v>
      </c>
      <c r="H83" s="367">
        <v>7.4491117571292897E-2</v>
      </c>
    </row>
    <row r="84" spans="1:8" ht="13" customHeight="1" x14ac:dyDescent="0.25">
      <c r="A84" s="62" t="s">
        <v>449</v>
      </c>
      <c r="B84" s="189">
        <v>1</v>
      </c>
      <c r="C84" s="194">
        <v>1.1121759274702601</v>
      </c>
      <c r="D84" s="363">
        <v>1.5379750471663E-2</v>
      </c>
      <c r="E84" s="194">
        <v>1.1121412899990299</v>
      </c>
      <c r="F84" s="363">
        <v>1.5035135328365199E-2</v>
      </c>
      <c r="G84" s="194">
        <v>1.0906429662667501</v>
      </c>
      <c r="H84" s="368">
        <v>1.4910912729096899E-2</v>
      </c>
    </row>
    <row r="85" spans="1:8" ht="13" customHeight="1" x14ac:dyDescent="0.25">
      <c r="A85" s="26" t="s">
        <v>121</v>
      </c>
      <c r="B85" s="188">
        <v>1</v>
      </c>
      <c r="C85" s="190">
        <v>1.0131089223946199</v>
      </c>
      <c r="D85" s="359">
        <v>3.1270312898920898E-2</v>
      </c>
      <c r="E85" s="190">
        <v>1.01256281678589</v>
      </c>
      <c r="F85" s="359">
        <v>3.3225545068124203E-2</v>
      </c>
      <c r="G85" s="190">
        <v>0.99556807278418302</v>
      </c>
      <c r="H85" s="367">
        <v>3.3683101850760302E-2</v>
      </c>
    </row>
    <row r="86" spans="1:8" ht="13" customHeight="1" x14ac:dyDescent="0.25">
      <c r="A86" s="26" t="s">
        <v>446</v>
      </c>
      <c r="B86" s="188">
        <v>1</v>
      </c>
      <c r="C86" s="190">
        <v>1.11440455392259</v>
      </c>
      <c r="D86" s="359">
        <v>6.70317344772801E-2</v>
      </c>
      <c r="E86" s="190">
        <v>1.0989879227988999</v>
      </c>
      <c r="F86" s="359">
        <v>6.6406971989027702E-2</v>
      </c>
      <c r="G86" s="190">
        <v>1.0493704212338399</v>
      </c>
      <c r="H86" s="367">
        <v>7.6225822968216894E-2</v>
      </c>
    </row>
    <row r="87" spans="1:8" ht="13" customHeight="1" x14ac:dyDescent="0.25">
      <c r="A87" s="27" t="s">
        <v>447</v>
      </c>
      <c r="B87" s="203">
        <v>1</v>
      </c>
      <c r="C87" s="201">
        <v>1.0995423495819301</v>
      </c>
      <c r="D87" s="364">
        <v>5.6209940980467298E-2</v>
      </c>
      <c r="E87" s="201">
        <v>1.0990510633489099</v>
      </c>
      <c r="F87" s="364">
        <v>5.9262673765631102E-2</v>
      </c>
      <c r="G87" s="201">
        <v>1.0787539626048499</v>
      </c>
      <c r="H87" s="372">
        <v>5.4078560220215899E-2</v>
      </c>
    </row>
    <row r="88" spans="1:8" ht="13" customHeight="1" x14ac:dyDescent="0.25">
      <c r="A88" s="26"/>
      <c r="B88" s="96"/>
      <c r="C88" s="190" t="s">
        <v>2114</v>
      </c>
      <c r="D88" s="359" t="s">
        <v>2115</v>
      </c>
      <c r="E88" s="190" t="s">
        <v>2116</v>
      </c>
      <c r="F88" s="359" t="s">
        <v>2117</v>
      </c>
      <c r="G88" s="190" t="s">
        <v>2118</v>
      </c>
      <c r="H88" s="367" t="s">
        <v>2119</v>
      </c>
    </row>
    <row r="89" spans="1:8" ht="13" customHeight="1" x14ac:dyDescent="0.25">
      <c r="A89" s="26" t="s">
        <v>404</v>
      </c>
      <c r="B89" s="96">
        <v>3</v>
      </c>
      <c r="C89" s="190">
        <v>1.0336787099857001</v>
      </c>
      <c r="D89" s="359">
        <v>8.3631655825972498E-2</v>
      </c>
      <c r="E89" s="190">
        <v>1.0364759553462199</v>
      </c>
      <c r="F89" s="359">
        <v>7.3230490373138696E-2</v>
      </c>
      <c r="G89" s="190">
        <v>1.1075417603292099</v>
      </c>
      <c r="H89" s="367">
        <v>4.4937487794288501E-2</v>
      </c>
    </row>
    <row r="90" spans="1:8" ht="13" customHeight="1" x14ac:dyDescent="0.25">
      <c r="A90" s="26" t="s">
        <v>407</v>
      </c>
      <c r="B90" s="96">
        <v>3</v>
      </c>
      <c r="C90" s="190">
        <v>1.2242736562477801</v>
      </c>
      <c r="D90" s="359">
        <v>7.522266004691E-2</v>
      </c>
      <c r="E90" s="190">
        <v>1.2386218048286599</v>
      </c>
      <c r="F90" s="359">
        <v>8.08526638199321E-2</v>
      </c>
      <c r="G90" s="190">
        <v>1.1247759220828499</v>
      </c>
      <c r="H90" s="367">
        <v>7.2455090461017099E-2</v>
      </c>
    </row>
    <row r="91" spans="1:8" ht="13" customHeight="1" x14ac:dyDescent="0.25">
      <c r="A91" s="26" t="s">
        <v>124</v>
      </c>
      <c r="B91" s="96">
        <v>3</v>
      </c>
      <c r="C91" s="190">
        <v>1.0595274545929501</v>
      </c>
      <c r="D91" s="359">
        <v>3.93915743359066E-2</v>
      </c>
      <c r="E91" s="190">
        <v>1.0803776235078699</v>
      </c>
      <c r="F91" s="359">
        <v>4.11701829630274E-2</v>
      </c>
      <c r="G91" s="190">
        <v>1.0523882491779899</v>
      </c>
      <c r="H91" s="367">
        <v>4.0004369824641103E-2</v>
      </c>
    </row>
    <row r="92" spans="1:8" ht="13" customHeight="1" x14ac:dyDescent="0.25">
      <c r="A92" s="26" t="s">
        <v>426</v>
      </c>
      <c r="B92" s="96">
        <v>3</v>
      </c>
      <c r="C92" s="190">
        <v>0.96006637806891004</v>
      </c>
      <c r="D92" s="359">
        <v>4.7503573807678202E-2</v>
      </c>
      <c r="E92" s="190">
        <v>0.95612884343599702</v>
      </c>
      <c r="F92" s="359">
        <v>4.7514900023421097E-2</v>
      </c>
      <c r="G92" s="190">
        <v>0.93469752619047197</v>
      </c>
      <c r="H92" s="367">
        <v>4.45211160098265E-2</v>
      </c>
    </row>
    <row r="93" spans="1:8" ht="13" customHeight="1" x14ac:dyDescent="0.25">
      <c r="A93" s="26" t="s">
        <v>428</v>
      </c>
      <c r="B93" s="96">
        <v>3</v>
      </c>
      <c r="C93" s="190">
        <v>1.0321716759223301</v>
      </c>
      <c r="D93" s="359">
        <v>6.6106529716088602E-2</v>
      </c>
      <c r="E93" s="190">
        <v>1.0318003580000099</v>
      </c>
      <c r="F93" s="359">
        <v>9.9261968102671905E-2</v>
      </c>
      <c r="G93" s="190">
        <v>1.0405977966589599</v>
      </c>
      <c r="H93" s="367">
        <v>7.7746978093482605E-2</v>
      </c>
    </row>
    <row r="94" spans="1:8" ht="13" customHeight="1" x14ac:dyDescent="0.25">
      <c r="A94" s="26" t="s">
        <v>433</v>
      </c>
      <c r="B94" s="96">
        <v>3</v>
      </c>
      <c r="C94" s="190">
        <v>1.0056751797477701</v>
      </c>
      <c r="D94" s="359">
        <v>0.19623681723367301</v>
      </c>
      <c r="E94" s="190">
        <v>1.0110122337132399</v>
      </c>
      <c r="F94" s="359">
        <v>0.20187482121356901</v>
      </c>
      <c r="G94" s="190">
        <v>0.97318834876497295</v>
      </c>
      <c r="H94" s="367">
        <v>0.19842084328232501</v>
      </c>
    </row>
    <row r="95" spans="1:8" ht="13" customHeight="1" x14ac:dyDescent="0.25">
      <c r="A95" s="26" t="s">
        <v>437</v>
      </c>
      <c r="B95" s="96">
        <v>3</v>
      </c>
      <c r="C95" s="190">
        <v>1.1475140786779301</v>
      </c>
      <c r="D95" s="359">
        <v>4.4913998743385801E-2</v>
      </c>
      <c r="E95" s="190">
        <v>1.1342090929952799</v>
      </c>
      <c r="F95" s="359">
        <v>4.0399589336550003E-2</v>
      </c>
      <c r="G95" s="190">
        <v>1.1104284217349401</v>
      </c>
      <c r="H95" s="367">
        <v>4.1229806883525698E-2</v>
      </c>
    </row>
    <row r="96" spans="1:8" ht="13" customHeight="1" x14ac:dyDescent="0.25">
      <c r="A96" s="26" t="s">
        <v>438</v>
      </c>
      <c r="B96" s="96">
        <v>3</v>
      </c>
      <c r="C96" s="190">
        <v>1.1727838847161001</v>
      </c>
      <c r="D96" s="359">
        <v>6.79429076002495E-2</v>
      </c>
      <c r="E96" s="190">
        <v>1.15555656245437</v>
      </c>
      <c r="F96" s="359">
        <v>6.7517383485582103E-2</v>
      </c>
      <c r="G96" s="190">
        <v>1.0889395781901601</v>
      </c>
      <c r="H96" s="367">
        <v>6.5650966054770998E-2</v>
      </c>
    </row>
    <row r="97" spans="1:8" ht="13" customHeight="1" x14ac:dyDescent="0.25">
      <c r="A97" s="63" t="s">
        <v>450</v>
      </c>
      <c r="B97" s="207">
        <v>3</v>
      </c>
      <c r="C97" s="208">
        <v>1.07946137724493</v>
      </c>
      <c r="D97" s="366">
        <v>3.2106623094798503E-2</v>
      </c>
      <c r="E97" s="208">
        <v>1.0805228092852099</v>
      </c>
      <c r="F97" s="366">
        <v>3.3691990261837799E-2</v>
      </c>
      <c r="G97" s="208">
        <v>1.0540697003911901</v>
      </c>
      <c r="H97" s="374">
        <v>3.1194191989935699E-2</v>
      </c>
    </row>
    <row r="99" spans="1:8" x14ac:dyDescent="0.25">
      <c r="A99" s="178" t="s">
        <v>662</v>
      </c>
    </row>
    <row r="100" spans="1:8" x14ac:dyDescent="0.25">
      <c r="A100" s="178" t="s">
        <v>668</v>
      </c>
    </row>
    <row r="101" spans="1:8" x14ac:dyDescent="0.25">
      <c r="A101" s="178" t="s">
        <v>669</v>
      </c>
    </row>
    <row r="102" spans="1:8" x14ac:dyDescent="0.25">
      <c r="A102" s="178" t="s">
        <v>670</v>
      </c>
    </row>
    <row r="103" spans="1:8" x14ac:dyDescent="0.25">
      <c r="A103" s="178" t="s">
        <v>459</v>
      </c>
    </row>
    <row r="104" spans="1:8" x14ac:dyDescent="0.25">
      <c r="A104" s="178" t="s">
        <v>460</v>
      </c>
    </row>
    <row r="105" spans="1:8" x14ac:dyDescent="0.25">
      <c r="A105" s="178" t="s">
        <v>461</v>
      </c>
    </row>
    <row r="106" spans="1:8" x14ac:dyDescent="0.25">
      <c r="A106" s="178" t="s">
        <v>462</v>
      </c>
    </row>
    <row r="107" spans="1:8" x14ac:dyDescent="0.25">
      <c r="A107" s="181" t="str">
        <f>HYPERLINK("https://oecdcode.org/disclaimers/cyprus.html", "Information on data for Cyprus: https://oecdcode.org/disclaimers/cyprus.html")</f>
        <v>Information on data for Cyprus: https://oecdcode.org/disclaimers/cyprus.html</v>
      </c>
    </row>
    <row r="108" spans="1:8" x14ac:dyDescent="0.25">
      <c r="A108" s="178" t="s">
        <v>463</v>
      </c>
    </row>
  </sheetData>
  <mergeCells count="5">
    <mergeCell ref="B8:B10"/>
    <mergeCell ref="C9:D9"/>
    <mergeCell ref="E9:F9"/>
    <mergeCell ref="G9:H9"/>
    <mergeCell ref="C8:H8"/>
  </mergeCells>
  <conditionalFormatting sqref="C1:C200">
    <cfRule type="expression" dxfId="231" priority="3">
      <formula>ABS(LN(C1)/(D1/C1))&gt;1.95996398454005</formula>
    </cfRule>
  </conditionalFormatting>
  <conditionalFormatting sqref="E1:E200">
    <cfRule type="expression" dxfId="230" priority="2">
      <formula>ABS(LN(E1)/(F1/E1))&gt;1.95996398454005</formula>
    </cfRule>
  </conditionalFormatting>
  <conditionalFormatting sqref="G1:G200">
    <cfRule type="expression" dxfId="229" priority="1">
      <formula>ABS(LN(G1)/(H1/G1))&gt;1.95996398454005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108"/>
  <sheetViews>
    <sheetView showGridLines="0" zoomScale="80" workbookViewId="0"/>
  </sheetViews>
  <sheetFormatPr defaultColWidth="10.90625" defaultRowHeight="12.5" x14ac:dyDescent="0.25"/>
  <cols>
    <col min="1" max="1" width="30.7265625" customWidth="1"/>
    <col min="2" max="2" width="8.7265625" customWidth="1"/>
  </cols>
  <sheetData>
    <row r="1" spans="1:8" x14ac:dyDescent="0.25">
      <c r="A1" s="41" t="s">
        <v>327</v>
      </c>
    </row>
    <row r="2" spans="1:8" ht="13" x14ac:dyDescent="0.3">
      <c r="A2" s="42" t="s">
        <v>328</v>
      </c>
    </row>
    <row r="3" spans="1:8" ht="13" x14ac:dyDescent="0.3">
      <c r="A3" s="43" t="s">
        <v>538</v>
      </c>
    </row>
    <row r="4" spans="1:8" x14ac:dyDescent="0.25">
      <c r="A4" s="160" t="str">
        <f>HYPERLINK("#'TOC'!A1", "Back to TOC")</f>
        <v>Back to TOC</v>
      </c>
    </row>
    <row r="8" spans="1:8" ht="60" customHeight="1" x14ac:dyDescent="0.25">
      <c r="B8" s="658" t="s">
        <v>388</v>
      </c>
      <c r="C8" s="662" t="s">
        <v>671</v>
      </c>
      <c r="D8" s="662"/>
      <c r="E8" s="662" t="s">
        <v>671</v>
      </c>
      <c r="F8" s="662"/>
      <c r="G8" s="662" t="s">
        <v>671</v>
      </c>
      <c r="H8" s="663"/>
    </row>
    <row r="9" spans="1:8" ht="60" customHeight="1" x14ac:dyDescent="0.25">
      <c r="B9" s="659"/>
      <c r="C9" s="649" t="s">
        <v>666</v>
      </c>
      <c r="D9" s="649"/>
      <c r="E9" s="649" t="s">
        <v>616</v>
      </c>
      <c r="F9" s="649"/>
      <c r="G9" s="649" t="s">
        <v>667</v>
      </c>
      <c r="H9" s="661"/>
    </row>
    <row r="10" spans="1:8" ht="30" customHeight="1" x14ac:dyDescent="0.25">
      <c r="B10" s="660"/>
      <c r="C10" s="144" t="s">
        <v>390</v>
      </c>
      <c r="D10" s="144" t="s">
        <v>389</v>
      </c>
      <c r="E10" s="144" t="s">
        <v>390</v>
      </c>
      <c r="F10" s="144" t="s">
        <v>389</v>
      </c>
      <c r="G10" s="144" t="s">
        <v>390</v>
      </c>
      <c r="H10" s="183" t="s">
        <v>389</v>
      </c>
    </row>
    <row r="11" spans="1:8" ht="13" customHeight="1" x14ac:dyDescent="0.25">
      <c r="A11" s="214"/>
      <c r="B11" s="204"/>
      <c r="C11" s="205" t="s">
        <v>2120</v>
      </c>
      <c r="D11" s="381" t="s">
        <v>2121</v>
      </c>
      <c r="E11" s="205" t="s">
        <v>2122</v>
      </c>
      <c r="F11" s="381" t="s">
        <v>2123</v>
      </c>
      <c r="G11" s="205" t="s">
        <v>2124</v>
      </c>
      <c r="H11" s="389" t="s">
        <v>2125</v>
      </c>
    </row>
    <row r="12" spans="1:8" ht="13" customHeight="1" x14ac:dyDescent="0.25">
      <c r="A12" s="26" t="s">
        <v>391</v>
      </c>
      <c r="B12" s="184">
        <v>2</v>
      </c>
      <c r="C12" s="190">
        <v>0.98945572602896403</v>
      </c>
      <c r="D12" s="375">
        <v>1.77075517738873E-2</v>
      </c>
      <c r="E12" s="190">
        <v>0.99258224019221197</v>
      </c>
      <c r="F12" s="375">
        <v>1.81446208013867E-2</v>
      </c>
      <c r="G12" s="190">
        <v>0.98966332488102904</v>
      </c>
      <c r="H12" s="383">
        <v>2.3340106190080701E-2</v>
      </c>
    </row>
    <row r="13" spans="1:8" ht="13" customHeight="1" x14ac:dyDescent="0.25">
      <c r="A13" s="26" t="s">
        <v>392</v>
      </c>
      <c r="B13" s="184">
        <v>2</v>
      </c>
      <c r="C13" s="190">
        <v>1.02796291898737</v>
      </c>
      <c r="D13" s="375">
        <v>5.5170293918156404E-3</v>
      </c>
      <c r="E13" s="190">
        <v>1.0267831817967199</v>
      </c>
      <c r="F13" s="375">
        <v>5.6040927617397604E-3</v>
      </c>
      <c r="G13" s="190">
        <v>1.01569650506356</v>
      </c>
      <c r="H13" s="383">
        <v>5.2198468303119704E-3</v>
      </c>
    </row>
    <row r="14" spans="1:8" ht="13" customHeight="1" x14ac:dyDescent="0.25">
      <c r="A14" s="26" t="s">
        <v>393</v>
      </c>
      <c r="B14" s="184">
        <v>2</v>
      </c>
      <c r="C14" s="190">
        <v>1.01832610485093</v>
      </c>
      <c r="D14" s="375">
        <v>5.1470316683509196E-3</v>
      </c>
      <c r="E14" s="190">
        <v>1.0184716373887299</v>
      </c>
      <c r="F14" s="375">
        <v>5.0456746806397702E-3</v>
      </c>
      <c r="G14" s="190">
        <v>1.0092791606901901</v>
      </c>
      <c r="H14" s="383">
        <v>4.3088215774131902E-3</v>
      </c>
    </row>
    <row r="15" spans="1:8" ht="13" customHeight="1" x14ac:dyDescent="0.25">
      <c r="A15" s="26" t="s">
        <v>394</v>
      </c>
      <c r="B15" s="184">
        <v>2</v>
      </c>
      <c r="C15" s="190">
        <v>0.99041055972945502</v>
      </c>
      <c r="D15" s="375">
        <v>1.50808043232846E-2</v>
      </c>
      <c r="E15" s="190">
        <v>0.993104132192967</v>
      </c>
      <c r="F15" s="375">
        <v>1.42520519357556E-2</v>
      </c>
      <c r="G15" s="190">
        <v>0.995930313011815</v>
      </c>
      <c r="H15" s="383">
        <v>1.08387022436313E-2</v>
      </c>
    </row>
    <row r="16" spans="1:8" ht="13" customHeight="1" x14ac:dyDescent="0.25">
      <c r="A16" s="26" t="s">
        <v>395</v>
      </c>
      <c r="B16" s="184">
        <v>2</v>
      </c>
      <c r="C16" s="190">
        <v>1.00600847293313</v>
      </c>
      <c r="D16" s="375">
        <v>6.6468345789878298E-3</v>
      </c>
      <c r="E16" s="190">
        <v>1.0115833644905801</v>
      </c>
      <c r="F16" s="375">
        <v>6.6403732981059997E-3</v>
      </c>
      <c r="G16" s="190">
        <v>1.01258039249708</v>
      </c>
      <c r="H16" s="383">
        <v>6.4015736900534196E-3</v>
      </c>
    </row>
    <row r="17" spans="1:8" ht="13" customHeight="1" x14ac:dyDescent="0.25">
      <c r="A17" s="26" t="s">
        <v>396</v>
      </c>
      <c r="B17" s="184">
        <v>2</v>
      </c>
      <c r="C17" s="190">
        <v>1.0009674469307701</v>
      </c>
      <c r="D17" s="375">
        <v>4.81293054830463E-3</v>
      </c>
      <c r="E17" s="190">
        <v>1.0015298039265501</v>
      </c>
      <c r="F17" s="375">
        <v>4.8828760961882401E-3</v>
      </c>
      <c r="G17" s="190">
        <v>1.0028619205320599</v>
      </c>
      <c r="H17" s="383">
        <v>4.2702029086060002E-3</v>
      </c>
    </row>
    <row r="18" spans="1:8" ht="13" customHeight="1" x14ac:dyDescent="0.25">
      <c r="A18" s="210" t="s">
        <v>397</v>
      </c>
      <c r="B18" s="184">
        <v>2</v>
      </c>
      <c r="C18" s="190">
        <v>1.00280428886833</v>
      </c>
      <c r="D18" s="375">
        <v>6.1016071734851596E-3</v>
      </c>
      <c r="E18" s="190">
        <v>1.0047327718677499</v>
      </c>
      <c r="F18" s="375">
        <v>6.36809268764057E-3</v>
      </c>
      <c r="G18" s="190">
        <v>1.0064541478499001</v>
      </c>
      <c r="H18" s="383">
        <v>6.3273956247022201E-3</v>
      </c>
    </row>
    <row r="19" spans="1:8" ht="13" customHeight="1" x14ac:dyDescent="0.25">
      <c r="A19" s="210" t="s">
        <v>398</v>
      </c>
      <c r="B19" s="184">
        <v>2</v>
      </c>
      <c r="C19" s="190">
        <v>1.01197573300397</v>
      </c>
      <c r="D19" s="375">
        <v>7.4605317329484201E-3</v>
      </c>
      <c r="E19" s="190">
        <v>1.01073141019112</v>
      </c>
      <c r="F19" s="375">
        <v>7.5606468474193403E-3</v>
      </c>
      <c r="G19" s="190">
        <v>1.0058170161242801</v>
      </c>
      <c r="H19" s="383">
        <v>5.5792586327009699E-3</v>
      </c>
    </row>
    <row r="20" spans="1:8" ht="13" customHeight="1" x14ac:dyDescent="0.25">
      <c r="A20" s="26" t="s">
        <v>399</v>
      </c>
      <c r="B20" s="184">
        <v>2</v>
      </c>
      <c r="C20" s="190">
        <v>1.0116750772141401</v>
      </c>
      <c r="D20" s="375">
        <v>4.60550300666488E-3</v>
      </c>
      <c r="E20" s="190">
        <v>1.01296576438311</v>
      </c>
      <c r="F20" s="375">
        <v>4.5991306147813698E-3</v>
      </c>
      <c r="G20" s="190">
        <v>1.0098651968089301</v>
      </c>
      <c r="H20" s="383">
        <v>4.58673509237783E-3</v>
      </c>
    </row>
    <row r="21" spans="1:8" ht="13" customHeight="1" x14ac:dyDescent="0.25">
      <c r="A21" s="26" t="s">
        <v>400</v>
      </c>
      <c r="B21" s="184">
        <v>2</v>
      </c>
      <c r="C21" s="190">
        <v>1.01044129726229</v>
      </c>
      <c r="D21" s="375">
        <v>6.4055255578931297E-3</v>
      </c>
      <c r="E21" s="190">
        <v>1.0114078736724501</v>
      </c>
      <c r="F21" s="375">
        <v>6.6851443316337297E-3</v>
      </c>
      <c r="G21" s="190">
        <v>1.0060362596164401</v>
      </c>
      <c r="H21" s="383">
        <v>6.2412832765138104E-3</v>
      </c>
    </row>
    <row r="22" spans="1:8" ht="13" customHeight="1" x14ac:dyDescent="0.25">
      <c r="A22" s="26" t="s">
        <v>401</v>
      </c>
      <c r="B22" s="184">
        <v>2</v>
      </c>
      <c r="C22" s="190">
        <v>1.01943598263821</v>
      </c>
      <c r="D22" s="375">
        <v>9.2396191787684698E-3</v>
      </c>
      <c r="E22" s="190">
        <v>1.01983567049468</v>
      </c>
      <c r="F22" s="375">
        <v>9.0490918469497104E-3</v>
      </c>
      <c r="G22" s="190">
        <v>1.01715370353727</v>
      </c>
      <c r="H22" s="383">
        <v>9.4970049260911793E-3</v>
      </c>
    </row>
    <row r="23" spans="1:8" ht="13" customHeight="1" x14ac:dyDescent="0.25">
      <c r="A23" s="26" t="s">
        <v>402</v>
      </c>
      <c r="B23" s="184">
        <v>2</v>
      </c>
      <c r="C23" s="190">
        <v>1.0010249029307601</v>
      </c>
      <c r="D23" s="375">
        <v>7.8974917576231304E-3</v>
      </c>
      <c r="E23" s="190">
        <v>1.0016451938844799</v>
      </c>
      <c r="F23" s="375">
        <v>7.5916171454665999E-3</v>
      </c>
      <c r="G23" s="190">
        <v>0.99777677249591501</v>
      </c>
      <c r="H23" s="383">
        <v>7.7731994140282498E-3</v>
      </c>
    </row>
    <row r="24" spans="1:8" ht="13" customHeight="1" x14ac:dyDescent="0.25">
      <c r="A24" s="26" t="s">
        <v>403</v>
      </c>
      <c r="B24" s="184">
        <v>2</v>
      </c>
      <c r="C24" s="190">
        <v>1.0226765107654501</v>
      </c>
      <c r="D24" s="375">
        <v>6.18037459717952E-3</v>
      </c>
      <c r="E24" s="190">
        <v>1.02487201655114</v>
      </c>
      <c r="F24" s="375">
        <v>6.3929078274480404E-3</v>
      </c>
      <c r="G24" s="190">
        <v>1.0235086429078</v>
      </c>
      <c r="H24" s="383">
        <v>6.3354491453972003E-3</v>
      </c>
    </row>
    <row r="25" spans="1:8" ht="13" customHeight="1" x14ac:dyDescent="0.25">
      <c r="A25" s="26" t="s">
        <v>404</v>
      </c>
      <c r="B25" s="184">
        <v>2</v>
      </c>
      <c r="C25" s="190">
        <v>0.997054233558896</v>
      </c>
      <c r="D25" s="375">
        <v>1.5108438915911401E-2</v>
      </c>
      <c r="E25" s="190">
        <v>1.0002844299845</v>
      </c>
      <c r="F25" s="375">
        <v>1.4668193711306799E-2</v>
      </c>
      <c r="G25" s="190">
        <v>1.00030512062437</v>
      </c>
      <c r="H25" s="383">
        <v>1.5391172420949501E-2</v>
      </c>
    </row>
    <row r="26" spans="1:8" ht="13" customHeight="1" x14ac:dyDescent="0.25">
      <c r="A26" s="26" t="s">
        <v>405</v>
      </c>
      <c r="B26" s="184">
        <v>2</v>
      </c>
      <c r="C26" s="190">
        <v>1.00618205128858</v>
      </c>
      <c r="D26" s="375">
        <v>6.0388230932818298E-3</v>
      </c>
      <c r="E26" s="190">
        <v>1.0074798711049799</v>
      </c>
      <c r="F26" s="375">
        <v>6.0210318200992303E-3</v>
      </c>
      <c r="G26" s="190">
        <v>1.00514722665409</v>
      </c>
      <c r="H26" s="383">
        <v>6.1369548295529402E-3</v>
      </c>
    </row>
    <row r="27" spans="1:8" ht="13" customHeight="1" x14ac:dyDescent="0.25">
      <c r="A27" s="26" t="s">
        <v>406</v>
      </c>
      <c r="B27" s="184">
        <v>2</v>
      </c>
      <c r="C27" s="190">
        <v>1.0243019989559501</v>
      </c>
      <c r="D27" s="375">
        <v>6.1243519597182199E-3</v>
      </c>
      <c r="E27" s="190">
        <v>1.02569176425849</v>
      </c>
      <c r="F27" s="375">
        <v>6.8630318236910003E-3</v>
      </c>
      <c r="G27" s="190">
        <v>1.01390169508525</v>
      </c>
      <c r="H27" s="383">
        <v>6.2010792972226102E-3</v>
      </c>
    </row>
    <row r="28" spans="1:8" ht="13" customHeight="1" x14ac:dyDescent="0.25">
      <c r="A28" s="26" t="s">
        <v>407</v>
      </c>
      <c r="B28" s="184">
        <v>2</v>
      </c>
      <c r="C28" s="190">
        <v>1.01736321101578</v>
      </c>
      <c r="D28" s="375">
        <v>7.6001649247650002E-3</v>
      </c>
      <c r="E28" s="190">
        <v>1.0175159212528599</v>
      </c>
      <c r="F28" s="375">
        <v>7.7820511343609398E-3</v>
      </c>
      <c r="G28" s="190">
        <v>1.0111235537262599</v>
      </c>
      <c r="H28" s="383">
        <v>8.2884379192939197E-3</v>
      </c>
    </row>
    <row r="29" spans="1:8" ht="13" customHeight="1" x14ac:dyDescent="0.25">
      <c r="A29" s="26" t="s">
        <v>408</v>
      </c>
      <c r="B29" s="184">
        <v>2</v>
      </c>
      <c r="C29" s="190">
        <v>0.99168899098891405</v>
      </c>
      <c r="D29" s="375">
        <v>6.8806973490698198E-3</v>
      </c>
      <c r="E29" s="190">
        <v>0.98958388411647003</v>
      </c>
      <c r="F29" s="375">
        <v>7.7818700008546998E-3</v>
      </c>
      <c r="G29" s="190">
        <v>0.98530476555989299</v>
      </c>
      <c r="H29" s="383">
        <v>7.3373772053666698E-3</v>
      </c>
    </row>
    <row r="30" spans="1:8" ht="13" customHeight="1" x14ac:dyDescent="0.25">
      <c r="A30" s="26" t="s">
        <v>409</v>
      </c>
      <c r="B30" s="184">
        <v>2</v>
      </c>
      <c r="C30" s="190">
        <v>1.00367068218816</v>
      </c>
      <c r="D30" s="375">
        <v>3.52378086912981E-3</v>
      </c>
      <c r="E30" s="190">
        <v>1.0034842100318999</v>
      </c>
      <c r="F30" s="375">
        <v>3.5692909497506199E-3</v>
      </c>
      <c r="G30" s="190">
        <v>1.0011777107414701</v>
      </c>
      <c r="H30" s="383">
        <v>3.6813714226443901E-3</v>
      </c>
    </row>
    <row r="31" spans="1:8" ht="13" customHeight="1" x14ac:dyDescent="0.25">
      <c r="A31" s="26" t="s">
        <v>410</v>
      </c>
      <c r="B31" s="184">
        <v>2</v>
      </c>
      <c r="C31" s="190">
        <v>1.0094014479272899</v>
      </c>
      <c r="D31" s="375">
        <v>5.9955641327340001E-3</v>
      </c>
      <c r="E31" s="190">
        <v>1.0095847518989201</v>
      </c>
      <c r="F31" s="375">
        <v>6.1224203033313296E-3</v>
      </c>
      <c r="G31" s="190">
        <v>1.0052966594050901</v>
      </c>
      <c r="H31" s="383">
        <v>6.3138818931506302E-3</v>
      </c>
    </row>
    <row r="32" spans="1:8" ht="13" customHeight="1" x14ac:dyDescent="0.25">
      <c r="A32" s="26" t="s">
        <v>411</v>
      </c>
      <c r="B32" s="184">
        <v>2</v>
      </c>
      <c r="C32" s="190">
        <v>1.01809918369658</v>
      </c>
      <c r="D32" s="375">
        <v>8.0471975326787196E-3</v>
      </c>
      <c r="E32" s="190">
        <v>1.0186091335882901</v>
      </c>
      <c r="F32" s="375">
        <v>8.1662594765460894E-3</v>
      </c>
      <c r="G32" s="190">
        <v>1.00252196117811</v>
      </c>
      <c r="H32" s="383">
        <v>8.4675351025403599E-3</v>
      </c>
    </row>
    <row r="33" spans="1:8" ht="13" customHeight="1" x14ac:dyDescent="0.25">
      <c r="A33" s="26" t="s">
        <v>412</v>
      </c>
      <c r="B33" s="184">
        <v>2</v>
      </c>
      <c r="C33" s="190">
        <v>0.99545939134904005</v>
      </c>
      <c r="D33" s="375">
        <v>7.4264608691582404E-3</v>
      </c>
      <c r="E33" s="190">
        <v>0.99300962843921403</v>
      </c>
      <c r="F33" s="375">
        <v>7.5093358940649703E-3</v>
      </c>
      <c r="G33" s="190">
        <v>0.98783755020777997</v>
      </c>
      <c r="H33" s="383">
        <v>8.4653921181694798E-3</v>
      </c>
    </row>
    <row r="34" spans="1:8" ht="13" customHeight="1" x14ac:dyDescent="0.25">
      <c r="A34" s="26" t="s">
        <v>413</v>
      </c>
      <c r="B34" s="184">
        <v>2</v>
      </c>
      <c r="C34" s="190">
        <v>1.0159571591305701</v>
      </c>
      <c r="D34" s="375">
        <v>5.6981432940452102E-3</v>
      </c>
      <c r="E34" s="190">
        <v>1.0190968089297701</v>
      </c>
      <c r="F34" s="375">
        <v>6.1475367104634696E-3</v>
      </c>
      <c r="G34" s="190">
        <v>1.0224583461607899</v>
      </c>
      <c r="H34" s="383">
        <v>6.5840427098757199E-3</v>
      </c>
    </row>
    <row r="35" spans="1:8" ht="13" customHeight="1" x14ac:dyDescent="0.25">
      <c r="A35" s="26" t="s">
        <v>414</v>
      </c>
      <c r="B35" s="184">
        <v>2</v>
      </c>
      <c r="C35" s="190">
        <v>1.01085070098678</v>
      </c>
      <c r="D35" s="375">
        <v>5.9829361854646101E-3</v>
      </c>
      <c r="E35" s="190">
        <v>1.0120153736592099</v>
      </c>
      <c r="F35" s="375">
        <v>5.9922876484868699E-3</v>
      </c>
      <c r="G35" s="190">
        <v>1.0085883251187699</v>
      </c>
      <c r="H35" s="383">
        <v>5.3923180501006503E-3</v>
      </c>
    </row>
    <row r="36" spans="1:8" ht="13" customHeight="1" x14ac:dyDescent="0.25">
      <c r="A36" s="26" t="s">
        <v>415</v>
      </c>
      <c r="B36" s="184">
        <v>2</v>
      </c>
      <c r="C36" s="190">
        <v>1.00789360246091</v>
      </c>
      <c r="D36" s="375">
        <v>6.06624236881318E-3</v>
      </c>
      <c r="E36" s="190">
        <v>1.00608592107576</v>
      </c>
      <c r="F36" s="375">
        <v>5.9289206111423701E-3</v>
      </c>
      <c r="G36" s="190">
        <v>1.0070243852918599</v>
      </c>
      <c r="H36" s="383">
        <v>5.83290909515175E-3</v>
      </c>
    </row>
    <row r="37" spans="1:8" ht="13" customHeight="1" x14ac:dyDescent="0.25">
      <c r="A37" s="26" t="s">
        <v>416</v>
      </c>
      <c r="B37" s="184">
        <v>2</v>
      </c>
      <c r="C37" s="190">
        <v>1.01364310349242</v>
      </c>
      <c r="D37" s="375">
        <v>3.1854755104376402E-3</v>
      </c>
      <c r="E37" s="190">
        <v>1.01386263602361</v>
      </c>
      <c r="F37" s="375">
        <v>3.6404606922470599E-3</v>
      </c>
      <c r="G37" s="190">
        <v>1.01624351024195</v>
      </c>
      <c r="H37" s="383">
        <v>4.2550111282047597E-3</v>
      </c>
    </row>
    <row r="38" spans="1:8" ht="13" customHeight="1" x14ac:dyDescent="0.25">
      <c r="A38" s="26" t="s">
        <v>417</v>
      </c>
      <c r="B38" s="184">
        <v>2</v>
      </c>
      <c r="C38" s="190">
        <v>1.00276957426228</v>
      </c>
      <c r="D38" s="375">
        <v>1.23251000340756E-2</v>
      </c>
      <c r="E38" s="190">
        <v>0.99360967896430497</v>
      </c>
      <c r="F38" s="375">
        <v>1.19817738182864E-2</v>
      </c>
      <c r="G38" s="190">
        <v>1.00404926421896</v>
      </c>
      <c r="H38" s="383">
        <v>6.6494147017671498E-3</v>
      </c>
    </row>
    <row r="39" spans="1:8" ht="13" customHeight="1" x14ac:dyDescent="0.25">
      <c r="A39" s="26" t="s">
        <v>418</v>
      </c>
      <c r="B39" s="184">
        <v>2</v>
      </c>
      <c r="C39" s="190">
        <v>1.0065143539578301</v>
      </c>
      <c r="D39" s="375">
        <v>9.1154798752533499E-3</v>
      </c>
      <c r="E39" s="190">
        <v>1.0074779518530199</v>
      </c>
      <c r="F39" s="375">
        <v>9.2917212981393701E-3</v>
      </c>
      <c r="G39" s="190">
        <v>1.00593342943467</v>
      </c>
      <c r="H39" s="383">
        <v>1.04003626826945E-2</v>
      </c>
    </row>
    <row r="40" spans="1:8" ht="13" customHeight="1" x14ac:dyDescent="0.25">
      <c r="A40" s="26" t="s">
        <v>419</v>
      </c>
      <c r="B40" s="184">
        <v>2</v>
      </c>
      <c r="C40" s="190">
        <v>1.0054574305152899</v>
      </c>
      <c r="D40" s="375">
        <v>5.48883264524575E-3</v>
      </c>
      <c r="E40" s="190">
        <v>1.0076462387917999</v>
      </c>
      <c r="F40" s="375">
        <v>6.1654715423304397E-3</v>
      </c>
      <c r="G40" s="190">
        <v>1.01283631833836</v>
      </c>
      <c r="H40" s="383">
        <v>6.1330481851892696E-3</v>
      </c>
    </row>
    <row r="41" spans="1:8" ht="13" customHeight="1" x14ac:dyDescent="0.25">
      <c r="A41" s="26" t="s">
        <v>420</v>
      </c>
      <c r="B41" s="184">
        <v>2</v>
      </c>
      <c r="C41" s="190">
        <v>1.02396974752197</v>
      </c>
      <c r="D41" s="375">
        <v>8.4802846365415897E-3</v>
      </c>
      <c r="E41" s="190">
        <v>1.02333182705198</v>
      </c>
      <c r="F41" s="375">
        <v>7.2312125772248104E-3</v>
      </c>
      <c r="G41" s="190">
        <v>1.0251390405913401</v>
      </c>
      <c r="H41" s="383">
        <v>6.8187048843168004E-3</v>
      </c>
    </row>
    <row r="42" spans="1:8" ht="13" customHeight="1" x14ac:dyDescent="0.25">
      <c r="A42" s="26" t="s">
        <v>421</v>
      </c>
      <c r="B42" s="184">
        <v>2</v>
      </c>
      <c r="C42" s="190">
        <v>1.01515637179375</v>
      </c>
      <c r="D42" s="375">
        <v>4.1444963639464304E-3</v>
      </c>
      <c r="E42" s="190">
        <v>1.01698941770291</v>
      </c>
      <c r="F42" s="375">
        <v>4.4436592062330003E-3</v>
      </c>
      <c r="G42" s="190">
        <v>1.0093072543919599</v>
      </c>
      <c r="H42" s="383">
        <v>4.7714163271646596E-3</v>
      </c>
    </row>
    <row r="43" spans="1:8" ht="13" customHeight="1" x14ac:dyDescent="0.25">
      <c r="A43" s="26" t="s">
        <v>422</v>
      </c>
      <c r="B43" s="184">
        <v>2</v>
      </c>
      <c r="C43" s="190">
        <v>0.96680584031093497</v>
      </c>
      <c r="D43" s="375">
        <v>2.13886776822481E-2</v>
      </c>
      <c r="E43" s="190">
        <v>0.96720532464057296</v>
      </c>
      <c r="F43" s="375">
        <v>2.1995270385040001E-2</v>
      </c>
      <c r="G43" s="190">
        <v>0.95267322426978496</v>
      </c>
      <c r="H43" s="383">
        <v>2.9189120267347001E-2</v>
      </c>
    </row>
    <row r="44" spans="1:8" ht="13" customHeight="1" x14ac:dyDescent="0.25">
      <c r="A44" s="26" t="s">
        <v>423</v>
      </c>
      <c r="B44" s="184">
        <v>2</v>
      </c>
      <c r="C44" s="190">
        <v>0.99539443179170894</v>
      </c>
      <c r="D44" s="375">
        <v>4.0587029624564704E-3</v>
      </c>
      <c r="E44" s="190">
        <v>0.99503098498381204</v>
      </c>
      <c r="F44" s="375">
        <v>4.0906151765100198E-3</v>
      </c>
      <c r="G44" s="190">
        <v>0.99314574827508195</v>
      </c>
      <c r="H44" s="383">
        <v>4.6637224529019897E-3</v>
      </c>
    </row>
    <row r="45" spans="1:8" ht="13" customHeight="1" x14ac:dyDescent="0.25">
      <c r="A45" s="26" t="s">
        <v>424</v>
      </c>
      <c r="B45" s="184">
        <v>2</v>
      </c>
      <c r="C45" s="190">
        <v>0.98366753670120799</v>
      </c>
      <c r="D45" s="375">
        <v>7.0705495923130499E-3</v>
      </c>
      <c r="E45" s="190">
        <v>0.98618256155506001</v>
      </c>
      <c r="F45" s="375">
        <v>8.7636759758851195E-3</v>
      </c>
      <c r="G45" s="190">
        <v>0.98844739131040604</v>
      </c>
      <c r="H45" s="383">
        <v>1.15616754953413E-2</v>
      </c>
    </row>
    <row r="46" spans="1:8" ht="13" customHeight="1" x14ac:dyDescent="0.25">
      <c r="A46" s="26" t="s">
        <v>425</v>
      </c>
      <c r="B46" s="184">
        <v>2</v>
      </c>
      <c r="C46" s="190">
        <v>1.0036947801943601</v>
      </c>
      <c r="D46" s="375">
        <v>1.10943364267884E-2</v>
      </c>
      <c r="E46" s="190">
        <v>1.0050987984000801</v>
      </c>
      <c r="F46" s="375">
        <v>1.1170461032284701E-2</v>
      </c>
      <c r="G46" s="190">
        <v>1.0036904559802799</v>
      </c>
      <c r="H46" s="383">
        <v>1.04462591804508E-2</v>
      </c>
    </row>
    <row r="47" spans="1:8" ht="13" customHeight="1" x14ac:dyDescent="0.25">
      <c r="A47" s="26" t="s">
        <v>426</v>
      </c>
      <c r="B47" s="184">
        <v>2</v>
      </c>
      <c r="C47" s="190">
        <v>1.0037719593177801</v>
      </c>
      <c r="D47" s="375">
        <v>4.6565958576366504E-3</v>
      </c>
      <c r="E47" s="190">
        <v>1.00345896154452</v>
      </c>
      <c r="F47" s="375">
        <v>4.7762785703985801E-3</v>
      </c>
      <c r="G47" s="190">
        <v>1.0002464761044401</v>
      </c>
      <c r="H47" s="383">
        <v>5.5622828178276702E-3</v>
      </c>
    </row>
    <row r="48" spans="1:8" ht="13" customHeight="1" x14ac:dyDescent="0.25">
      <c r="A48" s="26" t="s">
        <v>427</v>
      </c>
      <c r="B48" s="184">
        <v>2</v>
      </c>
      <c r="C48" s="190">
        <v>1.00578765564954</v>
      </c>
      <c r="D48" s="375">
        <v>6.9227319219347496E-3</v>
      </c>
      <c r="E48" s="190">
        <v>1.00373132832503</v>
      </c>
      <c r="F48" s="375">
        <v>6.6862602609184304E-3</v>
      </c>
      <c r="G48" s="190">
        <v>0.99407057551427402</v>
      </c>
      <c r="H48" s="383">
        <v>6.9945115006392602E-3</v>
      </c>
    </row>
    <row r="49" spans="1:8" ht="13" customHeight="1" x14ac:dyDescent="0.25">
      <c r="A49" s="26" t="s">
        <v>428</v>
      </c>
      <c r="B49" s="184">
        <v>2</v>
      </c>
      <c r="C49" s="190">
        <v>0.99715288685544101</v>
      </c>
      <c r="D49" s="375">
        <v>8.8635946895153292E-3</v>
      </c>
      <c r="E49" s="190">
        <v>0.99765540969796895</v>
      </c>
      <c r="F49" s="375">
        <v>8.7738500223685408E-3</v>
      </c>
      <c r="G49" s="190">
        <v>0.99718089571998902</v>
      </c>
      <c r="H49" s="383">
        <v>9.0360788030983304E-3</v>
      </c>
    </row>
    <row r="50" spans="1:8" ht="13" customHeight="1" x14ac:dyDescent="0.25">
      <c r="A50" s="26" t="s">
        <v>429</v>
      </c>
      <c r="B50" s="184">
        <v>2</v>
      </c>
      <c r="C50" s="190">
        <v>1.0091250320831899</v>
      </c>
      <c r="D50" s="375">
        <v>5.2808442465843101E-3</v>
      </c>
      <c r="E50" s="190">
        <v>1.00971500897949</v>
      </c>
      <c r="F50" s="375">
        <v>5.58098615496605E-3</v>
      </c>
      <c r="G50" s="190">
        <v>1.00425730531215</v>
      </c>
      <c r="H50" s="383">
        <v>5.7173355790753298E-3</v>
      </c>
    </row>
    <row r="51" spans="1:8" ht="13" customHeight="1" x14ac:dyDescent="0.25">
      <c r="A51" s="26" t="s">
        <v>430</v>
      </c>
      <c r="B51" s="184">
        <v>2</v>
      </c>
      <c r="C51" s="190">
        <v>1.0000000005194001</v>
      </c>
      <c r="D51" s="375">
        <v>1.8474792186226199E-9</v>
      </c>
      <c r="E51" s="190">
        <v>1.0000000007569301</v>
      </c>
      <c r="F51" s="375">
        <v>2.0834717936491498E-9</v>
      </c>
      <c r="G51" s="190">
        <v>1.00000000053112</v>
      </c>
      <c r="H51" s="383">
        <v>1.8994291857417898E-9</v>
      </c>
    </row>
    <row r="52" spans="1:8" ht="13" customHeight="1" x14ac:dyDescent="0.25">
      <c r="A52" s="26" t="s">
        <v>431</v>
      </c>
      <c r="B52" s="184">
        <v>2</v>
      </c>
      <c r="C52" s="190">
        <v>0.96866184722783899</v>
      </c>
      <c r="D52" s="375">
        <v>2.4972919374539701E-2</v>
      </c>
      <c r="E52" s="190">
        <v>0.96705675178630202</v>
      </c>
      <c r="F52" s="375">
        <v>2.6997700094114299E-2</v>
      </c>
      <c r="G52" s="190">
        <v>0.975632764651994</v>
      </c>
      <c r="H52" s="383">
        <v>2.2741395766090099E-2</v>
      </c>
    </row>
    <row r="53" spans="1:8" ht="13" customHeight="1" x14ac:dyDescent="0.25">
      <c r="A53" s="26" t="s">
        <v>432</v>
      </c>
      <c r="B53" s="184">
        <v>2</v>
      </c>
      <c r="C53" s="190">
        <v>1.02406289791986</v>
      </c>
      <c r="D53" s="375">
        <v>1.37222072319516E-2</v>
      </c>
      <c r="E53" s="190">
        <v>1.0227424224589099</v>
      </c>
      <c r="F53" s="375">
        <v>1.41402895567999E-2</v>
      </c>
      <c r="G53" s="190">
        <v>1.0086745591470001</v>
      </c>
      <c r="H53" s="383">
        <v>1.4323041206273699E-2</v>
      </c>
    </row>
    <row r="54" spans="1:8" ht="13" customHeight="1" x14ac:dyDescent="0.25">
      <c r="A54" s="26" t="s">
        <v>433</v>
      </c>
      <c r="B54" s="184">
        <v>2</v>
      </c>
      <c r="C54" s="190">
        <v>1.0122901253740999</v>
      </c>
      <c r="D54" s="375">
        <v>6.8594703650636298E-3</v>
      </c>
      <c r="E54" s="190">
        <v>1.0107451868955399</v>
      </c>
      <c r="F54" s="375">
        <v>6.6823871918622697E-3</v>
      </c>
      <c r="G54" s="190">
        <v>1.0062852575853001</v>
      </c>
      <c r="H54" s="383">
        <v>7.0042571352957597E-3</v>
      </c>
    </row>
    <row r="55" spans="1:8" ht="13" customHeight="1" x14ac:dyDescent="0.25">
      <c r="A55" s="26" t="s">
        <v>434</v>
      </c>
      <c r="B55" s="184">
        <v>2</v>
      </c>
      <c r="C55" s="190">
        <v>1.0193364905308799</v>
      </c>
      <c r="D55" s="375">
        <v>5.4899023078607999E-3</v>
      </c>
      <c r="E55" s="190">
        <v>1.0192430449451999</v>
      </c>
      <c r="F55" s="375">
        <v>5.4698787273551701E-3</v>
      </c>
      <c r="G55" s="190">
        <v>1.01495002670634</v>
      </c>
      <c r="H55" s="383">
        <v>5.4932934533174303E-3</v>
      </c>
    </row>
    <row r="56" spans="1:8" ht="13" customHeight="1" x14ac:dyDescent="0.25">
      <c r="A56" s="26" t="s">
        <v>435</v>
      </c>
      <c r="B56" s="184">
        <v>2</v>
      </c>
      <c r="C56" s="190">
        <v>1.00754587555521</v>
      </c>
      <c r="D56" s="375">
        <v>3.1367311973156701E-3</v>
      </c>
      <c r="E56" s="190">
        <v>1.00658676642044</v>
      </c>
      <c r="F56" s="375">
        <v>3.1968028354801398E-3</v>
      </c>
      <c r="G56" s="190">
        <v>1.00341553643603</v>
      </c>
      <c r="H56" s="383">
        <v>3.2731734050973102E-3</v>
      </c>
    </row>
    <row r="57" spans="1:8" ht="13" customHeight="1" x14ac:dyDescent="0.25">
      <c r="A57" s="26" t="s">
        <v>436</v>
      </c>
      <c r="B57" s="184">
        <v>2</v>
      </c>
      <c r="C57" s="190">
        <v>1.00162511630341</v>
      </c>
      <c r="D57" s="375">
        <v>5.3639097066108601E-3</v>
      </c>
      <c r="E57" s="190">
        <v>1.00027527619996</v>
      </c>
      <c r="F57" s="375">
        <v>5.2011477026128799E-3</v>
      </c>
      <c r="G57" s="190">
        <v>0.99883467735084097</v>
      </c>
      <c r="H57" s="383">
        <v>5.1706400971047702E-3</v>
      </c>
    </row>
    <row r="58" spans="1:8" ht="13" customHeight="1" x14ac:dyDescent="0.25">
      <c r="A58" s="26" t="s">
        <v>437</v>
      </c>
      <c r="B58" s="184">
        <v>2</v>
      </c>
      <c r="C58" s="190">
        <v>1.00525228084131</v>
      </c>
      <c r="D58" s="375">
        <v>2.9957873952197499E-3</v>
      </c>
      <c r="E58" s="190">
        <v>1.0050270614485599</v>
      </c>
      <c r="F58" s="375">
        <v>3.0621230466871701E-3</v>
      </c>
      <c r="G58" s="190">
        <v>1.00179570508191</v>
      </c>
      <c r="H58" s="383">
        <v>3.1211385976908901E-3</v>
      </c>
    </row>
    <row r="59" spans="1:8" ht="13" customHeight="1" x14ac:dyDescent="0.25">
      <c r="A59" s="26" t="s">
        <v>438</v>
      </c>
      <c r="B59" s="184">
        <v>2</v>
      </c>
      <c r="C59" s="190">
        <v>1.0056551372066</v>
      </c>
      <c r="D59" s="375">
        <v>5.4034387717733301E-3</v>
      </c>
      <c r="E59" s="190">
        <v>1.0052077761890199</v>
      </c>
      <c r="F59" s="375">
        <v>5.4298967997491896E-3</v>
      </c>
      <c r="G59" s="190">
        <v>1.00112414799408</v>
      </c>
      <c r="H59" s="383">
        <v>5.3418752070761499E-3</v>
      </c>
    </row>
    <row r="60" spans="1:8" ht="13" customHeight="1" x14ac:dyDescent="0.25">
      <c r="A60" s="26" t="s">
        <v>439</v>
      </c>
      <c r="B60" s="184">
        <v>2</v>
      </c>
      <c r="C60" s="190">
        <v>1.0059233162003001</v>
      </c>
      <c r="D60" s="375">
        <v>6.2297469957478899E-3</v>
      </c>
      <c r="E60" s="190">
        <v>1.00480109380448</v>
      </c>
      <c r="F60" s="375">
        <v>6.3304889854461201E-3</v>
      </c>
      <c r="G60" s="190">
        <v>0.99846407313530205</v>
      </c>
      <c r="H60" s="383">
        <v>6.5471226263166798E-3</v>
      </c>
    </row>
    <row r="61" spans="1:8" ht="13" customHeight="1" x14ac:dyDescent="0.25">
      <c r="A61" s="26" t="s">
        <v>440</v>
      </c>
      <c r="B61" s="184">
        <v>2</v>
      </c>
      <c r="C61" s="190">
        <v>0.97326383566881103</v>
      </c>
      <c r="D61" s="375">
        <v>1.0361487715689901E-2</v>
      </c>
      <c r="E61" s="190">
        <v>0.97400670451188898</v>
      </c>
      <c r="F61" s="375">
        <v>1.22140466541524E-2</v>
      </c>
      <c r="G61" s="190">
        <v>0.97621774077129697</v>
      </c>
      <c r="H61" s="383">
        <v>1.43335512144654E-2</v>
      </c>
    </row>
    <row r="62" spans="1:8" ht="13" customHeight="1" x14ac:dyDescent="0.25">
      <c r="A62" s="26" t="s">
        <v>441</v>
      </c>
      <c r="B62" s="184">
        <v>2</v>
      </c>
      <c r="C62" s="190">
        <v>1.0193849911832</v>
      </c>
      <c r="D62" s="375">
        <v>9.5771576415308399E-3</v>
      </c>
      <c r="E62" s="190">
        <v>1.0193719162897701</v>
      </c>
      <c r="F62" s="375">
        <v>1.03427527612335E-2</v>
      </c>
      <c r="G62" s="190">
        <v>1.02085500170474</v>
      </c>
      <c r="H62" s="383">
        <v>9.7882956050569601E-3</v>
      </c>
    </row>
    <row r="63" spans="1:8" ht="13" customHeight="1" x14ac:dyDescent="0.25">
      <c r="A63" s="211" t="s">
        <v>442</v>
      </c>
      <c r="B63" s="185">
        <v>2</v>
      </c>
      <c r="C63" s="191">
        <v>1.0104238274003501</v>
      </c>
      <c r="D63" s="376">
        <v>1.3870102795794099E-3</v>
      </c>
      <c r="E63" s="191">
        <v>1.01004215604718</v>
      </c>
      <c r="F63" s="376">
        <v>1.39775023105188E-3</v>
      </c>
      <c r="G63" s="191">
        <v>1.00647937117303</v>
      </c>
      <c r="H63" s="385">
        <v>1.3515578354299099E-3</v>
      </c>
    </row>
    <row r="64" spans="1:8" ht="13" customHeight="1" x14ac:dyDescent="0.25">
      <c r="A64" s="212" t="s">
        <v>443</v>
      </c>
      <c r="B64" s="186">
        <v>2</v>
      </c>
      <c r="C64" s="192">
        <v>1.0091962657922799</v>
      </c>
      <c r="D64" s="377">
        <v>2.2786947336731998E-3</v>
      </c>
      <c r="E64" s="192">
        <v>1.00941402890503</v>
      </c>
      <c r="F64" s="377">
        <v>2.29992477410732E-3</v>
      </c>
      <c r="G64" s="192">
        <v>1.0048893060925399</v>
      </c>
      <c r="H64" s="386">
        <v>2.2032810045721401E-3</v>
      </c>
    </row>
    <row r="65" spans="1:8" ht="13" customHeight="1" x14ac:dyDescent="0.25">
      <c r="A65" s="213" t="s">
        <v>444</v>
      </c>
      <c r="B65" s="187">
        <v>2</v>
      </c>
      <c r="C65" s="193">
        <v>1.00555551577138</v>
      </c>
      <c r="D65" s="378">
        <v>1.2883659126313E-3</v>
      </c>
      <c r="E65" s="193">
        <v>1.00578127974562</v>
      </c>
      <c r="F65" s="378">
        <v>1.3244688734536799E-3</v>
      </c>
      <c r="G65" s="193">
        <v>1.0029491810733799</v>
      </c>
      <c r="H65" s="387">
        <v>1.3790700007769801E-3</v>
      </c>
    </row>
    <row r="66" spans="1:8" ht="13" customHeight="1" x14ac:dyDescent="0.25">
      <c r="A66" s="26" t="s">
        <v>445</v>
      </c>
      <c r="B66" s="184">
        <v>2</v>
      </c>
      <c r="C66" s="190">
        <v>1.0228750718939501</v>
      </c>
      <c r="D66" s="375">
        <v>1.07676751370917E-2</v>
      </c>
      <c r="E66" s="190">
        <v>1.0245171547888401</v>
      </c>
      <c r="F66" s="375">
        <v>1.0354434152366599E-2</v>
      </c>
      <c r="G66" s="190">
        <v>1.0234440226754999</v>
      </c>
      <c r="H66" s="383">
        <v>1.04429785721537E-2</v>
      </c>
    </row>
    <row r="67" spans="1:8" ht="13" customHeight="1" x14ac:dyDescent="0.25">
      <c r="A67" s="26" t="s">
        <v>446</v>
      </c>
      <c r="B67" s="184">
        <v>2</v>
      </c>
      <c r="C67" s="190">
        <v>0.99703122835442803</v>
      </c>
      <c r="D67" s="375">
        <v>8.5207731978349695E-3</v>
      </c>
      <c r="E67" s="190">
        <v>0.99907164533371196</v>
      </c>
      <c r="F67" s="375">
        <v>8.0042062882409292E-3</v>
      </c>
      <c r="G67" s="190">
        <v>0.99391695873710795</v>
      </c>
      <c r="H67" s="383">
        <v>7.8269111068153402E-3</v>
      </c>
    </row>
    <row r="68" spans="1:8" ht="13" customHeight="1" x14ac:dyDescent="0.25">
      <c r="A68" s="26" t="s">
        <v>447</v>
      </c>
      <c r="B68" s="184">
        <v>2</v>
      </c>
      <c r="C68" s="190">
        <v>1.0338311459498799</v>
      </c>
      <c r="D68" s="375">
        <v>1.07831767463736E-2</v>
      </c>
      <c r="E68" s="190">
        <v>1.0332183128422201</v>
      </c>
      <c r="F68" s="375">
        <v>1.10606283509496E-2</v>
      </c>
      <c r="G68" s="190">
        <v>1.02527574617581</v>
      </c>
      <c r="H68" s="383">
        <v>9.8769266138898706E-3</v>
      </c>
    </row>
    <row r="69" spans="1:8" ht="13" customHeight="1" x14ac:dyDescent="0.25">
      <c r="A69" s="27" t="s">
        <v>448</v>
      </c>
      <c r="B69" s="200">
        <v>2</v>
      </c>
      <c r="C69" s="201">
        <v>1.01496952538608</v>
      </c>
      <c r="D69" s="380">
        <v>6.9339204717814903E-3</v>
      </c>
      <c r="E69" s="201">
        <v>1.01487233356124</v>
      </c>
      <c r="F69" s="380">
        <v>6.6102550903501698E-3</v>
      </c>
      <c r="G69" s="201">
        <v>1.00662083154222</v>
      </c>
      <c r="H69" s="388">
        <v>8.5125725953897492E-3</v>
      </c>
    </row>
    <row r="70" spans="1:8" ht="13" customHeight="1" x14ac:dyDescent="0.25">
      <c r="A70" s="26"/>
      <c r="B70" s="188"/>
      <c r="C70" s="190" t="s">
        <v>2120</v>
      </c>
      <c r="D70" s="375" t="s">
        <v>2121</v>
      </c>
      <c r="E70" s="190" t="s">
        <v>2122</v>
      </c>
      <c r="F70" s="375" t="s">
        <v>2123</v>
      </c>
      <c r="G70" s="190" t="s">
        <v>2124</v>
      </c>
      <c r="H70" s="383" t="s">
        <v>2125</v>
      </c>
    </row>
    <row r="71" spans="1:8" ht="13" customHeight="1" x14ac:dyDescent="0.25">
      <c r="A71" s="26" t="s">
        <v>392</v>
      </c>
      <c r="B71" s="188">
        <v>1</v>
      </c>
      <c r="C71" s="190">
        <v>1.01731005139242</v>
      </c>
      <c r="D71" s="375">
        <v>5.5469729832415401E-3</v>
      </c>
      <c r="E71" s="190">
        <v>1.0162671359222699</v>
      </c>
      <c r="F71" s="375">
        <v>5.4795799671232704E-3</v>
      </c>
      <c r="G71" s="190">
        <v>1.0089849855931099</v>
      </c>
      <c r="H71" s="383">
        <v>5.6696502959859996E-3</v>
      </c>
    </row>
    <row r="72" spans="1:8" ht="13" customHeight="1" x14ac:dyDescent="0.25">
      <c r="A72" s="26" t="s">
        <v>396</v>
      </c>
      <c r="B72" s="188">
        <v>1</v>
      </c>
      <c r="C72" s="190">
        <v>1.0047398740661899</v>
      </c>
      <c r="D72" s="375">
        <v>4.73406074472741E-3</v>
      </c>
      <c r="E72" s="190">
        <v>1.00484432737364</v>
      </c>
      <c r="F72" s="375">
        <v>4.87512169577267E-3</v>
      </c>
      <c r="G72" s="190">
        <v>1.00324990481097</v>
      </c>
      <c r="H72" s="383">
        <v>5.2143515221268798E-3</v>
      </c>
    </row>
    <row r="73" spans="1:8" ht="13" customHeight="1" x14ac:dyDescent="0.25">
      <c r="A73" s="210" t="s">
        <v>398</v>
      </c>
      <c r="B73" s="188">
        <v>1</v>
      </c>
      <c r="C73" s="190">
        <v>1.0088727690816599</v>
      </c>
      <c r="D73" s="375">
        <v>6.2452314299588901E-3</v>
      </c>
      <c r="E73" s="190">
        <v>1.0092516526958499</v>
      </c>
      <c r="F73" s="375">
        <v>6.6827392487629296E-3</v>
      </c>
      <c r="G73" s="190">
        <v>1.00899837304701</v>
      </c>
      <c r="H73" s="383">
        <v>7.1523455345578598E-3</v>
      </c>
    </row>
    <row r="74" spans="1:8" ht="13" customHeight="1" x14ac:dyDescent="0.25">
      <c r="A74" s="26" t="s">
        <v>399</v>
      </c>
      <c r="B74" s="188">
        <v>1</v>
      </c>
      <c r="C74" s="190">
        <v>0.99855336674593498</v>
      </c>
      <c r="D74" s="375">
        <v>6.09625409833603E-3</v>
      </c>
      <c r="E74" s="190">
        <v>0.99916702294580695</v>
      </c>
      <c r="F74" s="375">
        <v>6.2887458364643796E-3</v>
      </c>
      <c r="G74" s="190">
        <v>0.99346975783885605</v>
      </c>
      <c r="H74" s="383">
        <v>6.5098260411757397E-3</v>
      </c>
    </row>
    <row r="75" spans="1:8" ht="13" customHeight="1" x14ac:dyDescent="0.25">
      <c r="A75" s="26" t="s">
        <v>410</v>
      </c>
      <c r="B75" s="188">
        <v>1</v>
      </c>
      <c r="C75" s="190">
        <v>1.0167006047485401</v>
      </c>
      <c r="D75" s="375">
        <v>7.5021556875643196E-3</v>
      </c>
      <c r="E75" s="190">
        <v>1.0146021725673999</v>
      </c>
      <c r="F75" s="375">
        <v>7.7011901243140999E-3</v>
      </c>
      <c r="G75" s="190">
        <v>1.01561581703171</v>
      </c>
      <c r="H75" s="383">
        <v>8.1290723026670106E-3</v>
      </c>
    </row>
    <row r="76" spans="1:8" ht="13" customHeight="1" x14ac:dyDescent="0.25">
      <c r="A76" s="26" t="s">
        <v>415</v>
      </c>
      <c r="B76" s="188">
        <v>1</v>
      </c>
      <c r="C76" s="190">
        <v>1.0054181186203399</v>
      </c>
      <c r="D76" s="375">
        <v>6.2797322107814597E-3</v>
      </c>
      <c r="E76" s="190">
        <v>1.00784338515993</v>
      </c>
      <c r="F76" s="375">
        <v>5.7365953892325001E-3</v>
      </c>
      <c r="G76" s="190">
        <v>1.00643663007096</v>
      </c>
      <c r="H76" s="383">
        <v>5.6448009274369703E-3</v>
      </c>
    </row>
    <row r="77" spans="1:8" ht="13" customHeight="1" x14ac:dyDescent="0.25">
      <c r="A77" s="26" t="s">
        <v>417</v>
      </c>
      <c r="B77" s="188">
        <v>1</v>
      </c>
      <c r="C77" s="190">
        <v>1.0000000046708999</v>
      </c>
      <c r="D77" s="375">
        <v>1.90675870207223E-8</v>
      </c>
      <c r="E77" s="190">
        <v>1.00000000404955</v>
      </c>
      <c r="F77" s="375">
        <v>1.8636129595450802E-8</v>
      </c>
      <c r="G77" s="190">
        <v>1.0000000078967</v>
      </c>
      <c r="H77" s="383">
        <v>2.19630936355341E-8</v>
      </c>
    </row>
    <row r="78" spans="1:8" ht="13" customHeight="1" x14ac:dyDescent="0.25">
      <c r="A78" s="26" t="s">
        <v>423</v>
      </c>
      <c r="B78" s="188">
        <v>1</v>
      </c>
      <c r="C78" s="190">
        <v>1.0060473365429901</v>
      </c>
      <c r="D78" s="375">
        <v>7.4946004730424504E-3</v>
      </c>
      <c r="E78" s="190">
        <v>1.00524247864783</v>
      </c>
      <c r="F78" s="375">
        <v>7.2996544913620804E-3</v>
      </c>
      <c r="G78" s="190">
        <v>1.00399120108202</v>
      </c>
      <c r="H78" s="383">
        <v>7.4506948897885804E-3</v>
      </c>
    </row>
    <row r="79" spans="1:8" ht="13" customHeight="1" x14ac:dyDescent="0.25">
      <c r="A79" s="26" t="s">
        <v>2126</v>
      </c>
      <c r="B79" s="188">
        <v>1</v>
      </c>
      <c r="C79" s="190">
        <v>0.99646105093384896</v>
      </c>
      <c r="D79" s="375">
        <v>9.5380219938713297E-3</v>
      </c>
      <c r="E79" s="190">
        <v>0.99701003493418705</v>
      </c>
      <c r="F79" s="375">
        <v>1.0048114361163899E-2</v>
      </c>
      <c r="G79" s="190">
        <v>0.99471972254429697</v>
      </c>
      <c r="H79" s="383">
        <v>9.6978671229744698E-3</v>
      </c>
    </row>
    <row r="80" spans="1:8" ht="13" customHeight="1" x14ac:dyDescent="0.25">
      <c r="A80" s="26" t="s">
        <v>433</v>
      </c>
      <c r="B80" s="188">
        <v>1</v>
      </c>
      <c r="C80" s="190">
        <v>1.0021430042889301</v>
      </c>
      <c r="D80" s="375">
        <v>6.2466884991403803E-3</v>
      </c>
      <c r="E80" s="190">
        <v>1.00178727132362</v>
      </c>
      <c r="F80" s="375">
        <v>5.44218149729183E-3</v>
      </c>
      <c r="G80" s="190">
        <v>0.99963809916974899</v>
      </c>
      <c r="H80" s="383">
        <v>5.8054109752338099E-3</v>
      </c>
    </row>
    <row r="81" spans="1:8" ht="13" customHeight="1" x14ac:dyDescent="0.25">
      <c r="A81" s="26" t="s">
        <v>435</v>
      </c>
      <c r="B81" s="188">
        <v>1</v>
      </c>
      <c r="C81" s="190">
        <v>1.03294384282355</v>
      </c>
      <c r="D81" s="375">
        <v>6.9139223938480101E-3</v>
      </c>
      <c r="E81" s="190">
        <v>1.0331261193797401</v>
      </c>
      <c r="F81" s="375">
        <v>6.7647825820090204E-3</v>
      </c>
      <c r="G81" s="190">
        <v>1.02207982178862</v>
      </c>
      <c r="H81" s="383">
        <v>7.1994410653272896E-3</v>
      </c>
    </row>
    <row r="82" spans="1:8" ht="13" customHeight="1" x14ac:dyDescent="0.25">
      <c r="A82" s="26" t="s">
        <v>437</v>
      </c>
      <c r="B82" s="188">
        <v>1</v>
      </c>
      <c r="C82" s="190">
        <v>1.0075317142617</v>
      </c>
      <c r="D82" s="375">
        <v>4.2742534482243296E-3</v>
      </c>
      <c r="E82" s="190">
        <v>1.0084410887488799</v>
      </c>
      <c r="F82" s="375">
        <v>4.22067105875586E-3</v>
      </c>
      <c r="G82" s="190">
        <v>1.0046503849717701</v>
      </c>
      <c r="H82" s="383">
        <v>3.9995669615906096E-3</v>
      </c>
    </row>
    <row r="83" spans="1:8" ht="13" customHeight="1" x14ac:dyDescent="0.25">
      <c r="A83" s="26" t="s">
        <v>438</v>
      </c>
      <c r="B83" s="188">
        <v>1</v>
      </c>
      <c r="C83" s="190">
        <v>1.0085658394699599</v>
      </c>
      <c r="D83" s="375">
        <v>5.8854369171609201E-3</v>
      </c>
      <c r="E83" s="190">
        <v>1.0084499869037</v>
      </c>
      <c r="F83" s="375">
        <v>5.9757171954579504E-3</v>
      </c>
      <c r="G83" s="190">
        <v>1.0105309246376599</v>
      </c>
      <c r="H83" s="383">
        <v>6.9238707535652904E-3</v>
      </c>
    </row>
    <row r="84" spans="1:8" ht="13" customHeight="1" x14ac:dyDescent="0.25">
      <c r="A84" s="62" t="s">
        <v>449</v>
      </c>
      <c r="B84" s="189">
        <v>1</v>
      </c>
      <c r="C84" s="194">
        <v>1.0080345673804401</v>
      </c>
      <c r="D84" s="379">
        <v>1.8122574189546499E-3</v>
      </c>
      <c r="E84" s="194">
        <v>1.00806508566305</v>
      </c>
      <c r="F84" s="379">
        <v>1.80414305080234E-3</v>
      </c>
      <c r="G84" s="194">
        <v>1.00528060478637</v>
      </c>
      <c r="H84" s="384">
        <v>1.86094841558365E-3</v>
      </c>
    </row>
    <row r="85" spans="1:8" ht="13" customHeight="1" x14ac:dyDescent="0.25">
      <c r="A85" s="26" t="s">
        <v>121</v>
      </c>
      <c r="B85" s="188">
        <v>1</v>
      </c>
      <c r="C85" s="190">
        <v>1.0034842892375</v>
      </c>
      <c r="D85" s="375">
        <v>5.8260123565597498E-3</v>
      </c>
      <c r="E85" s="190">
        <v>1.0036318169801901</v>
      </c>
      <c r="F85" s="375">
        <v>5.8485545533703701E-3</v>
      </c>
      <c r="G85" s="190">
        <v>1.0015188258235299</v>
      </c>
      <c r="H85" s="383">
        <v>5.9890943490186503E-3</v>
      </c>
    </row>
    <row r="86" spans="1:8" ht="13" customHeight="1" x14ac:dyDescent="0.25">
      <c r="A86" s="26" t="s">
        <v>446</v>
      </c>
      <c r="B86" s="188">
        <v>1</v>
      </c>
      <c r="C86" s="190">
        <v>1.00256322230676</v>
      </c>
      <c r="D86" s="375">
        <v>9.4591746692123599E-3</v>
      </c>
      <c r="E86" s="190">
        <v>0.99813457442764497</v>
      </c>
      <c r="F86" s="375">
        <v>9.7090647276547402E-3</v>
      </c>
      <c r="G86" s="190">
        <v>0.98690152096136796</v>
      </c>
      <c r="H86" s="383">
        <v>1.13284799369501E-2</v>
      </c>
    </row>
    <row r="87" spans="1:8" ht="13" customHeight="1" x14ac:dyDescent="0.25">
      <c r="A87" s="27" t="s">
        <v>447</v>
      </c>
      <c r="B87" s="203">
        <v>1</v>
      </c>
      <c r="C87" s="201">
        <v>1.02099820858973</v>
      </c>
      <c r="D87" s="380">
        <v>1.0425568614403E-2</v>
      </c>
      <c r="E87" s="201">
        <v>1.0212279157711599</v>
      </c>
      <c r="F87" s="380">
        <v>1.06830956889961E-2</v>
      </c>
      <c r="G87" s="201">
        <v>1.01856427220381</v>
      </c>
      <c r="H87" s="388">
        <v>9.4310765013792801E-3</v>
      </c>
    </row>
    <row r="88" spans="1:8" ht="13" customHeight="1" x14ac:dyDescent="0.25">
      <c r="A88" s="26"/>
      <c r="B88" s="96"/>
      <c r="C88" s="190" t="s">
        <v>2120</v>
      </c>
      <c r="D88" s="375" t="s">
        <v>2121</v>
      </c>
      <c r="E88" s="190" t="s">
        <v>2122</v>
      </c>
      <c r="F88" s="375" t="s">
        <v>2123</v>
      </c>
      <c r="G88" s="190" t="s">
        <v>2124</v>
      </c>
      <c r="H88" s="383" t="s">
        <v>2125</v>
      </c>
    </row>
    <row r="89" spans="1:8" ht="13" customHeight="1" x14ac:dyDescent="0.25">
      <c r="A89" s="26" t="s">
        <v>404</v>
      </c>
      <c r="B89" s="96">
        <v>3</v>
      </c>
      <c r="C89" s="190">
        <v>0.97546486272890698</v>
      </c>
      <c r="D89" s="375">
        <v>1.5357982485702E-2</v>
      </c>
      <c r="E89" s="190">
        <v>0.97328011781683199</v>
      </c>
      <c r="F89" s="375">
        <v>1.22715083366545E-2</v>
      </c>
      <c r="G89" s="190">
        <v>0.98126916473483605</v>
      </c>
      <c r="H89" s="383">
        <v>9.1155231324281695E-3</v>
      </c>
    </row>
    <row r="90" spans="1:8" ht="13" customHeight="1" x14ac:dyDescent="0.25">
      <c r="A90" s="26" t="s">
        <v>407</v>
      </c>
      <c r="B90" s="96">
        <v>3</v>
      </c>
      <c r="C90" s="190">
        <v>0.96696449478426605</v>
      </c>
      <c r="D90" s="375">
        <v>6.1843939660611101E-2</v>
      </c>
      <c r="E90" s="190">
        <v>0.97784478861658997</v>
      </c>
      <c r="F90" s="375">
        <v>5.3149615200832501E-2</v>
      </c>
      <c r="G90" s="190">
        <v>0.93396891739012899</v>
      </c>
      <c r="H90" s="383">
        <v>7.1360838752196107E-2</v>
      </c>
    </row>
    <row r="91" spans="1:8" ht="13" customHeight="1" x14ac:dyDescent="0.25">
      <c r="A91" s="26" t="s">
        <v>124</v>
      </c>
      <c r="B91" s="96">
        <v>3</v>
      </c>
      <c r="C91" s="190">
        <v>1.0123122062325001</v>
      </c>
      <c r="D91" s="375">
        <v>6.4552378073992403E-3</v>
      </c>
      <c r="E91" s="190">
        <v>1.0152609482564501</v>
      </c>
      <c r="F91" s="375">
        <v>6.6698989265768002E-3</v>
      </c>
      <c r="G91" s="190">
        <v>1.0102545996475201</v>
      </c>
      <c r="H91" s="383">
        <v>6.7755978358794901E-3</v>
      </c>
    </row>
    <row r="92" spans="1:8" ht="13" customHeight="1" x14ac:dyDescent="0.25">
      <c r="A92" s="26" t="s">
        <v>426</v>
      </c>
      <c r="B92" s="96">
        <v>3</v>
      </c>
      <c r="C92" s="190">
        <v>0.98663701973567097</v>
      </c>
      <c r="D92" s="375">
        <v>9.9968197217444599E-3</v>
      </c>
      <c r="E92" s="190">
        <v>0.98537355247605896</v>
      </c>
      <c r="F92" s="375">
        <v>1.00128474060331E-2</v>
      </c>
      <c r="G92" s="190">
        <v>0.98095069352967201</v>
      </c>
      <c r="H92" s="383">
        <v>9.4628241839392908E-3</v>
      </c>
    </row>
    <row r="93" spans="1:8" ht="13" customHeight="1" x14ac:dyDescent="0.25">
      <c r="A93" s="26" t="s">
        <v>428</v>
      </c>
      <c r="B93" s="96">
        <v>3</v>
      </c>
      <c r="C93" s="190">
        <v>1.0021398671369</v>
      </c>
      <c r="D93" s="375">
        <v>1.45387348776398E-2</v>
      </c>
      <c r="E93" s="190">
        <v>1.00200906889837</v>
      </c>
      <c r="F93" s="375">
        <v>1.4611095232899E-2</v>
      </c>
      <c r="G93" s="190">
        <v>1.00211999972736</v>
      </c>
      <c r="H93" s="383">
        <v>1.5111293271384101E-2</v>
      </c>
    </row>
    <row r="94" spans="1:8" ht="13" customHeight="1" x14ac:dyDescent="0.25">
      <c r="A94" s="26" t="s">
        <v>433</v>
      </c>
      <c r="B94" s="96">
        <v>3</v>
      </c>
      <c r="C94" s="190">
        <v>1.01061451486898</v>
      </c>
      <c r="D94" s="375">
        <v>2.3299984715470502E-2</v>
      </c>
      <c r="E94" s="190">
        <v>1.0125344139238599</v>
      </c>
      <c r="F94" s="375">
        <v>2.30913283110517E-2</v>
      </c>
      <c r="G94" s="190">
        <v>1.003047797335</v>
      </c>
      <c r="H94" s="383">
        <v>2.3466452199637999E-2</v>
      </c>
    </row>
    <row r="95" spans="1:8" ht="13" customHeight="1" x14ac:dyDescent="0.25">
      <c r="A95" s="26" t="s">
        <v>437</v>
      </c>
      <c r="B95" s="96">
        <v>3</v>
      </c>
      <c r="C95" s="190">
        <v>1.0067609532842099</v>
      </c>
      <c r="D95" s="375">
        <v>6.6462702916358996E-3</v>
      </c>
      <c r="E95" s="190">
        <v>1.0047127421344799</v>
      </c>
      <c r="F95" s="375">
        <v>6.7739174930954403E-3</v>
      </c>
      <c r="G95" s="190">
        <v>1.00204004434052</v>
      </c>
      <c r="H95" s="383">
        <v>7.1458609676362901E-3</v>
      </c>
    </row>
    <row r="96" spans="1:8" ht="13" customHeight="1" x14ac:dyDescent="0.25">
      <c r="A96" s="26" t="s">
        <v>438</v>
      </c>
      <c r="B96" s="96">
        <v>3</v>
      </c>
      <c r="C96" s="190">
        <v>1.0211825309059199</v>
      </c>
      <c r="D96" s="375">
        <v>6.84591706955951E-3</v>
      </c>
      <c r="E96" s="190">
        <v>1.0183508115580699</v>
      </c>
      <c r="F96" s="375">
        <v>6.8684812840012297E-3</v>
      </c>
      <c r="G96" s="190">
        <v>1.00980172326118</v>
      </c>
      <c r="H96" s="383">
        <v>6.9255518523303099E-3</v>
      </c>
    </row>
    <row r="97" spans="1:8" ht="13" customHeight="1" x14ac:dyDescent="0.25">
      <c r="A97" s="63" t="s">
        <v>450</v>
      </c>
      <c r="B97" s="207">
        <v>3</v>
      </c>
      <c r="C97" s="208">
        <v>0.99775955620966905</v>
      </c>
      <c r="D97" s="382">
        <v>8.88067651858147E-3</v>
      </c>
      <c r="E97" s="208">
        <v>0.99867080546008702</v>
      </c>
      <c r="F97" s="382">
        <v>7.8660382719657994E-3</v>
      </c>
      <c r="G97" s="208">
        <v>0.99043161749577702</v>
      </c>
      <c r="H97" s="390">
        <v>9.8337492830528096E-3</v>
      </c>
    </row>
    <row r="99" spans="1:8" x14ac:dyDescent="0.25">
      <c r="A99" s="178" t="s">
        <v>662</v>
      </c>
    </row>
    <row r="100" spans="1:8" x14ac:dyDescent="0.25">
      <c r="A100" s="178" t="s">
        <v>672</v>
      </c>
    </row>
    <row r="101" spans="1:8" x14ac:dyDescent="0.25">
      <c r="A101" s="178" t="s">
        <v>669</v>
      </c>
    </row>
    <row r="102" spans="1:8" x14ac:dyDescent="0.25">
      <c r="A102" s="178" t="s">
        <v>670</v>
      </c>
    </row>
    <row r="103" spans="1:8" x14ac:dyDescent="0.25">
      <c r="A103" s="178" t="s">
        <v>2127</v>
      </c>
    </row>
    <row r="104" spans="1:8" x14ac:dyDescent="0.25">
      <c r="A104" s="178" t="s">
        <v>460</v>
      </c>
    </row>
    <row r="105" spans="1:8" x14ac:dyDescent="0.25">
      <c r="A105" s="178" t="s">
        <v>461</v>
      </c>
    </row>
    <row r="106" spans="1:8" x14ac:dyDescent="0.25">
      <c r="A106" s="178" t="s">
        <v>462</v>
      </c>
    </row>
    <row r="107" spans="1:8" x14ac:dyDescent="0.25">
      <c r="A107" s="181" t="str">
        <f>HYPERLINK("https://oecdcode.org/disclaimers/cyprus.html", "Information on data for Cyprus: https://oecdcode.org/disclaimers/cyprus.html")</f>
        <v>Information on data for Cyprus: https://oecdcode.org/disclaimers/cyprus.html</v>
      </c>
    </row>
    <row r="108" spans="1:8" x14ac:dyDescent="0.25">
      <c r="A108" s="178" t="s">
        <v>463</v>
      </c>
    </row>
  </sheetData>
  <mergeCells count="5">
    <mergeCell ref="B8:B10"/>
    <mergeCell ref="C9:D9"/>
    <mergeCell ref="E9:F9"/>
    <mergeCell ref="G9:H9"/>
    <mergeCell ref="C8:H8"/>
  </mergeCells>
  <conditionalFormatting sqref="C1:C200">
    <cfRule type="expression" dxfId="228" priority="3">
      <formula>ABS(LN(C1)/(D1/C1))&gt;1.95996398454005</formula>
    </cfRule>
  </conditionalFormatting>
  <conditionalFormatting sqref="E1:E200">
    <cfRule type="expression" dxfId="227" priority="2">
      <formula>ABS(LN(E1)/(F1/E1))&gt;1.95996398454005</formula>
    </cfRule>
  </conditionalFormatting>
  <conditionalFormatting sqref="G1:G200">
    <cfRule type="expression" dxfId="226" priority="1">
      <formula>ABS(LN(G1)/(H1/G1))&gt;1.95996398454005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106"/>
  <sheetViews>
    <sheetView showGridLines="0" zoomScale="80" workbookViewId="0"/>
  </sheetViews>
  <sheetFormatPr defaultColWidth="10.90625" defaultRowHeight="12.5" x14ac:dyDescent="0.25"/>
  <cols>
    <col min="1" max="1" width="30.7265625" customWidth="1"/>
    <col min="2" max="2" width="8.7265625" customWidth="1"/>
  </cols>
  <sheetData>
    <row r="1" spans="1:44" x14ac:dyDescent="0.25">
      <c r="A1" s="41" t="s">
        <v>329</v>
      </c>
    </row>
    <row r="2" spans="1:44" ht="13" x14ac:dyDescent="0.3">
      <c r="A2" s="42" t="s">
        <v>330</v>
      </c>
    </row>
    <row r="3" spans="1:44" ht="13" x14ac:dyDescent="0.3">
      <c r="A3" s="43" t="s">
        <v>387</v>
      </c>
    </row>
    <row r="4" spans="1:44" x14ac:dyDescent="0.25">
      <c r="A4" s="160" t="str">
        <f>HYPERLINK("#'TOC'!A1", "Back to TOC")</f>
        <v>Back to TOC</v>
      </c>
    </row>
    <row r="6" spans="1:44" ht="16" customHeight="1" x14ac:dyDescent="0.25">
      <c r="B6" s="658" t="s">
        <v>388</v>
      </c>
      <c r="C6" s="662" t="s">
        <v>638</v>
      </c>
      <c r="D6" s="662"/>
      <c r="E6" s="662"/>
      <c r="F6" s="662"/>
      <c r="G6" s="662"/>
      <c r="H6" s="662"/>
      <c r="I6" s="662"/>
      <c r="J6" s="662"/>
      <c r="K6" s="662"/>
      <c r="L6" s="662"/>
      <c r="M6" s="662"/>
      <c r="N6" s="662"/>
      <c r="O6" s="662"/>
      <c r="P6" s="662"/>
      <c r="Q6" s="662"/>
      <c r="R6" s="662"/>
      <c r="S6" s="662"/>
      <c r="T6" s="662"/>
      <c r="U6" s="662"/>
      <c r="V6" s="662"/>
      <c r="W6" s="662"/>
      <c r="X6" s="662"/>
      <c r="Y6" s="662"/>
      <c r="Z6" s="662"/>
      <c r="AA6" s="662"/>
      <c r="AB6" s="662"/>
      <c r="AC6" s="662"/>
      <c r="AD6" s="662"/>
      <c r="AE6" s="662"/>
      <c r="AF6" s="662"/>
      <c r="AG6" s="662"/>
      <c r="AH6" s="662"/>
      <c r="AI6" s="662"/>
      <c r="AJ6" s="662"/>
      <c r="AK6" s="662"/>
      <c r="AL6" s="662"/>
      <c r="AM6" s="662"/>
      <c r="AN6" s="662"/>
      <c r="AO6" s="662"/>
      <c r="AP6" s="662"/>
      <c r="AQ6" s="662"/>
      <c r="AR6" s="663"/>
    </row>
    <row r="7" spans="1:44" ht="32" customHeight="1" x14ac:dyDescent="0.25">
      <c r="B7" s="659"/>
      <c r="C7" s="647" t="s">
        <v>639</v>
      </c>
      <c r="D7" s="647"/>
      <c r="E7" s="647"/>
      <c r="F7" s="647"/>
      <c r="G7" s="647"/>
      <c r="H7" s="647"/>
      <c r="I7" s="647"/>
      <c r="J7" s="647"/>
      <c r="K7" s="647"/>
      <c r="L7" s="647"/>
      <c r="M7" s="647" t="s">
        <v>636</v>
      </c>
      <c r="N7" s="647"/>
      <c r="O7" s="647"/>
      <c r="P7" s="647"/>
      <c r="Q7" s="647"/>
      <c r="R7" s="647"/>
      <c r="S7" s="647"/>
      <c r="T7" s="647"/>
      <c r="U7" s="647"/>
      <c r="V7" s="647"/>
      <c r="W7" s="647" t="s">
        <v>637</v>
      </c>
      <c r="X7" s="647"/>
      <c r="Y7" s="647"/>
      <c r="Z7" s="647"/>
      <c r="AA7" s="647"/>
      <c r="AB7" s="647"/>
      <c r="AC7" s="647"/>
      <c r="AD7" s="647"/>
      <c r="AE7" s="647"/>
      <c r="AF7" s="647"/>
      <c r="AG7" s="667" t="s">
        <v>501</v>
      </c>
      <c r="AH7" s="667"/>
      <c r="AI7" s="667"/>
      <c r="AJ7" s="667"/>
      <c r="AK7" s="667"/>
      <c r="AL7" s="667"/>
      <c r="AM7" s="667" t="s">
        <v>502</v>
      </c>
      <c r="AN7" s="667"/>
      <c r="AO7" s="667"/>
      <c r="AP7" s="667"/>
      <c r="AQ7" s="667"/>
      <c r="AR7" s="669"/>
    </row>
    <row r="8" spans="1:44" ht="16" customHeight="1" x14ac:dyDescent="0.25">
      <c r="B8" s="659"/>
      <c r="C8" s="649" t="s">
        <v>510</v>
      </c>
      <c r="D8" s="649"/>
      <c r="E8" s="649" t="s">
        <v>511</v>
      </c>
      <c r="F8" s="649"/>
      <c r="G8" s="649"/>
      <c r="H8" s="649"/>
      <c r="I8" s="649"/>
      <c r="J8" s="649"/>
      <c r="K8" s="649"/>
      <c r="L8" s="649"/>
      <c r="M8" s="649" t="s">
        <v>510</v>
      </c>
      <c r="N8" s="649"/>
      <c r="O8" s="649" t="s">
        <v>511</v>
      </c>
      <c r="P8" s="649"/>
      <c r="Q8" s="649"/>
      <c r="R8" s="649"/>
      <c r="S8" s="649"/>
      <c r="T8" s="649"/>
      <c r="U8" s="649"/>
      <c r="V8" s="649"/>
      <c r="W8" s="649" t="s">
        <v>510</v>
      </c>
      <c r="X8" s="649"/>
      <c r="Y8" s="649" t="s">
        <v>511</v>
      </c>
      <c r="Z8" s="649"/>
      <c r="AA8" s="649"/>
      <c r="AB8" s="649"/>
      <c r="AC8" s="649"/>
      <c r="AD8" s="649"/>
      <c r="AE8" s="649"/>
      <c r="AF8" s="649"/>
      <c r="AG8" s="668" t="s">
        <v>510</v>
      </c>
      <c r="AH8" s="668"/>
      <c r="AI8" s="668"/>
      <c r="AJ8" s="668"/>
      <c r="AK8" s="668"/>
      <c r="AL8" s="668"/>
      <c r="AM8" s="668" t="s">
        <v>510</v>
      </c>
      <c r="AN8" s="668"/>
      <c r="AO8" s="668"/>
      <c r="AP8" s="668"/>
      <c r="AQ8" s="668"/>
      <c r="AR8" s="670"/>
    </row>
    <row r="9" spans="1:44" ht="32" customHeight="1" x14ac:dyDescent="0.25">
      <c r="B9" s="659"/>
      <c r="C9" s="649"/>
      <c r="D9" s="649"/>
      <c r="E9" s="651" t="s">
        <v>512</v>
      </c>
      <c r="F9" s="651"/>
      <c r="G9" s="651" t="s">
        <v>513</v>
      </c>
      <c r="H9" s="651"/>
      <c r="I9" s="651" t="s">
        <v>514</v>
      </c>
      <c r="J9" s="651"/>
      <c r="K9" s="651" t="s">
        <v>515</v>
      </c>
      <c r="L9" s="651"/>
      <c r="M9" s="649"/>
      <c r="N9" s="649"/>
      <c r="O9" s="651" t="s">
        <v>512</v>
      </c>
      <c r="P9" s="651"/>
      <c r="Q9" s="651" t="s">
        <v>513</v>
      </c>
      <c r="R9" s="651"/>
      <c r="S9" s="651" t="s">
        <v>514</v>
      </c>
      <c r="T9" s="651"/>
      <c r="U9" s="651" t="s">
        <v>515</v>
      </c>
      <c r="V9" s="651"/>
      <c r="W9" s="649"/>
      <c r="X9" s="649"/>
      <c r="Y9" s="651" t="s">
        <v>512</v>
      </c>
      <c r="Z9" s="651"/>
      <c r="AA9" s="651" t="s">
        <v>513</v>
      </c>
      <c r="AB9" s="651"/>
      <c r="AC9" s="651" t="s">
        <v>514</v>
      </c>
      <c r="AD9" s="651"/>
      <c r="AE9" s="651" t="s">
        <v>515</v>
      </c>
      <c r="AF9" s="651"/>
      <c r="AG9" s="668" t="s">
        <v>639</v>
      </c>
      <c r="AH9" s="668"/>
      <c r="AI9" s="668" t="s">
        <v>636</v>
      </c>
      <c r="AJ9" s="668"/>
      <c r="AK9" s="668" t="s">
        <v>637</v>
      </c>
      <c r="AL9" s="668"/>
      <c r="AM9" s="668" t="s">
        <v>639</v>
      </c>
      <c r="AN9" s="668"/>
      <c r="AO9" s="668" t="s">
        <v>636</v>
      </c>
      <c r="AP9" s="668"/>
      <c r="AQ9" s="668" t="s">
        <v>637</v>
      </c>
      <c r="AR9" s="670"/>
    </row>
    <row r="10" spans="1:44" ht="16" customHeight="1" x14ac:dyDescent="0.25">
      <c r="B10" s="660"/>
      <c r="C10" s="144" t="s">
        <v>518</v>
      </c>
      <c r="D10" s="144" t="s">
        <v>389</v>
      </c>
      <c r="E10" s="144" t="s">
        <v>518</v>
      </c>
      <c r="F10" s="144" t="s">
        <v>389</v>
      </c>
      <c r="G10" s="144" t="s">
        <v>518</v>
      </c>
      <c r="H10" s="144" t="s">
        <v>389</v>
      </c>
      <c r="I10" s="144" t="s">
        <v>518</v>
      </c>
      <c r="J10" s="144" t="s">
        <v>389</v>
      </c>
      <c r="K10" s="144" t="s">
        <v>519</v>
      </c>
      <c r="L10" s="144" t="s">
        <v>389</v>
      </c>
      <c r="M10" s="144" t="s">
        <v>518</v>
      </c>
      <c r="N10" s="144" t="s">
        <v>389</v>
      </c>
      <c r="O10" s="144" t="s">
        <v>518</v>
      </c>
      <c r="P10" s="144" t="s">
        <v>389</v>
      </c>
      <c r="Q10" s="144" t="s">
        <v>518</v>
      </c>
      <c r="R10" s="144" t="s">
        <v>389</v>
      </c>
      <c r="S10" s="144" t="s">
        <v>518</v>
      </c>
      <c r="T10" s="144" t="s">
        <v>389</v>
      </c>
      <c r="U10" s="144" t="s">
        <v>519</v>
      </c>
      <c r="V10" s="144" t="s">
        <v>389</v>
      </c>
      <c r="W10" s="144" t="s">
        <v>518</v>
      </c>
      <c r="X10" s="144" t="s">
        <v>389</v>
      </c>
      <c r="Y10" s="144" t="s">
        <v>518</v>
      </c>
      <c r="Z10" s="144" t="s">
        <v>389</v>
      </c>
      <c r="AA10" s="144" t="s">
        <v>518</v>
      </c>
      <c r="AB10" s="144" t="s">
        <v>389</v>
      </c>
      <c r="AC10" s="144" t="s">
        <v>518</v>
      </c>
      <c r="AD10" s="144" t="s">
        <v>389</v>
      </c>
      <c r="AE10" s="144" t="s">
        <v>519</v>
      </c>
      <c r="AF10" s="144" t="s">
        <v>389</v>
      </c>
      <c r="AG10" s="144" t="s">
        <v>519</v>
      </c>
      <c r="AH10" s="144" t="s">
        <v>389</v>
      </c>
      <c r="AI10" s="144" t="s">
        <v>519</v>
      </c>
      <c r="AJ10" s="144" t="s">
        <v>389</v>
      </c>
      <c r="AK10" s="144" t="s">
        <v>519</v>
      </c>
      <c r="AL10" s="144" t="s">
        <v>389</v>
      </c>
      <c r="AM10" s="144" t="s">
        <v>519</v>
      </c>
      <c r="AN10" s="144" t="s">
        <v>389</v>
      </c>
      <c r="AO10" s="144" t="s">
        <v>519</v>
      </c>
      <c r="AP10" s="144" t="s">
        <v>389</v>
      </c>
      <c r="AQ10" s="144" t="s">
        <v>519</v>
      </c>
      <c r="AR10" s="183" t="s">
        <v>389</v>
      </c>
    </row>
    <row r="11" spans="1:44" ht="13" customHeight="1" x14ac:dyDescent="0.25">
      <c r="A11" s="214"/>
      <c r="B11" s="204"/>
      <c r="C11" s="235" t="s">
        <v>1034</v>
      </c>
      <c r="D11" s="236" t="s">
        <v>1035</v>
      </c>
      <c r="E11" s="235" t="s">
        <v>2128</v>
      </c>
      <c r="F11" s="236" t="s">
        <v>2129</v>
      </c>
      <c r="G11" s="235" t="s">
        <v>2130</v>
      </c>
      <c r="H11" s="236" t="s">
        <v>2131</v>
      </c>
      <c r="I11" s="235" t="s">
        <v>2132</v>
      </c>
      <c r="J11" s="236" t="s">
        <v>2133</v>
      </c>
      <c r="K11" s="235" t="s">
        <v>2134</v>
      </c>
      <c r="L11" s="236" t="s">
        <v>2135</v>
      </c>
      <c r="M11" s="235" t="s">
        <v>1042</v>
      </c>
      <c r="N11" s="236" t="s">
        <v>1043</v>
      </c>
      <c r="O11" s="235" t="s">
        <v>2136</v>
      </c>
      <c r="P11" s="236" t="s">
        <v>2137</v>
      </c>
      <c r="Q11" s="235" t="s">
        <v>2138</v>
      </c>
      <c r="R11" s="236" t="s">
        <v>2139</v>
      </c>
      <c r="S11" s="235" t="s">
        <v>2140</v>
      </c>
      <c r="T11" s="236" t="s">
        <v>2141</v>
      </c>
      <c r="U11" s="235" t="s">
        <v>2142</v>
      </c>
      <c r="V11" s="236" t="s">
        <v>2143</v>
      </c>
      <c r="W11" s="235" t="s">
        <v>1050</v>
      </c>
      <c r="X11" s="236" t="s">
        <v>1051</v>
      </c>
      <c r="Y11" s="235" t="s">
        <v>2144</v>
      </c>
      <c r="Z11" s="236" t="s">
        <v>2145</v>
      </c>
      <c r="AA11" s="235" t="s">
        <v>2146</v>
      </c>
      <c r="AB11" s="236" t="s">
        <v>2147</v>
      </c>
      <c r="AC11" s="235" t="s">
        <v>2148</v>
      </c>
      <c r="AD11" s="236" t="s">
        <v>2149</v>
      </c>
      <c r="AE11" s="235" t="s">
        <v>2150</v>
      </c>
      <c r="AF11" s="236" t="s">
        <v>2151</v>
      </c>
      <c r="AG11" s="252" t="s">
        <v>1956</v>
      </c>
      <c r="AH11" s="252" t="s">
        <v>1957</v>
      </c>
      <c r="AI11" s="252" t="s">
        <v>1958</v>
      </c>
      <c r="AJ11" s="252" t="s">
        <v>1959</v>
      </c>
      <c r="AK11" s="252" t="s">
        <v>1960</v>
      </c>
      <c r="AL11" s="252" t="s">
        <v>1961</v>
      </c>
      <c r="AM11" s="252" t="s">
        <v>1962</v>
      </c>
      <c r="AN11" s="252" t="s">
        <v>1963</v>
      </c>
      <c r="AO11" s="252" t="s">
        <v>1964</v>
      </c>
      <c r="AP11" s="252" t="s">
        <v>1965</v>
      </c>
      <c r="AQ11" s="252" t="s">
        <v>1966</v>
      </c>
      <c r="AR11" s="257" t="s">
        <v>1967</v>
      </c>
    </row>
    <row r="12" spans="1:44" ht="13" customHeight="1" x14ac:dyDescent="0.25">
      <c r="A12" s="26" t="s">
        <v>391</v>
      </c>
      <c r="B12" s="184">
        <v>2</v>
      </c>
      <c r="C12" s="223">
        <v>8.7134525820350408</v>
      </c>
      <c r="D12" s="225">
        <v>0.27030800525436299</v>
      </c>
      <c r="E12" s="223">
        <v>9.9742348769896108</v>
      </c>
      <c r="F12" s="225">
        <v>0.74478173742002396</v>
      </c>
      <c r="G12" s="223">
        <v>8.72460413512019</v>
      </c>
      <c r="H12" s="225">
        <v>0.41122842476194099</v>
      </c>
      <c r="I12" s="223">
        <v>8.3888778396365993</v>
      </c>
      <c r="J12" s="225">
        <v>0.30778337967147101</v>
      </c>
      <c r="K12" s="223">
        <v>-1.5853570373529999</v>
      </c>
      <c r="L12" s="225">
        <v>0.78420549667499495</v>
      </c>
      <c r="M12" s="223">
        <v>7.1164100885880996</v>
      </c>
      <c r="N12" s="225">
        <v>0.24605680851091499</v>
      </c>
      <c r="O12" s="223">
        <v>9.5049011073319694</v>
      </c>
      <c r="P12" s="225">
        <v>0.58617294293004796</v>
      </c>
      <c r="Q12" s="223">
        <v>7.7497427978166398</v>
      </c>
      <c r="R12" s="225">
        <v>0.493542366782798</v>
      </c>
      <c r="S12" s="223">
        <v>6.3972083588206603</v>
      </c>
      <c r="T12" s="225">
        <v>0.25457051545381199</v>
      </c>
      <c r="U12" s="223">
        <v>-3.1076927485113002</v>
      </c>
      <c r="V12" s="225">
        <v>0.56753314146420697</v>
      </c>
      <c r="W12" s="223">
        <v>83.857406059257201</v>
      </c>
      <c r="X12" s="225">
        <v>0.470203379931525</v>
      </c>
      <c r="Y12" s="223">
        <v>80.299368509241106</v>
      </c>
      <c r="Z12" s="225">
        <v>1.1317241408269401</v>
      </c>
      <c r="AA12" s="223">
        <v>83.033058696803096</v>
      </c>
      <c r="AB12" s="225">
        <v>0.83471116075094498</v>
      </c>
      <c r="AC12" s="223">
        <v>84.922925807373602</v>
      </c>
      <c r="AD12" s="225">
        <v>0.50831124988699306</v>
      </c>
      <c r="AE12" s="223">
        <v>4.6235572981325204</v>
      </c>
      <c r="AF12" s="225">
        <v>1.1502877868231101</v>
      </c>
      <c r="AG12" s="104"/>
      <c r="AH12" s="104"/>
      <c r="AI12" s="104"/>
      <c r="AJ12" s="104"/>
      <c r="AK12" s="104"/>
      <c r="AL12" s="104"/>
      <c r="AM12" s="104"/>
      <c r="AN12" s="104"/>
      <c r="AO12" s="104"/>
      <c r="AP12" s="104"/>
      <c r="AQ12" s="104"/>
      <c r="AR12" s="255"/>
    </row>
    <row r="13" spans="1:44" ht="13" customHeight="1" x14ac:dyDescent="0.25">
      <c r="A13" s="26" t="s">
        <v>392</v>
      </c>
      <c r="B13" s="184">
        <v>2</v>
      </c>
      <c r="C13" s="223">
        <v>8.8031182181905798</v>
      </c>
      <c r="D13" s="225">
        <v>0.204489048169403</v>
      </c>
      <c r="E13" s="223">
        <v>9.0093414863838994</v>
      </c>
      <c r="F13" s="225">
        <v>0.482186756383713</v>
      </c>
      <c r="G13" s="223">
        <v>9.1191658540168294</v>
      </c>
      <c r="H13" s="225">
        <v>0.48322080312752302</v>
      </c>
      <c r="I13" s="223">
        <v>8.6119404536211395</v>
      </c>
      <c r="J13" s="225">
        <v>0.28417931725867701</v>
      </c>
      <c r="K13" s="223">
        <v>-0.39740103276275601</v>
      </c>
      <c r="L13" s="225">
        <v>0.55827345239651105</v>
      </c>
      <c r="M13" s="223">
        <v>17.7547673326081</v>
      </c>
      <c r="N13" s="225">
        <v>0.56963998549478501</v>
      </c>
      <c r="O13" s="223">
        <v>21.978485504635799</v>
      </c>
      <c r="P13" s="225">
        <v>1.06836963854569</v>
      </c>
      <c r="Q13" s="223">
        <v>18.045002577260899</v>
      </c>
      <c r="R13" s="225">
        <v>1.0623842986848899</v>
      </c>
      <c r="S13" s="223">
        <v>15.766924237366</v>
      </c>
      <c r="T13" s="225">
        <v>0.58236060423805303</v>
      </c>
      <c r="U13" s="223">
        <v>-6.2115612672698299</v>
      </c>
      <c r="V13" s="225">
        <v>1.0853281353476101</v>
      </c>
      <c r="W13" s="223">
        <v>73.106554332563306</v>
      </c>
      <c r="X13" s="225">
        <v>0.65554222681858298</v>
      </c>
      <c r="Y13" s="223">
        <v>68.853302869437201</v>
      </c>
      <c r="Z13" s="225">
        <v>1.2386516867305499</v>
      </c>
      <c r="AA13" s="223">
        <v>72.655881973628595</v>
      </c>
      <c r="AB13" s="225">
        <v>1.2451560367549499</v>
      </c>
      <c r="AC13" s="223">
        <v>75.109725771342596</v>
      </c>
      <c r="AD13" s="225">
        <v>0.66320507463785905</v>
      </c>
      <c r="AE13" s="223">
        <v>6.2564229019053998</v>
      </c>
      <c r="AF13" s="225">
        <v>1.22803472463171</v>
      </c>
      <c r="AG13" s="104"/>
      <c r="AH13" s="104"/>
      <c r="AI13" s="104"/>
      <c r="AJ13" s="104"/>
      <c r="AK13" s="104"/>
      <c r="AL13" s="104"/>
      <c r="AM13" s="104"/>
      <c r="AN13" s="104"/>
      <c r="AO13" s="104"/>
      <c r="AP13" s="104"/>
      <c r="AQ13" s="104"/>
      <c r="AR13" s="255"/>
    </row>
    <row r="14" spans="1:44" ht="13" customHeight="1" x14ac:dyDescent="0.25">
      <c r="A14" s="26" t="s">
        <v>393</v>
      </c>
      <c r="B14" s="184">
        <v>2</v>
      </c>
      <c r="C14" s="223">
        <v>9.7552550810448704</v>
      </c>
      <c r="D14" s="225">
        <v>0.17200031969865201</v>
      </c>
      <c r="E14" s="223">
        <v>9.6595782636604302</v>
      </c>
      <c r="F14" s="225">
        <v>0.22431235422259299</v>
      </c>
      <c r="G14" s="223">
        <v>10.952483417232401</v>
      </c>
      <c r="H14" s="225">
        <v>0.39746686451114499</v>
      </c>
      <c r="I14" s="223">
        <v>9.3176929262871209</v>
      </c>
      <c r="J14" s="225">
        <v>0.200937616709363</v>
      </c>
      <c r="K14" s="223">
        <v>-0.34188533737330901</v>
      </c>
      <c r="L14" s="225">
        <v>0.28143543887759798</v>
      </c>
      <c r="M14" s="223">
        <v>16.617497815901402</v>
      </c>
      <c r="N14" s="225">
        <v>0.34994302011381401</v>
      </c>
      <c r="O14" s="223">
        <v>20.524187375499501</v>
      </c>
      <c r="P14" s="225">
        <v>0.60188275321896101</v>
      </c>
      <c r="Q14" s="223">
        <v>16.4614536852391</v>
      </c>
      <c r="R14" s="225">
        <v>0.88799535006611596</v>
      </c>
      <c r="S14" s="223">
        <v>14.4609927613431</v>
      </c>
      <c r="T14" s="225">
        <v>0.42496152786749802</v>
      </c>
      <c r="U14" s="223">
        <v>-6.0631946141564796</v>
      </c>
      <c r="V14" s="225">
        <v>0.65608810297117504</v>
      </c>
      <c r="W14" s="223">
        <v>73.555805059269204</v>
      </c>
      <c r="X14" s="225">
        <v>0.39320006573430299</v>
      </c>
      <c r="Y14" s="223">
        <v>69.701596548397603</v>
      </c>
      <c r="Z14" s="225">
        <v>0.65271288241639203</v>
      </c>
      <c r="AA14" s="223">
        <v>72.508331009089304</v>
      </c>
      <c r="AB14" s="225">
        <v>1.12594193022112</v>
      </c>
      <c r="AC14" s="223">
        <v>76.175829429597897</v>
      </c>
      <c r="AD14" s="225">
        <v>0.47495034113953999</v>
      </c>
      <c r="AE14" s="223">
        <v>6.4742328812003098</v>
      </c>
      <c r="AF14" s="225">
        <v>0.72635444558760598</v>
      </c>
      <c r="AG14" s="104"/>
      <c r="AH14" s="104"/>
      <c r="AI14" s="104"/>
      <c r="AJ14" s="104"/>
      <c r="AK14" s="104"/>
      <c r="AL14" s="104"/>
      <c r="AM14" s="104"/>
      <c r="AN14" s="104"/>
      <c r="AO14" s="104"/>
      <c r="AP14" s="104"/>
      <c r="AQ14" s="104"/>
      <c r="AR14" s="255"/>
    </row>
    <row r="15" spans="1:44" ht="13" customHeight="1" x14ac:dyDescent="0.25">
      <c r="A15" s="26" t="s">
        <v>394</v>
      </c>
      <c r="B15" s="184">
        <v>2</v>
      </c>
      <c r="C15" s="223">
        <v>12.630603099193401</v>
      </c>
      <c r="D15" s="225">
        <v>0.38864374404799701</v>
      </c>
      <c r="E15" s="223">
        <v>12.1869526368321</v>
      </c>
      <c r="F15" s="225">
        <v>0.55170045760350905</v>
      </c>
      <c r="G15" s="223">
        <v>10.763983598138701</v>
      </c>
      <c r="H15" s="225">
        <v>0.66312772750821203</v>
      </c>
      <c r="I15" s="223">
        <v>12.8685962276737</v>
      </c>
      <c r="J15" s="225">
        <v>0.443825882462421</v>
      </c>
      <c r="K15" s="223">
        <v>0.68164359084153303</v>
      </c>
      <c r="L15" s="225">
        <v>0.62662159933229999</v>
      </c>
      <c r="M15" s="223">
        <v>17.9438431711717</v>
      </c>
      <c r="N15" s="225">
        <v>0.40717418845936598</v>
      </c>
      <c r="O15" s="223">
        <v>19.563563169929299</v>
      </c>
      <c r="P15" s="225">
        <v>0.94294478761848799</v>
      </c>
      <c r="Q15" s="223">
        <v>15.1224375785399</v>
      </c>
      <c r="R15" s="225">
        <v>0.85432222181252604</v>
      </c>
      <c r="S15" s="223">
        <v>17.754092601522</v>
      </c>
      <c r="T15" s="225">
        <v>0.57283653582486704</v>
      </c>
      <c r="U15" s="223">
        <v>-1.80947056840737</v>
      </c>
      <c r="V15" s="225">
        <v>1.1428883583259</v>
      </c>
      <c r="W15" s="223">
        <v>67.831153936429502</v>
      </c>
      <c r="X15" s="225">
        <v>0.63357668537066203</v>
      </c>
      <c r="Y15" s="223">
        <v>67.519568576967799</v>
      </c>
      <c r="Z15" s="225">
        <v>1.23031886358579</v>
      </c>
      <c r="AA15" s="223">
        <v>71.531205859230795</v>
      </c>
      <c r="AB15" s="225">
        <v>1.41631939259321</v>
      </c>
      <c r="AC15" s="223">
        <v>67.544152075954997</v>
      </c>
      <c r="AD15" s="225">
        <v>0.78156276304482597</v>
      </c>
      <c r="AE15" s="223">
        <v>2.45834989872264E-2</v>
      </c>
      <c r="AF15" s="225">
        <v>1.4057107377548601</v>
      </c>
      <c r="AG15" s="104"/>
      <c r="AH15" s="104"/>
      <c r="AI15" s="104"/>
      <c r="AJ15" s="104"/>
      <c r="AK15" s="104"/>
      <c r="AL15" s="104"/>
      <c r="AM15" s="104"/>
      <c r="AN15" s="104"/>
      <c r="AO15" s="104"/>
      <c r="AP15" s="104"/>
      <c r="AQ15" s="104"/>
      <c r="AR15" s="255"/>
    </row>
    <row r="16" spans="1:44" ht="13" customHeight="1" x14ac:dyDescent="0.25">
      <c r="A16" s="26" t="s">
        <v>395</v>
      </c>
      <c r="B16" s="184">
        <v>2</v>
      </c>
      <c r="C16" s="223">
        <v>8.8026031627241998</v>
      </c>
      <c r="D16" s="225">
        <v>0.213670129913693</v>
      </c>
      <c r="E16" s="223">
        <v>9.7840913556110891</v>
      </c>
      <c r="F16" s="225">
        <v>0.435538798428179</v>
      </c>
      <c r="G16" s="223">
        <v>9.4141109250499007</v>
      </c>
      <c r="H16" s="225">
        <v>0.51986729182668701</v>
      </c>
      <c r="I16" s="223">
        <v>8.2255616716894693</v>
      </c>
      <c r="J16" s="225">
        <v>0.30239206496424498</v>
      </c>
      <c r="K16" s="223">
        <v>-1.55852968392163</v>
      </c>
      <c r="L16" s="225">
        <v>0.53878091360429903</v>
      </c>
      <c r="M16" s="223">
        <v>14.394869509500101</v>
      </c>
      <c r="N16" s="225">
        <v>0.30333052816913503</v>
      </c>
      <c r="O16" s="223">
        <v>18.8370135301926</v>
      </c>
      <c r="P16" s="225">
        <v>0.83621150281147005</v>
      </c>
      <c r="Q16" s="223">
        <v>15.2181240296272</v>
      </c>
      <c r="R16" s="225">
        <v>0.72952660006666303</v>
      </c>
      <c r="S16" s="223">
        <v>12.4735837859405</v>
      </c>
      <c r="T16" s="225">
        <v>0.36615350788798601</v>
      </c>
      <c r="U16" s="223">
        <v>-6.3634297442521204</v>
      </c>
      <c r="V16" s="225">
        <v>0.90982235139596201</v>
      </c>
      <c r="W16" s="223">
        <v>75.672262868005106</v>
      </c>
      <c r="X16" s="225">
        <v>0.40326747649322198</v>
      </c>
      <c r="Y16" s="223">
        <v>70.696769353202697</v>
      </c>
      <c r="Z16" s="225">
        <v>1.021695332885</v>
      </c>
      <c r="AA16" s="223">
        <v>74.076746450475596</v>
      </c>
      <c r="AB16" s="225">
        <v>1.0296564967822699</v>
      </c>
      <c r="AC16" s="223">
        <v>78.051638355802694</v>
      </c>
      <c r="AD16" s="225">
        <v>0.54679938870665801</v>
      </c>
      <c r="AE16" s="223">
        <v>7.3548690026000099</v>
      </c>
      <c r="AF16" s="225">
        <v>1.1773964593913</v>
      </c>
      <c r="AG16" s="104"/>
      <c r="AH16" s="104"/>
      <c r="AI16" s="104"/>
      <c r="AJ16" s="104"/>
      <c r="AK16" s="104"/>
      <c r="AL16" s="104"/>
      <c r="AM16" s="104"/>
      <c r="AN16" s="104"/>
      <c r="AO16" s="104"/>
      <c r="AP16" s="104"/>
      <c r="AQ16" s="104"/>
      <c r="AR16" s="255"/>
    </row>
    <row r="17" spans="1:44" ht="13" customHeight="1" x14ac:dyDescent="0.25">
      <c r="A17" s="26" t="s">
        <v>396</v>
      </c>
      <c r="B17" s="184">
        <v>2</v>
      </c>
      <c r="C17" s="223">
        <v>10.7086309243457</v>
      </c>
      <c r="D17" s="225">
        <v>0.14949529202307099</v>
      </c>
      <c r="E17" s="223">
        <v>10.6380182396927</v>
      </c>
      <c r="F17" s="225">
        <v>0.333212003046854</v>
      </c>
      <c r="G17" s="223">
        <v>11.6456632661813</v>
      </c>
      <c r="H17" s="225">
        <v>0.34570885641675497</v>
      </c>
      <c r="I17" s="223">
        <v>10.448335879354</v>
      </c>
      <c r="J17" s="225">
        <v>0.166943755525812</v>
      </c>
      <c r="K17" s="223">
        <v>-0.18968236033868099</v>
      </c>
      <c r="L17" s="225">
        <v>0.319503767036736</v>
      </c>
      <c r="M17" s="223">
        <v>18.947203312446302</v>
      </c>
      <c r="N17" s="225">
        <v>0.36456742466136499</v>
      </c>
      <c r="O17" s="223">
        <v>22.832612079330001</v>
      </c>
      <c r="P17" s="225">
        <v>0.743132747354878</v>
      </c>
      <c r="Q17" s="223">
        <v>21.423023272934099</v>
      </c>
      <c r="R17" s="225">
        <v>0.644072789007473</v>
      </c>
      <c r="S17" s="223">
        <v>16.993999533473499</v>
      </c>
      <c r="T17" s="225">
        <v>0.38817432410803099</v>
      </c>
      <c r="U17" s="223">
        <v>-5.8386125458565203</v>
      </c>
      <c r="V17" s="225">
        <v>0.77465019228707599</v>
      </c>
      <c r="W17" s="223">
        <v>70.219091734449606</v>
      </c>
      <c r="X17" s="225">
        <v>0.444778211122273</v>
      </c>
      <c r="Y17" s="223">
        <v>66.488272462088005</v>
      </c>
      <c r="Z17" s="225">
        <v>0.86593209051953601</v>
      </c>
      <c r="AA17" s="223">
        <v>66.862650517256398</v>
      </c>
      <c r="AB17" s="225">
        <v>0.68872157742206197</v>
      </c>
      <c r="AC17" s="223">
        <v>72.388430953916298</v>
      </c>
      <c r="AD17" s="225">
        <v>0.48229431667802602</v>
      </c>
      <c r="AE17" s="223">
        <v>5.9001584918283099</v>
      </c>
      <c r="AF17" s="225">
        <v>0.88870481180088101</v>
      </c>
      <c r="AG17" s="104"/>
      <c r="AH17" s="104"/>
      <c r="AI17" s="104"/>
      <c r="AJ17" s="104"/>
      <c r="AK17" s="104"/>
      <c r="AL17" s="104"/>
      <c r="AM17" s="104"/>
      <c r="AN17" s="104"/>
      <c r="AO17" s="104"/>
      <c r="AP17" s="104"/>
      <c r="AQ17" s="104"/>
      <c r="AR17" s="255"/>
    </row>
    <row r="18" spans="1:44" ht="13" customHeight="1" x14ac:dyDescent="0.25">
      <c r="A18" s="210" t="s">
        <v>397</v>
      </c>
      <c r="B18" s="184">
        <v>2</v>
      </c>
      <c r="C18" s="223">
        <v>10.2432212216188</v>
      </c>
      <c r="D18" s="225">
        <v>0.20781514622238001</v>
      </c>
      <c r="E18" s="223">
        <v>10.402272253587499</v>
      </c>
      <c r="F18" s="225">
        <v>0.46156577384250302</v>
      </c>
      <c r="G18" s="223">
        <v>11.173436597564301</v>
      </c>
      <c r="H18" s="225">
        <v>0.60127245932181494</v>
      </c>
      <c r="I18" s="223">
        <v>9.9324217779475905</v>
      </c>
      <c r="J18" s="225">
        <v>0.21769144784397501</v>
      </c>
      <c r="K18" s="223">
        <v>-0.469850475639914</v>
      </c>
      <c r="L18" s="225">
        <v>0.47003534444628903</v>
      </c>
      <c r="M18" s="223">
        <v>17.544868497077498</v>
      </c>
      <c r="N18" s="225">
        <v>0.55834026506933698</v>
      </c>
      <c r="O18" s="223">
        <v>21.788322695610599</v>
      </c>
      <c r="P18" s="225">
        <v>1.02765401555865</v>
      </c>
      <c r="Q18" s="223">
        <v>20.562594801587</v>
      </c>
      <c r="R18" s="225">
        <v>1.02725333620365</v>
      </c>
      <c r="S18" s="223">
        <v>15.254132827946201</v>
      </c>
      <c r="T18" s="225">
        <v>0.53188448560004797</v>
      </c>
      <c r="U18" s="223">
        <v>-6.5341898676644101</v>
      </c>
      <c r="V18" s="225">
        <v>1.01192480331511</v>
      </c>
      <c r="W18" s="223">
        <v>72.075883813279802</v>
      </c>
      <c r="X18" s="225">
        <v>0.65686677415132799</v>
      </c>
      <c r="Y18" s="223">
        <v>67.783557504737999</v>
      </c>
      <c r="Z18" s="225">
        <v>1.20810577041864</v>
      </c>
      <c r="AA18" s="223">
        <v>68.116800353041</v>
      </c>
      <c r="AB18" s="225">
        <v>1.0615576587604101</v>
      </c>
      <c r="AC18" s="223">
        <v>74.636436070498107</v>
      </c>
      <c r="AD18" s="225">
        <v>0.64656321794626603</v>
      </c>
      <c r="AE18" s="223">
        <v>6.8528785657601503</v>
      </c>
      <c r="AF18" s="225">
        <v>1.20587540903352</v>
      </c>
      <c r="AG18" s="104"/>
      <c r="AH18" s="104"/>
      <c r="AI18" s="104"/>
      <c r="AJ18" s="104"/>
      <c r="AK18" s="104"/>
      <c r="AL18" s="104"/>
      <c r="AM18" s="104"/>
      <c r="AN18" s="104"/>
      <c r="AO18" s="104"/>
      <c r="AP18" s="104"/>
      <c r="AQ18" s="104"/>
      <c r="AR18" s="255"/>
    </row>
    <row r="19" spans="1:44" ht="13" customHeight="1" x14ac:dyDescent="0.25">
      <c r="A19" s="210" t="s">
        <v>398</v>
      </c>
      <c r="B19" s="184">
        <v>2</v>
      </c>
      <c r="C19" s="223">
        <v>11.453123356646801</v>
      </c>
      <c r="D19" s="225">
        <v>0.17103009951884501</v>
      </c>
      <c r="E19" s="223">
        <v>11.123510523690999</v>
      </c>
      <c r="F19" s="225">
        <v>0.47390392675480097</v>
      </c>
      <c r="G19" s="223">
        <v>12.259165390718699</v>
      </c>
      <c r="H19" s="225">
        <v>0.37804433897571299</v>
      </c>
      <c r="I19" s="223">
        <v>11.256301248126601</v>
      </c>
      <c r="J19" s="225">
        <v>0.21628457707736301</v>
      </c>
      <c r="K19" s="223">
        <v>0.13279072443554099</v>
      </c>
      <c r="L19" s="225">
        <v>0.47779693858546801</v>
      </c>
      <c r="M19" s="223">
        <v>21.190690875884599</v>
      </c>
      <c r="N19" s="225">
        <v>0.436161844068084</v>
      </c>
      <c r="O19" s="223">
        <v>24.983208347938401</v>
      </c>
      <c r="P19" s="225">
        <v>1.0833034821248</v>
      </c>
      <c r="Q19" s="223">
        <v>22.540865043137</v>
      </c>
      <c r="R19" s="225">
        <v>0.72141460311447403</v>
      </c>
      <c r="S19" s="223">
        <v>19.7192505896063</v>
      </c>
      <c r="T19" s="225">
        <v>0.51388627999601499</v>
      </c>
      <c r="U19" s="223">
        <v>-5.2639577583321504</v>
      </c>
      <c r="V19" s="225">
        <v>1.2528257979656801</v>
      </c>
      <c r="W19" s="223">
        <v>67.249080193616095</v>
      </c>
      <c r="X19" s="225">
        <v>0.464889494099821</v>
      </c>
      <c r="Y19" s="223">
        <v>63.820778927311402</v>
      </c>
      <c r="Z19" s="225">
        <v>1.1836043728853001</v>
      </c>
      <c r="AA19" s="223">
        <v>65.233298259376994</v>
      </c>
      <c r="AB19" s="225">
        <v>0.81942667567091498</v>
      </c>
      <c r="AC19" s="223">
        <v>68.868190320935895</v>
      </c>
      <c r="AD19" s="225">
        <v>0.57316918774658099</v>
      </c>
      <c r="AE19" s="223">
        <v>5.0474113936245297</v>
      </c>
      <c r="AF19" s="225">
        <v>1.3686722571730701</v>
      </c>
      <c r="AG19" s="104"/>
      <c r="AH19" s="104"/>
      <c r="AI19" s="104"/>
      <c r="AJ19" s="104"/>
      <c r="AK19" s="104"/>
      <c r="AL19" s="104"/>
      <c r="AM19" s="104"/>
      <c r="AN19" s="104"/>
      <c r="AO19" s="104"/>
      <c r="AP19" s="104"/>
      <c r="AQ19" s="104"/>
      <c r="AR19" s="255"/>
    </row>
    <row r="20" spans="1:44" ht="13" customHeight="1" x14ac:dyDescent="0.25">
      <c r="A20" s="26" t="s">
        <v>399</v>
      </c>
      <c r="B20" s="184">
        <v>2</v>
      </c>
      <c r="C20" s="223">
        <v>13.4264701085125</v>
      </c>
      <c r="D20" s="225">
        <v>0.39786892123280898</v>
      </c>
      <c r="E20" s="223">
        <v>13.366932845414301</v>
      </c>
      <c r="F20" s="225">
        <v>0.711736640482449</v>
      </c>
      <c r="G20" s="223">
        <v>13.7787290215577</v>
      </c>
      <c r="H20" s="225">
        <v>0.699699302661695</v>
      </c>
      <c r="I20" s="223">
        <v>13.248577556759701</v>
      </c>
      <c r="J20" s="225">
        <v>0.42943348451991098</v>
      </c>
      <c r="K20" s="223">
        <v>-0.11835528865463001</v>
      </c>
      <c r="L20" s="225">
        <v>0.71046329560738897</v>
      </c>
      <c r="M20" s="223">
        <v>20.8549056943897</v>
      </c>
      <c r="N20" s="225">
        <v>0.45069358933078102</v>
      </c>
      <c r="O20" s="223">
        <v>23.5315574834997</v>
      </c>
      <c r="P20" s="225">
        <v>1.03211625883455</v>
      </c>
      <c r="Q20" s="223">
        <v>22.261295819351702</v>
      </c>
      <c r="R20" s="225">
        <v>0.91382840218268402</v>
      </c>
      <c r="S20" s="223">
        <v>19.5290218026439</v>
      </c>
      <c r="T20" s="225">
        <v>0.54007030941193401</v>
      </c>
      <c r="U20" s="223">
        <v>-4.0025356808557397</v>
      </c>
      <c r="V20" s="225">
        <v>1.1152992949300999</v>
      </c>
      <c r="W20" s="223">
        <v>64.5810582230649</v>
      </c>
      <c r="X20" s="225">
        <v>0.66409101959234496</v>
      </c>
      <c r="Y20" s="223">
        <v>61.780792778728603</v>
      </c>
      <c r="Z20" s="225">
        <v>1.3336295423695199</v>
      </c>
      <c r="AA20" s="223">
        <v>63.0984867280374</v>
      </c>
      <c r="AB20" s="225">
        <v>1.30133293848785</v>
      </c>
      <c r="AC20" s="223">
        <v>66.006629796636602</v>
      </c>
      <c r="AD20" s="225">
        <v>0.79344394650113204</v>
      </c>
      <c r="AE20" s="223">
        <v>4.2258370179080202</v>
      </c>
      <c r="AF20" s="225">
        <v>1.4347752653719501</v>
      </c>
      <c r="AG20" s="104"/>
      <c r="AH20" s="104"/>
      <c r="AI20" s="104"/>
      <c r="AJ20" s="104"/>
      <c r="AK20" s="104"/>
      <c r="AL20" s="104"/>
      <c r="AM20" s="104"/>
      <c r="AN20" s="104"/>
      <c r="AO20" s="104"/>
      <c r="AP20" s="104"/>
      <c r="AQ20" s="104"/>
      <c r="AR20" s="255"/>
    </row>
    <row r="21" spans="1:44" ht="13" customHeight="1" x14ac:dyDescent="0.25">
      <c r="A21" s="26" t="s">
        <v>400</v>
      </c>
      <c r="B21" s="184">
        <v>2</v>
      </c>
      <c r="C21" s="223">
        <v>6.4239006488679404</v>
      </c>
      <c r="D21" s="225">
        <v>0.13446625015206101</v>
      </c>
      <c r="E21" s="223">
        <v>6.1706158547862504</v>
      </c>
      <c r="F21" s="225">
        <v>0.26249670992758301</v>
      </c>
      <c r="G21" s="223">
        <v>7.2570484060055804</v>
      </c>
      <c r="H21" s="225">
        <v>0.37166888437565498</v>
      </c>
      <c r="I21" s="223">
        <v>6.1650297898066198</v>
      </c>
      <c r="J21" s="225">
        <v>0.173017080875697</v>
      </c>
      <c r="K21" s="223">
        <v>-5.5860649796270999E-3</v>
      </c>
      <c r="L21" s="225">
        <v>0.31395092552527598</v>
      </c>
      <c r="M21" s="223">
        <v>11.719193432083401</v>
      </c>
      <c r="N21" s="225">
        <v>0.35852855151117702</v>
      </c>
      <c r="O21" s="223">
        <v>14.219949553733301</v>
      </c>
      <c r="P21" s="225">
        <v>0.59748316900643905</v>
      </c>
      <c r="Q21" s="223">
        <v>14.383606052765501</v>
      </c>
      <c r="R21" s="225">
        <v>0.99400735588537903</v>
      </c>
      <c r="S21" s="223">
        <v>10.2105882076527</v>
      </c>
      <c r="T21" s="225">
        <v>0.43538060079007102</v>
      </c>
      <c r="U21" s="223">
        <v>-4.0093613460805999</v>
      </c>
      <c r="V21" s="225">
        <v>0.668187649631383</v>
      </c>
      <c r="W21" s="223">
        <v>81.981287828185401</v>
      </c>
      <c r="X21" s="225">
        <v>0.41175632085834402</v>
      </c>
      <c r="Y21" s="223">
        <v>79.416715271049995</v>
      </c>
      <c r="Z21" s="225">
        <v>0.73170941880866902</v>
      </c>
      <c r="AA21" s="223">
        <v>78.839149067590498</v>
      </c>
      <c r="AB21" s="225">
        <v>1.0940392243322401</v>
      </c>
      <c r="AC21" s="223">
        <v>83.758606217841802</v>
      </c>
      <c r="AD21" s="225">
        <v>0.52107542350245395</v>
      </c>
      <c r="AE21" s="223">
        <v>4.3418909467917199</v>
      </c>
      <c r="AF21" s="225">
        <v>0.82395373177390097</v>
      </c>
      <c r="AG21" s="104"/>
      <c r="AH21" s="104"/>
      <c r="AI21" s="104"/>
      <c r="AJ21" s="104"/>
      <c r="AK21" s="104"/>
      <c r="AL21" s="104"/>
      <c r="AM21" s="104"/>
      <c r="AN21" s="104"/>
      <c r="AO21" s="104"/>
      <c r="AP21" s="104"/>
      <c r="AQ21" s="104"/>
      <c r="AR21" s="255"/>
    </row>
    <row r="22" spans="1:44" ht="13" customHeight="1" x14ac:dyDescent="0.25">
      <c r="A22" s="26" t="s">
        <v>401</v>
      </c>
      <c r="B22" s="184">
        <v>2</v>
      </c>
      <c r="C22" s="223">
        <v>14.220575167619799</v>
      </c>
      <c r="D22" s="225">
        <v>0.42176094032566103</v>
      </c>
      <c r="E22" s="223">
        <v>13.773939679049001</v>
      </c>
      <c r="F22" s="225">
        <v>0.91582015814294804</v>
      </c>
      <c r="G22" s="223">
        <v>14.1392140582954</v>
      </c>
      <c r="H22" s="225">
        <v>1.02224010725366</v>
      </c>
      <c r="I22" s="223">
        <v>14.450377762727801</v>
      </c>
      <c r="J22" s="225">
        <v>0.60336608437731698</v>
      </c>
      <c r="K22" s="223">
        <v>0.67643808367880898</v>
      </c>
      <c r="L22" s="225">
        <v>1.1503853565974</v>
      </c>
      <c r="M22" s="223">
        <v>19.322060253411799</v>
      </c>
      <c r="N22" s="225">
        <v>0.48694416370334798</v>
      </c>
      <c r="O22" s="223">
        <v>21.751948263690799</v>
      </c>
      <c r="P22" s="225">
        <v>1.15378227238244</v>
      </c>
      <c r="Q22" s="223">
        <v>18.809289064644599</v>
      </c>
      <c r="R22" s="225">
        <v>0.80106797961976395</v>
      </c>
      <c r="S22" s="223">
        <v>18.795497066034802</v>
      </c>
      <c r="T22" s="225">
        <v>0.75932874845713505</v>
      </c>
      <c r="U22" s="223">
        <v>-2.95645119765598</v>
      </c>
      <c r="V22" s="225">
        <v>1.3645652862397699</v>
      </c>
      <c r="W22" s="223">
        <v>66.341236262508005</v>
      </c>
      <c r="X22" s="225">
        <v>0.66496597955382397</v>
      </c>
      <c r="Y22" s="223">
        <v>64.424284860834405</v>
      </c>
      <c r="Z22" s="225">
        <v>1.46764265491122</v>
      </c>
      <c r="AA22" s="223">
        <v>66.671454727758601</v>
      </c>
      <c r="AB22" s="225">
        <v>1.1042369113459201</v>
      </c>
      <c r="AC22" s="223">
        <v>66.796169132329695</v>
      </c>
      <c r="AD22" s="225">
        <v>0.89987802731834299</v>
      </c>
      <c r="AE22" s="223">
        <v>2.3718842714953001</v>
      </c>
      <c r="AF22" s="225">
        <v>1.7107861139059499</v>
      </c>
      <c r="AG22" s="104"/>
      <c r="AH22" s="104"/>
      <c r="AI22" s="104"/>
      <c r="AJ22" s="104"/>
      <c r="AK22" s="104"/>
      <c r="AL22" s="104"/>
      <c r="AM22" s="104"/>
      <c r="AN22" s="104"/>
      <c r="AO22" s="104"/>
      <c r="AP22" s="104"/>
      <c r="AQ22" s="104"/>
      <c r="AR22" s="255"/>
    </row>
    <row r="23" spans="1:44" ht="13" customHeight="1" x14ac:dyDescent="0.25">
      <c r="A23" s="26" t="s">
        <v>402</v>
      </c>
      <c r="B23" s="184">
        <v>2</v>
      </c>
      <c r="C23" s="223">
        <v>13.5465889180551</v>
      </c>
      <c r="D23" s="225">
        <v>0.51360852447477601</v>
      </c>
      <c r="E23" s="223">
        <v>16.337162691680799</v>
      </c>
      <c r="F23" s="225">
        <v>1.36305221340178</v>
      </c>
      <c r="G23" s="223">
        <v>14.157198212362299</v>
      </c>
      <c r="H23" s="225">
        <v>1.07433341608027</v>
      </c>
      <c r="I23" s="223">
        <v>12.410400847927701</v>
      </c>
      <c r="J23" s="225">
        <v>0.439266927173462</v>
      </c>
      <c r="K23" s="223">
        <v>-3.9267618437531402</v>
      </c>
      <c r="L23" s="225">
        <v>1.4230382753580899</v>
      </c>
      <c r="M23" s="223">
        <v>18.187811214051202</v>
      </c>
      <c r="N23" s="225">
        <v>0.52215756136879499</v>
      </c>
      <c r="O23" s="223">
        <v>20.9526906755071</v>
      </c>
      <c r="P23" s="225">
        <v>1.0984720036679001</v>
      </c>
      <c r="Q23" s="223">
        <v>19.8127340722091</v>
      </c>
      <c r="R23" s="225">
        <v>1.28769007681793</v>
      </c>
      <c r="S23" s="223">
        <v>16.459510999858999</v>
      </c>
      <c r="T23" s="225">
        <v>0.52902989330658701</v>
      </c>
      <c r="U23" s="223">
        <v>-4.4931796756481104</v>
      </c>
      <c r="V23" s="225">
        <v>1.2378860513282499</v>
      </c>
      <c r="W23" s="223">
        <v>67.827641431559698</v>
      </c>
      <c r="X23" s="225">
        <v>0.88378668024357998</v>
      </c>
      <c r="Y23" s="223">
        <v>61.918651625393203</v>
      </c>
      <c r="Z23" s="225">
        <v>2.1246249041081402</v>
      </c>
      <c r="AA23" s="223">
        <v>65.887580516285794</v>
      </c>
      <c r="AB23" s="225">
        <v>2.1417585131606001</v>
      </c>
      <c r="AC23" s="223">
        <v>70.706626164759697</v>
      </c>
      <c r="AD23" s="225">
        <v>0.82501877317362304</v>
      </c>
      <c r="AE23" s="223">
        <v>8.7879745393664699</v>
      </c>
      <c r="AF23" s="225">
        <v>2.3614658971561</v>
      </c>
      <c r="AG23" s="104"/>
      <c r="AH23" s="104"/>
      <c r="AI23" s="104"/>
      <c r="AJ23" s="104"/>
      <c r="AK23" s="104"/>
      <c r="AL23" s="104"/>
      <c r="AM23" s="104"/>
      <c r="AN23" s="104"/>
      <c r="AO23" s="104"/>
      <c r="AP23" s="104"/>
      <c r="AQ23" s="104"/>
      <c r="AR23" s="255"/>
    </row>
    <row r="24" spans="1:44" ht="13" customHeight="1" x14ac:dyDescent="0.25">
      <c r="A24" s="26" t="s">
        <v>403</v>
      </c>
      <c r="B24" s="184">
        <v>2</v>
      </c>
      <c r="C24" s="223">
        <v>17.690410866087198</v>
      </c>
      <c r="D24" s="225">
        <v>0.45018830555556999</v>
      </c>
      <c r="E24" s="223">
        <v>17.408418669301302</v>
      </c>
      <c r="F24" s="225">
        <v>0.90563206671860996</v>
      </c>
      <c r="G24" s="223">
        <v>16.8040680583061</v>
      </c>
      <c r="H24" s="225">
        <v>1.16061073212377</v>
      </c>
      <c r="I24" s="223">
        <v>17.927991833769099</v>
      </c>
      <c r="J24" s="225">
        <v>0.50803183824596498</v>
      </c>
      <c r="K24" s="223">
        <v>0.51957316446781499</v>
      </c>
      <c r="L24" s="225">
        <v>0.92568656922008596</v>
      </c>
      <c r="M24" s="223">
        <v>17.821859057848499</v>
      </c>
      <c r="N24" s="225">
        <v>0.45176907106170999</v>
      </c>
      <c r="O24" s="223">
        <v>20.8873796414961</v>
      </c>
      <c r="P24" s="225">
        <v>1.0807640090660799</v>
      </c>
      <c r="Q24" s="223">
        <v>18.1211691100055</v>
      </c>
      <c r="R24" s="225">
        <v>0.99279084886542901</v>
      </c>
      <c r="S24" s="223">
        <v>17.145004828985499</v>
      </c>
      <c r="T24" s="225">
        <v>0.44163067810177897</v>
      </c>
      <c r="U24" s="223">
        <v>-3.74237481251056</v>
      </c>
      <c r="V24" s="225">
        <v>1.19635334018494</v>
      </c>
      <c r="W24" s="223">
        <v>64.646404659562094</v>
      </c>
      <c r="X24" s="225">
        <v>0.67541261952534404</v>
      </c>
      <c r="Y24" s="223">
        <v>61.646818674338697</v>
      </c>
      <c r="Z24" s="225">
        <v>1.3274542554742399</v>
      </c>
      <c r="AA24" s="223">
        <v>65.2137551161414</v>
      </c>
      <c r="AB24" s="225">
        <v>1.7974633905131501</v>
      </c>
      <c r="AC24" s="223">
        <v>65.134100842799498</v>
      </c>
      <c r="AD24" s="225">
        <v>0.67394245310455203</v>
      </c>
      <c r="AE24" s="223">
        <v>3.48728216846076</v>
      </c>
      <c r="AF24" s="225">
        <v>1.5888886925028201</v>
      </c>
      <c r="AG24" s="104"/>
      <c r="AH24" s="104"/>
      <c r="AI24" s="104"/>
      <c r="AJ24" s="104"/>
      <c r="AK24" s="104"/>
      <c r="AL24" s="104"/>
      <c r="AM24" s="104"/>
      <c r="AN24" s="104"/>
      <c r="AO24" s="104"/>
      <c r="AP24" s="104"/>
      <c r="AQ24" s="104"/>
      <c r="AR24" s="255"/>
    </row>
    <row r="25" spans="1:44" ht="13" customHeight="1" x14ac:dyDescent="0.25">
      <c r="A25" s="26" t="s">
        <v>404</v>
      </c>
      <c r="B25" s="184">
        <v>2</v>
      </c>
      <c r="C25" s="223">
        <v>8.0135100304422799</v>
      </c>
      <c r="D25" s="225">
        <v>0.18528184390628499</v>
      </c>
      <c r="E25" s="223">
        <v>7.7090407309818803</v>
      </c>
      <c r="F25" s="225">
        <v>0.38179443760562098</v>
      </c>
      <c r="G25" s="223">
        <v>7.8902681804004997</v>
      </c>
      <c r="H25" s="225">
        <v>0.36137665391996998</v>
      </c>
      <c r="I25" s="223">
        <v>8.1575477943239196</v>
      </c>
      <c r="J25" s="225">
        <v>0.24584077348384201</v>
      </c>
      <c r="K25" s="223">
        <v>0.44850706334204399</v>
      </c>
      <c r="L25" s="225">
        <v>0.43709209121596099</v>
      </c>
      <c r="M25" s="223">
        <v>10.561896177005201</v>
      </c>
      <c r="N25" s="225">
        <v>0.274295185230714</v>
      </c>
      <c r="O25" s="223">
        <v>13.843074228921299</v>
      </c>
      <c r="P25" s="225">
        <v>0.75511386229786903</v>
      </c>
      <c r="Q25" s="223">
        <v>13.321995807963299</v>
      </c>
      <c r="R25" s="225">
        <v>0.77458608799249395</v>
      </c>
      <c r="S25" s="223">
        <v>9.0751663544585597</v>
      </c>
      <c r="T25" s="225">
        <v>0.30861170381207798</v>
      </c>
      <c r="U25" s="223">
        <v>-4.7679078744627699</v>
      </c>
      <c r="V25" s="225">
        <v>0.83901490172168702</v>
      </c>
      <c r="W25" s="223">
        <v>81.150314912334807</v>
      </c>
      <c r="X25" s="225">
        <v>0.34829921155321503</v>
      </c>
      <c r="Y25" s="223">
        <v>78.392458674784805</v>
      </c>
      <c r="Z25" s="225">
        <v>0.86445290433527</v>
      </c>
      <c r="AA25" s="223">
        <v>78.515762497122793</v>
      </c>
      <c r="AB25" s="225">
        <v>0.92667750593985698</v>
      </c>
      <c r="AC25" s="223">
        <v>82.4194214111794</v>
      </c>
      <c r="AD25" s="225">
        <v>0.46281582273329303</v>
      </c>
      <c r="AE25" s="223">
        <v>4.0269627363946503</v>
      </c>
      <c r="AF25" s="225">
        <v>0.97675581542256995</v>
      </c>
      <c r="AG25" s="104"/>
      <c r="AH25" s="104"/>
      <c r="AI25" s="104"/>
      <c r="AJ25" s="104"/>
      <c r="AK25" s="104"/>
      <c r="AL25" s="104"/>
      <c r="AM25" s="104"/>
      <c r="AN25" s="104"/>
      <c r="AO25" s="104"/>
      <c r="AP25" s="104"/>
      <c r="AQ25" s="104"/>
      <c r="AR25" s="255"/>
    </row>
    <row r="26" spans="1:44" ht="13" customHeight="1" x14ac:dyDescent="0.25">
      <c r="A26" s="26" t="s">
        <v>405</v>
      </c>
      <c r="B26" s="184">
        <v>2</v>
      </c>
      <c r="C26" s="223">
        <v>8.6716925125631192</v>
      </c>
      <c r="D26" s="225">
        <v>0.25313229968183398</v>
      </c>
      <c r="E26" s="223">
        <v>8.5435914904211891</v>
      </c>
      <c r="F26" s="225">
        <v>0.42550631556173202</v>
      </c>
      <c r="G26" s="223">
        <v>8.5016781390031007</v>
      </c>
      <c r="H26" s="225">
        <v>0.61935291303601503</v>
      </c>
      <c r="I26" s="223">
        <v>8.6686532991053191</v>
      </c>
      <c r="J26" s="225">
        <v>0.32549274950397999</v>
      </c>
      <c r="K26" s="223">
        <v>0.125061808684132</v>
      </c>
      <c r="L26" s="225">
        <v>0.51188988758465603</v>
      </c>
      <c r="M26" s="223">
        <v>15.765353111068899</v>
      </c>
      <c r="N26" s="225">
        <v>0.39574816410130997</v>
      </c>
      <c r="O26" s="223">
        <v>18.909313150726099</v>
      </c>
      <c r="P26" s="225">
        <v>0.79717141112335599</v>
      </c>
      <c r="Q26" s="223">
        <v>15.442835560258599</v>
      </c>
      <c r="R26" s="225">
        <v>0.98996195988739699</v>
      </c>
      <c r="S26" s="223">
        <v>14.8691923145317</v>
      </c>
      <c r="T26" s="225">
        <v>0.48084328662084702</v>
      </c>
      <c r="U26" s="223">
        <v>-4.0401208361943999</v>
      </c>
      <c r="V26" s="225">
        <v>0.89384749204146896</v>
      </c>
      <c r="W26" s="223">
        <v>75.416097741862401</v>
      </c>
      <c r="X26" s="225">
        <v>0.522082229800374</v>
      </c>
      <c r="Y26" s="223">
        <v>72.447455970111704</v>
      </c>
      <c r="Z26" s="225">
        <v>1.0150034601942499</v>
      </c>
      <c r="AA26" s="223">
        <v>75.219912544434294</v>
      </c>
      <c r="AB26" s="225">
        <v>1.4159152625894</v>
      </c>
      <c r="AC26" s="223">
        <v>76.425068656959198</v>
      </c>
      <c r="AD26" s="225">
        <v>0.595461928941737</v>
      </c>
      <c r="AE26" s="223">
        <v>3.9776126868474901</v>
      </c>
      <c r="AF26" s="225">
        <v>1.0648593740961201</v>
      </c>
      <c r="AG26" s="104"/>
      <c r="AH26" s="104"/>
      <c r="AI26" s="104"/>
      <c r="AJ26" s="104"/>
      <c r="AK26" s="104"/>
      <c r="AL26" s="104"/>
      <c r="AM26" s="104"/>
      <c r="AN26" s="104"/>
      <c r="AO26" s="104"/>
      <c r="AP26" s="104"/>
      <c r="AQ26" s="104"/>
      <c r="AR26" s="255"/>
    </row>
    <row r="27" spans="1:44" ht="13" customHeight="1" x14ac:dyDescent="0.25">
      <c r="A27" s="26" t="s">
        <v>406</v>
      </c>
      <c r="B27" s="184">
        <v>2</v>
      </c>
      <c r="C27" s="223">
        <v>7.3713250770187102</v>
      </c>
      <c r="D27" s="225">
        <v>0.115602590006901</v>
      </c>
      <c r="E27" s="223">
        <v>7.6061061561510703</v>
      </c>
      <c r="F27" s="225">
        <v>0.249778559644693</v>
      </c>
      <c r="G27" s="223">
        <v>7.7699227922160699</v>
      </c>
      <c r="H27" s="225">
        <v>0.30751766102825201</v>
      </c>
      <c r="I27" s="223">
        <v>7.1596529942678</v>
      </c>
      <c r="J27" s="225">
        <v>0.15697069331140701</v>
      </c>
      <c r="K27" s="223">
        <v>-0.446453161883271</v>
      </c>
      <c r="L27" s="225">
        <v>0.30616483760497099</v>
      </c>
      <c r="M27" s="223">
        <v>9.0900879006127102</v>
      </c>
      <c r="N27" s="225">
        <v>0.190641472893335</v>
      </c>
      <c r="O27" s="223">
        <v>12.553482419431599</v>
      </c>
      <c r="P27" s="225">
        <v>0.45713942294559201</v>
      </c>
      <c r="Q27" s="223">
        <v>10.533417709913801</v>
      </c>
      <c r="R27" s="225">
        <v>0.44017875961640701</v>
      </c>
      <c r="S27" s="223">
        <v>7.4845891398308302</v>
      </c>
      <c r="T27" s="225">
        <v>0.18241021529478199</v>
      </c>
      <c r="U27" s="223">
        <v>-5.0688932796007196</v>
      </c>
      <c r="V27" s="225">
        <v>0.46676744250420499</v>
      </c>
      <c r="W27" s="223">
        <v>83.143388407393203</v>
      </c>
      <c r="X27" s="225">
        <v>0.24813493499338801</v>
      </c>
      <c r="Y27" s="223">
        <v>79.628427544385502</v>
      </c>
      <c r="Z27" s="225">
        <v>0.56298795400706003</v>
      </c>
      <c r="AA27" s="223">
        <v>81.362254642176794</v>
      </c>
      <c r="AB27" s="225">
        <v>0.63896225578657795</v>
      </c>
      <c r="AC27" s="223">
        <v>84.865224055109607</v>
      </c>
      <c r="AD27" s="225">
        <v>0.26345925961683397</v>
      </c>
      <c r="AE27" s="223">
        <v>5.2367965107241004</v>
      </c>
      <c r="AF27" s="225">
        <v>0.60896332045261703</v>
      </c>
      <c r="AG27" s="104"/>
      <c r="AH27" s="104"/>
      <c r="AI27" s="104"/>
      <c r="AJ27" s="104"/>
      <c r="AK27" s="104"/>
      <c r="AL27" s="104"/>
      <c r="AM27" s="104"/>
      <c r="AN27" s="104"/>
      <c r="AO27" s="104"/>
      <c r="AP27" s="104"/>
      <c r="AQ27" s="104"/>
      <c r="AR27" s="255"/>
    </row>
    <row r="28" spans="1:44" ht="13" customHeight="1" x14ac:dyDescent="0.25">
      <c r="A28" s="26" t="s">
        <v>407</v>
      </c>
      <c r="B28" s="184">
        <v>2</v>
      </c>
      <c r="C28" s="223">
        <v>8.8004407596865004</v>
      </c>
      <c r="D28" s="225">
        <v>0.24506092333247601</v>
      </c>
      <c r="E28" s="223">
        <v>9.4628566555166795</v>
      </c>
      <c r="F28" s="225">
        <v>0.57726354635205701</v>
      </c>
      <c r="G28" s="223">
        <v>8.1432108299100907</v>
      </c>
      <c r="H28" s="225">
        <v>0.43825204687139302</v>
      </c>
      <c r="I28" s="223">
        <v>8.7392543950688903</v>
      </c>
      <c r="J28" s="225">
        <v>0.30767581534245703</v>
      </c>
      <c r="K28" s="223">
        <v>-0.72360226044778198</v>
      </c>
      <c r="L28" s="225">
        <v>0.67689405310401396</v>
      </c>
      <c r="M28" s="223">
        <v>14.3663046776825</v>
      </c>
      <c r="N28" s="225">
        <v>0.37186970880243297</v>
      </c>
      <c r="O28" s="223">
        <v>18.080927302660399</v>
      </c>
      <c r="P28" s="225">
        <v>0.885360588206622</v>
      </c>
      <c r="Q28" s="223">
        <v>15.9287836901033</v>
      </c>
      <c r="R28" s="225">
        <v>1.0154959229377001</v>
      </c>
      <c r="S28" s="223">
        <v>13.1878925440963</v>
      </c>
      <c r="T28" s="225">
        <v>0.38429173245486897</v>
      </c>
      <c r="U28" s="223">
        <v>-4.8930347585640304</v>
      </c>
      <c r="V28" s="225">
        <v>0.869986136340552</v>
      </c>
      <c r="W28" s="223">
        <v>76.799620275173794</v>
      </c>
      <c r="X28" s="225">
        <v>0.52215655175589604</v>
      </c>
      <c r="Y28" s="223">
        <v>72.392168343228093</v>
      </c>
      <c r="Z28" s="225">
        <v>1.2642464235739601</v>
      </c>
      <c r="AA28" s="223">
        <v>75.895123160185904</v>
      </c>
      <c r="AB28" s="225">
        <v>1.1894473705756801</v>
      </c>
      <c r="AC28" s="223">
        <v>78.050993554531402</v>
      </c>
      <c r="AD28" s="225">
        <v>0.53217891421830599</v>
      </c>
      <c r="AE28" s="223">
        <v>5.6588252113033199</v>
      </c>
      <c r="AF28" s="225">
        <v>1.2609312674544599</v>
      </c>
      <c r="AG28" s="104"/>
      <c r="AH28" s="104"/>
      <c r="AI28" s="104"/>
      <c r="AJ28" s="104"/>
      <c r="AK28" s="104"/>
      <c r="AL28" s="104"/>
      <c r="AM28" s="104"/>
      <c r="AN28" s="104"/>
      <c r="AO28" s="104"/>
      <c r="AP28" s="104"/>
      <c r="AQ28" s="104"/>
      <c r="AR28" s="255"/>
    </row>
    <row r="29" spans="1:44" ht="13" customHeight="1" x14ac:dyDescent="0.25">
      <c r="A29" s="26" t="s">
        <v>408</v>
      </c>
      <c r="B29" s="184">
        <v>2</v>
      </c>
      <c r="C29" s="223">
        <v>5.9395292668758204</v>
      </c>
      <c r="D29" s="225">
        <v>0.152545780734994</v>
      </c>
      <c r="E29" s="223">
        <v>6.1406193518149603</v>
      </c>
      <c r="F29" s="225">
        <v>0.24444589319017901</v>
      </c>
      <c r="G29" s="223">
        <v>5.8011350612717703</v>
      </c>
      <c r="H29" s="225">
        <v>0.29576891412955097</v>
      </c>
      <c r="I29" s="223">
        <v>5.8950245263184504</v>
      </c>
      <c r="J29" s="225">
        <v>0.203285790134344</v>
      </c>
      <c r="K29" s="223">
        <v>-0.24559482549650999</v>
      </c>
      <c r="L29" s="225">
        <v>0.30826896198874398</v>
      </c>
      <c r="M29" s="223">
        <v>9.2080471638297308</v>
      </c>
      <c r="N29" s="225">
        <v>0.32115816461005298</v>
      </c>
      <c r="O29" s="223">
        <v>14.034805048083699</v>
      </c>
      <c r="P29" s="225">
        <v>0.907209523309498</v>
      </c>
      <c r="Q29" s="223">
        <v>11.0379027652593</v>
      </c>
      <c r="R29" s="225">
        <v>0.82840127285796294</v>
      </c>
      <c r="S29" s="223">
        <v>7.46648159212456</v>
      </c>
      <c r="T29" s="225">
        <v>0.29266686549940402</v>
      </c>
      <c r="U29" s="223">
        <v>-6.5683234559591801</v>
      </c>
      <c r="V29" s="225">
        <v>0.95591456510464301</v>
      </c>
      <c r="W29" s="223">
        <v>84.332142520541893</v>
      </c>
      <c r="X29" s="225">
        <v>0.40266411978430899</v>
      </c>
      <c r="Y29" s="223">
        <v>79.308122553940294</v>
      </c>
      <c r="Z29" s="225">
        <v>0.95480630805038602</v>
      </c>
      <c r="AA29" s="223">
        <v>82.092776196075405</v>
      </c>
      <c r="AB29" s="225">
        <v>1.0257253182525501</v>
      </c>
      <c r="AC29" s="223">
        <v>86.251648287435799</v>
      </c>
      <c r="AD29" s="225">
        <v>0.42072603626036698</v>
      </c>
      <c r="AE29" s="223">
        <v>6.9435257334954299</v>
      </c>
      <c r="AF29" s="225">
        <v>0.99695935011101799</v>
      </c>
      <c r="AG29" s="104"/>
      <c r="AH29" s="104"/>
      <c r="AI29" s="104"/>
      <c r="AJ29" s="104"/>
      <c r="AK29" s="104"/>
      <c r="AL29" s="104"/>
      <c r="AM29" s="104"/>
      <c r="AN29" s="104"/>
      <c r="AO29" s="104"/>
      <c r="AP29" s="104"/>
      <c r="AQ29" s="104"/>
      <c r="AR29" s="255"/>
    </row>
    <row r="30" spans="1:44" ht="13" customHeight="1" x14ac:dyDescent="0.25">
      <c r="A30" s="26" t="s">
        <v>409</v>
      </c>
      <c r="B30" s="184">
        <v>2</v>
      </c>
      <c r="C30" s="223">
        <v>7.4746465893032603</v>
      </c>
      <c r="D30" s="225">
        <v>0.13869554460708899</v>
      </c>
      <c r="E30" s="223">
        <v>7.6216780747381199</v>
      </c>
      <c r="F30" s="225">
        <v>0.30425870866183802</v>
      </c>
      <c r="G30" s="223">
        <v>7.5126827812206702</v>
      </c>
      <c r="H30" s="225">
        <v>0.31709466315387702</v>
      </c>
      <c r="I30" s="223">
        <v>7.4072439585604304</v>
      </c>
      <c r="J30" s="225">
        <v>0.14770745428989601</v>
      </c>
      <c r="K30" s="223">
        <v>-0.21443411617768399</v>
      </c>
      <c r="L30" s="225">
        <v>0.31249504390570598</v>
      </c>
      <c r="M30" s="223">
        <v>16.608718046521101</v>
      </c>
      <c r="N30" s="225">
        <v>0.35575980539930901</v>
      </c>
      <c r="O30" s="223">
        <v>19.3683327843281</v>
      </c>
      <c r="P30" s="225">
        <v>0.70645208276546201</v>
      </c>
      <c r="Q30" s="223">
        <v>19.194327758369599</v>
      </c>
      <c r="R30" s="225">
        <v>0.80902044788832805</v>
      </c>
      <c r="S30" s="223">
        <v>15.134235072465</v>
      </c>
      <c r="T30" s="225">
        <v>0.39422380916201799</v>
      </c>
      <c r="U30" s="223">
        <v>-4.2340977118630496</v>
      </c>
      <c r="V30" s="225">
        <v>0.733705145828352</v>
      </c>
      <c r="W30" s="223">
        <v>75.786156589128495</v>
      </c>
      <c r="X30" s="225">
        <v>0.42821581982273799</v>
      </c>
      <c r="Y30" s="223">
        <v>72.877257647260294</v>
      </c>
      <c r="Z30" s="225">
        <v>0.87364763117151001</v>
      </c>
      <c r="AA30" s="223">
        <v>73.013092130965802</v>
      </c>
      <c r="AB30" s="225">
        <v>0.95002806654576299</v>
      </c>
      <c r="AC30" s="223">
        <v>77.3458577317449</v>
      </c>
      <c r="AD30" s="225">
        <v>0.465787429703381</v>
      </c>
      <c r="AE30" s="223">
        <v>4.4686000844845601</v>
      </c>
      <c r="AF30" s="225">
        <v>0.87772744322740603</v>
      </c>
      <c r="AG30" s="104"/>
      <c r="AH30" s="104"/>
      <c r="AI30" s="104"/>
      <c r="AJ30" s="104"/>
      <c r="AK30" s="104"/>
      <c r="AL30" s="104"/>
      <c r="AM30" s="104"/>
      <c r="AN30" s="104"/>
      <c r="AO30" s="104"/>
      <c r="AP30" s="104"/>
      <c r="AQ30" s="104"/>
      <c r="AR30" s="255"/>
    </row>
    <row r="31" spans="1:44" ht="13" customHeight="1" x14ac:dyDescent="0.25">
      <c r="A31" s="26" t="s">
        <v>410</v>
      </c>
      <c r="B31" s="184">
        <v>2</v>
      </c>
      <c r="C31" s="223">
        <v>8.4985096596561593</v>
      </c>
      <c r="D31" s="225">
        <v>0.198831813261928</v>
      </c>
      <c r="E31" s="223">
        <v>7.7307878712924403</v>
      </c>
      <c r="F31" s="225">
        <v>0.44945991014544701</v>
      </c>
      <c r="G31" s="223">
        <v>8.6365922015796901</v>
      </c>
      <c r="H31" s="225">
        <v>0.34296763235029798</v>
      </c>
      <c r="I31" s="223">
        <v>8.5579604185701292</v>
      </c>
      <c r="J31" s="225">
        <v>0.26376737608705297</v>
      </c>
      <c r="K31" s="223">
        <v>0.82717254727768397</v>
      </c>
      <c r="L31" s="225">
        <v>0.54008322018443</v>
      </c>
      <c r="M31" s="223">
        <v>17.671645413591701</v>
      </c>
      <c r="N31" s="225">
        <v>0.495222956629078</v>
      </c>
      <c r="O31" s="223">
        <v>21.816941213404998</v>
      </c>
      <c r="P31" s="225">
        <v>0.97385991188782395</v>
      </c>
      <c r="Q31" s="223">
        <v>21.119878705779598</v>
      </c>
      <c r="R31" s="225">
        <v>0.94159877358769495</v>
      </c>
      <c r="S31" s="223">
        <v>16.322637236482802</v>
      </c>
      <c r="T31" s="225">
        <v>0.54655895713513303</v>
      </c>
      <c r="U31" s="223">
        <v>-5.4943039769222004</v>
      </c>
      <c r="V31" s="225">
        <v>1.03596680190399</v>
      </c>
      <c r="W31" s="223">
        <v>73.428781990348398</v>
      </c>
      <c r="X31" s="225">
        <v>0.54543386645263603</v>
      </c>
      <c r="Y31" s="223">
        <v>70.215571852652502</v>
      </c>
      <c r="Z31" s="225">
        <v>1.1897270207670201</v>
      </c>
      <c r="AA31" s="223">
        <v>70.231804411615201</v>
      </c>
      <c r="AB31" s="225">
        <v>0.99124122381266999</v>
      </c>
      <c r="AC31" s="223">
        <v>74.643111435130393</v>
      </c>
      <c r="AD31" s="225">
        <v>0.65395137328172903</v>
      </c>
      <c r="AE31" s="223">
        <v>4.4275395824778601</v>
      </c>
      <c r="AF31" s="225">
        <v>1.39729473368651</v>
      </c>
      <c r="AG31" s="104"/>
      <c r="AH31" s="104"/>
      <c r="AI31" s="104"/>
      <c r="AJ31" s="104"/>
      <c r="AK31" s="104"/>
      <c r="AL31" s="104"/>
      <c r="AM31" s="104"/>
      <c r="AN31" s="104"/>
      <c r="AO31" s="104"/>
      <c r="AP31" s="104"/>
      <c r="AQ31" s="104"/>
      <c r="AR31" s="255"/>
    </row>
    <row r="32" spans="1:44" ht="13" customHeight="1" x14ac:dyDescent="0.25">
      <c r="A32" s="26" t="s">
        <v>411</v>
      </c>
      <c r="B32" s="184">
        <v>2</v>
      </c>
      <c r="C32" s="223">
        <v>7.8533880580029702</v>
      </c>
      <c r="D32" s="225">
        <v>0.166610346986859</v>
      </c>
      <c r="E32" s="223">
        <v>8.0910910580154294</v>
      </c>
      <c r="F32" s="225">
        <v>0.53612443055139003</v>
      </c>
      <c r="G32" s="223">
        <v>7.7455070001517896</v>
      </c>
      <c r="H32" s="225">
        <v>0.51349573096539203</v>
      </c>
      <c r="I32" s="223">
        <v>7.8058730799983396</v>
      </c>
      <c r="J32" s="225">
        <v>0.18499613874673501</v>
      </c>
      <c r="K32" s="223">
        <v>-0.28521797801708998</v>
      </c>
      <c r="L32" s="225">
        <v>0.56444556377343302</v>
      </c>
      <c r="M32" s="223">
        <v>11.5561075128852</v>
      </c>
      <c r="N32" s="225">
        <v>0.32057559718991202</v>
      </c>
      <c r="O32" s="223">
        <v>15.813366632747099</v>
      </c>
      <c r="P32" s="225">
        <v>0.80955575206239005</v>
      </c>
      <c r="Q32" s="223">
        <v>15.299165573703901</v>
      </c>
      <c r="R32" s="225">
        <v>0.88643641844536603</v>
      </c>
      <c r="S32" s="223">
        <v>10.232703264682099</v>
      </c>
      <c r="T32" s="225">
        <v>0.30959794214467701</v>
      </c>
      <c r="U32" s="223">
        <v>-5.5806633680650597</v>
      </c>
      <c r="V32" s="225">
        <v>0.81806033558619196</v>
      </c>
      <c r="W32" s="223">
        <v>80.099853805410504</v>
      </c>
      <c r="X32" s="225">
        <v>0.39505652911954298</v>
      </c>
      <c r="Y32" s="223">
        <v>75.782796701833206</v>
      </c>
      <c r="Z32" s="225">
        <v>1.0262453585726801</v>
      </c>
      <c r="AA32" s="223">
        <v>75.837892248616896</v>
      </c>
      <c r="AB32" s="225">
        <v>1.15688777214436</v>
      </c>
      <c r="AC32" s="223">
        <v>81.550060891860397</v>
      </c>
      <c r="AD32" s="225">
        <v>0.40412539829013699</v>
      </c>
      <c r="AE32" s="223">
        <v>5.7672641900272197</v>
      </c>
      <c r="AF32" s="225">
        <v>1.0993793357441199</v>
      </c>
      <c r="AG32" s="104"/>
      <c r="AH32" s="104"/>
      <c r="AI32" s="104"/>
      <c r="AJ32" s="104"/>
      <c r="AK32" s="104"/>
      <c r="AL32" s="104"/>
      <c r="AM32" s="104"/>
      <c r="AN32" s="104"/>
      <c r="AO32" s="104"/>
      <c r="AP32" s="104"/>
      <c r="AQ32" s="104"/>
      <c r="AR32" s="255"/>
    </row>
    <row r="33" spans="1:44" ht="13" customHeight="1" x14ac:dyDescent="0.25">
      <c r="A33" s="26" t="s">
        <v>412</v>
      </c>
      <c r="B33" s="184">
        <v>2</v>
      </c>
      <c r="C33" s="223">
        <v>8.4632652357932994</v>
      </c>
      <c r="D33" s="225">
        <v>0.23055127213114299</v>
      </c>
      <c r="E33" s="223">
        <v>8.0721212105674898</v>
      </c>
      <c r="F33" s="225">
        <v>0.42678678890162602</v>
      </c>
      <c r="G33" s="223">
        <v>8.53140980655661</v>
      </c>
      <c r="H33" s="225">
        <v>0.50324675612143599</v>
      </c>
      <c r="I33" s="223">
        <v>8.5678342853596803</v>
      </c>
      <c r="J33" s="225">
        <v>0.339360273402951</v>
      </c>
      <c r="K33" s="223">
        <v>0.49571307479219601</v>
      </c>
      <c r="L33" s="225">
        <v>0.542882594488027</v>
      </c>
      <c r="M33" s="223">
        <v>18.9411037516305</v>
      </c>
      <c r="N33" s="225">
        <v>0.43783548772431502</v>
      </c>
      <c r="O33" s="223">
        <v>22.522132155747801</v>
      </c>
      <c r="P33" s="225">
        <v>0.92936944660300902</v>
      </c>
      <c r="Q33" s="223">
        <v>21.3447772835497</v>
      </c>
      <c r="R33" s="225">
        <v>1.3606979783903099</v>
      </c>
      <c r="S33" s="223">
        <v>16.4152117098368</v>
      </c>
      <c r="T33" s="225">
        <v>0.58618449851351595</v>
      </c>
      <c r="U33" s="223">
        <v>-6.1069204459109701</v>
      </c>
      <c r="V33" s="225">
        <v>1.1497443230306299</v>
      </c>
      <c r="W33" s="223">
        <v>72.534121482914898</v>
      </c>
      <c r="X33" s="225">
        <v>0.51444035126571097</v>
      </c>
      <c r="Y33" s="223">
        <v>69.256510580773295</v>
      </c>
      <c r="Z33" s="225">
        <v>1.09400261348538</v>
      </c>
      <c r="AA33" s="223">
        <v>69.953297551425905</v>
      </c>
      <c r="AB33" s="225">
        <v>1.5336025999321901</v>
      </c>
      <c r="AC33" s="223">
        <v>75.082608241085495</v>
      </c>
      <c r="AD33" s="225">
        <v>0.76263673224852202</v>
      </c>
      <c r="AE33" s="223">
        <v>5.8260976603121897</v>
      </c>
      <c r="AF33" s="225">
        <v>1.39810285411388</v>
      </c>
      <c r="AG33" s="104"/>
      <c r="AH33" s="104"/>
      <c r="AI33" s="104"/>
      <c r="AJ33" s="104"/>
      <c r="AK33" s="104"/>
      <c r="AL33" s="104"/>
      <c r="AM33" s="104"/>
      <c r="AN33" s="104"/>
      <c r="AO33" s="104"/>
      <c r="AP33" s="104"/>
      <c r="AQ33" s="104"/>
      <c r="AR33" s="255"/>
    </row>
    <row r="34" spans="1:44" ht="13" customHeight="1" x14ac:dyDescent="0.25">
      <c r="A34" s="26" t="s">
        <v>413</v>
      </c>
      <c r="B34" s="184">
        <v>2</v>
      </c>
      <c r="C34" s="223">
        <v>9.6446319525765798</v>
      </c>
      <c r="D34" s="225">
        <v>0.17538608985687701</v>
      </c>
      <c r="E34" s="223">
        <v>10.8801036134097</v>
      </c>
      <c r="F34" s="225">
        <v>0.47721095563725802</v>
      </c>
      <c r="G34" s="223">
        <v>9.8590175148232202</v>
      </c>
      <c r="H34" s="225">
        <v>0.44516773551522898</v>
      </c>
      <c r="I34" s="223">
        <v>9.2960825294178395</v>
      </c>
      <c r="J34" s="225">
        <v>0.21355800852321399</v>
      </c>
      <c r="K34" s="223">
        <v>-1.5840210839918201</v>
      </c>
      <c r="L34" s="225">
        <v>0.53109784765548096</v>
      </c>
      <c r="M34" s="223">
        <v>16.128558585468301</v>
      </c>
      <c r="N34" s="225">
        <v>0.46178697400367302</v>
      </c>
      <c r="O34" s="223">
        <v>20.944147571958101</v>
      </c>
      <c r="P34" s="225">
        <v>1.12338649341439</v>
      </c>
      <c r="Q34" s="223">
        <v>18.611840299609199</v>
      </c>
      <c r="R34" s="225">
        <v>0.97270166352204201</v>
      </c>
      <c r="S34" s="223">
        <v>14.2830396720425</v>
      </c>
      <c r="T34" s="225">
        <v>0.52215932970453105</v>
      </c>
      <c r="U34" s="223">
        <v>-6.6611078999156401</v>
      </c>
      <c r="V34" s="225">
        <v>1.1372047915236001</v>
      </c>
      <c r="W34" s="223">
        <v>73.482781294362795</v>
      </c>
      <c r="X34" s="225">
        <v>0.584844366178355</v>
      </c>
      <c r="Y34" s="223">
        <v>67.253354757807301</v>
      </c>
      <c r="Z34" s="225">
        <v>1.36339803583159</v>
      </c>
      <c r="AA34" s="223">
        <v>71.011443526781605</v>
      </c>
      <c r="AB34" s="225">
        <v>1.14842022222939</v>
      </c>
      <c r="AC34" s="223">
        <v>75.8433896695946</v>
      </c>
      <c r="AD34" s="225">
        <v>0.64562799193172604</v>
      </c>
      <c r="AE34" s="223">
        <v>8.5900349117873294</v>
      </c>
      <c r="AF34" s="225">
        <v>1.3562925613247601</v>
      </c>
      <c r="AG34" s="104"/>
      <c r="AH34" s="104"/>
      <c r="AI34" s="104"/>
      <c r="AJ34" s="104"/>
      <c r="AK34" s="104"/>
      <c r="AL34" s="104"/>
      <c r="AM34" s="104"/>
      <c r="AN34" s="104"/>
      <c r="AO34" s="104"/>
      <c r="AP34" s="104"/>
      <c r="AQ34" s="104"/>
      <c r="AR34" s="255"/>
    </row>
    <row r="35" spans="1:44" ht="13" customHeight="1" x14ac:dyDescent="0.25">
      <c r="A35" s="26" t="s">
        <v>414</v>
      </c>
      <c r="B35" s="184">
        <v>2</v>
      </c>
      <c r="C35" s="223">
        <v>8.5119958736304309</v>
      </c>
      <c r="D35" s="225">
        <v>0.16408473317589001</v>
      </c>
      <c r="E35" s="223">
        <v>7.8913900390707097</v>
      </c>
      <c r="F35" s="225">
        <v>0.32288832844016002</v>
      </c>
      <c r="G35" s="223">
        <v>8.6425039387798108</v>
      </c>
      <c r="H35" s="225">
        <v>0.35529530360289702</v>
      </c>
      <c r="I35" s="223">
        <v>8.5963077130221208</v>
      </c>
      <c r="J35" s="225">
        <v>0.17915821655081801</v>
      </c>
      <c r="K35" s="223">
        <v>0.70491767395140803</v>
      </c>
      <c r="L35" s="225">
        <v>0.35346747628317299</v>
      </c>
      <c r="M35" s="223">
        <v>15.8488476511437</v>
      </c>
      <c r="N35" s="225">
        <v>0.27971432512316802</v>
      </c>
      <c r="O35" s="223">
        <v>20.531131823693201</v>
      </c>
      <c r="P35" s="225">
        <v>0.79129560274931499</v>
      </c>
      <c r="Q35" s="223">
        <v>18.381097596223398</v>
      </c>
      <c r="R35" s="225">
        <v>0.55377751333482494</v>
      </c>
      <c r="S35" s="223">
        <v>13.803479144439301</v>
      </c>
      <c r="T35" s="225">
        <v>0.32748489368533501</v>
      </c>
      <c r="U35" s="223">
        <v>-6.72765267925387</v>
      </c>
      <c r="V35" s="225">
        <v>0.87108831160080002</v>
      </c>
      <c r="W35" s="223">
        <v>75.194229915786906</v>
      </c>
      <c r="X35" s="225">
        <v>0.34219456975756601</v>
      </c>
      <c r="Y35" s="223">
        <v>70.667143023158403</v>
      </c>
      <c r="Z35" s="225">
        <v>0.86561648751280396</v>
      </c>
      <c r="AA35" s="223">
        <v>72.675888038227598</v>
      </c>
      <c r="AB35" s="225">
        <v>0.68056732922434005</v>
      </c>
      <c r="AC35" s="223">
        <v>77.214812469776405</v>
      </c>
      <c r="AD35" s="225">
        <v>0.42143621907495299</v>
      </c>
      <c r="AE35" s="223">
        <v>6.5476694466180003</v>
      </c>
      <c r="AF35" s="225">
        <v>1.0193217169578901</v>
      </c>
      <c r="AG35" s="104"/>
      <c r="AH35" s="104"/>
      <c r="AI35" s="104"/>
      <c r="AJ35" s="104"/>
      <c r="AK35" s="104"/>
      <c r="AL35" s="104"/>
      <c r="AM35" s="104"/>
      <c r="AN35" s="104"/>
      <c r="AO35" s="104"/>
      <c r="AP35" s="104"/>
      <c r="AQ35" s="104"/>
      <c r="AR35" s="255"/>
    </row>
    <row r="36" spans="1:44" ht="13" customHeight="1" x14ac:dyDescent="0.25">
      <c r="A36" s="26" t="s">
        <v>415</v>
      </c>
      <c r="B36" s="184">
        <v>2</v>
      </c>
      <c r="C36" s="223">
        <v>12.391700813208899</v>
      </c>
      <c r="D36" s="225">
        <v>0.33599838965279799</v>
      </c>
      <c r="E36" s="223">
        <v>14.3679227899919</v>
      </c>
      <c r="F36" s="225">
        <v>0.79942550143724</v>
      </c>
      <c r="G36" s="223">
        <v>14.6650904058571</v>
      </c>
      <c r="H36" s="225">
        <v>0.85041303447197303</v>
      </c>
      <c r="I36" s="223">
        <v>11.0393804219489</v>
      </c>
      <c r="J36" s="225">
        <v>0.36456908502461599</v>
      </c>
      <c r="K36" s="223">
        <v>-3.3285423680430299</v>
      </c>
      <c r="L36" s="225">
        <v>0.86253606214137302</v>
      </c>
      <c r="M36" s="223">
        <v>18.531367263294801</v>
      </c>
      <c r="N36" s="225">
        <v>0.38500269241052998</v>
      </c>
      <c r="O36" s="223">
        <v>20.9210255324247</v>
      </c>
      <c r="P36" s="225">
        <v>0.86017043978144403</v>
      </c>
      <c r="Q36" s="223">
        <v>22.199322725877099</v>
      </c>
      <c r="R36" s="225">
        <v>0.90163167209266104</v>
      </c>
      <c r="S36" s="223">
        <v>16.646457428141701</v>
      </c>
      <c r="T36" s="225">
        <v>0.468773711547188</v>
      </c>
      <c r="U36" s="223">
        <v>-4.2745681042830297</v>
      </c>
      <c r="V36" s="225">
        <v>0.95029660071426103</v>
      </c>
      <c r="W36" s="223">
        <v>69.049793706417105</v>
      </c>
      <c r="X36" s="225">
        <v>0.58974354182952404</v>
      </c>
      <c r="Y36" s="223">
        <v>64.610778951438505</v>
      </c>
      <c r="Z36" s="225">
        <v>1.35471527955301</v>
      </c>
      <c r="AA36" s="223">
        <v>63.0230623155621</v>
      </c>
      <c r="AB36" s="225">
        <v>1.3574777263875499</v>
      </c>
      <c r="AC36" s="223">
        <v>72.3289342867877</v>
      </c>
      <c r="AD36" s="225">
        <v>0.68227944356730197</v>
      </c>
      <c r="AE36" s="223">
        <v>7.7181553353492101</v>
      </c>
      <c r="AF36" s="225">
        <v>1.47177314050035</v>
      </c>
      <c r="AG36" s="104"/>
      <c r="AH36" s="104"/>
      <c r="AI36" s="104"/>
      <c r="AJ36" s="104"/>
      <c r="AK36" s="104"/>
      <c r="AL36" s="104"/>
      <c r="AM36" s="104"/>
      <c r="AN36" s="104"/>
      <c r="AO36" s="104"/>
      <c r="AP36" s="104"/>
      <c r="AQ36" s="104"/>
      <c r="AR36" s="255"/>
    </row>
    <row r="37" spans="1:44" ht="13" customHeight="1" x14ac:dyDescent="0.25">
      <c r="A37" s="26" t="s">
        <v>416</v>
      </c>
      <c r="B37" s="184">
        <v>2</v>
      </c>
      <c r="C37" s="223">
        <v>13.0972763630914</v>
      </c>
      <c r="D37" s="225">
        <v>0.301876004233816</v>
      </c>
      <c r="E37" s="223">
        <v>14.297285377473401</v>
      </c>
      <c r="F37" s="225">
        <v>0.46215234425108298</v>
      </c>
      <c r="G37" s="223">
        <v>13.1850931223539</v>
      </c>
      <c r="H37" s="225">
        <v>0.63130791556841404</v>
      </c>
      <c r="I37" s="223">
        <v>12.4665322639317</v>
      </c>
      <c r="J37" s="225">
        <v>0.38566938499936099</v>
      </c>
      <c r="K37" s="223">
        <v>-1.8307531135416699</v>
      </c>
      <c r="L37" s="225">
        <v>0.56229924511125895</v>
      </c>
      <c r="M37" s="223">
        <v>13.951578315275301</v>
      </c>
      <c r="N37" s="225">
        <v>0.34647410759363501</v>
      </c>
      <c r="O37" s="223">
        <v>16.971474434008901</v>
      </c>
      <c r="P37" s="225">
        <v>0.55131012301747595</v>
      </c>
      <c r="Q37" s="223">
        <v>15.2650866916065</v>
      </c>
      <c r="R37" s="225">
        <v>0.71928731063783402</v>
      </c>
      <c r="S37" s="223">
        <v>12.1857560372711</v>
      </c>
      <c r="T37" s="225">
        <v>0.398747334318233</v>
      </c>
      <c r="U37" s="223">
        <v>-4.7857183967377903</v>
      </c>
      <c r="V37" s="225">
        <v>0.62629679273349204</v>
      </c>
      <c r="W37" s="223">
        <v>70.857768218602502</v>
      </c>
      <c r="X37" s="225">
        <v>0.57871236574928298</v>
      </c>
      <c r="Y37" s="223">
        <v>66.583982108447003</v>
      </c>
      <c r="Z37" s="225">
        <v>0.846083529962814</v>
      </c>
      <c r="AA37" s="223">
        <v>69.364096210745899</v>
      </c>
      <c r="AB37" s="225">
        <v>1.0603462783237501</v>
      </c>
      <c r="AC37" s="223">
        <v>73.242328137821403</v>
      </c>
      <c r="AD37" s="225">
        <v>0.67779423998619504</v>
      </c>
      <c r="AE37" s="223">
        <v>6.6583460293744103</v>
      </c>
      <c r="AF37" s="225">
        <v>1.0023285454247199</v>
      </c>
      <c r="AG37" s="104"/>
      <c r="AH37" s="104"/>
      <c r="AI37" s="104"/>
      <c r="AJ37" s="104"/>
      <c r="AK37" s="104"/>
      <c r="AL37" s="104"/>
      <c r="AM37" s="104"/>
      <c r="AN37" s="104"/>
      <c r="AO37" s="104"/>
      <c r="AP37" s="104"/>
      <c r="AQ37" s="104"/>
      <c r="AR37" s="255"/>
    </row>
    <row r="38" spans="1:44" ht="13" customHeight="1" x14ac:dyDescent="0.25">
      <c r="A38" s="26" t="s">
        <v>417</v>
      </c>
      <c r="B38" s="184">
        <v>2</v>
      </c>
      <c r="C38" s="223">
        <v>10.260191155266901</v>
      </c>
      <c r="D38" s="225">
        <v>0.30060609626311002</v>
      </c>
      <c r="E38" s="223">
        <v>10.1839864019634</v>
      </c>
      <c r="F38" s="225">
        <v>0.53812894156337399</v>
      </c>
      <c r="G38" s="223">
        <v>12.0875922949903</v>
      </c>
      <c r="H38" s="225">
        <v>0.77382366964615101</v>
      </c>
      <c r="I38" s="223">
        <v>9.6041768803969099</v>
      </c>
      <c r="J38" s="225">
        <v>0.41031603321513299</v>
      </c>
      <c r="K38" s="223">
        <v>-0.57980952156646404</v>
      </c>
      <c r="L38" s="225">
        <v>0.67512010081861396</v>
      </c>
      <c r="M38" s="223">
        <v>15.0600825684793</v>
      </c>
      <c r="N38" s="225">
        <v>0.29289067447142098</v>
      </c>
      <c r="O38" s="223">
        <v>17.666800733524202</v>
      </c>
      <c r="P38" s="225">
        <v>0.54795132002869995</v>
      </c>
      <c r="Q38" s="223">
        <v>16.511049537325501</v>
      </c>
      <c r="R38" s="225">
        <v>0.55547295000201702</v>
      </c>
      <c r="S38" s="223">
        <v>13.1143720052058</v>
      </c>
      <c r="T38" s="225">
        <v>0.36428484351801199</v>
      </c>
      <c r="U38" s="223">
        <v>-4.5524287283184099</v>
      </c>
      <c r="V38" s="225">
        <v>0.62296277266591404</v>
      </c>
      <c r="W38" s="223">
        <v>74.570979023458904</v>
      </c>
      <c r="X38" s="225">
        <v>0.46040599057699599</v>
      </c>
      <c r="Y38" s="223">
        <v>71.907685198483307</v>
      </c>
      <c r="Z38" s="225">
        <v>0.85071711357137803</v>
      </c>
      <c r="AA38" s="223">
        <v>71.409436290014995</v>
      </c>
      <c r="AB38" s="225">
        <v>1.1477069711472501</v>
      </c>
      <c r="AC38" s="223">
        <v>77.150426629887093</v>
      </c>
      <c r="AD38" s="225">
        <v>0.62936252663490799</v>
      </c>
      <c r="AE38" s="223">
        <v>5.2427414314037897</v>
      </c>
      <c r="AF38" s="225">
        <v>1.05816711242587</v>
      </c>
      <c r="AG38" s="104"/>
      <c r="AH38" s="104"/>
      <c r="AI38" s="104"/>
      <c r="AJ38" s="104"/>
      <c r="AK38" s="104"/>
      <c r="AL38" s="104"/>
      <c r="AM38" s="104"/>
      <c r="AN38" s="104"/>
      <c r="AO38" s="104"/>
      <c r="AP38" s="104"/>
      <c r="AQ38" s="104"/>
      <c r="AR38" s="255"/>
    </row>
    <row r="39" spans="1:44" ht="13" customHeight="1" x14ac:dyDescent="0.25">
      <c r="A39" s="26" t="s">
        <v>418</v>
      </c>
      <c r="B39" s="184">
        <v>2</v>
      </c>
      <c r="C39" s="223">
        <v>14.6173198100287</v>
      </c>
      <c r="D39" s="225">
        <v>0.352475486045641</v>
      </c>
      <c r="E39" s="223">
        <v>14.314567917215699</v>
      </c>
      <c r="F39" s="225">
        <v>0.72365862845803097</v>
      </c>
      <c r="G39" s="223">
        <v>15.4755448670684</v>
      </c>
      <c r="H39" s="225">
        <v>1.1645075965626299</v>
      </c>
      <c r="I39" s="223">
        <v>14.2802069486156</v>
      </c>
      <c r="J39" s="225">
        <v>0.40731307555013102</v>
      </c>
      <c r="K39" s="223">
        <v>-3.4360968600116899E-2</v>
      </c>
      <c r="L39" s="225">
        <v>0.79719407455052904</v>
      </c>
      <c r="M39" s="223">
        <v>17.4992333507711</v>
      </c>
      <c r="N39" s="225">
        <v>0.36490649354826299</v>
      </c>
      <c r="O39" s="223">
        <v>19.391870429137601</v>
      </c>
      <c r="P39" s="225">
        <v>0.79162330738488096</v>
      </c>
      <c r="Q39" s="223">
        <v>16.798971502781001</v>
      </c>
      <c r="R39" s="225">
        <v>1.0557190841941999</v>
      </c>
      <c r="S39" s="223">
        <v>16.983790449258699</v>
      </c>
      <c r="T39" s="225">
        <v>0.45137862850571298</v>
      </c>
      <c r="U39" s="223">
        <v>-2.4080799798788699</v>
      </c>
      <c r="V39" s="225">
        <v>0.89230652938233501</v>
      </c>
      <c r="W39" s="223">
        <v>67.473052352582698</v>
      </c>
      <c r="X39" s="225">
        <v>0.56651549393259104</v>
      </c>
      <c r="Y39" s="223">
        <v>65.710652598207304</v>
      </c>
      <c r="Z39" s="225">
        <v>1.2754473079094</v>
      </c>
      <c r="AA39" s="223">
        <v>67.980909998501403</v>
      </c>
      <c r="AB39" s="225">
        <v>1.75104083234493</v>
      </c>
      <c r="AC39" s="223">
        <v>68.561977898277704</v>
      </c>
      <c r="AD39" s="225">
        <v>0.67853041718760998</v>
      </c>
      <c r="AE39" s="223">
        <v>2.8513253000704299</v>
      </c>
      <c r="AF39" s="225">
        <v>1.37179615023137</v>
      </c>
      <c r="AG39" s="104"/>
      <c r="AH39" s="104"/>
      <c r="AI39" s="104"/>
      <c r="AJ39" s="104"/>
      <c r="AK39" s="104"/>
      <c r="AL39" s="104"/>
      <c r="AM39" s="104"/>
      <c r="AN39" s="104"/>
      <c r="AO39" s="104"/>
      <c r="AP39" s="104"/>
      <c r="AQ39" s="104"/>
      <c r="AR39" s="255"/>
    </row>
    <row r="40" spans="1:44" ht="13" customHeight="1" x14ac:dyDescent="0.25">
      <c r="A40" s="26" t="s">
        <v>419</v>
      </c>
      <c r="B40" s="184">
        <v>2</v>
      </c>
      <c r="C40" s="223">
        <v>6.6818356563749903</v>
      </c>
      <c r="D40" s="225">
        <v>0.18678039967888399</v>
      </c>
      <c r="E40" s="223">
        <v>7.4238555200250698</v>
      </c>
      <c r="F40" s="225">
        <v>0.359772279609826</v>
      </c>
      <c r="G40" s="223">
        <v>8.1352027557967705</v>
      </c>
      <c r="H40" s="225">
        <v>1.0348514662675199</v>
      </c>
      <c r="I40" s="223">
        <v>6.2972540189414801</v>
      </c>
      <c r="J40" s="225">
        <v>0.18020163085907401</v>
      </c>
      <c r="K40" s="223">
        <v>-1.1266015010835799</v>
      </c>
      <c r="L40" s="225">
        <v>0.36344800888342998</v>
      </c>
      <c r="M40" s="223">
        <v>11.698235918506001</v>
      </c>
      <c r="N40" s="225">
        <v>0.27971764191897203</v>
      </c>
      <c r="O40" s="223">
        <v>17.087384154008301</v>
      </c>
      <c r="P40" s="225">
        <v>0.77680791001231098</v>
      </c>
      <c r="Q40" s="223">
        <v>14.8512061094573</v>
      </c>
      <c r="R40" s="225">
        <v>0.84110134769245504</v>
      </c>
      <c r="S40" s="223">
        <v>10.2361295305654</v>
      </c>
      <c r="T40" s="225">
        <v>0.32494025398599702</v>
      </c>
      <c r="U40" s="223">
        <v>-6.8512546234428697</v>
      </c>
      <c r="V40" s="225">
        <v>0.86831153654173898</v>
      </c>
      <c r="W40" s="223">
        <v>81.606884686848304</v>
      </c>
      <c r="X40" s="225">
        <v>0.407878406498001</v>
      </c>
      <c r="Y40" s="223">
        <v>75.402738321286606</v>
      </c>
      <c r="Z40" s="225">
        <v>0.88999039485916898</v>
      </c>
      <c r="AA40" s="223">
        <v>77.0736118902187</v>
      </c>
      <c r="AB40" s="225">
        <v>1.43472433364575</v>
      </c>
      <c r="AC40" s="223">
        <v>83.421037828757903</v>
      </c>
      <c r="AD40" s="225">
        <v>0.43774515726618701</v>
      </c>
      <c r="AE40" s="223">
        <v>8.0182995074712693</v>
      </c>
      <c r="AF40" s="225">
        <v>0.96067037332838401</v>
      </c>
      <c r="AG40" s="104"/>
      <c r="AH40" s="104"/>
      <c r="AI40" s="104"/>
      <c r="AJ40" s="104"/>
      <c r="AK40" s="104"/>
      <c r="AL40" s="104"/>
      <c r="AM40" s="104"/>
      <c r="AN40" s="104"/>
      <c r="AO40" s="104"/>
      <c r="AP40" s="104"/>
      <c r="AQ40" s="104"/>
      <c r="AR40" s="255"/>
    </row>
    <row r="41" spans="1:44" ht="13" customHeight="1" x14ac:dyDescent="0.25">
      <c r="A41" s="26" t="s">
        <v>420</v>
      </c>
      <c r="B41" s="184">
        <v>2</v>
      </c>
      <c r="C41" s="223">
        <v>7.7383672661123803</v>
      </c>
      <c r="D41" s="225">
        <v>0.19661250125236501</v>
      </c>
      <c r="E41" s="223">
        <v>8.2930192762173291</v>
      </c>
      <c r="F41" s="225">
        <v>0.51944623152749603</v>
      </c>
      <c r="G41" s="223">
        <v>8.3894379918540594</v>
      </c>
      <c r="H41" s="225">
        <v>0.59373174730242795</v>
      </c>
      <c r="I41" s="223">
        <v>7.6594731168029799</v>
      </c>
      <c r="J41" s="225">
        <v>0.21489230637041601</v>
      </c>
      <c r="K41" s="223">
        <v>-0.633546159414349</v>
      </c>
      <c r="L41" s="225">
        <v>0.55224185909350398</v>
      </c>
      <c r="M41" s="223">
        <v>9.5007391650919093</v>
      </c>
      <c r="N41" s="225">
        <v>0.25554625899848699</v>
      </c>
      <c r="O41" s="223">
        <v>15.9116204911296</v>
      </c>
      <c r="P41" s="225">
        <v>1.08195819444788</v>
      </c>
      <c r="Q41" s="223">
        <v>11.2152746029479</v>
      </c>
      <c r="R41" s="225">
        <v>0.71766679596274796</v>
      </c>
      <c r="S41" s="223">
        <v>8.6158078101551094</v>
      </c>
      <c r="T41" s="225">
        <v>0.230821726500268</v>
      </c>
      <c r="U41" s="223">
        <v>-7.2958126809744703</v>
      </c>
      <c r="V41" s="225">
        <v>1.09867934304737</v>
      </c>
      <c r="W41" s="223">
        <v>82.426252673993105</v>
      </c>
      <c r="X41" s="225">
        <v>0.34420198851816902</v>
      </c>
      <c r="Y41" s="223">
        <v>75.432889683659596</v>
      </c>
      <c r="Z41" s="225">
        <v>1.4561308377400299</v>
      </c>
      <c r="AA41" s="223">
        <v>80.483208379966001</v>
      </c>
      <c r="AB41" s="225">
        <v>0.96587727014230795</v>
      </c>
      <c r="AC41" s="223">
        <v>83.354279285783605</v>
      </c>
      <c r="AD41" s="225">
        <v>0.32760196953845899</v>
      </c>
      <c r="AE41" s="223">
        <v>7.9213896021239698</v>
      </c>
      <c r="AF41" s="225">
        <v>1.4550996524917199</v>
      </c>
      <c r="AG41" s="104"/>
      <c r="AH41" s="104"/>
      <c r="AI41" s="104"/>
      <c r="AJ41" s="104"/>
      <c r="AK41" s="104"/>
      <c r="AL41" s="104"/>
      <c r="AM41" s="104"/>
      <c r="AN41" s="104"/>
      <c r="AO41" s="104"/>
      <c r="AP41" s="104"/>
      <c r="AQ41" s="104"/>
      <c r="AR41" s="255"/>
    </row>
    <row r="42" spans="1:44" ht="13" customHeight="1" x14ac:dyDescent="0.25">
      <c r="A42" s="26" t="s">
        <v>421</v>
      </c>
      <c r="B42" s="184">
        <v>2</v>
      </c>
      <c r="C42" s="223">
        <v>7.8589894387624204</v>
      </c>
      <c r="D42" s="225">
        <v>0.21622807847756501</v>
      </c>
      <c r="E42" s="223">
        <v>7.5779995509923701</v>
      </c>
      <c r="F42" s="225">
        <v>0.383539801218368</v>
      </c>
      <c r="G42" s="223">
        <v>8.7559262190721601</v>
      </c>
      <c r="H42" s="225">
        <v>0.58318141847417804</v>
      </c>
      <c r="I42" s="223">
        <v>7.6704162720913898</v>
      </c>
      <c r="J42" s="225">
        <v>0.28280869541923198</v>
      </c>
      <c r="K42" s="223">
        <v>9.24167210990232E-2</v>
      </c>
      <c r="L42" s="225">
        <v>0.44570950890098299</v>
      </c>
      <c r="M42" s="223">
        <v>16.129834432448401</v>
      </c>
      <c r="N42" s="225">
        <v>0.36351287606528099</v>
      </c>
      <c r="O42" s="223">
        <v>21.821250090131901</v>
      </c>
      <c r="P42" s="225">
        <v>1.0882962055472001</v>
      </c>
      <c r="Q42" s="223">
        <v>18.631300104846499</v>
      </c>
      <c r="R42" s="225">
        <v>0.95771555899603</v>
      </c>
      <c r="S42" s="223">
        <v>13.9960487406836</v>
      </c>
      <c r="T42" s="225">
        <v>0.462176485758648</v>
      </c>
      <c r="U42" s="223">
        <v>-7.8252013494483199</v>
      </c>
      <c r="V42" s="225">
        <v>1.22638543004212</v>
      </c>
      <c r="W42" s="223">
        <v>75.855472129226399</v>
      </c>
      <c r="X42" s="225">
        <v>0.46165665657430999</v>
      </c>
      <c r="Y42" s="223">
        <v>70.950392849639996</v>
      </c>
      <c r="Z42" s="225">
        <v>1.1142051151549599</v>
      </c>
      <c r="AA42" s="223">
        <v>72.154166470756294</v>
      </c>
      <c r="AB42" s="225">
        <v>1.18734296353322</v>
      </c>
      <c r="AC42" s="223">
        <v>78.084899114865806</v>
      </c>
      <c r="AD42" s="225">
        <v>0.55377126047129499</v>
      </c>
      <c r="AE42" s="223">
        <v>7.1345062652258404</v>
      </c>
      <c r="AF42" s="225">
        <v>1.2393999213915401</v>
      </c>
      <c r="AG42" s="104"/>
      <c r="AH42" s="104"/>
      <c r="AI42" s="104"/>
      <c r="AJ42" s="104"/>
      <c r="AK42" s="104"/>
      <c r="AL42" s="104"/>
      <c r="AM42" s="104"/>
      <c r="AN42" s="104"/>
      <c r="AO42" s="104"/>
      <c r="AP42" s="104"/>
      <c r="AQ42" s="104"/>
      <c r="AR42" s="255"/>
    </row>
    <row r="43" spans="1:44" ht="13" customHeight="1" x14ac:dyDescent="0.25">
      <c r="A43" s="26" t="s">
        <v>422</v>
      </c>
      <c r="B43" s="184">
        <v>2</v>
      </c>
      <c r="C43" s="223">
        <v>8.8999525434153899</v>
      </c>
      <c r="D43" s="225">
        <v>0.25745287992725102</v>
      </c>
      <c r="E43" s="223">
        <v>9.1796460969348708</v>
      </c>
      <c r="F43" s="225">
        <v>0.56770837929301898</v>
      </c>
      <c r="G43" s="223">
        <v>9.5499631533114009</v>
      </c>
      <c r="H43" s="225">
        <v>0.65224151253320695</v>
      </c>
      <c r="I43" s="223">
        <v>8.7116318354908007</v>
      </c>
      <c r="J43" s="225">
        <v>0.33215508930856402</v>
      </c>
      <c r="K43" s="223">
        <v>-0.46801426144407199</v>
      </c>
      <c r="L43" s="225">
        <v>0.69356625632342295</v>
      </c>
      <c r="M43" s="223">
        <v>9.9975766532603192</v>
      </c>
      <c r="N43" s="225">
        <v>0.38330946064903498</v>
      </c>
      <c r="O43" s="223">
        <v>10.5724675379664</v>
      </c>
      <c r="P43" s="225">
        <v>0.96408049836325604</v>
      </c>
      <c r="Q43" s="223">
        <v>11.564947720167099</v>
      </c>
      <c r="R43" s="225">
        <v>1.01965193382226</v>
      </c>
      <c r="S43" s="223">
        <v>9.4033240957199506</v>
      </c>
      <c r="T43" s="225">
        <v>0.47240497289036798</v>
      </c>
      <c r="U43" s="223">
        <v>-1.1691434422464799</v>
      </c>
      <c r="V43" s="225">
        <v>1.0870547596560101</v>
      </c>
      <c r="W43" s="223">
        <v>80.855196037591696</v>
      </c>
      <c r="X43" s="225">
        <v>0.54819456271144096</v>
      </c>
      <c r="Y43" s="223">
        <v>80.073548356804594</v>
      </c>
      <c r="Z43" s="225">
        <v>1.3113684932292</v>
      </c>
      <c r="AA43" s="223">
        <v>79.115364586147805</v>
      </c>
      <c r="AB43" s="225">
        <v>1.4007232759463399</v>
      </c>
      <c r="AC43" s="223">
        <v>81.502983342560299</v>
      </c>
      <c r="AD43" s="225">
        <v>0.67854386017467705</v>
      </c>
      <c r="AE43" s="223">
        <v>1.42943498575573</v>
      </c>
      <c r="AF43" s="225">
        <v>1.50919998418436</v>
      </c>
      <c r="AG43" s="104"/>
      <c r="AH43" s="104"/>
      <c r="AI43" s="104"/>
      <c r="AJ43" s="104"/>
      <c r="AK43" s="104"/>
      <c r="AL43" s="104"/>
      <c r="AM43" s="104"/>
      <c r="AN43" s="104"/>
      <c r="AO43" s="104"/>
      <c r="AP43" s="104"/>
      <c r="AQ43" s="104"/>
      <c r="AR43" s="255"/>
    </row>
    <row r="44" spans="1:44" ht="13" customHeight="1" x14ac:dyDescent="0.25">
      <c r="A44" s="26" t="s">
        <v>423</v>
      </c>
      <c r="B44" s="184">
        <v>2</v>
      </c>
      <c r="C44" s="223">
        <v>8.0606708537807901</v>
      </c>
      <c r="D44" s="225">
        <v>0.147544195790316</v>
      </c>
      <c r="E44" s="223">
        <v>8.4570002957149502</v>
      </c>
      <c r="F44" s="225">
        <v>0.22741583363381801</v>
      </c>
      <c r="G44" s="223">
        <v>8.1236374936868394</v>
      </c>
      <c r="H44" s="225">
        <v>0.26569117926283897</v>
      </c>
      <c r="I44" s="223">
        <v>7.78164478185791</v>
      </c>
      <c r="J44" s="225">
        <v>0.30476341003111102</v>
      </c>
      <c r="K44" s="223">
        <v>-0.67535551385703296</v>
      </c>
      <c r="L44" s="225">
        <v>0.39407137068845</v>
      </c>
      <c r="M44" s="223">
        <v>15.070569263151899</v>
      </c>
      <c r="N44" s="225">
        <v>0.36806190879532003</v>
      </c>
      <c r="O44" s="223">
        <v>16.553310049788699</v>
      </c>
      <c r="P44" s="225">
        <v>0.66626597312327396</v>
      </c>
      <c r="Q44" s="223">
        <v>14.845059369059999</v>
      </c>
      <c r="R44" s="225">
        <v>0.78909627461009302</v>
      </c>
      <c r="S44" s="223">
        <v>14.1365408944691</v>
      </c>
      <c r="T44" s="225">
        <v>0.46450777265611998</v>
      </c>
      <c r="U44" s="223">
        <v>-2.4167691553195598</v>
      </c>
      <c r="V44" s="225">
        <v>0.83915668944041799</v>
      </c>
      <c r="W44" s="223">
        <v>75.972515457399695</v>
      </c>
      <c r="X44" s="225">
        <v>0.44413247041350001</v>
      </c>
      <c r="Y44" s="223">
        <v>73.977408855362697</v>
      </c>
      <c r="Z44" s="225">
        <v>0.745344534173349</v>
      </c>
      <c r="AA44" s="223">
        <v>76.446858278888499</v>
      </c>
      <c r="AB44" s="225">
        <v>0.90196169337843701</v>
      </c>
      <c r="AC44" s="223">
        <v>77.125049087297</v>
      </c>
      <c r="AD44" s="225">
        <v>0.69801797440712599</v>
      </c>
      <c r="AE44" s="223">
        <v>3.14764023193423</v>
      </c>
      <c r="AF44" s="225">
        <v>1.0095654915522101</v>
      </c>
      <c r="AG44" s="104"/>
      <c r="AH44" s="104"/>
      <c r="AI44" s="104"/>
      <c r="AJ44" s="104"/>
      <c r="AK44" s="104"/>
      <c r="AL44" s="104"/>
      <c r="AM44" s="104"/>
      <c r="AN44" s="104"/>
      <c r="AO44" s="104"/>
      <c r="AP44" s="104"/>
      <c r="AQ44" s="104"/>
      <c r="AR44" s="255"/>
    </row>
    <row r="45" spans="1:44" ht="13" customHeight="1" x14ac:dyDescent="0.25">
      <c r="A45" s="26" t="s">
        <v>424</v>
      </c>
      <c r="B45" s="184">
        <v>2</v>
      </c>
      <c r="C45" s="223">
        <v>12.9712350333013</v>
      </c>
      <c r="D45" s="225">
        <v>0.33642279323798102</v>
      </c>
      <c r="E45" s="223">
        <v>14.271695246774501</v>
      </c>
      <c r="F45" s="225">
        <v>0.69355127091584001</v>
      </c>
      <c r="G45" s="223">
        <v>14.3024978963647</v>
      </c>
      <c r="H45" s="225">
        <v>0.72678394456814399</v>
      </c>
      <c r="I45" s="223">
        <v>11.6335942124505</v>
      </c>
      <c r="J45" s="225">
        <v>0.33735962649974</v>
      </c>
      <c r="K45" s="223">
        <v>-2.6381010343239302</v>
      </c>
      <c r="L45" s="225">
        <v>0.68831987020298901</v>
      </c>
      <c r="M45" s="223">
        <v>15.3332020734608</v>
      </c>
      <c r="N45" s="225">
        <v>0.39269343076386998</v>
      </c>
      <c r="O45" s="223">
        <v>19.072176643831199</v>
      </c>
      <c r="P45" s="225">
        <v>0.90969460662303203</v>
      </c>
      <c r="Q45" s="223">
        <v>16.716410499012799</v>
      </c>
      <c r="R45" s="225">
        <v>0.92662076361429202</v>
      </c>
      <c r="S45" s="223">
        <v>13.123726453842</v>
      </c>
      <c r="T45" s="225">
        <v>0.37096363896429502</v>
      </c>
      <c r="U45" s="223">
        <v>-5.9484501899892699</v>
      </c>
      <c r="V45" s="225">
        <v>0.917363193017251</v>
      </c>
      <c r="W45" s="223">
        <v>71.918700363741394</v>
      </c>
      <c r="X45" s="225">
        <v>0.59468793987157897</v>
      </c>
      <c r="Y45" s="223">
        <v>66.489112663129305</v>
      </c>
      <c r="Z45" s="225">
        <v>1.2993331516425299</v>
      </c>
      <c r="AA45" s="223">
        <v>69.0071613717368</v>
      </c>
      <c r="AB45" s="225">
        <v>1.2965332109911101</v>
      </c>
      <c r="AC45" s="223">
        <v>75.272237718561101</v>
      </c>
      <c r="AD45" s="225">
        <v>0.59417014465071205</v>
      </c>
      <c r="AE45" s="223">
        <v>8.7831250554318103</v>
      </c>
      <c r="AF45" s="225">
        <v>1.3131952784312499</v>
      </c>
      <c r="AG45" s="104"/>
      <c r="AH45" s="104"/>
      <c r="AI45" s="104"/>
      <c r="AJ45" s="104"/>
      <c r="AK45" s="104"/>
      <c r="AL45" s="104"/>
      <c r="AM45" s="104"/>
      <c r="AN45" s="104"/>
      <c r="AO45" s="104"/>
      <c r="AP45" s="104"/>
      <c r="AQ45" s="104"/>
      <c r="AR45" s="255"/>
    </row>
    <row r="46" spans="1:44" ht="13" customHeight="1" x14ac:dyDescent="0.25">
      <c r="A46" s="26" t="s">
        <v>425</v>
      </c>
      <c r="B46" s="184">
        <v>2</v>
      </c>
      <c r="C46" s="223">
        <v>8.58634631107385</v>
      </c>
      <c r="D46" s="225">
        <v>0.15438576487738601</v>
      </c>
      <c r="E46" s="223">
        <v>9.2553557931986603</v>
      </c>
      <c r="F46" s="225">
        <v>0.568060723188614</v>
      </c>
      <c r="G46" s="223">
        <v>9.1889694182694406</v>
      </c>
      <c r="H46" s="225">
        <v>0.43184491506970901</v>
      </c>
      <c r="I46" s="223">
        <v>8.39922823772093</v>
      </c>
      <c r="J46" s="225">
        <v>0.174598446511433</v>
      </c>
      <c r="K46" s="223">
        <v>-0.85612755547772301</v>
      </c>
      <c r="L46" s="225">
        <v>0.58811993632471204</v>
      </c>
      <c r="M46" s="223">
        <v>10.539593559283301</v>
      </c>
      <c r="N46" s="225">
        <v>0.23753109995174301</v>
      </c>
      <c r="O46" s="223">
        <v>15.2000326567341</v>
      </c>
      <c r="P46" s="225">
        <v>0.93514892391142901</v>
      </c>
      <c r="Q46" s="223">
        <v>12.7855949207766</v>
      </c>
      <c r="R46" s="225">
        <v>0.87354745400150702</v>
      </c>
      <c r="S46" s="223">
        <v>9.7342312763637899</v>
      </c>
      <c r="T46" s="225">
        <v>0.24630597084634201</v>
      </c>
      <c r="U46" s="223">
        <v>-5.4658013803703502</v>
      </c>
      <c r="V46" s="225">
        <v>0.94829551794279299</v>
      </c>
      <c r="W46" s="223">
        <v>80.493853227661504</v>
      </c>
      <c r="X46" s="225">
        <v>0.33336478755035998</v>
      </c>
      <c r="Y46" s="223">
        <v>74.844192216403798</v>
      </c>
      <c r="Z46" s="225">
        <v>1.1413683464689</v>
      </c>
      <c r="AA46" s="223">
        <v>77.882810754729306</v>
      </c>
      <c r="AB46" s="225">
        <v>0.97240319345168602</v>
      </c>
      <c r="AC46" s="223">
        <v>81.450048102027296</v>
      </c>
      <c r="AD46" s="225">
        <v>0.35326122646686797</v>
      </c>
      <c r="AE46" s="223">
        <v>6.6058558856234804</v>
      </c>
      <c r="AF46" s="225">
        <v>1.1402135911959299</v>
      </c>
      <c r="AG46" s="104"/>
      <c r="AH46" s="104"/>
      <c r="AI46" s="104"/>
      <c r="AJ46" s="104"/>
      <c r="AK46" s="104"/>
      <c r="AL46" s="104"/>
      <c r="AM46" s="104"/>
      <c r="AN46" s="104"/>
      <c r="AO46" s="104"/>
      <c r="AP46" s="104"/>
      <c r="AQ46" s="104"/>
      <c r="AR46" s="255"/>
    </row>
    <row r="47" spans="1:44" ht="13" customHeight="1" x14ac:dyDescent="0.25">
      <c r="A47" s="26" t="s">
        <v>426</v>
      </c>
      <c r="B47" s="184">
        <v>2</v>
      </c>
      <c r="C47" s="223">
        <v>8.40855326381471</v>
      </c>
      <c r="D47" s="225">
        <v>0.14561437421334</v>
      </c>
      <c r="E47" s="223">
        <v>9.9768488654455307</v>
      </c>
      <c r="F47" s="225">
        <v>0.52786095924504906</v>
      </c>
      <c r="G47" s="223">
        <v>8.6574051385102209</v>
      </c>
      <c r="H47" s="225">
        <v>0.60816794900118698</v>
      </c>
      <c r="I47" s="223">
        <v>8.2589205325313895</v>
      </c>
      <c r="J47" s="225">
        <v>0.15735174305751101</v>
      </c>
      <c r="K47" s="223">
        <v>-1.7179283329141399</v>
      </c>
      <c r="L47" s="225">
        <v>0.57303493977429498</v>
      </c>
      <c r="M47" s="223">
        <v>15.616771330457199</v>
      </c>
      <c r="N47" s="225">
        <v>0.239862954602858</v>
      </c>
      <c r="O47" s="223">
        <v>19.378769641473198</v>
      </c>
      <c r="P47" s="225">
        <v>1.04879400375259</v>
      </c>
      <c r="Q47" s="223">
        <v>18.223912747987299</v>
      </c>
      <c r="R47" s="225">
        <v>1.19573905790619</v>
      </c>
      <c r="S47" s="223">
        <v>15.0868561918941</v>
      </c>
      <c r="T47" s="225">
        <v>0.26617255386024002</v>
      </c>
      <c r="U47" s="223">
        <v>-4.2919134495791402</v>
      </c>
      <c r="V47" s="225">
        <v>1.0991105070296601</v>
      </c>
      <c r="W47" s="223">
        <v>75.366615991265903</v>
      </c>
      <c r="X47" s="225">
        <v>0.31215996281564901</v>
      </c>
      <c r="Y47" s="223">
        <v>69.693265880864303</v>
      </c>
      <c r="Z47" s="225">
        <v>1.4845227510176799</v>
      </c>
      <c r="AA47" s="223">
        <v>72.883867153604101</v>
      </c>
      <c r="AB47" s="225">
        <v>1.45784289098227</v>
      </c>
      <c r="AC47" s="223">
        <v>76.057085881987703</v>
      </c>
      <c r="AD47" s="225">
        <v>0.33419786099740401</v>
      </c>
      <c r="AE47" s="223">
        <v>6.3638200011233703</v>
      </c>
      <c r="AF47" s="225">
        <v>1.56324824045019</v>
      </c>
      <c r="AG47" s="104"/>
      <c r="AH47" s="104"/>
      <c r="AI47" s="104"/>
      <c r="AJ47" s="104"/>
      <c r="AK47" s="104"/>
      <c r="AL47" s="104"/>
      <c r="AM47" s="104"/>
      <c r="AN47" s="104"/>
      <c r="AO47" s="104"/>
      <c r="AP47" s="104"/>
      <c r="AQ47" s="104"/>
      <c r="AR47" s="255"/>
    </row>
    <row r="48" spans="1:44" ht="13" customHeight="1" x14ac:dyDescent="0.25">
      <c r="A48" s="26" t="s">
        <v>427</v>
      </c>
      <c r="B48" s="184">
        <v>2</v>
      </c>
      <c r="C48" s="223">
        <v>8.9678240101323698</v>
      </c>
      <c r="D48" s="225">
        <v>0.20082871653262099</v>
      </c>
      <c r="E48" s="223">
        <v>9.5016668108484001</v>
      </c>
      <c r="F48" s="225">
        <v>0.37313315077743398</v>
      </c>
      <c r="G48" s="223">
        <v>9.3730934091737801</v>
      </c>
      <c r="H48" s="225">
        <v>0.466111858095488</v>
      </c>
      <c r="I48" s="223">
        <v>8.6953093070535594</v>
      </c>
      <c r="J48" s="225">
        <v>0.21447433286522299</v>
      </c>
      <c r="K48" s="223">
        <v>-0.80635750379484605</v>
      </c>
      <c r="L48" s="225">
        <v>0.39445098691180502</v>
      </c>
      <c r="M48" s="223">
        <v>11.2720959219272</v>
      </c>
      <c r="N48" s="225">
        <v>0.35614749579550298</v>
      </c>
      <c r="O48" s="223">
        <v>15.922742052815201</v>
      </c>
      <c r="P48" s="225">
        <v>0.86871974237141503</v>
      </c>
      <c r="Q48" s="223">
        <v>15.4719477365194</v>
      </c>
      <c r="R48" s="225">
        <v>1.19844467500333</v>
      </c>
      <c r="S48" s="223">
        <v>9.7060057925526699</v>
      </c>
      <c r="T48" s="225">
        <v>0.30768427642707802</v>
      </c>
      <c r="U48" s="223">
        <v>-6.21673626026252</v>
      </c>
      <c r="V48" s="225">
        <v>0.88361992015366198</v>
      </c>
      <c r="W48" s="223">
        <v>79.274733424058496</v>
      </c>
      <c r="X48" s="225">
        <v>0.48030160568373298</v>
      </c>
      <c r="Y48" s="223">
        <v>74.230074548303094</v>
      </c>
      <c r="Z48" s="225">
        <v>1.0236318841379399</v>
      </c>
      <c r="AA48" s="223">
        <v>74.706807934835396</v>
      </c>
      <c r="AB48" s="225">
        <v>1.44087377274179</v>
      </c>
      <c r="AC48" s="223">
        <v>81.071457804781502</v>
      </c>
      <c r="AD48" s="225">
        <v>0.45632345267062802</v>
      </c>
      <c r="AE48" s="223">
        <v>6.8413832564783803</v>
      </c>
      <c r="AF48" s="225">
        <v>1.03396409532305</v>
      </c>
      <c r="AG48" s="104"/>
      <c r="AH48" s="104"/>
      <c r="AI48" s="104"/>
      <c r="AJ48" s="104"/>
      <c r="AK48" s="104"/>
      <c r="AL48" s="104"/>
      <c r="AM48" s="104"/>
      <c r="AN48" s="104"/>
      <c r="AO48" s="104"/>
      <c r="AP48" s="104"/>
      <c r="AQ48" s="104"/>
      <c r="AR48" s="255"/>
    </row>
    <row r="49" spans="1:44" ht="13" customHeight="1" x14ac:dyDescent="0.25">
      <c r="A49" s="26" t="s">
        <v>428</v>
      </c>
      <c r="B49" s="184">
        <v>2</v>
      </c>
      <c r="C49" s="223">
        <v>16.173768273011198</v>
      </c>
      <c r="D49" s="225">
        <v>0.436380037951277</v>
      </c>
      <c r="E49" s="223">
        <v>18.794294980441201</v>
      </c>
      <c r="F49" s="225">
        <v>1.42382710342093</v>
      </c>
      <c r="G49" s="223">
        <v>16.6683211533832</v>
      </c>
      <c r="H49" s="225">
        <v>1.09249131128454</v>
      </c>
      <c r="I49" s="223">
        <v>14.7798290466369</v>
      </c>
      <c r="J49" s="225">
        <v>0.42225388277840697</v>
      </c>
      <c r="K49" s="223">
        <v>-4.0144659338043596</v>
      </c>
      <c r="L49" s="225">
        <v>1.49827344698735</v>
      </c>
      <c r="M49" s="223">
        <v>23.2990222157304</v>
      </c>
      <c r="N49" s="225">
        <v>0.58297397461385403</v>
      </c>
      <c r="O49" s="223">
        <v>24.091658137684899</v>
      </c>
      <c r="P49" s="225">
        <v>1.9953177000732101</v>
      </c>
      <c r="Q49" s="223">
        <v>22.346838939178799</v>
      </c>
      <c r="R49" s="225">
        <v>1.25055012618623</v>
      </c>
      <c r="S49" s="223">
        <v>23.481723092102801</v>
      </c>
      <c r="T49" s="225">
        <v>0.73913113055072799</v>
      </c>
      <c r="U49" s="223">
        <v>-0.60993504558210498</v>
      </c>
      <c r="V49" s="225">
        <v>2.2104459461994099</v>
      </c>
      <c r="W49" s="223">
        <v>60.756440663883502</v>
      </c>
      <c r="X49" s="225">
        <v>0.78535932402450503</v>
      </c>
      <c r="Y49" s="223">
        <v>57.556384001782803</v>
      </c>
      <c r="Z49" s="225">
        <v>2.33443667885079</v>
      </c>
      <c r="AA49" s="223">
        <v>60.740895677154398</v>
      </c>
      <c r="AB49" s="225">
        <v>1.91974393396641</v>
      </c>
      <c r="AC49" s="223">
        <v>61.5230748439498</v>
      </c>
      <c r="AD49" s="225">
        <v>0.86843524923535798</v>
      </c>
      <c r="AE49" s="223">
        <v>3.96669084216698</v>
      </c>
      <c r="AF49" s="225">
        <v>2.5874856208792401</v>
      </c>
      <c r="AG49" s="104"/>
      <c r="AH49" s="104"/>
      <c r="AI49" s="104"/>
      <c r="AJ49" s="104"/>
      <c r="AK49" s="104"/>
      <c r="AL49" s="104"/>
      <c r="AM49" s="104"/>
      <c r="AN49" s="104"/>
      <c r="AO49" s="104"/>
      <c r="AP49" s="104"/>
      <c r="AQ49" s="104"/>
      <c r="AR49" s="255"/>
    </row>
    <row r="50" spans="1:44" ht="13" customHeight="1" x14ac:dyDescent="0.25">
      <c r="A50" s="26" t="s">
        <v>429</v>
      </c>
      <c r="B50" s="184">
        <v>2</v>
      </c>
      <c r="C50" s="223">
        <v>13.3434308935554</v>
      </c>
      <c r="D50" s="225">
        <v>0.26804529625511703</v>
      </c>
      <c r="E50" s="223">
        <v>13.311281236469201</v>
      </c>
      <c r="F50" s="225">
        <v>0.64229316525861502</v>
      </c>
      <c r="G50" s="223">
        <v>13.0239309765767</v>
      </c>
      <c r="H50" s="225">
        <v>0.66190913706427501</v>
      </c>
      <c r="I50" s="223">
        <v>13.335808903110999</v>
      </c>
      <c r="J50" s="225">
        <v>0.30488301469658202</v>
      </c>
      <c r="K50" s="223">
        <v>2.45276666417737E-2</v>
      </c>
      <c r="L50" s="225">
        <v>0.67825241249443202</v>
      </c>
      <c r="M50" s="223">
        <v>12.7987503596948</v>
      </c>
      <c r="N50" s="225">
        <v>0.28568394662506102</v>
      </c>
      <c r="O50" s="223">
        <v>16.6541448904056</v>
      </c>
      <c r="P50" s="225">
        <v>0.757810242792053</v>
      </c>
      <c r="Q50" s="223">
        <v>13.759558895977801</v>
      </c>
      <c r="R50" s="225">
        <v>0.67181066233062003</v>
      </c>
      <c r="S50" s="223">
        <v>11.765861782918099</v>
      </c>
      <c r="T50" s="225">
        <v>0.31745378949226299</v>
      </c>
      <c r="U50" s="223">
        <v>-4.8882831074875304</v>
      </c>
      <c r="V50" s="225">
        <v>0.77160516320839301</v>
      </c>
      <c r="W50" s="223">
        <v>73.591775260854504</v>
      </c>
      <c r="X50" s="225">
        <v>0.39095880567293301</v>
      </c>
      <c r="Y50" s="223">
        <v>69.914126179438</v>
      </c>
      <c r="Z50" s="225">
        <v>1.0617215057266101</v>
      </c>
      <c r="AA50" s="223">
        <v>73.001406757713596</v>
      </c>
      <c r="AB50" s="225">
        <v>1.0142874221211899</v>
      </c>
      <c r="AC50" s="223">
        <v>74.584662860774202</v>
      </c>
      <c r="AD50" s="225">
        <v>0.44153137797480702</v>
      </c>
      <c r="AE50" s="223">
        <v>4.6705366813362303</v>
      </c>
      <c r="AF50" s="225">
        <v>1.0880004569024599</v>
      </c>
      <c r="AG50" s="104"/>
      <c r="AH50" s="104"/>
      <c r="AI50" s="104"/>
      <c r="AJ50" s="104"/>
      <c r="AK50" s="104"/>
      <c r="AL50" s="104"/>
      <c r="AM50" s="104"/>
      <c r="AN50" s="104"/>
      <c r="AO50" s="104"/>
      <c r="AP50" s="104"/>
      <c r="AQ50" s="104"/>
      <c r="AR50" s="255"/>
    </row>
    <row r="51" spans="1:44" ht="13" customHeight="1" x14ac:dyDescent="0.25">
      <c r="A51" s="26" t="s">
        <v>430</v>
      </c>
      <c r="B51" s="184">
        <v>2</v>
      </c>
      <c r="C51" s="223">
        <v>7.8608075500314003</v>
      </c>
      <c r="D51" s="225">
        <v>0.236442720066766</v>
      </c>
      <c r="E51" s="223">
        <v>8.6570849450510607</v>
      </c>
      <c r="F51" s="225">
        <v>0.533494956706697</v>
      </c>
      <c r="G51" s="223">
        <v>8.6632210673166998</v>
      </c>
      <c r="H51" s="225">
        <v>0.62075429369967405</v>
      </c>
      <c r="I51" s="223">
        <v>7.3457065008695199</v>
      </c>
      <c r="J51" s="225">
        <v>0.26544286982128901</v>
      </c>
      <c r="K51" s="223">
        <v>-1.3113784441815399</v>
      </c>
      <c r="L51" s="225">
        <v>0.57620188926616001</v>
      </c>
      <c r="M51" s="223">
        <v>10.020028904949701</v>
      </c>
      <c r="N51" s="225">
        <v>0.20564946456991701</v>
      </c>
      <c r="O51" s="223">
        <v>11.5824189026753</v>
      </c>
      <c r="P51" s="225">
        <v>0.44178720789436499</v>
      </c>
      <c r="Q51" s="223">
        <v>11.3662270353796</v>
      </c>
      <c r="R51" s="225">
        <v>0.49700682621806302</v>
      </c>
      <c r="S51" s="223">
        <v>9.0845521768735207</v>
      </c>
      <c r="T51" s="225">
        <v>0.25350726990056499</v>
      </c>
      <c r="U51" s="223">
        <v>-2.49786672580175</v>
      </c>
      <c r="V51" s="225">
        <v>0.50370804886602605</v>
      </c>
      <c r="W51" s="223">
        <v>82.048880082752405</v>
      </c>
      <c r="X51" s="225">
        <v>0.385853450478992</v>
      </c>
      <c r="Y51" s="223">
        <v>79.600054265856301</v>
      </c>
      <c r="Z51" s="225">
        <v>0.86536968920227597</v>
      </c>
      <c r="AA51" s="223">
        <v>79.924551380690403</v>
      </c>
      <c r="AB51" s="225">
        <v>0.96202796235446597</v>
      </c>
      <c r="AC51" s="223">
        <v>83.510972567406398</v>
      </c>
      <c r="AD51" s="225">
        <v>0.445503645632078</v>
      </c>
      <c r="AE51" s="223">
        <v>3.9109183015501698</v>
      </c>
      <c r="AF51" s="225">
        <v>0.96690133266548595</v>
      </c>
      <c r="AG51" s="104"/>
      <c r="AH51" s="104"/>
      <c r="AI51" s="104"/>
      <c r="AJ51" s="104"/>
      <c r="AK51" s="104"/>
      <c r="AL51" s="104"/>
      <c r="AM51" s="104"/>
      <c r="AN51" s="104"/>
      <c r="AO51" s="104"/>
      <c r="AP51" s="104"/>
      <c r="AQ51" s="104"/>
      <c r="AR51" s="255"/>
    </row>
    <row r="52" spans="1:44" ht="13" customHeight="1" x14ac:dyDescent="0.25">
      <c r="A52" s="26" t="s">
        <v>431</v>
      </c>
      <c r="B52" s="184">
        <v>2</v>
      </c>
      <c r="C52" s="223">
        <v>9.7112019024734995</v>
      </c>
      <c r="D52" s="225">
        <v>0.197946362081628</v>
      </c>
      <c r="E52" s="223">
        <v>10.1282935115764</v>
      </c>
      <c r="F52" s="225">
        <v>0.43968336962284399</v>
      </c>
      <c r="G52" s="223">
        <v>10.0914593352858</v>
      </c>
      <c r="H52" s="225">
        <v>0.67713870952163702</v>
      </c>
      <c r="I52" s="223">
        <v>9.2105631192232806</v>
      </c>
      <c r="J52" s="225">
        <v>0.21720459074499099</v>
      </c>
      <c r="K52" s="223">
        <v>-0.91773039235316001</v>
      </c>
      <c r="L52" s="225">
        <v>0.48689108156527899</v>
      </c>
      <c r="M52" s="223">
        <v>15.8307587361489</v>
      </c>
      <c r="N52" s="225">
        <v>0.33567069655676801</v>
      </c>
      <c r="O52" s="223">
        <v>17.2221696772719</v>
      </c>
      <c r="P52" s="225">
        <v>0.90236011979865405</v>
      </c>
      <c r="Q52" s="223">
        <v>16.9417340074246</v>
      </c>
      <c r="R52" s="225">
        <v>0.90256440073269395</v>
      </c>
      <c r="S52" s="223">
        <v>15.0376057547908</v>
      </c>
      <c r="T52" s="225">
        <v>0.36397727358835202</v>
      </c>
      <c r="U52" s="223">
        <v>-2.1845639224811002</v>
      </c>
      <c r="V52" s="225">
        <v>0.92682558538645898</v>
      </c>
      <c r="W52" s="223">
        <v>74.298160270955094</v>
      </c>
      <c r="X52" s="225">
        <v>0.38952553046428601</v>
      </c>
      <c r="Y52" s="223">
        <v>72.463779526684604</v>
      </c>
      <c r="Z52" s="225">
        <v>0.97655014352610803</v>
      </c>
      <c r="AA52" s="223">
        <v>72.892925257097701</v>
      </c>
      <c r="AB52" s="225">
        <v>1.1770725293380899</v>
      </c>
      <c r="AC52" s="223">
        <v>75.564151887236093</v>
      </c>
      <c r="AD52" s="225">
        <v>0.42998206360625202</v>
      </c>
      <c r="AE52" s="223">
        <v>3.1003723605514599</v>
      </c>
      <c r="AF52" s="225">
        <v>1.07923900852534</v>
      </c>
      <c r="AG52" s="104"/>
      <c r="AH52" s="104"/>
      <c r="AI52" s="104"/>
      <c r="AJ52" s="104"/>
      <c r="AK52" s="104"/>
      <c r="AL52" s="104"/>
      <c r="AM52" s="104"/>
      <c r="AN52" s="104"/>
      <c r="AO52" s="104"/>
      <c r="AP52" s="104"/>
      <c r="AQ52" s="104"/>
      <c r="AR52" s="255"/>
    </row>
    <row r="53" spans="1:44" ht="13" customHeight="1" x14ac:dyDescent="0.25">
      <c r="A53" s="26" t="s">
        <v>432</v>
      </c>
      <c r="B53" s="184">
        <v>2</v>
      </c>
      <c r="C53" s="223">
        <v>7.4214406031704696</v>
      </c>
      <c r="D53" s="225">
        <v>0.14511817315817599</v>
      </c>
      <c r="E53" s="223">
        <v>7.7126124013446304</v>
      </c>
      <c r="F53" s="225">
        <v>0.36093310246219601</v>
      </c>
      <c r="G53" s="223">
        <v>7.8404598066237901</v>
      </c>
      <c r="H53" s="225">
        <v>0.26101379261372598</v>
      </c>
      <c r="I53" s="223">
        <v>7.2391443569305798</v>
      </c>
      <c r="J53" s="225">
        <v>0.14277382530556401</v>
      </c>
      <c r="K53" s="223">
        <v>-0.47346804441405199</v>
      </c>
      <c r="L53" s="225">
        <v>0.34388680225144902</v>
      </c>
      <c r="M53" s="223">
        <v>12.4383045419117</v>
      </c>
      <c r="N53" s="225">
        <v>0.26374072585392699</v>
      </c>
      <c r="O53" s="223">
        <v>16.945716216790601</v>
      </c>
      <c r="P53" s="225">
        <v>0.65231667035972796</v>
      </c>
      <c r="Q53" s="223">
        <v>14.6065296427706</v>
      </c>
      <c r="R53" s="225">
        <v>0.53360508191786005</v>
      </c>
      <c r="S53" s="223">
        <v>10.8181204677291</v>
      </c>
      <c r="T53" s="225">
        <v>0.30763489194490701</v>
      </c>
      <c r="U53" s="223">
        <v>-6.1275957490614097</v>
      </c>
      <c r="V53" s="225">
        <v>0.70949709372470804</v>
      </c>
      <c r="W53" s="223">
        <v>79.720217111606402</v>
      </c>
      <c r="X53" s="225">
        <v>0.36892744338493899</v>
      </c>
      <c r="Y53" s="223">
        <v>74.870869883598004</v>
      </c>
      <c r="Z53" s="225">
        <v>0.92628966978070404</v>
      </c>
      <c r="AA53" s="223">
        <v>77.1736131184893</v>
      </c>
      <c r="AB53" s="225">
        <v>0.60525672192038604</v>
      </c>
      <c r="AC53" s="223">
        <v>81.514984102951999</v>
      </c>
      <c r="AD53" s="225">
        <v>0.401744929575166</v>
      </c>
      <c r="AE53" s="223">
        <v>6.6441142193539804</v>
      </c>
      <c r="AF53" s="225">
        <v>0.94862387544548599</v>
      </c>
      <c r="AG53" s="104"/>
      <c r="AH53" s="104"/>
      <c r="AI53" s="104"/>
      <c r="AJ53" s="104"/>
      <c r="AK53" s="104"/>
      <c r="AL53" s="104"/>
      <c r="AM53" s="104"/>
      <c r="AN53" s="104"/>
      <c r="AO53" s="104"/>
      <c r="AP53" s="104"/>
      <c r="AQ53" s="104"/>
      <c r="AR53" s="255"/>
    </row>
    <row r="54" spans="1:44" ht="13" customHeight="1" x14ac:dyDescent="0.25">
      <c r="A54" s="26" t="s">
        <v>433</v>
      </c>
      <c r="B54" s="184">
        <v>2</v>
      </c>
      <c r="C54" s="223">
        <v>8.5960532645097896</v>
      </c>
      <c r="D54" s="225">
        <v>0.203676770232008</v>
      </c>
      <c r="E54" s="223">
        <v>9.0243226903024194</v>
      </c>
      <c r="F54" s="225">
        <v>0.45389173189833398</v>
      </c>
      <c r="G54" s="223">
        <v>9.1119495033603606</v>
      </c>
      <c r="H54" s="225">
        <v>0.50011075698921104</v>
      </c>
      <c r="I54" s="223">
        <v>8.2854785536951301</v>
      </c>
      <c r="J54" s="225">
        <v>0.19848950079296701</v>
      </c>
      <c r="K54" s="223">
        <v>-0.73884413660729598</v>
      </c>
      <c r="L54" s="225">
        <v>0.43328357312254401</v>
      </c>
      <c r="M54" s="223">
        <v>14.290321474455199</v>
      </c>
      <c r="N54" s="225">
        <v>0.36282025060001599</v>
      </c>
      <c r="O54" s="223">
        <v>19.348353201411001</v>
      </c>
      <c r="P54" s="225">
        <v>1.0317891266416901</v>
      </c>
      <c r="Q54" s="223">
        <v>16.326019985325399</v>
      </c>
      <c r="R54" s="225">
        <v>0.76291533363589803</v>
      </c>
      <c r="S54" s="223">
        <v>12.3960435269409</v>
      </c>
      <c r="T54" s="225">
        <v>0.33328563774584102</v>
      </c>
      <c r="U54" s="223">
        <v>-6.9523096744700901</v>
      </c>
      <c r="V54" s="225">
        <v>1.05539720055039</v>
      </c>
      <c r="W54" s="223">
        <v>76.947252086218896</v>
      </c>
      <c r="X54" s="225">
        <v>0.45754032364240999</v>
      </c>
      <c r="Y54" s="223">
        <v>71.646509352050202</v>
      </c>
      <c r="Z54" s="225">
        <v>1.1858611615177801</v>
      </c>
      <c r="AA54" s="223">
        <v>74.321457685012803</v>
      </c>
      <c r="AB54" s="225">
        <v>1.00373270044642</v>
      </c>
      <c r="AC54" s="223">
        <v>79.123462536441295</v>
      </c>
      <c r="AD54" s="225">
        <v>0.45874952693409699</v>
      </c>
      <c r="AE54" s="223">
        <v>7.4769531843911201</v>
      </c>
      <c r="AF54" s="225">
        <v>1.1945541516018801</v>
      </c>
      <c r="AG54" s="104"/>
      <c r="AH54" s="104"/>
      <c r="AI54" s="104"/>
      <c r="AJ54" s="104"/>
      <c r="AK54" s="104"/>
      <c r="AL54" s="104"/>
      <c r="AM54" s="104"/>
      <c r="AN54" s="104"/>
      <c r="AO54" s="104"/>
      <c r="AP54" s="104"/>
      <c r="AQ54" s="104"/>
      <c r="AR54" s="255"/>
    </row>
    <row r="55" spans="1:44" ht="13" customHeight="1" x14ac:dyDescent="0.25">
      <c r="A55" s="26" t="s">
        <v>434</v>
      </c>
      <c r="B55" s="184">
        <v>2</v>
      </c>
      <c r="C55" s="223">
        <v>14.9367250721752</v>
      </c>
      <c r="D55" s="225">
        <v>0.42505268197844698</v>
      </c>
      <c r="E55" s="223">
        <v>15.271331907010699</v>
      </c>
      <c r="F55" s="225">
        <v>0.68574418629476597</v>
      </c>
      <c r="G55" s="223">
        <v>13.7270407303096</v>
      </c>
      <c r="H55" s="225">
        <v>0.77938344669788895</v>
      </c>
      <c r="I55" s="223">
        <v>14.865118010584901</v>
      </c>
      <c r="J55" s="225">
        <v>0.60836406459173198</v>
      </c>
      <c r="K55" s="223">
        <v>-0.40621389642584099</v>
      </c>
      <c r="L55" s="225">
        <v>0.85673312334604401</v>
      </c>
      <c r="M55" s="223">
        <v>18.252332634862999</v>
      </c>
      <c r="N55" s="225">
        <v>0.45651802240948702</v>
      </c>
      <c r="O55" s="223">
        <v>20.275447419292199</v>
      </c>
      <c r="P55" s="225">
        <v>0.85837120372845299</v>
      </c>
      <c r="Q55" s="223">
        <v>17.274230452832501</v>
      </c>
      <c r="R55" s="225">
        <v>0.95798759658489696</v>
      </c>
      <c r="S55" s="223">
        <v>16.780636709549601</v>
      </c>
      <c r="T55" s="225">
        <v>0.76019437752072005</v>
      </c>
      <c r="U55" s="223">
        <v>-3.49481070974256</v>
      </c>
      <c r="V55" s="225">
        <v>1.2259501898457901</v>
      </c>
      <c r="W55" s="223">
        <v>66.437569658794999</v>
      </c>
      <c r="X55" s="225">
        <v>0.70604991323780797</v>
      </c>
      <c r="Y55" s="223">
        <v>63.812834040215002</v>
      </c>
      <c r="Z55" s="225">
        <v>1.22540430858885</v>
      </c>
      <c r="AA55" s="223">
        <v>68.210365922366293</v>
      </c>
      <c r="AB55" s="225">
        <v>1.3877208195869</v>
      </c>
      <c r="AC55" s="223">
        <v>68.213509920565201</v>
      </c>
      <c r="AD55" s="225">
        <v>1.04791070714058</v>
      </c>
      <c r="AE55" s="223">
        <v>4.4006758803502297</v>
      </c>
      <c r="AF55" s="225">
        <v>1.5786685047839599</v>
      </c>
      <c r="AG55" s="104"/>
      <c r="AH55" s="104"/>
      <c r="AI55" s="104"/>
      <c r="AJ55" s="104"/>
      <c r="AK55" s="104"/>
      <c r="AL55" s="104"/>
      <c r="AM55" s="104"/>
      <c r="AN55" s="104"/>
      <c r="AO55" s="104"/>
      <c r="AP55" s="104"/>
      <c r="AQ55" s="104"/>
      <c r="AR55" s="255"/>
    </row>
    <row r="56" spans="1:44" ht="13" customHeight="1" x14ac:dyDescent="0.25">
      <c r="A56" s="26" t="s">
        <v>435</v>
      </c>
      <c r="B56" s="184">
        <v>2</v>
      </c>
      <c r="C56" s="223">
        <v>10.089070171222801</v>
      </c>
      <c r="D56" s="225">
        <v>0.127921495818068</v>
      </c>
      <c r="E56" s="223">
        <v>10.288675354482599</v>
      </c>
      <c r="F56" s="225">
        <v>0.27331153230257799</v>
      </c>
      <c r="G56" s="223">
        <v>10.028405025528301</v>
      </c>
      <c r="H56" s="225">
        <v>0.32479115680429599</v>
      </c>
      <c r="I56" s="223">
        <v>10.021978698764901</v>
      </c>
      <c r="J56" s="225">
        <v>0.19017790145647101</v>
      </c>
      <c r="K56" s="223">
        <v>-0.26669665571775902</v>
      </c>
      <c r="L56" s="225">
        <v>0.336500222475277</v>
      </c>
      <c r="M56" s="223">
        <v>18.413318195268101</v>
      </c>
      <c r="N56" s="225">
        <v>0.28045743573146498</v>
      </c>
      <c r="O56" s="223">
        <v>21.7138957700177</v>
      </c>
      <c r="P56" s="225">
        <v>0.47928408207315298</v>
      </c>
      <c r="Q56" s="223">
        <v>20.562295713942401</v>
      </c>
      <c r="R56" s="225">
        <v>0.65134075548322701</v>
      </c>
      <c r="S56" s="223">
        <v>16.360457248387601</v>
      </c>
      <c r="T56" s="225">
        <v>0.33147370976929602</v>
      </c>
      <c r="U56" s="223">
        <v>-5.3534385216300899</v>
      </c>
      <c r="V56" s="225">
        <v>0.534847918208322</v>
      </c>
      <c r="W56" s="223">
        <v>71.079293132850793</v>
      </c>
      <c r="X56" s="225">
        <v>0.32530258502061998</v>
      </c>
      <c r="Y56" s="223">
        <v>67.507603713840297</v>
      </c>
      <c r="Z56" s="225">
        <v>0.61055599562789498</v>
      </c>
      <c r="AA56" s="223">
        <v>68.7747336390089</v>
      </c>
      <c r="AB56" s="225">
        <v>0.74284541973526397</v>
      </c>
      <c r="AC56" s="223">
        <v>73.288029013504101</v>
      </c>
      <c r="AD56" s="225">
        <v>0.42984050637123</v>
      </c>
      <c r="AE56" s="223">
        <v>5.7804252996637997</v>
      </c>
      <c r="AF56" s="225">
        <v>0.72544714602356297</v>
      </c>
      <c r="AG56" s="104"/>
      <c r="AH56" s="104"/>
      <c r="AI56" s="104"/>
      <c r="AJ56" s="104"/>
      <c r="AK56" s="104"/>
      <c r="AL56" s="104"/>
      <c r="AM56" s="104"/>
      <c r="AN56" s="104"/>
      <c r="AO56" s="104"/>
      <c r="AP56" s="104"/>
      <c r="AQ56" s="104"/>
      <c r="AR56" s="255"/>
    </row>
    <row r="57" spans="1:44" ht="13" customHeight="1" x14ac:dyDescent="0.25">
      <c r="A57" s="26" t="s">
        <v>436</v>
      </c>
      <c r="B57" s="184">
        <v>2</v>
      </c>
      <c r="C57" s="223">
        <v>7.2603417180138203</v>
      </c>
      <c r="D57" s="225">
        <v>0.18181684982184099</v>
      </c>
      <c r="E57" s="223">
        <v>7.6354560718134197</v>
      </c>
      <c r="F57" s="225">
        <v>0.40447708263478799</v>
      </c>
      <c r="G57" s="223">
        <v>7.39538572389593</v>
      </c>
      <c r="H57" s="225">
        <v>0.43180395446705899</v>
      </c>
      <c r="I57" s="223">
        <v>7.1210894493118504</v>
      </c>
      <c r="J57" s="225">
        <v>0.234223724286412</v>
      </c>
      <c r="K57" s="223">
        <v>-0.51436662250156795</v>
      </c>
      <c r="L57" s="225">
        <v>0.460957369079396</v>
      </c>
      <c r="M57" s="223">
        <v>14.170563326065301</v>
      </c>
      <c r="N57" s="225">
        <v>0.42383996419700198</v>
      </c>
      <c r="O57" s="223">
        <v>18.809702081901399</v>
      </c>
      <c r="P57" s="225">
        <v>0.92413346177098099</v>
      </c>
      <c r="Q57" s="223">
        <v>16.345502032477601</v>
      </c>
      <c r="R57" s="225">
        <v>1.07322279906703</v>
      </c>
      <c r="S57" s="223">
        <v>12.3446147970079</v>
      </c>
      <c r="T57" s="225">
        <v>0.49193522636179299</v>
      </c>
      <c r="U57" s="223">
        <v>-6.4650872848934604</v>
      </c>
      <c r="V57" s="225">
        <v>1.0953054408640699</v>
      </c>
      <c r="W57" s="223">
        <v>78.454710489215799</v>
      </c>
      <c r="X57" s="225">
        <v>0.48441246292443002</v>
      </c>
      <c r="Y57" s="223">
        <v>73.026722080888405</v>
      </c>
      <c r="Z57" s="225">
        <v>1.1790818246741199</v>
      </c>
      <c r="AA57" s="223">
        <v>76.230687273571206</v>
      </c>
      <c r="AB57" s="225">
        <v>1.22569898854528</v>
      </c>
      <c r="AC57" s="223">
        <v>80.421754585898995</v>
      </c>
      <c r="AD57" s="225">
        <v>0.56126433347887095</v>
      </c>
      <c r="AE57" s="223">
        <v>7.3950325050105299</v>
      </c>
      <c r="AF57" s="225">
        <v>1.38117287205754</v>
      </c>
      <c r="AG57" s="104"/>
      <c r="AH57" s="104"/>
      <c r="AI57" s="104"/>
      <c r="AJ57" s="104"/>
      <c r="AK57" s="104"/>
      <c r="AL57" s="104"/>
      <c r="AM57" s="104"/>
      <c r="AN57" s="104"/>
      <c r="AO57" s="104"/>
      <c r="AP57" s="104"/>
      <c r="AQ57" s="104"/>
      <c r="AR57" s="255"/>
    </row>
    <row r="58" spans="1:44" ht="13" customHeight="1" x14ac:dyDescent="0.25">
      <c r="A58" s="26" t="s">
        <v>437</v>
      </c>
      <c r="B58" s="184">
        <v>2</v>
      </c>
      <c r="C58" s="223">
        <v>10.1453074322686</v>
      </c>
      <c r="D58" s="225">
        <v>0.205449659292048</v>
      </c>
      <c r="E58" s="223">
        <v>11.330005762417899</v>
      </c>
      <c r="F58" s="225">
        <v>0.640548481851136</v>
      </c>
      <c r="G58" s="223">
        <v>10.1924682175245</v>
      </c>
      <c r="H58" s="225">
        <v>0.35973018034766702</v>
      </c>
      <c r="I58" s="223">
        <v>9.7565148565836903</v>
      </c>
      <c r="J58" s="225">
        <v>0.25933270345960102</v>
      </c>
      <c r="K58" s="223">
        <v>-1.5734909058342399</v>
      </c>
      <c r="L58" s="225">
        <v>0.70849372174312697</v>
      </c>
      <c r="M58" s="223">
        <v>21.490769594562298</v>
      </c>
      <c r="N58" s="225">
        <v>0.36413320448626102</v>
      </c>
      <c r="O58" s="223">
        <v>24.349232306800701</v>
      </c>
      <c r="P58" s="225">
        <v>1.0503282137805801</v>
      </c>
      <c r="Q58" s="223">
        <v>22.3834930246535</v>
      </c>
      <c r="R58" s="225">
        <v>0.70114263157563395</v>
      </c>
      <c r="S58" s="223">
        <v>20.2223616686274</v>
      </c>
      <c r="T58" s="225">
        <v>0.40991357176098703</v>
      </c>
      <c r="U58" s="223">
        <v>-4.1268706381733002</v>
      </c>
      <c r="V58" s="225">
        <v>1.12363318654781</v>
      </c>
      <c r="W58" s="223">
        <v>67.792099238240795</v>
      </c>
      <c r="X58" s="225">
        <v>0.47042201362892899</v>
      </c>
      <c r="Y58" s="223">
        <v>64.346369405083607</v>
      </c>
      <c r="Z58" s="225">
        <v>1.27323242272811</v>
      </c>
      <c r="AA58" s="223">
        <v>66.983678708832002</v>
      </c>
      <c r="AB58" s="225">
        <v>0.82867123959136901</v>
      </c>
      <c r="AC58" s="223">
        <v>69.200570998684299</v>
      </c>
      <c r="AD58" s="225">
        <v>0.57628392697082698</v>
      </c>
      <c r="AE58" s="223">
        <v>4.8542015936007497</v>
      </c>
      <c r="AF58" s="225">
        <v>1.38512376041221</v>
      </c>
      <c r="AG58" s="104"/>
      <c r="AH58" s="104"/>
      <c r="AI58" s="104"/>
      <c r="AJ58" s="104"/>
      <c r="AK58" s="104"/>
      <c r="AL58" s="104"/>
      <c r="AM58" s="104"/>
      <c r="AN58" s="104"/>
      <c r="AO58" s="104"/>
      <c r="AP58" s="104"/>
      <c r="AQ58" s="104"/>
      <c r="AR58" s="255"/>
    </row>
    <row r="59" spans="1:44" ht="13" customHeight="1" x14ac:dyDescent="0.25">
      <c r="A59" s="26" t="s">
        <v>438</v>
      </c>
      <c r="B59" s="184">
        <v>2</v>
      </c>
      <c r="C59" s="223">
        <v>8.6374390643902004</v>
      </c>
      <c r="D59" s="225">
        <v>0.23284367205034001</v>
      </c>
      <c r="E59" s="223">
        <v>9.2818434657084996</v>
      </c>
      <c r="F59" s="225">
        <v>0.42411834465137699</v>
      </c>
      <c r="G59" s="223">
        <v>8.8324279485423904</v>
      </c>
      <c r="H59" s="225">
        <v>0.40293939595955203</v>
      </c>
      <c r="I59" s="223">
        <v>8.2922948500605695</v>
      </c>
      <c r="J59" s="225">
        <v>0.29865252163977701</v>
      </c>
      <c r="K59" s="223">
        <v>-0.98954861564792096</v>
      </c>
      <c r="L59" s="225">
        <v>0.47697232329296202</v>
      </c>
      <c r="M59" s="223">
        <v>15.6155748008775</v>
      </c>
      <c r="N59" s="225">
        <v>0.43392873655766101</v>
      </c>
      <c r="O59" s="223">
        <v>17.873500178029602</v>
      </c>
      <c r="P59" s="225">
        <v>1.0784968989516299</v>
      </c>
      <c r="Q59" s="223">
        <v>16.416633195294001</v>
      </c>
      <c r="R59" s="225">
        <v>0.761831961069383</v>
      </c>
      <c r="S59" s="223">
        <v>14.1236409080571</v>
      </c>
      <c r="T59" s="225">
        <v>0.59282168254808199</v>
      </c>
      <c r="U59" s="223">
        <v>-3.7498592699724602</v>
      </c>
      <c r="V59" s="225">
        <v>1.16783785674787</v>
      </c>
      <c r="W59" s="223">
        <v>75.034890152267806</v>
      </c>
      <c r="X59" s="225">
        <v>0.60037023390236</v>
      </c>
      <c r="Y59" s="223">
        <v>71.817787616918693</v>
      </c>
      <c r="Z59" s="225">
        <v>1.2256672752621001</v>
      </c>
      <c r="AA59" s="223">
        <v>73.638484665015</v>
      </c>
      <c r="AB59" s="225">
        <v>0.94503775078409402</v>
      </c>
      <c r="AC59" s="223">
        <v>77.194212423653198</v>
      </c>
      <c r="AD59" s="225">
        <v>0.69105137299417596</v>
      </c>
      <c r="AE59" s="223">
        <v>5.3764248067345601</v>
      </c>
      <c r="AF59" s="225">
        <v>1.30732194223188</v>
      </c>
      <c r="AG59" s="104"/>
      <c r="AH59" s="104"/>
      <c r="AI59" s="104"/>
      <c r="AJ59" s="104"/>
      <c r="AK59" s="104"/>
      <c r="AL59" s="104"/>
      <c r="AM59" s="104"/>
      <c r="AN59" s="104"/>
      <c r="AO59" s="104"/>
      <c r="AP59" s="104"/>
      <c r="AQ59" s="104"/>
      <c r="AR59" s="255"/>
    </row>
    <row r="60" spans="1:44" ht="13" customHeight="1" x14ac:dyDescent="0.25">
      <c r="A60" s="26" t="s">
        <v>439</v>
      </c>
      <c r="B60" s="184">
        <v>2</v>
      </c>
      <c r="C60" s="223">
        <v>7.6064775823302604</v>
      </c>
      <c r="D60" s="225">
        <v>0.32532195336969699</v>
      </c>
      <c r="E60" s="223">
        <v>9.6063066130584502</v>
      </c>
      <c r="F60" s="225">
        <v>1.6520248282613501</v>
      </c>
      <c r="G60" s="223">
        <v>7.4168101017296397</v>
      </c>
      <c r="H60" s="225">
        <v>0.78148090219882504</v>
      </c>
      <c r="I60" s="223">
        <v>7.0532002459349004</v>
      </c>
      <c r="J60" s="225">
        <v>0.25723866725065803</v>
      </c>
      <c r="K60" s="223">
        <v>-2.5531063671235499</v>
      </c>
      <c r="L60" s="225">
        <v>1.68389887369085</v>
      </c>
      <c r="M60" s="223">
        <v>17.2182873100145</v>
      </c>
      <c r="N60" s="225">
        <v>0.72374315425951996</v>
      </c>
      <c r="O60" s="223">
        <v>23.711132920772901</v>
      </c>
      <c r="P60" s="225">
        <v>1.4949122737848499</v>
      </c>
      <c r="Q60" s="223">
        <v>17.933689477554601</v>
      </c>
      <c r="R60" s="225">
        <v>1.3364452213504401</v>
      </c>
      <c r="S60" s="223">
        <v>14.6469830262877</v>
      </c>
      <c r="T60" s="225">
        <v>0.86824969701730503</v>
      </c>
      <c r="U60" s="223">
        <v>-9.0641498944851904</v>
      </c>
      <c r="V60" s="225">
        <v>1.7156396644056899</v>
      </c>
      <c r="W60" s="223">
        <v>75.091958352706698</v>
      </c>
      <c r="X60" s="225">
        <v>0.86465696795428404</v>
      </c>
      <c r="Y60" s="223">
        <v>66.524120533888293</v>
      </c>
      <c r="Z60" s="225">
        <v>2.50530838618449</v>
      </c>
      <c r="AA60" s="223">
        <v>74.238244040328794</v>
      </c>
      <c r="AB60" s="225">
        <v>1.73641073299423</v>
      </c>
      <c r="AC60" s="223">
        <v>78.212480344450498</v>
      </c>
      <c r="AD60" s="225">
        <v>0.94159417615927699</v>
      </c>
      <c r="AE60" s="223">
        <v>11.688359810562201</v>
      </c>
      <c r="AF60" s="225">
        <v>2.6993400571756201</v>
      </c>
      <c r="AG60" s="104"/>
      <c r="AH60" s="104"/>
      <c r="AI60" s="104"/>
      <c r="AJ60" s="104"/>
      <c r="AK60" s="104"/>
      <c r="AL60" s="104"/>
      <c r="AM60" s="104"/>
      <c r="AN60" s="104"/>
      <c r="AO60" s="104"/>
      <c r="AP60" s="104"/>
      <c r="AQ60" s="104"/>
      <c r="AR60" s="255"/>
    </row>
    <row r="61" spans="1:44" ht="13" customHeight="1" x14ac:dyDescent="0.25">
      <c r="A61" s="26" t="s">
        <v>440</v>
      </c>
      <c r="B61" s="184">
        <v>2</v>
      </c>
      <c r="C61" s="223">
        <v>13.0328224834543</v>
      </c>
      <c r="D61" s="225">
        <v>0.31498803998136099</v>
      </c>
      <c r="E61" s="223">
        <v>12.9891794286865</v>
      </c>
      <c r="F61" s="225">
        <v>0.415901338216492</v>
      </c>
      <c r="G61" s="223">
        <v>12.666715880955101</v>
      </c>
      <c r="H61" s="225">
        <v>0.68622059542182001</v>
      </c>
      <c r="I61" s="223">
        <v>13.1674524290263</v>
      </c>
      <c r="J61" s="225">
        <v>0.39516734250873498</v>
      </c>
      <c r="K61" s="223">
        <v>0.17827300033973401</v>
      </c>
      <c r="L61" s="225">
        <v>0.52877879886495205</v>
      </c>
      <c r="M61" s="223">
        <v>14.2039952893709</v>
      </c>
      <c r="N61" s="225">
        <v>0.30802146522602802</v>
      </c>
      <c r="O61" s="223">
        <v>15.5684418386106</v>
      </c>
      <c r="P61" s="225">
        <v>0.633144821582038</v>
      </c>
      <c r="Q61" s="223">
        <v>13.3532161398248</v>
      </c>
      <c r="R61" s="225">
        <v>0.57355693731756796</v>
      </c>
      <c r="S61" s="223">
        <v>13.788391521836999</v>
      </c>
      <c r="T61" s="225">
        <v>0.43162716489575298</v>
      </c>
      <c r="U61" s="223">
        <v>-1.7800503167736501</v>
      </c>
      <c r="V61" s="225">
        <v>0.77709092073874697</v>
      </c>
      <c r="W61" s="223">
        <v>70.786499699999993</v>
      </c>
      <c r="X61" s="225">
        <v>0.59195072022442297</v>
      </c>
      <c r="Y61" s="223">
        <v>69.715757981795406</v>
      </c>
      <c r="Z61" s="225">
        <v>0.98908639849276903</v>
      </c>
      <c r="AA61" s="223">
        <v>72.320280360431198</v>
      </c>
      <c r="AB61" s="225">
        <v>1.07803209380291</v>
      </c>
      <c r="AC61" s="223">
        <v>70.814178327243596</v>
      </c>
      <c r="AD61" s="225">
        <v>0.77841691122883805</v>
      </c>
      <c r="AE61" s="223">
        <v>1.0984203454482</v>
      </c>
      <c r="AF61" s="225">
        <v>1.20446698546319</v>
      </c>
      <c r="AG61" s="104"/>
      <c r="AH61" s="104"/>
      <c r="AI61" s="104"/>
      <c r="AJ61" s="104"/>
      <c r="AK61" s="104"/>
      <c r="AL61" s="104"/>
      <c r="AM61" s="104"/>
      <c r="AN61" s="104"/>
      <c r="AO61" s="104"/>
      <c r="AP61" s="104"/>
      <c r="AQ61" s="104"/>
      <c r="AR61" s="255"/>
    </row>
    <row r="62" spans="1:44" ht="13" customHeight="1" x14ac:dyDescent="0.25">
      <c r="A62" s="26" t="s">
        <v>441</v>
      </c>
      <c r="B62" s="184">
        <v>2</v>
      </c>
      <c r="C62" s="223">
        <v>7.5973968968541099</v>
      </c>
      <c r="D62" s="225">
        <v>0.175278396382965</v>
      </c>
      <c r="E62" s="223">
        <v>8.0960518965643296</v>
      </c>
      <c r="F62" s="225">
        <v>0.51976956465936597</v>
      </c>
      <c r="G62" s="223">
        <v>7.09824122071542</v>
      </c>
      <c r="H62" s="225">
        <v>0.34983968239338598</v>
      </c>
      <c r="I62" s="223">
        <v>7.6094962128607904</v>
      </c>
      <c r="J62" s="225">
        <v>0.19809776277330099</v>
      </c>
      <c r="K62" s="223">
        <v>-0.48655568370354502</v>
      </c>
      <c r="L62" s="225">
        <v>0.536391381056181</v>
      </c>
      <c r="M62" s="223">
        <v>11.065006809681</v>
      </c>
      <c r="N62" s="225">
        <v>0.22513688394975401</v>
      </c>
      <c r="O62" s="223">
        <v>13.410275029907201</v>
      </c>
      <c r="P62" s="225">
        <v>0.79043297208221697</v>
      </c>
      <c r="Q62" s="223">
        <v>12.820245957457701</v>
      </c>
      <c r="R62" s="225">
        <v>0.67317644489347594</v>
      </c>
      <c r="S62" s="223">
        <v>10.6175268551213</v>
      </c>
      <c r="T62" s="225">
        <v>0.24049160386223201</v>
      </c>
      <c r="U62" s="223">
        <v>-2.7927481747859502</v>
      </c>
      <c r="V62" s="225">
        <v>0.81558540293846704</v>
      </c>
      <c r="W62" s="223">
        <v>81.158162626141802</v>
      </c>
      <c r="X62" s="225">
        <v>0.33420997575619898</v>
      </c>
      <c r="Y62" s="223">
        <v>78.561109291618607</v>
      </c>
      <c r="Z62" s="225">
        <v>1.0813629574869399</v>
      </c>
      <c r="AA62" s="223">
        <v>79.969639866826896</v>
      </c>
      <c r="AB62" s="225">
        <v>0.84291274253918702</v>
      </c>
      <c r="AC62" s="223">
        <v>81.560252666419899</v>
      </c>
      <c r="AD62" s="225">
        <v>0.37572447945948501</v>
      </c>
      <c r="AE62" s="223">
        <v>2.9991433748012502</v>
      </c>
      <c r="AF62" s="225">
        <v>1.1283332837775499</v>
      </c>
      <c r="AG62" s="104"/>
      <c r="AH62" s="104"/>
      <c r="AI62" s="104"/>
      <c r="AJ62" s="104"/>
      <c r="AK62" s="104"/>
      <c r="AL62" s="104"/>
      <c r="AM62" s="104"/>
      <c r="AN62" s="104"/>
      <c r="AO62" s="104"/>
      <c r="AP62" s="104"/>
      <c r="AQ62" s="104"/>
      <c r="AR62" s="255"/>
    </row>
    <row r="63" spans="1:44" ht="13" customHeight="1" x14ac:dyDescent="0.25">
      <c r="A63" s="211" t="s">
        <v>442</v>
      </c>
      <c r="B63" s="185">
        <v>2</v>
      </c>
      <c r="C63" s="224">
        <v>9.3506665513057197</v>
      </c>
      <c r="D63" s="226">
        <v>4.70530792333246E-2</v>
      </c>
      <c r="E63" s="224">
        <v>9.8304289111335503</v>
      </c>
      <c r="F63" s="226">
        <v>0.123425720958189</v>
      </c>
      <c r="G63" s="224">
        <v>9.7247759695127591</v>
      </c>
      <c r="H63" s="226">
        <v>0.11795533022236999</v>
      </c>
      <c r="I63" s="224">
        <v>9.1084375175494099</v>
      </c>
      <c r="J63" s="226">
        <v>5.44661274347987E-2</v>
      </c>
      <c r="K63" s="224">
        <v>-0.72199139358414399</v>
      </c>
      <c r="L63" s="226">
        <v>0.13371939207995501</v>
      </c>
      <c r="M63" s="224">
        <v>15.4458879235934</v>
      </c>
      <c r="N63" s="226">
        <v>7.5328843880817994E-2</v>
      </c>
      <c r="O63" s="224">
        <v>19.468008748118599</v>
      </c>
      <c r="P63" s="226">
        <v>0.178135837858269</v>
      </c>
      <c r="Q63" s="224">
        <v>17.335842729107402</v>
      </c>
      <c r="R63" s="226">
        <v>0.174575083142257</v>
      </c>
      <c r="S63" s="224">
        <v>13.8583197696433</v>
      </c>
      <c r="T63" s="226">
        <v>8.5941284125220799E-2</v>
      </c>
      <c r="U63" s="224">
        <v>-5.6096889784753303</v>
      </c>
      <c r="V63" s="226">
        <v>0.193324325295852</v>
      </c>
      <c r="W63" s="224">
        <v>74.929545165979903</v>
      </c>
      <c r="X63" s="226">
        <v>9.8177744720497506E-2</v>
      </c>
      <c r="Y63" s="224">
        <v>70.378815750630096</v>
      </c>
      <c r="Z63" s="226">
        <v>0.23976143824268001</v>
      </c>
      <c r="AA63" s="224">
        <v>72.679690259835894</v>
      </c>
      <c r="AB63" s="226">
        <v>0.23104249862870399</v>
      </c>
      <c r="AC63" s="224">
        <v>76.765988230673202</v>
      </c>
      <c r="AD63" s="226">
        <v>0.110141727421091</v>
      </c>
      <c r="AE63" s="224">
        <v>6.3871724800431098</v>
      </c>
      <c r="AF63" s="226">
        <v>0.26086378790702303</v>
      </c>
      <c r="AG63" s="104"/>
      <c r="AH63" s="104"/>
      <c r="AI63" s="104"/>
      <c r="AJ63" s="104"/>
      <c r="AK63" s="104"/>
      <c r="AL63" s="104"/>
      <c r="AM63" s="104"/>
      <c r="AN63" s="104"/>
      <c r="AO63" s="104"/>
      <c r="AP63" s="104"/>
      <c r="AQ63" s="104"/>
      <c r="AR63" s="255"/>
    </row>
    <row r="64" spans="1:44" ht="13" customHeight="1" x14ac:dyDescent="0.25">
      <c r="A64" s="212" t="s">
        <v>443</v>
      </c>
      <c r="B64" s="186">
        <v>2</v>
      </c>
      <c r="C64" s="245">
        <v>8.6899763621228896</v>
      </c>
      <c r="D64" s="248">
        <v>5.3970108517970697E-2</v>
      </c>
      <c r="E64" s="245">
        <v>8.7382526260257691</v>
      </c>
      <c r="F64" s="248">
        <v>0.13416799916820199</v>
      </c>
      <c r="G64" s="245">
        <v>8.9665992184197805</v>
      </c>
      <c r="H64" s="248">
        <v>0.12123450171710801</v>
      </c>
      <c r="I64" s="245">
        <v>8.6076630076453107</v>
      </c>
      <c r="J64" s="248">
        <v>6.80807751550246E-2</v>
      </c>
      <c r="K64" s="245">
        <v>-0.13058961838045799</v>
      </c>
      <c r="L64" s="248">
        <v>0.15089911747384099</v>
      </c>
      <c r="M64" s="245">
        <v>14.8282200138866</v>
      </c>
      <c r="N64" s="248">
        <v>0.114235016799783</v>
      </c>
      <c r="O64" s="245">
        <v>18.970080548449001</v>
      </c>
      <c r="P64" s="248">
        <v>0.264949357631931</v>
      </c>
      <c r="Q64" s="245">
        <v>17.363644883783898</v>
      </c>
      <c r="R64" s="248">
        <v>0.26153713321344801</v>
      </c>
      <c r="S64" s="245">
        <v>13.288786662837699</v>
      </c>
      <c r="T64" s="248">
        <v>0.126859307312014</v>
      </c>
      <c r="U64" s="245">
        <v>-5.6812938856113799</v>
      </c>
      <c r="V64" s="248">
        <v>0.28123958534783999</v>
      </c>
      <c r="W64" s="245">
        <v>76.118206342398693</v>
      </c>
      <c r="X64" s="248">
        <v>0.13362991126231</v>
      </c>
      <c r="Y64" s="245">
        <v>71.830369220921199</v>
      </c>
      <c r="Z64" s="248">
        <v>0.32010427676168901</v>
      </c>
      <c r="AA64" s="245">
        <v>73.390405335235897</v>
      </c>
      <c r="AB64" s="248">
        <v>0.293984382844651</v>
      </c>
      <c r="AC64" s="245">
        <v>77.740656977692595</v>
      </c>
      <c r="AD64" s="248">
        <v>0.15908245163040699</v>
      </c>
      <c r="AE64" s="245">
        <v>5.9102877567713596</v>
      </c>
      <c r="AF64" s="248">
        <v>0.35882574920604798</v>
      </c>
      <c r="AG64" s="104"/>
      <c r="AH64" s="104"/>
      <c r="AI64" s="104"/>
      <c r="AJ64" s="104"/>
      <c r="AK64" s="104"/>
      <c r="AL64" s="104"/>
      <c r="AM64" s="104"/>
      <c r="AN64" s="104"/>
      <c r="AO64" s="104"/>
      <c r="AP64" s="104"/>
      <c r="AQ64" s="104"/>
      <c r="AR64" s="255"/>
    </row>
    <row r="65" spans="1:44" ht="13" customHeight="1" x14ac:dyDescent="0.25">
      <c r="A65" s="213" t="s">
        <v>444</v>
      </c>
      <c r="B65" s="187">
        <v>2</v>
      </c>
      <c r="C65" s="246">
        <v>9.8962671268989908</v>
      </c>
      <c r="D65" s="249">
        <v>3.7544519921068303E-2</v>
      </c>
      <c r="E65" s="246">
        <v>10.3527808787572</v>
      </c>
      <c r="F65" s="249">
        <v>8.8831141218731202E-2</v>
      </c>
      <c r="G65" s="246">
        <v>10.172173225637501</v>
      </c>
      <c r="H65" s="249">
        <v>8.9746606477705299E-2</v>
      </c>
      <c r="I65" s="246">
        <v>9.6223726907488594</v>
      </c>
      <c r="J65" s="249">
        <v>4.4374216552572503E-2</v>
      </c>
      <c r="K65" s="246">
        <v>-0.73040818800837903</v>
      </c>
      <c r="L65" s="249">
        <v>9.7037063942309501E-2</v>
      </c>
      <c r="M65" s="246">
        <v>15.0150000996416</v>
      </c>
      <c r="N65" s="249">
        <v>5.43256862083034E-2</v>
      </c>
      <c r="O65" s="246">
        <v>18.388346035410098</v>
      </c>
      <c r="P65" s="249">
        <v>0.13108018238410299</v>
      </c>
      <c r="Q65" s="246">
        <v>16.431432644481401</v>
      </c>
      <c r="R65" s="249">
        <v>0.12743201051896899</v>
      </c>
      <c r="S65" s="246">
        <v>13.646910581040499</v>
      </c>
      <c r="T65" s="249">
        <v>6.4484303883117794E-2</v>
      </c>
      <c r="U65" s="246">
        <v>-4.7414354543695598</v>
      </c>
      <c r="V65" s="249">
        <v>0.14405607006592899</v>
      </c>
      <c r="W65" s="246">
        <v>74.691981988764297</v>
      </c>
      <c r="X65" s="249">
        <v>7.4030472215348295E-2</v>
      </c>
      <c r="Y65" s="246">
        <v>70.862003250720505</v>
      </c>
      <c r="Z65" s="249">
        <v>0.17300424227574901</v>
      </c>
      <c r="AA65" s="246">
        <v>72.982446399962697</v>
      </c>
      <c r="AB65" s="249">
        <v>0.17350655977649401</v>
      </c>
      <c r="AC65" s="246">
        <v>76.319103533700797</v>
      </c>
      <c r="AD65" s="249">
        <v>8.6276946115624795E-2</v>
      </c>
      <c r="AE65" s="246">
        <v>5.4571002829803197</v>
      </c>
      <c r="AF65" s="249">
        <v>0.189846390555926</v>
      </c>
      <c r="AG65" s="104"/>
      <c r="AH65" s="104"/>
      <c r="AI65" s="104"/>
      <c r="AJ65" s="104"/>
      <c r="AK65" s="104"/>
      <c r="AL65" s="104"/>
      <c r="AM65" s="104"/>
      <c r="AN65" s="104"/>
      <c r="AO65" s="104"/>
      <c r="AP65" s="104"/>
      <c r="AQ65" s="104"/>
      <c r="AR65" s="255"/>
    </row>
    <row r="66" spans="1:44" ht="13" customHeight="1" x14ac:dyDescent="0.25">
      <c r="A66" s="26" t="s">
        <v>445</v>
      </c>
      <c r="B66" s="184">
        <v>2</v>
      </c>
      <c r="C66" s="223">
        <v>7.5184660497552898</v>
      </c>
      <c r="D66" s="225">
        <v>0.26642842098053898</v>
      </c>
      <c r="E66" s="223">
        <v>7.1472805293207102</v>
      </c>
      <c r="F66" s="225">
        <v>0.605007734944214</v>
      </c>
      <c r="G66" s="223">
        <v>6.8463546654714502</v>
      </c>
      <c r="H66" s="225">
        <v>0.49274617953807898</v>
      </c>
      <c r="I66" s="223">
        <v>7.7283916095141896</v>
      </c>
      <c r="J66" s="225">
        <v>0.338931693228048</v>
      </c>
      <c r="K66" s="223">
        <v>0.58111108019347302</v>
      </c>
      <c r="L66" s="225">
        <v>0.62595184786086699</v>
      </c>
      <c r="M66" s="223">
        <v>19.707393557840302</v>
      </c>
      <c r="N66" s="225">
        <v>1.13887533563933</v>
      </c>
      <c r="O66" s="223">
        <v>22.9536947056359</v>
      </c>
      <c r="P66" s="225">
        <v>1.8825315586615201</v>
      </c>
      <c r="Q66" s="223">
        <v>18.823612936422801</v>
      </c>
      <c r="R66" s="225">
        <v>1.61533364481528</v>
      </c>
      <c r="S66" s="223">
        <v>18.188939683040498</v>
      </c>
      <c r="T66" s="225">
        <v>1.37473354540029</v>
      </c>
      <c r="U66" s="223">
        <v>-4.7647550225953799</v>
      </c>
      <c r="V66" s="225">
        <v>2.2127503373972299</v>
      </c>
      <c r="W66" s="223">
        <v>72.778134740850902</v>
      </c>
      <c r="X66" s="225">
        <v>1.14391499018346</v>
      </c>
      <c r="Y66" s="223">
        <v>69.733175913478902</v>
      </c>
      <c r="Z66" s="225">
        <v>1.85654378532134</v>
      </c>
      <c r="AA66" s="223">
        <v>74.340245696038806</v>
      </c>
      <c r="AB66" s="225">
        <v>1.8127609518299299</v>
      </c>
      <c r="AC66" s="223">
        <v>74.163874956797102</v>
      </c>
      <c r="AD66" s="225">
        <v>1.3871880451787399</v>
      </c>
      <c r="AE66" s="223">
        <v>4.4306990433181603</v>
      </c>
      <c r="AF66" s="225">
        <v>2.2294791879440101</v>
      </c>
      <c r="AG66" s="104"/>
      <c r="AH66" s="104"/>
      <c r="AI66" s="104"/>
      <c r="AJ66" s="104"/>
      <c r="AK66" s="104"/>
      <c r="AL66" s="104"/>
      <c r="AM66" s="104"/>
      <c r="AN66" s="104"/>
      <c r="AO66" s="104"/>
      <c r="AP66" s="104"/>
      <c r="AQ66" s="104"/>
      <c r="AR66" s="255"/>
    </row>
    <row r="67" spans="1:44" ht="13" customHeight="1" x14ac:dyDescent="0.25">
      <c r="A67" s="26" t="s">
        <v>446</v>
      </c>
      <c r="B67" s="184">
        <v>2</v>
      </c>
      <c r="C67" s="223">
        <v>10.662652733434699</v>
      </c>
      <c r="D67" s="225">
        <v>0.388994391630687</v>
      </c>
      <c r="E67" s="223">
        <v>10.6451780217829</v>
      </c>
      <c r="F67" s="225">
        <v>0.58198840521759299</v>
      </c>
      <c r="G67" s="223">
        <v>11.022144500816999</v>
      </c>
      <c r="H67" s="225">
        <v>0.75431262144859301</v>
      </c>
      <c r="I67" s="223">
        <v>10.5566842361551</v>
      </c>
      <c r="J67" s="225">
        <v>0.55431900537721002</v>
      </c>
      <c r="K67" s="223">
        <v>-8.8493785627759905E-2</v>
      </c>
      <c r="L67" s="225">
        <v>0.77007561325801199</v>
      </c>
      <c r="M67" s="223">
        <v>19.680160182411299</v>
      </c>
      <c r="N67" s="225">
        <v>0.589955477223022</v>
      </c>
      <c r="O67" s="223">
        <v>24.636802549098601</v>
      </c>
      <c r="P67" s="225">
        <v>1.25153607112813</v>
      </c>
      <c r="Q67" s="223">
        <v>19.398536552512599</v>
      </c>
      <c r="R67" s="225">
        <v>1.19983725045125</v>
      </c>
      <c r="S67" s="223">
        <v>17.783935301265601</v>
      </c>
      <c r="T67" s="225">
        <v>0.65361563827813496</v>
      </c>
      <c r="U67" s="223">
        <v>-6.8528672478329602</v>
      </c>
      <c r="V67" s="225">
        <v>1.41650878090401</v>
      </c>
      <c r="W67" s="223">
        <v>69.597878549776894</v>
      </c>
      <c r="X67" s="225">
        <v>0.88070966639455595</v>
      </c>
      <c r="Y67" s="223">
        <v>64.572874567615798</v>
      </c>
      <c r="Z67" s="225">
        <v>1.5323962675581699</v>
      </c>
      <c r="AA67" s="223">
        <v>69.471658878447897</v>
      </c>
      <c r="AB67" s="225">
        <v>1.62137590747305</v>
      </c>
      <c r="AC67" s="223">
        <v>71.626161247121303</v>
      </c>
      <c r="AD67" s="225">
        <v>1.0291324792708401</v>
      </c>
      <c r="AE67" s="223">
        <v>7.05328667950553</v>
      </c>
      <c r="AF67" s="225">
        <v>1.8088066113227199</v>
      </c>
      <c r="AG67" s="104"/>
      <c r="AH67" s="104"/>
      <c r="AI67" s="104"/>
      <c r="AJ67" s="104"/>
      <c r="AK67" s="104"/>
      <c r="AL67" s="104"/>
      <c r="AM67" s="104"/>
      <c r="AN67" s="104"/>
      <c r="AO67" s="104"/>
      <c r="AP67" s="104"/>
      <c r="AQ67" s="104"/>
      <c r="AR67" s="255"/>
    </row>
    <row r="68" spans="1:44" ht="13" customHeight="1" x14ac:dyDescent="0.25">
      <c r="A68" s="26" t="s">
        <v>447</v>
      </c>
      <c r="B68" s="184">
        <v>2</v>
      </c>
      <c r="C68" s="223">
        <v>7.8028806313199803</v>
      </c>
      <c r="D68" s="225">
        <v>0.411198948877395</v>
      </c>
      <c r="E68" s="223">
        <v>8.9158602219678205</v>
      </c>
      <c r="F68" s="225">
        <v>0.61587971775091999</v>
      </c>
      <c r="G68" s="223">
        <v>8.2794404652223594</v>
      </c>
      <c r="H68" s="225">
        <v>0.61812659845657403</v>
      </c>
      <c r="I68" s="223">
        <v>7.2906620150320203</v>
      </c>
      <c r="J68" s="225">
        <v>0.52063653134265497</v>
      </c>
      <c r="K68" s="223">
        <v>-1.6251982069358</v>
      </c>
      <c r="L68" s="225">
        <v>0.58638175769349499</v>
      </c>
      <c r="M68" s="223">
        <v>16.988694983267798</v>
      </c>
      <c r="N68" s="225">
        <v>0.89844669315799697</v>
      </c>
      <c r="O68" s="223">
        <v>21.933025860226</v>
      </c>
      <c r="P68" s="225">
        <v>1.4268624865480499</v>
      </c>
      <c r="Q68" s="223">
        <v>19.372995468195899</v>
      </c>
      <c r="R68" s="225">
        <v>1.7099315210055701</v>
      </c>
      <c r="S68" s="223">
        <v>15.0332468908711</v>
      </c>
      <c r="T68" s="225">
        <v>1.1878413094903699</v>
      </c>
      <c r="U68" s="223">
        <v>-6.8997789693549301</v>
      </c>
      <c r="V68" s="225">
        <v>1.82472829450403</v>
      </c>
      <c r="W68" s="223">
        <v>75.112167146169796</v>
      </c>
      <c r="X68" s="225">
        <v>1.0341724852990899</v>
      </c>
      <c r="Y68" s="223">
        <v>69.300151660137402</v>
      </c>
      <c r="Z68" s="225">
        <v>1.48584477023102</v>
      </c>
      <c r="AA68" s="223">
        <v>72.057527636439502</v>
      </c>
      <c r="AB68" s="225">
        <v>1.99843467971932</v>
      </c>
      <c r="AC68" s="223">
        <v>77.534542776769499</v>
      </c>
      <c r="AD68" s="225">
        <v>1.38259477023229</v>
      </c>
      <c r="AE68" s="223">
        <v>8.2343911166321409</v>
      </c>
      <c r="AF68" s="225">
        <v>1.9151004749967699</v>
      </c>
      <c r="AG68" s="104"/>
      <c r="AH68" s="104"/>
      <c r="AI68" s="104"/>
      <c r="AJ68" s="104"/>
      <c r="AK68" s="104"/>
      <c r="AL68" s="104"/>
      <c r="AM68" s="104"/>
      <c r="AN68" s="104"/>
      <c r="AO68" s="104"/>
      <c r="AP68" s="104"/>
      <c r="AQ68" s="104"/>
      <c r="AR68" s="255"/>
    </row>
    <row r="69" spans="1:44" ht="13" customHeight="1" x14ac:dyDescent="0.25">
      <c r="A69" s="27" t="s">
        <v>448</v>
      </c>
      <c r="B69" s="200">
        <v>2</v>
      </c>
      <c r="C69" s="233">
        <v>8.3085979509532493</v>
      </c>
      <c r="D69" s="234">
        <v>0.239324556132196</v>
      </c>
      <c r="E69" s="233">
        <v>8.5948577532969495</v>
      </c>
      <c r="F69" s="234">
        <v>0.56274150378448595</v>
      </c>
      <c r="G69" s="233">
        <v>8.8785390141576599</v>
      </c>
      <c r="H69" s="234">
        <v>0.56487913401444301</v>
      </c>
      <c r="I69" s="233">
        <v>7.9246776348466703</v>
      </c>
      <c r="J69" s="234">
        <v>0.251293797766802</v>
      </c>
      <c r="K69" s="233">
        <v>-0.67018011845027903</v>
      </c>
      <c r="L69" s="234">
        <v>0.60689083202315197</v>
      </c>
      <c r="M69" s="233">
        <v>14.7489652976209</v>
      </c>
      <c r="N69" s="234">
        <v>0.63516380235578995</v>
      </c>
      <c r="O69" s="233">
        <v>17.858681585153601</v>
      </c>
      <c r="P69" s="234">
        <v>1.7142450122864601</v>
      </c>
      <c r="Q69" s="233">
        <v>16.249707096812099</v>
      </c>
      <c r="R69" s="234">
        <v>1.27654809042883</v>
      </c>
      <c r="S69" s="233">
        <v>12.861873777267199</v>
      </c>
      <c r="T69" s="234">
        <v>0.64835577649924103</v>
      </c>
      <c r="U69" s="233">
        <v>-4.9968078078864098</v>
      </c>
      <c r="V69" s="234">
        <v>1.7664227635007299</v>
      </c>
      <c r="W69" s="233">
        <v>76.661693578102103</v>
      </c>
      <c r="X69" s="234">
        <v>0.78354860812584903</v>
      </c>
      <c r="Y69" s="233">
        <v>72.944926813482596</v>
      </c>
      <c r="Z69" s="234">
        <v>2.1864487905065602</v>
      </c>
      <c r="AA69" s="233">
        <v>74.566288314564304</v>
      </c>
      <c r="AB69" s="234">
        <v>1.42462083019424</v>
      </c>
      <c r="AC69" s="233">
        <v>79.050814838358505</v>
      </c>
      <c r="AD69" s="234">
        <v>0.79949992390712299</v>
      </c>
      <c r="AE69" s="233">
        <v>6.1058880248759504</v>
      </c>
      <c r="AF69" s="234">
        <v>2.25759618419931</v>
      </c>
      <c r="AG69" s="251"/>
      <c r="AH69" s="251"/>
      <c r="AI69" s="251"/>
      <c r="AJ69" s="251"/>
      <c r="AK69" s="251"/>
      <c r="AL69" s="251"/>
      <c r="AM69" s="251"/>
      <c r="AN69" s="251"/>
      <c r="AO69" s="251"/>
      <c r="AP69" s="251"/>
      <c r="AQ69" s="251"/>
      <c r="AR69" s="256"/>
    </row>
    <row r="70" spans="1:44" ht="13" customHeight="1" x14ac:dyDescent="0.25">
      <c r="A70" s="26"/>
      <c r="B70" s="188"/>
      <c r="C70" s="223" t="s">
        <v>1034</v>
      </c>
      <c r="D70" s="225" t="s">
        <v>1035</v>
      </c>
      <c r="E70" s="223" t="s">
        <v>2128</v>
      </c>
      <c r="F70" s="225" t="s">
        <v>2129</v>
      </c>
      <c r="G70" s="223" t="s">
        <v>2130</v>
      </c>
      <c r="H70" s="225" t="s">
        <v>2131</v>
      </c>
      <c r="I70" s="223" t="s">
        <v>2132</v>
      </c>
      <c r="J70" s="225" t="s">
        <v>2133</v>
      </c>
      <c r="K70" s="223" t="s">
        <v>2134</v>
      </c>
      <c r="L70" s="225" t="s">
        <v>2135</v>
      </c>
      <c r="M70" s="223" t="s">
        <v>1042</v>
      </c>
      <c r="N70" s="225" t="s">
        <v>1043</v>
      </c>
      <c r="O70" s="223" t="s">
        <v>2136</v>
      </c>
      <c r="P70" s="225" t="s">
        <v>2137</v>
      </c>
      <c r="Q70" s="223" t="s">
        <v>2138</v>
      </c>
      <c r="R70" s="225" t="s">
        <v>2139</v>
      </c>
      <c r="S70" s="223" t="s">
        <v>2140</v>
      </c>
      <c r="T70" s="225" t="s">
        <v>2141</v>
      </c>
      <c r="U70" s="223" t="s">
        <v>2142</v>
      </c>
      <c r="V70" s="225" t="s">
        <v>2143</v>
      </c>
      <c r="W70" s="223" t="s">
        <v>1050</v>
      </c>
      <c r="X70" s="225" t="s">
        <v>1051</v>
      </c>
      <c r="Y70" s="223" t="s">
        <v>2144</v>
      </c>
      <c r="Z70" s="225" t="s">
        <v>2145</v>
      </c>
      <c r="AA70" s="223" t="s">
        <v>2146</v>
      </c>
      <c r="AB70" s="225" t="s">
        <v>2147</v>
      </c>
      <c r="AC70" s="223" t="s">
        <v>2148</v>
      </c>
      <c r="AD70" s="225" t="s">
        <v>2149</v>
      </c>
      <c r="AE70" s="223" t="s">
        <v>2150</v>
      </c>
      <c r="AF70" s="225" t="s">
        <v>2151</v>
      </c>
      <c r="AG70" s="223" t="s">
        <v>1956</v>
      </c>
      <c r="AH70" s="225" t="s">
        <v>1957</v>
      </c>
      <c r="AI70" s="223" t="s">
        <v>1958</v>
      </c>
      <c r="AJ70" s="225" t="s">
        <v>1959</v>
      </c>
      <c r="AK70" s="223" t="s">
        <v>1960</v>
      </c>
      <c r="AL70" s="225" t="s">
        <v>1961</v>
      </c>
      <c r="AM70" s="104" t="s">
        <v>1962</v>
      </c>
      <c r="AN70" s="104" t="s">
        <v>1963</v>
      </c>
      <c r="AO70" s="104" t="s">
        <v>1964</v>
      </c>
      <c r="AP70" s="104" t="s">
        <v>1965</v>
      </c>
      <c r="AQ70" s="104" t="s">
        <v>1966</v>
      </c>
      <c r="AR70" s="255" t="s">
        <v>1967</v>
      </c>
    </row>
    <row r="71" spans="1:44" ht="13" customHeight="1" x14ac:dyDescent="0.25">
      <c r="A71" s="26" t="s">
        <v>392</v>
      </c>
      <c r="B71" s="188">
        <v>1</v>
      </c>
      <c r="C71" s="223">
        <v>10.2061524687066</v>
      </c>
      <c r="D71" s="225">
        <v>0.25436492251794102</v>
      </c>
      <c r="E71" s="223">
        <v>10.0832601610394</v>
      </c>
      <c r="F71" s="225">
        <v>0.47739313215307599</v>
      </c>
      <c r="G71" s="223">
        <v>11.184258375504101</v>
      </c>
      <c r="H71" s="225">
        <v>0.51467523468865395</v>
      </c>
      <c r="I71" s="223">
        <v>9.7632090684749802</v>
      </c>
      <c r="J71" s="225">
        <v>0.32117896206447</v>
      </c>
      <c r="K71" s="223">
        <v>-0.32005109256443598</v>
      </c>
      <c r="L71" s="225">
        <v>0.56168499147040496</v>
      </c>
      <c r="M71" s="223">
        <v>21.765583986315001</v>
      </c>
      <c r="N71" s="225">
        <v>0.46325888467519499</v>
      </c>
      <c r="O71" s="223">
        <v>25.288120768887801</v>
      </c>
      <c r="P71" s="225">
        <v>0.91649964815917695</v>
      </c>
      <c r="Q71" s="223">
        <v>23.710348684002199</v>
      </c>
      <c r="R71" s="225">
        <v>0.86732659587054295</v>
      </c>
      <c r="S71" s="223">
        <v>19.961956897787999</v>
      </c>
      <c r="T71" s="225">
        <v>0.59911564226829195</v>
      </c>
      <c r="U71" s="223">
        <v>-5.3261638710998298</v>
      </c>
      <c r="V71" s="225">
        <v>1.06975207015952</v>
      </c>
      <c r="W71" s="223">
        <v>68.036524371430005</v>
      </c>
      <c r="X71" s="225">
        <v>0.52309390866962102</v>
      </c>
      <c r="Y71" s="223">
        <v>64.571702841086093</v>
      </c>
      <c r="Z71" s="225">
        <v>1.01053056764121</v>
      </c>
      <c r="AA71" s="223">
        <v>64.9786903315578</v>
      </c>
      <c r="AB71" s="225">
        <v>1.01902662490081</v>
      </c>
      <c r="AC71" s="223">
        <v>70.352865159015096</v>
      </c>
      <c r="AD71" s="225">
        <v>0.66627799440632296</v>
      </c>
      <c r="AE71" s="223">
        <v>5.7811623179290503</v>
      </c>
      <c r="AF71" s="225">
        <v>1.15891606078332</v>
      </c>
      <c r="AG71" s="223">
        <v>1.4030342505159801</v>
      </c>
      <c r="AH71" s="225">
        <v>0.32636985864014301</v>
      </c>
      <c r="AI71" s="223">
        <v>4.0108166537069501</v>
      </c>
      <c r="AJ71" s="225">
        <v>0.73423327853278597</v>
      </c>
      <c r="AK71" s="223">
        <v>-5.0700299611332298</v>
      </c>
      <c r="AL71" s="225">
        <v>0.83866730497231601</v>
      </c>
      <c r="AM71" s="104"/>
      <c r="AN71" s="104"/>
      <c r="AO71" s="104"/>
      <c r="AP71" s="104"/>
      <c r="AQ71" s="104"/>
      <c r="AR71" s="255"/>
    </row>
    <row r="72" spans="1:44" ht="13" customHeight="1" x14ac:dyDescent="0.25">
      <c r="A72" s="26" t="s">
        <v>396</v>
      </c>
      <c r="B72" s="188">
        <v>1</v>
      </c>
      <c r="C72" s="223">
        <v>12.898930075309799</v>
      </c>
      <c r="D72" s="225">
        <v>0.24219233839680199</v>
      </c>
      <c r="E72" s="223">
        <v>12.8558156592026</v>
      </c>
      <c r="F72" s="225">
        <v>0.52232647504398899</v>
      </c>
      <c r="G72" s="223">
        <v>14.79493949295</v>
      </c>
      <c r="H72" s="225">
        <v>0.56020948121108505</v>
      </c>
      <c r="I72" s="223">
        <v>12.3502088420489</v>
      </c>
      <c r="J72" s="225">
        <v>0.28258240489665898</v>
      </c>
      <c r="K72" s="223">
        <v>-0.50560681715368205</v>
      </c>
      <c r="L72" s="225">
        <v>0.60737868516279403</v>
      </c>
      <c r="M72" s="223">
        <v>18.947507257913099</v>
      </c>
      <c r="N72" s="225">
        <v>0.264292762148153</v>
      </c>
      <c r="O72" s="223">
        <v>22.210999687013601</v>
      </c>
      <c r="P72" s="225">
        <v>0.62067202470413796</v>
      </c>
      <c r="Q72" s="223">
        <v>19.9150978531299</v>
      </c>
      <c r="R72" s="225">
        <v>0.61959109468025697</v>
      </c>
      <c r="S72" s="223">
        <v>17.809135432685</v>
      </c>
      <c r="T72" s="225">
        <v>0.305489500249785</v>
      </c>
      <c r="U72" s="223">
        <v>-4.4018642543285402</v>
      </c>
      <c r="V72" s="225">
        <v>0.64628818891715301</v>
      </c>
      <c r="W72" s="223">
        <v>68.2223945847024</v>
      </c>
      <c r="X72" s="225">
        <v>0.316768467510046</v>
      </c>
      <c r="Y72" s="223">
        <v>64.947029898014506</v>
      </c>
      <c r="Z72" s="225">
        <v>0.776880755982158</v>
      </c>
      <c r="AA72" s="223">
        <v>65.227519970937394</v>
      </c>
      <c r="AB72" s="225">
        <v>0.77953265078009804</v>
      </c>
      <c r="AC72" s="223">
        <v>69.953138796604307</v>
      </c>
      <c r="AD72" s="225">
        <v>0.39491533988965999</v>
      </c>
      <c r="AE72" s="223">
        <v>5.0061088985898303</v>
      </c>
      <c r="AF72" s="225">
        <v>0.86465291984911097</v>
      </c>
      <c r="AG72" s="223">
        <v>2.1902991509640501</v>
      </c>
      <c r="AH72" s="225">
        <v>0.28461547940190202</v>
      </c>
      <c r="AI72" s="223">
        <v>3.0394546685741402E-4</v>
      </c>
      <c r="AJ72" s="225">
        <v>0.45028887533240303</v>
      </c>
      <c r="AK72" s="223">
        <v>-1.99669714974713</v>
      </c>
      <c r="AL72" s="225">
        <v>0.54604937423074895</v>
      </c>
      <c r="AM72" s="104"/>
      <c r="AN72" s="104"/>
      <c r="AO72" s="104"/>
      <c r="AP72" s="104"/>
      <c r="AQ72" s="104"/>
      <c r="AR72" s="255"/>
    </row>
    <row r="73" spans="1:44" ht="13" customHeight="1" x14ac:dyDescent="0.25">
      <c r="A73" s="210" t="s">
        <v>398</v>
      </c>
      <c r="B73" s="188">
        <v>1</v>
      </c>
      <c r="C73" s="223">
        <v>11.301313327682299</v>
      </c>
      <c r="D73" s="225">
        <v>0.258328068302555</v>
      </c>
      <c r="E73" s="223">
        <v>12.242706504985</v>
      </c>
      <c r="F73" s="225">
        <v>0.65392567286379899</v>
      </c>
      <c r="G73" s="223">
        <v>13.4445088498657</v>
      </c>
      <c r="H73" s="225">
        <v>0.53519452988332505</v>
      </c>
      <c r="I73" s="223">
        <v>10.598289783051399</v>
      </c>
      <c r="J73" s="225">
        <v>0.27680297376263202</v>
      </c>
      <c r="K73" s="223">
        <v>-1.6444167219335299</v>
      </c>
      <c r="L73" s="225">
        <v>0.68014566412465205</v>
      </c>
      <c r="M73" s="223">
        <v>20.1319022336376</v>
      </c>
      <c r="N73" s="225">
        <v>0.34658366880806402</v>
      </c>
      <c r="O73" s="223">
        <v>25.189868153680798</v>
      </c>
      <c r="P73" s="225">
        <v>0.91022064466572705</v>
      </c>
      <c r="Q73" s="223">
        <v>21.349842902979798</v>
      </c>
      <c r="R73" s="225">
        <v>0.73854956421556195</v>
      </c>
      <c r="S73" s="223">
        <v>18.8130717788354</v>
      </c>
      <c r="T73" s="225">
        <v>0.41733267567302601</v>
      </c>
      <c r="U73" s="223">
        <v>-6.37679637484539</v>
      </c>
      <c r="V73" s="225">
        <v>0.99840525240725797</v>
      </c>
      <c r="W73" s="223">
        <v>68.602903477527704</v>
      </c>
      <c r="X73" s="225">
        <v>0.39729781569949402</v>
      </c>
      <c r="Y73" s="223">
        <v>62.597702724025098</v>
      </c>
      <c r="Z73" s="225">
        <v>1.0979325789188601</v>
      </c>
      <c r="AA73" s="223">
        <v>65.042941558079207</v>
      </c>
      <c r="AB73" s="225">
        <v>0.97589233943265097</v>
      </c>
      <c r="AC73" s="223">
        <v>70.652769022206797</v>
      </c>
      <c r="AD73" s="225">
        <v>0.44185183303258002</v>
      </c>
      <c r="AE73" s="223">
        <v>8.0550662981817407</v>
      </c>
      <c r="AF73" s="225">
        <v>1.1685670780052499</v>
      </c>
      <c r="AG73" s="223">
        <v>-0.15181002896454401</v>
      </c>
      <c r="AH73" s="225">
        <v>0.30981395355011898</v>
      </c>
      <c r="AI73" s="223">
        <v>-1.0587886422469699</v>
      </c>
      <c r="AJ73" s="225">
        <v>0.55709729285406695</v>
      </c>
      <c r="AK73" s="223">
        <v>1.35382328391164</v>
      </c>
      <c r="AL73" s="225">
        <v>0.61152906397323104</v>
      </c>
      <c r="AM73" s="104"/>
      <c r="AN73" s="104"/>
      <c r="AO73" s="104"/>
      <c r="AP73" s="104"/>
      <c r="AQ73" s="104"/>
      <c r="AR73" s="255"/>
    </row>
    <row r="74" spans="1:44" ht="13" customHeight="1" x14ac:dyDescent="0.25">
      <c r="A74" s="26" t="s">
        <v>399</v>
      </c>
      <c r="B74" s="188">
        <v>1</v>
      </c>
      <c r="C74" s="223">
        <v>14.7230588177367</v>
      </c>
      <c r="D74" s="225">
        <v>0.46743420008255598</v>
      </c>
      <c r="E74" s="223">
        <v>14.8344994233468</v>
      </c>
      <c r="F74" s="225">
        <v>0.871792189499632</v>
      </c>
      <c r="G74" s="223">
        <v>14.9355168732978</v>
      </c>
      <c r="H74" s="225">
        <v>1.0348757210419599</v>
      </c>
      <c r="I74" s="223">
        <v>14.300381754288299</v>
      </c>
      <c r="J74" s="225">
        <v>0.56046020981606504</v>
      </c>
      <c r="K74" s="223">
        <v>-0.53411766905845304</v>
      </c>
      <c r="L74" s="225">
        <v>0.97478906895799</v>
      </c>
      <c r="M74" s="223">
        <v>19.935978994675899</v>
      </c>
      <c r="N74" s="225">
        <v>0.38667842007283898</v>
      </c>
      <c r="O74" s="223">
        <v>21.640028932795801</v>
      </c>
      <c r="P74" s="225">
        <v>0.89312615648944105</v>
      </c>
      <c r="Q74" s="223">
        <v>20.199737959183501</v>
      </c>
      <c r="R74" s="225">
        <v>0.80273138676323397</v>
      </c>
      <c r="S74" s="223">
        <v>19.200303340094099</v>
      </c>
      <c r="T74" s="225">
        <v>0.52921283720074996</v>
      </c>
      <c r="U74" s="223">
        <v>-2.4397255927016901</v>
      </c>
      <c r="V74" s="225">
        <v>1.0375950260724001</v>
      </c>
      <c r="W74" s="223">
        <v>65.275698062419707</v>
      </c>
      <c r="X74" s="225">
        <v>0.555788019719205</v>
      </c>
      <c r="Y74" s="223">
        <v>63.495522632646903</v>
      </c>
      <c r="Z74" s="225">
        <v>1.4128730391256501</v>
      </c>
      <c r="AA74" s="223">
        <v>64.261014521408896</v>
      </c>
      <c r="AB74" s="225">
        <v>1.4223293517317299</v>
      </c>
      <c r="AC74" s="223">
        <v>66.416673070939297</v>
      </c>
      <c r="AD74" s="225">
        <v>0.75461369452140403</v>
      </c>
      <c r="AE74" s="223">
        <v>2.9211504382923699</v>
      </c>
      <c r="AF74" s="225">
        <v>1.5144839593905099</v>
      </c>
      <c r="AG74" s="223">
        <v>1.2965887092242701</v>
      </c>
      <c r="AH74" s="225">
        <v>0.61383581672119603</v>
      </c>
      <c r="AI74" s="223">
        <v>-0.91892669971377605</v>
      </c>
      <c r="AJ74" s="225">
        <v>0.59383912974297204</v>
      </c>
      <c r="AK74" s="223">
        <v>0.69463983935486295</v>
      </c>
      <c r="AL74" s="225">
        <v>0.86597760084577002</v>
      </c>
      <c r="AM74" s="104"/>
      <c r="AN74" s="104"/>
      <c r="AO74" s="104"/>
      <c r="AP74" s="104"/>
      <c r="AQ74" s="104"/>
      <c r="AR74" s="255"/>
    </row>
    <row r="75" spans="1:44" ht="13" customHeight="1" x14ac:dyDescent="0.25">
      <c r="A75" s="26" t="s">
        <v>410</v>
      </c>
      <c r="B75" s="188">
        <v>1</v>
      </c>
      <c r="C75" s="223">
        <v>8.2492320962830306</v>
      </c>
      <c r="D75" s="225">
        <v>0.235926564739869</v>
      </c>
      <c r="E75" s="223">
        <v>8.3108492246915198</v>
      </c>
      <c r="F75" s="225">
        <v>0.54700525864761496</v>
      </c>
      <c r="G75" s="223">
        <v>9.0811759937543801</v>
      </c>
      <c r="H75" s="225">
        <v>0.53473368489050599</v>
      </c>
      <c r="I75" s="223">
        <v>7.9717272141323701</v>
      </c>
      <c r="J75" s="225">
        <v>0.255617549722846</v>
      </c>
      <c r="K75" s="223">
        <v>-0.33912201055915198</v>
      </c>
      <c r="L75" s="225">
        <v>0.54678660808556501</v>
      </c>
      <c r="M75" s="223">
        <v>18.285073790128099</v>
      </c>
      <c r="N75" s="225">
        <v>0.47691728594890298</v>
      </c>
      <c r="O75" s="223">
        <v>22.4475495396795</v>
      </c>
      <c r="P75" s="225">
        <v>1.2559285596037799</v>
      </c>
      <c r="Q75" s="223">
        <v>21.819768588916499</v>
      </c>
      <c r="R75" s="225">
        <v>1.17791034094222</v>
      </c>
      <c r="S75" s="223">
        <v>16.789696842714999</v>
      </c>
      <c r="T75" s="225">
        <v>0.52934486694583804</v>
      </c>
      <c r="U75" s="223">
        <v>-5.6578526969645004</v>
      </c>
      <c r="V75" s="225">
        <v>1.36943210428276</v>
      </c>
      <c r="W75" s="223">
        <v>73.417613712689999</v>
      </c>
      <c r="X75" s="225">
        <v>0.54766981084361599</v>
      </c>
      <c r="Y75" s="223">
        <v>69.352042867783894</v>
      </c>
      <c r="Z75" s="225">
        <v>1.48954102630945</v>
      </c>
      <c r="AA75" s="223">
        <v>68.944478410509802</v>
      </c>
      <c r="AB75" s="225">
        <v>1.2793324006055899</v>
      </c>
      <c r="AC75" s="223">
        <v>75.166609851179999</v>
      </c>
      <c r="AD75" s="225">
        <v>0.59316871615389799</v>
      </c>
      <c r="AE75" s="223">
        <v>5.8145669833961504</v>
      </c>
      <c r="AF75" s="225">
        <v>1.6093911309286499</v>
      </c>
      <c r="AG75" s="223">
        <v>-0.24927756337312901</v>
      </c>
      <c r="AH75" s="225">
        <v>0.308537572938827</v>
      </c>
      <c r="AI75" s="223">
        <v>0.61342837653640503</v>
      </c>
      <c r="AJ75" s="225">
        <v>0.68752881714827996</v>
      </c>
      <c r="AK75" s="223">
        <v>-1.11682776583564E-2</v>
      </c>
      <c r="AL75" s="225">
        <v>0.77294263977539401</v>
      </c>
      <c r="AM75" s="104"/>
      <c r="AN75" s="104"/>
      <c r="AO75" s="104"/>
      <c r="AP75" s="104"/>
      <c r="AQ75" s="104"/>
      <c r="AR75" s="255"/>
    </row>
    <row r="76" spans="1:44" ht="13" customHeight="1" x14ac:dyDescent="0.25">
      <c r="A76" s="26" t="s">
        <v>415</v>
      </c>
      <c r="B76" s="188">
        <v>1</v>
      </c>
      <c r="C76" s="223">
        <v>10.7552991457266</v>
      </c>
      <c r="D76" s="225">
        <v>0.26755083300878602</v>
      </c>
      <c r="E76" s="223">
        <v>11.415838849860901</v>
      </c>
      <c r="F76" s="225">
        <v>0.61701692939188102</v>
      </c>
      <c r="G76" s="223">
        <v>12.810187477855701</v>
      </c>
      <c r="H76" s="225">
        <v>0.65360804626620905</v>
      </c>
      <c r="I76" s="223">
        <v>9.9003644622107903</v>
      </c>
      <c r="J76" s="225">
        <v>0.32087741236447198</v>
      </c>
      <c r="K76" s="223">
        <v>-1.51547438765012</v>
      </c>
      <c r="L76" s="225">
        <v>0.69599967048225997</v>
      </c>
      <c r="M76" s="223">
        <v>19.388891349811299</v>
      </c>
      <c r="N76" s="225">
        <v>0.32860023227660101</v>
      </c>
      <c r="O76" s="223">
        <v>22.210807968103602</v>
      </c>
      <c r="P76" s="225">
        <v>0.68348318472821001</v>
      </c>
      <c r="Q76" s="223">
        <v>21.208239683075799</v>
      </c>
      <c r="R76" s="225">
        <v>0.77225189263412097</v>
      </c>
      <c r="S76" s="223">
        <v>17.875703574596699</v>
      </c>
      <c r="T76" s="225">
        <v>0.40147481162198101</v>
      </c>
      <c r="U76" s="223">
        <v>-4.33510439350691</v>
      </c>
      <c r="V76" s="225">
        <v>0.72381004391000603</v>
      </c>
      <c r="W76" s="223">
        <v>69.858107053494606</v>
      </c>
      <c r="X76" s="225">
        <v>0.47820101561024297</v>
      </c>
      <c r="Y76" s="223">
        <v>66.298921217267306</v>
      </c>
      <c r="Z76" s="225">
        <v>1.04141470016981</v>
      </c>
      <c r="AA76" s="223">
        <v>66.030813927829797</v>
      </c>
      <c r="AB76" s="225">
        <v>1.1429088180101701</v>
      </c>
      <c r="AC76" s="223">
        <v>72.226211243988203</v>
      </c>
      <c r="AD76" s="225">
        <v>0.55801350718703402</v>
      </c>
      <c r="AE76" s="223">
        <v>5.9272900267208399</v>
      </c>
      <c r="AF76" s="225">
        <v>1.13159892217331</v>
      </c>
      <c r="AG76" s="223">
        <v>-1.6364016674822499</v>
      </c>
      <c r="AH76" s="225">
        <v>0.42950944819988401</v>
      </c>
      <c r="AI76" s="223">
        <v>0.85752408651655199</v>
      </c>
      <c r="AJ76" s="225">
        <v>0.50616715205117102</v>
      </c>
      <c r="AK76" s="223">
        <v>0.80831334707755798</v>
      </c>
      <c r="AL76" s="225">
        <v>0.75925862290809698</v>
      </c>
      <c r="AM76" s="104"/>
      <c r="AN76" s="104"/>
      <c r="AO76" s="104"/>
      <c r="AP76" s="104"/>
      <c r="AQ76" s="104"/>
      <c r="AR76" s="255"/>
    </row>
    <row r="77" spans="1:44" ht="13" customHeight="1" x14ac:dyDescent="0.25">
      <c r="A77" s="26" t="s">
        <v>417</v>
      </c>
      <c r="B77" s="188">
        <v>1</v>
      </c>
      <c r="C77" s="223">
        <v>10.9491275777065</v>
      </c>
      <c r="D77" s="225">
        <v>0.25561497022792401</v>
      </c>
      <c r="E77" s="223">
        <v>11.4409732396003</v>
      </c>
      <c r="F77" s="225">
        <v>0.74332009197625204</v>
      </c>
      <c r="G77" s="223">
        <v>12.4917931173835</v>
      </c>
      <c r="H77" s="225">
        <v>0.63839856232543502</v>
      </c>
      <c r="I77" s="223">
        <v>10.4899637310417</v>
      </c>
      <c r="J77" s="225">
        <v>0.26929473779568303</v>
      </c>
      <c r="K77" s="223">
        <v>-0.951009508558602</v>
      </c>
      <c r="L77" s="225">
        <v>0.772145363454114</v>
      </c>
      <c r="M77" s="223">
        <v>20.315734963967898</v>
      </c>
      <c r="N77" s="225">
        <v>0.27843820288572702</v>
      </c>
      <c r="O77" s="223">
        <v>23.207845930007199</v>
      </c>
      <c r="P77" s="225">
        <v>0.74105483237722702</v>
      </c>
      <c r="Q77" s="223">
        <v>23.219363088314701</v>
      </c>
      <c r="R77" s="225">
        <v>0.77474393782474205</v>
      </c>
      <c r="S77" s="223">
        <v>19.138387868878301</v>
      </c>
      <c r="T77" s="225">
        <v>0.33088204012925099</v>
      </c>
      <c r="U77" s="223">
        <v>-4.06945806112891</v>
      </c>
      <c r="V77" s="225">
        <v>0.85028601805297799</v>
      </c>
      <c r="W77" s="223">
        <v>68.640217632437</v>
      </c>
      <c r="X77" s="225">
        <v>0.41523702717183503</v>
      </c>
      <c r="Y77" s="223">
        <v>65.211127815083998</v>
      </c>
      <c r="Z77" s="225">
        <v>1.3153949820245101</v>
      </c>
      <c r="AA77" s="223">
        <v>63.926648483807497</v>
      </c>
      <c r="AB77" s="225">
        <v>1.0874332334269701</v>
      </c>
      <c r="AC77" s="223">
        <v>70.346342859923595</v>
      </c>
      <c r="AD77" s="225">
        <v>0.45264828079724601</v>
      </c>
      <c r="AE77" s="223">
        <v>5.1352150448396099</v>
      </c>
      <c r="AF77" s="225">
        <v>1.40495160077306</v>
      </c>
      <c r="AG77" s="223">
        <v>0.68893642243960895</v>
      </c>
      <c r="AH77" s="225">
        <v>0.39459224284718097</v>
      </c>
      <c r="AI77" s="223">
        <v>5.2556523954886298</v>
      </c>
      <c r="AJ77" s="225">
        <v>0.40411975950027101</v>
      </c>
      <c r="AK77" s="223">
        <v>-5.9307613910218899</v>
      </c>
      <c r="AL77" s="225">
        <v>0.61999634264541303</v>
      </c>
      <c r="AM77" s="104"/>
      <c r="AN77" s="104"/>
      <c r="AO77" s="104"/>
      <c r="AP77" s="104"/>
      <c r="AQ77" s="104"/>
      <c r="AR77" s="255"/>
    </row>
    <row r="78" spans="1:44" ht="13" customHeight="1" x14ac:dyDescent="0.25">
      <c r="A78" s="26" t="s">
        <v>423</v>
      </c>
      <c r="B78" s="188">
        <v>1</v>
      </c>
      <c r="C78" s="223">
        <v>7.8993316228751098</v>
      </c>
      <c r="D78" s="225">
        <v>0.19012738584814401</v>
      </c>
      <c r="E78" s="223">
        <v>8.5373484282182996</v>
      </c>
      <c r="F78" s="225">
        <v>0.42769708339932799</v>
      </c>
      <c r="G78" s="223">
        <v>7.7267866860019101</v>
      </c>
      <c r="H78" s="225">
        <v>0.29710265052427098</v>
      </c>
      <c r="I78" s="223">
        <v>7.5782929410453201</v>
      </c>
      <c r="J78" s="225">
        <v>0.199793473246484</v>
      </c>
      <c r="K78" s="223">
        <v>-0.95905548717297895</v>
      </c>
      <c r="L78" s="225">
        <v>0.45968083970928802</v>
      </c>
      <c r="M78" s="223">
        <v>13.5054739375986</v>
      </c>
      <c r="N78" s="225">
        <v>0.32222345485706899</v>
      </c>
      <c r="O78" s="223">
        <v>14.100801735100999</v>
      </c>
      <c r="P78" s="225">
        <v>0.64965221238462201</v>
      </c>
      <c r="Q78" s="223">
        <v>12.793348942453299</v>
      </c>
      <c r="R78" s="225">
        <v>0.57539189926351098</v>
      </c>
      <c r="S78" s="223">
        <v>13.4018989233625</v>
      </c>
      <c r="T78" s="225">
        <v>0.43140251194189699</v>
      </c>
      <c r="U78" s="223">
        <v>-0.69890281173847901</v>
      </c>
      <c r="V78" s="225">
        <v>0.78178749702747197</v>
      </c>
      <c r="W78" s="223">
        <v>78.385069842037296</v>
      </c>
      <c r="X78" s="225">
        <v>0.405605925763386</v>
      </c>
      <c r="Y78" s="223">
        <v>77.160420646018196</v>
      </c>
      <c r="Z78" s="225">
        <v>0.82553738061797999</v>
      </c>
      <c r="AA78" s="223">
        <v>79.420428971028699</v>
      </c>
      <c r="AB78" s="225">
        <v>0.75397680501368403</v>
      </c>
      <c r="AC78" s="223">
        <v>78.716700431489997</v>
      </c>
      <c r="AD78" s="225">
        <v>0.51525864195206506</v>
      </c>
      <c r="AE78" s="223">
        <v>1.55627978547177</v>
      </c>
      <c r="AF78" s="225">
        <v>0.96578583480607205</v>
      </c>
      <c r="AG78" s="223">
        <v>-0.161339230905687</v>
      </c>
      <c r="AH78" s="225">
        <v>0.24066099094132401</v>
      </c>
      <c r="AI78" s="223">
        <v>-1.56509532555332</v>
      </c>
      <c r="AJ78" s="225">
        <v>0.48918046114504599</v>
      </c>
      <c r="AK78" s="223">
        <v>2.4125543846375699</v>
      </c>
      <c r="AL78" s="225">
        <v>0.60147304036837101</v>
      </c>
      <c r="AM78" s="104"/>
      <c r="AN78" s="104"/>
      <c r="AO78" s="104"/>
      <c r="AP78" s="104"/>
      <c r="AQ78" s="104"/>
      <c r="AR78" s="255"/>
    </row>
    <row r="79" spans="1:44" ht="13" customHeight="1" x14ac:dyDescent="0.25">
      <c r="A79" s="26" t="s">
        <v>428</v>
      </c>
      <c r="B79" s="188">
        <v>1</v>
      </c>
      <c r="C79" s="223">
        <v>14.6273722840142</v>
      </c>
      <c r="D79" s="225">
        <v>0.476498650624266</v>
      </c>
      <c r="E79" s="223">
        <v>16.067073013157898</v>
      </c>
      <c r="F79" s="225">
        <v>0.95835646522636497</v>
      </c>
      <c r="G79" s="223">
        <v>13.547551592316699</v>
      </c>
      <c r="H79" s="225">
        <v>1.0882634319107001</v>
      </c>
      <c r="I79" s="223">
        <v>14.175677337277399</v>
      </c>
      <c r="J79" s="225">
        <v>0.57391887732692504</v>
      </c>
      <c r="K79" s="223">
        <v>-1.8913956758805099</v>
      </c>
      <c r="L79" s="225">
        <v>1.0938948048022401</v>
      </c>
      <c r="M79" s="223">
        <v>25.766634693201201</v>
      </c>
      <c r="N79" s="225">
        <v>0.62669521072819001</v>
      </c>
      <c r="O79" s="223">
        <v>25.442011250956199</v>
      </c>
      <c r="P79" s="225">
        <v>1.4003923117667001</v>
      </c>
      <c r="Q79" s="223">
        <v>23.705955687109999</v>
      </c>
      <c r="R79" s="225">
        <v>1.47978192725849</v>
      </c>
      <c r="S79" s="223">
        <v>25.4924430101042</v>
      </c>
      <c r="T79" s="225">
        <v>0.78483507398660302</v>
      </c>
      <c r="U79" s="223">
        <v>5.0431759147961899E-2</v>
      </c>
      <c r="V79" s="225">
        <v>1.5511105069766</v>
      </c>
      <c r="W79" s="223">
        <v>59.348661263000103</v>
      </c>
      <c r="X79" s="225">
        <v>0.84380121430626298</v>
      </c>
      <c r="Y79" s="223">
        <v>59.285010131070599</v>
      </c>
      <c r="Z79" s="225">
        <v>1.8547151895921701</v>
      </c>
      <c r="AA79" s="223">
        <v>61.601897642644197</v>
      </c>
      <c r="AB79" s="225">
        <v>2.0945686455827</v>
      </c>
      <c r="AC79" s="223">
        <v>59.5295086365456</v>
      </c>
      <c r="AD79" s="225">
        <v>0.97098875038426002</v>
      </c>
      <c r="AE79" s="223">
        <v>0.244498505475015</v>
      </c>
      <c r="AF79" s="225">
        <v>1.9250622347598301</v>
      </c>
      <c r="AG79" s="223">
        <v>-1.54639598899705</v>
      </c>
      <c r="AH79" s="225">
        <v>0.646125762966548</v>
      </c>
      <c r="AI79" s="223">
        <v>2.4676124774708801</v>
      </c>
      <c r="AJ79" s="225">
        <v>0.85592379463753898</v>
      </c>
      <c r="AK79" s="223">
        <v>-1.4077794008834099</v>
      </c>
      <c r="AL79" s="225">
        <v>1.15273143320417</v>
      </c>
      <c r="AM79" s="104"/>
      <c r="AN79" s="104"/>
      <c r="AO79" s="104"/>
      <c r="AP79" s="104"/>
      <c r="AQ79" s="104"/>
      <c r="AR79" s="255"/>
    </row>
    <row r="80" spans="1:44" ht="13" customHeight="1" x14ac:dyDescent="0.25">
      <c r="A80" s="26" t="s">
        <v>433</v>
      </c>
      <c r="B80" s="188">
        <v>1</v>
      </c>
      <c r="C80" s="223">
        <v>9.4586743663099195</v>
      </c>
      <c r="D80" s="225">
        <v>0.160056846245405</v>
      </c>
      <c r="E80" s="223">
        <v>10.320684526965501</v>
      </c>
      <c r="F80" s="225">
        <v>0.39307631400316501</v>
      </c>
      <c r="G80" s="223">
        <v>9.8939245348730491</v>
      </c>
      <c r="H80" s="225">
        <v>0.427607527777153</v>
      </c>
      <c r="I80" s="223">
        <v>9.1881344376877507</v>
      </c>
      <c r="J80" s="225">
        <v>0.18720816191588299</v>
      </c>
      <c r="K80" s="223">
        <v>-1.1325500892777101</v>
      </c>
      <c r="L80" s="225">
        <v>0.416266577420699</v>
      </c>
      <c r="M80" s="223">
        <v>17.228130775323201</v>
      </c>
      <c r="N80" s="225">
        <v>0.27603018570291898</v>
      </c>
      <c r="O80" s="223">
        <v>22.789250891834602</v>
      </c>
      <c r="P80" s="225">
        <v>0.831966002026579</v>
      </c>
      <c r="Q80" s="223">
        <v>20.482654321691999</v>
      </c>
      <c r="R80" s="225">
        <v>0.80031629622179801</v>
      </c>
      <c r="S80" s="223">
        <v>15.246953626310001</v>
      </c>
      <c r="T80" s="225">
        <v>0.28498030194304902</v>
      </c>
      <c r="U80" s="223">
        <v>-7.5422972655246596</v>
      </c>
      <c r="V80" s="225">
        <v>0.86261316671203303</v>
      </c>
      <c r="W80" s="223">
        <v>73.127103692838404</v>
      </c>
      <c r="X80" s="225">
        <v>0.35122276695740501</v>
      </c>
      <c r="Y80" s="223">
        <v>66.763841580867506</v>
      </c>
      <c r="Z80" s="225">
        <v>0.99256984045184704</v>
      </c>
      <c r="AA80" s="223">
        <v>69.432766549660599</v>
      </c>
      <c r="AB80" s="225">
        <v>1.1324797824159301</v>
      </c>
      <c r="AC80" s="223">
        <v>75.371647942053301</v>
      </c>
      <c r="AD80" s="225">
        <v>0.38129388687363303</v>
      </c>
      <c r="AE80" s="223">
        <v>8.6078063611858209</v>
      </c>
      <c r="AF80" s="225">
        <v>1.02708748623371</v>
      </c>
      <c r="AG80" s="223">
        <v>0.86262110180013196</v>
      </c>
      <c r="AH80" s="225">
        <v>0.25904134952197799</v>
      </c>
      <c r="AI80" s="223">
        <v>2.9378093008680501</v>
      </c>
      <c r="AJ80" s="225">
        <v>0.45588507067532502</v>
      </c>
      <c r="AK80" s="223">
        <v>-3.8201483933804501</v>
      </c>
      <c r="AL80" s="225">
        <v>0.57680202824540905</v>
      </c>
      <c r="AM80" s="104"/>
      <c r="AN80" s="104"/>
      <c r="AO80" s="104"/>
      <c r="AP80" s="104"/>
      <c r="AQ80" s="104"/>
      <c r="AR80" s="255"/>
    </row>
    <row r="81" spans="1:44" ht="13" customHeight="1" x14ac:dyDescent="0.25">
      <c r="A81" s="26" t="s">
        <v>435</v>
      </c>
      <c r="B81" s="188">
        <v>1</v>
      </c>
      <c r="C81" s="223">
        <v>11.0998999709972</v>
      </c>
      <c r="D81" s="225">
        <v>0.23092853160495999</v>
      </c>
      <c r="E81" s="223">
        <v>11.667869689780501</v>
      </c>
      <c r="F81" s="225">
        <v>0.55094542274180303</v>
      </c>
      <c r="G81" s="223">
        <v>11.695558566185399</v>
      </c>
      <c r="H81" s="225">
        <v>0.43797370433355098</v>
      </c>
      <c r="I81" s="223">
        <v>10.752189422449099</v>
      </c>
      <c r="J81" s="225">
        <v>0.264730545642684</v>
      </c>
      <c r="K81" s="223">
        <v>-0.91568026733132701</v>
      </c>
      <c r="L81" s="225">
        <v>0.58893123607733</v>
      </c>
      <c r="M81" s="223">
        <v>19.993542575573901</v>
      </c>
      <c r="N81" s="225">
        <v>0.32130909051359502</v>
      </c>
      <c r="O81" s="223">
        <v>22.524706516818799</v>
      </c>
      <c r="P81" s="225">
        <v>0.66998925258040298</v>
      </c>
      <c r="Q81" s="223">
        <v>22.529478407744101</v>
      </c>
      <c r="R81" s="225">
        <v>0.61089868627681698</v>
      </c>
      <c r="S81" s="223">
        <v>18.741416945532901</v>
      </c>
      <c r="T81" s="225">
        <v>0.37287256580109501</v>
      </c>
      <c r="U81" s="223">
        <v>-3.7832895712858901</v>
      </c>
      <c r="V81" s="225">
        <v>0.74919379623516602</v>
      </c>
      <c r="W81" s="223">
        <v>68.698600521177198</v>
      </c>
      <c r="X81" s="225">
        <v>0.41821901399640099</v>
      </c>
      <c r="Y81" s="223">
        <v>65.6045676203764</v>
      </c>
      <c r="Z81" s="225">
        <v>0.92008522070460297</v>
      </c>
      <c r="AA81" s="223">
        <v>65.538965584893404</v>
      </c>
      <c r="AB81" s="225">
        <v>0.80725461612846094</v>
      </c>
      <c r="AC81" s="223">
        <v>70.295899051046803</v>
      </c>
      <c r="AD81" s="225">
        <v>0.44619288805985702</v>
      </c>
      <c r="AE81" s="223">
        <v>4.6913314306704201</v>
      </c>
      <c r="AF81" s="225">
        <v>0.99768770613625002</v>
      </c>
      <c r="AG81" s="223">
        <v>1.01082979977439</v>
      </c>
      <c r="AH81" s="225">
        <v>0.26399222678244699</v>
      </c>
      <c r="AI81" s="223">
        <v>1.58022438030583</v>
      </c>
      <c r="AJ81" s="225">
        <v>0.42649256136976499</v>
      </c>
      <c r="AK81" s="223">
        <v>-2.3806926116735401</v>
      </c>
      <c r="AL81" s="225">
        <v>0.52983857493506403</v>
      </c>
      <c r="AM81" s="104"/>
      <c r="AN81" s="104"/>
      <c r="AO81" s="104"/>
      <c r="AP81" s="104"/>
      <c r="AQ81" s="104"/>
      <c r="AR81" s="255"/>
    </row>
    <row r="82" spans="1:44" ht="13" customHeight="1" x14ac:dyDescent="0.25">
      <c r="A82" s="26" t="s">
        <v>437</v>
      </c>
      <c r="B82" s="188">
        <v>1</v>
      </c>
      <c r="C82" s="223">
        <v>9.8629086054842805</v>
      </c>
      <c r="D82" s="225">
        <v>0.24965769436699201</v>
      </c>
      <c r="E82" s="223">
        <v>10.8452081549908</v>
      </c>
      <c r="F82" s="225">
        <v>0.82790867173342697</v>
      </c>
      <c r="G82" s="223">
        <v>10.2643918067172</v>
      </c>
      <c r="H82" s="225">
        <v>0.509434305345004</v>
      </c>
      <c r="I82" s="223">
        <v>9.5209542992130398</v>
      </c>
      <c r="J82" s="225">
        <v>0.27998080001164899</v>
      </c>
      <c r="K82" s="223">
        <v>-1.3242538557777599</v>
      </c>
      <c r="L82" s="225">
        <v>0.84342665141546003</v>
      </c>
      <c r="M82" s="223">
        <v>21.279979934919702</v>
      </c>
      <c r="N82" s="225">
        <v>0.404657770295341</v>
      </c>
      <c r="O82" s="223">
        <v>26.7880743687676</v>
      </c>
      <c r="P82" s="225">
        <v>1.0919957905598801</v>
      </c>
      <c r="Q82" s="223">
        <v>22.995989520654</v>
      </c>
      <c r="R82" s="225">
        <v>0.86154862354855</v>
      </c>
      <c r="S82" s="223">
        <v>19.9216000896023</v>
      </c>
      <c r="T82" s="225">
        <v>0.44283427200651998</v>
      </c>
      <c r="U82" s="223">
        <v>-6.8664742791653204</v>
      </c>
      <c r="V82" s="225">
        <v>1.1465871522146001</v>
      </c>
      <c r="W82" s="223">
        <v>68.505771118133396</v>
      </c>
      <c r="X82" s="225">
        <v>0.52715024318411596</v>
      </c>
      <c r="Y82" s="223">
        <v>62.293394941159001</v>
      </c>
      <c r="Z82" s="225">
        <v>1.37819564114259</v>
      </c>
      <c r="AA82" s="223">
        <v>66.513275148847399</v>
      </c>
      <c r="AB82" s="225">
        <v>1.0679288147544299</v>
      </c>
      <c r="AC82" s="223">
        <v>70.148148069080804</v>
      </c>
      <c r="AD82" s="225">
        <v>0.611687348678289</v>
      </c>
      <c r="AE82" s="223">
        <v>7.8547531279217502</v>
      </c>
      <c r="AF82" s="225">
        <v>1.41863753729027</v>
      </c>
      <c r="AG82" s="223">
        <v>-0.28239882678427503</v>
      </c>
      <c r="AH82" s="225">
        <v>0.323324182299841</v>
      </c>
      <c r="AI82" s="223">
        <v>-0.21078965964260701</v>
      </c>
      <c r="AJ82" s="225">
        <v>0.54437202506174898</v>
      </c>
      <c r="AK82" s="223">
        <v>0.71367187989261505</v>
      </c>
      <c r="AL82" s="225">
        <v>0.70652972322172602</v>
      </c>
      <c r="AM82" s="104"/>
      <c r="AN82" s="104"/>
      <c r="AO82" s="104"/>
      <c r="AP82" s="104"/>
      <c r="AQ82" s="104"/>
      <c r="AR82" s="255"/>
    </row>
    <row r="83" spans="1:44" ht="13" customHeight="1" x14ac:dyDescent="0.25">
      <c r="A83" s="26" t="s">
        <v>438</v>
      </c>
      <c r="B83" s="188">
        <v>1</v>
      </c>
      <c r="C83" s="223">
        <v>10.260056855988401</v>
      </c>
      <c r="D83" s="225">
        <v>0.30630646079031199</v>
      </c>
      <c r="E83" s="223">
        <v>11.252533195239099</v>
      </c>
      <c r="F83" s="225">
        <v>0.50795305756990805</v>
      </c>
      <c r="G83" s="223">
        <v>9.8234650991548307</v>
      </c>
      <c r="H83" s="225">
        <v>0.40880685738941702</v>
      </c>
      <c r="I83" s="223">
        <v>10.1071061376957</v>
      </c>
      <c r="J83" s="225">
        <v>0.47031189795047501</v>
      </c>
      <c r="K83" s="223">
        <v>-1.14542705754337</v>
      </c>
      <c r="L83" s="225">
        <v>0.66383900221572201</v>
      </c>
      <c r="M83" s="223">
        <v>17.598016377207799</v>
      </c>
      <c r="N83" s="225">
        <v>0.43986333827922702</v>
      </c>
      <c r="O83" s="223">
        <v>19.1599086698352</v>
      </c>
      <c r="P83" s="225">
        <v>0.78141667313924801</v>
      </c>
      <c r="Q83" s="223">
        <v>17.828973919335301</v>
      </c>
      <c r="R83" s="225">
        <v>0.74503564361878305</v>
      </c>
      <c r="S83" s="223">
        <v>16.524190097106199</v>
      </c>
      <c r="T83" s="225">
        <v>0.73413963768533297</v>
      </c>
      <c r="U83" s="223">
        <v>-2.6357185727289698</v>
      </c>
      <c r="V83" s="225">
        <v>1.00550773700448</v>
      </c>
      <c r="W83" s="223">
        <v>71.3478526025185</v>
      </c>
      <c r="X83" s="225">
        <v>0.63457357744119203</v>
      </c>
      <c r="Y83" s="223">
        <v>68.768526433171104</v>
      </c>
      <c r="Z83" s="225">
        <v>1.04266451804006</v>
      </c>
      <c r="AA83" s="223">
        <v>71.482798745866802</v>
      </c>
      <c r="AB83" s="225">
        <v>0.931992892974573</v>
      </c>
      <c r="AC83" s="223">
        <v>72.689141657666696</v>
      </c>
      <c r="AD83" s="225">
        <v>0.99577834686059696</v>
      </c>
      <c r="AE83" s="223">
        <v>3.9206152244956098</v>
      </c>
      <c r="AF83" s="225">
        <v>1.3400203140450799</v>
      </c>
      <c r="AG83" s="223">
        <v>1.6226177915981801</v>
      </c>
      <c r="AH83" s="225">
        <v>0.38475943592818301</v>
      </c>
      <c r="AI83" s="223">
        <v>1.98244157633036</v>
      </c>
      <c r="AJ83" s="225">
        <v>0.61787855179855</v>
      </c>
      <c r="AK83" s="223">
        <v>-3.68703754974928</v>
      </c>
      <c r="AL83" s="225">
        <v>0.873572002151217</v>
      </c>
      <c r="AM83" s="104"/>
      <c r="AN83" s="104"/>
      <c r="AO83" s="104"/>
      <c r="AP83" s="104"/>
      <c r="AQ83" s="104"/>
      <c r="AR83" s="255"/>
    </row>
    <row r="84" spans="1:44" ht="13" customHeight="1" x14ac:dyDescent="0.25">
      <c r="A84" s="62" t="s">
        <v>449</v>
      </c>
      <c r="B84" s="189">
        <v>1</v>
      </c>
      <c r="C84" s="247">
        <v>10.915836990594901</v>
      </c>
      <c r="D84" s="250">
        <v>8.4686323140848493E-2</v>
      </c>
      <c r="E84" s="247">
        <v>11.469329463841101</v>
      </c>
      <c r="F84" s="250">
        <v>0.186265771304614</v>
      </c>
      <c r="G84" s="247">
        <v>11.5207958013329</v>
      </c>
      <c r="H84" s="250">
        <v>0.18341460581371599</v>
      </c>
      <c r="I84" s="247">
        <v>10.5081841372971</v>
      </c>
      <c r="J84" s="250">
        <v>0.102468107722421</v>
      </c>
      <c r="K84" s="247">
        <v>-0.96114532654400697</v>
      </c>
      <c r="L84" s="250">
        <v>0.20572185145720101</v>
      </c>
      <c r="M84" s="247">
        <v>19.500879053053001</v>
      </c>
      <c r="N84" s="250">
        <v>0.114266088294611</v>
      </c>
      <c r="O84" s="247">
        <v>22.317508854983402</v>
      </c>
      <c r="P84" s="250">
        <v>0.26278178326414198</v>
      </c>
      <c r="Q84" s="247">
        <v>20.867413054634302</v>
      </c>
      <c r="R84" s="250">
        <v>0.25271412900541201</v>
      </c>
      <c r="S84" s="247">
        <v>18.341973887397899</v>
      </c>
      <c r="T84" s="250">
        <v>0.145310627412466</v>
      </c>
      <c r="U84" s="247">
        <v>-3.9755349675854799</v>
      </c>
      <c r="V84" s="250">
        <v>0.29355494889680001</v>
      </c>
      <c r="W84" s="247">
        <v>69.405301204739899</v>
      </c>
      <c r="X84" s="250">
        <v>0.14998292217565001</v>
      </c>
      <c r="Y84" s="247">
        <v>66.1460090520455</v>
      </c>
      <c r="Z84" s="250">
        <v>0.34954605077955703</v>
      </c>
      <c r="AA84" s="247">
        <v>67.279941524082702</v>
      </c>
      <c r="AB84" s="250">
        <v>0.34048068765297901</v>
      </c>
      <c r="AC84" s="247">
        <v>70.934407230794505</v>
      </c>
      <c r="AD84" s="250">
        <v>0.18551663329919199</v>
      </c>
      <c r="AE84" s="247">
        <v>4.78839817874902</v>
      </c>
      <c r="AF84" s="250">
        <v>0.379381815868784</v>
      </c>
      <c r="AG84" s="247">
        <v>0.74455191972615498</v>
      </c>
      <c r="AH84" s="250">
        <v>0.10175077938040999</v>
      </c>
      <c r="AI84" s="247">
        <v>0.94350930241123299</v>
      </c>
      <c r="AJ84" s="250">
        <v>0.16052216581567699</v>
      </c>
      <c r="AK84" s="247">
        <v>-1.4977492951818001</v>
      </c>
      <c r="AL84" s="250">
        <v>0.204585487359801</v>
      </c>
      <c r="AM84" s="104"/>
      <c r="AN84" s="104"/>
      <c r="AO84" s="104"/>
      <c r="AP84" s="104"/>
      <c r="AQ84" s="104"/>
      <c r="AR84" s="255"/>
    </row>
    <row r="85" spans="1:44" ht="13" customHeight="1" x14ac:dyDescent="0.25">
      <c r="A85" s="26" t="s">
        <v>121</v>
      </c>
      <c r="B85" s="188">
        <v>1</v>
      </c>
      <c r="C85" s="223">
        <v>13.9626678122084</v>
      </c>
      <c r="D85" s="225">
        <v>0.37167956839764998</v>
      </c>
      <c r="E85" s="223">
        <v>13.1733173299854</v>
      </c>
      <c r="F85" s="225">
        <v>0.68013943322100201</v>
      </c>
      <c r="G85" s="223">
        <v>15.487189847975101</v>
      </c>
      <c r="H85" s="225">
        <v>0.81052301251016901</v>
      </c>
      <c r="I85" s="223">
        <v>13.679535528714</v>
      </c>
      <c r="J85" s="225">
        <v>0.46989924961026902</v>
      </c>
      <c r="K85" s="223">
        <v>0.506218198728552</v>
      </c>
      <c r="L85" s="225">
        <v>0.81893712555754306</v>
      </c>
      <c r="M85" s="223">
        <v>18.157576267847901</v>
      </c>
      <c r="N85" s="225">
        <v>0.35310444830439502</v>
      </c>
      <c r="O85" s="223">
        <v>20.668377612782699</v>
      </c>
      <c r="P85" s="225">
        <v>0.73836512204327498</v>
      </c>
      <c r="Q85" s="223">
        <v>19.173384684410198</v>
      </c>
      <c r="R85" s="225">
        <v>0.84275500018803495</v>
      </c>
      <c r="S85" s="223">
        <v>17.047824889383801</v>
      </c>
      <c r="T85" s="225">
        <v>0.41425692899174199</v>
      </c>
      <c r="U85" s="223">
        <v>-3.6205527233989301</v>
      </c>
      <c r="V85" s="225">
        <v>0.77136185830021398</v>
      </c>
      <c r="W85" s="223">
        <v>67.9684598911943</v>
      </c>
      <c r="X85" s="225">
        <v>0.49961092027736398</v>
      </c>
      <c r="Y85" s="223">
        <v>66.163640835603502</v>
      </c>
      <c r="Z85" s="225">
        <v>0.94850476090107705</v>
      </c>
      <c r="AA85" s="223">
        <v>65.322940575101697</v>
      </c>
      <c r="AB85" s="225">
        <v>1.08731228574023</v>
      </c>
      <c r="AC85" s="223">
        <v>69.422095697540001</v>
      </c>
      <c r="AD85" s="225">
        <v>0.64520218584366995</v>
      </c>
      <c r="AE85" s="223">
        <v>3.2584548619364702</v>
      </c>
      <c r="AF85" s="225">
        <v>1.1041330997359899</v>
      </c>
      <c r="AG85" s="223">
        <v>3.7194465905895302</v>
      </c>
      <c r="AH85" s="225">
        <v>0.42583193464522101</v>
      </c>
      <c r="AI85" s="223">
        <v>0.61270777077032101</v>
      </c>
      <c r="AJ85" s="225">
        <v>0.66062591760393996</v>
      </c>
      <c r="AK85" s="223">
        <v>-4.1074239220855002</v>
      </c>
      <c r="AL85" s="225">
        <v>0.82527875935611394</v>
      </c>
      <c r="AM85" s="104"/>
      <c r="AN85" s="104"/>
      <c r="AO85" s="104"/>
      <c r="AP85" s="104"/>
      <c r="AQ85" s="104"/>
      <c r="AR85" s="255"/>
    </row>
    <row r="86" spans="1:44" ht="13" customHeight="1" x14ac:dyDescent="0.25">
      <c r="A86" s="26" t="s">
        <v>446</v>
      </c>
      <c r="B86" s="188">
        <v>1</v>
      </c>
      <c r="C86" s="223">
        <v>13.1508740720388</v>
      </c>
      <c r="D86" s="225">
        <v>0.34566510097194603</v>
      </c>
      <c r="E86" s="223">
        <v>13.376227291495599</v>
      </c>
      <c r="F86" s="225">
        <v>0.71110927706442295</v>
      </c>
      <c r="G86" s="223">
        <v>13.594097619359101</v>
      </c>
      <c r="H86" s="225">
        <v>1.03714598001311</v>
      </c>
      <c r="I86" s="223">
        <v>12.885100146432899</v>
      </c>
      <c r="J86" s="225">
        <v>0.51719082102719705</v>
      </c>
      <c r="K86" s="223">
        <v>-0.49112714506273197</v>
      </c>
      <c r="L86" s="225">
        <v>0.87244276817158295</v>
      </c>
      <c r="M86" s="223">
        <v>16.795693745110899</v>
      </c>
      <c r="N86" s="225">
        <v>0.51997224667103703</v>
      </c>
      <c r="O86" s="223">
        <v>20.094372614702699</v>
      </c>
      <c r="P86" s="225">
        <v>0.88706243519449002</v>
      </c>
      <c r="Q86" s="223">
        <v>19.195691351944799</v>
      </c>
      <c r="R86" s="225">
        <v>1.10707526318333</v>
      </c>
      <c r="S86" s="223">
        <v>14.567401577512801</v>
      </c>
      <c r="T86" s="225">
        <v>0.62972413080816103</v>
      </c>
      <c r="U86" s="223">
        <v>-5.5269710371899503</v>
      </c>
      <c r="V86" s="225">
        <v>0.95246087877949404</v>
      </c>
      <c r="W86" s="223">
        <v>69.996593256043099</v>
      </c>
      <c r="X86" s="225">
        <v>0.65046729076445797</v>
      </c>
      <c r="Y86" s="223">
        <v>66.424782044173796</v>
      </c>
      <c r="Z86" s="225">
        <v>1.1923738198557701</v>
      </c>
      <c r="AA86" s="223">
        <v>67.244893654454401</v>
      </c>
      <c r="AB86" s="225">
        <v>1.5096913280005799</v>
      </c>
      <c r="AC86" s="223">
        <v>72.492346547830607</v>
      </c>
      <c r="AD86" s="225">
        <v>0.82841691785858895</v>
      </c>
      <c r="AE86" s="223">
        <v>6.0675645036567998</v>
      </c>
      <c r="AF86" s="225">
        <v>1.2965288786371201</v>
      </c>
      <c r="AG86" s="223">
        <v>2.4882213386040202</v>
      </c>
      <c r="AH86" s="225">
        <v>0.52038543287651096</v>
      </c>
      <c r="AI86" s="223">
        <v>-2.8844664373003801</v>
      </c>
      <c r="AJ86" s="225">
        <v>0.78639595778053695</v>
      </c>
      <c r="AK86" s="223">
        <v>0.39871470626621902</v>
      </c>
      <c r="AL86" s="225">
        <v>1.09487771592779</v>
      </c>
      <c r="AM86" s="104"/>
      <c r="AN86" s="104"/>
      <c r="AO86" s="104"/>
      <c r="AP86" s="104"/>
      <c r="AQ86" s="104"/>
      <c r="AR86" s="255"/>
    </row>
    <row r="87" spans="1:44" ht="13" customHeight="1" x14ac:dyDescent="0.25">
      <c r="A87" s="27" t="s">
        <v>447</v>
      </c>
      <c r="B87" s="203">
        <v>1</v>
      </c>
      <c r="C87" s="233">
        <v>8.4607394979352204</v>
      </c>
      <c r="D87" s="234">
        <v>0.26221769815398899</v>
      </c>
      <c r="E87" s="233">
        <v>8.7122478569385198</v>
      </c>
      <c r="F87" s="234">
        <v>0.53806040094688301</v>
      </c>
      <c r="G87" s="233">
        <v>8.8642688432222592</v>
      </c>
      <c r="H87" s="234">
        <v>0.59936073477433505</v>
      </c>
      <c r="I87" s="233">
        <v>8.4086911919471294</v>
      </c>
      <c r="J87" s="234">
        <v>0.31331508993353502</v>
      </c>
      <c r="K87" s="233">
        <v>-0.303556664991389</v>
      </c>
      <c r="L87" s="234">
        <v>0.58851385751451202</v>
      </c>
      <c r="M87" s="233">
        <v>18.404389622843699</v>
      </c>
      <c r="N87" s="234">
        <v>0.63053489884238501</v>
      </c>
      <c r="O87" s="233">
        <v>23.4518171863057</v>
      </c>
      <c r="P87" s="234">
        <v>1.0339776688436</v>
      </c>
      <c r="Q87" s="233">
        <v>20.172118737154499</v>
      </c>
      <c r="R87" s="234">
        <v>1.28625636871465</v>
      </c>
      <c r="S87" s="233">
        <v>16.4330401024346</v>
      </c>
      <c r="T87" s="234">
        <v>0.743189401794624</v>
      </c>
      <c r="U87" s="233">
        <v>-7.0187770838711003</v>
      </c>
      <c r="V87" s="234">
        <v>1.3366745373933799</v>
      </c>
      <c r="W87" s="233">
        <v>73.178199639453297</v>
      </c>
      <c r="X87" s="234">
        <v>0.71802032606656896</v>
      </c>
      <c r="Y87" s="233">
        <v>67.684231345502695</v>
      </c>
      <c r="Z87" s="234">
        <v>1.1865830561972399</v>
      </c>
      <c r="AA87" s="233">
        <v>71.430357810635499</v>
      </c>
      <c r="AB87" s="234">
        <v>1.31177399034654</v>
      </c>
      <c r="AC87" s="233">
        <v>75.175246931564104</v>
      </c>
      <c r="AD87" s="234">
        <v>0.86776472069993704</v>
      </c>
      <c r="AE87" s="233">
        <v>7.4910155860614704</v>
      </c>
      <c r="AF87" s="234">
        <v>1.49069967516575</v>
      </c>
      <c r="AG87" s="233">
        <v>0.65785886661523796</v>
      </c>
      <c r="AH87" s="234">
        <v>0.48769118997891597</v>
      </c>
      <c r="AI87" s="233">
        <v>1.41569463957595</v>
      </c>
      <c r="AJ87" s="234">
        <v>1.0976250357497801</v>
      </c>
      <c r="AK87" s="233">
        <v>-1.9339675067164801</v>
      </c>
      <c r="AL87" s="234">
        <v>1.2589940103092001</v>
      </c>
      <c r="AM87" s="251"/>
      <c r="AN87" s="251"/>
      <c r="AO87" s="251"/>
      <c r="AP87" s="251"/>
      <c r="AQ87" s="251"/>
      <c r="AR87" s="256"/>
    </row>
    <row r="88" spans="1:44" ht="13" customHeight="1" x14ac:dyDescent="0.25">
      <c r="A88" s="26"/>
      <c r="B88" s="96"/>
      <c r="C88" s="223" t="s">
        <v>1034</v>
      </c>
      <c r="D88" s="225" t="s">
        <v>1035</v>
      </c>
      <c r="E88" s="223" t="s">
        <v>2128</v>
      </c>
      <c r="F88" s="225" t="s">
        <v>2129</v>
      </c>
      <c r="G88" s="223" t="s">
        <v>2130</v>
      </c>
      <c r="H88" s="225" t="s">
        <v>2131</v>
      </c>
      <c r="I88" s="223" t="s">
        <v>2132</v>
      </c>
      <c r="J88" s="225" t="s">
        <v>2133</v>
      </c>
      <c r="K88" s="223" t="s">
        <v>2134</v>
      </c>
      <c r="L88" s="225" t="s">
        <v>2135</v>
      </c>
      <c r="M88" s="223" t="s">
        <v>1042</v>
      </c>
      <c r="N88" s="225" t="s">
        <v>1043</v>
      </c>
      <c r="O88" s="223" t="s">
        <v>2136</v>
      </c>
      <c r="P88" s="225" t="s">
        <v>2137</v>
      </c>
      <c r="Q88" s="223" t="s">
        <v>2138</v>
      </c>
      <c r="R88" s="225" t="s">
        <v>2139</v>
      </c>
      <c r="S88" s="223" t="s">
        <v>2140</v>
      </c>
      <c r="T88" s="225" t="s">
        <v>2141</v>
      </c>
      <c r="U88" s="223" t="s">
        <v>2142</v>
      </c>
      <c r="V88" s="225" t="s">
        <v>2143</v>
      </c>
      <c r="W88" s="223" t="s">
        <v>1050</v>
      </c>
      <c r="X88" s="225" t="s">
        <v>1051</v>
      </c>
      <c r="Y88" s="223" t="s">
        <v>2144</v>
      </c>
      <c r="Z88" s="225" t="s">
        <v>2145</v>
      </c>
      <c r="AA88" s="223" t="s">
        <v>2146</v>
      </c>
      <c r="AB88" s="225" t="s">
        <v>2147</v>
      </c>
      <c r="AC88" s="223" t="s">
        <v>2148</v>
      </c>
      <c r="AD88" s="225" t="s">
        <v>2149</v>
      </c>
      <c r="AE88" s="223" t="s">
        <v>2150</v>
      </c>
      <c r="AF88" s="225" t="s">
        <v>2151</v>
      </c>
      <c r="AG88" s="104" t="s">
        <v>1956</v>
      </c>
      <c r="AH88" s="104" t="s">
        <v>1957</v>
      </c>
      <c r="AI88" s="104" t="s">
        <v>1958</v>
      </c>
      <c r="AJ88" s="104" t="s">
        <v>1959</v>
      </c>
      <c r="AK88" s="104" t="s">
        <v>1960</v>
      </c>
      <c r="AL88" s="104" t="s">
        <v>1961</v>
      </c>
      <c r="AM88" s="223" t="s">
        <v>1962</v>
      </c>
      <c r="AN88" s="225" t="s">
        <v>1963</v>
      </c>
      <c r="AO88" s="223" t="s">
        <v>1964</v>
      </c>
      <c r="AP88" s="225" t="s">
        <v>1965</v>
      </c>
      <c r="AQ88" s="223" t="s">
        <v>1966</v>
      </c>
      <c r="AR88" s="239" t="s">
        <v>1967</v>
      </c>
    </row>
    <row r="89" spans="1:44" ht="13" customHeight="1" x14ac:dyDescent="0.25">
      <c r="A89" s="26" t="s">
        <v>404</v>
      </c>
      <c r="B89" s="96">
        <v>3</v>
      </c>
      <c r="C89" s="223">
        <v>8.3642398985757591</v>
      </c>
      <c r="D89" s="225">
        <v>0.152451961693574</v>
      </c>
      <c r="E89" s="223">
        <v>8.7429855168529897</v>
      </c>
      <c r="F89" s="225">
        <v>0.39187926881999502</v>
      </c>
      <c r="G89" s="223">
        <v>8.7414345499053603</v>
      </c>
      <c r="H89" s="225">
        <v>0.34416822819831</v>
      </c>
      <c r="I89" s="223">
        <v>8.2351680203419999</v>
      </c>
      <c r="J89" s="225">
        <v>0.19533305230731501</v>
      </c>
      <c r="K89" s="223">
        <v>-0.50781749651099195</v>
      </c>
      <c r="L89" s="225">
        <v>0.45987301048067097</v>
      </c>
      <c r="M89" s="223">
        <v>7.4884329524822597</v>
      </c>
      <c r="N89" s="225">
        <v>0.21181817859615801</v>
      </c>
      <c r="O89" s="223">
        <v>10.4089276654685</v>
      </c>
      <c r="P89" s="225">
        <v>0.57794990086982101</v>
      </c>
      <c r="Q89" s="223">
        <v>8.6367271227478195</v>
      </c>
      <c r="R89" s="225">
        <v>0.48715460898841201</v>
      </c>
      <c r="S89" s="223">
        <v>6.5005055226602604</v>
      </c>
      <c r="T89" s="225">
        <v>0.245814702634995</v>
      </c>
      <c r="U89" s="223">
        <v>-3.9084221428082899</v>
      </c>
      <c r="V89" s="225">
        <v>0.63598928803250498</v>
      </c>
      <c r="W89" s="223">
        <v>83.813771127614203</v>
      </c>
      <c r="X89" s="225">
        <v>0.30581147049824198</v>
      </c>
      <c r="Y89" s="223">
        <v>80.348556683937801</v>
      </c>
      <c r="Z89" s="225">
        <v>0.67535132987979296</v>
      </c>
      <c r="AA89" s="223">
        <v>82.576303290822395</v>
      </c>
      <c r="AB89" s="225">
        <v>0.68451220799470602</v>
      </c>
      <c r="AC89" s="223">
        <v>84.897625327585203</v>
      </c>
      <c r="AD89" s="225">
        <v>0.40095075455434898</v>
      </c>
      <c r="AE89" s="223">
        <v>4.5490686436474004</v>
      </c>
      <c r="AF89" s="225">
        <v>0.81487086880923398</v>
      </c>
      <c r="AG89" s="104"/>
      <c r="AH89" s="104"/>
      <c r="AI89" s="104"/>
      <c r="AJ89" s="104"/>
      <c r="AK89" s="104"/>
      <c r="AL89" s="104"/>
      <c r="AM89" s="223">
        <v>0.350729868133485</v>
      </c>
      <c r="AN89" s="225">
        <v>0.239939497176959</v>
      </c>
      <c r="AO89" s="223">
        <v>-3.0734632245229299</v>
      </c>
      <c r="AP89" s="225">
        <v>0.34656137901466399</v>
      </c>
      <c r="AQ89" s="223">
        <v>2.66345621527931</v>
      </c>
      <c r="AR89" s="239">
        <v>0.46350080502291302</v>
      </c>
    </row>
    <row r="90" spans="1:44" ht="13" customHeight="1" x14ac:dyDescent="0.25">
      <c r="A90" s="26" t="s">
        <v>407</v>
      </c>
      <c r="B90" s="96">
        <v>3</v>
      </c>
      <c r="C90" s="223">
        <v>6.8083452068041499</v>
      </c>
      <c r="D90" s="225">
        <v>0.20182791649156101</v>
      </c>
      <c r="E90" s="223">
        <v>7.2237768156165503</v>
      </c>
      <c r="F90" s="225">
        <v>0.47947182994952098</v>
      </c>
      <c r="G90" s="223">
        <v>6.52249143919334</v>
      </c>
      <c r="H90" s="225">
        <v>0.32083092219668402</v>
      </c>
      <c r="I90" s="223">
        <v>6.80986462401839</v>
      </c>
      <c r="J90" s="225">
        <v>0.254690903189847</v>
      </c>
      <c r="K90" s="223">
        <v>-0.413912191598164</v>
      </c>
      <c r="L90" s="225">
        <v>0.51929278019555203</v>
      </c>
      <c r="M90" s="223">
        <v>8.7173968456058706</v>
      </c>
      <c r="N90" s="225">
        <v>0.33836131727698898</v>
      </c>
      <c r="O90" s="223">
        <v>9.9853004732888202</v>
      </c>
      <c r="P90" s="225">
        <v>0.69059076186647295</v>
      </c>
      <c r="Q90" s="223">
        <v>11.027033259896299</v>
      </c>
      <c r="R90" s="225">
        <v>0.93130089719546505</v>
      </c>
      <c r="S90" s="223">
        <v>7.8215393359412904</v>
      </c>
      <c r="T90" s="225">
        <v>0.36903513388676201</v>
      </c>
      <c r="U90" s="223">
        <v>-2.1637611373475201</v>
      </c>
      <c r="V90" s="225">
        <v>0.77108439588338995</v>
      </c>
      <c r="W90" s="223">
        <v>84.428369362257001</v>
      </c>
      <c r="X90" s="225">
        <v>0.42506015340679798</v>
      </c>
      <c r="Y90" s="223">
        <v>82.487072247280906</v>
      </c>
      <c r="Z90" s="225">
        <v>0.95444651753486298</v>
      </c>
      <c r="AA90" s="223">
        <v>82.556974543144406</v>
      </c>
      <c r="AB90" s="225">
        <v>1.0691028393772899</v>
      </c>
      <c r="AC90" s="223">
        <v>85.314200024994307</v>
      </c>
      <c r="AD90" s="225">
        <v>0.45927797212437899</v>
      </c>
      <c r="AE90" s="223">
        <v>2.8271277777134101</v>
      </c>
      <c r="AF90" s="225">
        <v>1.03408496093862</v>
      </c>
      <c r="AG90" s="104"/>
      <c r="AH90" s="104"/>
      <c r="AI90" s="104"/>
      <c r="AJ90" s="104"/>
      <c r="AK90" s="104"/>
      <c r="AL90" s="104"/>
      <c r="AM90" s="223">
        <v>-1.9920955528823601</v>
      </c>
      <c r="AN90" s="225">
        <v>0.31747340679163999</v>
      </c>
      <c r="AO90" s="223">
        <v>-5.6489078320766204</v>
      </c>
      <c r="AP90" s="225">
        <v>0.50276780063387605</v>
      </c>
      <c r="AQ90" s="223">
        <v>7.6287490870831798</v>
      </c>
      <c r="AR90" s="239">
        <v>0.67329310003580101</v>
      </c>
    </row>
    <row r="91" spans="1:44" ht="13" customHeight="1" x14ac:dyDescent="0.25">
      <c r="A91" s="26" t="s">
        <v>124</v>
      </c>
      <c r="B91" s="96">
        <v>3</v>
      </c>
      <c r="C91" s="223">
        <v>10.4415656043687</v>
      </c>
      <c r="D91" s="225">
        <v>0.26724297253184798</v>
      </c>
      <c r="E91" s="223">
        <v>9.9197422313326697</v>
      </c>
      <c r="F91" s="225">
        <v>0.374018779517727</v>
      </c>
      <c r="G91" s="223">
        <v>12.7502946168219</v>
      </c>
      <c r="H91" s="225">
        <v>0.86307505953840102</v>
      </c>
      <c r="I91" s="223">
        <v>10.1121931521061</v>
      </c>
      <c r="J91" s="225">
        <v>0.27043875177721499</v>
      </c>
      <c r="K91" s="223">
        <v>0.19245092077342801</v>
      </c>
      <c r="L91" s="225">
        <v>0.43292492838110203</v>
      </c>
      <c r="M91" s="223">
        <v>15.397490898626801</v>
      </c>
      <c r="N91" s="225">
        <v>0.48438902782923698</v>
      </c>
      <c r="O91" s="223">
        <v>19.4068411569069</v>
      </c>
      <c r="P91" s="225">
        <v>0.66444637324413802</v>
      </c>
      <c r="Q91" s="223">
        <v>17.084684128512901</v>
      </c>
      <c r="R91" s="225">
        <v>0.98051769584124204</v>
      </c>
      <c r="S91" s="223">
        <v>13.122865894304001</v>
      </c>
      <c r="T91" s="225">
        <v>0.65269122238150201</v>
      </c>
      <c r="U91" s="223">
        <v>-6.2839752626028398</v>
      </c>
      <c r="V91" s="225">
        <v>0.86943767018954499</v>
      </c>
      <c r="W91" s="223">
        <v>74.072730531879202</v>
      </c>
      <c r="X91" s="225">
        <v>0.64766913089520595</v>
      </c>
      <c r="Y91" s="223">
        <v>70.551245755291205</v>
      </c>
      <c r="Z91" s="225">
        <v>0.79027959140296</v>
      </c>
      <c r="AA91" s="223">
        <v>70.012210131881005</v>
      </c>
      <c r="AB91" s="225">
        <v>1.4091175300716501</v>
      </c>
      <c r="AC91" s="223">
        <v>76.698526330451998</v>
      </c>
      <c r="AD91" s="225">
        <v>0.77981114808198904</v>
      </c>
      <c r="AE91" s="223">
        <v>6.1472805751607797</v>
      </c>
      <c r="AF91" s="225">
        <v>1.0047591625622001</v>
      </c>
      <c r="AG91" s="104"/>
      <c r="AH91" s="104"/>
      <c r="AI91" s="104"/>
      <c r="AJ91" s="104"/>
      <c r="AK91" s="104"/>
      <c r="AL91" s="104"/>
      <c r="AM91" s="223">
        <v>0.19834438274987101</v>
      </c>
      <c r="AN91" s="225">
        <v>0.33853499282509503</v>
      </c>
      <c r="AO91" s="223">
        <v>-2.1473775984507499</v>
      </c>
      <c r="AP91" s="225">
        <v>0.73917290391291401</v>
      </c>
      <c r="AQ91" s="223">
        <v>1.9968467185994601</v>
      </c>
      <c r="AR91" s="239">
        <v>0.922469111731403</v>
      </c>
    </row>
    <row r="92" spans="1:44" ht="13" customHeight="1" x14ac:dyDescent="0.25">
      <c r="A92" s="26" t="s">
        <v>426</v>
      </c>
      <c r="B92" s="96">
        <v>3</v>
      </c>
      <c r="C92" s="223">
        <v>8.5656012868826004</v>
      </c>
      <c r="D92" s="225">
        <v>0.157626093870637</v>
      </c>
      <c r="E92" s="223">
        <v>9.1367295242914306</v>
      </c>
      <c r="F92" s="225">
        <v>0.68078432477083295</v>
      </c>
      <c r="G92" s="223">
        <v>9.7852604514037793</v>
      </c>
      <c r="H92" s="225">
        <v>0.73798198853911101</v>
      </c>
      <c r="I92" s="223">
        <v>8.4139879389330492</v>
      </c>
      <c r="J92" s="225">
        <v>0.182847410713943</v>
      </c>
      <c r="K92" s="223">
        <v>-0.72274158535838295</v>
      </c>
      <c r="L92" s="225">
        <v>0.72240738363237</v>
      </c>
      <c r="M92" s="223">
        <v>10.7304330829297</v>
      </c>
      <c r="N92" s="225">
        <v>0.26665203296052298</v>
      </c>
      <c r="O92" s="223">
        <v>14.9387526898541</v>
      </c>
      <c r="P92" s="225">
        <v>0.82897232753437899</v>
      </c>
      <c r="Q92" s="223">
        <v>15.438722705467599</v>
      </c>
      <c r="R92" s="225">
        <v>1.2507483260679699</v>
      </c>
      <c r="S92" s="223">
        <v>10.064434636793401</v>
      </c>
      <c r="T92" s="225">
        <v>0.27550571491606402</v>
      </c>
      <c r="U92" s="223">
        <v>-4.87431805306072</v>
      </c>
      <c r="V92" s="225">
        <v>0.89078541054667404</v>
      </c>
      <c r="W92" s="223">
        <v>80.3941207256388</v>
      </c>
      <c r="X92" s="225">
        <v>0.34799222245198602</v>
      </c>
      <c r="Y92" s="223">
        <v>75.846242612493299</v>
      </c>
      <c r="Z92" s="225">
        <v>1.1389223244905999</v>
      </c>
      <c r="AA92" s="223">
        <v>74.080948218781501</v>
      </c>
      <c r="AB92" s="225">
        <v>1.64066417039585</v>
      </c>
      <c r="AC92" s="223">
        <v>81.1971179708368</v>
      </c>
      <c r="AD92" s="225">
        <v>0.37169545667716097</v>
      </c>
      <c r="AE92" s="223">
        <v>5.3508753583434396</v>
      </c>
      <c r="AF92" s="225">
        <v>1.2329888022187301</v>
      </c>
      <c r="AG92" s="104"/>
      <c r="AH92" s="104"/>
      <c r="AI92" s="104"/>
      <c r="AJ92" s="104"/>
      <c r="AK92" s="104"/>
      <c r="AL92" s="104"/>
      <c r="AM92" s="223">
        <v>0.15704802306788301</v>
      </c>
      <c r="AN92" s="225">
        <v>0.21459154560806301</v>
      </c>
      <c r="AO92" s="223">
        <v>-4.8863382475274104</v>
      </c>
      <c r="AP92" s="225">
        <v>0.358660764055385</v>
      </c>
      <c r="AQ92" s="223">
        <v>5.02750473437293</v>
      </c>
      <c r="AR92" s="239">
        <v>0.46748521823918698</v>
      </c>
    </row>
    <row r="93" spans="1:44" ht="13" customHeight="1" x14ac:dyDescent="0.25">
      <c r="A93" s="26" t="s">
        <v>428</v>
      </c>
      <c r="B93" s="96">
        <v>3</v>
      </c>
      <c r="C93" s="223">
        <v>16.1987786455731</v>
      </c>
      <c r="D93" s="225">
        <v>0.333183508358876</v>
      </c>
      <c r="E93" s="223">
        <v>17.938637553516799</v>
      </c>
      <c r="F93" s="225">
        <v>0.74857306163511705</v>
      </c>
      <c r="G93" s="223">
        <v>17.348713890424499</v>
      </c>
      <c r="H93" s="225">
        <v>0.84178204399629497</v>
      </c>
      <c r="I93" s="223">
        <v>14.920943705979999</v>
      </c>
      <c r="J93" s="225">
        <v>0.47628373325586598</v>
      </c>
      <c r="K93" s="223">
        <v>-3.0176938475368602</v>
      </c>
      <c r="L93" s="225">
        <v>0.95895302853758202</v>
      </c>
      <c r="M93" s="223">
        <v>21.487876989957901</v>
      </c>
      <c r="N93" s="225">
        <v>0.45689940563007497</v>
      </c>
      <c r="O93" s="223">
        <v>23.1978767302673</v>
      </c>
      <c r="P93" s="225">
        <v>0.921809672580442</v>
      </c>
      <c r="Q93" s="223">
        <v>22.286708365436599</v>
      </c>
      <c r="R93" s="225">
        <v>1.21044184980334</v>
      </c>
      <c r="S93" s="223">
        <v>20.668649495878402</v>
      </c>
      <c r="T93" s="225">
        <v>0.58161799885401</v>
      </c>
      <c r="U93" s="223">
        <v>-2.5292272343889102</v>
      </c>
      <c r="V93" s="225">
        <v>1.1189276079078601</v>
      </c>
      <c r="W93" s="223">
        <v>62.388041190912197</v>
      </c>
      <c r="X93" s="225">
        <v>0.619167133485649</v>
      </c>
      <c r="Y93" s="223">
        <v>58.277307187501101</v>
      </c>
      <c r="Z93" s="225">
        <v>1.3406756972607199</v>
      </c>
      <c r="AA93" s="223">
        <v>60.688794287029701</v>
      </c>
      <c r="AB93" s="225">
        <v>1.67002738462717</v>
      </c>
      <c r="AC93" s="223">
        <v>64.598256893326194</v>
      </c>
      <c r="AD93" s="225">
        <v>0.81441134850504904</v>
      </c>
      <c r="AE93" s="223">
        <v>6.3209497058251101</v>
      </c>
      <c r="AF93" s="225">
        <v>1.5753585496071201</v>
      </c>
      <c r="AG93" s="104"/>
      <c r="AH93" s="104"/>
      <c r="AI93" s="104"/>
      <c r="AJ93" s="104"/>
      <c r="AK93" s="104"/>
      <c r="AL93" s="104"/>
      <c r="AM93" s="223">
        <v>2.50103725619155E-2</v>
      </c>
      <c r="AN93" s="225">
        <v>0.54903441400761599</v>
      </c>
      <c r="AO93" s="223">
        <v>-1.8111452257724401</v>
      </c>
      <c r="AP93" s="225">
        <v>0.740685980657248</v>
      </c>
      <c r="AQ93" s="223">
        <v>1.6316005270287</v>
      </c>
      <c r="AR93" s="239">
        <v>1.0000786004215201</v>
      </c>
    </row>
    <row r="94" spans="1:44" ht="13" customHeight="1" x14ac:dyDescent="0.25">
      <c r="A94" s="26" t="s">
        <v>433</v>
      </c>
      <c r="B94" s="96">
        <v>3</v>
      </c>
      <c r="C94" s="223">
        <v>8.6942079279604307</v>
      </c>
      <c r="D94" s="225">
        <v>0.17697958929413099</v>
      </c>
      <c r="E94" s="223">
        <v>9.06746737896162</v>
      </c>
      <c r="F94" s="225">
        <v>0.32016146464782802</v>
      </c>
      <c r="G94" s="223">
        <v>9.1766398904510709</v>
      </c>
      <c r="H94" s="225">
        <v>0.41983978984109499</v>
      </c>
      <c r="I94" s="223">
        <v>8.2465458094914101</v>
      </c>
      <c r="J94" s="225">
        <v>0.231493669373427</v>
      </c>
      <c r="K94" s="223">
        <v>-0.820921569470213</v>
      </c>
      <c r="L94" s="225">
        <v>0.41765931939334999</v>
      </c>
      <c r="M94" s="223">
        <v>10.977035252074399</v>
      </c>
      <c r="N94" s="225">
        <v>0.30343519209417202</v>
      </c>
      <c r="O94" s="223">
        <v>15.153479990289499</v>
      </c>
      <c r="P94" s="225">
        <v>0.82819497029222899</v>
      </c>
      <c r="Q94" s="223">
        <v>13.352346797976599</v>
      </c>
      <c r="R94" s="225">
        <v>1.0022580541814201</v>
      </c>
      <c r="S94" s="223">
        <v>9.3313344564058909</v>
      </c>
      <c r="T94" s="225">
        <v>0.33049765512791301</v>
      </c>
      <c r="U94" s="223">
        <v>-5.8221455338836199</v>
      </c>
      <c r="V94" s="225">
        <v>0.87549761556297101</v>
      </c>
      <c r="W94" s="223">
        <v>79.860071480010006</v>
      </c>
      <c r="X94" s="225">
        <v>0.39348899285634398</v>
      </c>
      <c r="Y94" s="223">
        <v>74.937510330109305</v>
      </c>
      <c r="Z94" s="225">
        <v>0.98031927425483401</v>
      </c>
      <c r="AA94" s="223">
        <v>76.261004360171398</v>
      </c>
      <c r="AB94" s="225">
        <v>1.2967988975890401</v>
      </c>
      <c r="AC94" s="223">
        <v>82.122949633777793</v>
      </c>
      <c r="AD94" s="225">
        <v>0.46150921567108999</v>
      </c>
      <c r="AE94" s="223">
        <v>7.1854393036684501</v>
      </c>
      <c r="AF94" s="225">
        <v>1.07751871747982</v>
      </c>
      <c r="AG94" s="104"/>
      <c r="AH94" s="104"/>
      <c r="AI94" s="104"/>
      <c r="AJ94" s="104"/>
      <c r="AK94" s="104"/>
      <c r="AL94" s="104"/>
      <c r="AM94" s="223">
        <v>9.8154663450644705E-2</v>
      </c>
      <c r="AN94" s="225">
        <v>0.26982587303455802</v>
      </c>
      <c r="AO94" s="223">
        <v>-3.31328622238079</v>
      </c>
      <c r="AP94" s="225">
        <v>0.47298144788848301</v>
      </c>
      <c r="AQ94" s="223">
        <v>2.9128193937911102</v>
      </c>
      <c r="AR94" s="239">
        <v>0.60347057530413295</v>
      </c>
    </row>
    <row r="95" spans="1:44" ht="13" customHeight="1" x14ac:dyDescent="0.25">
      <c r="A95" s="26" t="s">
        <v>437</v>
      </c>
      <c r="B95" s="96">
        <v>3</v>
      </c>
      <c r="C95" s="223">
        <v>10.061345139500199</v>
      </c>
      <c r="D95" s="225">
        <v>0.254562621054991</v>
      </c>
      <c r="E95" s="223">
        <v>11.254927628557301</v>
      </c>
      <c r="F95" s="225">
        <v>0.65044415434838998</v>
      </c>
      <c r="G95" s="223">
        <v>10.126143923460999</v>
      </c>
      <c r="H95" s="225">
        <v>0.57848998979496802</v>
      </c>
      <c r="I95" s="223">
        <v>9.6549706034089198</v>
      </c>
      <c r="J95" s="225">
        <v>0.26587170132010701</v>
      </c>
      <c r="K95" s="223">
        <v>-1.5999570251484101</v>
      </c>
      <c r="L95" s="225">
        <v>0.68716561862671399</v>
      </c>
      <c r="M95" s="223">
        <v>18.539706135563801</v>
      </c>
      <c r="N95" s="225">
        <v>0.39340275856735302</v>
      </c>
      <c r="O95" s="223">
        <v>21.881517473773901</v>
      </c>
      <c r="P95" s="225">
        <v>0.76838266001296296</v>
      </c>
      <c r="Q95" s="223">
        <v>19.9786607735454</v>
      </c>
      <c r="R95" s="225">
        <v>0.75080655084871695</v>
      </c>
      <c r="S95" s="223">
        <v>17.094958508806599</v>
      </c>
      <c r="T95" s="225">
        <v>0.45579602269320502</v>
      </c>
      <c r="U95" s="223">
        <v>-4.7865589649673597</v>
      </c>
      <c r="V95" s="225">
        <v>0.84862926545455197</v>
      </c>
      <c r="W95" s="223">
        <v>71.240496218615803</v>
      </c>
      <c r="X95" s="225">
        <v>0.49579642765899301</v>
      </c>
      <c r="Y95" s="223">
        <v>66.406276978365497</v>
      </c>
      <c r="Z95" s="225">
        <v>1.04285728353285</v>
      </c>
      <c r="AA95" s="223">
        <v>69.625664128937004</v>
      </c>
      <c r="AB95" s="225">
        <v>0.97500870665970496</v>
      </c>
      <c r="AC95" s="223">
        <v>73.146566695697004</v>
      </c>
      <c r="AD95" s="225">
        <v>0.57285295526438496</v>
      </c>
      <c r="AE95" s="223">
        <v>6.7402897173315504</v>
      </c>
      <c r="AF95" s="225">
        <v>1.0983691364235399</v>
      </c>
      <c r="AG95" s="104"/>
      <c r="AH95" s="104"/>
      <c r="AI95" s="104"/>
      <c r="AJ95" s="104"/>
      <c r="AK95" s="104"/>
      <c r="AL95" s="104"/>
      <c r="AM95" s="223">
        <v>-8.3962292768372707E-2</v>
      </c>
      <c r="AN95" s="225">
        <v>0.32712641370211198</v>
      </c>
      <c r="AO95" s="223">
        <v>-2.9510634589984899</v>
      </c>
      <c r="AP95" s="225">
        <v>0.536058505256503</v>
      </c>
      <c r="AQ95" s="223">
        <v>3.4483969803750698</v>
      </c>
      <c r="AR95" s="239">
        <v>0.68345516940477902</v>
      </c>
    </row>
    <row r="96" spans="1:44" ht="13" customHeight="1" x14ac:dyDescent="0.25">
      <c r="A96" s="26" t="s">
        <v>438</v>
      </c>
      <c r="B96" s="96">
        <v>3</v>
      </c>
      <c r="C96" s="223">
        <v>9.0689402102368195</v>
      </c>
      <c r="D96" s="225">
        <v>0.231683121897096</v>
      </c>
      <c r="E96" s="223">
        <v>9.8016018981664104</v>
      </c>
      <c r="F96" s="225">
        <v>0.53895750048676705</v>
      </c>
      <c r="G96" s="223">
        <v>9.8278581777193494</v>
      </c>
      <c r="H96" s="225">
        <v>0.54476049678997795</v>
      </c>
      <c r="I96" s="223">
        <v>8.6314347395023905</v>
      </c>
      <c r="J96" s="225">
        <v>0.29209982814266999</v>
      </c>
      <c r="K96" s="223">
        <v>-1.1701671586640201</v>
      </c>
      <c r="L96" s="225">
        <v>0.586159535655977</v>
      </c>
      <c r="M96" s="223">
        <v>13.667486444310301</v>
      </c>
      <c r="N96" s="225">
        <v>0.39163106590646202</v>
      </c>
      <c r="O96" s="223">
        <v>17.644548920394399</v>
      </c>
      <c r="P96" s="225">
        <v>0.91221959008336995</v>
      </c>
      <c r="Q96" s="223">
        <v>16.682807176519098</v>
      </c>
      <c r="R96" s="225">
        <v>0.89641432721594205</v>
      </c>
      <c r="S96" s="223">
        <v>11.4880780242325</v>
      </c>
      <c r="T96" s="225">
        <v>0.388296811838236</v>
      </c>
      <c r="U96" s="223">
        <v>-6.1564708961618502</v>
      </c>
      <c r="V96" s="225">
        <v>0.94766632119608596</v>
      </c>
      <c r="W96" s="223">
        <v>76.703129997643998</v>
      </c>
      <c r="X96" s="225">
        <v>0.54152459909887096</v>
      </c>
      <c r="Y96" s="223">
        <v>71.047343565134199</v>
      </c>
      <c r="Z96" s="225">
        <v>1.2996442240199599</v>
      </c>
      <c r="AA96" s="223">
        <v>73.5031321502845</v>
      </c>
      <c r="AB96" s="225">
        <v>1.1000083639870799</v>
      </c>
      <c r="AC96" s="223">
        <v>79.270590978395802</v>
      </c>
      <c r="AD96" s="225">
        <v>0.58961436580224802</v>
      </c>
      <c r="AE96" s="223">
        <v>8.2232474132615696</v>
      </c>
      <c r="AF96" s="225">
        <v>1.3009725215701999</v>
      </c>
      <c r="AG96" s="104"/>
      <c r="AH96" s="104"/>
      <c r="AI96" s="104"/>
      <c r="AJ96" s="104"/>
      <c r="AK96" s="104"/>
      <c r="AL96" s="104"/>
      <c r="AM96" s="223">
        <v>0.43150114584662302</v>
      </c>
      <c r="AN96" s="225">
        <v>0.32847107115523999</v>
      </c>
      <c r="AO96" s="223">
        <v>-1.9480883565671501</v>
      </c>
      <c r="AP96" s="225">
        <v>0.58452462753382695</v>
      </c>
      <c r="AQ96" s="223">
        <v>1.66823984537621</v>
      </c>
      <c r="AR96" s="239">
        <v>0.80851302350992904</v>
      </c>
    </row>
    <row r="97" spans="1:44" ht="13" customHeight="1" x14ac:dyDescent="0.25">
      <c r="A97" s="63" t="s">
        <v>450</v>
      </c>
      <c r="B97" s="207">
        <v>3</v>
      </c>
      <c r="C97" s="253">
        <v>9.7753779899877191</v>
      </c>
      <c r="D97" s="254">
        <v>8.11107578615054E-2</v>
      </c>
      <c r="E97" s="253">
        <v>10.385733568412</v>
      </c>
      <c r="F97" s="254">
        <v>0.19216032200677299</v>
      </c>
      <c r="G97" s="253">
        <v>10.5348546174225</v>
      </c>
      <c r="H97" s="254">
        <v>0.21748481806310699</v>
      </c>
      <c r="I97" s="253">
        <v>9.3781385742227794</v>
      </c>
      <c r="J97" s="254">
        <v>0.100470637520909</v>
      </c>
      <c r="K97" s="253">
        <v>-1.0075949941892</v>
      </c>
      <c r="L97" s="254">
        <v>0.22009424137573699</v>
      </c>
      <c r="M97" s="253">
        <v>13.3757323251939</v>
      </c>
      <c r="N97" s="254">
        <v>0.129546200957077</v>
      </c>
      <c r="O97" s="253">
        <v>16.577155637530399</v>
      </c>
      <c r="P97" s="254">
        <v>0.27663780090824802</v>
      </c>
      <c r="Q97" s="253">
        <v>15.560961291262799</v>
      </c>
      <c r="R97" s="254">
        <v>0.34158150342738502</v>
      </c>
      <c r="S97" s="253">
        <v>12.011545734377799</v>
      </c>
      <c r="T97" s="254">
        <v>0.15332531050343101</v>
      </c>
      <c r="U97" s="253">
        <v>-4.56560990315264</v>
      </c>
      <c r="V97" s="254">
        <v>0.31087608522037402</v>
      </c>
      <c r="W97" s="253">
        <v>76.612591329321404</v>
      </c>
      <c r="X97" s="254">
        <v>0.171939087838028</v>
      </c>
      <c r="Y97" s="253">
        <v>72.487694420014193</v>
      </c>
      <c r="Z97" s="254">
        <v>0.37131138160416799</v>
      </c>
      <c r="AA97" s="253">
        <v>73.663128888881502</v>
      </c>
      <c r="AB97" s="254">
        <v>0.44930968236581498</v>
      </c>
      <c r="AC97" s="253">
        <v>78.4057292318831</v>
      </c>
      <c r="AD97" s="254">
        <v>0.20425255934299399</v>
      </c>
      <c r="AE97" s="253">
        <v>5.9180348118689601</v>
      </c>
      <c r="AF97" s="254">
        <v>0.41088498254702799</v>
      </c>
      <c r="AG97" s="251"/>
      <c r="AH97" s="251"/>
      <c r="AI97" s="251"/>
      <c r="AJ97" s="251"/>
      <c r="AK97" s="251"/>
      <c r="AL97" s="251"/>
      <c r="AM97" s="253">
        <v>-0.10190867373003799</v>
      </c>
      <c r="AN97" s="254">
        <v>0.11912214869292199</v>
      </c>
      <c r="AO97" s="253">
        <v>-3.2224587707870702</v>
      </c>
      <c r="AP97" s="254">
        <v>0.19562597082709901</v>
      </c>
      <c r="AQ97" s="253">
        <v>3.3722016877382401</v>
      </c>
      <c r="AR97" s="258">
        <v>0.25686774643754001</v>
      </c>
    </row>
    <row r="99" spans="1:44" x14ac:dyDescent="0.25">
      <c r="A99" s="178" t="s">
        <v>570</v>
      </c>
    </row>
    <row r="100" spans="1:44" x14ac:dyDescent="0.25">
      <c r="A100" s="178" t="s">
        <v>640</v>
      </c>
    </row>
    <row r="101" spans="1:44" x14ac:dyDescent="0.25">
      <c r="A101" s="178" t="s">
        <v>459</v>
      </c>
    </row>
    <row r="102" spans="1:44" x14ac:dyDescent="0.25">
      <c r="A102" s="178" t="s">
        <v>460</v>
      </c>
    </row>
    <row r="103" spans="1:44" x14ac:dyDescent="0.25">
      <c r="A103" s="178" t="s">
        <v>461</v>
      </c>
    </row>
    <row r="104" spans="1:44" x14ac:dyDescent="0.25">
      <c r="A104" s="178" t="s">
        <v>462</v>
      </c>
    </row>
    <row r="105" spans="1:44" x14ac:dyDescent="0.25">
      <c r="A105" s="181" t="str">
        <f>HYPERLINK("https://oecdcode.org/disclaimers/cyprus.html", "Information on data for Cyprus: https://oecdcode.org/disclaimers/cyprus.html")</f>
        <v>Information on data for Cyprus: https://oecdcode.org/disclaimers/cyprus.html</v>
      </c>
    </row>
    <row r="106" spans="1:44" x14ac:dyDescent="0.25">
      <c r="A106" s="178" t="s">
        <v>463</v>
      </c>
    </row>
  </sheetData>
  <mergeCells count="33">
    <mergeCell ref="AM7:AR7"/>
    <mergeCell ref="AM8:AR8"/>
    <mergeCell ref="AM9:AN9"/>
    <mergeCell ref="AO9:AP9"/>
    <mergeCell ref="AQ9:AR9"/>
    <mergeCell ref="AG7:AL7"/>
    <mergeCell ref="AG8:AL8"/>
    <mergeCell ref="AG9:AH9"/>
    <mergeCell ref="AI9:AJ9"/>
    <mergeCell ref="AK9:AL9"/>
    <mergeCell ref="W7:AF7"/>
    <mergeCell ref="W8:X9"/>
    <mergeCell ref="Y8:AF8"/>
    <mergeCell ref="Y9:Z9"/>
    <mergeCell ref="AA9:AB9"/>
    <mergeCell ref="AC9:AD9"/>
    <mergeCell ref="AE9:AF9"/>
    <mergeCell ref="B6:B10"/>
    <mergeCell ref="C6:AR6"/>
    <mergeCell ref="C7:L7"/>
    <mergeCell ref="C8:D9"/>
    <mergeCell ref="E8:L8"/>
    <mergeCell ref="E9:F9"/>
    <mergeCell ref="G9:H9"/>
    <mergeCell ref="I9:J9"/>
    <mergeCell ref="K9:L9"/>
    <mergeCell ref="M7:V7"/>
    <mergeCell ref="M8:N9"/>
    <mergeCell ref="O8:V8"/>
    <mergeCell ref="O9:P9"/>
    <mergeCell ref="Q9:R9"/>
    <mergeCell ref="S9:T9"/>
    <mergeCell ref="U9:V9"/>
  </mergeCells>
  <conditionalFormatting sqref="K1:K200">
    <cfRule type="expression" dxfId="225" priority="9">
      <formula>ABS(K1/L1)&gt;1.95996398454005</formula>
    </cfRule>
  </conditionalFormatting>
  <conditionalFormatting sqref="U1:U200">
    <cfRule type="expression" dxfId="224" priority="8">
      <formula>ABS(U1/V1)&gt;1.95996398454005</formula>
    </cfRule>
  </conditionalFormatting>
  <conditionalFormatting sqref="AE1:AE200">
    <cfRule type="expression" dxfId="223" priority="7">
      <formula>ABS(AE1/AF1)&gt;1.95996398454005</formula>
    </cfRule>
  </conditionalFormatting>
  <conditionalFormatting sqref="AG1:AG200">
    <cfRule type="expression" dxfId="222" priority="6">
      <formula>ABS(AG1/AH1)&gt;1.95996398454005</formula>
    </cfRule>
  </conditionalFormatting>
  <conditionalFormatting sqref="AI1:AI200">
    <cfRule type="expression" dxfId="221" priority="5">
      <formula>ABS(AI1/AJ1)&gt;1.95996398454005</formula>
    </cfRule>
  </conditionalFormatting>
  <conditionalFormatting sqref="AK1:AK200">
    <cfRule type="expression" dxfId="220" priority="4">
      <formula>ABS(AK1/AL1)&gt;1.95996398454005</formula>
    </cfRule>
  </conditionalFormatting>
  <conditionalFormatting sqref="AM1:AM200">
    <cfRule type="expression" dxfId="219" priority="3">
      <formula>ABS(AM1/AN1)&gt;1.95996398454005</formula>
    </cfRule>
  </conditionalFormatting>
  <conditionalFormatting sqref="AO1:AO200">
    <cfRule type="expression" dxfId="218" priority="2">
      <formula>ABS(AO1/AP1)&gt;1.95996398454005</formula>
    </cfRule>
  </conditionalFormatting>
  <conditionalFormatting sqref="AQ1:AQ200">
    <cfRule type="expression" dxfId="217" priority="1">
      <formula>ABS(AQ1/AR1)&gt;1.95996398454005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N107"/>
  <sheetViews>
    <sheetView showGridLines="0" zoomScale="80" workbookViewId="0"/>
  </sheetViews>
  <sheetFormatPr defaultColWidth="10.90625" defaultRowHeight="12.5" x14ac:dyDescent="0.25"/>
  <cols>
    <col min="1" max="1" width="30.7265625" customWidth="1"/>
    <col min="2" max="2" width="8.7265625" customWidth="1"/>
  </cols>
  <sheetData>
    <row r="1" spans="1:14" x14ac:dyDescent="0.25">
      <c r="A1" s="41" t="s">
        <v>331</v>
      </c>
    </row>
    <row r="2" spans="1:14" ht="13" x14ac:dyDescent="0.3">
      <c r="A2" s="42" t="s">
        <v>332</v>
      </c>
    </row>
    <row r="3" spans="1:14" ht="13" x14ac:dyDescent="0.3">
      <c r="A3" s="43" t="s">
        <v>387</v>
      </c>
    </row>
    <row r="4" spans="1:14" x14ac:dyDescent="0.25">
      <c r="A4" s="160" t="str">
        <f>HYPERLINK("#'TOC'!A1", "Back to TOC")</f>
        <v>Back to TOC</v>
      </c>
    </row>
    <row r="8" spans="1:14" ht="30" customHeight="1" x14ac:dyDescent="0.25">
      <c r="B8" s="658" t="s">
        <v>388</v>
      </c>
      <c r="C8" s="662" t="s">
        <v>673</v>
      </c>
      <c r="D8" s="662"/>
      <c r="E8" s="662"/>
      <c r="F8" s="662"/>
      <c r="G8" s="662" t="s">
        <v>673</v>
      </c>
      <c r="H8" s="662"/>
      <c r="I8" s="662"/>
      <c r="J8" s="662"/>
      <c r="K8" s="662" t="s">
        <v>673</v>
      </c>
      <c r="L8" s="662"/>
      <c r="M8" s="662"/>
      <c r="N8" s="663"/>
    </row>
    <row r="9" spans="1:14" ht="30" customHeight="1" x14ac:dyDescent="0.25">
      <c r="B9" s="659"/>
      <c r="C9" s="649" t="s">
        <v>659</v>
      </c>
      <c r="D9" s="649"/>
      <c r="E9" s="649"/>
      <c r="F9" s="649"/>
      <c r="G9" s="649" t="s">
        <v>660</v>
      </c>
      <c r="H9" s="649"/>
      <c r="I9" s="649"/>
      <c r="J9" s="649"/>
      <c r="K9" s="649" t="s">
        <v>661</v>
      </c>
      <c r="L9" s="649"/>
      <c r="M9" s="649"/>
      <c r="N9" s="661"/>
    </row>
    <row r="10" spans="1:14" ht="15" customHeight="1" x14ac:dyDescent="0.25">
      <c r="B10" s="660"/>
      <c r="C10" s="144" t="s">
        <v>470</v>
      </c>
      <c r="D10" s="144" t="s">
        <v>389</v>
      </c>
      <c r="E10" s="144" t="s">
        <v>587</v>
      </c>
      <c r="F10" s="144" t="s">
        <v>389</v>
      </c>
      <c r="G10" s="144" t="s">
        <v>470</v>
      </c>
      <c r="H10" s="144" t="s">
        <v>389</v>
      </c>
      <c r="I10" s="144" t="s">
        <v>587</v>
      </c>
      <c r="J10" s="144" t="s">
        <v>389</v>
      </c>
      <c r="K10" s="144" t="s">
        <v>470</v>
      </c>
      <c r="L10" s="144" t="s">
        <v>389</v>
      </c>
      <c r="M10" s="144" t="s">
        <v>587</v>
      </c>
      <c r="N10" s="183" t="s">
        <v>389</v>
      </c>
    </row>
    <row r="11" spans="1:14" ht="13" customHeight="1" x14ac:dyDescent="0.25">
      <c r="A11" s="214"/>
      <c r="B11" s="204"/>
      <c r="C11" s="205" t="s">
        <v>2152</v>
      </c>
      <c r="D11" s="397" t="s">
        <v>2153</v>
      </c>
      <c r="E11" s="205" t="s">
        <v>2154</v>
      </c>
      <c r="F11" s="397" t="s">
        <v>2155</v>
      </c>
      <c r="G11" s="205" t="s">
        <v>2156</v>
      </c>
      <c r="H11" s="397" t="s">
        <v>2157</v>
      </c>
      <c r="I11" s="205" t="s">
        <v>2158</v>
      </c>
      <c r="J11" s="397" t="s">
        <v>2159</v>
      </c>
      <c r="K11" s="205" t="s">
        <v>2160</v>
      </c>
      <c r="L11" s="397" t="s">
        <v>2161</v>
      </c>
      <c r="M11" s="205" t="s">
        <v>2162</v>
      </c>
      <c r="N11" s="405" t="s">
        <v>2163</v>
      </c>
    </row>
    <row r="12" spans="1:14" ht="13" customHeight="1" x14ac:dyDescent="0.25">
      <c r="A12" s="26" t="s">
        <v>391</v>
      </c>
      <c r="B12" s="184">
        <v>2</v>
      </c>
      <c r="C12" s="190">
        <v>1.83625474628703</v>
      </c>
      <c r="D12" s="391">
        <v>0.35611527264327503</v>
      </c>
      <c r="E12" s="190">
        <v>1.41482640040807</v>
      </c>
      <c r="F12" s="391">
        <v>0.53327609441923696</v>
      </c>
      <c r="G12" s="190">
        <v>0.62306340756353196</v>
      </c>
      <c r="H12" s="391">
        <v>0.64563689696114002</v>
      </c>
      <c r="I12" s="190">
        <v>1.70186806297918</v>
      </c>
      <c r="J12" s="391">
        <v>0.65186057922417295</v>
      </c>
      <c r="K12" s="190">
        <v>0.74891037388737702</v>
      </c>
      <c r="L12" s="391">
        <v>0.651480504707877</v>
      </c>
      <c r="M12" s="190">
        <v>4.77180755545732</v>
      </c>
      <c r="N12" s="399">
        <v>1.49494013121654</v>
      </c>
    </row>
    <row r="13" spans="1:14" ht="13" customHeight="1" x14ac:dyDescent="0.25">
      <c r="A13" s="26" t="s">
        <v>392</v>
      </c>
      <c r="B13" s="184">
        <v>2</v>
      </c>
      <c r="C13" s="190">
        <v>2.6934683869940002</v>
      </c>
      <c r="D13" s="391">
        <v>0.44724746746583599</v>
      </c>
      <c r="E13" s="190">
        <v>2.0798553335529699</v>
      </c>
      <c r="F13" s="391">
        <v>0.68948118965949601</v>
      </c>
      <c r="G13" s="190">
        <v>2.1189284915625501</v>
      </c>
      <c r="H13" s="391">
        <v>0.79878265975066598</v>
      </c>
      <c r="I13" s="190">
        <v>2.1372822427350902</v>
      </c>
      <c r="J13" s="391">
        <v>0.69873235629335795</v>
      </c>
      <c r="K13" s="190">
        <v>1.36777372987871</v>
      </c>
      <c r="L13" s="391">
        <v>0.76952078425902604</v>
      </c>
      <c r="M13" s="190">
        <v>17.627086019013699</v>
      </c>
      <c r="N13" s="399">
        <v>2.7638854946174498</v>
      </c>
    </row>
    <row r="14" spans="1:14" ht="13" customHeight="1" x14ac:dyDescent="0.25">
      <c r="A14" s="26" t="s">
        <v>393</v>
      </c>
      <c r="B14" s="184">
        <v>2</v>
      </c>
      <c r="C14" s="190">
        <v>3.0248503315370501</v>
      </c>
      <c r="D14" s="391">
        <v>0.30839726851440802</v>
      </c>
      <c r="E14" s="190">
        <v>4.1184609325263999</v>
      </c>
      <c r="F14" s="391">
        <v>0.84438209038899603</v>
      </c>
      <c r="G14" s="190">
        <v>1.5691088753642499</v>
      </c>
      <c r="H14" s="391">
        <v>0.59154182410211298</v>
      </c>
      <c r="I14" s="190">
        <v>4.91184992089907</v>
      </c>
      <c r="J14" s="391">
        <v>0.81918597582717601</v>
      </c>
      <c r="K14" s="190">
        <v>1.1967651865293301</v>
      </c>
      <c r="L14" s="391">
        <v>0.52684816581690896</v>
      </c>
      <c r="M14" s="190">
        <v>18.905541381832201</v>
      </c>
      <c r="N14" s="399">
        <v>1.5260712724052701</v>
      </c>
    </row>
    <row r="15" spans="1:14" ht="13" customHeight="1" x14ac:dyDescent="0.25">
      <c r="A15" s="26" t="s">
        <v>394</v>
      </c>
      <c r="B15" s="184">
        <v>2</v>
      </c>
      <c r="C15" s="190">
        <v>1.57958873496028E-2</v>
      </c>
      <c r="D15" s="391">
        <v>0.47071404631576802</v>
      </c>
      <c r="E15" s="190">
        <v>7.0822088779588601E-5</v>
      </c>
      <c r="F15" s="391">
        <v>5.2797925228521697E-2</v>
      </c>
      <c r="G15" s="190">
        <v>2.48392198280736</v>
      </c>
      <c r="H15" s="391">
        <v>1.16349086024669</v>
      </c>
      <c r="I15" s="190">
        <v>0.62142922981575299</v>
      </c>
      <c r="J15" s="391">
        <v>0.481365783360795</v>
      </c>
      <c r="K15" s="190">
        <v>2.0593225620175502</v>
      </c>
      <c r="L15" s="391">
        <v>1.1360761588018899</v>
      </c>
      <c r="M15" s="190">
        <v>3.8332659405879599</v>
      </c>
      <c r="N15" s="399">
        <v>1.1338139873717601</v>
      </c>
    </row>
    <row r="16" spans="1:14" ht="13" customHeight="1" x14ac:dyDescent="0.25">
      <c r="A16" s="26" t="s">
        <v>395</v>
      </c>
      <c r="B16" s="184">
        <v>2</v>
      </c>
      <c r="C16" s="190">
        <v>3.8924201020226801</v>
      </c>
      <c r="D16" s="391">
        <v>0.52927611484058101</v>
      </c>
      <c r="E16" s="190">
        <v>3.5985755334290799</v>
      </c>
      <c r="F16" s="391">
        <v>0.98674180060268202</v>
      </c>
      <c r="G16" s="190">
        <v>1.3934955548969099</v>
      </c>
      <c r="H16" s="391">
        <v>1.0465698500159599</v>
      </c>
      <c r="I16" s="190">
        <v>4.6878355163991197</v>
      </c>
      <c r="J16" s="391">
        <v>1.2581776079745499</v>
      </c>
      <c r="K16" s="190">
        <v>1.4978120035293101</v>
      </c>
      <c r="L16" s="391">
        <v>1.03982202275907</v>
      </c>
      <c r="M16" s="190">
        <v>8.44468614475322</v>
      </c>
      <c r="N16" s="399">
        <v>1.7273768413120301</v>
      </c>
    </row>
    <row r="17" spans="1:14" ht="13" customHeight="1" x14ac:dyDescent="0.25">
      <c r="A17" s="26" t="s">
        <v>396</v>
      </c>
      <c r="B17" s="184">
        <v>2</v>
      </c>
      <c r="C17" s="190">
        <v>3.8602095607751399</v>
      </c>
      <c r="D17" s="391">
        <v>0.31358013665725798</v>
      </c>
      <c r="E17" s="190">
        <v>4.6964135107995499</v>
      </c>
      <c r="F17" s="391">
        <v>0.73918677266323596</v>
      </c>
      <c r="G17" s="190">
        <v>3.0773908794293301</v>
      </c>
      <c r="H17" s="391">
        <v>0.56697111579071702</v>
      </c>
      <c r="I17" s="190">
        <v>4.8171582171484699</v>
      </c>
      <c r="J17" s="391">
        <v>0.75846973390047501</v>
      </c>
      <c r="K17" s="190">
        <v>2.4116202537545002</v>
      </c>
      <c r="L17" s="391">
        <v>0.58698435174223396</v>
      </c>
      <c r="M17" s="190">
        <v>20.946390215062902</v>
      </c>
      <c r="N17" s="399">
        <v>1.6238886881264201</v>
      </c>
    </row>
    <row r="18" spans="1:14" ht="13" customHeight="1" x14ac:dyDescent="0.25">
      <c r="A18" s="210" t="s">
        <v>397</v>
      </c>
      <c r="B18" s="184">
        <v>2</v>
      </c>
      <c r="C18" s="190">
        <v>4.0673122681443301</v>
      </c>
      <c r="D18" s="391">
        <v>0.381423538342125</v>
      </c>
      <c r="E18" s="190">
        <v>5.7418425830167701</v>
      </c>
      <c r="F18" s="391">
        <v>1.0448604166017501</v>
      </c>
      <c r="G18" s="190">
        <v>3.74961298334369</v>
      </c>
      <c r="H18" s="391">
        <v>0.741637871256841</v>
      </c>
      <c r="I18" s="190">
        <v>5.7713313451286901</v>
      </c>
      <c r="J18" s="391">
        <v>1.0603335693946301</v>
      </c>
      <c r="K18" s="190">
        <v>2.80810095076564</v>
      </c>
      <c r="L18" s="391">
        <v>0.71093361387410403</v>
      </c>
      <c r="M18" s="190">
        <v>23.949877770546401</v>
      </c>
      <c r="N18" s="399">
        <v>2.3883842972239302</v>
      </c>
    </row>
    <row r="19" spans="1:14" ht="13" customHeight="1" x14ac:dyDescent="0.25">
      <c r="A19" s="210" t="s">
        <v>398</v>
      </c>
      <c r="B19" s="184">
        <v>2</v>
      </c>
      <c r="C19" s="190">
        <v>3.46555245871164</v>
      </c>
      <c r="D19" s="391">
        <v>0.50482556156936298</v>
      </c>
      <c r="E19" s="190">
        <v>3.3880868855850501</v>
      </c>
      <c r="F19" s="391">
        <v>0.99449634056426395</v>
      </c>
      <c r="G19" s="190">
        <v>1.43823457037825</v>
      </c>
      <c r="H19" s="391">
        <v>1.0268976378369199</v>
      </c>
      <c r="I19" s="190">
        <v>3.9841388566564699</v>
      </c>
      <c r="J19" s="391">
        <v>1.00596627152972</v>
      </c>
      <c r="K19" s="190">
        <v>1.2409985107254999</v>
      </c>
      <c r="L19" s="391">
        <v>1.0365860523081301</v>
      </c>
      <c r="M19" s="190">
        <v>15.8064969809598</v>
      </c>
      <c r="N19" s="399">
        <v>2.21167709402016</v>
      </c>
    </row>
    <row r="20" spans="1:14" ht="13" customHeight="1" x14ac:dyDescent="0.25">
      <c r="A20" s="26" t="s">
        <v>399</v>
      </c>
      <c r="B20" s="184">
        <v>2</v>
      </c>
      <c r="C20" s="190">
        <v>2.1039320101744301</v>
      </c>
      <c r="D20" s="391">
        <v>0.65528635308183103</v>
      </c>
      <c r="E20" s="190">
        <v>0.89055269781286495</v>
      </c>
      <c r="F20" s="391">
        <v>0.53968538198708105</v>
      </c>
      <c r="G20" s="190">
        <v>3.0922694867631102</v>
      </c>
      <c r="H20" s="391">
        <v>0.86284192558197903</v>
      </c>
      <c r="I20" s="190">
        <v>1.0552125551407601</v>
      </c>
      <c r="J20" s="391">
        <v>0.60737686579178896</v>
      </c>
      <c r="K20" s="190">
        <v>2.7348137910158901</v>
      </c>
      <c r="L20" s="391">
        <v>0.84555726115089402</v>
      </c>
      <c r="M20" s="190">
        <v>12.5581137317747</v>
      </c>
      <c r="N20" s="399">
        <v>1.77453623223108</v>
      </c>
    </row>
    <row r="21" spans="1:14" ht="13" customHeight="1" x14ac:dyDescent="0.25">
      <c r="A21" s="26" t="s">
        <v>400</v>
      </c>
      <c r="B21" s="184">
        <v>2</v>
      </c>
      <c r="C21" s="190">
        <v>1.79766875874744</v>
      </c>
      <c r="D21" s="391">
        <v>0.298020047625635</v>
      </c>
      <c r="E21" s="190">
        <v>2.2693657732503301</v>
      </c>
      <c r="F21" s="391">
        <v>0.73978443287500895</v>
      </c>
      <c r="G21" s="190">
        <v>0.82498779588101301</v>
      </c>
      <c r="H21" s="391">
        <v>0.60135687708463703</v>
      </c>
      <c r="I21" s="190">
        <v>2.6916996765258201</v>
      </c>
      <c r="J21" s="391">
        <v>0.83844092988977104</v>
      </c>
      <c r="K21" s="190">
        <v>0.57840734840650199</v>
      </c>
      <c r="L21" s="391">
        <v>0.56846163850231601</v>
      </c>
      <c r="M21" s="190">
        <v>11.661636182516499</v>
      </c>
      <c r="N21" s="399">
        <v>1.9471910096033</v>
      </c>
    </row>
    <row r="22" spans="1:14" ht="13" customHeight="1" x14ac:dyDescent="0.25">
      <c r="A22" s="26" t="s">
        <v>401</v>
      </c>
      <c r="B22" s="184">
        <v>2</v>
      </c>
      <c r="C22" s="190">
        <v>1.39831295551807</v>
      </c>
      <c r="D22" s="391">
        <v>0.70184670196255805</v>
      </c>
      <c r="E22" s="190">
        <v>0.67186738586744699</v>
      </c>
      <c r="F22" s="391">
        <v>0.69621977380216304</v>
      </c>
      <c r="G22" s="190">
        <v>0.27301869831745001</v>
      </c>
      <c r="H22" s="391">
        <v>1.1147309311078299</v>
      </c>
      <c r="I22" s="190">
        <v>1.84632547315143</v>
      </c>
      <c r="J22" s="391">
        <v>1.08766684830089</v>
      </c>
      <c r="K22" s="190">
        <v>-0.230374730771019</v>
      </c>
      <c r="L22" s="391">
        <v>1.0032144225658399</v>
      </c>
      <c r="M22" s="190">
        <v>9.1033864831776992</v>
      </c>
      <c r="N22" s="399">
        <v>2.6459750528750998</v>
      </c>
    </row>
    <row r="23" spans="1:14" ht="13" customHeight="1" x14ac:dyDescent="0.25">
      <c r="A23" s="26" t="s">
        <v>402</v>
      </c>
      <c r="B23" s="184">
        <v>2</v>
      </c>
      <c r="C23" s="190">
        <v>2.62774438642872</v>
      </c>
      <c r="D23" s="391">
        <v>0.70514605019438803</v>
      </c>
      <c r="E23" s="190">
        <v>1.8768513802534199</v>
      </c>
      <c r="F23" s="391">
        <v>0.95925023258464903</v>
      </c>
      <c r="G23" s="190">
        <v>1.0181261581521099</v>
      </c>
      <c r="H23" s="391">
        <v>1.25647919208502</v>
      </c>
      <c r="I23" s="190">
        <v>3.69755923892256</v>
      </c>
      <c r="J23" s="391">
        <v>1.4589455144955501</v>
      </c>
      <c r="K23" s="190">
        <v>1.3795717478232199</v>
      </c>
      <c r="L23" s="391">
        <v>1.2231966729199399</v>
      </c>
      <c r="M23" s="190">
        <v>14.5125695398453</v>
      </c>
      <c r="N23" s="399">
        <v>3.5785120934841501</v>
      </c>
    </row>
    <row r="24" spans="1:14" ht="13" customHeight="1" x14ac:dyDescent="0.25">
      <c r="A24" s="26" t="s">
        <v>403</v>
      </c>
      <c r="B24" s="184">
        <v>2</v>
      </c>
      <c r="C24" s="190">
        <v>1.6377741968460999</v>
      </c>
      <c r="D24" s="391">
        <v>0.71334814232643495</v>
      </c>
      <c r="E24" s="190">
        <v>0.46754814043913001</v>
      </c>
      <c r="F24" s="391">
        <v>0.43308360189798301</v>
      </c>
      <c r="G24" s="190">
        <v>1.0585867615294999</v>
      </c>
      <c r="H24" s="391">
        <v>1.0309397048055</v>
      </c>
      <c r="I24" s="190">
        <v>2.2093241384840301</v>
      </c>
      <c r="J24" s="391">
        <v>0.99613227538081395</v>
      </c>
      <c r="K24" s="190">
        <v>2.0783951553456599</v>
      </c>
      <c r="L24" s="391">
        <v>1.0052010647566201</v>
      </c>
      <c r="M24" s="190">
        <v>10.050887005929299</v>
      </c>
      <c r="N24" s="399">
        <v>2.3065831029171502</v>
      </c>
    </row>
    <row r="25" spans="1:14" ht="13" customHeight="1" x14ac:dyDescent="0.25">
      <c r="A25" s="26" t="s">
        <v>404</v>
      </c>
      <c r="B25" s="184">
        <v>2</v>
      </c>
      <c r="C25" s="190">
        <v>1.9982005132797001</v>
      </c>
      <c r="D25" s="391">
        <v>0.43702148541062702</v>
      </c>
      <c r="E25" s="190">
        <v>1.64563544098119</v>
      </c>
      <c r="F25" s="391">
        <v>0.726439861949151</v>
      </c>
      <c r="G25" s="190">
        <v>1.25542792234391</v>
      </c>
      <c r="H25" s="391">
        <v>0.63179336869885505</v>
      </c>
      <c r="I25" s="190">
        <v>1.7725044997561501</v>
      </c>
      <c r="J25" s="391">
        <v>0.79510054166371702</v>
      </c>
      <c r="K25" s="190">
        <v>1.1521055695879401</v>
      </c>
      <c r="L25" s="391">
        <v>0.55571593995193203</v>
      </c>
      <c r="M25" s="190">
        <v>9.2270980895259793</v>
      </c>
      <c r="N25" s="399">
        <v>2.4015930791673501</v>
      </c>
    </row>
    <row r="26" spans="1:14" ht="13" customHeight="1" x14ac:dyDescent="0.25">
      <c r="A26" s="26" t="s">
        <v>405</v>
      </c>
      <c r="B26" s="184">
        <v>2</v>
      </c>
      <c r="C26" s="190">
        <v>1.6955605435026899</v>
      </c>
      <c r="D26" s="391">
        <v>0.56858774933973899</v>
      </c>
      <c r="E26" s="190">
        <v>0.89309505808425904</v>
      </c>
      <c r="F26" s="391">
        <v>0.602566757832105</v>
      </c>
      <c r="G26" s="190">
        <v>1.18738120239435</v>
      </c>
      <c r="H26" s="391">
        <v>0.70119628964757996</v>
      </c>
      <c r="I26" s="190">
        <v>1.0902576493230001</v>
      </c>
      <c r="J26" s="391">
        <v>0.72765459342970096</v>
      </c>
      <c r="K26" s="190">
        <v>0.67576475259957802</v>
      </c>
      <c r="L26" s="391">
        <v>0.72055853013535998</v>
      </c>
      <c r="M26" s="190">
        <v>5.7391149290905599</v>
      </c>
      <c r="N26" s="399">
        <v>1.96937188669902</v>
      </c>
    </row>
    <row r="27" spans="1:14" ht="13" customHeight="1" x14ac:dyDescent="0.25">
      <c r="A27" s="26" t="s">
        <v>406</v>
      </c>
      <c r="B27" s="184">
        <v>2</v>
      </c>
      <c r="C27" s="190">
        <v>2.01013330289154</v>
      </c>
      <c r="D27" s="391">
        <v>0.21823258395397499</v>
      </c>
      <c r="E27" s="190">
        <v>2.8492423667728399</v>
      </c>
      <c r="F27" s="391">
        <v>0.61879781704455905</v>
      </c>
      <c r="G27" s="190">
        <v>0.99552587534006598</v>
      </c>
      <c r="H27" s="391">
        <v>0.36945891587714502</v>
      </c>
      <c r="I27" s="190">
        <v>3.19037368132369</v>
      </c>
      <c r="J27" s="391">
        <v>0.661806518794128</v>
      </c>
      <c r="K27" s="190">
        <v>1.1172621780572001</v>
      </c>
      <c r="L27" s="391">
        <v>0.353022735571007</v>
      </c>
      <c r="M27" s="190">
        <v>8.1394004153642499</v>
      </c>
      <c r="N27" s="399">
        <v>1.07007085700217</v>
      </c>
    </row>
    <row r="28" spans="1:14" ht="13" customHeight="1" x14ac:dyDescent="0.25">
      <c r="A28" s="26" t="s">
        <v>407</v>
      </c>
      <c r="B28" s="184">
        <v>2</v>
      </c>
      <c r="C28" s="190">
        <v>2.5793734061841298</v>
      </c>
      <c r="D28" s="391">
        <v>0.47705950970863598</v>
      </c>
      <c r="E28" s="190">
        <v>2.3297944079150898</v>
      </c>
      <c r="F28" s="391">
        <v>0.85954234388600304</v>
      </c>
      <c r="G28" s="190">
        <v>1.2907087548681999</v>
      </c>
      <c r="H28" s="391">
        <v>0.87933546700465304</v>
      </c>
      <c r="I28" s="190">
        <v>2.8457732385552399</v>
      </c>
      <c r="J28" s="391">
        <v>1.0325153617594001</v>
      </c>
      <c r="K28" s="190">
        <v>0.80228782137903198</v>
      </c>
      <c r="L28" s="391">
        <v>0.74521386623613095</v>
      </c>
      <c r="M28" s="190">
        <v>12.679800944841499</v>
      </c>
      <c r="N28" s="399">
        <v>1.93775584730427</v>
      </c>
    </row>
    <row r="29" spans="1:14" ht="13" customHeight="1" x14ac:dyDescent="0.25">
      <c r="A29" s="26" t="s">
        <v>408</v>
      </c>
      <c r="B29" s="184">
        <v>2</v>
      </c>
      <c r="C29" s="190">
        <v>2.5105901339266099</v>
      </c>
      <c r="D29" s="391">
        <v>0.24100241929125499</v>
      </c>
      <c r="E29" s="190">
        <v>5.5608575371245896</v>
      </c>
      <c r="F29" s="391">
        <v>1.0655257447142401</v>
      </c>
      <c r="G29" s="190">
        <v>0.67481734197665799</v>
      </c>
      <c r="H29" s="391">
        <v>0.359979813182076</v>
      </c>
      <c r="I29" s="190">
        <v>7.2033818458108696</v>
      </c>
      <c r="J29" s="391">
        <v>1.3950869889372599</v>
      </c>
      <c r="K29" s="190">
        <v>0.37512418234063999</v>
      </c>
      <c r="L29" s="391">
        <v>0.33921549026967801</v>
      </c>
      <c r="M29" s="190">
        <v>13.1454507387608</v>
      </c>
      <c r="N29" s="399">
        <v>2.0996090722724201</v>
      </c>
    </row>
    <row r="30" spans="1:14" ht="13" customHeight="1" x14ac:dyDescent="0.25">
      <c r="A30" s="26" t="s">
        <v>409</v>
      </c>
      <c r="B30" s="184">
        <v>2</v>
      </c>
      <c r="C30" s="190">
        <v>2.5801933846258298</v>
      </c>
      <c r="D30" s="391">
        <v>0.34782119640232101</v>
      </c>
      <c r="E30" s="190">
        <v>2.1895450572647599</v>
      </c>
      <c r="F30" s="391">
        <v>0.55010147266332998</v>
      </c>
      <c r="G30" s="190">
        <v>1.0878794686415201</v>
      </c>
      <c r="H30" s="391">
        <v>0.59549783249997001</v>
      </c>
      <c r="I30" s="190">
        <v>2.7559134856266199</v>
      </c>
      <c r="J30" s="391">
        <v>0.75876945181074795</v>
      </c>
      <c r="K30" s="190">
        <v>0.57060541516607</v>
      </c>
      <c r="L30" s="391">
        <v>0.594230659428573</v>
      </c>
      <c r="M30" s="190">
        <v>13.9757095133678</v>
      </c>
      <c r="N30" s="399">
        <v>1.5158456955408499</v>
      </c>
    </row>
    <row r="31" spans="1:14" ht="13" customHeight="1" x14ac:dyDescent="0.25">
      <c r="A31" s="26" t="s">
        <v>410</v>
      </c>
      <c r="B31" s="184">
        <v>2</v>
      </c>
      <c r="C31" s="190">
        <v>2.6482484593345599</v>
      </c>
      <c r="D31" s="391">
        <v>0.44857565835841701</v>
      </c>
      <c r="E31" s="190">
        <v>2.3503594201288598</v>
      </c>
      <c r="F31" s="391">
        <v>0.85918392081959205</v>
      </c>
      <c r="G31" s="190">
        <v>0.62796639116731201</v>
      </c>
      <c r="H31" s="391">
        <v>0.86787134284429701</v>
      </c>
      <c r="I31" s="190">
        <v>3.6355989990846398</v>
      </c>
      <c r="J31" s="391">
        <v>1.04712665556838</v>
      </c>
      <c r="K31" s="190">
        <v>0.69607363237518205</v>
      </c>
      <c r="L31" s="391">
        <v>0.86717727440916603</v>
      </c>
      <c r="M31" s="190">
        <v>9.6814070911887793</v>
      </c>
      <c r="N31" s="399">
        <v>1.76107942483459</v>
      </c>
    </row>
    <row r="32" spans="1:14" ht="13" customHeight="1" x14ac:dyDescent="0.25">
      <c r="A32" s="26" t="s">
        <v>411</v>
      </c>
      <c r="B32" s="184">
        <v>2</v>
      </c>
      <c r="C32" s="190">
        <v>2.3066327099438899</v>
      </c>
      <c r="D32" s="391">
        <v>0.296400023009947</v>
      </c>
      <c r="E32" s="190">
        <v>2.9947475706607798</v>
      </c>
      <c r="F32" s="391">
        <v>0.78044445352803304</v>
      </c>
      <c r="G32" s="190">
        <v>1.25246650367671</v>
      </c>
      <c r="H32" s="391">
        <v>0.53653357552799397</v>
      </c>
      <c r="I32" s="190">
        <v>3.3426286693984499</v>
      </c>
      <c r="J32" s="391">
        <v>0.76866606120096703</v>
      </c>
      <c r="K32" s="190">
        <v>1.1043073921929001</v>
      </c>
      <c r="L32" s="391">
        <v>0.52623623777418305</v>
      </c>
      <c r="M32" s="190">
        <v>8.5313637077461397</v>
      </c>
      <c r="N32" s="399">
        <v>1.2116671304423201</v>
      </c>
    </row>
    <row r="33" spans="1:14" ht="13" customHeight="1" x14ac:dyDescent="0.25">
      <c r="A33" s="26" t="s">
        <v>412</v>
      </c>
      <c r="B33" s="184">
        <v>2</v>
      </c>
      <c r="C33" s="190">
        <v>2.9998498891944601</v>
      </c>
      <c r="D33" s="391">
        <v>0.73756364740990898</v>
      </c>
      <c r="E33" s="190">
        <v>2.9326504254938701</v>
      </c>
      <c r="F33" s="391">
        <v>1.36852785761437</v>
      </c>
      <c r="G33" s="190">
        <v>2.1573902768150499</v>
      </c>
      <c r="H33" s="391">
        <v>1.0931545187540901</v>
      </c>
      <c r="I33" s="190">
        <v>3.4701079105254902</v>
      </c>
      <c r="J33" s="391">
        <v>1.38489540138845</v>
      </c>
      <c r="K33" s="190">
        <v>1.8876590570206699</v>
      </c>
      <c r="L33" s="391">
        <v>1.0923143677806</v>
      </c>
      <c r="M33" s="190">
        <v>8.5080633010984599</v>
      </c>
      <c r="N33" s="399">
        <v>2.17840498245062</v>
      </c>
    </row>
    <row r="34" spans="1:14" ht="13" customHeight="1" x14ac:dyDescent="0.25">
      <c r="A34" s="26" t="s">
        <v>413</v>
      </c>
      <c r="B34" s="184">
        <v>2</v>
      </c>
      <c r="C34" s="190">
        <v>4.2289529957610297</v>
      </c>
      <c r="D34" s="391">
        <v>0.42893326680167898</v>
      </c>
      <c r="E34" s="190">
        <v>6.76732473584737</v>
      </c>
      <c r="F34" s="391">
        <v>1.42982817378422</v>
      </c>
      <c r="G34" s="190">
        <v>3.6325680022579201</v>
      </c>
      <c r="H34" s="391">
        <v>0.64518526093941098</v>
      </c>
      <c r="I34" s="190">
        <v>6.8882808623310803</v>
      </c>
      <c r="J34" s="391">
        <v>1.46387999300877</v>
      </c>
      <c r="K34" s="190">
        <v>3.8568438160081699</v>
      </c>
      <c r="L34" s="391">
        <v>0.62012402696928803</v>
      </c>
      <c r="M34" s="190">
        <v>12.313248526602001</v>
      </c>
      <c r="N34" s="399">
        <v>1.8981461838329301</v>
      </c>
    </row>
    <row r="35" spans="1:14" ht="13" customHeight="1" x14ac:dyDescent="0.25">
      <c r="A35" s="26" t="s">
        <v>414</v>
      </c>
      <c r="B35" s="184">
        <v>2</v>
      </c>
      <c r="C35" s="190">
        <v>2.8375484841451701</v>
      </c>
      <c r="D35" s="391">
        <v>0.32904427940396103</v>
      </c>
      <c r="E35" s="190">
        <v>3.3560917596902402</v>
      </c>
      <c r="F35" s="391">
        <v>0.75316772536198795</v>
      </c>
      <c r="G35" s="190">
        <v>2.9631780163635599</v>
      </c>
      <c r="H35" s="391">
        <v>0.58189986122661397</v>
      </c>
      <c r="I35" s="190">
        <v>3.9361431094091199</v>
      </c>
      <c r="J35" s="391">
        <v>0.89814074116875098</v>
      </c>
      <c r="K35" s="190">
        <v>2.9021016628721399</v>
      </c>
      <c r="L35" s="391">
        <v>0.57077247031438805</v>
      </c>
      <c r="M35" s="190">
        <v>10.4446988780234</v>
      </c>
      <c r="N35" s="399">
        <v>1.43346526153117</v>
      </c>
    </row>
    <row r="36" spans="1:14" ht="13" customHeight="1" x14ac:dyDescent="0.25">
      <c r="A36" s="26" t="s">
        <v>415</v>
      </c>
      <c r="B36" s="184">
        <v>2</v>
      </c>
      <c r="C36" s="190">
        <v>4.6352390500434302</v>
      </c>
      <c r="D36" s="391">
        <v>0.44329387610793902</v>
      </c>
      <c r="E36" s="190">
        <v>4.4368011889312298</v>
      </c>
      <c r="F36" s="391">
        <v>0.81736199405898402</v>
      </c>
      <c r="G36" s="190">
        <v>0.73035668082349203</v>
      </c>
      <c r="H36" s="391">
        <v>1.2406779456211501</v>
      </c>
      <c r="I36" s="190">
        <v>5.0675118143764504</v>
      </c>
      <c r="J36" s="391">
        <v>0.88764877272184495</v>
      </c>
      <c r="K36" s="190">
        <v>-4.3806572775984598E-2</v>
      </c>
      <c r="L36" s="391">
        <v>1.1604524920319299</v>
      </c>
      <c r="M36" s="190">
        <v>7.9266376749746597</v>
      </c>
      <c r="N36" s="399">
        <v>1.12525526726754</v>
      </c>
    </row>
    <row r="37" spans="1:14" ht="13" customHeight="1" x14ac:dyDescent="0.25">
      <c r="A37" s="26" t="s">
        <v>416</v>
      </c>
      <c r="B37" s="184">
        <v>2</v>
      </c>
      <c r="C37" s="190">
        <v>3.4369102332523802</v>
      </c>
      <c r="D37" s="391">
        <v>0.37773884453399298</v>
      </c>
      <c r="E37" s="190">
        <v>3.2411209542324202</v>
      </c>
      <c r="F37" s="391">
        <v>0.70593766450658901</v>
      </c>
      <c r="G37" s="190">
        <v>3.2209882907438399</v>
      </c>
      <c r="H37" s="391">
        <v>0.83297320070619896</v>
      </c>
      <c r="I37" s="190">
        <v>3.2469033608221798</v>
      </c>
      <c r="J37" s="391">
        <v>0.71342179550607598</v>
      </c>
      <c r="K37" s="190">
        <v>3.05594924657191</v>
      </c>
      <c r="L37" s="391">
        <v>0.82697784932287399</v>
      </c>
      <c r="M37" s="190">
        <v>5.2113561406697801</v>
      </c>
      <c r="N37" s="399">
        <v>1.04338438045451</v>
      </c>
    </row>
    <row r="38" spans="1:14" ht="13" customHeight="1" x14ac:dyDescent="0.25">
      <c r="A38" s="26" t="s">
        <v>417</v>
      </c>
      <c r="B38" s="184">
        <v>2</v>
      </c>
      <c r="C38" s="190">
        <v>3.52292810620186</v>
      </c>
      <c r="D38" s="391">
        <v>0.406606915778981</v>
      </c>
      <c r="E38" s="190">
        <v>3.2398908994667401</v>
      </c>
      <c r="F38" s="391">
        <v>0.73384606971927102</v>
      </c>
      <c r="G38" s="190">
        <v>5.5808838959721303</v>
      </c>
      <c r="H38" s="391">
        <v>0.89212708126695395</v>
      </c>
      <c r="I38" s="190">
        <v>3.6560585213828301</v>
      </c>
      <c r="J38" s="391">
        <v>0.77765755136951398</v>
      </c>
      <c r="K38" s="190">
        <v>5.4287483819170603</v>
      </c>
      <c r="L38" s="391">
        <v>0.82286655849697599</v>
      </c>
      <c r="M38" s="190">
        <v>9.2067493970466892</v>
      </c>
      <c r="N38" s="399">
        <v>1.4381161082620999</v>
      </c>
    </row>
    <row r="39" spans="1:14" ht="13" customHeight="1" x14ac:dyDescent="0.25">
      <c r="A39" s="26" t="s">
        <v>418</v>
      </c>
      <c r="B39" s="184">
        <v>2</v>
      </c>
      <c r="C39" s="190">
        <v>1.5116862025283999</v>
      </c>
      <c r="D39" s="391">
        <v>0.50449448051997603</v>
      </c>
      <c r="E39" s="190">
        <v>0.66415351891684105</v>
      </c>
      <c r="F39" s="391">
        <v>0.43930133483845202</v>
      </c>
      <c r="G39" s="190">
        <v>1.0677933689724499</v>
      </c>
      <c r="H39" s="391">
        <v>1.0554546951808199</v>
      </c>
      <c r="I39" s="190">
        <v>0.77617628945426498</v>
      </c>
      <c r="J39" s="391">
        <v>0.51079051648285101</v>
      </c>
      <c r="K39" s="190">
        <v>1.56049780792585</v>
      </c>
      <c r="L39" s="391">
        <v>1.0585740556898</v>
      </c>
      <c r="M39" s="190">
        <v>5.5530629973400796</v>
      </c>
      <c r="N39" s="399">
        <v>1.10427650467981</v>
      </c>
    </row>
    <row r="40" spans="1:14" ht="13" customHeight="1" x14ac:dyDescent="0.25">
      <c r="A40" s="26" t="s">
        <v>419</v>
      </c>
      <c r="B40" s="184">
        <v>2</v>
      </c>
      <c r="C40" s="190">
        <v>2.97787193720416</v>
      </c>
      <c r="D40" s="391">
        <v>0.26804185805506398</v>
      </c>
      <c r="E40" s="190">
        <v>6.4705925455901898</v>
      </c>
      <c r="F40" s="391">
        <v>1.0313194655681901</v>
      </c>
      <c r="G40" s="190">
        <v>1.3142582960837501</v>
      </c>
      <c r="H40" s="391">
        <v>0.44772939072509899</v>
      </c>
      <c r="I40" s="190">
        <v>7.4907626228078401</v>
      </c>
      <c r="J40" s="391">
        <v>1.0904780120081701</v>
      </c>
      <c r="K40" s="190">
        <v>1.0889790616891799</v>
      </c>
      <c r="L40" s="391">
        <v>0.40783827501414299</v>
      </c>
      <c r="M40" s="190">
        <v>12.9587961503278</v>
      </c>
      <c r="N40" s="399">
        <v>1.40243429724437</v>
      </c>
    </row>
    <row r="41" spans="1:14" ht="13" customHeight="1" x14ac:dyDescent="0.25">
      <c r="A41" s="26" t="s">
        <v>420</v>
      </c>
      <c r="B41" s="184">
        <v>2</v>
      </c>
      <c r="C41" s="190">
        <v>2.69378299442563</v>
      </c>
      <c r="D41" s="391">
        <v>0.27227826044659198</v>
      </c>
      <c r="E41" s="190">
        <v>4.8834660442309703</v>
      </c>
      <c r="F41" s="391">
        <v>1.0137081317788801</v>
      </c>
      <c r="G41" s="190">
        <v>0.63730931000180402</v>
      </c>
      <c r="H41" s="391">
        <v>0.44496597277085698</v>
      </c>
      <c r="I41" s="190">
        <v>6.7600369329600802</v>
      </c>
      <c r="J41" s="391">
        <v>1.3854251727112601</v>
      </c>
      <c r="K41" s="190">
        <v>0.93481468143659296</v>
      </c>
      <c r="L41" s="391">
        <v>0.40944722567081698</v>
      </c>
      <c r="M41" s="190">
        <v>10.909035384707099</v>
      </c>
      <c r="N41" s="399">
        <v>1.71929425891773</v>
      </c>
    </row>
    <row r="42" spans="1:14" ht="13" customHeight="1" x14ac:dyDescent="0.25">
      <c r="A42" s="26" t="s">
        <v>421</v>
      </c>
      <c r="B42" s="184">
        <v>2</v>
      </c>
      <c r="C42" s="190">
        <v>4.0212752404696799</v>
      </c>
      <c r="D42" s="391">
        <v>0.46838412262530099</v>
      </c>
      <c r="E42" s="190">
        <v>4.4364855280909596</v>
      </c>
      <c r="F42" s="391">
        <v>1.0290817952318301</v>
      </c>
      <c r="G42" s="190">
        <v>3.1057507522967298</v>
      </c>
      <c r="H42" s="391">
        <v>1.01957486472334</v>
      </c>
      <c r="I42" s="190">
        <v>4.7984372201868402</v>
      </c>
      <c r="J42" s="391">
        <v>1.0985388771432401</v>
      </c>
      <c r="K42" s="190">
        <v>3.3950151082232898</v>
      </c>
      <c r="L42" s="391">
        <v>1.0885955907170399</v>
      </c>
      <c r="M42" s="190">
        <v>24.293472028828599</v>
      </c>
      <c r="N42" s="399">
        <v>2.1956653035332399</v>
      </c>
    </row>
    <row r="43" spans="1:14" ht="13" customHeight="1" x14ac:dyDescent="0.25">
      <c r="A43" s="26" t="s">
        <v>422</v>
      </c>
      <c r="B43" s="184">
        <v>2</v>
      </c>
      <c r="C43" s="190">
        <v>0.107142580862221</v>
      </c>
      <c r="D43" s="391">
        <v>0.67252053994668803</v>
      </c>
      <c r="E43" s="190">
        <v>5.5712088820422103E-3</v>
      </c>
      <c r="F43" s="391">
        <v>0.20344816289902301</v>
      </c>
      <c r="G43" s="190">
        <v>0.37667870278468402</v>
      </c>
      <c r="H43" s="391">
        <v>1.0279343348389001</v>
      </c>
      <c r="I43" s="190">
        <v>3.3925450956826302E-2</v>
      </c>
      <c r="J43" s="391">
        <v>0.38733875433767401</v>
      </c>
      <c r="K43" s="190">
        <v>0.70206316578718897</v>
      </c>
      <c r="L43" s="391">
        <v>1.06462889759775</v>
      </c>
      <c r="M43" s="190">
        <v>4.0156319288782703</v>
      </c>
      <c r="N43" s="399">
        <v>2.20288420845587</v>
      </c>
    </row>
    <row r="44" spans="1:14" ht="13" customHeight="1" x14ac:dyDescent="0.25">
      <c r="A44" s="26" t="s">
        <v>423</v>
      </c>
      <c r="B44" s="184">
        <v>2</v>
      </c>
      <c r="C44" s="190">
        <v>1.3853975470401001</v>
      </c>
      <c r="D44" s="391">
        <v>0.45602529896542399</v>
      </c>
      <c r="E44" s="190">
        <v>0.60338151826512498</v>
      </c>
      <c r="F44" s="391">
        <v>0.416800213821509</v>
      </c>
      <c r="G44" s="190">
        <v>1.53187907862812</v>
      </c>
      <c r="H44" s="391">
        <v>1.0033175191536801</v>
      </c>
      <c r="I44" s="190">
        <v>1.34637854226261</v>
      </c>
      <c r="J44" s="391">
        <v>0.48469780298032999</v>
      </c>
      <c r="K44" s="190">
        <v>1.77417199523244</v>
      </c>
      <c r="L44" s="391">
        <v>1.0093039012935701</v>
      </c>
      <c r="M44" s="190">
        <v>2.56432591476071</v>
      </c>
      <c r="N44" s="399">
        <v>0.83464952006281001</v>
      </c>
    </row>
    <row r="45" spans="1:14" ht="13" customHeight="1" x14ac:dyDescent="0.25">
      <c r="A45" s="26" t="s">
        <v>424</v>
      </c>
      <c r="B45" s="184">
        <v>2</v>
      </c>
      <c r="C45" s="190">
        <v>3.43461688632356</v>
      </c>
      <c r="D45" s="391">
        <v>0.58959484052556899</v>
      </c>
      <c r="E45" s="190">
        <v>2.3568844827386601</v>
      </c>
      <c r="F45" s="391">
        <v>0.78911611777690704</v>
      </c>
      <c r="G45" s="190">
        <v>0.78624638108006195</v>
      </c>
      <c r="H45" s="391">
        <v>0.87856286210358503</v>
      </c>
      <c r="I45" s="190">
        <v>3.9956356929108798</v>
      </c>
      <c r="J45" s="391">
        <v>0.94661675127648703</v>
      </c>
      <c r="K45" s="190">
        <v>1.0649221094125301</v>
      </c>
      <c r="L45" s="391">
        <v>0.89342587760505698</v>
      </c>
      <c r="M45" s="190">
        <v>10.8297015257277</v>
      </c>
      <c r="N45" s="399">
        <v>1.6259925540145299</v>
      </c>
    </row>
    <row r="46" spans="1:14" ht="13" customHeight="1" x14ac:dyDescent="0.25">
      <c r="A46" s="26" t="s">
        <v>425</v>
      </c>
      <c r="B46" s="184">
        <v>2</v>
      </c>
      <c r="C46" s="190">
        <v>2.59480439258963</v>
      </c>
      <c r="D46" s="391">
        <v>0.29357438961708798</v>
      </c>
      <c r="E46" s="190">
        <v>4.9407400287033996</v>
      </c>
      <c r="F46" s="391">
        <v>1.10210465314763</v>
      </c>
      <c r="G46" s="190">
        <v>1.4024920332205699</v>
      </c>
      <c r="H46" s="391">
        <v>0.63506217549365496</v>
      </c>
      <c r="I46" s="190">
        <v>5.3675395832434996</v>
      </c>
      <c r="J46" s="391">
        <v>1.15491900100099</v>
      </c>
      <c r="K46" s="190">
        <v>1.3181233882398999</v>
      </c>
      <c r="L46" s="391">
        <v>0.647948689791775</v>
      </c>
      <c r="M46" s="190">
        <v>7.7231124231058796</v>
      </c>
      <c r="N46" s="399">
        <v>1.3875210004674099</v>
      </c>
    </row>
    <row r="47" spans="1:14" ht="13" customHeight="1" x14ac:dyDescent="0.25">
      <c r="A47" s="26" t="s">
        <v>426</v>
      </c>
      <c r="B47" s="184">
        <v>2</v>
      </c>
      <c r="C47" s="190">
        <v>1.5541009854712999</v>
      </c>
      <c r="D47" s="391">
        <v>0.43402896168238803</v>
      </c>
      <c r="E47" s="190">
        <v>0.93233400013761403</v>
      </c>
      <c r="F47" s="391">
        <v>0.53179043013723004</v>
      </c>
      <c r="G47" s="190">
        <v>2.2052335752849301</v>
      </c>
      <c r="H47" s="391">
        <v>0.67390746005152302</v>
      </c>
      <c r="I47" s="190">
        <v>1.26626699589217</v>
      </c>
      <c r="J47" s="391">
        <v>0.55543240898552204</v>
      </c>
      <c r="K47" s="190">
        <v>1.6964720370767701</v>
      </c>
      <c r="L47" s="391">
        <v>0.66303793774264497</v>
      </c>
      <c r="M47" s="190">
        <v>8.27292520667344</v>
      </c>
      <c r="N47" s="399">
        <v>1.4825452541145001</v>
      </c>
    </row>
    <row r="48" spans="1:14" ht="13" customHeight="1" x14ac:dyDescent="0.25">
      <c r="A48" s="26" t="s">
        <v>427</v>
      </c>
      <c r="B48" s="184">
        <v>2</v>
      </c>
      <c r="C48" s="190">
        <v>2.87691865459459</v>
      </c>
      <c r="D48" s="391">
        <v>0.342198839408004</v>
      </c>
      <c r="E48" s="190">
        <v>4.0242905343245896</v>
      </c>
      <c r="F48" s="391">
        <v>0.94974383039218502</v>
      </c>
      <c r="G48" s="190">
        <v>1.95730486845232</v>
      </c>
      <c r="H48" s="391">
        <v>0.64005964970338003</v>
      </c>
      <c r="I48" s="190">
        <v>4.1807265731921097</v>
      </c>
      <c r="J48" s="391">
        <v>0.96750481294067903</v>
      </c>
      <c r="K48" s="190">
        <v>1.65893125073562</v>
      </c>
      <c r="L48" s="391">
        <v>0.59954561960312602</v>
      </c>
      <c r="M48" s="190">
        <v>8.7703605386649901</v>
      </c>
      <c r="N48" s="399">
        <v>1.5154425428090299</v>
      </c>
    </row>
    <row r="49" spans="1:14" ht="13" customHeight="1" x14ac:dyDescent="0.25">
      <c r="A49" s="26" t="s">
        <v>428</v>
      </c>
      <c r="B49" s="184">
        <v>2</v>
      </c>
      <c r="C49" s="190">
        <v>1.59788285951128</v>
      </c>
      <c r="D49" s="391">
        <v>0.999016532708912</v>
      </c>
      <c r="E49" s="190">
        <v>0.27198215868647602</v>
      </c>
      <c r="F49" s="391">
        <v>0.32756056944919298</v>
      </c>
      <c r="G49" s="190">
        <v>5.7142586252378198</v>
      </c>
      <c r="H49" s="391">
        <v>1.8437205894158299</v>
      </c>
      <c r="I49" s="190">
        <v>1.55461114132903</v>
      </c>
      <c r="J49" s="391">
        <v>0.99193765815925805</v>
      </c>
      <c r="K49" s="190">
        <v>5.9690050253475198</v>
      </c>
      <c r="L49" s="391">
        <v>1.8831852442130399</v>
      </c>
      <c r="M49" s="190">
        <v>4.1185781105789596</v>
      </c>
      <c r="N49" s="399">
        <v>1.4610926600988701</v>
      </c>
    </row>
    <row r="50" spans="1:14" ht="13" customHeight="1" x14ac:dyDescent="0.25">
      <c r="A50" s="26" t="s">
        <v>429</v>
      </c>
      <c r="B50" s="184">
        <v>2</v>
      </c>
      <c r="C50" s="190">
        <v>1.80737869024219</v>
      </c>
      <c r="D50" s="391">
        <v>0.405413641846743</v>
      </c>
      <c r="E50" s="190">
        <v>0.83073044738328605</v>
      </c>
      <c r="F50" s="391">
        <v>0.38561501766343498</v>
      </c>
      <c r="G50" s="190">
        <v>-1.3853518545318899</v>
      </c>
      <c r="H50" s="391">
        <v>0.61725949514217904</v>
      </c>
      <c r="I50" s="190">
        <v>2.52760053859578</v>
      </c>
      <c r="J50" s="391">
        <v>0.64198410156950303</v>
      </c>
      <c r="K50" s="190">
        <v>-1.2837203519836899</v>
      </c>
      <c r="L50" s="391">
        <v>0.55852416777249403</v>
      </c>
      <c r="M50" s="190">
        <v>6.3436437527032901</v>
      </c>
      <c r="N50" s="399">
        <v>1.09928233463641</v>
      </c>
    </row>
    <row r="51" spans="1:14" ht="13" customHeight="1" x14ac:dyDescent="0.25">
      <c r="A51" s="26" t="s">
        <v>430</v>
      </c>
      <c r="B51" s="184">
        <v>2</v>
      </c>
      <c r="C51" s="190">
        <v>1.8097899374998401</v>
      </c>
      <c r="D51" s="391">
        <v>0.36683115345920397</v>
      </c>
      <c r="E51" s="190">
        <v>1.28933088199447</v>
      </c>
      <c r="F51" s="391">
        <v>0.52308738809577604</v>
      </c>
      <c r="G51" s="190">
        <v>0.999737533714113</v>
      </c>
      <c r="H51" s="391">
        <v>1.1010087120611101</v>
      </c>
      <c r="I51" s="190">
        <v>1.42948240879252</v>
      </c>
      <c r="J51" s="391">
        <v>0.52226948688201102</v>
      </c>
      <c r="K51" s="190">
        <v>1.26281129414945</v>
      </c>
      <c r="L51" s="391">
        <v>1.0329270150893</v>
      </c>
      <c r="M51" s="190">
        <v>5.5378908417234403</v>
      </c>
      <c r="N51" s="399">
        <v>1.1927472644250601</v>
      </c>
    </row>
    <row r="52" spans="1:14" ht="13" customHeight="1" x14ac:dyDescent="0.25">
      <c r="A52" s="26" t="s">
        <v>431</v>
      </c>
      <c r="B52" s="184">
        <v>2</v>
      </c>
      <c r="C52" s="190">
        <v>2.7231008707860598</v>
      </c>
      <c r="D52" s="391">
        <v>0.58137837526935798</v>
      </c>
      <c r="E52" s="190">
        <v>2.0620105538898201</v>
      </c>
      <c r="F52" s="391">
        <v>0.89982610869516899</v>
      </c>
      <c r="G52" s="190">
        <v>2.1274764691747099</v>
      </c>
      <c r="H52" s="391">
        <v>1.0045448920062401</v>
      </c>
      <c r="I52" s="190">
        <v>2.0977648638759501</v>
      </c>
      <c r="J52" s="391">
        <v>0.93449622999843096</v>
      </c>
      <c r="K52" s="190">
        <v>1.4294818279372701</v>
      </c>
      <c r="L52" s="391">
        <v>0.89224742156391601</v>
      </c>
      <c r="M52" s="190">
        <v>14.8106065908201</v>
      </c>
      <c r="N52" s="399">
        <v>1.71672719161808</v>
      </c>
    </row>
    <row r="53" spans="1:14" ht="13" customHeight="1" x14ac:dyDescent="0.25">
      <c r="A53" s="26" t="s">
        <v>432</v>
      </c>
      <c r="B53" s="184">
        <v>2</v>
      </c>
      <c r="C53" s="190">
        <v>3.07709855823816</v>
      </c>
      <c r="D53" s="391">
        <v>0.28064340029400903</v>
      </c>
      <c r="E53" s="190">
        <v>4.6403653177646396</v>
      </c>
      <c r="F53" s="391">
        <v>0.78815947563576905</v>
      </c>
      <c r="G53" s="190">
        <v>1.89801070099814</v>
      </c>
      <c r="H53" s="391">
        <v>0.51881723070170005</v>
      </c>
      <c r="I53" s="190">
        <v>5.0290697474282897</v>
      </c>
      <c r="J53" s="391">
        <v>0.82934626395878397</v>
      </c>
      <c r="K53" s="190">
        <v>1.4915062594091499</v>
      </c>
      <c r="L53" s="391">
        <v>0.44770723046869498</v>
      </c>
      <c r="M53" s="190">
        <v>17.624796914510998</v>
      </c>
      <c r="N53" s="399">
        <v>2.20204310973075</v>
      </c>
    </row>
    <row r="54" spans="1:14" ht="13" customHeight="1" x14ac:dyDescent="0.25">
      <c r="A54" s="26" t="s">
        <v>433</v>
      </c>
      <c r="B54" s="184">
        <v>2</v>
      </c>
      <c r="C54" s="190">
        <v>3.09151284324488</v>
      </c>
      <c r="D54" s="391">
        <v>0.36358739957450198</v>
      </c>
      <c r="E54" s="190">
        <v>5.4272900406636699</v>
      </c>
      <c r="F54" s="391">
        <v>1.1417316874710499</v>
      </c>
      <c r="G54" s="190">
        <v>2.1875699238557398</v>
      </c>
      <c r="H54" s="391">
        <v>0.81446644037334803</v>
      </c>
      <c r="I54" s="190">
        <v>5.8651431235232696</v>
      </c>
      <c r="J54" s="391">
        <v>1.1864193698608101</v>
      </c>
      <c r="K54" s="190">
        <v>2.3669349912064499</v>
      </c>
      <c r="L54" s="391">
        <v>0.77821414739192596</v>
      </c>
      <c r="M54" s="190">
        <v>10.009601157781001</v>
      </c>
      <c r="N54" s="399">
        <v>1.8581652945067599</v>
      </c>
    </row>
    <row r="55" spans="1:14" ht="13" customHeight="1" x14ac:dyDescent="0.25">
      <c r="A55" s="26" t="s">
        <v>434</v>
      </c>
      <c r="B55" s="184">
        <v>2</v>
      </c>
      <c r="C55" s="190">
        <v>1.5030623210368901</v>
      </c>
      <c r="D55" s="391">
        <v>0.62891354155727697</v>
      </c>
      <c r="E55" s="190">
        <v>0.58407723706731596</v>
      </c>
      <c r="F55" s="391">
        <v>0.50287063448119695</v>
      </c>
      <c r="G55" s="190">
        <v>2.3995393424641001</v>
      </c>
      <c r="H55" s="391">
        <v>1.2920026444202199</v>
      </c>
      <c r="I55" s="190">
        <v>0.79354144843568597</v>
      </c>
      <c r="J55" s="391">
        <v>0.60429408158489495</v>
      </c>
      <c r="K55" s="190">
        <v>1.88971132049838</v>
      </c>
      <c r="L55" s="391">
        <v>1.3100597728030701</v>
      </c>
      <c r="M55" s="190">
        <v>7.62555749546841</v>
      </c>
      <c r="N55" s="399">
        <v>1.79206024168356</v>
      </c>
    </row>
    <row r="56" spans="1:14" ht="13" customHeight="1" x14ac:dyDescent="0.25">
      <c r="A56" s="26" t="s">
        <v>435</v>
      </c>
      <c r="B56" s="184">
        <v>2</v>
      </c>
      <c r="C56" s="190">
        <v>3.2539289031558698</v>
      </c>
      <c r="D56" s="391">
        <v>0.35437191934504497</v>
      </c>
      <c r="E56" s="190">
        <v>3.4251475700879901</v>
      </c>
      <c r="F56" s="391">
        <v>0.75766464896714503</v>
      </c>
      <c r="G56" s="190">
        <v>1.82092959077337</v>
      </c>
      <c r="H56" s="391">
        <v>0.47237388808950098</v>
      </c>
      <c r="I56" s="190">
        <v>4.4439548673759202</v>
      </c>
      <c r="J56" s="391">
        <v>0.87563740160146697</v>
      </c>
      <c r="K56" s="190">
        <v>1.43397487593138</v>
      </c>
      <c r="L56" s="391">
        <v>0.424942560857486</v>
      </c>
      <c r="M56" s="190">
        <v>12.959341524836899</v>
      </c>
      <c r="N56" s="399">
        <v>1.22373202253014</v>
      </c>
    </row>
    <row r="57" spans="1:14" ht="13" customHeight="1" x14ac:dyDescent="0.25">
      <c r="A57" s="26" t="s">
        <v>436</v>
      </c>
      <c r="B57" s="184">
        <v>2</v>
      </c>
      <c r="C57" s="190">
        <v>3.1495884801129401</v>
      </c>
      <c r="D57" s="391">
        <v>0.61477149713505397</v>
      </c>
      <c r="E57" s="190">
        <v>3.1842063782689798</v>
      </c>
      <c r="F57" s="391">
        <v>1.29261217852354</v>
      </c>
      <c r="G57" s="190">
        <v>2.4582806850769798</v>
      </c>
      <c r="H57" s="391">
        <v>0.86397035231056296</v>
      </c>
      <c r="I57" s="190">
        <v>3.4094825721516702</v>
      </c>
      <c r="J57" s="391">
        <v>1.30091389957562</v>
      </c>
      <c r="K57" s="190">
        <v>2.3992871081906602</v>
      </c>
      <c r="L57" s="391">
        <v>0.86451566155937598</v>
      </c>
      <c r="M57" s="190">
        <v>9.9658059546820894</v>
      </c>
      <c r="N57" s="399">
        <v>2.10304092395593</v>
      </c>
    </row>
    <row r="58" spans="1:14" ht="13" customHeight="1" x14ac:dyDescent="0.25">
      <c r="A58" s="26" t="s">
        <v>437</v>
      </c>
      <c r="B58" s="184">
        <v>2</v>
      </c>
      <c r="C58" s="190">
        <v>2.8883274554375902</v>
      </c>
      <c r="D58" s="391">
        <v>0.62894246272550602</v>
      </c>
      <c r="E58" s="190">
        <v>1.0997009862072</v>
      </c>
      <c r="F58" s="391">
        <v>0.466072891648045</v>
      </c>
      <c r="G58" s="190">
        <v>5.5300209068133901</v>
      </c>
      <c r="H58" s="391">
        <v>1.56667323434844</v>
      </c>
      <c r="I58" s="190">
        <v>1.52881955626411</v>
      </c>
      <c r="J58" s="391">
        <v>0.53543980443773898</v>
      </c>
      <c r="K58" s="190">
        <v>4.3180389371851797</v>
      </c>
      <c r="L58" s="391">
        <v>1.49281647970456</v>
      </c>
      <c r="M58" s="190">
        <v>6.7847680222059097</v>
      </c>
      <c r="N58" s="399">
        <v>1.04091827191514</v>
      </c>
    </row>
    <row r="59" spans="1:14" ht="13" customHeight="1" x14ac:dyDescent="0.25">
      <c r="A59" s="26" t="s">
        <v>438</v>
      </c>
      <c r="B59" s="184">
        <v>2</v>
      </c>
      <c r="C59" s="190">
        <v>3.1460460896048401</v>
      </c>
      <c r="D59" s="391">
        <v>0.58276893910735295</v>
      </c>
      <c r="E59" s="190">
        <v>1.5503828530094701</v>
      </c>
      <c r="F59" s="391">
        <v>0.60426945889934502</v>
      </c>
      <c r="G59" s="190">
        <v>3.11030089641597</v>
      </c>
      <c r="H59" s="391">
        <v>1.03419877351722</v>
      </c>
      <c r="I59" s="190">
        <v>2.2736420802486799</v>
      </c>
      <c r="J59" s="391">
        <v>0.76434157224664001</v>
      </c>
      <c r="K59" s="190">
        <v>3.4333723372855101</v>
      </c>
      <c r="L59" s="391">
        <v>1.0611145692708099</v>
      </c>
      <c r="M59" s="190">
        <v>8.4897708848024092</v>
      </c>
      <c r="N59" s="399">
        <v>2.00666684298116</v>
      </c>
    </row>
    <row r="60" spans="1:14" ht="13" customHeight="1" x14ac:dyDescent="0.25">
      <c r="A60" s="26" t="s">
        <v>439</v>
      </c>
      <c r="B60" s="184">
        <v>2</v>
      </c>
      <c r="C60" s="190">
        <v>4.3624956601105103</v>
      </c>
      <c r="D60" s="391">
        <v>0.89789714046375901</v>
      </c>
      <c r="E60" s="190">
        <v>4.0618934604188697</v>
      </c>
      <c r="F60" s="391">
        <v>1.57966558034153</v>
      </c>
      <c r="G60" s="190">
        <v>4.6225027540862298</v>
      </c>
      <c r="H60" s="391">
        <v>1.5843531267683899</v>
      </c>
      <c r="I60" s="190">
        <v>4.1065019255353796</v>
      </c>
      <c r="J60" s="391">
        <v>1.60058602833852</v>
      </c>
      <c r="K60" s="190">
        <v>4.3101969009041099</v>
      </c>
      <c r="L60" s="391">
        <v>1.76195306248638</v>
      </c>
      <c r="M60" s="190">
        <v>11.752295527294701</v>
      </c>
      <c r="N60" s="399">
        <v>3.03992848075749</v>
      </c>
    </row>
    <row r="61" spans="1:14" ht="13" customHeight="1" x14ac:dyDescent="0.25">
      <c r="A61" s="26" t="s">
        <v>440</v>
      </c>
      <c r="B61" s="184">
        <v>2</v>
      </c>
      <c r="C61" s="190">
        <v>0.351442416953065</v>
      </c>
      <c r="D61" s="391">
        <v>0.521203417222318</v>
      </c>
      <c r="E61" s="190">
        <v>3.5130132007349602E-2</v>
      </c>
      <c r="F61" s="391">
        <v>0.119819634818683</v>
      </c>
      <c r="G61" s="190">
        <v>1.0735278304815601</v>
      </c>
      <c r="H61" s="391">
        <v>1.26032449567796</v>
      </c>
      <c r="I61" s="190">
        <v>7.9956193907343404E-2</v>
      </c>
      <c r="J61" s="391">
        <v>0.19648943238082001</v>
      </c>
      <c r="K61" s="190">
        <v>1.1592911835736901</v>
      </c>
      <c r="L61" s="391">
        <v>1.26076723237063</v>
      </c>
      <c r="M61" s="190">
        <v>6.2933733460586101</v>
      </c>
      <c r="N61" s="399">
        <v>1.5547492935976901</v>
      </c>
    </row>
    <row r="62" spans="1:14" ht="13" customHeight="1" x14ac:dyDescent="0.25">
      <c r="A62" s="26" t="s">
        <v>441</v>
      </c>
      <c r="B62" s="184">
        <v>2</v>
      </c>
      <c r="C62" s="190">
        <v>1.1692308963653</v>
      </c>
      <c r="D62" s="391">
        <v>0.40740809148909202</v>
      </c>
      <c r="E62" s="190">
        <v>0.36257344168831601</v>
      </c>
      <c r="F62" s="391">
        <v>0.248444029126834</v>
      </c>
      <c r="G62" s="190">
        <v>2.4356394981534799</v>
      </c>
      <c r="H62" s="391">
        <v>1.1750362801889001</v>
      </c>
      <c r="I62" s="190">
        <v>0.79498721296357699</v>
      </c>
      <c r="J62" s="391">
        <v>0.38912306394718599</v>
      </c>
      <c r="K62" s="190">
        <v>1.55125347415966</v>
      </c>
      <c r="L62" s="391">
        <v>1.14487357566828</v>
      </c>
      <c r="M62" s="190">
        <v>4.6526371879819202</v>
      </c>
      <c r="N62" s="399">
        <v>1.2895482601139201</v>
      </c>
    </row>
    <row r="63" spans="1:14" ht="13" customHeight="1" x14ac:dyDescent="0.25">
      <c r="A63" s="211" t="s">
        <v>442</v>
      </c>
      <c r="B63" s="185">
        <v>2</v>
      </c>
      <c r="C63" s="191">
        <v>2.8794652574200801</v>
      </c>
      <c r="D63" s="392">
        <v>9.2001167097225695E-2</v>
      </c>
      <c r="E63" s="191">
        <v>3.40681623795588</v>
      </c>
      <c r="F63" s="392">
        <v>0.179146746851121</v>
      </c>
      <c r="G63" s="191">
        <v>2.00687069809084</v>
      </c>
      <c r="H63" s="392">
        <v>0.165785022706985</v>
      </c>
      <c r="I63" s="191">
        <v>4.1066240480128604</v>
      </c>
      <c r="J63" s="392">
        <v>0.203420604453003</v>
      </c>
      <c r="K63" s="191">
        <v>1.7873809833475101</v>
      </c>
      <c r="L63" s="392">
        <v>0.161831554075058</v>
      </c>
      <c r="M63" s="191">
        <v>11.6540321888889</v>
      </c>
      <c r="N63" s="401">
        <v>0.37265622274526</v>
      </c>
    </row>
    <row r="64" spans="1:14" ht="13" customHeight="1" x14ac:dyDescent="0.25">
      <c r="A64" s="212" t="s">
        <v>443</v>
      </c>
      <c r="B64" s="186">
        <v>2</v>
      </c>
      <c r="C64" s="192">
        <v>2.7583775089904399</v>
      </c>
      <c r="D64" s="393">
        <v>0.118153449550843</v>
      </c>
      <c r="E64" s="192">
        <v>3.44061682692764</v>
      </c>
      <c r="F64" s="393">
        <v>0.28250383240923999</v>
      </c>
      <c r="G64" s="192">
        <v>1.67546590476528</v>
      </c>
      <c r="H64" s="393">
        <v>0.211808764459476</v>
      </c>
      <c r="I64" s="192">
        <v>4.1274604988209598</v>
      </c>
      <c r="J64" s="393">
        <v>0.31955450457499901</v>
      </c>
      <c r="K64" s="192">
        <v>1.4986419738277099</v>
      </c>
      <c r="L64" s="393">
        <v>0.208237117931518</v>
      </c>
      <c r="M64" s="192">
        <v>10.972071395800199</v>
      </c>
      <c r="N64" s="402">
        <v>0.47998879427051799</v>
      </c>
    </row>
    <row r="65" spans="1:14" ht="13" customHeight="1" x14ac:dyDescent="0.25">
      <c r="A65" s="213" t="s">
        <v>444</v>
      </c>
      <c r="B65" s="187">
        <v>2</v>
      </c>
      <c r="C65" s="193">
        <v>2.4891280803831899</v>
      </c>
      <c r="D65" s="394">
        <v>7.1808691157087198E-2</v>
      </c>
      <c r="E65" s="193">
        <v>2.55131154289879</v>
      </c>
      <c r="F65" s="394">
        <v>0.11528346240814701</v>
      </c>
      <c r="G65" s="193">
        <v>1.90954746908512</v>
      </c>
      <c r="H65" s="394">
        <v>0.133359151416199</v>
      </c>
      <c r="I65" s="193">
        <v>3.15162092865758</v>
      </c>
      <c r="J65" s="394">
        <v>0.13306764749418201</v>
      </c>
      <c r="K65" s="193">
        <v>1.76181999482211</v>
      </c>
      <c r="L65" s="394">
        <v>0.13149851111293301</v>
      </c>
      <c r="M65" s="193">
        <v>10.0000930807901</v>
      </c>
      <c r="N65" s="403">
        <v>0.25893379458465099</v>
      </c>
    </row>
    <row r="66" spans="1:14" ht="13" customHeight="1" x14ac:dyDescent="0.25">
      <c r="A66" s="26" t="s">
        <v>445</v>
      </c>
      <c r="B66" s="184">
        <v>2</v>
      </c>
      <c r="C66" s="190">
        <v>2.2736214299842401</v>
      </c>
      <c r="D66" s="391">
        <v>0.93414367083920102</v>
      </c>
      <c r="E66" s="190">
        <v>1.09253896576471</v>
      </c>
      <c r="F66" s="391">
        <v>0.89064944731040896</v>
      </c>
      <c r="G66" s="190">
        <v>-0.50145125310187799</v>
      </c>
      <c r="H66" s="391">
        <v>1.41824557276563</v>
      </c>
      <c r="I66" s="190">
        <v>5.1016908500081799</v>
      </c>
      <c r="J66" s="391">
        <v>2.0789393841532799</v>
      </c>
      <c r="K66" s="190">
        <v>0.815752434685591</v>
      </c>
      <c r="L66" s="391">
        <v>1.12809257033</v>
      </c>
      <c r="M66" s="190">
        <v>16.677901500573999</v>
      </c>
      <c r="N66" s="399">
        <v>4.2917459761813701</v>
      </c>
    </row>
    <row r="67" spans="1:14" ht="13" customHeight="1" x14ac:dyDescent="0.25">
      <c r="A67" s="26" t="s">
        <v>446</v>
      </c>
      <c r="B67" s="184">
        <v>2</v>
      </c>
      <c r="C67" s="190">
        <v>3.38903690646152</v>
      </c>
      <c r="D67" s="391">
        <v>0.784073884334619</v>
      </c>
      <c r="E67" s="190">
        <v>3.59485332290244</v>
      </c>
      <c r="F67" s="391">
        <v>1.6445125236596601</v>
      </c>
      <c r="G67" s="190">
        <v>2.2029429934614502</v>
      </c>
      <c r="H67" s="391">
        <v>0.94153543668218198</v>
      </c>
      <c r="I67" s="190">
        <v>4.1880224208187302</v>
      </c>
      <c r="J67" s="391">
        <v>1.89643189175113</v>
      </c>
      <c r="K67" s="190">
        <v>2.6187050512944299</v>
      </c>
      <c r="L67" s="391">
        <v>0.92896558728122303</v>
      </c>
      <c r="M67" s="190">
        <v>13.999010656229901</v>
      </c>
      <c r="N67" s="399">
        <v>4.0573342585340502</v>
      </c>
    </row>
    <row r="68" spans="1:14" ht="13" customHeight="1" x14ac:dyDescent="0.25">
      <c r="A68" s="26" t="s">
        <v>447</v>
      </c>
      <c r="B68" s="184">
        <v>2</v>
      </c>
      <c r="C68" s="190">
        <v>3.6758589199910898</v>
      </c>
      <c r="D68" s="391">
        <v>0.60213490036519801</v>
      </c>
      <c r="E68" s="190">
        <v>4.6448869454089303</v>
      </c>
      <c r="F68" s="391">
        <v>1.482016003349</v>
      </c>
      <c r="G68" s="190">
        <v>2.5049598602217702</v>
      </c>
      <c r="H68" s="391">
        <v>0.886812620361773</v>
      </c>
      <c r="I68" s="190">
        <v>5.7624882350380098</v>
      </c>
      <c r="J68" s="391">
        <v>1.7929283321698599</v>
      </c>
      <c r="K68" s="190">
        <v>2.1213056668862902</v>
      </c>
      <c r="L68" s="391">
        <v>0.84713439915974897</v>
      </c>
      <c r="M68" s="190">
        <v>25.685241812725302</v>
      </c>
      <c r="N68" s="399">
        <v>4.92280820812074</v>
      </c>
    </row>
    <row r="69" spans="1:14" ht="13" customHeight="1" x14ac:dyDescent="0.25">
      <c r="A69" s="27" t="s">
        <v>448</v>
      </c>
      <c r="B69" s="200">
        <v>2</v>
      </c>
      <c r="C69" s="201">
        <v>3.8423406181364599</v>
      </c>
      <c r="D69" s="396">
        <v>0.81578216063315701</v>
      </c>
      <c r="E69" s="201">
        <v>4.6437124357834003</v>
      </c>
      <c r="F69" s="396">
        <v>1.82086708553249</v>
      </c>
      <c r="G69" s="201">
        <v>4.6405817887339804</v>
      </c>
      <c r="H69" s="396">
        <v>1.4174033560159101</v>
      </c>
      <c r="I69" s="201">
        <v>4.7925208432119604</v>
      </c>
      <c r="J69" s="396">
        <v>1.91338045995127</v>
      </c>
      <c r="K69" s="201">
        <v>4.4713428143366301</v>
      </c>
      <c r="L69" s="396">
        <v>1.2676900338946799</v>
      </c>
      <c r="M69" s="201">
        <v>16.867611614956299</v>
      </c>
      <c r="N69" s="404">
        <v>2.6568812746965702</v>
      </c>
    </row>
    <row r="70" spans="1:14" ht="13" customHeight="1" x14ac:dyDescent="0.25">
      <c r="A70" s="26"/>
      <c r="B70" s="188"/>
      <c r="C70" s="190" t="s">
        <v>2152</v>
      </c>
      <c r="D70" s="391" t="s">
        <v>2153</v>
      </c>
      <c r="E70" s="190" t="s">
        <v>2154</v>
      </c>
      <c r="F70" s="391" t="s">
        <v>2155</v>
      </c>
      <c r="G70" s="190" t="s">
        <v>2156</v>
      </c>
      <c r="H70" s="391" t="s">
        <v>2157</v>
      </c>
      <c r="I70" s="190" t="s">
        <v>2158</v>
      </c>
      <c r="J70" s="391" t="s">
        <v>2159</v>
      </c>
      <c r="K70" s="190" t="s">
        <v>2160</v>
      </c>
      <c r="L70" s="391" t="s">
        <v>2161</v>
      </c>
      <c r="M70" s="190" t="s">
        <v>2162</v>
      </c>
      <c r="N70" s="399" t="s">
        <v>2163</v>
      </c>
    </row>
    <row r="71" spans="1:14" ht="13" customHeight="1" x14ac:dyDescent="0.25">
      <c r="A71" s="26" t="s">
        <v>392</v>
      </c>
      <c r="B71" s="188">
        <v>1</v>
      </c>
      <c r="C71" s="190">
        <v>3.6548770912322399</v>
      </c>
      <c r="D71" s="391">
        <v>0.4239091041027</v>
      </c>
      <c r="E71" s="190">
        <v>4.2350753592054096</v>
      </c>
      <c r="F71" s="391">
        <v>0.95262245893773201</v>
      </c>
      <c r="G71" s="190">
        <v>1.2526273597254001</v>
      </c>
      <c r="H71" s="391">
        <v>0.68921135991731997</v>
      </c>
      <c r="I71" s="190">
        <v>6.0204731608318998</v>
      </c>
      <c r="J71" s="391">
        <v>1.25421153250981</v>
      </c>
      <c r="K71" s="190">
        <v>1.02545991478785</v>
      </c>
      <c r="L71" s="391">
        <v>0.65379773680184095</v>
      </c>
      <c r="M71" s="190">
        <v>10.684162249254999</v>
      </c>
      <c r="N71" s="399">
        <v>1.6907670323575099</v>
      </c>
    </row>
    <row r="72" spans="1:14" ht="13" customHeight="1" x14ac:dyDescent="0.25">
      <c r="A72" s="26" t="s">
        <v>396</v>
      </c>
      <c r="B72" s="188">
        <v>1</v>
      </c>
      <c r="C72" s="190">
        <v>3.4217340079954002</v>
      </c>
      <c r="D72" s="391">
        <v>0.28978501553861702</v>
      </c>
      <c r="E72" s="190">
        <v>4.9595192214155501</v>
      </c>
      <c r="F72" s="391">
        <v>0.84220703915042905</v>
      </c>
      <c r="G72" s="190">
        <v>1.27688262413222</v>
      </c>
      <c r="H72" s="391">
        <v>0.73706005107564398</v>
      </c>
      <c r="I72" s="190">
        <v>5.5473787050385504</v>
      </c>
      <c r="J72" s="391">
        <v>0.87313226826591395</v>
      </c>
      <c r="K72" s="190">
        <v>0.74416719378118001</v>
      </c>
      <c r="L72" s="391">
        <v>0.64629205046123195</v>
      </c>
      <c r="M72" s="190">
        <v>10.010620678199899</v>
      </c>
      <c r="N72" s="399">
        <v>1.42413046698377</v>
      </c>
    </row>
    <row r="73" spans="1:14" ht="13" customHeight="1" x14ac:dyDescent="0.25">
      <c r="A73" s="210" t="s">
        <v>398</v>
      </c>
      <c r="B73" s="188">
        <v>1</v>
      </c>
      <c r="C73" s="190">
        <v>4.1575388979941099</v>
      </c>
      <c r="D73" s="391">
        <v>0.436068836463883</v>
      </c>
      <c r="E73" s="190">
        <v>7.3385387772759296</v>
      </c>
      <c r="F73" s="391">
        <v>1.5408580784005299</v>
      </c>
      <c r="G73" s="190">
        <v>2.88928693181176</v>
      </c>
      <c r="H73" s="391">
        <v>0.78917608333159806</v>
      </c>
      <c r="I73" s="190">
        <v>7.5769932657283503</v>
      </c>
      <c r="J73" s="391">
        <v>1.59023961509083</v>
      </c>
      <c r="K73" s="190">
        <v>2.7714230898590202</v>
      </c>
      <c r="L73" s="391">
        <v>0.73397323924088398</v>
      </c>
      <c r="M73" s="190">
        <v>10.688285675332001</v>
      </c>
      <c r="N73" s="399">
        <v>1.7867247174190699</v>
      </c>
    </row>
    <row r="74" spans="1:14" ht="13" customHeight="1" x14ac:dyDescent="0.25">
      <c r="A74" s="26" t="s">
        <v>399</v>
      </c>
      <c r="B74" s="188">
        <v>1</v>
      </c>
      <c r="C74" s="190">
        <v>2.0744803219572199</v>
      </c>
      <c r="D74" s="391">
        <v>0.71911330200550405</v>
      </c>
      <c r="E74" s="190">
        <v>1.0937042673795101</v>
      </c>
      <c r="F74" s="391">
        <v>0.74806609353131703</v>
      </c>
      <c r="G74" s="190">
        <v>1.76322617095682</v>
      </c>
      <c r="H74" s="391">
        <v>0.96816244312101296</v>
      </c>
      <c r="I74" s="190">
        <v>1.1792394135820199</v>
      </c>
      <c r="J74" s="391">
        <v>0.74120846875733404</v>
      </c>
      <c r="K74" s="190">
        <v>1.77569826813168</v>
      </c>
      <c r="L74" s="391">
        <v>0.91753702629453004</v>
      </c>
      <c r="M74" s="190">
        <v>6.5775624490334197</v>
      </c>
      <c r="N74" s="399">
        <v>1.7441177672969399</v>
      </c>
    </row>
    <row r="75" spans="1:14" ht="13" customHeight="1" x14ac:dyDescent="0.25">
      <c r="A75" s="26" t="s">
        <v>410</v>
      </c>
      <c r="B75" s="188">
        <v>1</v>
      </c>
      <c r="C75" s="190">
        <v>3.2802488941377699</v>
      </c>
      <c r="D75" s="391">
        <v>0.58750221697404803</v>
      </c>
      <c r="E75" s="190">
        <v>3.9563120239362402</v>
      </c>
      <c r="F75" s="391">
        <v>1.4919236540345999</v>
      </c>
      <c r="G75" s="190">
        <v>2.30474107134479</v>
      </c>
      <c r="H75" s="391">
        <v>1.08824376616047</v>
      </c>
      <c r="I75" s="190">
        <v>4.8196510852424304</v>
      </c>
      <c r="J75" s="391">
        <v>1.5129215263644</v>
      </c>
      <c r="K75" s="190">
        <v>2.2826074977555701</v>
      </c>
      <c r="L75" s="391">
        <v>1.0908338019947901</v>
      </c>
      <c r="M75" s="190">
        <v>6.6774287481039902</v>
      </c>
      <c r="N75" s="399">
        <v>1.93282509153337</v>
      </c>
    </row>
    <row r="76" spans="1:14" ht="13" customHeight="1" x14ac:dyDescent="0.25">
      <c r="A76" s="26" t="s">
        <v>415</v>
      </c>
      <c r="B76" s="188">
        <v>1</v>
      </c>
      <c r="C76" s="190">
        <v>3.6685659094643199</v>
      </c>
      <c r="D76" s="391">
        <v>0.370015766745243</v>
      </c>
      <c r="E76" s="190">
        <v>4.2869779624886597</v>
      </c>
      <c r="F76" s="391">
        <v>0.83152422381515001</v>
      </c>
      <c r="G76" s="190">
        <v>1.14617270147141</v>
      </c>
      <c r="H76" s="391">
        <v>0.84691780411893902</v>
      </c>
      <c r="I76" s="190">
        <v>4.9806214600657404</v>
      </c>
      <c r="J76" s="391">
        <v>0.89233048548734994</v>
      </c>
      <c r="K76" s="190">
        <v>1.10978439519185</v>
      </c>
      <c r="L76" s="391">
        <v>0.85371383731607198</v>
      </c>
      <c r="M76" s="190">
        <v>7.1582903796947397</v>
      </c>
      <c r="N76" s="399">
        <v>1.0437491931034699</v>
      </c>
    </row>
    <row r="77" spans="1:14" ht="13" customHeight="1" x14ac:dyDescent="0.25">
      <c r="A77" s="26" t="s">
        <v>417</v>
      </c>
      <c r="B77" s="188">
        <v>1</v>
      </c>
      <c r="C77" s="190">
        <v>3.77257296270886</v>
      </c>
      <c r="D77" s="391">
        <v>0.50535891422744295</v>
      </c>
      <c r="E77" s="190">
        <v>3.68433334478887</v>
      </c>
      <c r="F77" s="391">
        <v>0.96062241444959096</v>
      </c>
      <c r="G77" s="190">
        <v>2.0112755285450401</v>
      </c>
      <c r="H77" s="391">
        <v>1.27571959022667</v>
      </c>
      <c r="I77" s="190">
        <v>4.1847001800502897</v>
      </c>
      <c r="J77" s="391">
        <v>1.0241678751569501</v>
      </c>
      <c r="K77" s="190">
        <v>2.0519843846704799</v>
      </c>
      <c r="L77" s="391">
        <v>1.22684295360035</v>
      </c>
      <c r="M77" s="190">
        <v>7.7639421114867604</v>
      </c>
      <c r="N77" s="399">
        <v>1.1886144045615299</v>
      </c>
    </row>
    <row r="78" spans="1:14" ht="13" customHeight="1" x14ac:dyDescent="0.25">
      <c r="A78" s="26" t="s">
        <v>423</v>
      </c>
      <c r="B78" s="188">
        <v>1</v>
      </c>
      <c r="C78" s="190">
        <v>0.50733698119607096</v>
      </c>
      <c r="D78" s="391">
        <v>0.40446955286132502</v>
      </c>
      <c r="E78" s="190">
        <v>0.11069334243216999</v>
      </c>
      <c r="F78" s="391">
        <v>0.16471854544862</v>
      </c>
      <c r="G78" s="190">
        <v>-9.9385698978410805E-2</v>
      </c>
      <c r="H78" s="391">
        <v>0.75177007968751197</v>
      </c>
      <c r="I78" s="190">
        <v>2.1372120286438498</v>
      </c>
      <c r="J78" s="391">
        <v>0.77509814534676003</v>
      </c>
      <c r="K78" s="190">
        <v>-4.5100427188647096E-3</v>
      </c>
      <c r="L78" s="391">
        <v>0.73597437803987498</v>
      </c>
      <c r="M78" s="190">
        <v>2.9190896572166198</v>
      </c>
      <c r="N78" s="399">
        <v>0.89773015859576899</v>
      </c>
    </row>
    <row r="79" spans="1:14" ht="13" customHeight="1" x14ac:dyDescent="0.25">
      <c r="A79" s="26" t="s">
        <v>428</v>
      </c>
      <c r="B79" s="188">
        <v>1</v>
      </c>
      <c r="C79" s="190">
        <v>-0.38713880572308101</v>
      </c>
      <c r="D79" s="391">
        <v>0.86336310622069801</v>
      </c>
      <c r="E79" s="190">
        <v>2.0029143494321201E-2</v>
      </c>
      <c r="F79" s="391">
        <v>0.14111205907133201</v>
      </c>
      <c r="G79" s="190">
        <v>1.09090333409594</v>
      </c>
      <c r="H79" s="391">
        <v>1.33462035432514</v>
      </c>
      <c r="I79" s="190">
        <v>0.29884100919107798</v>
      </c>
      <c r="J79" s="391">
        <v>0.414655935188188</v>
      </c>
      <c r="K79" s="190">
        <v>0.83070624204001597</v>
      </c>
      <c r="L79" s="391">
        <v>1.3675591624760299</v>
      </c>
      <c r="M79" s="190">
        <v>1.2110085798944701</v>
      </c>
      <c r="N79" s="399">
        <v>0.79240782904003904</v>
      </c>
    </row>
    <row r="80" spans="1:14" ht="13" customHeight="1" x14ac:dyDescent="0.25">
      <c r="A80" s="26" t="s">
        <v>433</v>
      </c>
      <c r="B80" s="188">
        <v>1</v>
      </c>
      <c r="C80" s="190">
        <v>3.6056843307990998</v>
      </c>
      <c r="D80" s="391">
        <v>0.30846987495644301</v>
      </c>
      <c r="E80" s="190">
        <v>6.3873795676314602</v>
      </c>
      <c r="F80" s="391">
        <v>1.04095116320712</v>
      </c>
      <c r="G80" s="190">
        <v>1.7579676492605201</v>
      </c>
      <c r="H80" s="391">
        <v>0.78959967355597005</v>
      </c>
      <c r="I80" s="190">
        <v>7.49916218791404</v>
      </c>
      <c r="J80" s="391">
        <v>1.09263934635267</v>
      </c>
      <c r="K80" s="190">
        <v>1.5793517833275601</v>
      </c>
      <c r="L80" s="391">
        <v>0.74121733691137104</v>
      </c>
      <c r="M80" s="190">
        <v>10.989890498297299</v>
      </c>
      <c r="N80" s="399">
        <v>1.08581677571048</v>
      </c>
    </row>
    <row r="81" spans="1:14" ht="13" customHeight="1" x14ac:dyDescent="0.25">
      <c r="A81" s="26" t="s">
        <v>435</v>
      </c>
      <c r="B81" s="188">
        <v>1</v>
      </c>
      <c r="C81" s="190">
        <v>3.1188693971652501</v>
      </c>
      <c r="D81" s="391">
        <v>0.35836501143722299</v>
      </c>
      <c r="E81" s="190">
        <v>2.7753998545730099</v>
      </c>
      <c r="F81" s="391">
        <v>0.62142119521984696</v>
      </c>
      <c r="G81" s="190">
        <v>1.3637363800787301</v>
      </c>
      <c r="H81" s="391">
        <v>0.84461137375042195</v>
      </c>
      <c r="I81" s="190">
        <v>3.4822169237952498</v>
      </c>
      <c r="J81" s="391">
        <v>0.641347796212282</v>
      </c>
      <c r="K81" s="190">
        <v>0.96068348519454505</v>
      </c>
      <c r="L81" s="391">
        <v>0.84791767333048695</v>
      </c>
      <c r="M81" s="190">
        <v>5.7723939215411004</v>
      </c>
      <c r="N81" s="399">
        <v>1.35213015928293</v>
      </c>
    </row>
    <row r="82" spans="1:14" ht="13" customHeight="1" x14ac:dyDescent="0.25">
      <c r="A82" s="26" t="s">
        <v>437</v>
      </c>
      <c r="B82" s="188">
        <v>1</v>
      </c>
      <c r="C82" s="190">
        <v>3.4454403956586601</v>
      </c>
      <c r="D82" s="391">
        <v>0.50848504114603599</v>
      </c>
      <c r="E82" s="190">
        <v>2.6646161204649101</v>
      </c>
      <c r="F82" s="391">
        <v>0.78125680252892604</v>
      </c>
      <c r="G82" s="190">
        <v>3.5109818144837202</v>
      </c>
      <c r="H82" s="391">
        <v>1.6478975498683599</v>
      </c>
      <c r="I82" s="190">
        <v>2.6842039117349499</v>
      </c>
      <c r="J82" s="391">
        <v>0.79584020288518198</v>
      </c>
      <c r="K82" s="190">
        <v>3.6778820341070801</v>
      </c>
      <c r="L82" s="391">
        <v>1.6487995956344901</v>
      </c>
      <c r="M82" s="190">
        <v>5.8343117319054896</v>
      </c>
      <c r="N82" s="399">
        <v>1.2556113916540801</v>
      </c>
    </row>
    <row r="83" spans="1:14" ht="13" customHeight="1" x14ac:dyDescent="0.25">
      <c r="A83" s="26" t="s">
        <v>438</v>
      </c>
      <c r="B83" s="188">
        <v>1</v>
      </c>
      <c r="C83" s="190">
        <v>2.5906003060715901</v>
      </c>
      <c r="D83" s="391">
        <v>0.82435085010539499</v>
      </c>
      <c r="E83" s="190">
        <v>0.94242753713965999</v>
      </c>
      <c r="F83" s="391">
        <v>0.60238649735597405</v>
      </c>
      <c r="G83" s="190">
        <v>3.8909076132160201</v>
      </c>
      <c r="H83" s="391">
        <v>1.25704497501962</v>
      </c>
      <c r="I83" s="190">
        <v>2.19154074881259</v>
      </c>
      <c r="J83" s="391">
        <v>1.0274682490729801</v>
      </c>
      <c r="K83" s="190">
        <v>4.3709592130365698</v>
      </c>
      <c r="L83" s="391">
        <v>1.21788366471698</v>
      </c>
      <c r="M83" s="190">
        <v>6.0604791747918103</v>
      </c>
      <c r="N83" s="399">
        <v>1.3187192162403401</v>
      </c>
    </row>
    <row r="84" spans="1:14" ht="13" customHeight="1" x14ac:dyDescent="0.25">
      <c r="A84" s="62" t="s">
        <v>449</v>
      </c>
      <c r="B84" s="189">
        <v>1</v>
      </c>
      <c r="C84" s="194">
        <v>2.7294393160552799</v>
      </c>
      <c r="D84" s="395">
        <v>0.157870779576813</v>
      </c>
      <c r="E84" s="194">
        <v>2.9263723120791498</v>
      </c>
      <c r="F84" s="395">
        <v>0.24304905477564101</v>
      </c>
      <c r="G84" s="194">
        <v>1.77250304569435</v>
      </c>
      <c r="H84" s="395">
        <v>0.30577255563588501</v>
      </c>
      <c r="I84" s="194">
        <v>3.7521034012418899</v>
      </c>
      <c r="J84" s="395">
        <v>0.27746194239641397</v>
      </c>
      <c r="K84" s="194">
        <v>1.70039786410879</v>
      </c>
      <c r="L84" s="395">
        <v>0.300380927356237</v>
      </c>
      <c r="M84" s="194">
        <v>6.8049316816183802</v>
      </c>
      <c r="N84" s="400">
        <v>0.39018764118086802</v>
      </c>
    </row>
    <row r="85" spans="1:14" ht="13" customHeight="1" x14ac:dyDescent="0.25">
      <c r="A85" s="26" t="s">
        <v>121</v>
      </c>
      <c r="B85" s="188">
        <v>1</v>
      </c>
      <c r="C85" s="190">
        <v>2.9916792852849801</v>
      </c>
      <c r="D85" s="391">
        <v>0.36050914973384801</v>
      </c>
      <c r="E85" s="190">
        <v>3.7679326916220099</v>
      </c>
      <c r="F85" s="391">
        <v>0.90500879435330495</v>
      </c>
      <c r="G85" s="190">
        <v>0.37721529633154199</v>
      </c>
      <c r="H85" s="391">
        <v>1.02068148103447</v>
      </c>
      <c r="I85" s="190">
        <v>4.7033924220913503</v>
      </c>
      <c r="J85" s="391">
        <v>1.05945713707512</v>
      </c>
      <c r="K85" s="190">
        <v>-0.77337914014131104</v>
      </c>
      <c r="L85" s="391">
        <v>0.83782872898914096</v>
      </c>
      <c r="M85" s="190">
        <v>12.4800877745406</v>
      </c>
      <c r="N85" s="399">
        <v>2.9298215083146602</v>
      </c>
    </row>
    <row r="86" spans="1:14" ht="13" customHeight="1" x14ac:dyDescent="0.25">
      <c r="A86" s="26" t="s">
        <v>446</v>
      </c>
      <c r="B86" s="188">
        <v>1</v>
      </c>
      <c r="C86" s="190">
        <v>3.09343170278082</v>
      </c>
      <c r="D86" s="391">
        <v>0.57625925172685999</v>
      </c>
      <c r="E86" s="190">
        <v>3.9394267722853402</v>
      </c>
      <c r="F86" s="391">
        <v>1.3615244607722901</v>
      </c>
      <c r="G86" s="190">
        <v>-0.11918308225610599</v>
      </c>
      <c r="H86" s="391">
        <v>1.08409060919716</v>
      </c>
      <c r="I86" s="190">
        <v>6.1458636796684303</v>
      </c>
      <c r="J86" s="391">
        <v>1.50722934650215</v>
      </c>
      <c r="K86" s="190">
        <v>0.134569124603897</v>
      </c>
      <c r="L86" s="391">
        <v>1.0184999166728801</v>
      </c>
      <c r="M86" s="190">
        <v>10.626719262960799</v>
      </c>
      <c r="N86" s="399">
        <v>2.6646094815331698</v>
      </c>
    </row>
    <row r="87" spans="1:14" ht="13" customHeight="1" x14ac:dyDescent="0.25">
      <c r="A87" s="27" t="s">
        <v>447</v>
      </c>
      <c r="B87" s="203">
        <v>1</v>
      </c>
      <c r="C87" s="201">
        <v>3.9290490074435498</v>
      </c>
      <c r="D87" s="396">
        <v>0.43326758507952401</v>
      </c>
      <c r="E87" s="201">
        <v>7.7627694180548703</v>
      </c>
      <c r="F87" s="396">
        <v>1.85002759778892</v>
      </c>
      <c r="G87" s="201">
        <v>2.9959441897649199</v>
      </c>
      <c r="H87" s="396">
        <v>0.79862037360244897</v>
      </c>
      <c r="I87" s="201">
        <v>8.3179761248415005</v>
      </c>
      <c r="J87" s="396">
        <v>1.94381811638512</v>
      </c>
      <c r="K87" s="201">
        <v>2.9918092389742399</v>
      </c>
      <c r="L87" s="396">
        <v>0.74406771493447199</v>
      </c>
      <c r="M87" s="201">
        <v>11.6769912719371</v>
      </c>
      <c r="N87" s="404">
        <v>2.2203129552171199</v>
      </c>
    </row>
    <row r="88" spans="1:14" ht="13" customHeight="1" x14ac:dyDescent="0.25">
      <c r="A88" s="26"/>
      <c r="B88" s="96"/>
      <c r="C88" s="190" t="s">
        <v>2152</v>
      </c>
      <c r="D88" s="391" t="s">
        <v>2153</v>
      </c>
      <c r="E88" s="190" t="s">
        <v>2154</v>
      </c>
      <c r="F88" s="391" t="s">
        <v>2155</v>
      </c>
      <c r="G88" s="190" t="s">
        <v>2156</v>
      </c>
      <c r="H88" s="391" t="s">
        <v>2157</v>
      </c>
      <c r="I88" s="190" t="s">
        <v>2158</v>
      </c>
      <c r="J88" s="391" t="s">
        <v>2159</v>
      </c>
      <c r="K88" s="190" t="s">
        <v>2160</v>
      </c>
      <c r="L88" s="391" t="s">
        <v>2161</v>
      </c>
      <c r="M88" s="190" t="s">
        <v>2162</v>
      </c>
      <c r="N88" s="399" t="s">
        <v>2163</v>
      </c>
    </row>
    <row r="89" spans="1:14" ht="13" customHeight="1" x14ac:dyDescent="0.25">
      <c r="A89" s="26" t="s">
        <v>404</v>
      </c>
      <c r="B89" s="96">
        <v>3</v>
      </c>
      <c r="C89" s="190">
        <v>1.86506425556431</v>
      </c>
      <c r="D89" s="391">
        <v>0.297813373512681</v>
      </c>
      <c r="E89" s="190">
        <v>2.1374831294119199</v>
      </c>
      <c r="F89" s="391">
        <v>0.71471614839528896</v>
      </c>
      <c r="G89" s="190">
        <v>1.69353961001189</v>
      </c>
      <c r="H89" s="391">
        <v>0.39439119038039899</v>
      </c>
      <c r="I89" s="190">
        <v>2.2358893236544102</v>
      </c>
      <c r="J89" s="391">
        <v>0.73992620313079704</v>
      </c>
      <c r="K89" s="190">
        <v>1.5823844223669501</v>
      </c>
      <c r="L89" s="391">
        <v>0.39379774141060297</v>
      </c>
      <c r="M89" s="190">
        <v>8.5967845491811303</v>
      </c>
      <c r="N89" s="399">
        <v>2.11000765673765</v>
      </c>
    </row>
    <row r="90" spans="1:14" ht="13" customHeight="1" x14ac:dyDescent="0.25">
      <c r="A90" s="26" t="s">
        <v>407</v>
      </c>
      <c r="B90" s="96">
        <v>3</v>
      </c>
      <c r="C90" s="190">
        <v>2.1939729812718101</v>
      </c>
      <c r="D90" s="391">
        <v>0.41678266283006699</v>
      </c>
      <c r="E90" s="190">
        <v>2.4900007804822302</v>
      </c>
      <c r="F90" s="391">
        <v>0.88715938198316102</v>
      </c>
      <c r="G90" s="190">
        <v>1.9434590174803601</v>
      </c>
      <c r="H90" s="391">
        <v>0.60958672312340501</v>
      </c>
      <c r="I90" s="190">
        <v>2.5300648071287899</v>
      </c>
      <c r="J90" s="391">
        <v>0.93349777698724501</v>
      </c>
      <c r="K90" s="190">
        <v>1.4965606856895</v>
      </c>
      <c r="L90" s="391">
        <v>0.55491458522354897</v>
      </c>
      <c r="M90" s="190">
        <v>15.5842202189228</v>
      </c>
      <c r="N90" s="399">
        <v>2.8568639262454498</v>
      </c>
    </row>
    <row r="91" spans="1:14" ht="13" customHeight="1" x14ac:dyDescent="0.25">
      <c r="A91" s="26" t="s">
        <v>124</v>
      </c>
      <c r="B91" s="96">
        <v>3</v>
      </c>
      <c r="C91" s="190">
        <v>3.3293488787957202</v>
      </c>
      <c r="D91" s="391">
        <v>0.42183666765862099</v>
      </c>
      <c r="E91" s="190">
        <v>4.0351046713371304</v>
      </c>
      <c r="F91" s="391">
        <v>0.99638064034450202</v>
      </c>
      <c r="G91" s="190">
        <v>2.7917124907608399</v>
      </c>
      <c r="H91" s="391">
        <v>0.64682484355449699</v>
      </c>
      <c r="I91" s="190">
        <v>4.3175741584798102</v>
      </c>
      <c r="J91" s="391">
        <v>1.0215951395734699</v>
      </c>
      <c r="K91" s="190">
        <v>1.69349976399589</v>
      </c>
      <c r="L91" s="391">
        <v>0.60504110501106501</v>
      </c>
      <c r="M91" s="190">
        <v>25.477117898939301</v>
      </c>
      <c r="N91" s="399">
        <v>2.5597646247479502</v>
      </c>
    </row>
    <row r="92" spans="1:14" ht="13" customHeight="1" x14ac:dyDescent="0.25">
      <c r="A92" s="26" t="s">
        <v>426</v>
      </c>
      <c r="B92" s="96">
        <v>3</v>
      </c>
      <c r="C92" s="190">
        <v>2.9725588768098699</v>
      </c>
      <c r="D92" s="391">
        <v>0.33952673234161201</v>
      </c>
      <c r="E92" s="190">
        <v>3.9202419100586599</v>
      </c>
      <c r="F92" s="391">
        <v>0.82498875765034496</v>
      </c>
      <c r="G92" s="190">
        <v>3.9426622804406102</v>
      </c>
      <c r="H92" s="391">
        <v>0.63248835053746499</v>
      </c>
      <c r="I92" s="190">
        <v>4.2584526275377703</v>
      </c>
      <c r="J92" s="391">
        <v>0.87494508702003704</v>
      </c>
      <c r="K92" s="190">
        <v>3.5539924691136</v>
      </c>
      <c r="L92" s="391">
        <v>0.62622611902589598</v>
      </c>
      <c r="M92" s="190">
        <v>14.003802646101301</v>
      </c>
      <c r="N92" s="399">
        <v>1.7328930697018501</v>
      </c>
    </row>
    <row r="93" spans="1:14" ht="13" customHeight="1" x14ac:dyDescent="0.25">
      <c r="A93" s="26" t="s">
        <v>428</v>
      </c>
      <c r="B93" s="96">
        <v>3</v>
      </c>
      <c r="C93" s="190">
        <v>3.1526801310677501</v>
      </c>
      <c r="D93" s="391">
        <v>0.78756263233380797</v>
      </c>
      <c r="E93" s="190">
        <v>1.2263241831604199</v>
      </c>
      <c r="F93" s="391">
        <v>0.62818842792812002</v>
      </c>
      <c r="G93" s="190">
        <v>4.0264167732256499</v>
      </c>
      <c r="H93" s="391">
        <v>1.2156883622222601</v>
      </c>
      <c r="I93" s="190">
        <v>1.2842499683953501</v>
      </c>
      <c r="J93" s="391">
        <v>0.631256533564861</v>
      </c>
      <c r="K93" s="190">
        <v>3.3324549780033399</v>
      </c>
      <c r="L93" s="391">
        <v>1.19270065126886</v>
      </c>
      <c r="M93" s="190">
        <v>3.27469021110669</v>
      </c>
      <c r="N93" s="399">
        <v>0.93799977785175503</v>
      </c>
    </row>
    <row r="94" spans="1:14" ht="13" customHeight="1" x14ac:dyDescent="0.25">
      <c r="A94" s="26" t="s">
        <v>433</v>
      </c>
      <c r="B94" s="96">
        <v>3</v>
      </c>
      <c r="C94" s="190">
        <v>2.85170834393108</v>
      </c>
      <c r="D94" s="391">
        <v>0.37259026270838902</v>
      </c>
      <c r="E94" s="190">
        <v>4.6329280104935604</v>
      </c>
      <c r="F94" s="391">
        <v>1.17351698472106</v>
      </c>
      <c r="G94" s="190">
        <v>0.78080851672828999</v>
      </c>
      <c r="H94" s="391">
        <v>0.648857388580662</v>
      </c>
      <c r="I94" s="190">
        <v>5.8108527588546703</v>
      </c>
      <c r="J94" s="391">
        <v>1.48072093537382</v>
      </c>
      <c r="K94" s="190">
        <v>0.59173637745191698</v>
      </c>
      <c r="L94" s="391">
        <v>0.621808520114005</v>
      </c>
      <c r="M94" s="190">
        <v>17.856009664590999</v>
      </c>
      <c r="N94" s="399">
        <v>2.7917312455862802</v>
      </c>
    </row>
    <row r="95" spans="1:14" ht="13" customHeight="1" x14ac:dyDescent="0.25">
      <c r="A95" s="26" t="s">
        <v>437</v>
      </c>
      <c r="B95" s="96">
        <v>3</v>
      </c>
      <c r="C95" s="190">
        <v>2.6261768584471401</v>
      </c>
      <c r="D95" s="391">
        <v>0.51244504317277395</v>
      </c>
      <c r="E95" s="190">
        <v>1.2767356779866901</v>
      </c>
      <c r="F95" s="391">
        <v>0.48516470041097898</v>
      </c>
      <c r="G95" s="190">
        <v>0.95838960994057298</v>
      </c>
      <c r="H95" s="391">
        <v>1.10167619148139</v>
      </c>
      <c r="I95" s="190">
        <v>1.4259980486885799</v>
      </c>
      <c r="J95" s="391">
        <v>0.53075517138404404</v>
      </c>
      <c r="K95" s="190">
        <v>0.81791422279092596</v>
      </c>
      <c r="L95" s="391">
        <v>1.0937411791517899</v>
      </c>
      <c r="M95" s="190">
        <v>6.8680449039892304</v>
      </c>
      <c r="N95" s="399">
        <v>1.1460029372992699</v>
      </c>
    </row>
    <row r="96" spans="1:14" ht="13" customHeight="1" x14ac:dyDescent="0.25">
      <c r="A96" s="26" t="s">
        <v>438</v>
      </c>
      <c r="B96" s="96">
        <v>3</v>
      </c>
      <c r="C96" s="190">
        <v>3.9286104335249301</v>
      </c>
      <c r="D96" s="391">
        <v>0.52093530994130299</v>
      </c>
      <c r="E96" s="190">
        <v>3.0258412881062098</v>
      </c>
      <c r="F96" s="391">
        <v>0.82339824606684398</v>
      </c>
      <c r="G96" s="190">
        <v>2.8165364488162501</v>
      </c>
      <c r="H96" s="391">
        <v>1.40408491159539</v>
      </c>
      <c r="I96" s="190">
        <v>3.1357424380383199</v>
      </c>
      <c r="J96" s="391">
        <v>0.81577957051737104</v>
      </c>
      <c r="K96" s="190">
        <v>2.9031945758900801</v>
      </c>
      <c r="L96" s="391">
        <v>1.4027325023321899</v>
      </c>
      <c r="M96" s="190">
        <v>10.992615734113899</v>
      </c>
      <c r="N96" s="399">
        <v>1.9889750978285099</v>
      </c>
    </row>
    <row r="97" spans="1:14" ht="13" customHeight="1" x14ac:dyDescent="0.25">
      <c r="A97" s="63" t="s">
        <v>450</v>
      </c>
      <c r="B97" s="207">
        <v>3</v>
      </c>
      <c r="C97" s="208">
        <v>2.86501509492658</v>
      </c>
      <c r="D97" s="398">
        <v>0.169957581691556</v>
      </c>
      <c r="E97" s="208">
        <v>2.8430824563796002</v>
      </c>
      <c r="F97" s="398">
        <v>0.297289422456335</v>
      </c>
      <c r="G97" s="208">
        <v>2.3691905934255599</v>
      </c>
      <c r="H97" s="398">
        <v>0.31695877222213398</v>
      </c>
      <c r="I97" s="208">
        <v>3.1248530163472101</v>
      </c>
      <c r="J97" s="398">
        <v>0.32515167324908201</v>
      </c>
      <c r="K97" s="208">
        <v>1.9964671869127699</v>
      </c>
      <c r="L97" s="398">
        <v>0.31110563088142201</v>
      </c>
      <c r="M97" s="208">
        <v>12.831660728368201</v>
      </c>
      <c r="N97" s="406">
        <v>0.75116647552135296</v>
      </c>
    </row>
    <row r="99" spans="1:14" x14ac:dyDescent="0.25">
      <c r="A99" s="178" t="s">
        <v>674</v>
      </c>
    </row>
    <row r="100" spans="1:14" x14ac:dyDescent="0.25">
      <c r="A100" s="178" t="s">
        <v>675</v>
      </c>
    </row>
    <row r="101" spans="1:14" x14ac:dyDescent="0.25">
      <c r="A101" s="178" t="s">
        <v>664</v>
      </c>
    </row>
    <row r="102" spans="1:14" x14ac:dyDescent="0.25">
      <c r="A102" s="178" t="s">
        <v>459</v>
      </c>
    </row>
    <row r="103" spans="1:14" x14ac:dyDescent="0.25">
      <c r="A103" s="178" t="s">
        <v>460</v>
      </c>
    </row>
    <row r="104" spans="1:14" x14ac:dyDescent="0.25">
      <c r="A104" s="178" t="s">
        <v>461</v>
      </c>
    </row>
    <row r="105" spans="1:14" x14ac:dyDescent="0.25">
      <c r="A105" s="178" t="s">
        <v>462</v>
      </c>
    </row>
    <row r="106" spans="1:14" x14ac:dyDescent="0.25">
      <c r="A106" s="181" t="str">
        <f>HYPERLINK("https://oecdcode.org/disclaimers/cyprus.html", "Information on data for Cyprus: https://oecdcode.org/disclaimers/cyprus.html")</f>
        <v>Information on data for Cyprus: https://oecdcode.org/disclaimers/cyprus.html</v>
      </c>
    </row>
    <row r="107" spans="1:14" x14ac:dyDescent="0.25">
      <c r="A107" s="178" t="s">
        <v>463</v>
      </c>
    </row>
  </sheetData>
  <mergeCells count="5">
    <mergeCell ref="B8:B10"/>
    <mergeCell ref="C9:F9"/>
    <mergeCell ref="G9:J9"/>
    <mergeCell ref="K9:N9"/>
    <mergeCell ref="C8:N8"/>
  </mergeCells>
  <conditionalFormatting sqref="C1:C200">
    <cfRule type="expression" dxfId="216" priority="3">
      <formula>ABS(C1/D1)&gt;1.95996398454005</formula>
    </cfRule>
  </conditionalFormatting>
  <conditionalFormatting sqref="G1:G200">
    <cfRule type="expression" dxfId="215" priority="2">
      <formula>ABS(G1/H1)&gt;1.95996398454005</formula>
    </cfRule>
  </conditionalFormatting>
  <conditionalFormatting sqref="K1:K200">
    <cfRule type="expression" dxfId="214" priority="1">
      <formula>ABS(K1/L1)&gt;1.95996398454005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J109"/>
  <sheetViews>
    <sheetView showGridLines="0" zoomScale="80" workbookViewId="0"/>
  </sheetViews>
  <sheetFormatPr defaultColWidth="10.90625" defaultRowHeight="12.5" x14ac:dyDescent="0.25"/>
  <cols>
    <col min="1" max="1" width="30.7265625" customWidth="1"/>
    <col min="2" max="2" width="8.7265625" customWidth="1"/>
  </cols>
  <sheetData>
    <row r="1" spans="1:10" x14ac:dyDescent="0.25">
      <c r="A1" s="41" t="s">
        <v>333</v>
      </c>
    </row>
    <row r="2" spans="1:10" ht="13" x14ac:dyDescent="0.3">
      <c r="A2" s="42" t="s">
        <v>334</v>
      </c>
    </row>
    <row r="3" spans="1:10" ht="13" x14ac:dyDescent="0.3">
      <c r="A3" s="43" t="s">
        <v>387</v>
      </c>
    </row>
    <row r="4" spans="1:10" x14ac:dyDescent="0.25">
      <c r="A4" s="160" t="str">
        <f>HYPERLINK("#'TOC'!A1", "Back to TOC")</f>
        <v>Back to TOC</v>
      </c>
    </row>
    <row r="7" spans="1:10" ht="45" customHeight="1" x14ac:dyDescent="0.25">
      <c r="B7" s="658" t="s">
        <v>388</v>
      </c>
      <c r="C7" s="662" t="s">
        <v>676</v>
      </c>
      <c r="D7" s="662"/>
      <c r="E7" s="662"/>
      <c r="F7" s="662"/>
      <c r="G7" s="662" t="s">
        <v>676</v>
      </c>
      <c r="H7" s="662"/>
      <c r="I7" s="662"/>
      <c r="J7" s="663"/>
    </row>
    <row r="8" spans="1:10" ht="60" customHeight="1" x14ac:dyDescent="0.25">
      <c r="B8" s="659"/>
      <c r="C8" s="647" t="s">
        <v>569</v>
      </c>
      <c r="D8" s="647"/>
      <c r="E8" s="647" t="s">
        <v>568</v>
      </c>
      <c r="F8" s="647"/>
      <c r="G8" s="647" t="s">
        <v>569</v>
      </c>
      <c r="H8" s="647"/>
      <c r="I8" s="647" t="s">
        <v>568</v>
      </c>
      <c r="J8" s="666"/>
    </row>
    <row r="9" spans="1:10" ht="30" customHeight="1" x14ac:dyDescent="0.25">
      <c r="B9" s="659"/>
      <c r="C9" s="649" t="s">
        <v>677</v>
      </c>
      <c r="D9" s="649"/>
      <c r="E9" s="649"/>
      <c r="F9" s="649"/>
      <c r="G9" s="649" t="s">
        <v>678</v>
      </c>
      <c r="H9" s="649"/>
      <c r="I9" s="649"/>
      <c r="J9" s="661"/>
    </row>
    <row r="10" spans="1:10" ht="30" customHeight="1" x14ac:dyDescent="0.25">
      <c r="B10" s="660"/>
      <c r="C10" s="144" t="s">
        <v>390</v>
      </c>
      <c r="D10" s="144" t="s">
        <v>389</v>
      </c>
      <c r="E10" s="144" t="s">
        <v>390</v>
      </c>
      <c r="F10" s="144" t="s">
        <v>389</v>
      </c>
      <c r="G10" s="144" t="s">
        <v>390</v>
      </c>
      <c r="H10" s="144" t="s">
        <v>389</v>
      </c>
      <c r="I10" s="144" t="s">
        <v>390</v>
      </c>
      <c r="J10" s="183" t="s">
        <v>389</v>
      </c>
    </row>
    <row r="11" spans="1:10" ht="13" customHeight="1" x14ac:dyDescent="0.25">
      <c r="A11" s="214"/>
      <c r="B11" s="204"/>
      <c r="C11" s="205" t="s">
        <v>2164</v>
      </c>
      <c r="D11" s="413" t="s">
        <v>2165</v>
      </c>
      <c r="E11" s="205" t="s">
        <v>2166</v>
      </c>
      <c r="F11" s="413" t="s">
        <v>2167</v>
      </c>
      <c r="G11" s="205" t="s">
        <v>2168</v>
      </c>
      <c r="H11" s="413" t="s">
        <v>2169</v>
      </c>
      <c r="I11" s="205" t="s">
        <v>2170</v>
      </c>
      <c r="J11" s="421" t="s">
        <v>2171</v>
      </c>
    </row>
    <row r="12" spans="1:10" ht="13" customHeight="1" x14ac:dyDescent="0.25">
      <c r="A12" s="26" t="s">
        <v>391</v>
      </c>
      <c r="B12" s="184">
        <v>2</v>
      </c>
      <c r="C12" s="190">
        <v>1.6284727120311699</v>
      </c>
      <c r="D12" s="407">
        <v>0.29083310079782598</v>
      </c>
      <c r="E12" s="190">
        <v>1.8515895443283601</v>
      </c>
      <c r="F12" s="407">
        <v>0.24212817419642699</v>
      </c>
      <c r="G12" s="190">
        <v>1.6238063707677</v>
      </c>
      <c r="H12" s="407">
        <v>0.29037784945680001</v>
      </c>
      <c r="I12" s="190">
        <v>1.851274935071</v>
      </c>
      <c r="J12" s="415">
        <v>0.24501410053387801</v>
      </c>
    </row>
    <row r="13" spans="1:10" ht="13" customHeight="1" x14ac:dyDescent="0.25">
      <c r="A13" s="26" t="s">
        <v>392</v>
      </c>
      <c r="B13" s="184">
        <v>2</v>
      </c>
      <c r="C13" s="190">
        <v>1.051533884835</v>
      </c>
      <c r="D13" s="407">
        <v>0.231213518574933</v>
      </c>
      <c r="E13" s="190">
        <v>2.3396336630758601</v>
      </c>
      <c r="F13" s="407">
        <v>0.56143607733607803</v>
      </c>
      <c r="G13" s="190">
        <v>1.00334527731167</v>
      </c>
      <c r="H13" s="407">
        <v>0.22005555469552601</v>
      </c>
      <c r="I13" s="190">
        <v>2.1355718360243801</v>
      </c>
      <c r="J13" s="415">
        <v>0.53840005057909501</v>
      </c>
    </row>
    <row r="14" spans="1:10" ht="13" customHeight="1" x14ac:dyDescent="0.25">
      <c r="A14" s="26" t="s">
        <v>393</v>
      </c>
      <c r="B14" s="184">
        <v>2</v>
      </c>
      <c r="C14" s="190">
        <v>1.7309905931418601</v>
      </c>
      <c r="D14" s="407">
        <v>0.24771528373589199</v>
      </c>
      <c r="E14" s="190">
        <v>2.0723917734855699</v>
      </c>
      <c r="F14" s="407">
        <v>0.2718609634127</v>
      </c>
      <c r="G14" s="190">
        <v>1.7402368028198401</v>
      </c>
      <c r="H14" s="407">
        <v>0.25926323325484302</v>
      </c>
      <c r="I14" s="190">
        <v>2.0032399143508699</v>
      </c>
      <c r="J14" s="415">
        <v>0.25801622415214098</v>
      </c>
    </row>
    <row r="15" spans="1:10" ht="13" customHeight="1" x14ac:dyDescent="0.25">
      <c r="A15" s="26" t="s">
        <v>394</v>
      </c>
      <c r="B15" s="184">
        <v>2</v>
      </c>
      <c r="C15" s="190">
        <v>1.2464028439491499</v>
      </c>
      <c r="D15" s="407">
        <v>0.244815139772769</v>
      </c>
      <c r="E15" s="190">
        <v>1.8084171397493101</v>
      </c>
      <c r="F15" s="407">
        <v>0.278138604406167</v>
      </c>
      <c r="G15" s="190">
        <v>1.3130021270807199</v>
      </c>
      <c r="H15" s="407">
        <v>0.25051527725483602</v>
      </c>
      <c r="I15" s="190">
        <v>1.78800558109102</v>
      </c>
      <c r="J15" s="415">
        <v>0.28129761989563701</v>
      </c>
    </row>
    <row r="16" spans="1:10" ht="13" customHeight="1" x14ac:dyDescent="0.25">
      <c r="A16" s="26" t="s">
        <v>395</v>
      </c>
      <c r="B16" s="184">
        <v>2</v>
      </c>
      <c r="C16" s="190">
        <v>0.961962224153742</v>
      </c>
      <c r="D16" s="407">
        <v>0.17024845346887199</v>
      </c>
      <c r="E16" s="190">
        <v>1.9478161638478799</v>
      </c>
      <c r="F16" s="407">
        <v>0.34448065776737402</v>
      </c>
      <c r="G16" s="190">
        <v>0.91742774459221399</v>
      </c>
      <c r="H16" s="407">
        <v>0.167436696360972</v>
      </c>
      <c r="I16" s="190">
        <v>1.8016628301086699</v>
      </c>
      <c r="J16" s="415">
        <v>0.33792332103485001</v>
      </c>
    </row>
    <row r="17" spans="1:10" ht="13" customHeight="1" x14ac:dyDescent="0.25">
      <c r="A17" s="26" t="s">
        <v>396</v>
      </c>
      <c r="B17" s="184">
        <v>2</v>
      </c>
      <c r="C17" s="190">
        <v>1.3111445813022</v>
      </c>
      <c r="D17" s="407">
        <v>0.175504820377583</v>
      </c>
      <c r="E17" s="190">
        <v>2.0682189121141001</v>
      </c>
      <c r="F17" s="407">
        <v>0.38868807192479199</v>
      </c>
      <c r="G17" s="190">
        <v>1.31449627971715</v>
      </c>
      <c r="H17" s="407">
        <v>0.17687873566210899</v>
      </c>
      <c r="I17" s="190">
        <v>2.1031158928122702</v>
      </c>
      <c r="J17" s="415">
        <v>0.410430658053269</v>
      </c>
    </row>
    <row r="18" spans="1:10" ht="13" customHeight="1" x14ac:dyDescent="0.25">
      <c r="A18" s="210" t="s">
        <v>397</v>
      </c>
      <c r="B18" s="184">
        <v>2</v>
      </c>
      <c r="C18" s="190">
        <v>1.22649170692488</v>
      </c>
      <c r="D18" s="407">
        <v>0.224172212477522</v>
      </c>
      <c r="E18" s="190">
        <v>2.1326563977634101</v>
      </c>
      <c r="F18" s="407">
        <v>0.53684430359190605</v>
      </c>
      <c r="G18" s="190">
        <v>1.23214304667041</v>
      </c>
      <c r="H18" s="407">
        <v>0.22981568452680001</v>
      </c>
      <c r="I18" s="190">
        <v>2.2543102533936601</v>
      </c>
      <c r="J18" s="415">
        <v>0.58785740958142196</v>
      </c>
    </row>
    <row r="19" spans="1:10" ht="13" customHeight="1" x14ac:dyDescent="0.25">
      <c r="A19" s="210" t="s">
        <v>398</v>
      </c>
      <c r="B19" s="184">
        <v>2</v>
      </c>
      <c r="C19" s="190">
        <v>1.5336410978950601</v>
      </c>
      <c r="D19" s="407">
        <v>0.278566275299721</v>
      </c>
      <c r="E19" s="190">
        <v>2.0656873747205302</v>
      </c>
      <c r="F19" s="407">
        <v>0.56856598399301495</v>
      </c>
      <c r="G19" s="190">
        <v>1.5180120783636399</v>
      </c>
      <c r="H19" s="407">
        <v>0.267324052934449</v>
      </c>
      <c r="I19" s="190">
        <v>2.0023455238714698</v>
      </c>
      <c r="J19" s="415">
        <v>0.579058118760716</v>
      </c>
    </row>
    <row r="20" spans="1:10" ht="13" customHeight="1" x14ac:dyDescent="0.25">
      <c r="A20" s="26" t="s">
        <v>399</v>
      </c>
      <c r="B20" s="184">
        <v>2</v>
      </c>
      <c r="C20" s="190">
        <v>1.6605727825772501</v>
      </c>
      <c r="D20" s="407">
        <v>0.364565909158375</v>
      </c>
      <c r="E20" s="190">
        <v>2.9343165777650499</v>
      </c>
      <c r="F20" s="407">
        <v>0.71047148458631504</v>
      </c>
      <c r="G20" s="190">
        <v>1.65108019337042</v>
      </c>
      <c r="H20" s="407">
        <v>0.364610210190072</v>
      </c>
      <c r="I20" s="190">
        <v>3.02259374893515</v>
      </c>
      <c r="J20" s="415">
        <v>0.71730192007020499</v>
      </c>
    </row>
    <row r="21" spans="1:10" ht="13" customHeight="1" x14ac:dyDescent="0.25">
      <c r="A21" s="26" t="s">
        <v>400</v>
      </c>
      <c r="B21" s="184">
        <v>2</v>
      </c>
      <c r="C21" s="190">
        <v>0.96810350620247498</v>
      </c>
      <c r="D21" s="407">
        <v>0.14950908999363399</v>
      </c>
      <c r="E21" s="190">
        <v>1.5231080332461699</v>
      </c>
      <c r="F21" s="407">
        <v>0.21688318849819199</v>
      </c>
      <c r="G21" s="190">
        <v>0.97047138690920698</v>
      </c>
      <c r="H21" s="407">
        <v>0.15133793529593301</v>
      </c>
      <c r="I21" s="190">
        <v>1.5771565209218601</v>
      </c>
      <c r="J21" s="415">
        <v>0.22547777861336299</v>
      </c>
    </row>
    <row r="22" spans="1:10" ht="13" customHeight="1" x14ac:dyDescent="0.25">
      <c r="A22" s="26" t="s">
        <v>401</v>
      </c>
      <c r="B22" s="184">
        <v>2</v>
      </c>
      <c r="C22" s="190">
        <v>0.68388432648382502</v>
      </c>
      <c r="D22" s="407">
        <v>0.24660865566788101</v>
      </c>
      <c r="E22" s="190">
        <v>2.0584892107449102</v>
      </c>
      <c r="F22" s="407">
        <v>0.75053953958807695</v>
      </c>
      <c r="G22" s="190">
        <v>0.66527567808913302</v>
      </c>
      <c r="H22" s="407">
        <v>0.237083570306106</v>
      </c>
      <c r="I22" s="190">
        <v>2.1229615643684898</v>
      </c>
      <c r="J22" s="415">
        <v>0.80730784912752895</v>
      </c>
    </row>
    <row r="23" spans="1:10" ht="13" customHeight="1" x14ac:dyDescent="0.25">
      <c r="A23" s="26" t="s">
        <v>402</v>
      </c>
      <c r="B23" s="184">
        <v>2</v>
      </c>
      <c r="C23" s="190">
        <v>0.95469862537922501</v>
      </c>
      <c r="D23" s="407">
        <v>0.25673554640180501</v>
      </c>
      <c r="E23" s="190">
        <v>1.7877103621600801</v>
      </c>
      <c r="F23" s="407">
        <v>0.36739621495452801</v>
      </c>
      <c r="G23" s="190">
        <v>0.91775082452502299</v>
      </c>
      <c r="H23" s="407">
        <v>0.24834600749014099</v>
      </c>
      <c r="I23" s="190">
        <v>1.8326284462367299</v>
      </c>
      <c r="J23" s="415">
        <v>0.37942001385231899</v>
      </c>
    </row>
    <row r="24" spans="1:10" ht="13" customHeight="1" x14ac:dyDescent="0.25">
      <c r="A24" s="26" t="s">
        <v>403</v>
      </c>
      <c r="B24" s="184">
        <v>2</v>
      </c>
      <c r="C24" s="190">
        <v>1.28869060120234</v>
      </c>
      <c r="D24" s="407">
        <v>0.28042918883458601</v>
      </c>
      <c r="E24" s="190">
        <v>2.2172528628932699</v>
      </c>
      <c r="F24" s="407">
        <v>0.57337049580821298</v>
      </c>
      <c r="G24" s="190">
        <v>1.20601672967823</v>
      </c>
      <c r="H24" s="407">
        <v>0.27000115195979602</v>
      </c>
      <c r="I24" s="190">
        <v>2.2256974909391101</v>
      </c>
      <c r="J24" s="415">
        <v>0.57318456956947705</v>
      </c>
    </row>
    <row r="25" spans="1:10" ht="13" customHeight="1" x14ac:dyDescent="0.25">
      <c r="A25" s="26" t="s">
        <v>404</v>
      </c>
      <c r="B25" s="184">
        <v>2</v>
      </c>
      <c r="C25" s="190">
        <v>1.1482932936141701</v>
      </c>
      <c r="D25" s="407">
        <v>0.18769747421633701</v>
      </c>
      <c r="E25" s="190">
        <v>2.2002860845790502</v>
      </c>
      <c r="F25" s="407">
        <v>0.37246491463709402</v>
      </c>
      <c r="G25" s="190">
        <v>1.14410418848891</v>
      </c>
      <c r="H25" s="407">
        <v>0.187352031840258</v>
      </c>
      <c r="I25" s="190">
        <v>2.1856616516963099</v>
      </c>
      <c r="J25" s="415">
        <v>0.37866933394213198</v>
      </c>
    </row>
    <row r="26" spans="1:10" ht="13" customHeight="1" x14ac:dyDescent="0.25">
      <c r="A26" s="26" t="s">
        <v>405</v>
      </c>
      <c r="B26" s="184">
        <v>2</v>
      </c>
      <c r="C26" s="190">
        <v>1.4330875698880099</v>
      </c>
      <c r="D26" s="407">
        <v>0.35641028856113299</v>
      </c>
      <c r="E26" s="190">
        <v>1.6329037568759299</v>
      </c>
      <c r="F26" s="407">
        <v>0.49564616970411401</v>
      </c>
      <c r="G26" s="190">
        <v>1.4860349151152401</v>
      </c>
      <c r="H26" s="407">
        <v>0.40365798664754499</v>
      </c>
      <c r="I26" s="190">
        <v>1.7971027390288501</v>
      </c>
      <c r="J26" s="415">
        <v>0.58661000287820997</v>
      </c>
    </row>
    <row r="27" spans="1:10" ht="13" customHeight="1" x14ac:dyDescent="0.25">
      <c r="A27" s="26" t="s">
        <v>406</v>
      </c>
      <c r="B27" s="184">
        <v>2</v>
      </c>
      <c r="C27" s="190">
        <v>0.99829545105170803</v>
      </c>
      <c r="D27" s="407">
        <v>9.6284894767448906E-2</v>
      </c>
      <c r="E27" s="190">
        <v>2.2382369441100201</v>
      </c>
      <c r="F27" s="407">
        <v>0.33686406933937402</v>
      </c>
      <c r="G27" s="190">
        <v>0.99712607440249001</v>
      </c>
      <c r="H27" s="407">
        <v>9.7455953727846406E-2</v>
      </c>
      <c r="I27" s="190">
        <v>2.0069983981937098</v>
      </c>
      <c r="J27" s="415">
        <v>0.305949751393777</v>
      </c>
    </row>
    <row r="28" spans="1:10" ht="13" customHeight="1" x14ac:dyDescent="0.25">
      <c r="A28" s="26" t="s">
        <v>407</v>
      </c>
      <c r="B28" s="184">
        <v>2</v>
      </c>
      <c r="C28" s="190">
        <v>1.0654656461382099</v>
      </c>
      <c r="D28" s="407">
        <v>0.36198947643749402</v>
      </c>
      <c r="E28" s="190">
        <v>2.59729682317412</v>
      </c>
      <c r="F28" s="407">
        <v>0.67988869604340296</v>
      </c>
      <c r="G28" s="190">
        <v>1.0516911674532501</v>
      </c>
      <c r="H28" s="407">
        <v>0.380962402276871</v>
      </c>
      <c r="I28" s="190">
        <v>2.5702179547083501</v>
      </c>
      <c r="J28" s="415">
        <v>0.69667240761729399</v>
      </c>
    </row>
    <row r="29" spans="1:10" ht="13" customHeight="1" x14ac:dyDescent="0.25">
      <c r="A29" s="26" t="s">
        <v>408</v>
      </c>
      <c r="B29" s="184">
        <v>2</v>
      </c>
      <c r="C29" s="190">
        <v>1.00205410819429</v>
      </c>
      <c r="D29" s="407">
        <v>0.150663696168368</v>
      </c>
      <c r="E29" s="190">
        <v>2.1634518756999102</v>
      </c>
      <c r="F29" s="407">
        <v>0.39199684983647498</v>
      </c>
      <c r="G29" s="190">
        <v>1.0716082039556101</v>
      </c>
      <c r="H29" s="407">
        <v>0.169222988953944</v>
      </c>
      <c r="I29" s="190">
        <v>1.93961075672779</v>
      </c>
      <c r="J29" s="415">
        <v>0.35137269451900099</v>
      </c>
    </row>
    <row r="30" spans="1:10" ht="13" customHeight="1" x14ac:dyDescent="0.25">
      <c r="A30" s="26" t="s">
        <v>409</v>
      </c>
      <c r="B30" s="184">
        <v>2</v>
      </c>
      <c r="C30" s="190">
        <v>1.1967122476154399</v>
      </c>
      <c r="D30" s="407">
        <v>0.18423659145485799</v>
      </c>
      <c r="E30" s="190">
        <v>1.3301531606463399</v>
      </c>
      <c r="F30" s="407">
        <v>0.22319730553520201</v>
      </c>
      <c r="G30" s="190">
        <v>1.13458328420568</v>
      </c>
      <c r="H30" s="407">
        <v>0.17118099626474201</v>
      </c>
      <c r="I30" s="190">
        <v>1.33978227575441</v>
      </c>
      <c r="J30" s="415">
        <v>0.21731129265310201</v>
      </c>
    </row>
    <row r="31" spans="1:10" ht="13" customHeight="1" x14ac:dyDescent="0.25">
      <c r="A31" s="26" t="s">
        <v>410</v>
      </c>
      <c r="B31" s="184">
        <v>2</v>
      </c>
      <c r="C31" s="190">
        <v>1.3044958394492101</v>
      </c>
      <c r="D31" s="407">
        <v>0.235149611407865</v>
      </c>
      <c r="E31" s="190">
        <v>1.8980849287871899</v>
      </c>
      <c r="F31" s="407">
        <v>0.51109363714016698</v>
      </c>
      <c r="G31" s="190">
        <v>1.31567845798975</v>
      </c>
      <c r="H31" s="407">
        <v>0.23808374874034899</v>
      </c>
      <c r="I31" s="190">
        <v>1.92525419217162</v>
      </c>
      <c r="J31" s="415">
        <v>0.53016493394103004</v>
      </c>
    </row>
    <row r="32" spans="1:10" ht="13" customHeight="1" x14ac:dyDescent="0.25">
      <c r="A32" s="26" t="s">
        <v>411</v>
      </c>
      <c r="B32" s="184">
        <v>2</v>
      </c>
      <c r="C32" s="190">
        <v>0.90380639409436703</v>
      </c>
      <c r="D32" s="407">
        <v>0.15300114687671901</v>
      </c>
      <c r="E32" s="190">
        <v>2.2970100104568201</v>
      </c>
      <c r="F32" s="407">
        <v>0.36912600058591699</v>
      </c>
      <c r="G32" s="190">
        <v>0.92841444650657501</v>
      </c>
      <c r="H32" s="407">
        <v>0.15828423489099799</v>
      </c>
      <c r="I32" s="190">
        <v>2.3846230572363298</v>
      </c>
      <c r="J32" s="415">
        <v>0.392241178916027</v>
      </c>
    </row>
    <row r="33" spans="1:10" ht="13" customHeight="1" x14ac:dyDescent="0.25">
      <c r="A33" s="26" t="s">
        <v>412</v>
      </c>
      <c r="B33" s="184">
        <v>2</v>
      </c>
      <c r="C33" s="190">
        <v>1.03142936562298</v>
      </c>
      <c r="D33" s="407">
        <v>0.27061107902491899</v>
      </c>
      <c r="E33" s="190">
        <v>1.50165201347083</v>
      </c>
      <c r="F33" s="407">
        <v>0.55244383372261996</v>
      </c>
      <c r="G33" s="190">
        <v>0.92589359051997</v>
      </c>
      <c r="H33" s="407">
        <v>0.23182218974891899</v>
      </c>
      <c r="I33" s="190">
        <v>1.4399166287212</v>
      </c>
      <c r="J33" s="415">
        <v>0.54400513110827697</v>
      </c>
    </row>
    <row r="34" spans="1:10" ht="13" customHeight="1" x14ac:dyDescent="0.25">
      <c r="A34" s="26" t="s">
        <v>413</v>
      </c>
      <c r="B34" s="184">
        <v>2</v>
      </c>
      <c r="C34" s="190">
        <v>1.0602608983822299</v>
      </c>
      <c r="D34" s="407">
        <v>0.21932328780823901</v>
      </c>
      <c r="E34" s="190">
        <v>1.48606632444985</v>
      </c>
      <c r="F34" s="407">
        <v>0.36012078319799801</v>
      </c>
      <c r="G34" s="190">
        <v>1.0237473972134199</v>
      </c>
      <c r="H34" s="407">
        <v>0.21575237723412999</v>
      </c>
      <c r="I34" s="190">
        <v>1.45522010536615</v>
      </c>
      <c r="J34" s="415">
        <v>0.35901034075968502</v>
      </c>
    </row>
    <row r="35" spans="1:10" ht="13" customHeight="1" x14ac:dyDescent="0.25">
      <c r="A35" s="26" t="s">
        <v>414</v>
      </c>
      <c r="B35" s="184">
        <v>2</v>
      </c>
      <c r="C35" s="190">
        <v>1.0524622977362099</v>
      </c>
      <c r="D35" s="407">
        <v>0.13729965219177201</v>
      </c>
      <c r="E35" s="190">
        <v>1.5249771047313601</v>
      </c>
      <c r="F35" s="407">
        <v>0.26942032193136101</v>
      </c>
      <c r="G35" s="190">
        <v>1.0729729108071899</v>
      </c>
      <c r="H35" s="407">
        <v>0.14258663666534999</v>
      </c>
      <c r="I35" s="190">
        <v>1.46385388410574</v>
      </c>
      <c r="J35" s="415">
        <v>0.26387102119100603</v>
      </c>
    </row>
    <row r="36" spans="1:10" ht="13" customHeight="1" x14ac:dyDescent="0.25">
      <c r="A36" s="26" t="s">
        <v>415</v>
      </c>
      <c r="B36" s="184">
        <v>2</v>
      </c>
      <c r="C36" s="190">
        <v>1.17602823949493</v>
      </c>
      <c r="D36" s="407">
        <v>0.177768865468897</v>
      </c>
      <c r="E36" s="190">
        <v>1.75684476236733</v>
      </c>
      <c r="F36" s="407">
        <v>0.27242104664883998</v>
      </c>
      <c r="G36" s="190">
        <v>1.0981646476962901</v>
      </c>
      <c r="H36" s="407">
        <v>0.16662028179256999</v>
      </c>
      <c r="I36" s="190">
        <v>1.6742426097393599</v>
      </c>
      <c r="J36" s="415">
        <v>0.25957787026520102</v>
      </c>
    </row>
    <row r="37" spans="1:10" ht="13" customHeight="1" x14ac:dyDescent="0.25">
      <c r="A37" s="26" t="s">
        <v>416</v>
      </c>
      <c r="B37" s="184">
        <v>2</v>
      </c>
      <c r="C37" s="190">
        <v>0.82019272483416505</v>
      </c>
      <c r="D37" s="407">
        <v>0.13330406497789701</v>
      </c>
      <c r="E37" s="190">
        <v>2.0293918898950301</v>
      </c>
      <c r="F37" s="407">
        <v>0.25132999170570602</v>
      </c>
      <c r="G37" s="190">
        <v>0.79092008556626503</v>
      </c>
      <c r="H37" s="407">
        <v>0.13546368538468301</v>
      </c>
      <c r="I37" s="190">
        <v>2.0232379234314601</v>
      </c>
      <c r="J37" s="415">
        <v>0.25608464442587398</v>
      </c>
    </row>
    <row r="38" spans="1:10" ht="13" customHeight="1" x14ac:dyDescent="0.25">
      <c r="A38" s="26" t="s">
        <v>417</v>
      </c>
      <c r="B38" s="184">
        <v>2</v>
      </c>
      <c r="C38" s="190">
        <v>1.2952710359444499</v>
      </c>
      <c r="D38" s="407">
        <v>0.21519970000355701</v>
      </c>
      <c r="E38" s="190">
        <v>1.4506971215890401</v>
      </c>
      <c r="F38" s="407">
        <v>0.24106076281316099</v>
      </c>
      <c r="G38" s="190">
        <v>1.20611947840855</v>
      </c>
      <c r="H38" s="407">
        <v>0.204374197214889</v>
      </c>
      <c r="I38" s="190">
        <v>1.4885104264592599</v>
      </c>
      <c r="J38" s="415">
        <v>0.25396885411068898</v>
      </c>
    </row>
    <row r="39" spans="1:10" ht="13" customHeight="1" x14ac:dyDescent="0.25">
      <c r="A39" s="26" t="s">
        <v>418</v>
      </c>
      <c r="B39" s="184">
        <v>2</v>
      </c>
      <c r="C39" s="190">
        <v>1.3180746976225099</v>
      </c>
      <c r="D39" s="407">
        <v>0.25530468257736999</v>
      </c>
      <c r="E39" s="190">
        <v>1.87198018870317</v>
      </c>
      <c r="F39" s="407">
        <v>0.29445514502385001</v>
      </c>
      <c r="G39" s="190">
        <v>1.2439517838515901</v>
      </c>
      <c r="H39" s="407">
        <v>0.23530672351948101</v>
      </c>
      <c r="I39" s="190">
        <v>1.84718223929161</v>
      </c>
      <c r="J39" s="415">
        <v>0.29624771731955102</v>
      </c>
    </row>
    <row r="40" spans="1:10" ht="13" customHeight="1" x14ac:dyDescent="0.25">
      <c r="A40" s="26" t="s">
        <v>419</v>
      </c>
      <c r="B40" s="184">
        <v>2</v>
      </c>
      <c r="C40" s="190">
        <v>1.31465676461059</v>
      </c>
      <c r="D40" s="407">
        <v>0.239256505007126</v>
      </c>
      <c r="E40" s="190">
        <v>2.6964139935360798</v>
      </c>
      <c r="F40" s="407">
        <v>0.46345995728438999</v>
      </c>
      <c r="G40" s="190">
        <v>1.31565608178231</v>
      </c>
      <c r="H40" s="407">
        <v>0.235850323448664</v>
      </c>
      <c r="I40" s="190">
        <v>2.66917620404939</v>
      </c>
      <c r="J40" s="415">
        <v>0.46435085855186797</v>
      </c>
    </row>
    <row r="41" spans="1:10" ht="13" customHeight="1" x14ac:dyDescent="0.25">
      <c r="A41" s="26" t="s">
        <v>420</v>
      </c>
      <c r="B41" s="184">
        <v>2</v>
      </c>
      <c r="C41" s="190">
        <v>1.0117008786569901</v>
      </c>
      <c r="D41" s="407">
        <v>0.16960458091380701</v>
      </c>
      <c r="E41" s="190">
        <v>2.3637367402564902</v>
      </c>
      <c r="F41" s="407">
        <v>0.29410757345961702</v>
      </c>
      <c r="G41" s="190">
        <v>1.09018574609075</v>
      </c>
      <c r="H41" s="407">
        <v>0.19875030991352199</v>
      </c>
      <c r="I41" s="190">
        <v>2.2378977318227302</v>
      </c>
      <c r="J41" s="415">
        <v>0.28667920085559701</v>
      </c>
    </row>
    <row r="42" spans="1:10" ht="13" customHeight="1" x14ac:dyDescent="0.25">
      <c r="A42" s="26" t="s">
        <v>421</v>
      </c>
      <c r="B42" s="184">
        <v>2</v>
      </c>
      <c r="C42" s="190">
        <v>1.2533969440770401</v>
      </c>
      <c r="D42" s="407">
        <v>0.242149472230862</v>
      </c>
      <c r="E42" s="190">
        <v>2.8588442716593199</v>
      </c>
      <c r="F42" s="407">
        <v>0.59586626131822296</v>
      </c>
      <c r="G42" s="190">
        <v>1.1915358568865999</v>
      </c>
      <c r="H42" s="407">
        <v>0.23454519364794599</v>
      </c>
      <c r="I42" s="190">
        <v>2.6573515076365202</v>
      </c>
      <c r="J42" s="415">
        <v>0.56332252087901302</v>
      </c>
    </row>
    <row r="43" spans="1:10" ht="13" customHeight="1" x14ac:dyDescent="0.25">
      <c r="A43" s="26" t="s">
        <v>422</v>
      </c>
      <c r="B43" s="184">
        <v>2</v>
      </c>
      <c r="C43" s="190">
        <v>1.1336641127743601</v>
      </c>
      <c r="D43" s="407">
        <v>0.29689483382420001</v>
      </c>
      <c r="E43" s="190">
        <v>1.4573043258812299</v>
      </c>
      <c r="F43" s="407">
        <v>0.31664928473342502</v>
      </c>
      <c r="G43" s="190">
        <v>1.14532258996346</v>
      </c>
      <c r="H43" s="407">
        <v>0.30301266917527803</v>
      </c>
      <c r="I43" s="190">
        <v>1.44759975229688</v>
      </c>
      <c r="J43" s="415">
        <v>0.31582719054886399</v>
      </c>
    </row>
    <row r="44" spans="1:10" ht="13" customHeight="1" x14ac:dyDescent="0.25">
      <c r="A44" s="26" t="s">
        <v>423</v>
      </c>
      <c r="B44" s="184">
        <v>2</v>
      </c>
      <c r="C44" s="190">
        <v>1.06243393029818</v>
      </c>
      <c r="D44" s="407">
        <v>0.218380997946547</v>
      </c>
      <c r="E44" s="190">
        <v>1.3767422400375</v>
      </c>
      <c r="F44" s="407">
        <v>0.177900708391658</v>
      </c>
      <c r="G44" s="190">
        <v>1.0800520767481701</v>
      </c>
      <c r="H44" s="407">
        <v>0.22000236938936599</v>
      </c>
      <c r="I44" s="190">
        <v>1.38134696112225</v>
      </c>
      <c r="J44" s="415">
        <v>0.180312160467275</v>
      </c>
    </row>
    <row r="45" spans="1:10" ht="13" customHeight="1" x14ac:dyDescent="0.25">
      <c r="A45" s="26" t="s">
        <v>424</v>
      </c>
      <c r="B45" s="184">
        <v>2</v>
      </c>
      <c r="C45" s="190">
        <v>1.10803830392795</v>
      </c>
      <c r="D45" s="407">
        <v>0.216351566957727</v>
      </c>
      <c r="E45" s="190">
        <v>2.2119653008192399</v>
      </c>
      <c r="F45" s="407">
        <v>0.33371802614436102</v>
      </c>
      <c r="G45" s="190">
        <v>1.06531492155973</v>
      </c>
      <c r="H45" s="407">
        <v>0.21472963358910599</v>
      </c>
      <c r="I45" s="190">
        <v>2.1878507574950201</v>
      </c>
      <c r="J45" s="415">
        <v>0.33482876638631298</v>
      </c>
    </row>
    <row r="46" spans="1:10" ht="13" customHeight="1" x14ac:dyDescent="0.25">
      <c r="A46" s="26" t="s">
        <v>425</v>
      </c>
      <c r="B46" s="184">
        <v>2</v>
      </c>
      <c r="C46" s="190">
        <v>1.02307058810523</v>
      </c>
      <c r="D46" s="407">
        <v>0.23393022726856999</v>
      </c>
      <c r="E46" s="190">
        <v>1.6214544899740999</v>
      </c>
      <c r="F46" s="407">
        <v>0.302725686768056</v>
      </c>
      <c r="G46" s="190">
        <v>1.04757437148933</v>
      </c>
      <c r="H46" s="407">
        <v>0.24421241724045101</v>
      </c>
      <c r="I46" s="190">
        <v>1.6559229587734099</v>
      </c>
      <c r="J46" s="415">
        <v>0.30945811310226901</v>
      </c>
    </row>
    <row r="47" spans="1:10" ht="13" customHeight="1" x14ac:dyDescent="0.25">
      <c r="A47" s="26" t="s">
        <v>426</v>
      </c>
      <c r="B47" s="184">
        <v>2</v>
      </c>
      <c r="C47" s="190">
        <v>1.6460409942146601</v>
      </c>
      <c r="D47" s="407">
        <v>0.240669367205983</v>
      </c>
      <c r="E47" s="190">
        <v>2.5055028429653801</v>
      </c>
      <c r="F47" s="407">
        <v>0.45042636573728101</v>
      </c>
      <c r="G47" s="190">
        <v>1.6314448822187</v>
      </c>
      <c r="H47" s="407">
        <v>0.23648851533889501</v>
      </c>
      <c r="I47" s="190">
        <v>2.4985098274801301</v>
      </c>
      <c r="J47" s="415">
        <v>0.45445286287692099</v>
      </c>
    </row>
    <row r="48" spans="1:10" ht="13" customHeight="1" x14ac:dyDescent="0.25">
      <c r="A48" s="26" t="s">
        <v>427</v>
      </c>
      <c r="B48" s="184">
        <v>2</v>
      </c>
      <c r="C48" s="190">
        <v>1.50681537145759</v>
      </c>
      <c r="D48" s="407">
        <v>0.23354311363831601</v>
      </c>
      <c r="E48" s="190">
        <v>1.5066139507840599</v>
      </c>
      <c r="F48" s="407">
        <v>0.22083726675652199</v>
      </c>
      <c r="G48" s="190">
        <v>1.50532625151821</v>
      </c>
      <c r="H48" s="407">
        <v>0.23713016746715901</v>
      </c>
      <c r="I48" s="190">
        <v>1.46555602194933</v>
      </c>
      <c r="J48" s="415">
        <v>0.21666371125788</v>
      </c>
    </row>
    <row r="49" spans="1:10" ht="13" customHeight="1" x14ac:dyDescent="0.25">
      <c r="A49" s="26" t="s">
        <v>428</v>
      </c>
      <c r="B49" s="184">
        <v>2</v>
      </c>
      <c r="C49" s="190">
        <v>1.06563732236519</v>
      </c>
      <c r="D49" s="407">
        <v>0.22351261433719199</v>
      </c>
      <c r="E49" s="190">
        <v>1.4626293738921701</v>
      </c>
      <c r="F49" s="407">
        <v>0.20722730813836601</v>
      </c>
      <c r="G49" s="190">
        <v>1.0659291544998599</v>
      </c>
      <c r="H49" s="407">
        <v>0.22523051891825799</v>
      </c>
      <c r="I49" s="190">
        <v>1.5158537187794601</v>
      </c>
      <c r="J49" s="415">
        <v>0.22868383909839701</v>
      </c>
    </row>
    <row r="50" spans="1:10" ht="13" customHeight="1" x14ac:dyDescent="0.25">
      <c r="A50" s="26" t="s">
        <v>429</v>
      </c>
      <c r="B50" s="184">
        <v>2</v>
      </c>
      <c r="C50" s="190">
        <v>1.01604053491905</v>
      </c>
      <c r="D50" s="407">
        <v>0.14333000885342601</v>
      </c>
      <c r="E50" s="190">
        <v>1.1871396416740301</v>
      </c>
      <c r="F50" s="407">
        <v>0.15593718449576899</v>
      </c>
      <c r="G50" s="190">
        <v>1.01606683444906</v>
      </c>
      <c r="H50" s="407">
        <v>0.144331061448362</v>
      </c>
      <c r="I50" s="190">
        <v>1.1799417846226099</v>
      </c>
      <c r="J50" s="415">
        <v>0.156172845197217</v>
      </c>
    </row>
    <row r="51" spans="1:10" ht="13" customHeight="1" x14ac:dyDescent="0.25">
      <c r="A51" s="26" t="s">
        <v>430</v>
      </c>
      <c r="B51" s="184">
        <v>2</v>
      </c>
      <c r="C51" s="190">
        <v>1.20618010137219</v>
      </c>
      <c r="D51" s="407">
        <v>0.176479971320742</v>
      </c>
      <c r="E51" s="190">
        <v>1.62257524287337</v>
      </c>
      <c r="F51" s="407">
        <v>0.23385541264659301</v>
      </c>
      <c r="G51" s="190">
        <v>1.1850047990883099</v>
      </c>
      <c r="H51" s="407">
        <v>0.17524359068225401</v>
      </c>
      <c r="I51" s="190">
        <v>1.65106332840926</v>
      </c>
      <c r="J51" s="415">
        <v>0.24053783726431399</v>
      </c>
    </row>
    <row r="52" spans="1:10" ht="13" customHeight="1" x14ac:dyDescent="0.25">
      <c r="A52" s="26" t="s">
        <v>431</v>
      </c>
      <c r="B52" s="184">
        <v>2</v>
      </c>
      <c r="C52" s="190">
        <v>1.4605423634177299</v>
      </c>
      <c r="D52" s="407">
        <v>0.26663877739711001</v>
      </c>
      <c r="E52" s="190">
        <v>3.92230208023709</v>
      </c>
      <c r="F52" s="407">
        <v>0.83651327972407996</v>
      </c>
      <c r="G52" s="190">
        <v>1.44886831538161</v>
      </c>
      <c r="H52" s="407">
        <v>0.26369463391335501</v>
      </c>
      <c r="I52" s="190">
        <v>3.8501726295517802</v>
      </c>
      <c r="J52" s="415">
        <v>0.84344277913170795</v>
      </c>
    </row>
    <row r="53" spans="1:10" ht="13" customHeight="1" x14ac:dyDescent="0.25">
      <c r="A53" s="26" t="s">
        <v>432</v>
      </c>
      <c r="B53" s="184">
        <v>2</v>
      </c>
      <c r="C53" s="190">
        <v>1.0408829934555599</v>
      </c>
      <c r="D53" s="407">
        <v>0.12370129153069</v>
      </c>
      <c r="E53" s="190">
        <v>2.4993194396934002</v>
      </c>
      <c r="F53" s="407">
        <v>0.35752371411537798</v>
      </c>
      <c r="G53" s="190">
        <v>1.0556257424287301</v>
      </c>
      <c r="H53" s="407">
        <v>0.135961596613552</v>
      </c>
      <c r="I53" s="190">
        <v>2.35781137969688</v>
      </c>
      <c r="J53" s="415">
        <v>0.34342274727537803</v>
      </c>
    </row>
    <row r="54" spans="1:10" ht="13" customHeight="1" x14ac:dyDescent="0.25">
      <c r="A54" s="26" t="s">
        <v>433</v>
      </c>
      <c r="B54" s="184">
        <v>2</v>
      </c>
      <c r="C54" s="190">
        <v>1.4012398456118</v>
      </c>
      <c r="D54" s="407">
        <v>0.27871281864616398</v>
      </c>
      <c r="E54" s="190">
        <v>1.6497604310976</v>
      </c>
      <c r="F54" s="407">
        <v>0.392433598199462</v>
      </c>
      <c r="G54" s="190">
        <v>1.4287983678679199</v>
      </c>
      <c r="H54" s="407">
        <v>0.29449241882734101</v>
      </c>
      <c r="I54" s="190">
        <v>1.59388293555989</v>
      </c>
      <c r="J54" s="415">
        <v>0.38142440120492599</v>
      </c>
    </row>
    <row r="55" spans="1:10" ht="13" customHeight="1" x14ac:dyDescent="0.25">
      <c r="A55" s="26" t="s">
        <v>434</v>
      </c>
      <c r="B55" s="184">
        <v>2</v>
      </c>
      <c r="C55" s="190">
        <v>1.9288882477684399</v>
      </c>
      <c r="D55" s="407">
        <v>0.495687099562233</v>
      </c>
      <c r="E55" s="190">
        <v>3.6626358873084102</v>
      </c>
      <c r="F55" s="407">
        <v>1.3067979228712701</v>
      </c>
      <c r="G55" s="190">
        <v>1.9557443366298399</v>
      </c>
      <c r="H55" s="407">
        <v>0.48964192162376002</v>
      </c>
      <c r="I55" s="190">
        <v>3.6120116985328101</v>
      </c>
      <c r="J55" s="415">
        <v>1.28996196995611</v>
      </c>
    </row>
    <row r="56" spans="1:10" ht="13" customHeight="1" x14ac:dyDescent="0.25">
      <c r="A56" s="26" t="s">
        <v>435</v>
      </c>
      <c r="B56" s="184">
        <v>2</v>
      </c>
      <c r="C56" s="190">
        <v>1.4368281245238801</v>
      </c>
      <c r="D56" s="407">
        <v>0.17664090092148699</v>
      </c>
      <c r="E56" s="190">
        <v>1.84790365513099</v>
      </c>
      <c r="F56" s="407">
        <v>0.208836951255648</v>
      </c>
      <c r="G56" s="190">
        <v>1.45999232597929</v>
      </c>
      <c r="H56" s="407">
        <v>0.18471957695723601</v>
      </c>
      <c r="I56" s="190">
        <v>1.7417392603255499</v>
      </c>
      <c r="J56" s="415">
        <v>0.202841426496015</v>
      </c>
    </row>
    <row r="57" spans="1:10" ht="13" customHeight="1" x14ac:dyDescent="0.25">
      <c r="A57" s="26" t="s">
        <v>436</v>
      </c>
      <c r="B57" s="184">
        <v>2</v>
      </c>
      <c r="C57" s="190">
        <v>0.87769760297964206</v>
      </c>
      <c r="D57" s="407">
        <v>0.195185204120293</v>
      </c>
      <c r="E57" s="190">
        <v>1.35491177072592</v>
      </c>
      <c r="F57" s="407">
        <v>0.34853879181588698</v>
      </c>
      <c r="G57" s="190">
        <v>0.781025005752087</v>
      </c>
      <c r="H57" s="407">
        <v>0.199902886580063</v>
      </c>
      <c r="I57" s="190">
        <v>1.3114703785956601</v>
      </c>
      <c r="J57" s="415">
        <v>0.366934691519818</v>
      </c>
    </row>
    <row r="58" spans="1:10" ht="13" customHeight="1" x14ac:dyDescent="0.25">
      <c r="A58" s="26" t="s">
        <v>437</v>
      </c>
      <c r="B58" s="184">
        <v>2</v>
      </c>
      <c r="C58" s="190">
        <v>1.24407939070483</v>
      </c>
      <c r="D58" s="407">
        <v>0.182074770167787</v>
      </c>
      <c r="E58" s="190">
        <v>1.3092324947232601</v>
      </c>
      <c r="F58" s="407">
        <v>0.18261105165743899</v>
      </c>
      <c r="G58" s="190">
        <v>1.24805153061799</v>
      </c>
      <c r="H58" s="407">
        <v>0.18228123579588201</v>
      </c>
      <c r="I58" s="190">
        <v>1.3562986254351801</v>
      </c>
      <c r="J58" s="415">
        <v>0.19066163333545</v>
      </c>
    </row>
    <row r="59" spans="1:10" ht="13" customHeight="1" x14ac:dyDescent="0.25">
      <c r="A59" s="26" t="s">
        <v>438</v>
      </c>
      <c r="B59" s="184">
        <v>2</v>
      </c>
      <c r="C59" s="190">
        <v>1.8954407791037799</v>
      </c>
      <c r="D59" s="407">
        <v>0.489455006157549</v>
      </c>
      <c r="E59" s="190">
        <v>2.3264155032060501</v>
      </c>
      <c r="F59" s="407">
        <v>0.47880712002300102</v>
      </c>
      <c r="G59" s="190">
        <v>2.0826529347360001</v>
      </c>
      <c r="H59" s="407">
        <v>0.47293040222115601</v>
      </c>
      <c r="I59" s="190">
        <v>2.4126828400849498</v>
      </c>
      <c r="J59" s="415">
        <v>0.50832334542041602</v>
      </c>
    </row>
    <row r="60" spans="1:10" ht="13" customHeight="1" x14ac:dyDescent="0.25">
      <c r="A60" s="26" t="s">
        <v>439</v>
      </c>
      <c r="B60" s="184">
        <v>2</v>
      </c>
      <c r="C60" s="190">
        <v>1.8895811090572601</v>
      </c>
      <c r="D60" s="407">
        <v>0.54562925320133204</v>
      </c>
      <c r="E60" s="190">
        <v>2.81535618786718</v>
      </c>
      <c r="F60" s="407">
        <v>1.3030653645449499</v>
      </c>
      <c r="G60" s="190">
        <v>1.8508743624775601</v>
      </c>
      <c r="H60" s="407">
        <v>0.51432241232600096</v>
      </c>
      <c r="I60" s="190">
        <v>2.9797800260260301</v>
      </c>
      <c r="J60" s="415">
        <v>1.4376708641187099</v>
      </c>
    </row>
    <row r="61" spans="1:10" ht="13" customHeight="1" x14ac:dyDescent="0.25">
      <c r="A61" s="26" t="s">
        <v>440</v>
      </c>
      <c r="B61" s="184">
        <v>2</v>
      </c>
      <c r="C61" s="190">
        <v>1.00384473473983</v>
      </c>
      <c r="D61" s="407">
        <v>0.12660480729815701</v>
      </c>
      <c r="E61" s="190">
        <v>1.90365130329503</v>
      </c>
      <c r="F61" s="407">
        <v>0.23615824501968399</v>
      </c>
      <c r="G61" s="190">
        <v>1.00383107152974</v>
      </c>
      <c r="H61" s="407">
        <v>0.12898678637138999</v>
      </c>
      <c r="I61" s="190">
        <v>1.89850682753377</v>
      </c>
      <c r="J61" s="415">
        <v>0.23596654201915401</v>
      </c>
    </row>
    <row r="62" spans="1:10" ht="13" customHeight="1" x14ac:dyDescent="0.25">
      <c r="A62" s="26" t="s">
        <v>441</v>
      </c>
      <c r="B62" s="184">
        <v>2</v>
      </c>
      <c r="C62" s="190">
        <v>0.965954298406832</v>
      </c>
      <c r="D62" s="407">
        <v>0.12177397386151299</v>
      </c>
      <c r="E62" s="190">
        <v>1.56036381033049</v>
      </c>
      <c r="F62" s="407">
        <v>0.17939730969015599</v>
      </c>
      <c r="G62" s="190">
        <v>0.96909669772599005</v>
      </c>
      <c r="H62" s="407">
        <v>0.122355474369452</v>
      </c>
      <c r="I62" s="190">
        <v>1.54913964219234</v>
      </c>
      <c r="J62" s="415">
        <v>0.17507361988418799</v>
      </c>
    </row>
    <row r="63" spans="1:10" ht="13" customHeight="1" x14ac:dyDescent="0.25">
      <c r="A63" s="211" t="s">
        <v>442</v>
      </c>
      <c r="B63" s="185">
        <v>2</v>
      </c>
      <c r="C63" s="191">
        <v>1.1849260158514401</v>
      </c>
      <c r="D63" s="408">
        <v>4.5910160959722203E-2</v>
      </c>
      <c r="E63" s="191">
        <v>1.9796948111084101</v>
      </c>
      <c r="F63" s="408">
        <v>9.1906903114602603E-2</v>
      </c>
      <c r="G63" s="191">
        <v>1.16971665437054</v>
      </c>
      <c r="H63" s="408">
        <v>4.5510579672095597E-2</v>
      </c>
      <c r="I63" s="191">
        <v>1.9449605467289099</v>
      </c>
      <c r="J63" s="417">
        <v>9.5168719290987205E-2</v>
      </c>
    </row>
    <row r="64" spans="1:10" ht="13" customHeight="1" x14ac:dyDescent="0.25">
      <c r="A64" s="212" t="s">
        <v>443</v>
      </c>
      <c r="B64" s="186">
        <v>2</v>
      </c>
      <c r="C64" s="192">
        <v>1.22562736422995</v>
      </c>
      <c r="D64" s="409">
        <v>6.5320046210505606E-2</v>
      </c>
      <c r="E64" s="192">
        <v>1.84919348310237</v>
      </c>
      <c r="F64" s="409">
        <v>0.111025160539863</v>
      </c>
      <c r="G64" s="192">
        <v>1.2368912728807899</v>
      </c>
      <c r="H64" s="409">
        <v>6.7378234585857497E-2</v>
      </c>
      <c r="I64" s="192">
        <v>1.81441449986064</v>
      </c>
      <c r="J64" s="418">
        <v>0.113006898514521</v>
      </c>
    </row>
    <row r="65" spans="1:10" ht="13" customHeight="1" x14ac:dyDescent="0.25">
      <c r="A65" s="213" t="s">
        <v>444</v>
      </c>
      <c r="B65" s="187">
        <v>2</v>
      </c>
      <c r="C65" s="193">
        <v>1.2201028944385699</v>
      </c>
      <c r="D65" s="410">
        <v>3.5904529664512699E-2</v>
      </c>
      <c r="E65" s="193">
        <v>2.00634188185541</v>
      </c>
      <c r="F65" s="410">
        <v>6.7662356717510197E-2</v>
      </c>
      <c r="G65" s="193">
        <v>1.2130182511115</v>
      </c>
      <c r="H65" s="410">
        <v>3.5798881532345297E-2</v>
      </c>
      <c r="I65" s="193">
        <v>1.9840181714584399</v>
      </c>
      <c r="J65" s="419">
        <v>6.9284089778283195E-2</v>
      </c>
    </row>
    <row r="66" spans="1:10" ht="13" customHeight="1" x14ac:dyDescent="0.25">
      <c r="A66" s="26" t="s">
        <v>445</v>
      </c>
      <c r="B66" s="184">
        <v>2</v>
      </c>
      <c r="C66" s="190">
        <v>1.79550458910182</v>
      </c>
      <c r="D66" s="407">
        <v>0.52909805921571995</v>
      </c>
      <c r="E66" s="190">
        <v>0.83619576481730695</v>
      </c>
      <c r="F66" s="407">
        <v>0.373626367568693</v>
      </c>
      <c r="G66" s="190">
        <v>1.9231722216815801</v>
      </c>
      <c r="H66" s="407">
        <v>0.59748253437660004</v>
      </c>
      <c r="I66" s="190">
        <v>0.82234862198979097</v>
      </c>
      <c r="J66" s="415">
        <v>0.35939583608783998</v>
      </c>
    </row>
    <row r="67" spans="1:10" ht="13" customHeight="1" x14ac:dyDescent="0.25">
      <c r="A67" s="26" t="s">
        <v>446</v>
      </c>
      <c r="B67" s="184">
        <v>2</v>
      </c>
      <c r="C67" s="190">
        <v>1.23376687155538</v>
      </c>
      <c r="D67" s="407">
        <v>0.32083557026638099</v>
      </c>
      <c r="E67" s="190">
        <v>1.4404155992477501</v>
      </c>
      <c r="F67" s="407">
        <v>0.646966591228606</v>
      </c>
      <c r="G67" s="190">
        <v>1.28729668830542</v>
      </c>
      <c r="H67" s="407">
        <v>0.33884039031885499</v>
      </c>
      <c r="I67" s="190">
        <v>1.36679849761309</v>
      </c>
      <c r="J67" s="415">
        <v>0.58881843479228402</v>
      </c>
    </row>
    <row r="68" spans="1:10" ht="13" customHeight="1" x14ac:dyDescent="0.25">
      <c r="A68" s="26" t="s">
        <v>447</v>
      </c>
      <c r="B68" s="184">
        <v>2</v>
      </c>
      <c r="C68" s="190">
        <v>1.0781436475644599</v>
      </c>
      <c r="D68" s="407">
        <v>0.329331386689384</v>
      </c>
      <c r="E68" s="190">
        <v>1.3886801262616</v>
      </c>
      <c r="F68" s="407">
        <v>0.78024093673152894</v>
      </c>
      <c r="G68" s="190">
        <v>0.97374038641983796</v>
      </c>
      <c r="H68" s="407">
        <v>0.31437911456108403</v>
      </c>
      <c r="I68" s="190">
        <v>1.1805493760093999</v>
      </c>
      <c r="J68" s="415">
        <v>0.67624047172813195</v>
      </c>
    </row>
    <row r="69" spans="1:10" ht="13" customHeight="1" x14ac:dyDescent="0.25">
      <c r="A69" s="27" t="s">
        <v>448</v>
      </c>
      <c r="B69" s="200">
        <v>2</v>
      </c>
      <c r="C69" s="201">
        <v>1.78801244575272</v>
      </c>
      <c r="D69" s="412">
        <v>0.55223443146567697</v>
      </c>
      <c r="E69" s="201">
        <v>1.5196646098703901</v>
      </c>
      <c r="F69" s="412">
        <v>0.891128579200682</v>
      </c>
      <c r="G69" s="201">
        <v>1.76741478118756</v>
      </c>
      <c r="H69" s="412">
        <v>0.57429158294674598</v>
      </c>
      <c r="I69" s="201">
        <v>1.4685987687648401</v>
      </c>
      <c r="J69" s="420">
        <v>0.98303312291313005</v>
      </c>
    </row>
    <row r="70" spans="1:10" ht="13" customHeight="1" x14ac:dyDescent="0.25">
      <c r="A70" s="26"/>
      <c r="B70" s="188"/>
      <c r="C70" s="190" t="s">
        <v>2164</v>
      </c>
      <c r="D70" s="407" t="s">
        <v>2165</v>
      </c>
      <c r="E70" s="190" t="s">
        <v>2166</v>
      </c>
      <c r="F70" s="407" t="s">
        <v>2167</v>
      </c>
      <c r="G70" s="190" t="s">
        <v>2168</v>
      </c>
      <c r="H70" s="407" t="s">
        <v>2169</v>
      </c>
      <c r="I70" s="190" t="s">
        <v>2170</v>
      </c>
      <c r="J70" s="415" t="s">
        <v>2171</v>
      </c>
    </row>
    <row r="71" spans="1:10" ht="13" customHeight="1" x14ac:dyDescent="0.25">
      <c r="A71" s="26" t="s">
        <v>392</v>
      </c>
      <c r="B71" s="188">
        <v>1</v>
      </c>
      <c r="C71" s="190">
        <v>1.49237137016157</v>
      </c>
      <c r="D71" s="407">
        <v>0.28172729298451299</v>
      </c>
      <c r="E71" s="190">
        <v>2.3726477739843999</v>
      </c>
      <c r="F71" s="407">
        <v>0.89323899054720901</v>
      </c>
      <c r="G71" s="190">
        <v>1.36157052938393</v>
      </c>
      <c r="H71" s="407">
        <v>0.252692200236875</v>
      </c>
      <c r="I71" s="190">
        <v>2.3232325861115899</v>
      </c>
      <c r="J71" s="415">
        <v>0.88571811463556605</v>
      </c>
    </row>
    <row r="72" spans="1:10" ht="13" customHeight="1" x14ac:dyDescent="0.25">
      <c r="A72" s="26" t="s">
        <v>396</v>
      </c>
      <c r="B72" s="188">
        <v>1</v>
      </c>
      <c r="C72" s="190">
        <v>1.51093380735418</v>
      </c>
      <c r="D72" s="407">
        <v>0.1917764712733</v>
      </c>
      <c r="E72" s="190">
        <v>1.4975137131238401</v>
      </c>
      <c r="F72" s="407">
        <v>0.300691617281302</v>
      </c>
      <c r="G72" s="190">
        <v>1.4828312077794299</v>
      </c>
      <c r="H72" s="407">
        <v>0.18960822632757801</v>
      </c>
      <c r="I72" s="190">
        <v>1.5290589332626501</v>
      </c>
      <c r="J72" s="415">
        <v>0.31149346301576902</v>
      </c>
    </row>
    <row r="73" spans="1:10" ht="13" customHeight="1" x14ac:dyDescent="0.25">
      <c r="A73" s="210" t="s">
        <v>398</v>
      </c>
      <c r="B73" s="188">
        <v>1</v>
      </c>
      <c r="C73" s="190">
        <v>1.76095170381943</v>
      </c>
      <c r="D73" s="407">
        <v>0.32352366587291798</v>
      </c>
      <c r="E73" s="190">
        <v>1.41742742753252</v>
      </c>
      <c r="F73" s="407">
        <v>0.442495561909518</v>
      </c>
      <c r="G73" s="190">
        <v>1.7735193704613901</v>
      </c>
      <c r="H73" s="407">
        <v>0.32937991338954598</v>
      </c>
      <c r="I73" s="190">
        <v>1.43685817896184</v>
      </c>
      <c r="J73" s="415">
        <v>0.44713789459257602</v>
      </c>
    </row>
    <row r="74" spans="1:10" ht="13" customHeight="1" x14ac:dyDescent="0.25">
      <c r="A74" s="26" t="s">
        <v>399</v>
      </c>
      <c r="B74" s="188">
        <v>1</v>
      </c>
      <c r="C74" s="190">
        <v>1.16260917627515</v>
      </c>
      <c r="D74" s="407">
        <v>0.18836078244631199</v>
      </c>
      <c r="E74" s="190">
        <v>1.9981928329685901</v>
      </c>
      <c r="F74" s="407">
        <v>0.43292553310878001</v>
      </c>
      <c r="G74" s="190">
        <v>1.17951013923477</v>
      </c>
      <c r="H74" s="407">
        <v>0.195543801492498</v>
      </c>
      <c r="I74" s="190">
        <v>1.96524466648037</v>
      </c>
      <c r="J74" s="415">
        <v>0.43491442438942701</v>
      </c>
    </row>
    <row r="75" spans="1:10" ht="13" customHeight="1" x14ac:dyDescent="0.25">
      <c r="A75" s="26" t="s">
        <v>410</v>
      </c>
      <c r="B75" s="188">
        <v>1</v>
      </c>
      <c r="C75" s="190">
        <v>1.50335437990888</v>
      </c>
      <c r="D75" s="407">
        <v>0.32519996056872702</v>
      </c>
      <c r="E75" s="190">
        <v>1.8249684496842</v>
      </c>
      <c r="F75" s="407">
        <v>0.68807480453338099</v>
      </c>
      <c r="G75" s="190">
        <v>1.5075868959457599</v>
      </c>
      <c r="H75" s="407">
        <v>0.32245903467556303</v>
      </c>
      <c r="I75" s="190">
        <v>1.87355340661827</v>
      </c>
      <c r="J75" s="415">
        <v>0.72003924555250498</v>
      </c>
    </row>
    <row r="76" spans="1:10" ht="13" customHeight="1" x14ac:dyDescent="0.25">
      <c r="A76" s="26" t="s">
        <v>415</v>
      </c>
      <c r="B76" s="188">
        <v>1</v>
      </c>
      <c r="C76" s="190">
        <v>1.1046713405347</v>
      </c>
      <c r="D76" s="407">
        <v>0.15305241593361199</v>
      </c>
      <c r="E76" s="190">
        <v>1.61777469273293</v>
      </c>
      <c r="F76" s="407">
        <v>0.33217402477603902</v>
      </c>
      <c r="G76" s="190">
        <v>1.0144900317841501</v>
      </c>
      <c r="H76" s="407">
        <v>0.14879561781199799</v>
      </c>
      <c r="I76" s="190">
        <v>1.48323011891604</v>
      </c>
      <c r="J76" s="415">
        <v>0.29683516963551498</v>
      </c>
    </row>
    <row r="77" spans="1:10" ht="13" customHeight="1" x14ac:dyDescent="0.25">
      <c r="A77" s="26" t="s">
        <v>417</v>
      </c>
      <c r="B77" s="188">
        <v>1</v>
      </c>
      <c r="C77" s="190">
        <v>1.15412069008484</v>
      </c>
      <c r="D77" s="407">
        <v>0.184617014961376</v>
      </c>
      <c r="E77" s="190">
        <v>1.4125059999705101</v>
      </c>
      <c r="F77" s="407">
        <v>0.23414759813901501</v>
      </c>
      <c r="G77" s="190">
        <v>1.1024421121739501</v>
      </c>
      <c r="H77" s="407">
        <v>0.17827566403308701</v>
      </c>
      <c r="I77" s="190">
        <v>1.5146512616311301</v>
      </c>
      <c r="J77" s="415">
        <v>0.24398421308718499</v>
      </c>
    </row>
    <row r="78" spans="1:10" ht="13" customHeight="1" x14ac:dyDescent="0.25">
      <c r="A78" s="26" t="s">
        <v>423</v>
      </c>
      <c r="B78" s="188">
        <v>1</v>
      </c>
      <c r="C78" s="190">
        <v>0.98351723535146496</v>
      </c>
      <c r="D78" s="407">
        <v>0.17737352209969601</v>
      </c>
      <c r="E78" s="190">
        <v>1.55182005708368</v>
      </c>
      <c r="F78" s="407">
        <v>0.23390083451143601</v>
      </c>
      <c r="G78" s="190">
        <v>0.99610005388573697</v>
      </c>
      <c r="H78" s="407">
        <v>0.181222338792389</v>
      </c>
      <c r="I78" s="190">
        <v>1.4951524461113499</v>
      </c>
      <c r="J78" s="415">
        <v>0.224327961418125</v>
      </c>
    </row>
    <row r="79" spans="1:10" ht="13" customHeight="1" x14ac:dyDescent="0.25">
      <c r="A79" s="26" t="s">
        <v>428</v>
      </c>
      <c r="B79" s="188">
        <v>1</v>
      </c>
      <c r="C79" s="190">
        <v>1.38495020049169</v>
      </c>
      <c r="D79" s="407">
        <v>0.276627246213203</v>
      </c>
      <c r="E79" s="190">
        <v>1.37628542294347</v>
      </c>
      <c r="F79" s="407">
        <v>0.227782124198532</v>
      </c>
      <c r="G79" s="190">
        <v>1.4162549916103</v>
      </c>
      <c r="H79" s="407">
        <v>0.28949038485550599</v>
      </c>
      <c r="I79" s="190">
        <v>1.4147118519815101</v>
      </c>
      <c r="J79" s="415">
        <v>0.23699886544667001</v>
      </c>
    </row>
    <row r="80" spans="1:10" ht="13" customHeight="1" x14ac:dyDescent="0.25">
      <c r="A80" s="26" t="s">
        <v>433</v>
      </c>
      <c r="B80" s="188">
        <v>1</v>
      </c>
      <c r="C80" s="190">
        <v>1.1771076507452001</v>
      </c>
      <c r="D80" s="407">
        <v>0.17345212241110999</v>
      </c>
      <c r="E80" s="190">
        <v>1.6770951065272</v>
      </c>
      <c r="F80" s="407">
        <v>0.323381350292123</v>
      </c>
      <c r="G80" s="190">
        <v>1.1260836476117499</v>
      </c>
      <c r="H80" s="407">
        <v>0.16343991188356699</v>
      </c>
      <c r="I80" s="190">
        <v>1.7294308132878899</v>
      </c>
      <c r="J80" s="415">
        <v>0.33745332828323199</v>
      </c>
    </row>
    <row r="81" spans="1:10" ht="13" customHeight="1" x14ac:dyDescent="0.25">
      <c r="A81" s="26" t="s">
        <v>435</v>
      </c>
      <c r="B81" s="188">
        <v>1</v>
      </c>
      <c r="C81" s="190">
        <v>1.31904581248825</v>
      </c>
      <c r="D81" s="407">
        <v>0.15901770475999399</v>
      </c>
      <c r="E81" s="190">
        <v>1.76555510299671</v>
      </c>
      <c r="F81" s="407">
        <v>0.27300667289719699</v>
      </c>
      <c r="G81" s="190">
        <v>1.30715051432686</v>
      </c>
      <c r="H81" s="407">
        <v>0.159252760281508</v>
      </c>
      <c r="I81" s="190">
        <v>1.7500775928591501</v>
      </c>
      <c r="J81" s="415">
        <v>0.268212940622233</v>
      </c>
    </row>
    <row r="82" spans="1:10" ht="13" customHeight="1" x14ac:dyDescent="0.25">
      <c r="A82" s="26" t="s">
        <v>437</v>
      </c>
      <c r="B82" s="188">
        <v>1</v>
      </c>
      <c r="C82" s="190">
        <v>1.49203752794782</v>
      </c>
      <c r="D82" s="407">
        <v>0.22734934226415299</v>
      </c>
      <c r="E82" s="190">
        <v>1.4642133300562901</v>
      </c>
      <c r="F82" s="407">
        <v>0.23125538220717001</v>
      </c>
      <c r="G82" s="190">
        <v>1.4093466914324799</v>
      </c>
      <c r="H82" s="407">
        <v>0.22389458526001799</v>
      </c>
      <c r="I82" s="190">
        <v>1.4700452384048801</v>
      </c>
      <c r="J82" s="415">
        <v>0.24203389540727499</v>
      </c>
    </row>
    <row r="83" spans="1:10" ht="13" customHeight="1" x14ac:dyDescent="0.25">
      <c r="A83" s="26" t="s">
        <v>438</v>
      </c>
      <c r="B83" s="188">
        <v>1</v>
      </c>
      <c r="C83" s="190">
        <v>1.4837620929452899</v>
      </c>
      <c r="D83" s="407">
        <v>0.26989685615104098</v>
      </c>
      <c r="E83" s="190">
        <v>1.42448541479908</v>
      </c>
      <c r="F83" s="407">
        <v>0.27973708535540298</v>
      </c>
      <c r="G83" s="190">
        <v>1.4990227632049</v>
      </c>
      <c r="H83" s="407">
        <v>0.26889098740308798</v>
      </c>
      <c r="I83" s="190">
        <v>1.4185430685589699</v>
      </c>
      <c r="J83" s="415">
        <v>0.26636001313904301</v>
      </c>
    </row>
    <row r="84" spans="1:10" ht="13" customHeight="1" x14ac:dyDescent="0.25">
      <c r="A84" s="62" t="s">
        <v>449</v>
      </c>
      <c r="B84" s="189">
        <v>1</v>
      </c>
      <c r="C84" s="194">
        <v>1.3140401070240899</v>
      </c>
      <c r="D84" s="411">
        <v>6.4699093608102304E-2</v>
      </c>
      <c r="E84" s="194">
        <v>1.66525482473924</v>
      </c>
      <c r="F84" s="411">
        <v>0.12167128426208999</v>
      </c>
      <c r="G84" s="194">
        <v>1.2835324648644999</v>
      </c>
      <c r="H84" s="411">
        <v>6.3851803084830502E-2</v>
      </c>
      <c r="I84" s="194">
        <v>1.66391099868532</v>
      </c>
      <c r="J84" s="416">
        <v>0.122434895734041</v>
      </c>
    </row>
    <row r="85" spans="1:10" ht="13" customHeight="1" x14ac:dyDescent="0.25">
      <c r="A85" s="26" t="s">
        <v>121</v>
      </c>
      <c r="B85" s="188">
        <v>1</v>
      </c>
      <c r="C85" s="190">
        <v>1.36965302577572</v>
      </c>
      <c r="D85" s="407">
        <v>0.248034278863971</v>
      </c>
      <c r="E85" s="190">
        <v>1.58100253808985</v>
      </c>
      <c r="F85" s="407">
        <v>0.51920743423129101</v>
      </c>
      <c r="G85" s="190">
        <v>1.31355246407982</v>
      </c>
      <c r="H85" s="407">
        <v>0.24369648751107001</v>
      </c>
      <c r="I85" s="190">
        <v>1.67507908431765</v>
      </c>
      <c r="J85" s="415">
        <v>0.58663371483363502</v>
      </c>
    </row>
    <row r="86" spans="1:10" ht="13" customHeight="1" x14ac:dyDescent="0.25">
      <c r="A86" s="26" t="s">
        <v>446</v>
      </c>
      <c r="B86" s="188">
        <v>1</v>
      </c>
      <c r="C86" s="190">
        <v>1.48429562854852</v>
      </c>
      <c r="D86" s="407">
        <v>0.389825860722541</v>
      </c>
      <c r="E86" s="190">
        <v>3.6193901301757698</v>
      </c>
      <c r="F86" s="407">
        <v>2.3095718177612801</v>
      </c>
      <c r="G86" s="190">
        <v>1.5260037360409899</v>
      </c>
      <c r="H86" s="407">
        <v>0.40128907550432302</v>
      </c>
      <c r="I86" s="190">
        <v>3.7385474979728501</v>
      </c>
      <c r="J86" s="415">
        <v>2.4260343124643802</v>
      </c>
    </row>
    <row r="87" spans="1:10" ht="13" customHeight="1" x14ac:dyDescent="0.25">
      <c r="A87" s="27" t="s">
        <v>447</v>
      </c>
      <c r="B87" s="203">
        <v>1</v>
      </c>
      <c r="C87" s="201">
        <v>1.3201913005182</v>
      </c>
      <c r="D87" s="412">
        <v>0.402561303049077</v>
      </c>
      <c r="E87" s="201">
        <v>5.1338441346781698</v>
      </c>
      <c r="F87" s="412">
        <v>3.1372579652892099</v>
      </c>
      <c r="G87" s="201">
        <v>1.29865189587267</v>
      </c>
      <c r="H87" s="412">
        <v>0.39814458032785499</v>
      </c>
      <c r="I87" s="201">
        <v>4.0797878727914201</v>
      </c>
      <c r="J87" s="420">
        <v>2.5034784933168401</v>
      </c>
    </row>
    <row r="88" spans="1:10" ht="13" customHeight="1" x14ac:dyDescent="0.25">
      <c r="A88" s="26"/>
      <c r="B88" s="96"/>
      <c r="C88" s="190" t="s">
        <v>2164</v>
      </c>
      <c r="D88" s="407" t="s">
        <v>2165</v>
      </c>
      <c r="E88" s="190" t="s">
        <v>2166</v>
      </c>
      <c r="F88" s="407" t="s">
        <v>2167</v>
      </c>
      <c r="G88" s="190" t="s">
        <v>2168</v>
      </c>
      <c r="H88" s="407" t="s">
        <v>2169</v>
      </c>
      <c r="I88" s="190" t="s">
        <v>2170</v>
      </c>
      <c r="J88" s="415" t="s">
        <v>2171</v>
      </c>
    </row>
    <row r="89" spans="1:10" ht="13" customHeight="1" x14ac:dyDescent="0.25">
      <c r="A89" s="26" t="s">
        <v>404</v>
      </c>
      <c r="B89" s="96">
        <v>3</v>
      </c>
      <c r="C89" s="190">
        <v>0.87703024457935796</v>
      </c>
      <c r="D89" s="407">
        <v>0.12351858738421199</v>
      </c>
      <c r="E89" s="190">
        <v>2.8375823941565801</v>
      </c>
      <c r="F89" s="407">
        <v>0.49080675804051099</v>
      </c>
      <c r="G89" s="190">
        <v>0.90587824804920103</v>
      </c>
      <c r="H89" s="407">
        <v>0.12736956540384201</v>
      </c>
      <c r="I89" s="190">
        <v>2.8190190188895099</v>
      </c>
      <c r="J89" s="415">
        <v>0.50430184791421795</v>
      </c>
    </row>
    <row r="90" spans="1:10" ht="13" customHeight="1" x14ac:dyDescent="0.25">
      <c r="A90" s="26" t="s">
        <v>407</v>
      </c>
      <c r="B90" s="96">
        <v>3</v>
      </c>
      <c r="C90" s="190">
        <v>0.61237193946837398</v>
      </c>
      <c r="D90" s="407">
        <v>0.22989739577144599</v>
      </c>
      <c r="E90" s="190">
        <v>2.7009734684216902</v>
      </c>
      <c r="F90" s="407">
        <v>0.59814955685860005</v>
      </c>
      <c r="G90" s="190">
        <v>0.55447862472002696</v>
      </c>
      <c r="H90" s="407">
        <v>0.20983550745374799</v>
      </c>
      <c r="I90" s="190">
        <v>2.8744490300065499</v>
      </c>
      <c r="J90" s="415">
        <v>0.64580528565001405</v>
      </c>
    </row>
    <row r="91" spans="1:10" ht="13" customHeight="1" x14ac:dyDescent="0.25">
      <c r="A91" s="26" t="s">
        <v>124</v>
      </c>
      <c r="B91" s="96">
        <v>3</v>
      </c>
      <c r="C91" s="190">
        <v>1.5729322054530199</v>
      </c>
      <c r="D91" s="407">
        <v>0.26328888035074</v>
      </c>
      <c r="E91" s="190">
        <v>2.2370256243989699</v>
      </c>
      <c r="F91" s="407">
        <v>0.40312219698284901</v>
      </c>
      <c r="G91" s="190">
        <v>1.5316084656112501</v>
      </c>
      <c r="H91" s="407">
        <v>0.24951372206821801</v>
      </c>
      <c r="I91" s="190">
        <v>2.1914341322026001</v>
      </c>
      <c r="J91" s="415">
        <v>0.421764063155811</v>
      </c>
    </row>
    <row r="92" spans="1:10" ht="13" customHeight="1" x14ac:dyDescent="0.25">
      <c r="A92" s="26" t="s">
        <v>426</v>
      </c>
      <c r="B92" s="96">
        <v>3</v>
      </c>
      <c r="C92" s="190">
        <v>1.28593201173161</v>
      </c>
      <c r="D92" s="407">
        <v>0.157907838425386</v>
      </c>
      <c r="E92" s="190">
        <v>2.0956660133393701</v>
      </c>
      <c r="F92" s="407">
        <v>0.25666778518508998</v>
      </c>
      <c r="G92" s="190">
        <v>1.2823342102350099</v>
      </c>
      <c r="H92" s="407">
        <v>0.15960013650344099</v>
      </c>
      <c r="I92" s="190">
        <v>2.1083620954681899</v>
      </c>
      <c r="J92" s="415">
        <v>0.26379273833354</v>
      </c>
    </row>
    <row r="93" spans="1:10" ht="13" customHeight="1" x14ac:dyDescent="0.25">
      <c r="A93" s="26" t="s">
        <v>428</v>
      </c>
      <c r="B93" s="96">
        <v>3</v>
      </c>
      <c r="C93" s="190">
        <v>1.2413741391069</v>
      </c>
      <c r="D93" s="407">
        <v>0.25032861602192602</v>
      </c>
      <c r="E93" s="190">
        <v>2.0613959005545799</v>
      </c>
      <c r="F93" s="407">
        <v>0.31216374701976002</v>
      </c>
      <c r="G93" s="190">
        <v>1.2506003742540499</v>
      </c>
      <c r="H93" s="407">
        <v>0.25635420916700402</v>
      </c>
      <c r="I93" s="190">
        <v>2.0892221322342599</v>
      </c>
      <c r="J93" s="415">
        <v>0.31884615646555498</v>
      </c>
    </row>
    <row r="94" spans="1:10" ht="13" customHeight="1" x14ac:dyDescent="0.25">
      <c r="A94" s="26" t="s">
        <v>433</v>
      </c>
      <c r="B94" s="96">
        <v>3</v>
      </c>
      <c r="C94" s="190">
        <v>0.72030848827515503</v>
      </c>
      <c r="D94" s="407">
        <v>0.14988142674215901</v>
      </c>
      <c r="E94" s="190">
        <v>2.2838543093704899</v>
      </c>
      <c r="F94" s="407">
        <v>0.48135291839387101</v>
      </c>
      <c r="G94" s="190">
        <v>0.73098478536528</v>
      </c>
      <c r="H94" s="407">
        <v>0.15057319001952099</v>
      </c>
      <c r="I94" s="190">
        <v>2.2795989138347301</v>
      </c>
      <c r="J94" s="415">
        <v>0.49474836755926199</v>
      </c>
    </row>
    <row r="95" spans="1:10" ht="13" customHeight="1" x14ac:dyDescent="0.25">
      <c r="A95" s="26" t="s">
        <v>437</v>
      </c>
      <c r="B95" s="96">
        <v>3</v>
      </c>
      <c r="C95" s="190">
        <v>1.1820496274352501</v>
      </c>
      <c r="D95" s="407">
        <v>0.171086209274769</v>
      </c>
      <c r="E95" s="190">
        <v>1.6373958690455599</v>
      </c>
      <c r="F95" s="407">
        <v>0.20705562225504201</v>
      </c>
      <c r="G95" s="190">
        <v>1.1500769422803601</v>
      </c>
      <c r="H95" s="407">
        <v>0.164502179124561</v>
      </c>
      <c r="I95" s="190">
        <v>1.6339138364819099</v>
      </c>
      <c r="J95" s="415">
        <v>0.20702336659505099</v>
      </c>
    </row>
    <row r="96" spans="1:10" ht="13" customHeight="1" x14ac:dyDescent="0.25">
      <c r="A96" s="26" t="s">
        <v>438</v>
      </c>
      <c r="B96" s="96">
        <v>3</v>
      </c>
      <c r="C96" s="190">
        <v>1.1169689675165899</v>
      </c>
      <c r="D96" s="407">
        <v>0.34342025093863598</v>
      </c>
      <c r="E96" s="190">
        <v>2.3163468226178301</v>
      </c>
      <c r="F96" s="407">
        <v>0.39133048010595201</v>
      </c>
      <c r="G96" s="190">
        <v>1.1106620443972</v>
      </c>
      <c r="H96" s="407">
        <v>0.33246140751417202</v>
      </c>
      <c r="I96" s="190">
        <v>2.26112566668434</v>
      </c>
      <c r="J96" s="415">
        <v>0.36898112750594902</v>
      </c>
    </row>
    <row r="97" spans="1:10" ht="13" customHeight="1" x14ac:dyDescent="0.25">
      <c r="A97" s="63" t="s">
        <v>450</v>
      </c>
      <c r="B97" s="207">
        <v>3</v>
      </c>
      <c r="C97" s="208">
        <v>1.07612095294578</v>
      </c>
      <c r="D97" s="414">
        <v>7.85316806897155E-2</v>
      </c>
      <c r="E97" s="208">
        <v>2.2712800502381301</v>
      </c>
      <c r="F97" s="414">
        <v>0.14535615936207599</v>
      </c>
      <c r="G97" s="208">
        <v>1.0645779618640501</v>
      </c>
      <c r="H97" s="414">
        <v>7.6440803075108102E-2</v>
      </c>
      <c r="I97" s="208">
        <v>2.28214060322526</v>
      </c>
      <c r="J97" s="422">
        <v>0.15022383923757501</v>
      </c>
    </row>
    <row r="99" spans="1:10" x14ac:dyDescent="0.25">
      <c r="A99" s="178" t="s">
        <v>455</v>
      </c>
    </row>
    <row r="100" spans="1:10" x14ac:dyDescent="0.25">
      <c r="A100" s="178" t="s">
        <v>679</v>
      </c>
    </row>
    <row r="101" spans="1:10" x14ac:dyDescent="0.25">
      <c r="A101" s="178" t="s">
        <v>680</v>
      </c>
    </row>
    <row r="102" spans="1:10" x14ac:dyDescent="0.25">
      <c r="A102" s="178" t="s">
        <v>681</v>
      </c>
    </row>
    <row r="103" spans="1:10" x14ac:dyDescent="0.25">
      <c r="A103" s="178" t="s">
        <v>682</v>
      </c>
    </row>
    <row r="104" spans="1:10" x14ac:dyDescent="0.25">
      <c r="A104" s="178" t="s">
        <v>459</v>
      </c>
    </row>
    <row r="105" spans="1:10" x14ac:dyDescent="0.25">
      <c r="A105" s="178" t="s">
        <v>460</v>
      </c>
    </row>
    <row r="106" spans="1:10" x14ac:dyDescent="0.25">
      <c r="A106" s="178" t="s">
        <v>461</v>
      </c>
    </row>
    <row r="107" spans="1:10" x14ac:dyDescent="0.25">
      <c r="A107" s="178" t="s">
        <v>462</v>
      </c>
    </row>
    <row r="108" spans="1:10" x14ac:dyDescent="0.25">
      <c r="A108" s="181" t="str">
        <f>HYPERLINK("https://oecdcode.org/disclaimers/cyprus.html", "Information on data for Cyprus: https://oecdcode.org/disclaimers/cyprus.html")</f>
        <v>Information on data for Cyprus: https://oecdcode.org/disclaimers/cyprus.html</v>
      </c>
    </row>
    <row r="109" spans="1:10" x14ac:dyDescent="0.25">
      <c r="A109" s="178" t="s">
        <v>463</v>
      </c>
    </row>
  </sheetData>
  <mergeCells count="8">
    <mergeCell ref="I8:J8"/>
    <mergeCell ref="G9:J9"/>
    <mergeCell ref="C7:J7"/>
    <mergeCell ref="B7:B10"/>
    <mergeCell ref="C8:D8"/>
    <mergeCell ref="E8:F8"/>
    <mergeCell ref="C9:F9"/>
    <mergeCell ref="G8:H8"/>
  </mergeCells>
  <conditionalFormatting sqref="C1:C200">
    <cfRule type="expression" dxfId="213" priority="4">
      <formula>ABS(LN(C1)/(D1/C1))&gt;1.95996398454005</formula>
    </cfRule>
  </conditionalFormatting>
  <conditionalFormatting sqref="E1:E200">
    <cfRule type="expression" dxfId="212" priority="3">
      <formula>ABS(LN(E1)/(F1/E1))&gt;1.95996398454005</formula>
    </cfRule>
  </conditionalFormatting>
  <conditionalFormatting sqref="G1:G200">
    <cfRule type="expression" dxfId="211" priority="2">
      <formula>ABS(LN(G1)/(H1/G1))&gt;1.95996398454005</formula>
    </cfRule>
  </conditionalFormatting>
  <conditionalFormatting sqref="I1:I200">
    <cfRule type="expression" dxfId="210" priority="1">
      <formula>ABS(LN(I1)/(J1/I1))&gt;1.95996398454005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Z106"/>
  <sheetViews>
    <sheetView showGridLines="0" zoomScale="80" zoomScaleNormal="80" workbookViewId="0"/>
  </sheetViews>
  <sheetFormatPr defaultColWidth="10.90625" defaultRowHeight="12.5" x14ac:dyDescent="0.25"/>
  <cols>
    <col min="1" max="1" width="26.81640625" customWidth="1"/>
    <col min="2" max="2" width="9" customWidth="1"/>
    <col min="27" max="27" width="10.7265625" customWidth="1"/>
    <col min="33" max="33" width="10.7265625" customWidth="1"/>
  </cols>
  <sheetData>
    <row r="1" spans="1:52" ht="13" x14ac:dyDescent="0.3">
      <c r="A1" s="1" t="str">
        <f ca="1">RIGHT(CELL("Filename",A1),LEN(CELL("Filename",A1))-FIND("]",CELL("Filename",A1)))</f>
        <v>MCOB.UND.PQ35</v>
      </c>
      <c r="B1" s="1"/>
      <c r="J1" s="85"/>
      <c r="L1" s="85"/>
      <c r="T1" s="85"/>
      <c r="V1" s="85"/>
    </row>
    <row r="2" spans="1:52" ht="13" x14ac:dyDescent="0.3">
      <c r="A2" s="85" t="s">
        <v>0</v>
      </c>
      <c r="B2" s="85"/>
    </row>
    <row r="3" spans="1:52" ht="13" x14ac:dyDescent="0.3">
      <c r="A3" s="43" t="s">
        <v>1</v>
      </c>
      <c r="B3" s="43"/>
      <c r="I3" s="108"/>
      <c r="L3" s="112"/>
      <c r="S3" s="108"/>
      <c r="V3" s="112"/>
    </row>
    <row r="4" spans="1:52" ht="13" x14ac:dyDescent="0.3">
      <c r="A4" s="160" t="str">
        <f>HYPERLINK("#'TOC'!A1", "Back to TOC")</f>
        <v>Back to TOC</v>
      </c>
      <c r="B4" s="118"/>
      <c r="I4" s="108"/>
      <c r="L4" s="112"/>
      <c r="S4" s="108"/>
      <c r="V4" s="112"/>
    </row>
    <row r="5" spans="1:52" ht="13" x14ac:dyDescent="0.3">
      <c r="A5" s="64"/>
      <c r="B5" s="118"/>
      <c r="I5" s="108"/>
      <c r="L5" s="112"/>
      <c r="S5" s="108"/>
      <c r="V5" s="112"/>
    </row>
    <row r="6" spans="1:52" ht="13.5" customHeight="1" x14ac:dyDescent="0.3">
      <c r="A6" s="64"/>
      <c r="B6" s="118"/>
      <c r="I6" s="108"/>
      <c r="L6" s="112"/>
      <c r="S6" s="108"/>
      <c r="V6" s="112"/>
    </row>
    <row r="7" spans="1:52" ht="39.65" customHeight="1" x14ac:dyDescent="0.25">
      <c r="A7" s="124"/>
      <c r="B7" s="685" t="s">
        <v>2</v>
      </c>
      <c r="C7" s="713" t="s">
        <v>89</v>
      </c>
      <c r="D7" s="714"/>
      <c r="E7" s="713" t="s">
        <v>106</v>
      </c>
      <c r="F7" s="714"/>
      <c r="G7" s="653" t="s">
        <v>90</v>
      </c>
      <c r="H7" s="687"/>
      <c r="I7" s="687"/>
      <c r="J7" s="687"/>
      <c r="K7" s="687"/>
      <c r="L7" s="687"/>
      <c r="M7" s="687"/>
      <c r="N7" s="687"/>
      <c r="O7" s="687"/>
      <c r="P7" s="687"/>
      <c r="Q7" s="653" t="s">
        <v>91</v>
      </c>
      <c r="R7" s="687"/>
      <c r="S7" s="687"/>
      <c r="T7" s="687"/>
      <c r="U7" s="687"/>
      <c r="V7" s="687"/>
      <c r="W7" s="687"/>
      <c r="X7" s="687"/>
      <c r="Y7" s="687"/>
      <c r="Z7" s="687"/>
      <c r="AA7" s="688" t="s">
        <v>3</v>
      </c>
      <c r="AB7" s="689"/>
      <c r="AC7" s="689"/>
      <c r="AD7" s="689"/>
      <c r="AE7" s="689" t="s">
        <v>4</v>
      </c>
      <c r="AF7" s="689"/>
      <c r="AG7" s="689"/>
      <c r="AH7" s="700"/>
    </row>
    <row r="8" spans="1:52" ht="49.5" customHeight="1" x14ac:dyDescent="0.25">
      <c r="A8" s="124"/>
      <c r="B8" s="686"/>
      <c r="C8" s="715"/>
      <c r="D8" s="716"/>
      <c r="E8" s="715"/>
      <c r="F8" s="716"/>
      <c r="G8" s="647" t="s">
        <v>5</v>
      </c>
      <c r="H8" s="647"/>
      <c r="I8" s="706" t="s">
        <v>6</v>
      </c>
      <c r="J8" s="707"/>
      <c r="K8" s="647" t="s">
        <v>7</v>
      </c>
      <c r="L8" s="647"/>
      <c r="M8" s="706" t="s">
        <v>8</v>
      </c>
      <c r="N8" s="707"/>
      <c r="O8" s="710" t="s">
        <v>94</v>
      </c>
      <c r="P8" s="710"/>
      <c r="Q8" s="647" t="s">
        <v>5</v>
      </c>
      <c r="R8" s="647"/>
      <c r="S8" s="706" t="s">
        <v>6</v>
      </c>
      <c r="T8" s="707"/>
      <c r="U8" s="647" t="s">
        <v>7</v>
      </c>
      <c r="V8" s="647"/>
      <c r="W8" s="706" t="s">
        <v>8</v>
      </c>
      <c r="X8" s="707"/>
      <c r="Y8" s="710" t="s">
        <v>94</v>
      </c>
      <c r="Z8" s="710"/>
      <c r="AA8" s="701" t="s">
        <v>92</v>
      </c>
      <c r="AB8" s="702"/>
      <c r="AC8" s="701" t="s">
        <v>107</v>
      </c>
      <c r="AD8" s="702"/>
      <c r="AE8" s="701" t="s">
        <v>92</v>
      </c>
      <c r="AF8" s="702"/>
      <c r="AG8" s="701" t="s">
        <v>107</v>
      </c>
      <c r="AH8" s="711"/>
    </row>
    <row r="9" spans="1:52" ht="48.75" customHeight="1" x14ac:dyDescent="0.25">
      <c r="A9" s="124"/>
      <c r="B9" s="686"/>
      <c r="C9" s="708"/>
      <c r="D9" s="709"/>
      <c r="E9" s="708"/>
      <c r="F9" s="709"/>
      <c r="G9" s="705"/>
      <c r="H9" s="705"/>
      <c r="I9" s="708"/>
      <c r="J9" s="709"/>
      <c r="K9" s="705"/>
      <c r="L9" s="705"/>
      <c r="M9" s="708"/>
      <c r="N9" s="709"/>
      <c r="O9" s="705"/>
      <c r="P9" s="705"/>
      <c r="Q9" s="705"/>
      <c r="R9" s="705"/>
      <c r="S9" s="708"/>
      <c r="T9" s="709"/>
      <c r="U9" s="705"/>
      <c r="V9" s="705"/>
      <c r="W9" s="708"/>
      <c r="X9" s="709"/>
      <c r="Y9" s="705"/>
      <c r="Z9" s="705"/>
      <c r="AA9" s="703"/>
      <c r="AB9" s="704"/>
      <c r="AC9" s="703" t="s">
        <v>9</v>
      </c>
      <c r="AD9" s="704"/>
      <c r="AE9" s="703"/>
      <c r="AF9" s="704"/>
      <c r="AG9" s="703" t="s">
        <v>9</v>
      </c>
      <c r="AH9" s="712"/>
    </row>
    <row r="10" spans="1:52" ht="13.5" customHeight="1" x14ac:dyDescent="0.25">
      <c r="A10" s="134"/>
      <c r="B10" s="686"/>
      <c r="C10" s="67" t="s">
        <v>10</v>
      </c>
      <c r="D10" s="67" t="s">
        <v>11</v>
      </c>
      <c r="E10" s="67" t="s">
        <v>12</v>
      </c>
      <c r="F10" s="67" t="s">
        <v>11</v>
      </c>
      <c r="G10" s="67" t="s">
        <v>10</v>
      </c>
      <c r="H10" s="67" t="s">
        <v>11</v>
      </c>
      <c r="I10" s="67" t="s">
        <v>10</v>
      </c>
      <c r="J10" s="67" t="s">
        <v>11</v>
      </c>
      <c r="K10" s="67" t="s">
        <v>10</v>
      </c>
      <c r="L10" s="67" t="s">
        <v>11</v>
      </c>
      <c r="M10" s="67" t="s">
        <v>10</v>
      </c>
      <c r="N10" s="67" t="s">
        <v>11</v>
      </c>
      <c r="O10" s="67" t="s">
        <v>10</v>
      </c>
      <c r="P10" s="67" t="s">
        <v>11</v>
      </c>
      <c r="Q10" s="67" t="s">
        <v>10</v>
      </c>
      <c r="R10" s="67" t="s">
        <v>11</v>
      </c>
      <c r="S10" s="67" t="s">
        <v>10</v>
      </c>
      <c r="T10" s="67" t="s">
        <v>11</v>
      </c>
      <c r="U10" s="67" t="s">
        <v>10</v>
      </c>
      <c r="V10" s="67" t="s">
        <v>11</v>
      </c>
      <c r="W10" s="67" t="s">
        <v>10</v>
      </c>
      <c r="X10" s="67" t="s">
        <v>11</v>
      </c>
      <c r="Y10" s="67" t="s">
        <v>10</v>
      </c>
      <c r="Z10" s="67" t="s">
        <v>11</v>
      </c>
      <c r="AA10" s="67" t="s">
        <v>82</v>
      </c>
      <c r="AB10" s="67" t="s">
        <v>11</v>
      </c>
      <c r="AC10" s="67" t="s">
        <v>13</v>
      </c>
      <c r="AD10" s="67" t="s">
        <v>11</v>
      </c>
      <c r="AE10" s="67" t="s">
        <v>82</v>
      </c>
      <c r="AF10" s="67" t="s">
        <v>11</v>
      </c>
      <c r="AG10" s="67" t="s">
        <v>13</v>
      </c>
      <c r="AH10" s="74" t="s">
        <v>11</v>
      </c>
    </row>
    <row r="11" spans="1:52" x14ac:dyDescent="0.25">
      <c r="A11" s="2"/>
      <c r="B11" s="69"/>
      <c r="C11" s="79" t="s">
        <v>2172</v>
      </c>
      <c r="D11" s="80" t="s">
        <v>2173</v>
      </c>
      <c r="E11" s="79" t="s">
        <v>2174</v>
      </c>
      <c r="F11" s="80" t="s">
        <v>2175</v>
      </c>
      <c r="G11" s="81" t="s">
        <v>2176</v>
      </c>
      <c r="H11" s="80" t="s">
        <v>2177</v>
      </c>
      <c r="I11" s="81" t="s">
        <v>2178</v>
      </c>
      <c r="J11" s="82" t="s">
        <v>2179</v>
      </c>
      <c r="K11" s="131" t="s">
        <v>2180</v>
      </c>
      <c r="L11" s="132" t="s">
        <v>2181</v>
      </c>
      <c r="M11" s="81" t="s">
        <v>2182</v>
      </c>
      <c r="N11" s="80" t="s">
        <v>2183</v>
      </c>
      <c r="O11" s="81" t="s">
        <v>2184</v>
      </c>
      <c r="P11" s="82" t="s">
        <v>2185</v>
      </c>
      <c r="Q11" s="127" t="s">
        <v>2186</v>
      </c>
      <c r="R11" s="128" t="s">
        <v>2187</v>
      </c>
      <c r="S11" s="131" t="s">
        <v>2188</v>
      </c>
      <c r="T11" s="132" t="s">
        <v>2189</v>
      </c>
      <c r="U11" s="81" t="s">
        <v>2190</v>
      </c>
      <c r="V11" s="80" t="s">
        <v>2191</v>
      </c>
      <c r="W11" s="81" t="s">
        <v>2192</v>
      </c>
      <c r="X11" s="80" t="s">
        <v>2193</v>
      </c>
      <c r="Y11" s="81" t="s">
        <v>2194</v>
      </c>
      <c r="Z11" s="82" t="s">
        <v>2195</v>
      </c>
      <c r="AA11" s="83" t="s">
        <v>2196</v>
      </c>
      <c r="AB11" s="84" t="s">
        <v>2197</v>
      </c>
      <c r="AC11" s="84" t="s">
        <v>2198</v>
      </c>
      <c r="AD11" s="84" t="s">
        <v>2199</v>
      </c>
      <c r="AE11" s="84" t="s">
        <v>2200</v>
      </c>
      <c r="AF11" s="84" t="s">
        <v>2201</v>
      </c>
      <c r="AG11" s="84" t="s">
        <v>2202</v>
      </c>
      <c r="AH11" s="86" t="s">
        <v>2203</v>
      </c>
      <c r="AI11" s="94"/>
      <c r="AJ11" s="94"/>
      <c r="AK11" s="94"/>
      <c r="AL11" s="94"/>
      <c r="AM11" s="94"/>
      <c r="AN11" s="94"/>
      <c r="AO11" s="94"/>
      <c r="AP11" s="94"/>
      <c r="AQ11" s="94"/>
      <c r="AR11" s="94"/>
      <c r="AS11" s="94"/>
      <c r="AT11" s="94"/>
      <c r="AU11" s="94"/>
      <c r="AV11" s="94"/>
      <c r="AW11" s="94"/>
      <c r="AX11" s="94"/>
      <c r="AY11" s="94"/>
      <c r="AZ11" s="94"/>
    </row>
    <row r="12" spans="1:52" x14ac:dyDescent="0.25">
      <c r="A12" s="6" t="s">
        <v>14</v>
      </c>
      <c r="B12" s="68">
        <v>2</v>
      </c>
      <c r="C12" s="98">
        <v>0</v>
      </c>
      <c r="D12" s="97">
        <v>0</v>
      </c>
      <c r="E12" s="98">
        <v>3.65366470463238</v>
      </c>
      <c r="F12" s="97">
        <v>7.1239235701871198E-2</v>
      </c>
      <c r="G12" s="98">
        <v>0.98185675068606504</v>
      </c>
      <c r="H12" s="97">
        <v>0.72705478473692897</v>
      </c>
      <c r="I12" s="98">
        <v>15.690023928786699</v>
      </c>
      <c r="J12" s="99">
        <v>1.7979391852773601</v>
      </c>
      <c r="K12" s="129">
        <v>32.058165542309702</v>
      </c>
      <c r="L12" s="97">
        <v>3.0325341370511101</v>
      </c>
      <c r="M12" s="98">
        <v>62.5227832201642</v>
      </c>
      <c r="N12" s="97">
        <v>3.0584193866221598</v>
      </c>
      <c r="O12" s="98">
        <v>17.777746136945101</v>
      </c>
      <c r="P12" s="99">
        <v>1.9445843252659001</v>
      </c>
      <c r="Q12" s="129">
        <v>99.018143249313894</v>
      </c>
      <c r="R12" s="97">
        <v>0.72705478473692897</v>
      </c>
      <c r="S12" s="129">
        <v>84.309976071213299</v>
      </c>
      <c r="T12" s="97">
        <v>1.7979391852773601</v>
      </c>
      <c r="U12" s="98">
        <v>67.941834457690305</v>
      </c>
      <c r="V12" s="97">
        <v>3.0325341370511101</v>
      </c>
      <c r="W12" s="98">
        <v>37.4772167798358</v>
      </c>
      <c r="X12" s="97">
        <v>3.0584193866221598</v>
      </c>
      <c r="Y12" s="98">
        <v>82.222253863054902</v>
      </c>
      <c r="Z12" s="99">
        <v>1.9445843252659001</v>
      </c>
      <c r="AA12" s="83"/>
      <c r="AB12" s="84"/>
      <c r="AC12" s="84"/>
      <c r="AD12" s="84"/>
      <c r="AE12" s="84"/>
      <c r="AF12" s="84"/>
      <c r="AG12" s="84"/>
      <c r="AH12" s="86"/>
      <c r="AI12" s="100"/>
      <c r="AJ12" s="100"/>
      <c r="AK12" s="100"/>
      <c r="AL12" s="100"/>
      <c r="AM12" s="100"/>
      <c r="AN12" s="100"/>
      <c r="AO12" s="100"/>
      <c r="AP12" s="100"/>
      <c r="AQ12" s="100"/>
      <c r="AR12" s="100"/>
      <c r="AS12" s="100"/>
      <c r="AT12" s="100"/>
      <c r="AU12" s="100"/>
      <c r="AV12" s="100"/>
      <c r="AW12" s="100"/>
      <c r="AX12" s="100"/>
      <c r="AY12" s="100"/>
      <c r="AZ12" s="100"/>
    </row>
    <row r="13" spans="1:52" x14ac:dyDescent="0.25">
      <c r="A13" s="10" t="s">
        <v>15</v>
      </c>
      <c r="B13" s="68">
        <v>2</v>
      </c>
      <c r="C13" s="98">
        <v>7.2084447715434496</v>
      </c>
      <c r="D13" s="97">
        <v>2.1489914848933398</v>
      </c>
      <c r="E13" s="98">
        <v>3.5535863907398602</v>
      </c>
      <c r="F13" s="97">
        <v>0.120285471369278</v>
      </c>
      <c r="G13" s="98">
        <v>31.595201913917599</v>
      </c>
      <c r="H13" s="97">
        <v>3.59777727363049</v>
      </c>
      <c r="I13" s="98">
        <v>12.62886525035</v>
      </c>
      <c r="J13" s="99">
        <v>2.6325374376800399</v>
      </c>
      <c r="K13" s="129">
        <v>24.850431085904301</v>
      </c>
      <c r="L13" s="97">
        <v>3.76797402496027</v>
      </c>
      <c r="M13" s="98">
        <v>34.723999839892798</v>
      </c>
      <c r="N13" s="97">
        <v>4.5651141255924399</v>
      </c>
      <c r="O13" s="98">
        <v>64.011463666120704</v>
      </c>
      <c r="P13" s="99">
        <v>3.7339389822641502</v>
      </c>
      <c r="Q13" s="129">
        <v>68.404798086082394</v>
      </c>
      <c r="R13" s="97">
        <v>3.59777727363049</v>
      </c>
      <c r="S13" s="129">
        <v>87.371134749649997</v>
      </c>
      <c r="T13" s="97">
        <v>2.6325374376800399</v>
      </c>
      <c r="U13" s="98">
        <v>75.149568914095696</v>
      </c>
      <c r="V13" s="97">
        <v>3.7679740249602802</v>
      </c>
      <c r="W13" s="98">
        <v>65.276000160107202</v>
      </c>
      <c r="X13" s="97">
        <v>4.5651141255924399</v>
      </c>
      <c r="Y13" s="98">
        <v>35.988536333879303</v>
      </c>
      <c r="Z13" s="99">
        <v>3.7339389822641502</v>
      </c>
      <c r="AA13" s="101"/>
      <c r="AB13" s="104"/>
      <c r="AC13" s="104"/>
      <c r="AD13" s="104"/>
      <c r="AE13" s="104"/>
      <c r="AF13" s="104"/>
      <c r="AG13" s="104"/>
      <c r="AH13" s="105"/>
      <c r="AI13" s="100"/>
      <c r="AJ13" s="100"/>
      <c r="AK13" s="100"/>
      <c r="AL13" s="100"/>
      <c r="AM13" s="100"/>
      <c r="AN13" s="100"/>
      <c r="AO13" s="100"/>
      <c r="AP13" s="100"/>
      <c r="AQ13" s="100"/>
      <c r="AR13" s="100"/>
      <c r="AS13" s="100"/>
      <c r="AT13" s="100"/>
      <c r="AU13" s="100"/>
      <c r="AV13" s="100"/>
      <c r="AW13" s="100"/>
      <c r="AX13" s="100"/>
      <c r="AY13" s="100"/>
      <c r="AZ13" s="100"/>
    </row>
    <row r="14" spans="1:52" x14ac:dyDescent="0.25">
      <c r="A14" s="10" t="s">
        <v>16</v>
      </c>
      <c r="B14" s="68">
        <v>2</v>
      </c>
      <c r="C14" s="98">
        <v>6.1234552936739304</v>
      </c>
      <c r="D14" s="97">
        <v>1.50537376758785</v>
      </c>
      <c r="E14" s="98">
        <v>2.4365928604722402</v>
      </c>
      <c r="F14" s="97">
        <v>0.104892977213548</v>
      </c>
      <c r="G14" s="98">
        <v>12.5080286291173</v>
      </c>
      <c r="H14" s="97">
        <v>2.0659906538822299</v>
      </c>
      <c r="I14" s="98">
        <v>71.708340701871904</v>
      </c>
      <c r="J14" s="99">
        <v>2.3942505367411102</v>
      </c>
      <c r="K14" s="129">
        <v>21.870355488378799</v>
      </c>
      <c r="L14" s="97">
        <v>2.8655409522994502</v>
      </c>
      <c r="M14" s="98">
        <v>73.767513666380594</v>
      </c>
      <c r="N14" s="97">
        <v>2.6920278749077</v>
      </c>
      <c r="O14" s="98">
        <v>73.912838872137002</v>
      </c>
      <c r="P14" s="99">
        <v>2.9800800906516098</v>
      </c>
      <c r="Q14" s="129">
        <v>87.491971370882695</v>
      </c>
      <c r="R14" s="97">
        <v>2.0659906538822299</v>
      </c>
      <c r="S14" s="129">
        <v>28.291659298128099</v>
      </c>
      <c r="T14" s="97">
        <v>2.3942505367411102</v>
      </c>
      <c r="U14" s="98">
        <v>78.129644511621194</v>
      </c>
      <c r="V14" s="97">
        <v>2.8655409522994502</v>
      </c>
      <c r="W14" s="98">
        <v>26.232486333619502</v>
      </c>
      <c r="X14" s="97">
        <v>2.6920278749077</v>
      </c>
      <c r="Y14" s="98">
        <v>26.087161127862998</v>
      </c>
      <c r="Z14" s="99">
        <v>2.9800800906516098</v>
      </c>
      <c r="AA14" s="101"/>
      <c r="AB14" s="104"/>
      <c r="AC14" s="104"/>
      <c r="AD14" s="104"/>
      <c r="AE14" s="104"/>
      <c r="AF14" s="104"/>
      <c r="AG14" s="104"/>
      <c r="AH14" s="105"/>
      <c r="AI14" s="100"/>
      <c r="AJ14" s="100"/>
      <c r="AK14" s="100"/>
      <c r="AL14" s="100"/>
      <c r="AM14" s="100"/>
      <c r="AN14" s="100"/>
      <c r="AO14" s="100"/>
      <c r="AP14" s="100"/>
      <c r="AQ14" s="100"/>
      <c r="AR14" s="100"/>
      <c r="AS14" s="100"/>
      <c r="AT14" s="100"/>
      <c r="AU14" s="100"/>
      <c r="AV14" s="100"/>
      <c r="AW14" s="100"/>
      <c r="AX14" s="100"/>
      <c r="AY14" s="100"/>
      <c r="AZ14" s="100"/>
    </row>
    <row r="15" spans="1:52" x14ac:dyDescent="0.25">
      <c r="A15" s="6" t="s">
        <v>17</v>
      </c>
      <c r="B15" s="68">
        <v>2</v>
      </c>
      <c r="C15" s="98">
        <v>3.0649770364629001</v>
      </c>
      <c r="D15" s="97">
        <v>1.28283048298538</v>
      </c>
      <c r="E15" s="98">
        <v>3.7716811655359899</v>
      </c>
      <c r="F15" s="97">
        <v>0.11179333672288699</v>
      </c>
      <c r="G15" s="98">
        <v>4.5194199496471796</v>
      </c>
      <c r="H15" s="97">
        <v>1.53119883159722</v>
      </c>
      <c r="I15" s="98">
        <v>8.0808594304038994</v>
      </c>
      <c r="J15" s="99">
        <v>2.1274407326690001</v>
      </c>
      <c r="K15" s="129">
        <v>22.168324629868899</v>
      </c>
      <c r="L15" s="97">
        <v>3.1705407263262999</v>
      </c>
      <c r="M15" s="98">
        <v>22.492054370355199</v>
      </c>
      <c r="N15" s="97">
        <v>3.1625568709513701</v>
      </c>
      <c r="O15" s="98">
        <v>51.865408904472901</v>
      </c>
      <c r="P15" s="99">
        <v>3.6900273289117802</v>
      </c>
      <c r="Q15" s="129">
        <v>95.480580050352799</v>
      </c>
      <c r="R15" s="97">
        <v>1.53119883159722</v>
      </c>
      <c r="S15" s="129">
        <v>91.919140569596095</v>
      </c>
      <c r="T15" s="97">
        <v>2.1274407326690001</v>
      </c>
      <c r="U15" s="98">
        <v>77.831675370131094</v>
      </c>
      <c r="V15" s="97">
        <v>3.1705407263262999</v>
      </c>
      <c r="W15" s="98">
        <v>77.507945629644794</v>
      </c>
      <c r="X15" s="97">
        <v>3.1625568709513598</v>
      </c>
      <c r="Y15" s="98">
        <v>48.134591095527099</v>
      </c>
      <c r="Z15" s="99">
        <v>3.6900273289117802</v>
      </c>
      <c r="AA15" s="101"/>
      <c r="AB15" s="104"/>
      <c r="AC15" s="104"/>
      <c r="AD15" s="104"/>
      <c r="AE15" s="104"/>
      <c r="AF15" s="104"/>
      <c r="AG15" s="104"/>
      <c r="AH15" s="105"/>
      <c r="AI15" s="100"/>
      <c r="AJ15" s="100"/>
      <c r="AK15" s="100"/>
      <c r="AL15" s="100"/>
      <c r="AM15" s="100"/>
      <c r="AN15" s="100"/>
      <c r="AO15" s="100"/>
      <c r="AP15" s="100"/>
      <c r="AQ15" s="100"/>
      <c r="AR15" s="100"/>
      <c r="AS15" s="100"/>
      <c r="AT15" s="100"/>
      <c r="AU15" s="100"/>
      <c r="AV15" s="100"/>
      <c r="AW15" s="100"/>
      <c r="AX15" s="100"/>
      <c r="AY15" s="100"/>
      <c r="AZ15" s="100"/>
    </row>
    <row r="16" spans="1:52" x14ac:dyDescent="0.25">
      <c r="A16" s="6" t="s">
        <v>18</v>
      </c>
      <c r="B16" s="68">
        <v>2</v>
      </c>
      <c r="C16" s="98">
        <v>0</v>
      </c>
      <c r="D16" s="97">
        <v>0</v>
      </c>
      <c r="E16" s="98">
        <v>4.2852960246449596</v>
      </c>
      <c r="F16" s="97">
        <v>8.7128591218394599E-2</v>
      </c>
      <c r="G16" s="98">
        <v>1.5549331488799401</v>
      </c>
      <c r="H16" s="97">
        <v>5.6644170921986304E-3</v>
      </c>
      <c r="I16" s="98">
        <v>6.8698896641842904</v>
      </c>
      <c r="J16" s="99">
        <v>0.11431888026471899</v>
      </c>
      <c r="K16" s="129">
        <v>4.8441170667154099</v>
      </c>
      <c r="L16" s="97">
        <v>7.9768141945742693E-2</v>
      </c>
      <c r="M16" s="98">
        <v>22.715782213805401</v>
      </c>
      <c r="N16" s="97">
        <v>0.148917978848328</v>
      </c>
      <c r="O16" s="98">
        <v>23.491350138040801</v>
      </c>
      <c r="P16" s="99">
        <v>0.154746131306681</v>
      </c>
      <c r="Q16" s="129">
        <v>98.445066851120103</v>
      </c>
      <c r="R16" s="97">
        <v>5.6644170922006999E-3</v>
      </c>
      <c r="S16" s="129">
        <v>93.130110335815701</v>
      </c>
      <c r="T16" s="97">
        <v>0.11431888026472201</v>
      </c>
      <c r="U16" s="98">
        <v>95.155882933284602</v>
      </c>
      <c r="V16" s="97">
        <v>7.9768141945741597E-2</v>
      </c>
      <c r="W16" s="98">
        <v>77.284217786194603</v>
      </c>
      <c r="X16" s="97">
        <v>0.148917978848328</v>
      </c>
      <c r="Y16" s="98">
        <v>76.508649861959199</v>
      </c>
      <c r="Z16" s="99">
        <v>0.154746131306681</v>
      </c>
      <c r="AA16" s="101"/>
      <c r="AB16" s="104"/>
      <c r="AC16" s="104"/>
      <c r="AD16" s="104"/>
      <c r="AE16" s="104"/>
      <c r="AF16" s="104"/>
      <c r="AG16" s="104"/>
      <c r="AH16" s="105"/>
      <c r="AI16" s="100"/>
      <c r="AJ16" s="100"/>
      <c r="AK16" s="100"/>
      <c r="AL16" s="100"/>
      <c r="AM16" s="100"/>
      <c r="AN16" s="100"/>
      <c r="AO16" s="100"/>
      <c r="AP16" s="100"/>
      <c r="AQ16" s="100"/>
      <c r="AR16" s="100"/>
      <c r="AS16" s="100"/>
      <c r="AT16" s="100"/>
      <c r="AU16" s="100"/>
      <c r="AV16" s="100"/>
      <c r="AW16" s="100"/>
      <c r="AX16" s="100"/>
      <c r="AY16" s="100"/>
      <c r="AZ16" s="100"/>
    </row>
    <row r="17" spans="1:52" x14ac:dyDescent="0.25">
      <c r="A17" s="10" t="s">
        <v>19</v>
      </c>
      <c r="B17" s="68">
        <v>2</v>
      </c>
      <c r="C17" s="98">
        <v>3.3891960475357399</v>
      </c>
      <c r="D17" s="97">
        <v>1.4005456477554601</v>
      </c>
      <c r="E17" s="98">
        <v>2.8454597478289601</v>
      </c>
      <c r="F17" s="97">
        <v>9.6838945207028904E-2</v>
      </c>
      <c r="G17" s="98">
        <v>7.5855755152844999</v>
      </c>
      <c r="H17" s="97">
        <v>1.6898288188027899</v>
      </c>
      <c r="I17" s="98">
        <v>46.267299580041403</v>
      </c>
      <c r="J17" s="99">
        <v>3.3714055201008599</v>
      </c>
      <c r="K17" s="129">
        <v>49.883013704534697</v>
      </c>
      <c r="L17" s="97">
        <v>3.15566830709303</v>
      </c>
      <c r="M17" s="98">
        <v>78.123692783695006</v>
      </c>
      <c r="N17" s="97">
        <v>2.6752648351763999</v>
      </c>
      <c r="O17" s="98">
        <v>36.317389751295401</v>
      </c>
      <c r="P17" s="99">
        <v>3.4266303024928502</v>
      </c>
      <c r="Q17" s="129">
        <v>92.414424484715497</v>
      </c>
      <c r="R17" s="97">
        <v>1.6898288188027799</v>
      </c>
      <c r="S17" s="129">
        <v>53.732700419958597</v>
      </c>
      <c r="T17" s="97">
        <v>3.3714055201008599</v>
      </c>
      <c r="U17" s="98">
        <v>50.116986295465303</v>
      </c>
      <c r="V17" s="97">
        <v>3.15566830709303</v>
      </c>
      <c r="W17" s="98">
        <v>21.876307216305001</v>
      </c>
      <c r="X17" s="97">
        <v>2.6752648351764101</v>
      </c>
      <c r="Y17" s="98">
        <v>63.682610248704599</v>
      </c>
      <c r="Z17" s="99">
        <v>3.4266303024928502</v>
      </c>
      <c r="AA17" s="101"/>
      <c r="AB17" s="104"/>
      <c r="AC17" s="104"/>
      <c r="AD17" s="104"/>
      <c r="AE17" s="104"/>
      <c r="AF17" s="104"/>
      <c r="AG17" s="104"/>
      <c r="AH17" s="105"/>
      <c r="AI17" s="100"/>
      <c r="AJ17" s="100"/>
      <c r="AK17" s="100"/>
      <c r="AL17" s="100"/>
      <c r="AM17" s="100"/>
      <c r="AN17" s="100"/>
      <c r="AO17" s="100"/>
      <c r="AP17" s="100"/>
      <c r="AQ17" s="100"/>
      <c r="AR17" s="100"/>
      <c r="AS17" s="100"/>
      <c r="AT17" s="100"/>
      <c r="AU17" s="100"/>
      <c r="AV17" s="100"/>
      <c r="AW17" s="100"/>
      <c r="AX17" s="100"/>
      <c r="AY17" s="100"/>
      <c r="AZ17" s="100"/>
    </row>
    <row r="18" spans="1:52" ht="13" x14ac:dyDescent="0.25">
      <c r="A18" s="11" t="s">
        <v>20</v>
      </c>
      <c r="B18" s="68">
        <v>2</v>
      </c>
      <c r="C18" s="98">
        <v>1.9179350119665799</v>
      </c>
      <c r="D18" s="97">
        <v>1.6472425675425599</v>
      </c>
      <c r="E18" s="98">
        <v>3.2391379971678802</v>
      </c>
      <c r="F18" s="97">
        <v>0.13310411895573099</v>
      </c>
      <c r="G18" s="98">
        <v>4.7022036443067403</v>
      </c>
      <c r="H18" s="97">
        <v>2.1468382517841502</v>
      </c>
      <c r="I18" s="98">
        <v>42.055651919959899</v>
      </c>
      <c r="J18" s="99">
        <v>4.3442183169588402</v>
      </c>
      <c r="K18" s="129">
        <v>27.663132068106599</v>
      </c>
      <c r="L18" s="97">
        <v>4.3859084952489598</v>
      </c>
      <c r="M18" s="98">
        <v>70.613032261152597</v>
      </c>
      <c r="N18" s="97">
        <v>3.9619354879598898</v>
      </c>
      <c r="O18" s="98">
        <v>31.578947839987801</v>
      </c>
      <c r="P18" s="99">
        <v>3.93269437644389</v>
      </c>
      <c r="Q18" s="129">
        <v>95.297796355693293</v>
      </c>
      <c r="R18" s="97">
        <v>2.1468382517841502</v>
      </c>
      <c r="S18" s="129">
        <v>57.944348080040001</v>
      </c>
      <c r="T18" s="97">
        <v>4.3442183169588402</v>
      </c>
      <c r="U18" s="98">
        <v>72.336867931893394</v>
      </c>
      <c r="V18" s="97">
        <v>4.3859084952489598</v>
      </c>
      <c r="W18" s="98">
        <v>29.3869677388474</v>
      </c>
      <c r="X18" s="97">
        <v>3.9619354879599</v>
      </c>
      <c r="Y18" s="98">
        <v>68.421052160012195</v>
      </c>
      <c r="Z18" s="99">
        <v>3.93269437644389</v>
      </c>
      <c r="AA18" s="101"/>
      <c r="AB18" s="104"/>
      <c r="AC18" s="104"/>
      <c r="AD18" s="104"/>
      <c r="AE18" s="104"/>
      <c r="AF18" s="104"/>
      <c r="AG18" s="104"/>
      <c r="AH18" s="105"/>
      <c r="AI18" s="100"/>
      <c r="AJ18" s="100"/>
      <c r="AK18" s="100"/>
      <c r="AL18" s="100"/>
      <c r="AM18" s="100"/>
      <c r="AN18" s="100"/>
      <c r="AO18" s="100"/>
      <c r="AP18" s="100"/>
      <c r="AQ18" s="100"/>
      <c r="AR18" s="100"/>
      <c r="AS18" s="100"/>
      <c r="AT18" s="100"/>
      <c r="AU18" s="100"/>
      <c r="AV18" s="100"/>
      <c r="AW18" s="100"/>
      <c r="AX18" s="100"/>
      <c r="AY18" s="100"/>
      <c r="AZ18" s="100"/>
    </row>
    <row r="19" spans="1:52" ht="13" x14ac:dyDescent="0.25">
      <c r="A19" s="11" t="s">
        <v>21</v>
      </c>
      <c r="B19" s="68">
        <v>2</v>
      </c>
      <c r="C19" s="98">
        <v>5.8233010351927801</v>
      </c>
      <c r="D19" s="97">
        <v>2.5176173982262999</v>
      </c>
      <c r="E19" s="98">
        <v>2.0889561415395099</v>
      </c>
      <c r="F19" s="97">
        <v>9.5626993276078195E-2</v>
      </c>
      <c r="G19" s="98">
        <v>12.355925359900599</v>
      </c>
      <c r="H19" s="97">
        <v>2.65409463374198</v>
      </c>
      <c r="I19" s="98">
        <v>53.235194690301299</v>
      </c>
      <c r="J19" s="99">
        <v>4.7541510260675199</v>
      </c>
      <c r="K19" s="129">
        <v>86.644352045460593</v>
      </c>
      <c r="L19" s="97">
        <v>3.1463456509629801</v>
      </c>
      <c r="M19" s="98">
        <v>90.432251246868603</v>
      </c>
      <c r="N19" s="97">
        <v>2.79678853187704</v>
      </c>
      <c r="O19" s="98">
        <v>44.202573497924902</v>
      </c>
      <c r="P19" s="99">
        <v>5.7848039349309097</v>
      </c>
      <c r="Q19" s="129">
        <v>87.644074640099404</v>
      </c>
      <c r="R19" s="97">
        <v>2.65409463374198</v>
      </c>
      <c r="S19" s="129">
        <v>46.764805309698701</v>
      </c>
      <c r="T19" s="97">
        <v>4.7541510260675199</v>
      </c>
      <c r="U19" s="98">
        <v>13.3556479545394</v>
      </c>
      <c r="V19" s="97">
        <v>3.1463456509629801</v>
      </c>
      <c r="W19" s="98">
        <v>9.5677487531314096</v>
      </c>
      <c r="X19" s="97">
        <v>2.79678853187704</v>
      </c>
      <c r="Y19" s="98">
        <v>55.797426502075098</v>
      </c>
      <c r="Z19" s="99">
        <v>5.7848039349309097</v>
      </c>
      <c r="AA19" s="101"/>
      <c r="AB19" s="104"/>
      <c r="AC19" s="104"/>
      <c r="AD19" s="104"/>
      <c r="AE19" s="104"/>
      <c r="AF19" s="104"/>
      <c r="AG19" s="104"/>
      <c r="AH19" s="105"/>
      <c r="AI19" s="100"/>
      <c r="AJ19" s="100"/>
      <c r="AK19" s="100"/>
      <c r="AL19" s="100"/>
      <c r="AM19" s="100"/>
      <c r="AN19" s="100"/>
      <c r="AO19" s="100"/>
      <c r="AP19" s="100"/>
      <c r="AQ19" s="100"/>
      <c r="AR19" s="100"/>
      <c r="AS19" s="100"/>
      <c r="AT19" s="100"/>
      <c r="AU19" s="100"/>
      <c r="AV19" s="100"/>
      <c r="AW19" s="100"/>
      <c r="AX19" s="100"/>
      <c r="AY19" s="100"/>
      <c r="AZ19" s="100"/>
    </row>
    <row r="20" spans="1:52" x14ac:dyDescent="0.25">
      <c r="A20" s="10" t="s">
        <v>22</v>
      </c>
      <c r="B20" s="68">
        <v>2</v>
      </c>
      <c r="C20" s="98">
        <v>6.7199599670894701</v>
      </c>
      <c r="D20" s="97">
        <v>2.04425437316065</v>
      </c>
      <c r="E20" s="98">
        <v>3.1952811408846502</v>
      </c>
      <c r="F20" s="97">
        <v>0.122700397697629</v>
      </c>
      <c r="G20" s="98">
        <v>12.9315114438609</v>
      </c>
      <c r="H20" s="97">
        <v>2.72500869616634</v>
      </c>
      <c r="I20" s="98">
        <v>13.017863218241001</v>
      </c>
      <c r="J20" s="99">
        <v>2.8344269337585599</v>
      </c>
      <c r="K20" s="129">
        <v>42.228393565015097</v>
      </c>
      <c r="L20" s="97">
        <v>3.9271882224605701</v>
      </c>
      <c r="M20" s="98">
        <v>54.486417365143801</v>
      </c>
      <c r="N20" s="97">
        <v>3.8973737571556999</v>
      </c>
      <c r="O20" s="98">
        <v>49.123974284920003</v>
      </c>
      <c r="P20" s="99">
        <v>3.8585496548287801</v>
      </c>
      <c r="Q20" s="129">
        <v>87.068488556139101</v>
      </c>
      <c r="R20" s="97">
        <v>2.72500869616634</v>
      </c>
      <c r="S20" s="129">
        <v>86.982136781758896</v>
      </c>
      <c r="T20" s="97">
        <v>2.8344269337585701</v>
      </c>
      <c r="U20" s="98">
        <v>57.771606434984903</v>
      </c>
      <c r="V20" s="97">
        <v>3.9271882224605701</v>
      </c>
      <c r="W20" s="98">
        <v>45.513582634856199</v>
      </c>
      <c r="X20" s="97">
        <v>3.8973737571556999</v>
      </c>
      <c r="Y20" s="98">
        <v>50.876025715079997</v>
      </c>
      <c r="Z20" s="99">
        <v>3.8585496548287801</v>
      </c>
      <c r="AA20" s="101"/>
      <c r="AB20" s="104"/>
      <c r="AC20" s="104"/>
      <c r="AD20" s="104"/>
      <c r="AE20" s="104"/>
      <c r="AF20" s="104"/>
      <c r="AG20" s="104"/>
      <c r="AH20" s="105"/>
      <c r="AI20" s="100"/>
      <c r="AJ20" s="100"/>
      <c r="AK20" s="100"/>
      <c r="AL20" s="100"/>
      <c r="AM20" s="100"/>
      <c r="AN20" s="100"/>
      <c r="AO20" s="100"/>
      <c r="AP20" s="100"/>
      <c r="AQ20" s="100"/>
      <c r="AR20" s="100"/>
      <c r="AS20" s="100"/>
      <c r="AT20" s="100"/>
      <c r="AU20" s="100"/>
      <c r="AV20" s="100"/>
      <c r="AW20" s="100"/>
      <c r="AX20" s="100"/>
      <c r="AY20" s="100"/>
      <c r="AZ20" s="100"/>
    </row>
    <row r="21" spans="1:52" x14ac:dyDescent="0.25">
      <c r="A21" s="10" t="s">
        <v>23</v>
      </c>
      <c r="B21" s="68">
        <v>2</v>
      </c>
      <c r="C21" s="98">
        <v>2.3655761677118798</v>
      </c>
      <c r="D21" s="97">
        <v>1.1050650029308799</v>
      </c>
      <c r="E21" s="98">
        <v>3.96994918451409</v>
      </c>
      <c r="F21" s="97">
        <v>9.2862153283556695E-2</v>
      </c>
      <c r="G21" s="98">
        <v>3.2011614725148001</v>
      </c>
      <c r="H21" s="97">
        <v>1.26672075531605</v>
      </c>
      <c r="I21" s="98">
        <v>12.4285046496998</v>
      </c>
      <c r="J21" s="99">
        <v>2.0136965208048099</v>
      </c>
      <c r="K21" s="129">
        <v>21.125906677395299</v>
      </c>
      <c r="L21" s="97">
        <v>3.2620399785770799</v>
      </c>
      <c r="M21" s="98">
        <v>26.527391666832202</v>
      </c>
      <c r="N21" s="97">
        <v>3.2500013846139799</v>
      </c>
      <c r="O21" s="98">
        <v>9.3353463624845894</v>
      </c>
      <c r="P21" s="99">
        <v>2.2049711937298402</v>
      </c>
      <c r="Q21" s="129">
        <v>96.798838527485202</v>
      </c>
      <c r="R21" s="97">
        <v>1.26672075531605</v>
      </c>
      <c r="S21" s="129">
        <v>87.571495350300196</v>
      </c>
      <c r="T21" s="97">
        <v>2.0136965208048001</v>
      </c>
      <c r="U21" s="98">
        <v>78.874093322604693</v>
      </c>
      <c r="V21" s="97">
        <v>3.2620399785770799</v>
      </c>
      <c r="W21" s="98">
        <v>73.472608333167798</v>
      </c>
      <c r="X21" s="97">
        <v>3.2500013846139799</v>
      </c>
      <c r="Y21" s="98">
        <v>90.6646536375154</v>
      </c>
      <c r="Z21" s="99">
        <v>2.2049711937298402</v>
      </c>
      <c r="AA21" s="101"/>
      <c r="AB21" s="104"/>
      <c r="AC21" s="104"/>
      <c r="AD21" s="104"/>
      <c r="AE21" s="104"/>
      <c r="AF21" s="104"/>
      <c r="AG21" s="104"/>
      <c r="AH21" s="105"/>
      <c r="AI21" s="100"/>
      <c r="AJ21" s="100"/>
      <c r="AK21" s="100"/>
      <c r="AL21" s="100"/>
      <c r="AM21" s="100"/>
      <c r="AN21" s="100"/>
      <c r="AO21" s="100"/>
      <c r="AP21" s="100"/>
      <c r="AQ21" s="100"/>
      <c r="AR21" s="100"/>
      <c r="AS21" s="100"/>
      <c r="AT21" s="100"/>
      <c r="AU21" s="100"/>
      <c r="AV21" s="100"/>
      <c r="AW21" s="100"/>
      <c r="AX21" s="100"/>
      <c r="AY21" s="100"/>
      <c r="AZ21" s="100"/>
    </row>
    <row r="22" spans="1:52" x14ac:dyDescent="0.25">
      <c r="A22" s="10" t="s">
        <v>24</v>
      </c>
      <c r="B22" s="68">
        <v>2</v>
      </c>
      <c r="C22" s="98">
        <v>4.6031012241286797</v>
      </c>
      <c r="D22" s="97">
        <v>1.40410392585062</v>
      </c>
      <c r="E22" s="98">
        <v>2.9842323082408599</v>
      </c>
      <c r="F22" s="97">
        <v>0.114076448823621</v>
      </c>
      <c r="G22" s="98">
        <v>10.7281360713453</v>
      </c>
      <c r="H22" s="97">
        <v>1.8739377387107801</v>
      </c>
      <c r="I22" s="98">
        <v>8.9234750961378904</v>
      </c>
      <c r="J22" s="99">
        <v>2.0267550101569598</v>
      </c>
      <c r="K22" s="129">
        <v>62.5929629949337</v>
      </c>
      <c r="L22" s="97">
        <v>2.8612404934008602</v>
      </c>
      <c r="M22" s="98">
        <v>47.785311834250201</v>
      </c>
      <c r="N22" s="97">
        <v>4.08167841285879</v>
      </c>
      <c r="O22" s="98">
        <v>66.331461703340196</v>
      </c>
      <c r="P22" s="99">
        <v>3.38465799555749</v>
      </c>
      <c r="Q22" s="129">
        <v>89.271863928654696</v>
      </c>
      <c r="R22" s="97">
        <v>1.8739377387107801</v>
      </c>
      <c r="S22" s="129">
        <v>91.076524903862094</v>
      </c>
      <c r="T22" s="97">
        <v>2.0267550101569598</v>
      </c>
      <c r="U22" s="98">
        <v>37.4070370050663</v>
      </c>
      <c r="V22" s="97">
        <v>2.8612404934008602</v>
      </c>
      <c r="W22" s="98">
        <v>52.214688165749799</v>
      </c>
      <c r="X22" s="97">
        <v>4.08167841285879</v>
      </c>
      <c r="Y22" s="98">
        <v>33.668538296659797</v>
      </c>
      <c r="Z22" s="99">
        <v>3.38465799555749</v>
      </c>
      <c r="AA22" s="101"/>
      <c r="AB22" s="104"/>
      <c r="AC22" s="104"/>
      <c r="AD22" s="104"/>
      <c r="AE22" s="104"/>
      <c r="AF22" s="104"/>
      <c r="AG22" s="104"/>
      <c r="AH22" s="105"/>
      <c r="AI22" s="100"/>
      <c r="AJ22" s="100"/>
      <c r="AK22" s="100"/>
      <c r="AL22" s="100"/>
      <c r="AM22" s="100"/>
      <c r="AN22" s="100"/>
      <c r="AO22" s="100"/>
      <c r="AP22" s="100"/>
      <c r="AQ22" s="100"/>
      <c r="AR22" s="100"/>
      <c r="AS22" s="100"/>
      <c r="AT22" s="100"/>
      <c r="AU22" s="100"/>
      <c r="AV22" s="100"/>
      <c r="AW22" s="100"/>
      <c r="AX22" s="100"/>
      <c r="AY22" s="100"/>
      <c r="AZ22" s="100"/>
    </row>
    <row r="23" spans="1:52" x14ac:dyDescent="0.25">
      <c r="A23" s="10" t="s">
        <v>25</v>
      </c>
      <c r="B23" s="68">
        <v>2</v>
      </c>
      <c r="C23" s="98">
        <v>0</v>
      </c>
      <c r="D23" s="97">
        <v>0</v>
      </c>
      <c r="E23" s="98">
        <v>2.9249418877690601</v>
      </c>
      <c r="F23" s="97">
        <v>0.15330164305011099</v>
      </c>
      <c r="G23" s="98">
        <v>4.4078733222444004</v>
      </c>
      <c r="H23" s="97">
        <v>1.6241349601008099</v>
      </c>
      <c r="I23" s="98">
        <v>28.8411306301327</v>
      </c>
      <c r="J23" s="99">
        <v>4.4090840868405099</v>
      </c>
      <c r="K23" s="129">
        <v>51.728971728589499</v>
      </c>
      <c r="L23" s="97">
        <v>5.3026428433661597</v>
      </c>
      <c r="M23" s="98">
        <v>43.680973450675303</v>
      </c>
      <c r="N23" s="97">
        <v>5.1613970491590297</v>
      </c>
      <c r="O23" s="98">
        <v>55.130621853392</v>
      </c>
      <c r="P23" s="99">
        <v>5.1568577686469004</v>
      </c>
      <c r="Q23" s="129">
        <v>95.592126677755601</v>
      </c>
      <c r="R23" s="97">
        <v>1.6241349601008099</v>
      </c>
      <c r="S23" s="129">
        <v>71.158869369867304</v>
      </c>
      <c r="T23" s="97">
        <v>4.4090840868405099</v>
      </c>
      <c r="U23" s="98">
        <v>48.271028271410401</v>
      </c>
      <c r="V23" s="97">
        <v>5.3026428433661597</v>
      </c>
      <c r="W23" s="98">
        <v>56.319026549324697</v>
      </c>
      <c r="X23" s="97">
        <v>5.16139704915902</v>
      </c>
      <c r="Y23" s="98">
        <v>44.869378146608</v>
      </c>
      <c r="Z23" s="99">
        <v>5.1568577686469004</v>
      </c>
      <c r="AA23" s="101"/>
      <c r="AB23" s="104"/>
      <c r="AC23" s="104"/>
      <c r="AD23" s="104"/>
      <c r="AE23" s="104"/>
      <c r="AF23" s="104"/>
      <c r="AG23" s="104"/>
      <c r="AH23" s="105"/>
      <c r="AI23" s="100"/>
      <c r="AJ23" s="100"/>
      <c r="AK23" s="100"/>
      <c r="AL23" s="100"/>
      <c r="AM23" s="100"/>
      <c r="AN23" s="100"/>
      <c r="AO23" s="100"/>
      <c r="AP23" s="100"/>
      <c r="AQ23" s="100"/>
      <c r="AR23" s="100"/>
      <c r="AS23" s="100"/>
      <c r="AT23" s="100"/>
      <c r="AU23" s="100"/>
      <c r="AV23" s="100"/>
      <c r="AW23" s="100"/>
      <c r="AX23" s="100"/>
      <c r="AY23" s="100"/>
      <c r="AZ23" s="100"/>
    </row>
    <row r="24" spans="1:52" x14ac:dyDescent="0.25">
      <c r="A24" s="6" t="s">
        <v>26</v>
      </c>
      <c r="B24" s="68">
        <v>2</v>
      </c>
      <c r="C24" s="98">
        <v>0.16004471123550601</v>
      </c>
      <c r="D24" s="97">
        <v>0.159984449958294</v>
      </c>
      <c r="E24" s="98">
        <v>2.8134656282102002</v>
      </c>
      <c r="F24" s="97">
        <v>0.14797531122886101</v>
      </c>
      <c r="G24" s="98">
        <v>0.160374104719581</v>
      </c>
      <c r="H24" s="97">
        <v>0.16030662859802</v>
      </c>
      <c r="I24" s="98">
        <v>45.593567582094003</v>
      </c>
      <c r="J24" s="99">
        <v>4.05529763159136</v>
      </c>
      <c r="K24" s="129">
        <v>69.584961343270194</v>
      </c>
      <c r="L24" s="97">
        <v>4.1178879298204096</v>
      </c>
      <c r="M24" s="98">
        <v>74.231608432186704</v>
      </c>
      <c r="N24" s="97">
        <v>3.60507920914658</v>
      </c>
      <c r="O24" s="98">
        <v>37.535405110511697</v>
      </c>
      <c r="P24" s="99">
        <v>3.9155306751151899</v>
      </c>
      <c r="Q24" s="129">
        <v>99.839625895280406</v>
      </c>
      <c r="R24" s="97">
        <v>0.16030662859802</v>
      </c>
      <c r="S24" s="129">
        <v>54.406432417905997</v>
      </c>
      <c r="T24" s="97">
        <v>4.05529763159136</v>
      </c>
      <c r="U24" s="98">
        <v>30.415038656729799</v>
      </c>
      <c r="V24" s="97">
        <v>4.1178879298204203</v>
      </c>
      <c r="W24" s="98">
        <v>25.7683915678132</v>
      </c>
      <c r="X24" s="97">
        <v>3.60507920914658</v>
      </c>
      <c r="Y24" s="98">
        <v>62.464594889488303</v>
      </c>
      <c r="Z24" s="99">
        <v>3.9155306751151899</v>
      </c>
      <c r="AA24" s="101"/>
      <c r="AB24" s="104"/>
      <c r="AC24" s="104"/>
      <c r="AD24" s="104"/>
      <c r="AE24" s="104"/>
      <c r="AF24" s="104"/>
      <c r="AG24" s="104"/>
      <c r="AH24" s="105"/>
      <c r="AI24" s="100"/>
      <c r="AJ24" s="100"/>
      <c r="AK24" s="100"/>
      <c r="AL24" s="100"/>
      <c r="AM24" s="100"/>
      <c r="AN24" s="100"/>
      <c r="AO24" s="100"/>
      <c r="AP24" s="100"/>
      <c r="AQ24" s="100"/>
      <c r="AR24" s="100"/>
      <c r="AS24" s="100"/>
      <c r="AT24" s="100"/>
      <c r="AU24" s="100"/>
      <c r="AV24" s="100"/>
      <c r="AW24" s="100"/>
      <c r="AX24" s="100"/>
      <c r="AY24" s="100"/>
      <c r="AZ24" s="100"/>
    </row>
    <row r="25" spans="1:52" x14ac:dyDescent="0.25">
      <c r="A25" s="10" t="s">
        <v>27</v>
      </c>
      <c r="B25" s="68">
        <v>2</v>
      </c>
      <c r="C25" s="98">
        <v>3.5081020780266301</v>
      </c>
      <c r="D25" s="97">
        <v>1.4700852171319201</v>
      </c>
      <c r="E25" s="98">
        <v>3.6788164622581201</v>
      </c>
      <c r="F25" s="97">
        <v>9.8463716710888605E-2</v>
      </c>
      <c r="G25" s="98">
        <v>7.10872904701026</v>
      </c>
      <c r="H25" s="97">
        <v>2.1778750469507502</v>
      </c>
      <c r="I25" s="98">
        <v>28.495120751341801</v>
      </c>
      <c r="J25" s="99">
        <v>3.4783713598214199</v>
      </c>
      <c r="K25" s="129">
        <v>11.5970364039604</v>
      </c>
      <c r="L25" s="97">
        <v>2.4636783361769701</v>
      </c>
      <c r="M25" s="98">
        <v>61.795611928802401</v>
      </c>
      <c r="N25" s="97">
        <v>3.5030327034129001</v>
      </c>
      <c r="O25" s="98">
        <v>22.596347405251699</v>
      </c>
      <c r="P25" s="99">
        <v>3.4179586188012401</v>
      </c>
      <c r="Q25" s="129">
        <v>92.8912709529897</v>
      </c>
      <c r="R25" s="97">
        <v>2.17787504695076</v>
      </c>
      <c r="S25" s="129">
        <v>71.504879248658199</v>
      </c>
      <c r="T25" s="97">
        <v>3.4783713598214199</v>
      </c>
      <c r="U25" s="98">
        <v>88.402963596039697</v>
      </c>
      <c r="V25" s="97">
        <v>2.4636783361769701</v>
      </c>
      <c r="W25" s="98">
        <v>38.204388071197599</v>
      </c>
      <c r="X25" s="97">
        <v>3.5030327034129001</v>
      </c>
      <c r="Y25" s="98">
        <v>77.403652594748294</v>
      </c>
      <c r="Z25" s="99">
        <v>3.4179586188012401</v>
      </c>
      <c r="AA25" s="101"/>
      <c r="AB25" s="104"/>
      <c r="AC25" s="104"/>
      <c r="AD25" s="104"/>
      <c r="AE25" s="104"/>
      <c r="AF25" s="104"/>
      <c r="AG25" s="104"/>
      <c r="AH25" s="105"/>
      <c r="AI25" s="100"/>
      <c r="AJ25" s="100"/>
      <c r="AK25" s="100"/>
      <c r="AL25" s="100"/>
      <c r="AM25" s="100"/>
      <c r="AN25" s="100"/>
      <c r="AO25" s="100"/>
      <c r="AP25" s="100"/>
      <c r="AQ25" s="100"/>
      <c r="AR25" s="100"/>
      <c r="AS25" s="100"/>
      <c r="AT25" s="100"/>
      <c r="AU25" s="100"/>
      <c r="AV25" s="100"/>
      <c r="AW25" s="100"/>
      <c r="AX25" s="100"/>
      <c r="AY25" s="100"/>
      <c r="AZ25" s="100"/>
    </row>
    <row r="26" spans="1:52" x14ac:dyDescent="0.25">
      <c r="A26" s="12" t="s">
        <v>29</v>
      </c>
      <c r="B26" s="68">
        <v>2</v>
      </c>
      <c r="C26" s="98">
        <v>0</v>
      </c>
      <c r="D26" s="97">
        <v>0</v>
      </c>
      <c r="E26" s="98">
        <v>3.0661216034757599</v>
      </c>
      <c r="F26" s="97">
        <v>9.0188899107570705E-2</v>
      </c>
      <c r="G26" s="98">
        <v>1.83607279236026</v>
      </c>
      <c r="H26" s="97">
        <v>9.6284115865321304E-2</v>
      </c>
      <c r="I26" s="98">
        <v>55.089694336001898</v>
      </c>
      <c r="J26" s="99">
        <v>0.318278624245589</v>
      </c>
      <c r="K26" s="129">
        <v>39.462628577730001</v>
      </c>
      <c r="L26" s="97">
        <v>0.36629904142194097</v>
      </c>
      <c r="M26" s="98">
        <v>77.803138843748599</v>
      </c>
      <c r="N26" s="97">
        <v>0.293225948429998</v>
      </c>
      <c r="O26" s="98">
        <v>19.479089285357698</v>
      </c>
      <c r="P26" s="99">
        <v>0.199040540029045</v>
      </c>
      <c r="Q26" s="129">
        <v>98.163927207639702</v>
      </c>
      <c r="R26" s="97">
        <v>9.6284115865318806E-2</v>
      </c>
      <c r="S26" s="129">
        <v>44.910305663998102</v>
      </c>
      <c r="T26" s="97">
        <v>0.318278624245589</v>
      </c>
      <c r="U26" s="98">
        <v>60.537371422269999</v>
      </c>
      <c r="V26" s="97">
        <v>0.36629904142193997</v>
      </c>
      <c r="W26" s="98">
        <v>22.196861156251401</v>
      </c>
      <c r="X26" s="97">
        <v>0.293225948429996</v>
      </c>
      <c r="Y26" s="98">
        <v>80.520910714642298</v>
      </c>
      <c r="Z26" s="99">
        <v>0.19904054002904201</v>
      </c>
      <c r="AA26" s="101"/>
      <c r="AB26" s="104"/>
      <c r="AC26" s="104"/>
      <c r="AD26" s="104"/>
      <c r="AE26" s="104"/>
      <c r="AF26" s="104"/>
      <c r="AG26" s="104"/>
      <c r="AH26" s="105"/>
      <c r="AI26" s="100"/>
      <c r="AJ26" s="100"/>
      <c r="AK26" s="100"/>
      <c r="AL26" s="100"/>
      <c r="AM26" s="100"/>
      <c r="AN26" s="100"/>
      <c r="AO26" s="100"/>
      <c r="AP26" s="100"/>
      <c r="AQ26" s="100"/>
      <c r="AR26" s="100"/>
      <c r="AS26" s="100"/>
      <c r="AT26" s="100"/>
      <c r="AU26" s="100"/>
      <c r="AV26" s="100"/>
      <c r="AW26" s="100"/>
      <c r="AX26" s="100"/>
      <c r="AY26" s="100"/>
      <c r="AZ26" s="100"/>
    </row>
    <row r="27" spans="1:52" x14ac:dyDescent="0.25">
      <c r="A27" s="10" t="s">
        <v>28</v>
      </c>
      <c r="B27" s="68">
        <v>2</v>
      </c>
      <c r="C27" s="98">
        <v>0.64671518545975304</v>
      </c>
      <c r="D27" s="97">
        <v>0.45687998791470502</v>
      </c>
      <c r="E27" s="98">
        <v>4.0244446752259702</v>
      </c>
      <c r="F27" s="97">
        <v>6.1507451116368801E-2</v>
      </c>
      <c r="G27" s="98">
        <v>0.97447993614426098</v>
      </c>
      <c r="H27" s="97">
        <v>0.56289531390120295</v>
      </c>
      <c r="I27" s="98">
        <v>5.09910981727527</v>
      </c>
      <c r="J27" s="99">
        <v>1.25343382994926</v>
      </c>
      <c r="K27" s="129">
        <v>30.806383672013599</v>
      </c>
      <c r="L27" s="97">
        <v>2.4508725125611299</v>
      </c>
      <c r="M27" s="98">
        <v>33.632189846358699</v>
      </c>
      <c r="N27" s="97">
        <v>2.73846576635645</v>
      </c>
      <c r="O27" s="98">
        <v>17.869620120213401</v>
      </c>
      <c r="P27" s="99">
        <v>2.1626290933232801</v>
      </c>
      <c r="Q27" s="129">
        <v>99.025520063855694</v>
      </c>
      <c r="R27" s="97">
        <v>0.56289531390120395</v>
      </c>
      <c r="S27" s="129">
        <v>94.900890182724694</v>
      </c>
      <c r="T27" s="97">
        <v>1.25343382994925</v>
      </c>
      <c r="U27" s="98">
        <v>69.193616327986405</v>
      </c>
      <c r="V27" s="97">
        <v>2.4508725125611299</v>
      </c>
      <c r="W27" s="98">
        <v>66.367810153641301</v>
      </c>
      <c r="X27" s="97">
        <v>2.7384657663564602</v>
      </c>
      <c r="Y27" s="98">
        <v>82.130379879786602</v>
      </c>
      <c r="Z27" s="99">
        <v>2.1626290933232801</v>
      </c>
      <c r="AA27" s="101"/>
      <c r="AB27" s="104"/>
      <c r="AC27" s="104"/>
      <c r="AD27" s="104"/>
      <c r="AE27" s="104"/>
      <c r="AF27" s="104"/>
      <c r="AG27" s="104"/>
      <c r="AH27" s="105"/>
      <c r="AI27" s="100"/>
      <c r="AJ27" s="100"/>
      <c r="AK27" s="100"/>
      <c r="AL27" s="100"/>
      <c r="AM27" s="100"/>
      <c r="AN27" s="100"/>
      <c r="AO27" s="100"/>
      <c r="AP27" s="100"/>
      <c r="AQ27" s="100"/>
      <c r="AR27" s="100"/>
      <c r="AS27" s="100"/>
      <c r="AT27" s="100"/>
      <c r="AU27" s="100"/>
      <c r="AV27" s="100"/>
      <c r="AW27" s="100"/>
      <c r="AX27" s="100"/>
      <c r="AY27" s="100"/>
      <c r="AZ27" s="100"/>
    </row>
    <row r="28" spans="1:52" x14ac:dyDescent="0.25">
      <c r="A28" s="10" t="s">
        <v>30</v>
      </c>
      <c r="B28" s="68">
        <v>2</v>
      </c>
      <c r="C28" s="98">
        <v>17.569052846624601</v>
      </c>
      <c r="D28" s="97">
        <v>2.5427085982424802</v>
      </c>
      <c r="E28" s="98">
        <v>2.2589930556337099</v>
      </c>
      <c r="F28" s="97">
        <v>0.123409958888379</v>
      </c>
      <c r="G28" s="98">
        <v>32.701342193694401</v>
      </c>
      <c r="H28" s="97">
        <v>3.5268776861424702</v>
      </c>
      <c r="I28" s="98">
        <v>33.310781434931201</v>
      </c>
      <c r="J28" s="99">
        <v>3.2801676757778702</v>
      </c>
      <c r="K28" s="129">
        <v>66.647793381660307</v>
      </c>
      <c r="L28" s="97">
        <v>3.5094514975692701</v>
      </c>
      <c r="M28" s="98">
        <v>62.041867517106702</v>
      </c>
      <c r="N28" s="97">
        <v>4.0465537005241003</v>
      </c>
      <c r="O28" s="98">
        <v>71.685091947296499</v>
      </c>
      <c r="P28" s="99">
        <v>3.0461921883224301</v>
      </c>
      <c r="Q28" s="129">
        <v>67.298657806305599</v>
      </c>
      <c r="R28" s="97">
        <v>3.5268776861424702</v>
      </c>
      <c r="S28" s="129">
        <v>66.689218565068799</v>
      </c>
      <c r="T28" s="97">
        <v>3.2801676757778799</v>
      </c>
      <c r="U28" s="98">
        <v>33.3522066183397</v>
      </c>
      <c r="V28" s="97">
        <v>3.5094514975692701</v>
      </c>
      <c r="W28" s="98">
        <v>37.958132482893298</v>
      </c>
      <c r="X28" s="97">
        <v>4.0465537005241003</v>
      </c>
      <c r="Y28" s="98">
        <v>28.314908052703501</v>
      </c>
      <c r="Z28" s="99">
        <v>3.0461921883224301</v>
      </c>
      <c r="AA28" s="101"/>
      <c r="AB28" s="104"/>
      <c r="AC28" s="104"/>
      <c r="AD28" s="104"/>
      <c r="AE28" s="104"/>
      <c r="AF28" s="104"/>
      <c r="AG28" s="104"/>
      <c r="AH28" s="105"/>
      <c r="AI28" s="100"/>
      <c r="AJ28" s="100"/>
      <c r="AK28" s="100"/>
      <c r="AL28" s="100"/>
      <c r="AM28" s="100"/>
      <c r="AN28" s="100"/>
      <c r="AO28" s="100"/>
      <c r="AP28" s="100"/>
      <c r="AQ28" s="100"/>
      <c r="AR28" s="100"/>
      <c r="AS28" s="100"/>
      <c r="AT28" s="100"/>
      <c r="AU28" s="100"/>
      <c r="AV28" s="100"/>
      <c r="AW28" s="100"/>
      <c r="AX28" s="100"/>
      <c r="AY28" s="100"/>
      <c r="AZ28" s="100"/>
    </row>
    <row r="29" spans="1:52" x14ac:dyDescent="0.25">
      <c r="A29" s="10" t="s">
        <v>31</v>
      </c>
      <c r="B29" s="68">
        <v>2</v>
      </c>
      <c r="C29" s="98">
        <v>5.3835347150018604</v>
      </c>
      <c r="D29" s="97">
        <v>1.5712223052276899</v>
      </c>
      <c r="E29" s="98">
        <v>3.15552829485955</v>
      </c>
      <c r="F29" s="97">
        <v>0.104668306873371</v>
      </c>
      <c r="G29" s="98">
        <v>15.359155002901399</v>
      </c>
      <c r="H29" s="97">
        <v>2.9995512368361701</v>
      </c>
      <c r="I29" s="98">
        <v>13.488616336659399</v>
      </c>
      <c r="J29" s="99">
        <v>2.1130194776109401</v>
      </c>
      <c r="K29" s="129">
        <v>22.4435610076589</v>
      </c>
      <c r="L29" s="97">
        <v>3.1565626496761601</v>
      </c>
      <c r="M29" s="98">
        <v>61.487676111511298</v>
      </c>
      <c r="N29" s="97">
        <v>3.5328967824292898</v>
      </c>
      <c r="O29" s="98">
        <v>58.842446421785702</v>
      </c>
      <c r="P29" s="99">
        <v>3.94010621430346</v>
      </c>
      <c r="Q29" s="129">
        <v>84.640844997098597</v>
      </c>
      <c r="R29" s="97">
        <v>2.9995512368361701</v>
      </c>
      <c r="S29" s="129">
        <v>86.511383663340695</v>
      </c>
      <c r="T29" s="97">
        <v>2.1130194776109299</v>
      </c>
      <c r="U29" s="98">
        <v>77.5564389923411</v>
      </c>
      <c r="V29" s="97">
        <v>3.1565626496761601</v>
      </c>
      <c r="W29" s="98">
        <v>38.512323888488702</v>
      </c>
      <c r="X29" s="97">
        <v>3.5328967824292898</v>
      </c>
      <c r="Y29" s="98">
        <v>41.157553578214298</v>
      </c>
      <c r="Z29" s="99">
        <v>3.94010621430346</v>
      </c>
      <c r="AA29" s="101"/>
      <c r="AB29" s="104"/>
      <c r="AC29" s="104"/>
      <c r="AD29" s="104"/>
      <c r="AE29" s="104"/>
      <c r="AF29" s="104"/>
      <c r="AG29" s="104"/>
      <c r="AH29" s="105"/>
      <c r="AI29" s="100"/>
      <c r="AJ29" s="100"/>
      <c r="AK29" s="100"/>
      <c r="AL29" s="100"/>
      <c r="AM29" s="100"/>
      <c r="AN29" s="100"/>
      <c r="AO29" s="100"/>
      <c r="AP29" s="100"/>
      <c r="AQ29" s="100"/>
      <c r="AR29" s="100"/>
      <c r="AS29" s="100"/>
      <c r="AT29" s="100"/>
      <c r="AU29" s="100"/>
      <c r="AV29" s="100"/>
      <c r="AW29" s="100"/>
      <c r="AX29" s="100"/>
      <c r="AY29" s="100"/>
      <c r="AZ29" s="100"/>
    </row>
    <row r="30" spans="1:52" x14ac:dyDescent="0.25">
      <c r="A30" s="10" t="s">
        <v>32</v>
      </c>
      <c r="B30" s="68">
        <v>2</v>
      </c>
      <c r="C30" s="98">
        <v>35.376660768122797</v>
      </c>
      <c r="D30" s="97">
        <v>3.3481067089244099</v>
      </c>
      <c r="E30" s="98">
        <v>1.1172335077882301</v>
      </c>
      <c r="F30" s="97">
        <v>0.104447945640306</v>
      </c>
      <c r="G30" s="98">
        <v>37.6845053348395</v>
      </c>
      <c r="H30" s="97">
        <v>3.4842649489959401</v>
      </c>
      <c r="I30" s="98">
        <v>87.729094625085494</v>
      </c>
      <c r="J30" s="99">
        <v>2.2465516912354402</v>
      </c>
      <c r="K30" s="129">
        <v>87.080241991125803</v>
      </c>
      <c r="L30" s="97">
        <v>2.7984767312324501</v>
      </c>
      <c r="M30" s="98">
        <v>91.110548936747307</v>
      </c>
      <c r="N30" s="97">
        <v>2.0830852545028802</v>
      </c>
      <c r="O30" s="98">
        <v>81.987887542665504</v>
      </c>
      <c r="P30" s="99">
        <v>2.62247324288471</v>
      </c>
      <c r="Q30" s="129">
        <v>62.3154946651605</v>
      </c>
      <c r="R30" s="97">
        <v>3.4842649489959299</v>
      </c>
      <c r="S30" s="129">
        <v>12.2709053749145</v>
      </c>
      <c r="T30" s="97">
        <v>2.24655169123545</v>
      </c>
      <c r="U30" s="98">
        <v>12.919758008874201</v>
      </c>
      <c r="V30" s="97">
        <v>2.7984767312324501</v>
      </c>
      <c r="W30" s="98">
        <v>8.8894510632526593</v>
      </c>
      <c r="X30" s="97">
        <v>2.0830852545028899</v>
      </c>
      <c r="Y30" s="98">
        <v>18.012112457334499</v>
      </c>
      <c r="Z30" s="99">
        <v>2.62247324288471</v>
      </c>
      <c r="AA30" s="101"/>
      <c r="AB30" s="104"/>
      <c r="AC30" s="104"/>
      <c r="AD30" s="104"/>
      <c r="AE30" s="104"/>
      <c r="AF30" s="104"/>
      <c r="AG30" s="104"/>
      <c r="AH30" s="105"/>
      <c r="AI30" s="100"/>
      <c r="AJ30" s="100"/>
      <c r="AK30" s="100"/>
      <c r="AL30" s="100"/>
      <c r="AM30" s="100"/>
      <c r="AN30" s="100"/>
      <c r="AO30" s="100"/>
      <c r="AP30" s="100"/>
      <c r="AQ30" s="100"/>
      <c r="AR30" s="100"/>
      <c r="AS30" s="100"/>
      <c r="AT30" s="100"/>
      <c r="AU30" s="100"/>
      <c r="AV30" s="100"/>
      <c r="AW30" s="100"/>
      <c r="AX30" s="100"/>
      <c r="AY30" s="100"/>
      <c r="AZ30" s="100"/>
    </row>
    <row r="31" spans="1:52" x14ac:dyDescent="0.25">
      <c r="A31" s="10" t="s">
        <v>33</v>
      </c>
      <c r="B31" s="68">
        <v>2</v>
      </c>
      <c r="C31" s="98">
        <v>1.48458463373737</v>
      </c>
      <c r="D31" s="97">
        <v>0.91186565244448703</v>
      </c>
      <c r="E31" s="98">
        <v>2.7321889419410801</v>
      </c>
      <c r="F31" s="97">
        <v>7.8572704776410901E-2</v>
      </c>
      <c r="G31" s="98">
        <v>14.2026966474026</v>
      </c>
      <c r="H31" s="97">
        <v>2.5917769186613899</v>
      </c>
      <c r="I31" s="98">
        <v>81.958679170765606</v>
      </c>
      <c r="J31" s="99">
        <v>3.2546110966213</v>
      </c>
      <c r="K31" s="129">
        <v>40.253116545172702</v>
      </c>
      <c r="L31" s="97">
        <v>4.2749926771226203</v>
      </c>
      <c r="M31" s="98">
        <v>77.527991249419998</v>
      </c>
      <c r="N31" s="97">
        <v>3.35034224939769</v>
      </c>
      <c r="O31" s="98">
        <v>9.3660307355859604</v>
      </c>
      <c r="P31" s="99">
        <v>2.73943250178599</v>
      </c>
      <c r="Q31" s="129">
        <v>85.797303352597396</v>
      </c>
      <c r="R31" s="97">
        <v>2.5917769186613899</v>
      </c>
      <c r="S31" s="129">
        <v>18.041320829234401</v>
      </c>
      <c r="T31" s="97">
        <v>3.2546110966212898</v>
      </c>
      <c r="U31" s="98">
        <v>59.746883454827298</v>
      </c>
      <c r="V31" s="97">
        <v>4.2749926771226203</v>
      </c>
      <c r="W31" s="98">
        <v>22.472008750579999</v>
      </c>
      <c r="X31" s="97">
        <v>3.3503422493977002</v>
      </c>
      <c r="Y31" s="98">
        <v>90.633969264414006</v>
      </c>
      <c r="Z31" s="99">
        <v>2.73943250178599</v>
      </c>
      <c r="AA31" s="101"/>
      <c r="AB31" s="104"/>
      <c r="AC31" s="104"/>
      <c r="AD31" s="104"/>
      <c r="AE31" s="104"/>
      <c r="AF31" s="104"/>
      <c r="AG31" s="104"/>
      <c r="AH31" s="105"/>
      <c r="AI31" s="100"/>
      <c r="AJ31" s="100"/>
      <c r="AK31" s="100"/>
      <c r="AL31" s="100"/>
      <c r="AM31" s="100"/>
      <c r="AN31" s="100"/>
      <c r="AO31" s="100"/>
      <c r="AP31" s="100"/>
      <c r="AQ31" s="100"/>
      <c r="AR31" s="100"/>
      <c r="AS31" s="100"/>
      <c r="AT31" s="100"/>
      <c r="AU31" s="100"/>
      <c r="AV31" s="100"/>
      <c r="AW31" s="100"/>
      <c r="AX31" s="100"/>
      <c r="AY31" s="100"/>
      <c r="AZ31" s="100"/>
    </row>
    <row r="32" spans="1:52" x14ac:dyDescent="0.25">
      <c r="A32" s="10" t="s">
        <v>34</v>
      </c>
      <c r="B32" s="68">
        <v>2</v>
      </c>
      <c r="C32" s="98">
        <v>1.4503681075453001</v>
      </c>
      <c r="D32" s="97">
        <v>0.75812729234259102</v>
      </c>
      <c r="E32" s="98">
        <v>3.7147129736405402</v>
      </c>
      <c r="F32" s="97">
        <v>9.1748634873330098E-2</v>
      </c>
      <c r="G32" s="98">
        <v>4.4991858338611204</v>
      </c>
      <c r="H32" s="97">
        <v>1.49310159101643</v>
      </c>
      <c r="I32" s="98">
        <v>14.409281295733701</v>
      </c>
      <c r="J32" s="99">
        <v>2.3863229985507699</v>
      </c>
      <c r="K32" s="129">
        <v>21.6887635543508</v>
      </c>
      <c r="L32" s="97">
        <v>2.81535486204274</v>
      </c>
      <c r="M32" s="98">
        <v>52.827694867724603</v>
      </c>
      <c r="N32" s="97">
        <v>3.6008431252012501</v>
      </c>
      <c r="O32" s="98">
        <v>16.845873877917601</v>
      </c>
      <c r="P32" s="99">
        <v>2.6035520312457199</v>
      </c>
      <c r="Q32" s="129">
        <v>95.500814166138895</v>
      </c>
      <c r="R32" s="97">
        <v>1.49310159101643</v>
      </c>
      <c r="S32" s="129">
        <v>85.590718704266294</v>
      </c>
      <c r="T32" s="97">
        <v>2.3863229985507601</v>
      </c>
      <c r="U32" s="98">
        <v>78.3112364456492</v>
      </c>
      <c r="V32" s="97">
        <v>2.81535486204274</v>
      </c>
      <c r="W32" s="98">
        <v>47.172305132275397</v>
      </c>
      <c r="X32" s="97">
        <v>3.6008431252012501</v>
      </c>
      <c r="Y32" s="98">
        <v>83.154126122082403</v>
      </c>
      <c r="Z32" s="99">
        <v>2.6035520312457199</v>
      </c>
      <c r="AA32" s="101"/>
      <c r="AB32" s="104"/>
      <c r="AC32" s="104"/>
      <c r="AD32" s="104"/>
      <c r="AE32" s="104"/>
      <c r="AF32" s="104"/>
      <c r="AG32" s="104"/>
      <c r="AH32" s="105"/>
      <c r="AI32" s="100"/>
      <c r="AJ32" s="100"/>
      <c r="AK32" s="100"/>
      <c r="AL32" s="100"/>
      <c r="AM32" s="100"/>
      <c r="AN32" s="100"/>
      <c r="AO32" s="100"/>
      <c r="AP32" s="100"/>
      <c r="AQ32" s="100"/>
      <c r="AR32" s="100"/>
      <c r="AS32" s="100"/>
      <c r="AT32" s="100"/>
      <c r="AU32" s="100"/>
      <c r="AV32" s="100"/>
      <c r="AW32" s="100"/>
      <c r="AX32" s="100"/>
      <c r="AY32" s="100"/>
      <c r="AZ32" s="100"/>
    </row>
    <row r="33" spans="1:52" x14ac:dyDescent="0.25">
      <c r="A33" s="10" t="s">
        <v>35</v>
      </c>
      <c r="B33" s="68">
        <v>2</v>
      </c>
      <c r="C33" s="98">
        <v>9.3759363994786593</v>
      </c>
      <c r="D33" s="97">
        <v>2.1900693702777502E-2</v>
      </c>
      <c r="E33" s="98">
        <v>2.9092748359662899</v>
      </c>
      <c r="F33" s="97">
        <v>0.18220267890803599</v>
      </c>
      <c r="G33" s="98">
        <v>17.045295499549798</v>
      </c>
      <c r="H33" s="97">
        <v>4.0075829863737103E-2</v>
      </c>
      <c r="I33" s="98">
        <v>17.400320421284</v>
      </c>
      <c r="J33" s="99">
        <v>9.4344788938780594E-2</v>
      </c>
      <c r="K33" s="129">
        <v>43.362708754280398</v>
      </c>
      <c r="L33" s="97">
        <v>0.114519274009951</v>
      </c>
      <c r="M33" s="98">
        <v>65.195829338854594</v>
      </c>
      <c r="N33" s="97">
        <v>0.12825367401210799</v>
      </c>
      <c r="O33" s="98">
        <v>58.226324981820703</v>
      </c>
      <c r="P33" s="99">
        <v>0.13152658741366799</v>
      </c>
      <c r="Q33" s="129">
        <v>82.954704500450205</v>
      </c>
      <c r="R33" s="97">
        <v>4.0075829863734098E-2</v>
      </c>
      <c r="S33" s="129">
        <v>82.599679578716007</v>
      </c>
      <c r="T33" s="97">
        <v>9.4344788938778998E-2</v>
      </c>
      <c r="U33" s="98">
        <v>56.637291245719602</v>
      </c>
      <c r="V33" s="97">
        <v>0.114519274009948</v>
      </c>
      <c r="W33" s="98">
        <v>34.804170661145399</v>
      </c>
      <c r="X33" s="97">
        <v>0.12825367401210599</v>
      </c>
      <c r="Y33" s="98">
        <v>41.773675018179297</v>
      </c>
      <c r="Z33" s="99">
        <v>0.13152658741366599</v>
      </c>
      <c r="AA33" s="101"/>
      <c r="AB33" s="104"/>
      <c r="AC33" s="104"/>
      <c r="AD33" s="104"/>
      <c r="AE33" s="104"/>
      <c r="AF33" s="104"/>
      <c r="AG33" s="104"/>
      <c r="AH33" s="105"/>
      <c r="AI33" s="100"/>
      <c r="AJ33" s="100"/>
      <c r="AK33" s="100"/>
      <c r="AL33" s="100"/>
      <c r="AM33" s="100"/>
      <c r="AN33" s="100"/>
      <c r="AO33" s="100"/>
      <c r="AP33" s="100"/>
      <c r="AQ33" s="100"/>
      <c r="AR33" s="100"/>
      <c r="AS33" s="100"/>
      <c r="AT33" s="100"/>
      <c r="AU33" s="100"/>
      <c r="AV33" s="100"/>
      <c r="AW33" s="100"/>
      <c r="AX33" s="100"/>
      <c r="AY33" s="100"/>
      <c r="AZ33" s="100"/>
    </row>
    <row r="34" spans="1:52" x14ac:dyDescent="0.25">
      <c r="A34" s="10" t="s">
        <v>36</v>
      </c>
      <c r="B34" s="68">
        <v>2</v>
      </c>
      <c r="C34" s="98">
        <v>0</v>
      </c>
      <c r="D34" s="97">
        <v>0</v>
      </c>
      <c r="E34" s="98">
        <v>3.9686375533637102</v>
      </c>
      <c r="F34" s="97">
        <v>9.5159343074479499E-2</v>
      </c>
      <c r="G34" s="98">
        <v>0</v>
      </c>
      <c r="H34" s="97">
        <v>0</v>
      </c>
      <c r="I34" s="98">
        <v>10.488199516872401</v>
      </c>
      <c r="J34" s="99">
        <v>2.5521631401896001</v>
      </c>
      <c r="K34" s="129">
        <v>7.8746803201288804</v>
      </c>
      <c r="L34" s="97">
        <v>1.95778109632797</v>
      </c>
      <c r="M34" s="98">
        <v>39.852452859393097</v>
      </c>
      <c r="N34" s="97">
        <v>4.5416725371523698</v>
      </c>
      <c r="O34" s="98">
        <v>37.610310863208298</v>
      </c>
      <c r="P34" s="99">
        <v>3.7714575770476602</v>
      </c>
      <c r="Q34" s="129">
        <v>100</v>
      </c>
      <c r="R34" s="97">
        <v>0</v>
      </c>
      <c r="S34" s="129">
        <v>89.511800483127502</v>
      </c>
      <c r="T34" s="97">
        <v>2.5521631401896001</v>
      </c>
      <c r="U34" s="98">
        <v>92.125319679871097</v>
      </c>
      <c r="V34" s="97">
        <v>1.95778109632797</v>
      </c>
      <c r="W34" s="98">
        <v>60.147547140606903</v>
      </c>
      <c r="X34" s="97">
        <v>4.5416725371523796</v>
      </c>
      <c r="Y34" s="98">
        <v>62.389689136791702</v>
      </c>
      <c r="Z34" s="99">
        <v>3.7714575770476602</v>
      </c>
      <c r="AA34" s="101"/>
      <c r="AB34" s="104"/>
      <c r="AC34" s="104"/>
      <c r="AD34" s="104"/>
      <c r="AE34" s="104"/>
      <c r="AF34" s="104"/>
      <c r="AG34" s="104"/>
      <c r="AH34" s="105"/>
      <c r="AI34" s="100"/>
      <c r="AJ34" s="100"/>
      <c r="AK34" s="100"/>
      <c r="AL34" s="100"/>
      <c r="AM34" s="100"/>
      <c r="AN34" s="100"/>
      <c r="AO34" s="100"/>
      <c r="AP34" s="100"/>
      <c r="AQ34" s="100"/>
      <c r="AR34" s="100"/>
      <c r="AS34" s="100"/>
      <c r="AT34" s="100"/>
      <c r="AU34" s="100"/>
      <c r="AV34" s="100"/>
      <c r="AW34" s="100"/>
      <c r="AX34" s="100"/>
      <c r="AY34" s="100"/>
      <c r="AZ34" s="100"/>
    </row>
    <row r="35" spans="1:52" x14ac:dyDescent="0.25">
      <c r="A35" s="10" t="s">
        <v>37</v>
      </c>
      <c r="B35" s="68">
        <v>2</v>
      </c>
      <c r="C35" s="98">
        <v>24.571271140851898</v>
      </c>
      <c r="D35" s="97">
        <v>3.22882303175101</v>
      </c>
      <c r="E35" s="98">
        <v>2.0773599797256201</v>
      </c>
      <c r="F35" s="97">
        <v>0.108027087944744</v>
      </c>
      <c r="G35" s="98">
        <v>40.763656131517202</v>
      </c>
      <c r="H35" s="97">
        <v>3.7042418555413801</v>
      </c>
      <c r="I35" s="98">
        <v>73.719151301535305</v>
      </c>
      <c r="J35" s="99">
        <v>3.0698309341273902</v>
      </c>
      <c r="K35" s="129">
        <v>31.536720498694901</v>
      </c>
      <c r="L35" s="97">
        <v>3.3302877447498802</v>
      </c>
      <c r="M35" s="98">
        <v>71.491697589755802</v>
      </c>
      <c r="N35" s="97">
        <v>3.0659480093937801</v>
      </c>
      <c r="O35" s="98">
        <v>83.152142738551802</v>
      </c>
      <c r="P35" s="99">
        <v>2.61099885564483</v>
      </c>
      <c r="Q35" s="129">
        <v>59.236343868482798</v>
      </c>
      <c r="R35" s="97">
        <v>3.7042418555413801</v>
      </c>
      <c r="S35" s="129">
        <v>26.280848698464698</v>
      </c>
      <c r="T35" s="97">
        <v>3.0698309341273902</v>
      </c>
      <c r="U35" s="98">
        <v>68.463279501305095</v>
      </c>
      <c r="V35" s="97">
        <v>3.3302877447498802</v>
      </c>
      <c r="W35" s="98">
        <v>28.508302410244202</v>
      </c>
      <c r="X35" s="97">
        <v>3.0659480093937899</v>
      </c>
      <c r="Y35" s="98">
        <v>16.847857261448201</v>
      </c>
      <c r="Z35" s="99">
        <v>2.61099885564483</v>
      </c>
      <c r="AA35" s="101"/>
      <c r="AB35" s="104"/>
      <c r="AC35" s="104"/>
      <c r="AD35" s="104"/>
      <c r="AE35" s="104"/>
      <c r="AF35" s="104"/>
      <c r="AG35" s="104"/>
      <c r="AH35" s="105"/>
      <c r="AI35" s="100"/>
      <c r="AJ35" s="100"/>
      <c r="AK35" s="100"/>
      <c r="AL35" s="100"/>
      <c r="AM35" s="100"/>
      <c r="AN35" s="100"/>
      <c r="AO35" s="100"/>
      <c r="AP35" s="100"/>
      <c r="AQ35" s="100"/>
      <c r="AR35" s="100"/>
      <c r="AS35" s="100"/>
      <c r="AT35" s="100"/>
      <c r="AU35" s="100"/>
      <c r="AV35" s="100"/>
      <c r="AW35" s="100"/>
      <c r="AX35" s="100"/>
      <c r="AY35" s="100"/>
      <c r="AZ35" s="100"/>
    </row>
    <row r="36" spans="1:52" x14ac:dyDescent="0.25">
      <c r="A36" s="10" t="s">
        <v>38</v>
      </c>
      <c r="B36" s="68">
        <v>2</v>
      </c>
      <c r="C36" s="98">
        <v>4.3912404746921903</v>
      </c>
      <c r="D36" s="97">
        <v>0.71280567468844402</v>
      </c>
      <c r="E36" s="98">
        <v>3.34868638190353</v>
      </c>
      <c r="F36" s="97">
        <v>0.101619673500961</v>
      </c>
      <c r="G36" s="98">
        <v>7.1409950500029602</v>
      </c>
      <c r="H36" s="97">
        <v>1.4026492166954401</v>
      </c>
      <c r="I36" s="98">
        <v>30.592839419711801</v>
      </c>
      <c r="J36" s="99">
        <v>3.2909932935645698</v>
      </c>
      <c r="K36" s="129">
        <v>38.9284473445435</v>
      </c>
      <c r="L36" s="97">
        <v>3.2321664887844102</v>
      </c>
      <c r="M36" s="98">
        <v>46.529356399783303</v>
      </c>
      <c r="N36" s="97">
        <v>3.5242082891614102</v>
      </c>
      <c r="O36" s="98">
        <v>42.924893151521502</v>
      </c>
      <c r="P36" s="99">
        <v>3.4597233744032798</v>
      </c>
      <c r="Q36" s="129">
        <v>92.859004949997001</v>
      </c>
      <c r="R36" s="97">
        <v>1.4026492166954401</v>
      </c>
      <c r="S36" s="129">
        <v>69.407160580288206</v>
      </c>
      <c r="T36" s="97">
        <v>3.2909932935645698</v>
      </c>
      <c r="U36" s="98">
        <v>61.0715526554565</v>
      </c>
      <c r="V36" s="97">
        <v>3.2321664887844102</v>
      </c>
      <c r="W36" s="98">
        <v>53.470643600216697</v>
      </c>
      <c r="X36" s="97">
        <v>3.5242082891614102</v>
      </c>
      <c r="Y36" s="98">
        <v>57.075106848478498</v>
      </c>
      <c r="Z36" s="99">
        <v>3.45972337440327</v>
      </c>
      <c r="AA36" s="101"/>
      <c r="AB36" s="104"/>
      <c r="AC36" s="104"/>
      <c r="AD36" s="104"/>
      <c r="AE36" s="104"/>
      <c r="AF36" s="104"/>
      <c r="AG36" s="104"/>
      <c r="AH36" s="105"/>
      <c r="AI36" s="100"/>
      <c r="AJ36" s="100"/>
      <c r="AK36" s="100"/>
      <c r="AL36" s="100"/>
      <c r="AM36" s="100"/>
      <c r="AN36" s="100"/>
      <c r="AO36" s="100"/>
      <c r="AP36" s="100"/>
      <c r="AQ36" s="100"/>
      <c r="AR36" s="100"/>
      <c r="AS36" s="100"/>
      <c r="AT36" s="100"/>
      <c r="AU36" s="100"/>
      <c r="AV36" s="100"/>
      <c r="AW36" s="100"/>
      <c r="AX36" s="100"/>
      <c r="AY36" s="100"/>
      <c r="AZ36" s="100"/>
    </row>
    <row r="37" spans="1:52" x14ac:dyDescent="0.25">
      <c r="A37" s="10" t="s">
        <v>39</v>
      </c>
      <c r="B37" s="68">
        <v>2</v>
      </c>
      <c r="C37" s="98">
        <v>0</v>
      </c>
      <c r="D37" s="97">
        <v>0</v>
      </c>
      <c r="E37" s="98">
        <v>4.1938539058717996</v>
      </c>
      <c r="F37" s="97">
        <v>7.6070524883344606E-2</v>
      </c>
      <c r="G37" s="98">
        <v>0.94866310387297403</v>
      </c>
      <c r="H37" s="97">
        <v>0.59503840049205003</v>
      </c>
      <c r="I37" s="98">
        <v>3.00752606693956</v>
      </c>
      <c r="J37" s="99">
        <v>1.1136559730043301</v>
      </c>
      <c r="K37" s="129">
        <v>3.1849552506424899</v>
      </c>
      <c r="L37" s="97">
        <v>0.97658030945030505</v>
      </c>
      <c r="M37" s="98">
        <v>34.1062786611691</v>
      </c>
      <c r="N37" s="97">
        <v>3.1188160575483099</v>
      </c>
      <c r="O37" s="98">
        <v>28.649967227245099</v>
      </c>
      <c r="P37" s="99">
        <v>2.8655667641225802</v>
      </c>
      <c r="Q37" s="129">
        <v>99.051336896126998</v>
      </c>
      <c r="R37" s="97">
        <v>0.59503840049205203</v>
      </c>
      <c r="S37" s="129">
        <v>96.992473933060396</v>
      </c>
      <c r="T37" s="97">
        <v>1.1136559730043201</v>
      </c>
      <c r="U37" s="98">
        <v>96.815044749357497</v>
      </c>
      <c r="V37" s="97">
        <v>0.97658030945030505</v>
      </c>
      <c r="W37" s="98">
        <v>65.8937213388309</v>
      </c>
      <c r="X37" s="97">
        <v>3.1188160575483099</v>
      </c>
      <c r="Y37" s="98">
        <v>71.350032772754901</v>
      </c>
      <c r="Z37" s="99">
        <v>2.8655667641225802</v>
      </c>
      <c r="AA37" s="101"/>
      <c r="AB37" s="104"/>
      <c r="AC37" s="104"/>
      <c r="AD37" s="104"/>
      <c r="AE37" s="104"/>
      <c r="AF37" s="104"/>
      <c r="AG37" s="104"/>
      <c r="AH37" s="105"/>
      <c r="AI37" s="100"/>
      <c r="AJ37" s="100"/>
      <c r="AK37" s="100"/>
      <c r="AL37" s="100"/>
      <c r="AM37" s="100"/>
      <c r="AN37" s="100"/>
      <c r="AO37" s="100"/>
      <c r="AP37" s="100"/>
      <c r="AQ37" s="100"/>
      <c r="AR37" s="100"/>
      <c r="AS37" s="100"/>
      <c r="AT37" s="100"/>
      <c r="AU37" s="100"/>
      <c r="AV37" s="100"/>
      <c r="AW37" s="100"/>
      <c r="AX37" s="100"/>
      <c r="AY37" s="100"/>
      <c r="AZ37" s="100"/>
    </row>
    <row r="38" spans="1:52" x14ac:dyDescent="0.25">
      <c r="A38" s="10" t="s">
        <v>40</v>
      </c>
      <c r="B38" s="68">
        <v>2</v>
      </c>
      <c r="C38" s="98">
        <v>3.33230371110443</v>
      </c>
      <c r="D38" s="97">
        <v>1.1235721001102901</v>
      </c>
      <c r="E38" s="98">
        <v>3.8838056070600899</v>
      </c>
      <c r="F38" s="97">
        <v>9.7549367591209593E-2</v>
      </c>
      <c r="G38" s="98">
        <v>5.7727461005881597</v>
      </c>
      <c r="H38" s="97">
        <v>1.7494046287265099</v>
      </c>
      <c r="I38" s="98">
        <v>16.584345441568701</v>
      </c>
      <c r="J38" s="99">
        <v>3.21091031521477</v>
      </c>
      <c r="K38" s="129">
        <v>33.115703505983703</v>
      </c>
      <c r="L38" s="97">
        <v>3.0921692394862399</v>
      </c>
      <c r="M38" s="98">
        <v>18.9404456490056</v>
      </c>
      <c r="N38" s="97">
        <v>3.2974169732527798</v>
      </c>
      <c r="O38" s="98">
        <v>36.507619506798299</v>
      </c>
      <c r="P38" s="99">
        <v>3.90006973792083</v>
      </c>
      <c r="Q38" s="129">
        <v>94.227253899411807</v>
      </c>
      <c r="R38" s="97">
        <v>1.7494046287265099</v>
      </c>
      <c r="S38" s="129">
        <v>83.415654558431299</v>
      </c>
      <c r="T38" s="97">
        <v>3.21091031521477</v>
      </c>
      <c r="U38" s="98">
        <v>66.884296494016297</v>
      </c>
      <c r="V38" s="97">
        <v>3.0921692394862399</v>
      </c>
      <c r="W38" s="98">
        <v>81.059554350994404</v>
      </c>
      <c r="X38" s="97">
        <v>3.2974169732527798</v>
      </c>
      <c r="Y38" s="98">
        <v>63.492380493201701</v>
      </c>
      <c r="Z38" s="99">
        <v>3.90006973792083</v>
      </c>
      <c r="AA38" s="101"/>
      <c r="AB38" s="104"/>
      <c r="AC38" s="104"/>
      <c r="AD38" s="104"/>
      <c r="AE38" s="104"/>
      <c r="AF38" s="104"/>
      <c r="AG38" s="104"/>
      <c r="AH38" s="105"/>
      <c r="AI38" s="100"/>
      <c r="AJ38" s="100"/>
      <c r="AK38" s="100"/>
      <c r="AL38" s="100"/>
      <c r="AM38" s="100"/>
      <c r="AN38" s="100"/>
      <c r="AO38" s="100"/>
      <c r="AP38" s="100"/>
      <c r="AQ38" s="100"/>
      <c r="AR38" s="100"/>
      <c r="AS38" s="100"/>
      <c r="AT38" s="100"/>
      <c r="AU38" s="100"/>
      <c r="AV38" s="100"/>
      <c r="AW38" s="100"/>
      <c r="AX38" s="100"/>
      <c r="AY38" s="100"/>
      <c r="AZ38" s="100"/>
    </row>
    <row r="39" spans="1:52" x14ac:dyDescent="0.25">
      <c r="A39" s="13" t="s">
        <v>41</v>
      </c>
      <c r="B39" s="68">
        <v>2</v>
      </c>
      <c r="C39" s="98">
        <v>0.49445612405428302</v>
      </c>
      <c r="D39" s="97">
        <v>0.49650217626847398</v>
      </c>
      <c r="E39" s="98">
        <v>3.3373502440150902</v>
      </c>
      <c r="F39" s="97">
        <v>8.6171843809729906E-2</v>
      </c>
      <c r="G39" s="98">
        <v>0.99476217536409395</v>
      </c>
      <c r="H39" s="97">
        <v>0.70538679386967995</v>
      </c>
      <c r="I39" s="98">
        <v>36.954859833770897</v>
      </c>
      <c r="J39" s="99">
        <v>3.57366831024807</v>
      </c>
      <c r="K39" s="129">
        <v>35.598239103713603</v>
      </c>
      <c r="L39" s="97">
        <v>3.4209695673106499</v>
      </c>
      <c r="M39" s="98">
        <v>56.363034490594103</v>
      </c>
      <c r="N39" s="97">
        <v>3.7802293538507601</v>
      </c>
      <c r="O39" s="98">
        <v>17.451957497963601</v>
      </c>
      <c r="P39" s="99">
        <v>2.7380425728114202</v>
      </c>
      <c r="Q39" s="129">
        <v>99.005237824635898</v>
      </c>
      <c r="R39" s="97">
        <v>0.70538679386968095</v>
      </c>
      <c r="S39" s="129">
        <v>63.045140166229103</v>
      </c>
      <c r="T39" s="97">
        <v>3.5736683102480802</v>
      </c>
      <c r="U39" s="98">
        <v>64.401760896286405</v>
      </c>
      <c r="V39" s="97">
        <v>3.4209695673106499</v>
      </c>
      <c r="W39" s="98">
        <v>43.636965509405897</v>
      </c>
      <c r="X39" s="97">
        <v>3.7802293538507601</v>
      </c>
      <c r="Y39" s="98">
        <v>82.548042502036395</v>
      </c>
      <c r="Z39" s="99">
        <v>2.7380425728114202</v>
      </c>
      <c r="AA39" s="101"/>
      <c r="AB39" s="104"/>
      <c r="AC39" s="104"/>
      <c r="AD39" s="104"/>
      <c r="AE39" s="104"/>
      <c r="AF39" s="104"/>
      <c r="AG39" s="104"/>
      <c r="AH39" s="105"/>
      <c r="AI39" s="100"/>
      <c r="AJ39" s="100"/>
      <c r="AK39" s="100"/>
      <c r="AL39" s="100"/>
      <c r="AM39" s="100"/>
      <c r="AN39" s="100"/>
      <c r="AO39" s="100"/>
      <c r="AP39" s="100"/>
      <c r="AQ39" s="100"/>
      <c r="AR39" s="100"/>
      <c r="AS39" s="100"/>
      <c r="AT39" s="100"/>
      <c r="AU39" s="100"/>
      <c r="AV39" s="100"/>
      <c r="AW39" s="100"/>
      <c r="AX39" s="100"/>
      <c r="AY39" s="100"/>
      <c r="AZ39" s="100"/>
    </row>
    <row r="40" spans="1:52" x14ac:dyDescent="0.25">
      <c r="A40" s="10" t="s">
        <v>42</v>
      </c>
      <c r="B40" s="68">
        <v>2</v>
      </c>
      <c r="C40" s="98">
        <v>0</v>
      </c>
      <c r="D40" s="97">
        <v>0</v>
      </c>
      <c r="E40" s="98">
        <v>4.0411556850277304</v>
      </c>
      <c r="F40" s="97">
        <v>9.9592135365928897E-2</v>
      </c>
      <c r="G40" s="98">
        <v>0.70820432447251702</v>
      </c>
      <c r="H40" s="97">
        <v>0.31070638963140002</v>
      </c>
      <c r="I40" s="98">
        <v>0.92052626859894904</v>
      </c>
      <c r="J40" s="99">
        <v>0.52279973281971903</v>
      </c>
      <c r="K40" s="129">
        <v>26.604881098047699</v>
      </c>
      <c r="L40" s="97">
        <v>3.46114053927682</v>
      </c>
      <c r="M40" s="98">
        <v>29.715417757323799</v>
      </c>
      <c r="N40" s="97">
        <v>3.5367254317695598</v>
      </c>
      <c r="O40" s="98">
        <v>23.3794477505431</v>
      </c>
      <c r="P40" s="99">
        <v>2.9539528603321901</v>
      </c>
      <c r="Q40" s="129">
        <v>99.291795675527496</v>
      </c>
      <c r="R40" s="97">
        <v>0.31070638963140101</v>
      </c>
      <c r="S40" s="129">
        <v>99.079473731401094</v>
      </c>
      <c r="T40" s="97">
        <v>0.52279973281971603</v>
      </c>
      <c r="U40" s="98">
        <v>73.395118901952301</v>
      </c>
      <c r="V40" s="97">
        <v>3.46114053927682</v>
      </c>
      <c r="W40" s="98">
        <v>70.284582242676194</v>
      </c>
      <c r="X40" s="97">
        <v>3.5367254317695598</v>
      </c>
      <c r="Y40" s="98">
        <v>76.620552249456907</v>
      </c>
      <c r="Z40" s="99">
        <v>2.9539528603321799</v>
      </c>
      <c r="AA40" s="101"/>
      <c r="AB40" s="104"/>
      <c r="AC40" s="104"/>
      <c r="AD40" s="104"/>
      <c r="AE40" s="104"/>
      <c r="AF40" s="104"/>
      <c r="AG40" s="104"/>
      <c r="AH40" s="105"/>
      <c r="AI40" s="100"/>
      <c r="AJ40" s="100"/>
      <c r="AK40" s="100"/>
      <c r="AL40" s="100"/>
      <c r="AM40" s="100"/>
      <c r="AN40" s="100"/>
      <c r="AO40" s="100"/>
      <c r="AP40" s="100"/>
      <c r="AQ40" s="100"/>
      <c r="AR40" s="100"/>
      <c r="AS40" s="100"/>
      <c r="AT40" s="100"/>
      <c r="AU40" s="100"/>
      <c r="AV40" s="100"/>
      <c r="AW40" s="100"/>
      <c r="AX40" s="100"/>
      <c r="AY40" s="100"/>
      <c r="AZ40" s="100"/>
    </row>
    <row r="41" spans="1:52" x14ac:dyDescent="0.25">
      <c r="A41" s="10" t="s">
        <v>43</v>
      </c>
      <c r="B41" s="68">
        <v>2</v>
      </c>
      <c r="C41" s="98">
        <v>0</v>
      </c>
      <c r="D41" s="97">
        <v>0</v>
      </c>
      <c r="E41" s="98">
        <v>4.2021021883176903</v>
      </c>
      <c r="F41" s="97">
        <v>7.3771497748246304E-2</v>
      </c>
      <c r="G41" s="98">
        <v>3.1035445613764998</v>
      </c>
      <c r="H41" s="97">
        <v>1.3697096164612299</v>
      </c>
      <c r="I41" s="98">
        <v>3.76492361926493</v>
      </c>
      <c r="J41" s="99">
        <v>1.5710565793291</v>
      </c>
      <c r="K41" s="129">
        <v>19.467164780512999</v>
      </c>
      <c r="L41" s="97">
        <v>3.00399308747361</v>
      </c>
      <c r="M41" s="98">
        <v>28.517985685845201</v>
      </c>
      <c r="N41" s="97">
        <v>3.3614452187942598</v>
      </c>
      <c r="O41" s="98">
        <v>21.331200143606999</v>
      </c>
      <c r="P41" s="99">
        <v>2.9647776942975499</v>
      </c>
      <c r="Q41" s="129">
        <v>96.896455438623505</v>
      </c>
      <c r="R41" s="97">
        <v>1.3697096164612299</v>
      </c>
      <c r="S41" s="129">
        <v>96.235076380735094</v>
      </c>
      <c r="T41" s="97">
        <v>1.57105657932911</v>
      </c>
      <c r="U41" s="98">
        <v>80.532835219486998</v>
      </c>
      <c r="V41" s="97">
        <v>3.00399308747361</v>
      </c>
      <c r="W41" s="98">
        <v>71.482014314154796</v>
      </c>
      <c r="X41" s="97">
        <v>3.3614452187942598</v>
      </c>
      <c r="Y41" s="98">
        <v>78.668799856392994</v>
      </c>
      <c r="Z41" s="99">
        <v>2.9647776942975401</v>
      </c>
      <c r="AA41" s="101"/>
      <c r="AB41" s="104"/>
      <c r="AC41" s="104"/>
      <c r="AD41" s="104"/>
      <c r="AE41" s="104"/>
      <c r="AF41" s="104"/>
      <c r="AG41" s="104"/>
      <c r="AH41" s="105"/>
      <c r="AI41" s="100"/>
      <c r="AJ41" s="100"/>
      <c r="AK41" s="100"/>
      <c r="AL41" s="100"/>
      <c r="AM41" s="100"/>
      <c r="AN41" s="100"/>
      <c r="AO41" s="100"/>
      <c r="AP41" s="100"/>
      <c r="AQ41" s="100"/>
      <c r="AR41" s="100"/>
      <c r="AS41" s="100"/>
      <c r="AT41" s="100"/>
      <c r="AU41" s="100"/>
      <c r="AV41" s="100"/>
      <c r="AW41" s="100"/>
      <c r="AX41" s="100"/>
      <c r="AY41" s="100"/>
      <c r="AZ41" s="100"/>
    </row>
    <row r="42" spans="1:52" x14ac:dyDescent="0.25">
      <c r="A42" s="10" t="s">
        <v>44</v>
      </c>
      <c r="B42" s="68">
        <v>2</v>
      </c>
      <c r="C42" s="98">
        <v>3.04718189594572</v>
      </c>
      <c r="D42" s="97">
        <v>1.38625414235845E-6</v>
      </c>
      <c r="E42" s="98">
        <v>3.3830538479694101</v>
      </c>
      <c r="F42" s="97">
        <v>0.20135723479355699</v>
      </c>
      <c r="G42" s="98">
        <v>21.1734163254789</v>
      </c>
      <c r="H42" s="97">
        <v>1.7415856926429401E-5</v>
      </c>
      <c r="I42" s="98">
        <v>35.106838333054696</v>
      </c>
      <c r="J42" s="99">
        <v>2.1822026266049301E-5</v>
      </c>
      <c r="K42" s="129">
        <v>36.817462098822602</v>
      </c>
      <c r="L42" s="97">
        <v>2.1902514514830699E-5</v>
      </c>
      <c r="M42" s="98">
        <v>46.399476690458897</v>
      </c>
      <c r="N42" s="97">
        <v>2.5067970150691999E-5</v>
      </c>
      <c r="O42" s="98">
        <v>39.627017329103602</v>
      </c>
      <c r="P42" s="99">
        <v>2.2072363630123E-5</v>
      </c>
      <c r="Q42" s="129">
        <v>78.826583674521103</v>
      </c>
      <c r="R42" s="97">
        <v>1.7415856929794798E-5</v>
      </c>
      <c r="S42" s="129">
        <v>64.893161666945304</v>
      </c>
      <c r="T42" s="97">
        <v>2.18220262609716E-5</v>
      </c>
      <c r="U42" s="98">
        <v>63.182537901177398</v>
      </c>
      <c r="V42" s="97">
        <v>2.19025145122082E-5</v>
      </c>
      <c r="W42" s="98">
        <v>53.600523309541103</v>
      </c>
      <c r="X42" s="97">
        <v>2.5067970149695099E-5</v>
      </c>
      <c r="Y42" s="98">
        <v>60.372982670896398</v>
      </c>
      <c r="Z42" s="99">
        <v>2.2072363628972099E-5</v>
      </c>
      <c r="AA42" s="101"/>
      <c r="AB42" s="104"/>
      <c r="AC42" s="104"/>
      <c r="AD42" s="104"/>
      <c r="AE42" s="104"/>
      <c r="AF42" s="104"/>
      <c r="AG42" s="104"/>
      <c r="AH42" s="105"/>
      <c r="AI42" s="100"/>
      <c r="AJ42" s="100"/>
      <c r="AK42" s="100"/>
      <c r="AL42" s="100"/>
      <c r="AM42" s="100"/>
      <c r="AN42" s="100"/>
      <c r="AO42" s="100"/>
      <c r="AP42" s="100"/>
      <c r="AQ42" s="100"/>
      <c r="AR42" s="100"/>
      <c r="AS42" s="100"/>
      <c r="AT42" s="100"/>
      <c r="AU42" s="100"/>
      <c r="AV42" s="100"/>
      <c r="AW42" s="100"/>
      <c r="AX42" s="100"/>
      <c r="AY42" s="100"/>
      <c r="AZ42" s="100"/>
    </row>
    <row r="43" spans="1:52" x14ac:dyDescent="0.25">
      <c r="A43" s="6" t="s">
        <v>45</v>
      </c>
      <c r="B43" s="68">
        <v>2</v>
      </c>
      <c r="C43" s="98">
        <v>0.49355296413672201</v>
      </c>
      <c r="D43" s="97">
        <v>4.2682538239450601E-4</v>
      </c>
      <c r="E43" s="98">
        <v>4.2140627884209003</v>
      </c>
      <c r="F43" s="97">
        <v>0.105116213720678</v>
      </c>
      <c r="G43" s="98">
        <v>0.98710581490832305</v>
      </c>
      <c r="H43" s="97">
        <v>8.5374244401938701E-4</v>
      </c>
      <c r="I43" s="98">
        <v>12.530880961500101</v>
      </c>
      <c r="J43" s="99">
        <v>4.5015360895990598E-2</v>
      </c>
      <c r="K43" s="129">
        <v>7.1302304532118503</v>
      </c>
      <c r="L43" s="97">
        <v>6.9249708999699802E-2</v>
      </c>
      <c r="M43" s="98">
        <v>23.150656626956</v>
      </c>
      <c r="N43" s="97">
        <v>4.2902006454919803E-2</v>
      </c>
      <c r="O43" s="98">
        <v>13.045815490841701</v>
      </c>
      <c r="P43" s="99">
        <v>4.4577223008545198E-2</v>
      </c>
      <c r="Q43" s="129">
        <v>99.012894185091696</v>
      </c>
      <c r="R43" s="97">
        <v>8.5374244401812099E-4</v>
      </c>
      <c r="S43" s="129">
        <v>87.469119038499898</v>
      </c>
      <c r="T43" s="97">
        <v>4.50153608959891E-2</v>
      </c>
      <c r="U43" s="98">
        <v>92.869769546788106</v>
      </c>
      <c r="V43" s="97">
        <v>6.9249708999697707E-2</v>
      </c>
      <c r="W43" s="98">
        <v>76.849343373043993</v>
      </c>
      <c r="X43" s="97">
        <v>4.2902006454919199E-2</v>
      </c>
      <c r="Y43" s="98">
        <v>86.954184509158296</v>
      </c>
      <c r="Z43" s="99">
        <v>4.45772230085432E-2</v>
      </c>
      <c r="AA43" s="101"/>
      <c r="AB43" s="104"/>
      <c r="AC43" s="104"/>
      <c r="AD43" s="104"/>
      <c r="AE43" s="104"/>
      <c r="AF43" s="104"/>
      <c r="AG43" s="104"/>
      <c r="AH43" s="105"/>
      <c r="AI43" s="100"/>
      <c r="AJ43" s="100"/>
      <c r="AK43" s="100"/>
      <c r="AL43" s="100"/>
      <c r="AM43" s="100"/>
      <c r="AN43" s="100"/>
      <c r="AO43" s="100"/>
      <c r="AP43" s="100"/>
      <c r="AQ43" s="100"/>
      <c r="AR43" s="100"/>
      <c r="AS43" s="100"/>
      <c r="AT43" s="100"/>
      <c r="AU43" s="100"/>
      <c r="AV43" s="100"/>
      <c r="AW43" s="100"/>
      <c r="AX43" s="100"/>
      <c r="AY43" s="100"/>
      <c r="AZ43" s="100"/>
    </row>
    <row r="44" spans="1:52" x14ac:dyDescent="0.25">
      <c r="A44" s="6" t="s">
        <v>46</v>
      </c>
      <c r="B44" s="68">
        <v>2</v>
      </c>
      <c r="C44" s="98">
        <v>0.89428249975573404</v>
      </c>
      <c r="D44" s="97">
        <v>0.47327320019116897</v>
      </c>
      <c r="E44" s="98">
        <v>3.0643004943025098</v>
      </c>
      <c r="F44" s="97">
        <v>0.106931358073638</v>
      </c>
      <c r="G44" s="98">
        <v>10.6563518812991</v>
      </c>
      <c r="H44" s="97">
        <v>1.51528272577766</v>
      </c>
      <c r="I44" s="98">
        <v>71.832745562026801</v>
      </c>
      <c r="J44" s="99">
        <v>2.2097079459268598</v>
      </c>
      <c r="K44" s="129">
        <v>33.429335809759202</v>
      </c>
      <c r="L44" s="97">
        <v>2.8057648020901902</v>
      </c>
      <c r="M44" s="98">
        <v>87.521415595582397</v>
      </c>
      <c r="N44" s="97">
        <v>2.3362078676789202</v>
      </c>
      <c r="O44" s="98">
        <v>14.4777203444338</v>
      </c>
      <c r="P44" s="99">
        <v>2.2913075446956701</v>
      </c>
      <c r="Q44" s="129">
        <v>89.343648118700898</v>
      </c>
      <c r="R44" s="97">
        <v>1.51528272577766</v>
      </c>
      <c r="S44" s="129">
        <v>28.167254437973199</v>
      </c>
      <c r="T44" s="97">
        <v>2.2097079459268598</v>
      </c>
      <c r="U44" s="98">
        <v>66.570664190240805</v>
      </c>
      <c r="V44" s="97">
        <v>2.8057648020901902</v>
      </c>
      <c r="W44" s="98">
        <v>12.4785844044176</v>
      </c>
      <c r="X44" s="97">
        <v>2.3362078676789202</v>
      </c>
      <c r="Y44" s="98">
        <v>85.522279655566194</v>
      </c>
      <c r="Z44" s="99">
        <v>2.2913075446956701</v>
      </c>
      <c r="AA44" s="101"/>
      <c r="AB44" s="104"/>
      <c r="AC44" s="104"/>
      <c r="AD44" s="104"/>
      <c r="AE44" s="104"/>
      <c r="AF44" s="104"/>
      <c r="AG44" s="104"/>
      <c r="AH44" s="105"/>
      <c r="AI44" s="100"/>
      <c r="AJ44" s="100"/>
      <c r="AK44" s="100"/>
      <c r="AL44" s="100"/>
      <c r="AM44" s="100"/>
      <c r="AN44" s="100"/>
      <c r="AO44" s="100"/>
      <c r="AP44" s="100"/>
      <c r="AQ44" s="100"/>
      <c r="AR44" s="100"/>
      <c r="AS44" s="100"/>
      <c r="AT44" s="100"/>
      <c r="AU44" s="100"/>
      <c r="AV44" s="100"/>
      <c r="AW44" s="100"/>
      <c r="AX44" s="100"/>
      <c r="AY44" s="100"/>
      <c r="AZ44" s="100"/>
    </row>
    <row r="45" spans="1:52" x14ac:dyDescent="0.25">
      <c r="A45" s="6" t="s">
        <v>113</v>
      </c>
      <c r="B45" s="68">
        <v>2</v>
      </c>
      <c r="C45" s="98">
        <v>2.4245176328006601</v>
      </c>
      <c r="D45" s="97">
        <v>1.26086180251811</v>
      </c>
      <c r="E45" s="98">
        <v>4.3915788092802703</v>
      </c>
      <c r="F45" s="97">
        <v>7.1898231244789196E-2</v>
      </c>
      <c r="G45" s="98">
        <v>3.6059752637266498</v>
      </c>
      <c r="H45" s="97">
        <v>1.5167700589538899</v>
      </c>
      <c r="I45" s="98">
        <v>8.7074665135306901</v>
      </c>
      <c r="J45" s="99">
        <v>2.2403911690446701</v>
      </c>
      <c r="K45" s="129">
        <v>4.6176705593360001</v>
      </c>
      <c r="L45" s="97">
        <v>1.44659790325064</v>
      </c>
      <c r="M45" s="98">
        <v>27.7896091349327</v>
      </c>
      <c r="N45" s="97">
        <v>3.3594387352885402</v>
      </c>
      <c r="O45" s="98">
        <v>10.770770488882601</v>
      </c>
      <c r="P45" s="99">
        <v>2.3640496292646298</v>
      </c>
      <c r="Q45" s="129">
        <v>96.394024736273295</v>
      </c>
      <c r="R45" s="97">
        <v>1.5167700589538899</v>
      </c>
      <c r="S45" s="129">
        <v>91.292533486469296</v>
      </c>
      <c r="T45" s="97">
        <v>2.2403911690446701</v>
      </c>
      <c r="U45" s="98">
        <v>95.382329440663995</v>
      </c>
      <c r="V45" s="97">
        <v>1.44659790325064</v>
      </c>
      <c r="W45" s="98">
        <v>72.210390865067296</v>
      </c>
      <c r="X45" s="97">
        <v>3.35943873528855</v>
      </c>
      <c r="Y45" s="98">
        <v>89.229229511117396</v>
      </c>
      <c r="Z45" s="99">
        <v>2.3640496292646298</v>
      </c>
      <c r="AA45" s="101"/>
      <c r="AB45" s="104"/>
      <c r="AC45" s="104"/>
      <c r="AD45" s="104"/>
      <c r="AE45" s="104"/>
      <c r="AF45" s="104"/>
      <c r="AG45" s="104"/>
      <c r="AH45" s="105"/>
      <c r="AI45" s="100"/>
      <c r="AJ45" s="100"/>
      <c r="AK45" s="100"/>
      <c r="AL45" s="100"/>
      <c r="AM45" s="100"/>
      <c r="AN45" s="100"/>
      <c r="AO45" s="100"/>
      <c r="AP45" s="100"/>
      <c r="AQ45" s="100"/>
      <c r="AR45" s="100"/>
      <c r="AS45" s="100"/>
      <c r="AT45" s="100"/>
      <c r="AU45" s="100"/>
      <c r="AV45" s="100"/>
      <c r="AW45" s="100"/>
      <c r="AX45" s="100"/>
      <c r="AY45" s="100"/>
      <c r="AZ45" s="100"/>
    </row>
    <row r="46" spans="1:52" x14ac:dyDescent="0.25">
      <c r="A46" s="6" t="s">
        <v>47</v>
      </c>
      <c r="B46" s="68">
        <v>2</v>
      </c>
      <c r="C46" s="98">
        <v>0</v>
      </c>
      <c r="D46" s="97">
        <v>0</v>
      </c>
      <c r="E46" s="98">
        <v>3.4939252556582701</v>
      </c>
      <c r="F46" s="97">
        <v>9.1202819894539905E-2</v>
      </c>
      <c r="G46" s="98">
        <v>0.56838859643140205</v>
      </c>
      <c r="H46" s="97">
        <v>0.56752624351396597</v>
      </c>
      <c r="I46" s="98">
        <v>40.395799280033302</v>
      </c>
      <c r="J46" s="99">
        <v>3.4355530269244898</v>
      </c>
      <c r="K46" s="129">
        <v>20.054558491484801</v>
      </c>
      <c r="L46" s="97">
        <v>2.9156909917762999</v>
      </c>
      <c r="M46" s="98">
        <v>54.411083769467297</v>
      </c>
      <c r="N46" s="97">
        <v>3.3123213383238199</v>
      </c>
      <c r="O46" s="98">
        <v>29.988136023583898</v>
      </c>
      <c r="P46" s="99">
        <v>3.0290010127208098</v>
      </c>
      <c r="Q46" s="129">
        <v>99.431611403568596</v>
      </c>
      <c r="R46" s="97">
        <v>0.56752624351396996</v>
      </c>
      <c r="S46" s="129">
        <v>59.604200719966599</v>
      </c>
      <c r="T46" s="97">
        <v>3.4355530269244898</v>
      </c>
      <c r="U46" s="98">
        <v>79.945441508515202</v>
      </c>
      <c r="V46" s="97">
        <v>2.9156909917762999</v>
      </c>
      <c r="W46" s="98">
        <v>45.588916230532703</v>
      </c>
      <c r="X46" s="97">
        <v>3.3123213383238199</v>
      </c>
      <c r="Y46" s="98">
        <v>70.011863976416095</v>
      </c>
      <c r="Z46" s="99">
        <v>3.0290010127208098</v>
      </c>
      <c r="AA46" s="101"/>
      <c r="AB46" s="104"/>
      <c r="AC46" s="104"/>
      <c r="AD46" s="104"/>
      <c r="AE46" s="104"/>
      <c r="AF46" s="104"/>
      <c r="AG46" s="104"/>
      <c r="AH46" s="105"/>
      <c r="AI46" s="100"/>
      <c r="AJ46" s="100"/>
      <c r="AK46" s="100"/>
      <c r="AL46" s="100"/>
      <c r="AM46" s="100"/>
      <c r="AN46" s="100"/>
      <c r="AO46" s="100"/>
      <c r="AP46" s="100"/>
      <c r="AQ46" s="100"/>
      <c r="AR46" s="100"/>
      <c r="AS46" s="100"/>
      <c r="AT46" s="100"/>
      <c r="AU46" s="100"/>
      <c r="AV46" s="100"/>
      <c r="AW46" s="100"/>
      <c r="AX46" s="100"/>
      <c r="AY46" s="100"/>
      <c r="AZ46" s="100"/>
    </row>
    <row r="47" spans="1:52" x14ac:dyDescent="0.25">
      <c r="A47" s="10" t="s">
        <v>48</v>
      </c>
      <c r="B47" s="68">
        <v>2</v>
      </c>
      <c r="C47" s="98">
        <v>2.20061403804573</v>
      </c>
      <c r="D47" s="97">
        <v>0.919419145271547</v>
      </c>
      <c r="E47" s="98">
        <v>3.2364904700703199</v>
      </c>
      <c r="F47" s="97">
        <v>9.4345522956663097E-2</v>
      </c>
      <c r="G47" s="98">
        <v>24.095277946078902</v>
      </c>
      <c r="H47" s="97">
        <v>3.0604949476680599</v>
      </c>
      <c r="I47" s="98">
        <v>68.4374366977313</v>
      </c>
      <c r="J47" s="99">
        <v>3.1056366279444001</v>
      </c>
      <c r="K47" s="129">
        <v>15.0924179191618</v>
      </c>
      <c r="L47" s="97">
        <v>2.7484142272323902</v>
      </c>
      <c r="M47" s="98">
        <v>28.682200912317001</v>
      </c>
      <c r="N47" s="97">
        <v>3.3286332497241902</v>
      </c>
      <c r="O47" s="98">
        <v>34.588857717528001</v>
      </c>
      <c r="P47" s="99">
        <v>3.46665839112271</v>
      </c>
      <c r="Q47" s="129">
        <v>75.904722053921105</v>
      </c>
      <c r="R47" s="97">
        <v>3.0604949476680599</v>
      </c>
      <c r="S47" s="129">
        <v>31.5625633022687</v>
      </c>
      <c r="T47" s="97">
        <v>3.1056366279444001</v>
      </c>
      <c r="U47" s="98">
        <v>84.907582080838196</v>
      </c>
      <c r="V47" s="97">
        <v>2.7484142272323902</v>
      </c>
      <c r="W47" s="98">
        <v>71.317799087682999</v>
      </c>
      <c r="X47" s="97">
        <v>3.3286332497241902</v>
      </c>
      <c r="Y47" s="98">
        <v>65.411142282472099</v>
      </c>
      <c r="Z47" s="99">
        <v>3.46665839112271</v>
      </c>
      <c r="AA47" s="101"/>
      <c r="AB47" s="104"/>
      <c r="AC47" s="104"/>
      <c r="AD47" s="104"/>
      <c r="AE47" s="104"/>
      <c r="AF47" s="104"/>
      <c r="AG47" s="104"/>
      <c r="AH47" s="105"/>
      <c r="AI47" s="100"/>
      <c r="AJ47" s="100"/>
      <c r="AK47" s="100"/>
      <c r="AL47" s="100"/>
      <c r="AM47" s="100"/>
      <c r="AN47" s="100"/>
      <c r="AO47" s="100"/>
      <c r="AP47" s="100"/>
      <c r="AQ47" s="100"/>
      <c r="AR47" s="100"/>
      <c r="AS47" s="100"/>
      <c r="AT47" s="100"/>
      <c r="AU47" s="100"/>
      <c r="AV47" s="100"/>
      <c r="AW47" s="100"/>
      <c r="AX47" s="100"/>
      <c r="AY47" s="100"/>
      <c r="AZ47" s="100"/>
    </row>
    <row r="48" spans="1:52" x14ac:dyDescent="0.25">
      <c r="A48" s="10" t="s">
        <v>49</v>
      </c>
      <c r="B48" s="68">
        <v>2</v>
      </c>
      <c r="C48" s="98">
        <v>0.34280259165584898</v>
      </c>
      <c r="D48" s="97">
        <v>0.342920928526803</v>
      </c>
      <c r="E48" s="98">
        <v>4.1763438442286702</v>
      </c>
      <c r="F48" s="97">
        <v>8.0652851552751495E-2</v>
      </c>
      <c r="G48" s="98">
        <v>0.34280259165584898</v>
      </c>
      <c r="H48" s="97">
        <v>0.342920928526803</v>
      </c>
      <c r="I48" s="98">
        <v>10.4429525082803</v>
      </c>
      <c r="J48" s="99">
        <v>2.1713760658908301</v>
      </c>
      <c r="K48" s="129">
        <v>17.756517928155599</v>
      </c>
      <c r="L48" s="97">
        <v>2.9141184055217</v>
      </c>
      <c r="M48" s="98">
        <v>27.972134930902602</v>
      </c>
      <c r="N48" s="97">
        <v>3.5591898445426602</v>
      </c>
      <c r="O48" s="98">
        <v>9.9416457800105107</v>
      </c>
      <c r="P48" s="99">
        <v>2.1813894804414802</v>
      </c>
      <c r="Q48" s="129">
        <v>99.657197408344103</v>
      </c>
      <c r="R48" s="97">
        <v>0.342920928526806</v>
      </c>
      <c r="S48" s="129">
        <v>89.5570474917197</v>
      </c>
      <c r="T48" s="97">
        <v>2.1713760658908301</v>
      </c>
      <c r="U48" s="98">
        <v>82.243482071844397</v>
      </c>
      <c r="V48" s="97">
        <v>2.9141184055217</v>
      </c>
      <c r="W48" s="98">
        <v>72.027865069097501</v>
      </c>
      <c r="X48" s="97">
        <v>3.5591898445426602</v>
      </c>
      <c r="Y48" s="98">
        <v>90.058354219989496</v>
      </c>
      <c r="Z48" s="99">
        <v>2.1813894804414802</v>
      </c>
      <c r="AA48" s="101"/>
      <c r="AB48" s="104"/>
      <c r="AC48" s="104"/>
      <c r="AD48" s="104"/>
      <c r="AE48" s="104"/>
      <c r="AF48" s="104"/>
      <c r="AG48" s="104"/>
      <c r="AH48" s="105"/>
      <c r="AI48" s="100"/>
      <c r="AJ48" s="100"/>
      <c r="AK48" s="100"/>
      <c r="AL48" s="100"/>
      <c r="AM48" s="100"/>
      <c r="AN48" s="100"/>
      <c r="AO48" s="100"/>
      <c r="AP48" s="100"/>
      <c r="AQ48" s="100"/>
      <c r="AR48" s="100"/>
      <c r="AS48" s="100"/>
      <c r="AT48" s="100"/>
      <c r="AU48" s="100"/>
      <c r="AV48" s="100"/>
      <c r="AW48" s="100"/>
      <c r="AX48" s="100"/>
      <c r="AY48" s="100"/>
      <c r="AZ48" s="100"/>
    </row>
    <row r="49" spans="1:52" x14ac:dyDescent="0.25">
      <c r="A49" s="10" t="s">
        <v>50</v>
      </c>
      <c r="B49" s="68">
        <v>2</v>
      </c>
      <c r="C49" s="98">
        <v>3.1448550091906502</v>
      </c>
      <c r="D49" s="97">
        <v>1.0917927465583599</v>
      </c>
      <c r="E49" s="98">
        <v>3.3159498274773802</v>
      </c>
      <c r="F49" s="97">
        <v>8.5836311763991702E-2</v>
      </c>
      <c r="G49" s="98">
        <v>4.5921303542278302</v>
      </c>
      <c r="H49" s="97">
        <v>1.2652902237711301</v>
      </c>
      <c r="I49" s="98">
        <v>14.907528821434299</v>
      </c>
      <c r="J49" s="99">
        <v>2.4063294467355401</v>
      </c>
      <c r="K49" s="129">
        <v>40.029284339768502</v>
      </c>
      <c r="L49" s="97">
        <v>2.9830804888994402</v>
      </c>
      <c r="M49" s="98">
        <v>62.300063970864798</v>
      </c>
      <c r="N49" s="97">
        <v>2.99105660369078</v>
      </c>
      <c r="O49" s="98">
        <v>48.595075475438698</v>
      </c>
      <c r="P49" s="99">
        <v>3.1807259261448899</v>
      </c>
      <c r="Q49" s="129">
        <v>95.407869645772195</v>
      </c>
      <c r="R49" s="97">
        <v>1.2652902237711301</v>
      </c>
      <c r="S49" s="129">
        <v>85.092471178565702</v>
      </c>
      <c r="T49" s="97">
        <v>2.4063294467355401</v>
      </c>
      <c r="U49" s="98">
        <v>59.970715660231498</v>
      </c>
      <c r="V49" s="97">
        <v>2.9830804888994402</v>
      </c>
      <c r="W49" s="98">
        <v>37.699936029135202</v>
      </c>
      <c r="X49" s="97">
        <v>2.99105660369078</v>
      </c>
      <c r="Y49" s="98">
        <v>51.404924524561302</v>
      </c>
      <c r="Z49" s="99">
        <v>3.1807259261448899</v>
      </c>
      <c r="AA49" s="101"/>
      <c r="AB49" s="104"/>
      <c r="AC49" s="104"/>
      <c r="AD49" s="104"/>
      <c r="AE49" s="104"/>
      <c r="AF49" s="104"/>
      <c r="AG49" s="104"/>
      <c r="AH49" s="105"/>
      <c r="AI49" s="100"/>
      <c r="AJ49" s="100"/>
      <c r="AK49" s="100"/>
      <c r="AL49" s="100"/>
      <c r="AM49" s="100"/>
      <c r="AN49" s="100"/>
      <c r="AO49" s="100"/>
      <c r="AP49" s="100"/>
      <c r="AQ49" s="100"/>
      <c r="AR49" s="100"/>
      <c r="AS49" s="100"/>
      <c r="AT49" s="100"/>
      <c r="AU49" s="100"/>
      <c r="AV49" s="100"/>
      <c r="AW49" s="100"/>
      <c r="AX49" s="100"/>
      <c r="AY49" s="100"/>
      <c r="AZ49" s="100"/>
    </row>
    <row r="50" spans="1:52" x14ac:dyDescent="0.25">
      <c r="A50" s="6" t="s">
        <v>51</v>
      </c>
      <c r="B50" s="68">
        <v>2</v>
      </c>
      <c r="C50" s="98">
        <v>0</v>
      </c>
      <c r="D50" s="97">
        <v>0</v>
      </c>
      <c r="E50" s="98">
        <v>4.3066521379213301</v>
      </c>
      <c r="F50" s="97">
        <v>7.29199793518054E-2</v>
      </c>
      <c r="G50" s="98">
        <v>1.2304179899764001</v>
      </c>
      <c r="H50" s="97">
        <v>0.87547240060860299</v>
      </c>
      <c r="I50" s="98">
        <v>13.756426412764201</v>
      </c>
      <c r="J50" s="99">
        <v>2.4696395920492402</v>
      </c>
      <c r="K50" s="129">
        <v>4.9474355486609598</v>
      </c>
      <c r="L50" s="97">
        <v>1.56176907165044</v>
      </c>
      <c r="M50" s="98">
        <v>32.5084859113161</v>
      </c>
      <c r="N50" s="97">
        <v>3.3480247464994801</v>
      </c>
      <c r="O50" s="98">
        <v>12.814686312155199</v>
      </c>
      <c r="P50" s="99">
        <v>2.5172352019400202</v>
      </c>
      <c r="Q50" s="129">
        <v>98.769582010023598</v>
      </c>
      <c r="R50" s="97">
        <v>0.87547240060860398</v>
      </c>
      <c r="S50" s="129">
        <v>86.243573587235801</v>
      </c>
      <c r="T50" s="97">
        <v>2.4696395920492402</v>
      </c>
      <c r="U50" s="98">
        <v>95.052564451338995</v>
      </c>
      <c r="V50" s="97">
        <v>1.56176907165043</v>
      </c>
      <c r="W50" s="98">
        <v>67.4915140886839</v>
      </c>
      <c r="X50" s="97">
        <v>3.3480247464994801</v>
      </c>
      <c r="Y50" s="98">
        <v>87.185313687844797</v>
      </c>
      <c r="Z50" s="99">
        <v>2.5172352019400202</v>
      </c>
      <c r="AA50" s="101"/>
      <c r="AB50" s="104"/>
      <c r="AC50" s="104"/>
      <c r="AD50" s="104"/>
      <c r="AE50" s="104"/>
      <c r="AF50" s="104"/>
      <c r="AG50" s="104"/>
      <c r="AH50" s="105"/>
      <c r="AI50" s="100"/>
      <c r="AJ50" s="100"/>
      <c r="AK50" s="100"/>
      <c r="AL50" s="100"/>
      <c r="AM50" s="100"/>
      <c r="AN50" s="100"/>
      <c r="AO50" s="100"/>
      <c r="AP50" s="100"/>
      <c r="AQ50" s="100"/>
      <c r="AR50" s="100"/>
      <c r="AS50" s="100"/>
      <c r="AT50" s="100"/>
      <c r="AU50" s="100"/>
      <c r="AV50" s="100"/>
      <c r="AW50" s="100"/>
      <c r="AX50" s="100"/>
      <c r="AY50" s="100"/>
      <c r="AZ50" s="100"/>
    </row>
    <row r="51" spans="1:52" x14ac:dyDescent="0.25">
      <c r="A51" s="12" t="s">
        <v>52</v>
      </c>
      <c r="B51" s="68">
        <v>2</v>
      </c>
      <c r="C51" s="98">
        <v>0</v>
      </c>
      <c r="D51" s="97">
        <v>0</v>
      </c>
      <c r="E51" s="98">
        <v>4.7909577447294698</v>
      </c>
      <c r="F51" s="97">
        <v>4.3805887318323702E-2</v>
      </c>
      <c r="G51" s="98">
        <v>1.4424197057019501</v>
      </c>
      <c r="H51" s="97">
        <v>0.84890932517586704</v>
      </c>
      <c r="I51" s="98">
        <v>0.40588128800984902</v>
      </c>
      <c r="J51" s="99">
        <v>0.40618126580740799</v>
      </c>
      <c r="K51" s="129">
        <v>0</v>
      </c>
      <c r="L51" s="97">
        <v>0</v>
      </c>
      <c r="M51" s="98">
        <v>4.47538411879653</v>
      </c>
      <c r="N51" s="97">
        <v>1.5076384698197201</v>
      </c>
      <c r="O51" s="98">
        <v>14.8295595805491</v>
      </c>
      <c r="P51" s="99">
        <v>2.7048238775087801</v>
      </c>
      <c r="Q51" s="129">
        <v>98.557580294298006</v>
      </c>
      <c r="R51" s="97">
        <v>0.84890932517587003</v>
      </c>
      <c r="S51" s="129">
        <v>99.594118711990106</v>
      </c>
      <c r="T51" s="97">
        <v>0.40618126580740799</v>
      </c>
      <c r="U51" s="98">
        <v>100</v>
      </c>
      <c r="V51" s="97">
        <v>0</v>
      </c>
      <c r="W51" s="98">
        <v>95.524615881203502</v>
      </c>
      <c r="X51" s="97">
        <v>1.5076384698197201</v>
      </c>
      <c r="Y51" s="98">
        <v>85.170440419450898</v>
      </c>
      <c r="Z51" s="99">
        <v>2.7048238775087801</v>
      </c>
      <c r="AA51" s="101"/>
      <c r="AB51" s="104"/>
      <c r="AC51" s="104"/>
      <c r="AD51" s="104"/>
      <c r="AE51" s="104"/>
      <c r="AF51" s="104"/>
      <c r="AG51" s="104"/>
      <c r="AH51" s="105"/>
      <c r="AI51" s="100"/>
      <c r="AJ51" s="100"/>
      <c r="AK51" s="100"/>
      <c r="AL51" s="100"/>
      <c r="AM51" s="100"/>
      <c r="AN51" s="100"/>
      <c r="AO51" s="100"/>
      <c r="AP51" s="100"/>
      <c r="AQ51" s="100"/>
      <c r="AR51" s="100"/>
      <c r="AS51" s="100"/>
      <c r="AT51" s="100"/>
      <c r="AU51" s="100"/>
      <c r="AV51" s="100"/>
      <c r="AW51" s="100"/>
      <c r="AX51" s="100"/>
      <c r="AY51" s="100"/>
      <c r="AZ51" s="100"/>
    </row>
    <row r="52" spans="1:52" x14ac:dyDescent="0.25">
      <c r="A52" s="10" t="s">
        <v>53</v>
      </c>
      <c r="B52" s="68">
        <v>2</v>
      </c>
      <c r="C52" s="98">
        <v>0</v>
      </c>
      <c r="D52" s="97">
        <v>0</v>
      </c>
      <c r="E52" s="98">
        <v>3.1307932309182398</v>
      </c>
      <c r="F52" s="97">
        <v>0.103871392132569</v>
      </c>
      <c r="G52" s="98">
        <v>4.5429725696276604</v>
      </c>
      <c r="H52" s="97">
        <v>2.0263273769946002</v>
      </c>
      <c r="I52" s="98">
        <v>6.5863860882664502</v>
      </c>
      <c r="J52" s="99">
        <v>3.8136930240736899</v>
      </c>
      <c r="K52" s="129">
        <v>63.252308479552497</v>
      </c>
      <c r="L52" s="97">
        <v>3.0082159803600699</v>
      </c>
      <c r="M52" s="98">
        <v>73.391032347991697</v>
      </c>
      <c r="N52" s="97">
        <v>3.0001631593333098</v>
      </c>
      <c r="O52" s="98">
        <v>55.1483899872214</v>
      </c>
      <c r="P52" s="99">
        <v>3.3794751097548001</v>
      </c>
      <c r="Q52" s="129">
        <v>95.457027430372307</v>
      </c>
      <c r="R52" s="97">
        <v>2.0263273769946002</v>
      </c>
      <c r="S52" s="129">
        <v>93.413613911733506</v>
      </c>
      <c r="T52" s="97">
        <v>3.8136930240736899</v>
      </c>
      <c r="U52" s="98">
        <v>36.747691520447397</v>
      </c>
      <c r="V52" s="97">
        <v>3.0082159803600699</v>
      </c>
      <c r="W52" s="98">
        <v>26.6089676520083</v>
      </c>
      <c r="X52" s="97">
        <v>3.0001631593333098</v>
      </c>
      <c r="Y52" s="98">
        <v>44.8516100127786</v>
      </c>
      <c r="Z52" s="99">
        <v>3.3794751097548001</v>
      </c>
      <c r="AA52" s="101"/>
      <c r="AB52" s="104"/>
      <c r="AC52" s="104"/>
      <c r="AD52" s="104"/>
      <c r="AE52" s="104"/>
      <c r="AF52" s="104"/>
      <c r="AG52" s="104"/>
      <c r="AH52" s="105"/>
      <c r="AI52" s="100"/>
      <c r="AJ52" s="100"/>
      <c r="AK52" s="100"/>
      <c r="AL52" s="100"/>
      <c r="AM52" s="100"/>
      <c r="AN52" s="100"/>
      <c r="AO52" s="100"/>
      <c r="AP52" s="100"/>
      <c r="AQ52" s="100"/>
      <c r="AR52" s="100"/>
      <c r="AS52" s="100"/>
      <c r="AT52" s="100"/>
      <c r="AU52" s="100"/>
      <c r="AV52" s="100"/>
      <c r="AW52" s="100"/>
      <c r="AX52" s="100"/>
      <c r="AY52" s="100"/>
      <c r="AZ52" s="100"/>
    </row>
    <row r="53" spans="1:52" x14ac:dyDescent="0.25">
      <c r="A53" s="10" t="s">
        <v>54</v>
      </c>
      <c r="B53" s="68">
        <v>2</v>
      </c>
      <c r="C53" s="98">
        <v>0</v>
      </c>
      <c r="D53" s="97">
        <v>0</v>
      </c>
      <c r="E53" s="98">
        <v>3.8252718568595201</v>
      </c>
      <c r="F53" s="97">
        <v>8.3005042953673197E-2</v>
      </c>
      <c r="G53" s="98">
        <v>1.1314639413974401</v>
      </c>
      <c r="H53" s="97">
        <v>0.66565512438020102</v>
      </c>
      <c r="I53" s="98">
        <v>5.39625083768943</v>
      </c>
      <c r="J53" s="99">
        <v>1.3558681074837999</v>
      </c>
      <c r="K53" s="129">
        <v>27.226205048352799</v>
      </c>
      <c r="L53" s="97">
        <v>2.94041529478752</v>
      </c>
      <c r="M53" s="98">
        <v>43.613076087900801</v>
      </c>
      <c r="N53" s="97">
        <v>3.4975044144176102</v>
      </c>
      <c r="O53" s="98">
        <v>34.494492096407903</v>
      </c>
      <c r="P53" s="99">
        <v>2.9891466995308602</v>
      </c>
      <c r="Q53" s="129">
        <v>98.868536058602601</v>
      </c>
      <c r="R53" s="97">
        <v>0.66565512438020102</v>
      </c>
      <c r="S53" s="129">
        <v>94.603749162310606</v>
      </c>
      <c r="T53" s="97">
        <v>1.3558681074837999</v>
      </c>
      <c r="U53" s="98">
        <v>72.773794951647204</v>
      </c>
      <c r="V53" s="97">
        <v>2.94041529478752</v>
      </c>
      <c r="W53" s="98">
        <v>56.386923912099199</v>
      </c>
      <c r="X53" s="97">
        <v>3.4975044144176102</v>
      </c>
      <c r="Y53" s="98">
        <v>65.505507903592104</v>
      </c>
      <c r="Z53" s="99">
        <v>2.9891466995308602</v>
      </c>
      <c r="AA53" s="101"/>
      <c r="AB53" s="104"/>
      <c r="AC53" s="104"/>
      <c r="AD53" s="104"/>
      <c r="AE53" s="104"/>
      <c r="AF53" s="104"/>
      <c r="AG53" s="104"/>
      <c r="AH53" s="105"/>
      <c r="AI53" s="100"/>
      <c r="AJ53" s="100"/>
      <c r="AK53" s="100"/>
      <c r="AL53" s="100"/>
      <c r="AM53" s="100"/>
      <c r="AN53" s="100"/>
      <c r="AO53" s="100"/>
      <c r="AP53" s="100"/>
      <c r="AQ53" s="100"/>
      <c r="AR53" s="100"/>
      <c r="AS53" s="100"/>
      <c r="AT53" s="100"/>
      <c r="AU53" s="100"/>
      <c r="AV53" s="100"/>
      <c r="AW53" s="100"/>
      <c r="AX53" s="100"/>
      <c r="AY53" s="100"/>
      <c r="AZ53" s="100"/>
    </row>
    <row r="54" spans="1:52" x14ac:dyDescent="0.25">
      <c r="A54" s="10" t="s">
        <v>55</v>
      </c>
      <c r="B54" s="68">
        <v>2</v>
      </c>
      <c r="C54" s="98">
        <v>0</v>
      </c>
      <c r="D54" s="97">
        <v>0</v>
      </c>
      <c r="E54" s="98">
        <v>3.02186045526408</v>
      </c>
      <c r="F54" s="97">
        <v>0.10657290883821</v>
      </c>
      <c r="G54" s="98">
        <v>0</v>
      </c>
      <c r="H54" s="97">
        <v>0</v>
      </c>
      <c r="I54" s="98">
        <v>49.417016557349001</v>
      </c>
      <c r="J54" s="99">
        <v>3.53965549247016</v>
      </c>
      <c r="K54" s="129">
        <v>25.914250242457701</v>
      </c>
      <c r="L54" s="97">
        <v>3.2963499205586699</v>
      </c>
      <c r="M54" s="98">
        <v>66.430326685621296</v>
      </c>
      <c r="N54" s="97">
        <v>3.0295296050835998</v>
      </c>
      <c r="O54" s="98">
        <v>45.4906129892846</v>
      </c>
      <c r="P54" s="99">
        <v>3.6245891103393699</v>
      </c>
      <c r="Q54" s="129">
        <v>100</v>
      </c>
      <c r="R54" s="97">
        <v>0</v>
      </c>
      <c r="S54" s="129">
        <v>50.582983442650999</v>
      </c>
      <c r="T54" s="97">
        <v>3.53965549247016</v>
      </c>
      <c r="U54" s="98">
        <v>74.085749757542303</v>
      </c>
      <c r="V54" s="97">
        <v>3.2963499205586699</v>
      </c>
      <c r="W54" s="98">
        <v>33.569673314378697</v>
      </c>
      <c r="X54" s="97">
        <v>3.02952960508359</v>
      </c>
      <c r="Y54" s="98">
        <v>54.5093870107154</v>
      </c>
      <c r="Z54" s="99">
        <v>3.6245891103393699</v>
      </c>
      <c r="AA54" s="101"/>
      <c r="AB54" s="104"/>
      <c r="AC54" s="104"/>
      <c r="AD54" s="104"/>
      <c r="AE54" s="104"/>
      <c r="AF54" s="104"/>
      <c r="AG54" s="104"/>
      <c r="AH54" s="105"/>
      <c r="AI54" s="100"/>
      <c r="AJ54" s="100"/>
      <c r="AK54" s="100"/>
      <c r="AL54" s="100"/>
      <c r="AM54" s="100"/>
      <c r="AN54" s="100"/>
      <c r="AO54" s="100"/>
      <c r="AP54" s="100"/>
      <c r="AQ54" s="100"/>
      <c r="AR54" s="100"/>
      <c r="AS54" s="100"/>
      <c r="AT54" s="100"/>
      <c r="AU54" s="100"/>
      <c r="AV54" s="100"/>
      <c r="AW54" s="100"/>
      <c r="AX54" s="100"/>
      <c r="AY54" s="100"/>
      <c r="AZ54" s="100"/>
    </row>
    <row r="55" spans="1:52" x14ac:dyDescent="0.25">
      <c r="A55" s="10" t="s">
        <v>56</v>
      </c>
      <c r="B55" s="68">
        <v>2</v>
      </c>
      <c r="C55" s="98">
        <v>0.29257519922396003</v>
      </c>
      <c r="D55" s="97">
        <v>0.207873124332347</v>
      </c>
      <c r="E55" s="98">
        <v>4.2090489291164399</v>
      </c>
      <c r="F55" s="97">
        <v>8.4113764296901802E-2</v>
      </c>
      <c r="G55" s="98">
        <v>4.3675427348613001</v>
      </c>
      <c r="H55" s="97">
        <v>1.4637059913416199</v>
      </c>
      <c r="I55" s="98">
        <v>3.6656054895619601</v>
      </c>
      <c r="J55" s="99">
        <v>1.50498319867573</v>
      </c>
      <c r="K55" s="129">
        <v>13.5227538724944</v>
      </c>
      <c r="L55" s="97">
        <v>2.2481248184603002</v>
      </c>
      <c r="M55" s="98">
        <v>20.601782914644001</v>
      </c>
      <c r="N55" s="97">
        <v>3.1310823559264001</v>
      </c>
      <c r="O55" s="98">
        <v>29.350770853182599</v>
      </c>
      <c r="P55" s="99">
        <v>3.10422651364255</v>
      </c>
      <c r="Q55" s="129">
        <v>95.632457265138697</v>
      </c>
      <c r="R55" s="97">
        <v>1.4637059913416199</v>
      </c>
      <c r="S55" s="129">
        <v>96.334394510438003</v>
      </c>
      <c r="T55" s="97">
        <v>1.50498319867573</v>
      </c>
      <c r="U55" s="98">
        <v>86.477246127505595</v>
      </c>
      <c r="V55" s="97">
        <v>2.24812481846031</v>
      </c>
      <c r="W55" s="98">
        <v>79.398217085355995</v>
      </c>
      <c r="X55" s="97">
        <v>3.1310823559264001</v>
      </c>
      <c r="Y55" s="98">
        <v>70.649229146817305</v>
      </c>
      <c r="Z55" s="99">
        <v>3.10422651364255</v>
      </c>
      <c r="AA55" s="101"/>
      <c r="AB55" s="104"/>
      <c r="AC55" s="104"/>
      <c r="AD55" s="104"/>
      <c r="AE55" s="104"/>
      <c r="AF55" s="104"/>
      <c r="AG55" s="104"/>
      <c r="AH55" s="105"/>
      <c r="AI55" s="100"/>
      <c r="AJ55" s="100"/>
      <c r="AK55" s="100"/>
      <c r="AL55" s="100"/>
      <c r="AM55" s="100"/>
      <c r="AN55" s="100"/>
      <c r="AO55" s="100"/>
      <c r="AP55" s="100"/>
      <c r="AQ55" s="100"/>
      <c r="AR55" s="100"/>
      <c r="AS55" s="100"/>
      <c r="AT55" s="100"/>
      <c r="AU55" s="100"/>
      <c r="AV55" s="100"/>
      <c r="AW55" s="100"/>
      <c r="AX55" s="100"/>
      <c r="AY55" s="100"/>
      <c r="AZ55" s="100"/>
    </row>
    <row r="56" spans="1:52" x14ac:dyDescent="0.25">
      <c r="A56" s="10" t="s">
        <v>57</v>
      </c>
      <c r="B56" s="68">
        <v>2</v>
      </c>
      <c r="C56" s="98">
        <v>15.3950134223623</v>
      </c>
      <c r="D56" s="97">
        <v>2.2055919996464999</v>
      </c>
      <c r="E56" s="98">
        <v>2.81147051067662</v>
      </c>
      <c r="F56" s="97">
        <v>0.16259220649224501</v>
      </c>
      <c r="G56" s="98">
        <v>30.8986254336203</v>
      </c>
      <c r="H56" s="97">
        <v>2.8862792920859199</v>
      </c>
      <c r="I56" s="98">
        <v>46.553549771492797</v>
      </c>
      <c r="J56" s="99">
        <v>2.9010016717009899</v>
      </c>
      <c r="K56" s="129">
        <v>48.804187306377102</v>
      </c>
      <c r="L56" s="97">
        <v>3.0418070988352102</v>
      </c>
      <c r="M56" s="98">
        <v>64.229631170544494</v>
      </c>
      <c r="N56" s="97">
        <v>2.7356756232516202</v>
      </c>
      <c r="O56" s="98">
        <v>43.864959258532203</v>
      </c>
      <c r="P56" s="99">
        <v>2.8589326185766901</v>
      </c>
      <c r="Q56" s="129">
        <v>69.101374566379704</v>
      </c>
      <c r="R56" s="97">
        <v>2.8862792920859199</v>
      </c>
      <c r="S56" s="129">
        <v>53.446450228507203</v>
      </c>
      <c r="T56" s="97">
        <v>2.9010016717009899</v>
      </c>
      <c r="U56" s="98">
        <v>51.195812693622898</v>
      </c>
      <c r="V56" s="97">
        <v>3.0418070988352102</v>
      </c>
      <c r="W56" s="98">
        <v>35.7703688294554</v>
      </c>
      <c r="X56" s="97">
        <v>2.7356756232516202</v>
      </c>
      <c r="Y56" s="98">
        <v>56.135040741467797</v>
      </c>
      <c r="Z56" s="99">
        <v>2.8589326185766901</v>
      </c>
      <c r="AA56" s="101"/>
      <c r="AB56" s="104"/>
      <c r="AC56" s="104"/>
      <c r="AD56" s="104"/>
      <c r="AE56" s="104"/>
      <c r="AF56" s="104"/>
      <c r="AG56" s="104"/>
      <c r="AH56" s="105"/>
      <c r="AI56" s="100"/>
      <c r="AJ56" s="100"/>
      <c r="AK56" s="100"/>
      <c r="AL56" s="100"/>
      <c r="AM56" s="100"/>
      <c r="AN56" s="100"/>
      <c r="AO56" s="100"/>
      <c r="AP56" s="100"/>
      <c r="AQ56" s="100"/>
      <c r="AR56" s="100"/>
      <c r="AS56" s="100"/>
      <c r="AT56" s="100"/>
      <c r="AU56" s="100"/>
      <c r="AV56" s="100"/>
      <c r="AW56" s="100"/>
      <c r="AX56" s="100"/>
      <c r="AY56" s="100"/>
      <c r="AZ56" s="100"/>
    </row>
    <row r="57" spans="1:52" x14ac:dyDescent="0.25">
      <c r="A57" s="10" t="s">
        <v>58</v>
      </c>
      <c r="B57" s="68">
        <v>2</v>
      </c>
      <c r="C57" s="98">
        <v>3.2676675528431098</v>
      </c>
      <c r="D57" s="97">
        <v>1.39270294954423</v>
      </c>
      <c r="E57" s="98">
        <v>2.69590465972222</v>
      </c>
      <c r="F57" s="97">
        <v>0.14066571985939899</v>
      </c>
      <c r="G57" s="98">
        <v>5.6473449159596001</v>
      </c>
      <c r="H57" s="97">
        <v>1.60639376059867</v>
      </c>
      <c r="I57" s="98">
        <v>38.583146049152298</v>
      </c>
      <c r="J57" s="99">
        <v>4.1491004213745901</v>
      </c>
      <c r="K57" s="129">
        <v>56.807650960972502</v>
      </c>
      <c r="L57" s="97">
        <v>3.78691089318081</v>
      </c>
      <c r="M57" s="98">
        <v>65.581242413178998</v>
      </c>
      <c r="N57" s="97">
        <v>4.0852737301589404</v>
      </c>
      <c r="O57" s="98">
        <v>55.124301035038698</v>
      </c>
      <c r="P57" s="99">
        <v>4.8566520312777799</v>
      </c>
      <c r="Q57" s="129">
        <v>94.352655084040407</v>
      </c>
      <c r="R57" s="97">
        <v>1.60639376059867</v>
      </c>
      <c r="S57" s="129">
        <v>61.416853950847802</v>
      </c>
      <c r="T57" s="97">
        <v>4.1491004213745901</v>
      </c>
      <c r="U57" s="98">
        <v>43.192349039027498</v>
      </c>
      <c r="V57" s="97">
        <v>3.78691089318081</v>
      </c>
      <c r="W57" s="98">
        <v>34.418757586821002</v>
      </c>
      <c r="X57" s="97">
        <v>4.0852737301589404</v>
      </c>
      <c r="Y57" s="98">
        <v>44.875698964961302</v>
      </c>
      <c r="Z57" s="99">
        <v>4.8566520312777799</v>
      </c>
      <c r="AA57" s="101"/>
      <c r="AB57" s="104"/>
      <c r="AC57" s="104"/>
      <c r="AD57" s="104"/>
      <c r="AE57" s="104"/>
      <c r="AF57" s="104"/>
      <c r="AG57" s="104"/>
      <c r="AH57" s="105"/>
      <c r="AI57" s="100"/>
      <c r="AJ57" s="100"/>
      <c r="AK57" s="100"/>
      <c r="AL57" s="100"/>
      <c r="AM57" s="100"/>
      <c r="AN57" s="100"/>
      <c r="AO57" s="100"/>
      <c r="AP57" s="100"/>
      <c r="AQ57" s="100"/>
      <c r="AR57" s="100"/>
      <c r="AS57" s="100"/>
      <c r="AT57" s="100"/>
      <c r="AU57" s="100"/>
      <c r="AV57" s="100"/>
      <c r="AW57" s="100"/>
      <c r="AX57" s="100"/>
      <c r="AY57" s="100"/>
      <c r="AZ57" s="100"/>
    </row>
    <row r="58" spans="1:52" x14ac:dyDescent="0.25">
      <c r="A58" s="10" t="s">
        <v>59</v>
      </c>
      <c r="B58" s="68">
        <v>2</v>
      </c>
      <c r="C58" s="98">
        <v>0.19757857732665501</v>
      </c>
      <c r="D58" s="97">
        <v>0.19808955697489</v>
      </c>
      <c r="E58" s="98">
        <v>3.0625908155950601</v>
      </c>
      <c r="F58" s="97">
        <v>9.39333209355451E-2</v>
      </c>
      <c r="G58" s="98">
        <v>2.3774198889236899</v>
      </c>
      <c r="H58" s="97">
        <v>1.1986690563471201</v>
      </c>
      <c r="I58" s="98">
        <v>48.405619735530998</v>
      </c>
      <c r="J58" s="99">
        <v>3.2519056595143199</v>
      </c>
      <c r="K58" s="129">
        <v>54.997127800617797</v>
      </c>
      <c r="L58" s="97">
        <v>3.3475364641258398</v>
      </c>
      <c r="M58" s="98">
        <v>63.5365140510348</v>
      </c>
      <c r="N58" s="97">
        <v>3.14631539454742</v>
      </c>
      <c r="O58" s="98">
        <v>24.1576452407059</v>
      </c>
      <c r="P58" s="99">
        <v>2.75304901680075</v>
      </c>
      <c r="Q58" s="129">
        <v>97.622580111076303</v>
      </c>
      <c r="R58" s="97">
        <v>1.1986690563471201</v>
      </c>
      <c r="S58" s="129">
        <v>51.594380264469002</v>
      </c>
      <c r="T58" s="97">
        <v>3.2519056595143199</v>
      </c>
      <c r="U58" s="98">
        <v>45.002872199382203</v>
      </c>
      <c r="V58" s="97">
        <v>3.3475364641258398</v>
      </c>
      <c r="W58" s="98">
        <v>36.4634859489652</v>
      </c>
      <c r="X58" s="97">
        <v>3.14631539454742</v>
      </c>
      <c r="Y58" s="98">
        <v>75.842354759294096</v>
      </c>
      <c r="Z58" s="99">
        <v>2.75304901680075</v>
      </c>
      <c r="AA58" s="101"/>
      <c r="AB58" s="104"/>
      <c r="AC58" s="104"/>
      <c r="AD58" s="104"/>
      <c r="AE58" s="104"/>
      <c r="AF58" s="104"/>
      <c r="AG58" s="104"/>
      <c r="AH58" s="105"/>
      <c r="AI58" s="100"/>
      <c r="AJ58" s="100"/>
      <c r="AK58" s="100"/>
      <c r="AL58" s="100"/>
      <c r="AM58" s="100"/>
      <c r="AN58" s="100"/>
      <c r="AO58" s="100"/>
      <c r="AP58" s="100"/>
      <c r="AQ58" s="100"/>
      <c r="AR58" s="100"/>
      <c r="AS58" s="100"/>
      <c r="AT58" s="100"/>
      <c r="AU58" s="100"/>
      <c r="AV58" s="100"/>
      <c r="AW58" s="100"/>
      <c r="AX58" s="100"/>
      <c r="AY58" s="100"/>
      <c r="AZ58" s="100"/>
    </row>
    <row r="59" spans="1:52" x14ac:dyDescent="0.25">
      <c r="A59" s="10" t="s">
        <v>60</v>
      </c>
      <c r="B59" s="68">
        <v>2</v>
      </c>
      <c r="C59" s="98">
        <v>0.22717640672374401</v>
      </c>
      <c r="D59" s="97">
        <v>0.228676810521978</v>
      </c>
      <c r="E59" s="98">
        <v>4.36638791233442</v>
      </c>
      <c r="F59" s="97">
        <v>6.71849439100492E-2</v>
      </c>
      <c r="G59" s="98">
        <v>3.2578149528678102</v>
      </c>
      <c r="H59" s="97">
        <v>1.9273008309789601</v>
      </c>
      <c r="I59" s="98">
        <v>0.46350215806317602</v>
      </c>
      <c r="J59" s="99">
        <v>0.33109947758394498</v>
      </c>
      <c r="K59" s="129">
        <v>7.15580262180519</v>
      </c>
      <c r="L59" s="97">
        <v>2.2383018082764301</v>
      </c>
      <c r="M59" s="98">
        <v>31.477805853255202</v>
      </c>
      <c r="N59" s="97">
        <v>3.9903665412734801</v>
      </c>
      <c r="O59" s="98">
        <v>10.535285858835501</v>
      </c>
      <c r="P59" s="99">
        <v>2.53152866031256</v>
      </c>
      <c r="Q59" s="129">
        <v>96.742185047132196</v>
      </c>
      <c r="R59" s="97">
        <v>1.9273008309789601</v>
      </c>
      <c r="S59" s="129">
        <v>99.536497841936793</v>
      </c>
      <c r="T59" s="97">
        <v>0.33109947758394598</v>
      </c>
      <c r="U59" s="98">
        <v>92.844197378194806</v>
      </c>
      <c r="V59" s="97">
        <v>2.2383018082764301</v>
      </c>
      <c r="W59" s="98">
        <v>68.522194146744795</v>
      </c>
      <c r="X59" s="97">
        <v>3.9903665412734899</v>
      </c>
      <c r="Y59" s="98">
        <v>89.464714141164393</v>
      </c>
      <c r="Z59" s="99">
        <v>2.53152866031256</v>
      </c>
      <c r="AA59" s="101"/>
      <c r="AB59" s="104"/>
      <c r="AC59" s="104"/>
      <c r="AD59" s="104"/>
      <c r="AE59" s="104"/>
      <c r="AF59" s="104"/>
      <c r="AG59" s="104"/>
      <c r="AH59" s="105"/>
      <c r="AI59" s="100"/>
      <c r="AJ59" s="100"/>
      <c r="AK59" s="100"/>
      <c r="AL59" s="100"/>
      <c r="AM59" s="100"/>
      <c r="AN59" s="100"/>
      <c r="AO59" s="100"/>
      <c r="AP59" s="100"/>
      <c r="AQ59" s="100"/>
      <c r="AR59" s="100"/>
      <c r="AS59" s="100"/>
      <c r="AT59" s="100"/>
      <c r="AU59" s="100"/>
      <c r="AV59" s="100"/>
      <c r="AW59" s="100"/>
      <c r="AX59" s="100"/>
      <c r="AY59" s="100"/>
      <c r="AZ59" s="100"/>
    </row>
    <row r="60" spans="1:52" x14ac:dyDescent="0.25">
      <c r="A60" s="10" t="s">
        <v>61</v>
      </c>
      <c r="B60" s="68">
        <v>2</v>
      </c>
      <c r="C60" s="98">
        <v>1.22303653184343</v>
      </c>
      <c r="D60" s="97">
        <v>0.96627313299298101</v>
      </c>
      <c r="E60" s="98">
        <v>2.9023868274569802</v>
      </c>
      <c r="F60" s="97">
        <v>0.13987664470281699</v>
      </c>
      <c r="G60" s="98">
        <v>0.30080973896333202</v>
      </c>
      <c r="H60" s="97">
        <v>0.30095852852029997</v>
      </c>
      <c r="I60" s="98">
        <v>14.967994525234699</v>
      </c>
      <c r="J60" s="99">
        <v>4.15255239155855</v>
      </c>
      <c r="K60" s="129">
        <v>42.0591458913499</v>
      </c>
      <c r="L60" s="97">
        <v>4.2390016436410498</v>
      </c>
      <c r="M60" s="98">
        <v>58.723185369749501</v>
      </c>
      <c r="N60" s="97">
        <v>4.1858268831112397</v>
      </c>
      <c r="O60" s="98">
        <v>65.306235289627196</v>
      </c>
      <c r="P60" s="99">
        <v>4.5105490152655197</v>
      </c>
      <c r="Q60" s="129">
        <v>99.699190261036705</v>
      </c>
      <c r="R60" s="97">
        <v>0.30095852852030902</v>
      </c>
      <c r="S60" s="129">
        <v>85.032005474765299</v>
      </c>
      <c r="T60" s="97">
        <v>4.15255239155855</v>
      </c>
      <c r="U60" s="98">
        <v>57.9408541086501</v>
      </c>
      <c r="V60" s="97">
        <v>4.23900164364104</v>
      </c>
      <c r="W60" s="98">
        <v>41.276814630250499</v>
      </c>
      <c r="X60" s="97">
        <v>4.1858268831112397</v>
      </c>
      <c r="Y60" s="98">
        <v>34.693764710372797</v>
      </c>
      <c r="Z60" s="99">
        <v>4.5105490152655197</v>
      </c>
      <c r="AA60" s="101"/>
      <c r="AB60" s="104"/>
      <c r="AC60" s="104"/>
      <c r="AD60" s="104"/>
      <c r="AE60" s="104"/>
      <c r="AF60" s="104"/>
      <c r="AG60" s="104"/>
      <c r="AH60" s="105"/>
      <c r="AI60" s="100"/>
      <c r="AJ60" s="100"/>
      <c r="AK60" s="100"/>
      <c r="AL60" s="100"/>
      <c r="AM60" s="100"/>
      <c r="AN60" s="100"/>
      <c r="AO60" s="100"/>
      <c r="AP60" s="100"/>
      <c r="AQ60" s="100"/>
      <c r="AR60" s="100"/>
      <c r="AS60" s="100"/>
      <c r="AT60" s="100"/>
      <c r="AU60" s="100"/>
      <c r="AV60" s="100"/>
      <c r="AW60" s="100"/>
      <c r="AX60" s="100"/>
      <c r="AY60" s="100"/>
      <c r="AZ60" s="100"/>
    </row>
    <row r="61" spans="1:52" x14ac:dyDescent="0.25">
      <c r="A61" s="6" t="s">
        <v>62</v>
      </c>
      <c r="B61" s="68">
        <v>2</v>
      </c>
      <c r="C61" s="98">
        <v>0.36165091396356602</v>
      </c>
      <c r="D61" s="97">
        <v>0.36197016237746099</v>
      </c>
      <c r="E61" s="98">
        <v>4.23400253893245</v>
      </c>
      <c r="F61" s="97">
        <v>7.3495597753866507E-2</v>
      </c>
      <c r="G61" s="98">
        <v>1.1795465147530599</v>
      </c>
      <c r="H61" s="97">
        <v>0.68416294616023499</v>
      </c>
      <c r="I61" s="98">
        <v>2.2769545958769402</v>
      </c>
      <c r="J61" s="99">
        <v>1.0274829512485599</v>
      </c>
      <c r="K61" s="129">
        <v>11.859953468937499</v>
      </c>
      <c r="L61" s="97">
        <v>2.2482711428442301</v>
      </c>
      <c r="M61" s="98">
        <v>26.125797799601202</v>
      </c>
      <c r="N61" s="97">
        <v>3.3377993447311001</v>
      </c>
      <c r="O61" s="98">
        <v>38.540303446628997</v>
      </c>
      <c r="P61" s="99">
        <v>3.48608504528812</v>
      </c>
      <c r="Q61" s="129">
        <v>98.820453485247</v>
      </c>
      <c r="R61" s="97">
        <v>0.68416294616022899</v>
      </c>
      <c r="S61" s="129">
        <v>97.723045404123098</v>
      </c>
      <c r="T61" s="97">
        <v>1.0274829512485699</v>
      </c>
      <c r="U61" s="98">
        <v>88.140046531062495</v>
      </c>
      <c r="V61" s="97">
        <v>2.2482711428442301</v>
      </c>
      <c r="W61" s="98">
        <v>73.874202200398798</v>
      </c>
      <c r="X61" s="97">
        <v>3.3377993447311001</v>
      </c>
      <c r="Y61" s="98">
        <v>61.459696553371003</v>
      </c>
      <c r="Z61" s="97">
        <v>3.48608504528812</v>
      </c>
      <c r="AA61" s="101"/>
      <c r="AB61" s="104"/>
      <c r="AC61" s="104"/>
      <c r="AD61" s="104"/>
      <c r="AE61" s="104"/>
      <c r="AF61" s="104"/>
      <c r="AG61" s="104"/>
      <c r="AH61" s="105"/>
      <c r="AI61" s="100"/>
      <c r="AJ61" s="100"/>
      <c r="AK61" s="100"/>
      <c r="AL61" s="100"/>
      <c r="AM61" s="100"/>
      <c r="AN61" s="100"/>
      <c r="AO61" s="100"/>
      <c r="AP61" s="100"/>
      <c r="AQ61" s="100"/>
      <c r="AR61" s="100"/>
      <c r="AS61" s="100"/>
      <c r="AT61" s="100"/>
      <c r="AU61" s="100"/>
      <c r="AV61" s="100"/>
      <c r="AW61" s="100"/>
      <c r="AX61" s="100"/>
      <c r="AY61" s="100"/>
      <c r="AZ61" s="100"/>
    </row>
    <row r="62" spans="1:52" x14ac:dyDescent="0.25">
      <c r="A62" s="10" t="s">
        <v>63</v>
      </c>
      <c r="B62" s="68">
        <v>2</v>
      </c>
      <c r="C62" s="98">
        <v>0</v>
      </c>
      <c r="D62" s="97">
        <v>0</v>
      </c>
      <c r="E62" s="98">
        <v>4.6193052997226198</v>
      </c>
      <c r="F62" s="97">
        <v>5.4614757663874101E-2</v>
      </c>
      <c r="G62" s="98">
        <v>0</v>
      </c>
      <c r="H62" s="97">
        <v>0</v>
      </c>
      <c r="I62" s="98">
        <v>1.0093843816338901</v>
      </c>
      <c r="J62" s="99">
        <v>0.71425404413468196</v>
      </c>
      <c r="K62" s="129">
        <v>20.702230122994401</v>
      </c>
      <c r="L62" s="97">
        <v>3.1427977443917601</v>
      </c>
      <c r="M62" s="98">
        <v>5.2039138072817099</v>
      </c>
      <c r="N62" s="97">
        <v>1.5997837150542</v>
      </c>
      <c r="O62" s="98">
        <v>9.0051417914651299</v>
      </c>
      <c r="P62" s="99">
        <v>1.9997750438698001</v>
      </c>
      <c r="Q62" s="129">
        <v>100</v>
      </c>
      <c r="R62" s="97">
        <v>0</v>
      </c>
      <c r="S62" s="129">
        <v>98.990615618366107</v>
      </c>
      <c r="T62" s="97">
        <v>0.71425404413467997</v>
      </c>
      <c r="U62" s="98">
        <v>79.297769877005607</v>
      </c>
      <c r="V62" s="97">
        <v>3.1427977443917601</v>
      </c>
      <c r="W62" s="98">
        <v>94.796086192718306</v>
      </c>
      <c r="X62" s="97">
        <v>1.5997837150542</v>
      </c>
      <c r="Y62" s="98">
        <v>90.994858208534893</v>
      </c>
      <c r="Z62" s="97">
        <v>1.9997750438698101</v>
      </c>
      <c r="AA62" s="101"/>
      <c r="AB62" s="104"/>
      <c r="AC62" s="104"/>
      <c r="AD62" s="104"/>
      <c r="AE62" s="104"/>
      <c r="AF62" s="104"/>
      <c r="AG62" s="104"/>
      <c r="AH62" s="105"/>
      <c r="AI62" s="100"/>
      <c r="AJ62" s="100"/>
      <c r="AK62" s="100"/>
      <c r="AL62" s="100"/>
      <c r="AM62" s="100"/>
      <c r="AN62" s="100"/>
      <c r="AO62" s="100"/>
      <c r="AP62" s="100"/>
      <c r="AQ62" s="100"/>
      <c r="AR62" s="100"/>
      <c r="AS62" s="100"/>
      <c r="AT62" s="100"/>
      <c r="AU62" s="100"/>
      <c r="AV62" s="100"/>
      <c r="AW62" s="100"/>
      <c r="AX62" s="100"/>
      <c r="AY62" s="100"/>
      <c r="AZ62" s="100"/>
    </row>
    <row r="63" spans="1:52" ht="13" x14ac:dyDescent="0.25">
      <c r="A63" s="14" t="s">
        <v>114</v>
      </c>
      <c r="B63" s="106">
        <v>2</v>
      </c>
      <c r="C63" s="15">
        <v>5.4574007464132404</v>
      </c>
      <c r="D63" s="16">
        <v>0.27070162939348202</v>
      </c>
      <c r="E63" s="15">
        <v>3.1126779020376998</v>
      </c>
      <c r="F63" s="16">
        <v>2.1846667039383399E-2</v>
      </c>
      <c r="G63" s="15">
        <v>11.5540861716427</v>
      </c>
      <c r="H63" s="16">
        <v>0.39262156655686797</v>
      </c>
      <c r="I63" s="15">
        <v>33.9105689245973</v>
      </c>
      <c r="J63" s="16">
        <v>0.56321281473787899</v>
      </c>
      <c r="K63" s="15">
        <v>38.565792831872599</v>
      </c>
      <c r="L63" s="16">
        <v>0.63314186249614302</v>
      </c>
      <c r="M63" s="15">
        <v>54.681167195397201</v>
      </c>
      <c r="N63" s="16">
        <v>0.67140906312089599</v>
      </c>
      <c r="O63" s="15">
        <v>45.4067892736674</v>
      </c>
      <c r="P63" s="16">
        <v>0.64924886579538399</v>
      </c>
      <c r="Q63" s="15">
        <v>88.445913828357305</v>
      </c>
      <c r="R63" s="16">
        <v>0.39262156655686797</v>
      </c>
      <c r="S63" s="15">
        <v>66.089431075402601</v>
      </c>
      <c r="T63" s="16">
        <v>0.56321281473787899</v>
      </c>
      <c r="U63" s="15">
        <v>61.434207168127401</v>
      </c>
      <c r="V63" s="16">
        <v>0.63314186249614302</v>
      </c>
      <c r="W63" s="15">
        <v>45.318832804602799</v>
      </c>
      <c r="X63" s="16">
        <v>0.67140906312089599</v>
      </c>
      <c r="Y63" s="15">
        <v>54.5932107263326</v>
      </c>
      <c r="Z63" s="16">
        <v>0.64924886579538399</v>
      </c>
      <c r="AA63" s="101"/>
      <c r="AB63" s="104"/>
      <c r="AC63" s="104"/>
      <c r="AD63" s="104"/>
      <c r="AE63" s="104"/>
      <c r="AF63" s="104"/>
      <c r="AG63" s="104"/>
      <c r="AH63" s="105"/>
      <c r="AI63" s="100"/>
      <c r="AJ63" s="100"/>
      <c r="AK63" s="100"/>
      <c r="AL63" s="100"/>
      <c r="AM63" s="100"/>
      <c r="AN63" s="100"/>
      <c r="AO63" s="100"/>
      <c r="AP63" s="100"/>
      <c r="AQ63" s="100"/>
      <c r="AR63" s="100"/>
      <c r="AS63" s="100"/>
      <c r="AT63" s="100"/>
      <c r="AU63" s="100"/>
      <c r="AV63" s="100"/>
      <c r="AW63" s="100"/>
      <c r="AX63" s="100"/>
      <c r="AY63" s="100"/>
      <c r="AZ63" s="100"/>
    </row>
    <row r="64" spans="1:52" ht="13" x14ac:dyDescent="0.25">
      <c r="A64" s="18" t="s">
        <v>115</v>
      </c>
      <c r="B64" s="107">
        <v>2</v>
      </c>
      <c r="C64" s="19">
        <v>7.8383558188116602</v>
      </c>
      <c r="D64" s="20">
        <v>0.75175863928763598</v>
      </c>
      <c r="E64" s="19">
        <v>3.1621976592126702</v>
      </c>
      <c r="F64" s="20">
        <v>3.4325100872130102E-2</v>
      </c>
      <c r="G64" s="19">
        <v>16.695214665234602</v>
      </c>
      <c r="H64" s="20">
        <v>0.85383564971319403</v>
      </c>
      <c r="I64" s="19">
        <v>49.706768632828897</v>
      </c>
      <c r="J64" s="20">
        <v>1.0118455332293299</v>
      </c>
      <c r="K64" s="19">
        <v>34.370443536101803</v>
      </c>
      <c r="L64" s="20">
        <v>1.12159383776572</v>
      </c>
      <c r="M64" s="19">
        <v>60.774039604301599</v>
      </c>
      <c r="N64" s="20">
        <v>1.02488603492139</v>
      </c>
      <c r="O64" s="19">
        <v>38.151447364053098</v>
      </c>
      <c r="P64" s="20">
        <v>0.92176799695130696</v>
      </c>
      <c r="Q64" s="19">
        <v>83.304785334765299</v>
      </c>
      <c r="R64" s="20">
        <v>0.85383564971319403</v>
      </c>
      <c r="S64" s="19">
        <v>50.293231367171103</v>
      </c>
      <c r="T64" s="20">
        <v>1.0118455332293299</v>
      </c>
      <c r="U64" s="19">
        <v>65.629556463898197</v>
      </c>
      <c r="V64" s="20">
        <v>1.12159383776572</v>
      </c>
      <c r="W64" s="19">
        <v>39.225960395698401</v>
      </c>
      <c r="X64" s="20">
        <v>1.02488603492139</v>
      </c>
      <c r="Y64" s="19">
        <v>61.848552635946902</v>
      </c>
      <c r="Z64" s="20">
        <v>0.92176799695130696</v>
      </c>
      <c r="AA64" s="101"/>
      <c r="AB64" s="104"/>
      <c r="AC64" s="104"/>
      <c r="AD64" s="104"/>
      <c r="AE64" s="104"/>
      <c r="AF64" s="104"/>
      <c r="AG64" s="104"/>
      <c r="AH64" s="105"/>
      <c r="AI64" s="100"/>
      <c r="AJ64" s="100"/>
      <c r="AK64" s="100"/>
      <c r="AL64" s="100"/>
      <c r="AM64" s="100"/>
      <c r="AN64" s="100"/>
      <c r="AO64" s="100"/>
      <c r="AP64" s="100"/>
      <c r="AQ64" s="100"/>
      <c r="AR64" s="100"/>
      <c r="AS64" s="100"/>
      <c r="AT64" s="100"/>
      <c r="AU64" s="100"/>
      <c r="AV64" s="100"/>
      <c r="AW64" s="100"/>
      <c r="AX64" s="100"/>
      <c r="AY64" s="100"/>
      <c r="AZ64" s="100"/>
    </row>
    <row r="65" spans="1:52" ht="13" x14ac:dyDescent="0.25">
      <c r="A65" s="22" t="s">
        <v>116</v>
      </c>
      <c r="B65" s="109">
        <v>2</v>
      </c>
      <c r="C65" s="23">
        <v>3.5659487069367199</v>
      </c>
      <c r="D65" s="24">
        <v>0.166077839597146</v>
      </c>
      <c r="E65" s="23">
        <v>3.4570766366572401</v>
      </c>
      <c r="F65" s="24">
        <v>1.5106020759049699E-2</v>
      </c>
      <c r="G65" s="23">
        <v>8.23297822893133</v>
      </c>
      <c r="H65" s="24">
        <v>0.24837450195024499</v>
      </c>
      <c r="I65" s="23">
        <v>26.059433795051099</v>
      </c>
      <c r="J65" s="24">
        <v>0.36648183709406801</v>
      </c>
      <c r="K65" s="23">
        <v>30.913574664926699</v>
      </c>
      <c r="L65" s="24">
        <v>0.41837111829668</v>
      </c>
      <c r="M65" s="23">
        <v>48.247378913039299</v>
      </c>
      <c r="N65" s="24">
        <v>0.46106200852661999</v>
      </c>
      <c r="O65" s="23">
        <v>36.172177150417397</v>
      </c>
      <c r="P65" s="24">
        <v>0.43526352486761999</v>
      </c>
      <c r="Q65" s="23">
        <v>91.767021771068698</v>
      </c>
      <c r="R65" s="24">
        <v>0.24837450195024499</v>
      </c>
      <c r="S65" s="23">
        <v>73.940566204948894</v>
      </c>
      <c r="T65" s="24">
        <v>0.36648183709406801</v>
      </c>
      <c r="U65" s="23">
        <v>69.086425335073301</v>
      </c>
      <c r="V65" s="24">
        <v>0.41837111829668</v>
      </c>
      <c r="W65" s="23">
        <v>51.752621086960701</v>
      </c>
      <c r="X65" s="24">
        <v>0.46106200852661999</v>
      </c>
      <c r="Y65" s="23">
        <v>63.827822849582603</v>
      </c>
      <c r="Z65" s="24">
        <v>0.43526352486761999</v>
      </c>
      <c r="AA65" s="101"/>
      <c r="AB65" s="104"/>
      <c r="AC65" s="104"/>
      <c r="AD65" s="104"/>
      <c r="AE65" s="104"/>
      <c r="AF65" s="104"/>
      <c r="AG65" s="104"/>
      <c r="AH65" s="105"/>
      <c r="AI65" s="100"/>
      <c r="AJ65" s="100"/>
      <c r="AK65" s="100"/>
      <c r="AL65" s="100"/>
      <c r="AM65" s="100"/>
      <c r="AN65" s="100"/>
      <c r="AO65" s="100"/>
      <c r="AP65" s="100"/>
      <c r="AQ65" s="100"/>
      <c r="AR65" s="100"/>
      <c r="AS65" s="100"/>
      <c r="AT65" s="100"/>
      <c r="AU65" s="100"/>
      <c r="AV65" s="100"/>
      <c r="AW65" s="100"/>
      <c r="AX65" s="100"/>
      <c r="AY65" s="100"/>
      <c r="AZ65" s="100"/>
    </row>
    <row r="66" spans="1:52" x14ac:dyDescent="0.25">
      <c r="A66" s="26" t="s">
        <v>117</v>
      </c>
      <c r="B66" s="68">
        <v>2</v>
      </c>
      <c r="C66" s="7">
        <v>9.7321297915519995</v>
      </c>
      <c r="D66" s="8">
        <v>3.1618506521952101</v>
      </c>
      <c r="E66" s="7">
        <v>2.2921878872915098</v>
      </c>
      <c r="F66" s="8">
        <v>0.18323757195461399</v>
      </c>
      <c r="G66" s="7">
        <v>12.7123583963686</v>
      </c>
      <c r="H66" s="8">
        <v>3.4899936222277499</v>
      </c>
      <c r="I66" s="7">
        <v>36.052258348016302</v>
      </c>
      <c r="J66" s="8">
        <v>6.32754263602114</v>
      </c>
      <c r="K66" s="7">
        <v>58.728603197928798</v>
      </c>
      <c r="L66" s="8">
        <v>6.4533539326531697</v>
      </c>
      <c r="M66" s="7">
        <v>71.004655599479094</v>
      </c>
      <c r="N66" s="8">
        <v>4.6909652306255998</v>
      </c>
      <c r="O66" s="7">
        <v>65.241577393659099</v>
      </c>
      <c r="P66" s="8">
        <v>5.5940114251118196</v>
      </c>
      <c r="Q66" s="7">
        <v>87.2876416036314</v>
      </c>
      <c r="R66" s="8">
        <v>3.4899936222277601</v>
      </c>
      <c r="S66" s="7">
        <v>63.947741651983698</v>
      </c>
      <c r="T66" s="8">
        <v>6.32754263602114</v>
      </c>
      <c r="U66" s="7">
        <v>41.271396802071202</v>
      </c>
      <c r="V66" s="8">
        <v>6.4533539326531804</v>
      </c>
      <c r="W66" s="7">
        <v>28.995344400520899</v>
      </c>
      <c r="X66" s="8">
        <v>4.6909652306255998</v>
      </c>
      <c r="Y66" s="7">
        <v>34.758422606340901</v>
      </c>
      <c r="Z66" s="8">
        <v>5.5940114251118196</v>
      </c>
      <c r="AA66" s="101"/>
      <c r="AB66" s="104"/>
      <c r="AC66" s="104"/>
      <c r="AD66" s="104"/>
      <c r="AE66" s="104"/>
      <c r="AF66" s="104"/>
      <c r="AG66" s="104"/>
      <c r="AH66" s="105"/>
      <c r="AI66" s="100"/>
      <c r="AJ66" s="100"/>
      <c r="AK66" s="100"/>
      <c r="AL66" s="100"/>
      <c r="AM66" s="100"/>
      <c r="AN66" s="100"/>
      <c r="AO66" s="100"/>
      <c r="AP66" s="100"/>
      <c r="AQ66" s="100"/>
      <c r="AR66" s="100"/>
      <c r="AS66" s="100"/>
      <c r="AT66" s="100"/>
      <c r="AU66" s="100"/>
      <c r="AV66" s="100"/>
      <c r="AW66" s="100"/>
      <c r="AX66" s="100"/>
      <c r="AY66" s="100"/>
      <c r="AZ66" s="100"/>
    </row>
    <row r="67" spans="1:52" x14ac:dyDescent="0.25">
      <c r="A67" s="26" t="s">
        <v>118</v>
      </c>
      <c r="B67" s="68">
        <v>2</v>
      </c>
      <c r="C67" s="7">
        <v>0</v>
      </c>
      <c r="D67" s="8">
        <v>0</v>
      </c>
      <c r="E67" s="7">
        <v>2.6805190212352699</v>
      </c>
      <c r="F67" s="8">
        <v>0.214256398811496</v>
      </c>
      <c r="G67" s="7">
        <v>32.328579069203997</v>
      </c>
      <c r="H67" s="8">
        <v>6.50203906935175</v>
      </c>
      <c r="I67" s="7">
        <v>12.5593266180935</v>
      </c>
      <c r="J67" s="8">
        <v>5.4463338338499501</v>
      </c>
      <c r="K67" s="7">
        <v>53.775954564867597</v>
      </c>
      <c r="L67" s="8">
        <v>6.3369755400653602</v>
      </c>
      <c r="M67" s="7">
        <v>60.511191942997002</v>
      </c>
      <c r="N67" s="8">
        <v>5.9289184105667001</v>
      </c>
      <c r="O67" s="7">
        <v>60.079167934516299</v>
      </c>
      <c r="P67" s="8">
        <v>6.9406432190666303</v>
      </c>
      <c r="Q67" s="7">
        <v>67.671420930796003</v>
      </c>
      <c r="R67" s="8">
        <v>6.50203906935175</v>
      </c>
      <c r="S67" s="7">
        <v>87.440673381906507</v>
      </c>
      <c r="T67" s="8">
        <v>5.4463338338499598</v>
      </c>
      <c r="U67" s="7">
        <v>46.224045435132297</v>
      </c>
      <c r="V67" s="8">
        <v>6.3369755400653602</v>
      </c>
      <c r="W67" s="7">
        <v>39.488808057002998</v>
      </c>
      <c r="X67" s="8">
        <v>5.9289184105667001</v>
      </c>
      <c r="Y67" s="7">
        <v>39.920832065483701</v>
      </c>
      <c r="Z67" s="8">
        <v>6.9406432190666196</v>
      </c>
      <c r="AA67" s="101"/>
      <c r="AB67" s="104"/>
      <c r="AC67" s="104"/>
      <c r="AD67" s="104"/>
      <c r="AE67" s="104"/>
      <c r="AF67" s="104"/>
      <c r="AG67" s="104"/>
      <c r="AH67" s="105"/>
      <c r="AI67" s="100"/>
      <c r="AJ67" s="100"/>
      <c r="AK67" s="100"/>
      <c r="AL67" s="100"/>
      <c r="AM67" s="100"/>
      <c r="AN67" s="100"/>
      <c r="AO67" s="100"/>
      <c r="AP67" s="100"/>
      <c r="AQ67" s="100"/>
      <c r="AR67" s="100"/>
      <c r="AS67" s="100"/>
      <c r="AT67" s="100"/>
      <c r="AU67" s="100"/>
      <c r="AV67" s="100"/>
      <c r="AW67" s="100"/>
      <c r="AX67" s="100"/>
      <c r="AY67" s="100"/>
      <c r="AZ67" s="100"/>
    </row>
    <row r="68" spans="1:52" ht="13" x14ac:dyDescent="0.25">
      <c r="A68" s="26" t="s">
        <v>119</v>
      </c>
      <c r="B68" s="68">
        <v>2</v>
      </c>
      <c r="C68" s="7">
        <v>2.2033368953300698</v>
      </c>
      <c r="D68" s="8">
        <v>2.1720386950337498</v>
      </c>
      <c r="E68" s="7">
        <v>3.5478550085724501</v>
      </c>
      <c r="F68" s="8">
        <v>0.24123123980074099</v>
      </c>
      <c r="G68" s="7">
        <v>24.201280912118001</v>
      </c>
      <c r="H68" s="8">
        <v>5.15184353189004</v>
      </c>
      <c r="I68" s="7">
        <v>9.8807326632017993</v>
      </c>
      <c r="J68" s="8">
        <v>3.5275336741855301</v>
      </c>
      <c r="K68" s="7">
        <v>15.758207094547</v>
      </c>
      <c r="L68" s="8">
        <v>4.8267128617241504</v>
      </c>
      <c r="M68" s="7">
        <v>24.7847485863728</v>
      </c>
      <c r="N68" s="8">
        <v>6.2860942460350797</v>
      </c>
      <c r="O68" s="7">
        <v>65.463911905570697</v>
      </c>
      <c r="P68" s="8">
        <v>6.01461949094403</v>
      </c>
      <c r="Q68" s="7">
        <v>75.798719087882006</v>
      </c>
      <c r="R68" s="8">
        <v>5.15184353189004</v>
      </c>
      <c r="S68" s="7">
        <v>90.119267336798202</v>
      </c>
      <c r="T68" s="8">
        <v>3.5275336741855301</v>
      </c>
      <c r="U68" s="7">
        <v>84.241792905452996</v>
      </c>
      <c r="V68" s="8">
        <v>4.8267128617241601</v>
      </c>
      <c r="W68" s="7">
        <v>75.2152514136272</v>
      </c>
      <c r="X68" s="8">
        <v>6.2860942460350904</v>
      </c>
      <c r="Y68" s="7">
        <v>34.536088094429402</v>
      </c>
      <c r="Z68" s="8">
        <v>6.01461949094403</v>
      </c>
      <c r="AA68" s="681"/>
      <c r="AB68" s="682"/>
      <c r="AC68" s="102"/>
      <c r="AD68" s="102"/>
      <c r="AE68" s="102"/>
      <c r="AF68" s="102"/>
      <c r="AG68" s="104"/>
      <c r="AH68" s="105"/>
      <c r="AI68" s="100"/>
      <c r="AJ68" s="100"/>
      <c r="AK68" s="100"/>
      <c r="AL68" s="100"/>
      <c r="AM68" s="100"/>
      <c r="AN68" s="100"/>
      <c r="AO68" s="100"/>
      <c r="AP68" s="100"/>
      <c r="AQ68" s="100"/>
      <c r="AR68" s="100"/>
      <c r="AS68" s="100"/>
      <c r="AT68" s="100"/>
      <c r="AU68" s="100"/>
      <c r="AV68" s="100"/>
      <c r="AW68" s="100"/>
      <c r="AX68" s="100"/>
      <c r="AY68" s="100"/>
      <c r="AZ68" s="100"/>
    </row>
    <row r="69" spans="1:52" ht="13.5" customHeight="1" x14ac:dyDescent="0.25">
      <c r="A69" s="27" t="s">
        <v>120</v>
      </c>
      <c r="B69" s="78">
        <v>2</v>
      </c>
      <c r="C69" s="28">
        <v>25.741183551328099</v>
      </c>
      <c r="D69" s="29">
        <v>4.3913682691207603</v>
      </c>
      <c r="E69" s="28">
        <v>2.01506803961475</v>
      </c>
      <c r="F69" s="29">
        <v>0.130173467316505</v>
      </c>
      <c r="G69" s="28">
        <v>33.469096847789203</v>
      </c>
      <c r="H69" s="29">
        <v>5.0938780324446702</v>
      </c>
      <c r="I69" s="28">
        <v>42.793861387565897</v>
      </c>
      <c r="J69" s="29">
        <v>4.5664785851145</v>
      </c>
      <c r="K69" s="28">
        <v>69.152327274036395</v>
      </c>
      <c r="L69" s="29">
        <v>4.8307829993426603</v>
      </c>
      <c r="M69" s="28">
        <v>73.7557519742398</v>
      </c>
      <c r="N69" s="29">
        <v>4.8206628381744299</v>
      </c>
      <c r="O69" s="28">
        <v>78.262518430095497</v>
      </c>
      <c r="P69" s="29">
        <v>4.5494091806209997</v>
      </c>
      <c r="Q69" s="28">
        <v>66.530903152210797</v>
      </c>
      <c r="R69" s="29">
        <v>5.0938780324446702</v>
      </c>
      <c r="S69" s="28">
        <v>57.206138612434103</v>
      </c>
      <c r="T69" s="29">
        <v>4.5664785851145</v>
      </c>
      <c r="U69" s="28">
        <v>30.847672725963601</v>
      </c>
      <c r="V69" s="29">
        <v>4.8307829993426497</v>
      </c>
      <c r="W69" s="28">
        <v>26.2442480257602</v>
      </c>
      <c r="X69" s="29">
        <v>4.8206628381744299</v>
      </c>
      <c r="Y69" s="28">
        <v>21.737481569904499</v>
      </c>
      <c r="Z69" s="29">
        <v>4.5494091806209997</v>
      </c>
      <c r="AA69" s="683"/>
      <c r="AB69" s="684"/>
      <c r="AC69" s="103"/>
      <c r="AD69" s="103"/>
      <c r="AE69" s="103"/>
      <c r="AF69" s="103"/>
      <c r="AG69" s="110"/>
      <c r="AH69" s="111"/>
      <c r="AI69" s="100"/>
      <c r="AJ69" s="100"/>
      <c r="AK69" s="100"/>
      <c r="AL69" s="100"/>
      <c r="AM69" s="100"/>
      <c r="AN69" s="100"/>
      <c r="AO69" s="100"/>
      <c r="AP69" s="100"/>
      <c r="AQ69" s="100"/>
      <c r="AR69" s="100"/>
      <c r="AS69" s="100"/>
      <c r="AT69" s="100"/>
      <c r="AU69" s="100"/>
      <c r="AV69" s="100"/>
      <c r="AW69" s="100"/>
      <c r="AX69" s="100"/>
      <c r="AY69" s="100"/>
      <c r="AZ69" s="100"/>
    </row>
    <row r="70" spans="1:52" x14ac:dyDescent="0.25">
      <c r="A70" s="31"/>
      <c r="B70" s="75"/>
      <c r="C70" s="3" t="s">
        <v>2172</v>
      </c>
      <c r="D70" s="4" t="s">
        <v>2173</v>
      </c>
      <c r="E70" s="3" t="s">
        <v>2174</v>
      </c>
      <c r="F70" s="4" t="s">
        <v>2175</v>
      </c>
      <c r="G70" s="3" t="s">
        <v>2176</v>
      </c>
      <c r="H70" s="4" t="s">
        <v>2177</v>
      </c>
      <c r="I70" s="3" t="s">
        <v>2178</v>
      </c>
      <c r="J70" s="4" t="s">
        <v>2179</v>
      </c>
      <c r="K70" s="3" t="s">
        <v>2180</v>
      </c>
      <c r="L70" s="4" t="s">
        <v>2181</v>
      </c>
      <c r="M70" s="3" t="s">
        <v>2182</v>
      </c>
      <c r="N70" s="4" t="s">
        <v>2183</v>
      </c>
      <c r="O70" s="3" t="s">
        <v>2184</v>
      </c>
      <c r="P70" s="113" t="s">
        <v>2185</v>
      </c>
      <c r="Q70" s="3" t="s">
        <v>2186</v>
      </c>
      <c r="R70" s="4" t="s">
        <v>2187</v>
      </c>
      <c r="S70" s="3" t="s">
        <v>2188</v>
      </c>
      <c r="T70" s="4" t="s">
        <v>2189</v>
      </c>
      <c r="U70" s="3" t="s">
        <v>2190</v>
      </c>
      <c r="V70" s="4" t="s">
        <v>2191</v>
      </c>
      <c r="W70" s="3" t="s">
        <v>2192</v>
      </c>
      <c r="X70" s="4" t="s">
        <v>2193</v>
      </c>
      <c r="Y70" s="3" t="s">
        <v>2194</v>
      </c>
      <c r="Z70" s="113" t="s">
        <v>2195</v>
      </c>
      <c r="AA70" s="3" t="s">
        <v>2196</v>
      </c>
      <c r="AB70" s="4" t="s">
        <v>2197</v>
      </c>
      <c r="AC70" s="3" t="s">
        <v>2198</v>
      </c>
      <c r="AD70" s="4" t="s">
        <v>2199</v>
      </c>
      <c r="AE70" s="114" t="s">
        <v>2200</v>
      </c>
      <c r="AF70" s="136" t="s">
        <v>2201</v>
      </c>
      <c r="AG70" s="138" t="s">
        <v>2202</v>
      </c>
      <c r="AH70" s="115" t="s">
        <v>2203</v>
      </c>
    </row>
    <row r="71" spans="1:52" x14ac:dyDescent="0.25">
      <c r="A71" s="10" t="s">
        <v>15</v>
      </c>
      <c r="B71" s="73">
        <v>1</v>
      </c>
      <c r="C71" s="7">
        <v>5.7736635076795197</v>
      </c>
      <c r="D71" s="8">
        <v>1.61384068499357</v>
      </c>
      <c r="E71" s="7">
        <v>3.21327263288814</v>
      </c>
      <c r="F71" s="8">
        <v>0.131213736058823</v>
      </c>
      <c r="G71" s="7">
        <v>14.749958153275299</v>
      </c>
      <c r="H71" s="8">
        <v>3.16110881616116</v>
      </c>
      <c r="I71" s="7">
        <v>10.486492583482001</v>
      </c>
      <c r="J71" s="8">
        <v>2.2124145546002199</v>
      </c>
      <c r="K71" s="7">
        <v>26.667863503941799</v>
      </c>
      <c r="L71" s="8">
        <v>3.3168910803549001</v>
      </c>
      <c r="M71" s="7">
        <v>44.688189266155099</v>
      </c>
      <c r="N71" s="8">
        <v>4.1411549158358696</v>
      </c>
      <c r="O71" s="7">
        <v>70.495205866261699</v>
      </c>
      <c r="P71" s="116">
        <v>4.1624321137814801</v>
      </c>
      <c r="Q71" s="7">
        <v>85.250041846724699</v>
      </c>
      <c r="R71" s="8">
        <v>3.1611088161611498</v>
      </c>
      <c r="S71" s="7">
        <v>89.513507416517996</v>
      </c>
      <c r="T71" s="8">
        <v>2.2124145546002199</v>
      </c>
      <c r="U71" s="7">
        <v>73.332136496058197</v>
      </c>
      <c r="V71" s="8">
        <v>3.3168910803549001</v>
      </c>
      <c r="W71" s="7">
        <v>55.311810733844901</v>
      </c>
      <c r="X71" s="8">
        <v>4.1411549158358696</v>
      </c>
      <c r="Y71" s="7">
        <v>29.504794133738301</v>
      </c>
      <c r="Z71" s="116">
        <v>4.1624321137814801</v>
      </c>
      <c r="AA71" s="7">
        <v>-1.4347812638639399</v>
      </c>
      <c r="AB71" s="8">
        <v>2.6874981225453101</v>
      </c>
      <c r="AC71" s="7">
        <v>-0.34031375785172402</v>
      </c>
      <c r="AD71" s="8">
        <v>0.17800460430293299</v>
      </c>
      <c r="AE71" s="117"/>
      <c r="AF71" s="135"/>
      <c r="AG71" s="135"/>
      <c r="AH71" s="119"/>
    </row>
    <row r="72" spans="1:52" x14ac:dyDescent="0.25">
      <c r="A72" s="10" t="s">
        <v>19</v>
      </c>
      <c r="B72" s="73">
        <v>1</v>
      </c>
      <c r="C72" s="7">
        <v>2.2299199225970199</v>
      </c>
      <c r="D72" s="8">
        <v>0.58590670449043603</v>
      </c>
      <c r="E72" s="7">
        <v>2.2359880571659501</v>
      </c>
      <c r="F72" s="8">
        <v>7.3415648512097004E-2</v>
      </c>
      <c r="G72" s="7">
        <v>4.6429828942801699</v>
      </c>
      <c r="H72" s="8">
        <v>1.1295484519141701</v>
      </c>
      <c r="I72" s="7">
        <v>69.305108581758006</v>
      </c>
      <c r="J72" s="8">
        <v>2.89277542098309</v>
      </c>
      <c r="K72" s="7">
        <v>59.480636397718897</v>
      </c>
      <c r="L72" s="8">
        <v>2.8943328374634598</v>
      </c>
      <c r="M72" s="7">
        <v>76.462748967583707</v>
      </c>
      <c r="N72" s="8">
        <v>2.5425299876512102</v>
      </c>
      <c r="O72" s="7">
        <v>51.802595173479702</v>
      </c>
      <c r="P72" s="116">
        <v>3.2796950774672902</v>
      </c>
      <c r="Q72" s="7">
        <v>95.357017105719805</v>
      </c>
      <c r="R72" s="8">
        <v>1.1295484519141801</v>
      </c>
      <c r="S72" s="7">
        <v>30.694891418242001</v>
      </c>
      <c r="T72" s="8">
        <v>2.89277542098309</v>
      </c>
      <c r="U72" s="7">
        <v>40.519363602281103</v>
      </c>
      <c r="V72" s="8">
        <v>2.8943328374634598</v>
      </c>
      <c r="W72" s="7">
        <v>23.5372510324163</v>
      </c>
      <c r="X72" s="8">
        <v>2.5425299876512102</v>
      </c>
      <c r="Y72" s="7">
        <v>48.197404826520298</v>
      </c>
      <c r="Z72" s="116">
        <v>3.27969507746728</v>
      </c>
      <c r="AA72" s="7">
        <v>-1.15927612493872</v>
      </c>
      <c r="AB72" s="8">
        <v>1.5181616441649399</v>
      </c>
      <c r="AC72" s="7">
        <v>-0.60947169066300699</v>
      </c>
      <c r="AD72" s="8">
        <v>0.121522173924193</v>
      </c>
      <c r="AE72" s="117"/>
      <c r="AF72" s="135"/>
      <c r="AG72" s="135"/>
      <c r="AH72" s="119"/>
    </row>
    <row r="73" spans="1:52" ht="13" x14ac:dyDescent="0.25">
      <c r="A73" s="11" t="s">
        <v>21</v>
      </c>
      <c r="B73" s="73">
        <v>1</v>
      </c>
      <c r="C73" s="7">
        <v>4.3626820197539997</v>
      </c>
      <c r="D73" s="8">
        <v>1.63744787279823</v>
      </c>
      <c r="E73" s="7">
        <v>1.5113659005695601</v>
      </c>
      <c r="F73" s="8">
        <v>6.4424977989078994E-2</v>
      </c>
      <c r="G73" s="7">
        <v>8.4881191593096794</v>
      </c>
      <c r="H73" s="8">
        <v>2.5495488984226502</v>
      </c>
      <c r="I73" s="7">
        <v>96.024483946432795</v>
      </c>
      <c r="J73" s="8">
        <v>1.6032000913542499</v>
      </c>
      <c r="K73" s="7">
        <v>95.114398961613205</v>
      </c>
      <c r="L73" s="8">
        <v>1.77094978964804</v>
      </c>
      <c r="M73" s="7">
        <v>91.077308349310201</v>
      </c>
      <c r="N73" s="8">
        <v>2.63002825786818</v>
      </c>
      <c r="O73" s="7">
        <v>55.269841944555502</v>
      </c>
      <c r="P73" s="116">
        <v>4.3622000714878304</v>
      </c>
      <c r="Q73" s="7">
        <v>91.511880840690296</v>
      </c>
      <c r="R73" s="8">
        <v>2.5495488984226502</v>
      </c>
      <c r="S73" s="7">
        <v>3.9755160535671599</v>
      </c>
      <c r="T73" s="8">
        <v>1.6032000913542499</v>
      </c>
      <c r="U73" s="7">
        <v>4.8856010383867803</v>
      </c>
      <c r="V73" s="8">
        <v>1.7709497896480499</v>
      </c>
      <c r="W73" s="7">
        <v>8.9226916506898206</v>
      </c>
      <c r="X73" s="8">
        <v>2.63002825786818</v>
      </c>
      <c r="Y73" s="7">
        <v>44.730158055444498</v>
      </c>
      <c r="Z73" s="116">
        <v>4.3622000714878304</v>
      </c>
      <c r="AA73" s="7">
        <v>-1.4606190154387899</v>
      </c>
      <c r="AB73" s="8">
        <v>3.0032703674466599</v>
      </c>
      <c r="AC73" s="7">
        <v>-0.57759024096994405</v>
      </c>
      <c r="AD73" s="8">
        <v>0.115304378199253</v>
      </c>
      <c r="AE73" s="117"/>
      <c r="AF73" s="135"/>
      <c r="AG73" s="135"/>
      <c r="AH73" s="119"/>
    </row>
    <row r="74" spans="1:52" x14ac:dyDescent="0.25">
      <c r="A74" s="10" t="s">
        <v>22</v>
      </c>
      <c r="B74" s="73">
        <v>1</v>
      </c>
      <c r="C74" s="7">
        <v>9.3118804969388407</v>
      </c>
      <c r="D74" s="8">
        <v>2.0356210071990799</v>
      </c>
      <c r="E74" s="7">
        <v>3.0379761782693899</v>
      </c>
      <c r="F74" s="8">
        <v>9.6681684609924906E-2</v>
      </c>
      <c r="G74" s="7">
        <v>13.5249265931379</v>
      </c>
      <c r="H74" s="8">
        <v>2.3659852385842499</v>
      </c>
      <c r="I74" s="7">
        <v>16.774458813571702</v>
      </c>
      <c r="J74" s="8">
        <v>2.69374035982618</v>
      </c>
      <c r="K74" s="7">
        <v>39.789950680019402</v>
      </c>
      <c r="L74" s="8">
        <v>3.34647797271723</v>
      </c>
      <c r="M74" s="7">
        <v>56.897174198222203</v>
      </c>
      <c r="N74" s="8">
        <v>3.2307461845839498</v>
      </c>
      <c r="O74" s="7">
        <v>50.389470527355499</v>
      </c>
      <c r="P74" s="116">
        <v>4.0760826280383498</v>
      </c>
      <c r="Q74" s="7">
        <v>86.475073406862094</v>
      </c>
      <c r="R74" s="8">
        <v>2.3659852385842499</v>
      </c>
      <c r="S74" s="7">
        <v>83.225541186428302</v>
      </c>
      <c r="T74" s="8">
        <v>2.69374035982618</v>
      </c>
      <c r="U74" s="7">
        <v>60.210049319980598</v>
      </c>
      <c r="V74" s="8">
        <v>3.34647797271723</v>
      </c>
      <c r="W74" s="7">
        <v>43.102825801777797</v>
      </c>
      <c r="X74" s="8">
        <v>3.2307461845839498</v>
      </c>
      <c r="Y74" s="7">
        <v>49.610529472644501</v>
      </c>
      <c r="Z74" s="116">
        <v>4.0760826280383498</v>
      </c>
      <c r="AA74" s="7">
        <v>2.5919205298493702</v>
      </c>
      <c r="AB74" s="8">
        <v>2.88491400688766</v>
      </c>
      <c r="AC74" s="7">
        <v>-0.157304962615263</v>
      </c>
      <c r="AD74" s="8">
        <v>0.156213750144375</v>
      </c>
      <c r="AE74" s="117"/>
      <c r="AF74" s="135"/>
      <c r="AG74" s="135"/>
      <c r="AH74" s="119"/>
    </row>
    <row r="75" spans="1:52" x14ac:dyDescent="0.25">
      <c r="A75" s="10" t="s">
        <v>33</v>
      </c>
      <c r="B75" s="73">
        <v>1</v>
      </c>
      <c r="C75" s="7">
        <v>3.63928153626604</v>
      </c>
      <c r="D75" s="8">
        <v>1.02355373947426</v>
      </c>
      <c r="E75" s="7">
        <v>1.3464365402204199</v>
      </c>
      <c r="F75" s="8">
        <v>5.4154601295065698E-2</v>
      </c>
      <c r="G75" s="7">
        <v>86.260376113239104</v>
      </c>
      <c r="H75" s="8">
        <v>2.34681712042679</v>
      </c>
      <c r="I75" s="7">
        <v>98.449459862458397</v>
      </c>
      <c r="J75" s="8">
        <v>0.67005107640606698</v>
      </c>
      <c r="K75" s="7">
        <v>79.119207558430801</v>
      </c>
      <c r="L75" s="8">
        <v>2.8198412237871699</v>
      </c>
      <c r="M75" s="7">
        <v>89.558922467875107</v>
      </c>
      <c r="N75" s="8">
        <v>2.1166399221421099</v>
      </c>
      <c r="O75" s="7">
        <v>9.4437472165120404</v>
      </c>
      <c r="P75" s="116">
        <v>1.78419824582564</v>
      </c>
      <c r="Q75" s="7">
        <v>13.739623886760899</v>
      </c>
      <c r="R75" s="8">
        <v>2.3468171204267798</v>
      </c>
      <c r="S75" s="7">
        <v>1.5505401375415999</v>
      </c>
      <c r="T75" s="8">
        <v>0.67005107640606498</v>
      </c>
      <c r="U75" s="7">
        <v>20.880792441569199</v>
      </c>
      <c r="V75" s="8">
        <v>2.8198412237871699</v>
      </c>
      <c r="W75" s="7">
        <v>10.441077532124901</v>
      </c>
      <c r="X75" s="8">
        <v>2.1166399221421002</v>
      </c>
      <c r="Y75" s="7">
        <v>90.556252783488006</v>
      </c>
      <c r="Z75" s="116">
        <v>1.78419824582564</v>
      </c>
      <c r="AA75" s="7">
        <v>2.15469690252867</v>
      </c>
      <c r="AB75" s="8">
        <v>1.3708250164407401</v>
      </c>
      <c r="AC75" s="7">
        <v>-1.3857524017206599</v>
      </c>
      <c r="AD75" s="8">
        <v>9.5427411037440096E-2</v>
      </c>
      <c r="AE75" s="117"/>
      <c r="AF75" s="135"/>
      <c r="AG75" s="135"/>
      <c r="AH75" s="119"/>
    </row>
    <row r="76" spans="1:52" x14ac:dyDescent="0.25">
      <c r="A76" s="10" t="s">
        <v>38</v>
      </c>
      <c r="B76" s="73">
        <v>1</v>
      </c>
      <c r="C76" s="7">
        <v>0.42546077728091097</v>
      </c>
      <c r="D76" s="8">
        <v>0.42552456425989499</v>
      </c>
      <c r="E76" s="7">
        <v>3.4210513137160801</v>
      </c>
      <c r="F76" s="8">
        <v>9.66351166227052E-2</v>
      </c>
      <c r="G76" s="7">
        <v>0.96342943150932303</v>
      </c>
      <c r="H76" s="8">
        <v>0.68653948795713104</v>
      </c>
      <c r="I76" s="7">
        <v>26.054412874629499</v>
      </c>
      <c r="J76" s="8">
        <v>3.1726013248344702</v>
      </c>
      <c r="K76" s="7">
        <v>38.671456154989002</v>
      </c>
      <c r="L76" s="8">
        <v>3.5894258681569799</v>
      </c>
      <c r="M76" s="7">
        <v>39.977084218675401</v>
      </c>
      <c r="N76" s="8">
        <v>3.5273471765710598</v>
      </c>
      <c r="O76" s="7">
        <v>40.629478216238603</v>
      </c>
      <c r="P76" s="116">
        <v>3.75054734631621</v>
      </c>
      <c r="Q76" s="7">
        <v>99.036570568490703</v>
      </c>
      <c r="R76" s="8">
        <v>0.68653948795713005</v>
      </c>
      <c r="S76" s="7">
        <v>73.945587125370494</v>
      </c>
      <c r="T76" s="8">
        <v>3.1726013248344702</v>
      </c>
      <c r="U76" s="7">
        <v>61.328543845010998</v>
      </c>
      <c r="V76" s="8">
        <v>3.5894258681569799</v>
      </c>
      <c r="W76" s="7">
        <v>60.022915781324599</v>
      </c>
      <c r="X76" s="8">
        <v>3.5273471765710598</v>
      </c>
      <c r="Y76" s="7">
        <v>59.370521783761397</v>
      </c>
      <c r="Z76" s="116">
        <v>3.7505473463162202</v>
      </c>
      <c r="AA76" s="7">
        <v>-3.9657796974112798</v>
      </c>
      <c r="AB76" s="8">
        <v>0.83015846960482198</v>
      </c>
      <c r="AC76" s="7">
        <v>7.2364931812555405E-2</v>
      </c>
      <c r="AD76" s="8">
        <v>0.14023160773208701</v>
      </c>
      <c r="AE76" s="117"/>
      <c r="AF76" s="135"/>
      <c r="AG76" s="135"/>
      <c r="AH76" s="119"/>
    </row>
    <row r="77" spans="1:52" x14ac:dyDescent="0.25">
      <c r="A77" s="10" t="s">
        <v>40</v>
      </c>
      <c r="B77" s="73">
        <v>1</v>
      </c>
      <c r="C77" s="7">
        <v>3.6767028692681998</v>
      </c>
      <c r="D77" s="8">
        <v>1.4092207475535199</v>
      </c>
      <c r="E77" s="7">
        <v>3.60345400538182</v>
      </c>
      <c r="F77" s="8">
        <v>0.14586138162624501</v>
      </c>
      <c r="G77" s="7">
        <v>6.6148256661665599</v>
      </c>
      <c r="H77" s="8">
        <v>2.0936094221155201</v>
      </c>
      <c r="I77" s="7">
        <v>18.275394343683399</v>
      </c>
      <c r="J77" s="8">
        <v>2.9866388823052099</v>
      </c>
      <c r="K77" s="7">
        <v>37.401435472304101</v>
      </c>
      <c r="L77" s="8">
        <v>3.81473814411016</v>
      </c>
      <c r="M77" s="7">
        <v>24.028499548664499</v>
      </c>
      <c r="N77" s="8">
        <v>3.4573901804985501</v>
      </c>
      <c r="O77" s="7">
        <v>46.403697547337998</v>
      </c>
      <c r="P77" s="116">
        <v>3.9401412615260401</v>
      </c>
      <c r="Q77" s="7">
        <v>93.385174333833405</v>
      </c>
      <c r="R77" s="8">
        <v>2.0936094221155201</v>
      </c>
      <c r="S77" s="7">
        <v>81.724605656316598</v>
      </c>
      <c r="T77" s="8">
        <v>2.9866388823052099</v>
      </c>
      <c r="U77" s="7">
        <v>62.598564527695899</v>
      </c>
      <c r="V77" s="8">
        <v>3.81473814411016</v>
      </c>
      <c r="W77" s="7">
        <v>75.971500451335501</v>
      </c>
      <c r="X77" s="8">
        <v>3.4573901804985501</v>
      </c>
      <c r="Y77" s="7">
        <v>53.596302452662002</v>
      </c>
      <c r="Z77" s="116">
        <v>3.9401412615260401</v>
      </c>
      <c r="AA77" s="7">
        <v>0.34439915816377198</v>
      </c>
      <c r="AB77" s="8">
        <v>1.80230890234763</v>
      </c>
      <c r="AC77" s="7">
        <v>-0.280351601678271</v>
      </c>
      <c r="AD77" s="8">
        <v>0.175474846537508</v>
      </c>
      <c r="AE77" s="117"/>
      <c r="AF77" s="135"/>
      <c r="AG77" s="135"/>
      <c r="AH77" s="119"/>
    </row>
    <row r="78" spans="1:52" x14ac:dyDescent="0.25">
      <c r="A78" s="6" t="s">
        <v>46</v>
      </c>
      <c r="B78" s="73">
        <v>1</v>
      </c>
      <c r="C78" s="7">
        <v>0.406169895277052</v>
      </c>
      <c r="D78" s="8">
        <v>0.40588158549321701</v>
      </c>
      <c r="E78" s="7">
        <v>2.6638030700635502</v>
      </c>
      <c r="F78" s="8">
        <v>5.6763301652355498E-2</v>
      </c>
      <c r="G78" s="7">
        <v>4.1736640613342697</v>
      </c>
      <c r="H78" s="8">
        <v>1.5306474337877001</v>
      </c>
      <c r="I78" s="7">
        <v>76.692821840285504</v>
      </c>
      <c r="J78" s="8">
        <v>2.5475308646589698</v>
      </c>
      <c r="K78" s="7">
        <v>32.156581298583198</v>
      </c>
      <c r="L78" s="8">
        <v>3.0184986481077698</v>
      </c>
      <c r="M78" s="7">
        <v>81.859188717823301</v>
      </c>
      <c r="N78" s="8">
        <v>2.76225516174835</v>
      </c>
      <c r="O78" s="7">
        <v>17.878190980127702</v>
      </c>
      <c r="P78" s="116">
        <v>2.62662410172228</v>
      </c>
      <c r="Q78" s="7">
        <v>95.826335938665693</v>
      </c>
      <c r="R78" s="8">
        <v>1.5306474337877001</v>
      </c>
      <c r="S78" s="7">
        <v>23.3071781597145</v>
      </c>
      <c r="T78" s="8">
        <v>2.5475308646589698</v>
      </c>
      <c r="U78" s="7">
        <v>67.843418701416795</v>
      </c>
      <c r="V78" s="8">
        <v>3.0184986481077698</v>
      </c>
      <c r="W78" s="7">
        <v>18.140811282176699</v>
      </c>
      <c r="X78" s="8">
        <v>2.76225516174835</v>
      </c>
      <c r="Y78" s="7">
        <v>82.121809019872302</v>
      </c>
      <c r="Z78" s="116">
        <v>2.62662410172228</v>
      </c>
      <c r="AA78" s="7">
        <v>-0.48811260447868199</v>
      </c>
      <c r="AB78" s="8">
        <v>0.62348005859183497</v>
      </c>
      <c r="AC78" s="7">
        <v>-0.40049742423896501</v>
      </c>
      <c r="AD78" s="8">
        <v>0.121063569061667</v>
      </c>
      <c r="AE78" s="117"/>
      <c r="AF78" s="135"/>
      <c r="AG78" s="135"/>
      <c r="AH78" s="119"/>
    </row>
    <row r="79" spans="1:52" x14ac:dyDescent="0.25">
      <c r="A79" s="10" t="s">
        <v>50</v>
      </c>
      <c r="B79" s="73">
        <v>1</v>
      </c>
      <c r="C79" s="7">
        <v>0.97207869863915397</v>
      </c>
      <c r="D79" s="8">
        <v>0.69274305580795703</v>
      </c>
      <c r="E79" s="7">
        <v>3.1178596007959301</v>
      </c>
      <c r="F79" s="8">
        <v>0.10933533595154001</v>
      </c>
      <c r="G79" s="7">
        <v>1.88052753364389</v>
      </c>
      <c r="H79" s="8">
        <v>0.88725912940877605</v>
      </c>
      <c r="I79" s="7">
        <v>17.520898724847498</v>
      </c>
      <c r="J79" s="8">
        <v>3.29339338312057</v>
      </c>
      <c r="K79" s="7">
        <v>41.735635636979097</v>
      </c>
      <c r="L79" s="8">
        <v>3.8036885564092202</v>
      </c>
      <c r="M79" s="7">
        <v>57.681371162954697</v>
      </c>
      <c r="N79" s="8">
        <v>3.4715024505715899</v>
      </c>
      <c r="O79" s="7">
        <v>51.118118485259899</v>
      </c>
      <c r="P79" s="116">
        <v>3.9241752944116102</v>
      </c>
      <c r="Q79" s="7">
        <v>98.1194724663561</v>
      </c>
      <c r="R79" s="8">
        <v>0.88725912940877605</v>
      </c>
      <c r="S79" s="7">
        <v>82.479101275152502</v>
      </c>
      <c r="T79" s="8">
        <v>3.29339338312057</v>
      </c>
      <c r="U79" s="7">
        <v>58.264364363020903</v>
      </c>
      <c r="V79" s="8">
        <v>3.8036885564092202</v>
      </c>
      <c r="W79" s="7">
        <v>42.318628837045303</v>
      </c>
      <c r="X79" s="8">
        <v>3.4715024505715899</v>
      </c>
      <c r="Y79" s="7">
        <v>48.881881514740101</v>
      </c>
      <c r="Z79" s="116">
        <v>3.9241752944116102</v>
      </c>
      <c r="AA79" s="7">
        <v>-2.1727763105514999</v>
      </c>
      <c r="AB79" s="8">
        <v>1.29302140075391</v>
      </c>
      <c r="AC79" s="7">
        <v>-0.19809022668145501</v>
      </c>
      <c r="AD79" s="8">
        <v>0.13900391399122999</v>
      </c>
      <c r="AE79" s="117"/>
      <c r="AF79" s="135"/>
      <c r="AG79" s="135"/>
      <c r="AH79" s="119"/>
    </row>
    <row r="80" spans="1:52" x14ac:dyDescent="0.25">
      <c r="A80" s="10" t="s">
        <v>55</v>
      </c>
      <c r="B80" s="73">
        <v>1</v>
      </c>
      <c r="C80" s="7">
        <v>0</v>
      </c>
      <c r="D80" s="8">
        <v>0</v>
      </c>
      <c r="E80" s="7">
        <v>3.01433542338635</v>
      </c>
      <c r="F80" s="8">
        <v>0.10728066852312799</v>
      </c>
      <c r="G80" s="7">
        <v>0</v>
      </c>
      <c r="H80" s="8">
        <v>0</v>
      </c>
      <c r="I80" s="7">
        <v>46.795228115392803</v>
      </c>
      <c r="J80" s="8">
        <v>4.2925059605018703</v>
      </c>
      <c r="K80" s="7">
        <v>25.530729216104699</v>
      </c>
      <c r="L80" s="8">
        <v>3.6249114965099198</v>
      </c>
      <c r="M80" s="7">
        <v>70.123831569162803</v>
      </c>
      <c r="N80" s="8">
        <v>3.98451569047009</v>
      </c>
      <c r="O80" s="7">
        <v>50.237286821405597</v>
      </c>
      <c r="P80" s="116">
        <v>4.4167544024578902</v>
      </c>
      <c r="Q80" s="7">
        <v>100</v>
      </c>
      <c r="R80" s="8">
        <v>0</v>
      </c>
      <c r="S80" s="7">
        <v>53.204771884607197</v>
      </c>
      <c r="T80" s="8">
        <v>4.2925059605018703</v>
      </c>
      <c r="U80" s="7">
        <v>74.469270783895396</v>
      </c>
      <c r="V80" s="8">
        <v>3.6249114965099301</v>
      </c>
      <c r="W80" s="7">
        <v>29.8761684308372</v>
      </c>
      <c r="X80" s="8">
        <v>3.98451569047009</v>
      </c>
      <c r="Y80" s="7">
        <v>49.762713178594502</v>
      </c>
      <c r="Z80" s="116">
        <v>4.4167544024578902</v>
      </c>
      <c r="AA80" s="7">
        <v>0</v>
      </c>
      <c r="AB80" s="8">
        <v>0</v>
      </c>
      <c r="AC80" s="7">
        <v>-7.5250318777344604E-3</v>
      </c>
      <c r="AD80" s="8">
        <v>0.151218142883077</v>
      </c>
      <c r="AE80" s="117"/>
      <c r="AF80" s="135"/>
      <c r="AG80" s="135"/>
      <c r="AH80" s="119"/>
    </row>
    <row r="81" spans="1:34" x14ac:dyDescent="0.25">
      <c r="A81" s="10" t="s">
        <v>57</v>
      </c>
      <c r="B81" s="73">
        <v>1</v>
      </c>
      <c r="C81" s="7">
        <v>17.2179071189151</v>
      </c>
      <c r="D81" s="8">
        <v>2.4274596581960499</v>
      </c>
      <c r="E81" s="7">
        <v>2.3770678603445301</v>
      </c>
      <c r="F81" s="8">
        <v>0.13679963622577199</v>
      </c>
      <c r="G81" s="7">
        <v>36.603706846565601</v>
      </c>
      <c r="H81" s="8">
        <v>2.8134789779051399</v>
      </c>
      <c r="I81" s="7">
        <v>50.510808609481003</v>
      </c>
      <c r="J81" s="8">
        <v>3.0133145050355399</v>
      </c>
      <c r="K81" s="7">
        <v>54.225359636679599</v>
      </c>
      <c r="L81" s="8">
        <v>3.0168780847621202</v>
      </c>
      <c r="M81" s="7">
        <v>65.732900555905701</v>
      </c>
      <c r="N81" s="8">
        <v>2.9776383546259799</v>
      </c>
      <c r="O81" s="7">
        <v>47.297547526713799</v>
      </c>
      <c r="P81" s="116">
        <v>3.0884647041211499</v>
      </c>
      <c r="Q81" s="7">
        <v>63.396293153434399</v>
      </c>
      <c r="R81" s="8">
        <v>2.8134789779051399</v>
      </c>
      <c r="S81" s="7">
        <v>49.489191390518997</v>
      </c>
      <c r="T81" s="8">
        <v>3.0133145050355301</v>
      </c>
      <c r="U81" s="7">
        <v>45.774640363320401</v>
      </c>
      <c r="V81" s="8">
        <v>3.0168780847621202</v>
      </c>
      <c r="W81" s="7">
        <v>34.267099444094299</v>
      </c>
      <c r="X81" s="8">
        <v>2.9776383546259901</v>
      </c>
      <c r="Y81" s="7">
        <v>52.702452473286101</v>
      </c>
      <c r="Z81" s="116">
        <v>3.0884647041211499</v>
      </c>
      <c r="AA81" s="7">
        <v>1.82289369655279</v>
      </c>
      <c r="AB81" s="8">
        <v>3.27981652856892</v>
      </c>
      <c r="AC81" s="7">
        <v>-0.43440265033209402</v>
      </c>
      <c r="AD81" s="8">
        <v>0.21248615503961699</v>
      </c>
      <c r="AE81" s="117"/>
      <c r="AF81" s="135"/>
      <c r="AG81" s="135"/>
      <c r="AH81" s="119"/>
    </row>
    <row r="82" spans="1:34" x14ac:dyDescent="0.25">
      <c r="A82" s="10" t="s">
        <v>59</v>
      </c>
      <c r="B82" s="73">
        <v>1</v>
      </c>
      <c r="C82" s="7">
        <v>2.8426046539690302</v>
      </c>
      <c r="D82" s="8">
        <v>1.20120603087268</v>
      </c>
      <c r="E82" s="7">
        <v>2.86868222517105</v>
      </c>
      <c r="F82" s="8">
        <v>9.7955443206353895E-2</v>
      </c>
      <c r="G82" s="7">
        <v>5.1603800448959101</v>
      </c>
      <c r="H82" s="8">
        <v>1.7982342270067999</v>
      </c>
      <c r="I82" s="7">
        <v>48.964538285596397</v>
      </c>
      <c r="J82" s="8">
        <v>3.5706367220723898</v>
      </c>
      <c r="K82" s="7">
        <v>58.922831507599099</v>
      </c>
      <c r="L82" s="8">
        <v>3.34936206513974</v>
      </c>
      <c r="M82" s="7">
        <v>69.283201721505705</v>
      </c>
      <c r="N82" s="8">
        <v>3.2673986907498702</v>
      </c>
      <c r="O82" s="7">
        <v>21.441527562377701</v>
      </c>
      <c r="P82" s="116">
        <v>3.0521549030092499</v>
      </c>
      <c r="Q82" s="7">
        <v>94.839619955104098</v>
      </c>
      <c r="R82" s="8">
        <v>1.7982342270067999</v>
      </c>
      <c r="S82" s="7">
        <v>51.035461714403603</v>
      </c>
      <c r="T82" s="8">
        <v>3.5706367220723898</v>
      </c>
      <c r="U82" s="7">
        <v>41.077168492400901</v>
      </c>
      <c r="V82" s="8">
        <v>3.3493620651397298</v>
      </c>
      <c r="W82" s="7">
        <v>30.716798278494299</v>
      </c>
      <c r="X82" s="8">
        <v>3.2673986907498702</v>
      </c>
      <c r="Y82" s="7">
        <v>78.558472437622299</v>
      </c>
      <c r="Z82" s="116">
        <v>3.0521549030092499</v>
      </c>
      <c r="AA82" s="7">
        <v>2.6450260766423699</v>
      </c>
      <c r="AB82" s="8">
        <v>1.2174298341947301</v>
      </c>
      <c r="AC82" s="7">
        <v>-0.19390859042401301</v>
      </c>
      <c r="AD82" s="8">
        <v>0.13571564992930399</v>
      </c>
      <c r="AE82" s="117"/>
      <c r="AF82" s="135"/>
      <c r="AG82" s="135"/>
      <c r="AH82" s="119"/>
    </row>
    <row r="83" spans="1:34" x14ac:dyDescent="0.25">
      <c r="A83" s="10" t="s">
        <v>60</v>
      </c>
      <c r="B83" s="73">
        <v>1</v>
      </c>
      <c r="C83" s="7">
        <v>0</v>
      </c>
      <c r="D83" s="8">
        <v>0</v>
      </c>
      <c r="E83" s="7">
        <v>4.2824002117346103</v>
      </c>
      <c r="F83" s="8">
        <v>7.3529608349568898E-2</v>
      </c>
      <c r="G83" s="7">
        <v>2.7371460409914499</v>
      </c>
      <c r="H83" s="8">
        <v>1.33102144378154</v>
      </c>
      <c r="I83" s="7">
        <v>2.4177140919336799</v>
      </c>
      <c r="J83" s="8">
        <v>0.952035546848787</v>
      </c>
      <c r="K83" s="7">
        <v>12.6937802432792</v>
      </c>
      <c r="L83" s="8">
        <v>3.2668179408385098</v>
      </c>
      <c r="M83" s="7">
        <v>26.751230025968201</v>
      </c>
      <c r="N83" s="8">
        <v>3.05473434827117</v>
      </c>
      <c r="O83" s="7">
        <v>11.9526958788647</v>
      </c>
      <c r="P83" s="116">
        <v>2.5210990838176599</v>
      </c>
      <c r="Q83" s="7">
        <v>97.262853959008595</v>
      </c>
      <c r="R83" s="8">
        <v>1.33102144378154</v>
      </c>
      <c r="S83" s="7">
        <v>97.582285908066297</v>
      </c>
      <c r="T83" s="8">
        <v>0.952035546848787</v>
      </c>
      <c r="U83" s="7">
        <v>87.306219756720793</v>
      </c>
      <c r="V83" s="8">
        <v>3.2668179408385098</v>
      </c>
      <c r="W83" s="7">
        <v>73.248769974031802</v>
      </c>
      <c r="X83" s="8">
        <v>3.05473434827117</v>
      </c>
      <c r="Y83" s="7">
        <v>88.047304121135298</v>
      </c>
      <c r="Z83" s="116">
        <v>2.5210990838176701</v>
      </c>
      <c r="AA83" s="7">
        <v>-0.22717640672374401</v>
      </c>
      <c r="AB83" s="8">
        <v>0.228676810521978</v>
      </c>
      <c r="AC83" s="7">
        <v>-8.3987700599811504E-2</v>
      </c>
      <c r="AD83" s="8">
        <v>9.9601305173363297E-2</v>
      </c>
      <c r="AE83" s="117"/>
      <c r="AF83" s="135"/>
      <c r="AG83" s="135"/>
      <c r="AH83" s="119"/>
    </row>
    <row r="84" spans="1:34" ht="13" x14ac:dyDescent="0.25">
      <c r="A84" s="62" t="s">
        <v>219</v>
      </c>
      <c r="B84" s="76">
        <v>1</v>
      </c>
      <c r="C84" s="32">
        <v>3.8746391230692399</v>
      </c>
      <c r="D84" s="33">
        <v>0.35635351282859201</v>
      </c>
      <c r="E84" s="32">
        <v>2.9318605932614799</v>
      </c>
      <c r="F84" s="33">
        <v>2.9568928645880801E-2</v>
      </c>
      <c r="G84" s="32">
        <v>14.775993614920001</v>
      </c>
      <c r="H84" s="33">
        <v>0.54822631292901502</v>
      </c>
      <c r="I84" s="32">
        <v>40.1872780605933</v>
      </c>
      <c r="J84" s="33">
        <v>0.82685560610282505</v>
      </c>
      <c r="K84" s="32">
        <v>42.1996222755524</v>
      </c>
      <c r="L84" s="33">
        <v>0.96348901817945798</v>
      </c>
      <c r="M84" s="32">
        <v>58.587028535041398</v>
      </c>
      <c r="N84" s="33">
        <v>0.94044392462649695</v>
      </c>
      <c r="O84" s="32">
        <v>39.090796816827897</v>
      </c>
      <c r="P84" s="33">
        <v>1.0016916322713301</v>
      </c>
      <c r="Q84" s="32">
        <v>85.224006385080003</v>
      </c>
      <c r="R84" s="33">
        <v>0.54822631292901502</v>
      </c>
      <c r="S84" s="32">
        <v>59.8127219394067</v>
      </c>
      <c r="T84" s="33">
        <v>0.82685560610282505</v>
      </c>
      <c r="U84" s="32">
        <v>57.8003777244476</v>
      </c>
      <c r="V84" s="33">
        <v>0.96348901817945898</v>
      </c>
      <c r="W84" s="32">
        <v>41.412971464958602</v>
      </c>
      <c r="X84" s="33">
        <v>0.94044392462649695</v>
      </c>
      <c r="Y84" s="32">
        <v>60.909203183172103</v>
      </c>
      <c r="Z84" s="33">
        <v>1.0016916322713301</v>
      </c>
      <c r="AA84" s="32">
        <v>0.14943212123234101</v>
      </c>
      <c r="AB84" s="33">
        <v>0.48581330769620601</v>
      </c>
      <c r="AC84" s="32">
        <v>-0.34977054754704101</v>
      </c>
      <c r="AD84" s="33">
        <v>4.1430680454195297E-2</v>
      </c>
      <c r="AE84" s="117"/>
      <c r="AF84" s="135"/>
      <c r="AG84" s="135"/>
      <c r="AH84" s="119"/>
    </row>
    <row r="85" spans="1:34" x14ac:dyDescent="0.25">
      <c r="A85" s="26" t="s">
        <v>121</v>
      </c>
      <c r="B85" s="73">
        <v>1</v>
      </c>
      <c r="C85" s="7">
        <v>0.90680533555811604</v>
      </c>
      <c r="D85" s="8">
        <v>0.90642160193038102</v>
      </c>
      <c r="E85" s="7">
        <v>2.7661572606428502</v>
      </c>
      <c r="F85" s="8">
        <v>0.12105576425649101</v>
      </c>
      <c r="G85" s="7">
        <v>2.25755233538441</v>
      </c>
      <c r="H85" s="8">
        <v>1.3201479732300001</v>
      </c>
      <c r="I85" s="7">
        <v>52.888545527910502</v>
      </c>
      <c r="J85" s="8">
        <v>4.3003713121453604</v>
      </c>
      <c r="K85" s="7">
        <v>37.727393211445097</v>
      </c>
      <c r="L85" s="8">
        <v>4.3128970213191904</v>
      </c>
      <c r="M85" s="7">
        <v>67.464429972638001</v>
      </c>
      <c r="N85" s="8">
        <v>3.9297605286992798</v>
      </c>
      <c r="O85" s="7">
        <v>49.6630866454855</v>
      </c>
      <c r="P85" s="8">
        <v>4.3143948191561297</v>
      </c>
      <c r="Q85" s="7">
        <v>97.742447664615597</v>
      </c>
      <c r="R85" s="8">
        <v>1.3201479732299899</v>
      </c>
      <c r="S85" s="7">
        <v>47.111454472089498</v>
      </c>
      <c r="T85" s="8">
        <v>4.3003713121453604</v>
      </c>
      <c r="U85" s="7">
        <v>62.272606788554903</v>
      </c>
      <c r="V85" s="8">
        <v>4.3128970213191904</v>
      </c>
      <c r="W85" s="7">
        <v>32.535570027361999</v>
      </c>
      <c r="X85" s="8">
        <v>3.92976052869929</v>
      </c>
      <c r="Y85" s="7">
        <v>50.3369133545145</v>
      </c>
      <c r="Z85" s="8">
        <v>4.3143948191561297</v>
      </c>
      <c r="AA85" s="7">
        <v>-1.0111296764084701</v>
      </c>
      <c r="AB85" s="8">
        <v>1.8801617475021299</v>
      </c>
      <c r="AC85" s="7">
        <v>-0.47298073652502698</v>
      </c>
      <c r="AD85" s="8">
        <v>0.17991999483855201</v>
      </c>
      <c r="AE85" s="117"/>
      <c r="AF85" s="135"/>
      <c r="AG85" s="135"/>
      <c r="AH85" s="119"/>
    </row>
    <row r="86" spans="1:34" x14ac:dyDescent="0.25">
      <c r="A86" s="26" t="s">
        <v>118</v>
      </c>
      <c r="B86" s="73">
        <v>1</v>
      </c>
      <c r="C86" s="7">
        <v>4.7725625184203597</v>
      </c>
      <c r="D86" s="8">
        <v>1.8512491721469699</v>
      </c>
      <c r="E86" s="7">
        <v>2.4394131289760801</v>
      </c>
      <c r="F86" s="8">
        <v>0.13305331497178699</v>
      </c>
      <c r="G86" s="7">
        <v>6.7970776483211504</v>
      </c>
      <c r="H86" s="8">
        <v>2.3868993806752501</v>
      </c>
      <c r="I86" s="7">
        <v>54.276418403730297</v>
      </c>
      <c r="J86" s="8">
        <v>4.4412598891212003</v>
      </c>
      <c r="K86" s="7">
        <v>65.870128938952107</v>
      </c>
      <c r="L86" s="8">
        <v>4.3235617994255398</v>
      </c>
      <c r="M86" s="7">
        <v>76.909874220665301</v>
      </c>
      <c r="N86" s="8">
        <v>3.8609949549409999</v>
      </c>
      <c r="O86" s="7">
        <v>47.129692958830503</v>
      </c>
      <c r="P86" s="8">
        <v>5.0767117823366599</v>
      </c>
      <c r="Q86" s="7">
        <v>93.202922351678893</v>
      </c>
      <c r="R86" s="8">
        <v>2.3868993806752501</v>
      </c>
      <c r="S86" s="7">
        <v>45.723581596269703</v>
      </c>
      <c r="T86" s="8">
        <v>4.4412598891212003</v>
      </c>
      <c r="U86" s="7">
        <v>34.129871061047901</v>
      </c>
      <c r="V86" s="8">
        <v>4.3235617994255398</v>
      </c>
      <c r="W86" s="7">
        <v>23.090125779334699</v>
      </c>
      <c r="X86" s="8">
        <v>3.8609949549409901</v>
      </c>
      <c r="Y86" s="7">
        <v>52.870307041169397</v>
      </c>
      <c r="Z86" s="8">
        <v>5.0767117823366599</v>
      </c>
      <c r="AA86" s="7">
        <v>4.7725625184203597</v>
      </c>
      <c r="AB86" s="8">
        <v>1.8512491721469699</v>
      </c>
      <c r="AC86" s="7">
        <v>-0.24110589225918699</v>
      </c>
      <c r="AD86" s="8">
        <v>0.25220822559276701</v>
      </c>
      <c r="AE86" s="117"/>
      <c r="AF86" s="135"/>
      <c r="AG86" s="135"/>
      <c r="AH86" s="119"/>
    </row>
    <row r="87" spans="1:34" ht="13.5" customHeight="1" x14ac:dyDescent="0.25">
      <c r="A87" s="27" t="s">
        <v>119</v>
      </c>
      <c r="B87" s="77">
        <v>1</v>
      </c>
      <c r="C87" s="28">
        <v>2.18240305270532</v>
      </c>
      <c r="D87" s="29">
        <v>1.30427186229118</v>
      </c>
      <c r="E87" s="28">
        <v>3.2624442244443799</v>
      </c>
      <c r="F87" s="29">
        <v>0.105843600813278</v>
      </c>
      <c r="G87" s="28">
        <v>10.4013730915654</v>
      </c>
      <c r="H87" s="29">
        <v>2.92741316614971</v>
      </c>
      <c r="I87" s="28">
        <v>12.225265672620599</v>
      </c>
      <c r="J87" s="29">
        <v>3.07861202137539</v>
      </c>
      <c r="K87" s="28">
        <v>14.1672717758982</v>
      </c>
      <c r="L87" s="29">
        <v>3.31032030673278</v>
      </c>
      <c r="M87" s="28">
        <v>34.471772792071</v>
      </c>
      <c r="N87" s="29">
        <v>4.8082735983970499</v>
      </c>
      <c r="O87" s="28">
        <v>67.600884009577697</v>
      </c>
      <c r="P87" s="29">
        <v>4.4752405420148103</v>
      </c>
      <c r="Q87" s="28">
        <v>89.598626908434596</v>
      </c>
      <c r="R87" s="29">
        <v>2.9274131661497198</v>
      </c>
      <c r="S87" s="28">
        <v>87.774734327379406</v>
      </c>
      <c r="T87" s="29">
        <v>3.07861202137539</v>
      </c>
      <c r="U87" s="28">
        <v>85.8327282241018</v>
      </c>
      <c r="V87" s="29">
        <v>3.31032030673278</v>
      </c>
      <c r="W87" s="28">
        <v>65.528227207929007</v>
      </c>
      <c r="X87" s="29">
        <v>4.8082735983970499</v>
      </c>
      <c r="Y87" s="28">
        <v>32.399115990422303</v>
      </c>
      <c r="Z87" s="29">
        <v>4.4752405420148103</v>
      </c>
      <c r="AA87" s="28">
        <v>-2.0933842624756501E-2</v>
      </c>
      <c r="AB87" s="29">
        <v>2.5335503120104801</v>
      </c>
      <c r="AC87" s="28">
        <v>-0.28541078412806398</v>
      </c>
      <c r="AD87" s="29">
        <v>0.263430026551498</v>
      </c>
      <c r="AE87" s="120"/>
      <c r="AF87" s="137"/>
      <c r="AG87" s="137"/>
      <c r="AH87" s="121"/>
    </row>
    <row r="88" spans="1:34" x14ac:dyDescent="0.25">
      <c r="A88" s="26"/>
      <c r="B88" s="96"/>
      <c r="C88" s="35" t="s">
        <v>2172</v>
      </c>
      <c r="D88" s="36" t="s">
        <v>2173</v>
      </c>
      <c r="E88" s="35" t="s">
        <v>2174</v>
      </c>
      <c r="F88" s="36" t="s">
        <v>2175</v>
      </c>
      <c r="G88" s="35" t="s">
        <v>2176</v>
      </c>
      <c r="H88" s="36" t="s">
        <v>2177</v>
      </c>
      <c r="I88" s="35" t="s">
        <v>2178</v>
      </c>
      <c r="J88" s="36" t="s">
        <v>2179</v>
      </c>
      <c r="K88" s="35" t="s">
        <v>2180</v>
      </c>
      <c r="L88" s="36" t="s">
        <v>2181</v>
      </c>
      <c r="M88" s="35" t="s">
        <v>2182</v>
      </c>
      <c r="N88" s="36" t="s">
        <v>2183</v>
      </c>
      <c r="O88" s="35" t="s">
        <v>2184</v>
      </c>
      <c r="P88" s="122" t="s">
        <v>2185</v>
      </c>
      <c r="Q88" s="35" t="s">
        <v>2186</v>
      </c>
      <c r="R88" s="36" t="s">
        <v>2187</v>
      </c>
      <c r="S88" s="35" t="s">
        <v>2188</v>
      </c>
      <c r="T88" s="36" t="s">
        <v>2189</v>
      </c>
      <c r="U88" s="35" t="s">
        <v>2190</v>
      </c>
      <c r="V88" s="36" t="s">
        <v>2191</v>
      </c>
      <c r="W88" s="35" t="s">
        <v>2192</v>
      </c>
      <c r="X88" s="36" t="s">
        <v>2193</v>
      </c>
      <c r="Y88" s="35" t="s">
        <v>2194</v>
      </c>
      <c r="Z88" s="122" t="s">
        <v>2195</v>
      </c>
      <c r="AA88" s="114" t="s">
        <v>2196</v>
      </c>
      <c r="AB88" s="136" t="s">
        <v>2197</v>
      </c>
      <c r="AC88" s="136" t="s">
        <v>2198</v>
      </c>
      <c r="AD88" s="70" t="s">
        <v>2199</v>
      </c>
      <c r="AE88" s="3" t="s">
        <v>2200</v>
      </c>
      <c r="AF88" s="4" t="s">
        <v>2201</v>
      </c>
      <c r="AG88" s="71" t="s">
        <v>2202</v>
      </c>
      <c r="AH88" s="37" t="s">
        <v>2203</v>
      </c>
    </row>
    <row r="89" spans="1:34" x14ac:dyDescent="0.25">
      <c r="A89" s="26" t="s">
        <v>27</v>
      </c>
      <c r="B89" s="96">
        <v>3</v>
      </c>
      <c r="C89" s="7">
        <v>3.1006054387593101</v>
      </c>
      <c r="D89" s="8">
        <v>1.2764201563072199</v>
      </c>
      <c r="E89" s="7">
        <v>3.8545977213246099</v>
      </c>
      <c r="F89" s="8">
        <v>9.3347523141440306E-2</v>
      </c>
      <c r="G89" s="7">
        <v>5.6494505788289304</v>
      </c>
      <c r="H89" s="8">
        <v>1.80069397532084</v>
      </c>
      <c r="I89" s="7">
        <v>19.2466264151372</v>
      </c>
      <c r="J89" s="8">
        <v>3.23387272265707</v>
      </c>
      <c r="K89" s="7">
        <v>9.2440500269991208</v>
      </c>
      <c r="L89" s="8">
        <v>2.2718113415388901</v>
      </c>
      <c r="M89" s="7">
        <v>42.732692689517599</v>
      </c>
      <c r="N89" s="8">
        <v>4.01401411776017</v>
      </c>
      <c r="O89" s="7">
        <v>24.1858142679386</v>
      </c>
      <c r="P89" s="116">
        <v>3.7763710653102902</v>
      </c>
      <c r="Q89" s="7">
        <v>94.350549421171095</v>
      </c>
      <c r="R89" s="8">
        <v>1.80069397532084</v>
      </c>
      <c r="S89" s="7">
        <v>80.7533735848628</v>
      </c>
      <c r="T89" s="8">
        <v>3.23387272265707</v>
      </c>
      <c r="U89" s="7">
        <v>90.755949973000895</v>
      </c>
      <c r="V89" s="8">
        <v>2.2718113415388901</v>
      </c>
      <c r="W89" s="7">
        <v>57.267307310482401</v>
      </c>
      <c r="X89" s="8">
        <v>4.0140141177601798</v>
      </c>
      <c r="Y89" s="7">
        <v>75.814185732061404</v>
      </c>
      <c r="Z89" s="116">
        <v>3.7763710653102902</v>
      </c>
      <c r="AA89" s="117"/>
      <c r="AB89" s="133"/>
      <c r="AC89" s="133"/>
      <c r="AD89" s="123"/>
      <c r="AE89" s="7">
        <v>-0.40749663926732099</v>
      </c>
      <c r="AF89" s="8">
        <v>1.9468946969615899</v>
      </c>
      <c r="AG89" s="72">
        <v>0.175781259066488</v>
      </c>
      <c r="AH89" s="9">
        <v>0.135679267337216</v>
      </c>
    </row>
    <row r="90" spans="1:34" x14ac:dyDescent="0.25">
      <c r="A90" s="26" t="s">
        <v>30</v>
      </c>
      <c r="B90" s="96">
        <v>3</v>
      </c>
      <c r="C90" s="7">
        <v>17.3572260659016</v>
      </c>
      <c r="D90" s="8">
        <v>2.8989519692974701</v>
      </c>
      <c r="E90" s="7">
        <v>1.9450627981759301</v>
      </c>
      <c r="F90" s="8">
        <v>0.12074986167434</v>
      </c>
      <c r="G90" s="7">
        <v>46.784829985960698</v>
      </c>
      <c r="H90" s="8">
        <v>4.3709843200526004</v>
      </c>
      <c r="I90" s="7">
        <v>25.062695471280598</v>
      </c>
      <c r="J90" s="8">
        <v>3.8986598430134598</v>
      </c>
      <c r="K90" s="7">
        <v>76.145107406004499</v>
      </c>
      <c r="L90" s="8">
        <v>3.9725696758668301</v>
      </c>
      <c r="M90" s="7">
        <v>67.685861765837899</v>
      </c>
      <c r="N90" s="8">
        <v>4.4536040857237698</v>
      </c>
      <c r="O90" s="7">
        <v>85.014462325691696</v>
      </c>
      <c r="P90" s="116">
        <v>3.3667328053580299</v>
      </c>
      <c r="Q90" s="7">
        <v>53.215170014039302</v>
      </c>
      <c r="R90" s="8">
        <v>4.3709843200526102</v>
      </c>
      <c r="S90" s="7">
        <v>74.937304528719395</v>
      </c>
      <c r="T90" s="8">
        <v>3.8986598430134598</v>
      </c>
      <c r="U90" s="7">
        <v>23.854892593995501</v>
      </c>
      <c r="V90" s="8">
        <v>3.9725696758668301</v>
      </c>
      <c r="W90" s="7">
        <v>32.314138234162101</v>
      </c>
      <c r="X90" s="8">
        <v>4.4536040857237698</v>
      </c>
      <c r="Y90" s="7">
        <v>14.985537674308301</v>
      </c>
      <c r="Z90" s="116">
        <v>3.3667328053580299</v>
      </c>
      <c r="AA90" s="117"/>
      <c r="AB90" s="133"/>
      <c r="AC90" s="133"/>
      <c r="AD90" s="123"/>
      <c r="AE90" s="7">
        <v>-0.21182678072299399</v>
      </c>
      <c r="AF90" s="8">
        <v>3.8560717752487301</v>
      </c>
      <c r="AG90" s="72">
        <v>-0.31393025745778302</v>
      </c>
      <c r="AH90" s="9">
        <v>0.17265731101579099</v>
      </c>
    </row>
    <row r="91" spans="1:34" x14ac:dyDescent="0.25">
      <c r="A91" s="26" t="s">
        <v>48</v>
      </c>
      <c r="B91" s="96">
        <v>3</v>
      </c>
      <c r="C91" s="7">
        <v>2.7131636665209</v>
      </c>
      <c r="D91" s="8">
        <v>1.12855062971981</v>
      </c>
      <c r="E91" s="7">
        <v>3.16730978495645</v>
      </c>
      <c r="F91" s="8">
        <v>0.10735535543621701</v>
      </c>
      <c r="G91" s="7">
        <v>19.553792550552998</v>
      </c>
      <c r="H91" s="8">
        <v>2.8695320370061399</v>
      </c>
      <c r="I91" s="7">
        <v>61.117251370479103</v>
      </c>
      <c r="J91" s="8">
        <v>3.4277939064360998</v>
      </c>
      <c r="K91" s="7">
        <v>16.990340542319998</v>
      </c>
      <c r="L91" s="8">
        <v>2.7160664342474701</v>
      </c>
      <c r="M91" s="7">
        <v>32.709698191602101</v>
      </c>
      <c r="N91" s="8">
        <v>3.44540955381561</v>
      </c>
      <c r="O91" s="7">
        <v>40.417947714828301</v>
      </c>
      <c r="P91" s="116">
        <v>3.7272444862704499</v>
      </c>
      <c r="Q91" s="7">
        <v>80.446207449447002</v>
      </c>
      <c r="R91" s="8">
        <v>2.8695320370061301</v>
      </c>
      <c r="S91" s="7">
        <v>38.882748629520897</v>
      </c>
      <c r="T91" s="8">
        <v>3.4277939064360998</v>
      </c>
      <c r="U91" s="7">
        <v>83.009659457680002</v>
      </c>
      <c r="V91" s="8">
        <v>2.7160664342474599</v>
      </c>
      <c r="W91" s="7">
        <v>67.290301808397899</v>
      </c>
      <c r="X91" s="8">
        <v>3.44540955381561</v>
      </c>
      <c r="Y91" s="7">
        <v>59.582052285171699</v>
      </c>
      <c r="Z91" s="116">
        <v>3.7272444862704499</v>
      </c>
      <c r="AA91" s="117"/>
      <c r="AB91" s="133"/>
      <c r="AC91" s="133"/>
      <c r="AD91" s="123"/>
      <c r="AE91" s="7">
        <v>0.51254962847517405</v>
      </c>
      <c r="AF91" s="8">
        <v>1.4556641400174899</v>
      </c>
      <c r="AG91" s="72">
        <v>-6.9180685113873902E-2</v>
      </c>
      <c r="AH91" s="9">
        <v>0.142920432558829</v>
      </c>
    </row>
    <row r="92" spans="1:34" x14ac:dyDescent="0.25">
      <c r="A92" s="26" t="s">
        <v>50</v>
      </c>
      <c r="B92" s="96">
        <v>3</v>
      </c>
      <c r="C92" s="7">
        <v>4.2673158304388004</v>
      </c>
      <c r="D92" s="8">
        <v>1.6923148847831699</v>
      </c>
      <c r="E92" s="7">
        <v>3.4032513471195598</v>
      </c>
      <c r="F92" s="8">
        <v>0.10863204581762</v>
      </c>
      <c r="G92" s="7">
        <v>4.8125581651445497</v>
      </c>
      <c r="H92" s="8">
        <v>1.7889748170305599</v>
      </c>
      <c r="I92" s="7">
        <v>13.418090986675301</v>
      </c>
      <c r="J92" s="8">
        <v>2.5786570198538299</v>
      </c>
      <c r="K92" s="7">
        <v>39.289787024357302</v>
      </c>
      <c r="L92" s="8">
        <v>3.7310911264053499</v>
      </c>
      <c r="M92" s="7">
        <v>57.6854393035972</v>
      </c>
      <c r="N92" s="8">
        <v>3.5819557986363901</v>
      </c>
      <c r="O92" s="7">
        <v>39.666802852355602</v>
      </c>
      <c r="P92" s="116">
        <v>3.46528266539638</v>
      </c>
      <c r="Q92" s="7">
        <v>95.187441834855406</v>
      </c>
      <c r="R92" s="8">
        <v>1.7889748170305599</v>
      </c>
      <c r="S92" s="7">
        <v>86.581909013324704</v>
      </c>
      <c r="T92" s="8">
        <v>2.5786570198538299</v>
      </c>
      <c r="U92" s="7">
        <v>60.710212975642698</v>
      </c>
      <c r="V92" s="8">
        <v>3.7310911264053499</v>
      </c>
      <c r="W92" s="7">
        <v>42.3145606964028</v>
      </c>
      <c r="X92" s="8">
        <v>3.5819557986363901</v>
      </c>
      <c r="Y92" s="7">
        <v>60.333197147644398</v>
      </c>
      <c r="Z92" s="116">
        <v>3.46528266539638</v>
      </c>
      <c r="AA92" s="117"/>
      <c r="AB92" s="133"/>
      <c r="AC92" s="133"/>
      <c r="AD92" s="123"/>
      <c r="AE92" s="7">
        <v>1.1224608212481499</v>
      </c>
      <c r="AF92" s="8">
        <v>2.0139367097046801</v>
      </c>
      <c r="AG92" s="72">
        <v>8.7301519642171602E-2</v>
      </c>
      <c r="AH92" s="9">
        <v>0.13845141312303999</v>
      </c>
    </row>
    <row r="93" spans="1:34" x14ac:dyDescent="0.25">
      <c r="A93" s="26" t="s">
        <v>55</v>
      </c>
      <c r="B93" s="96">
        <v>3</v>
      </c>
      <c r="C93" s="7">
        <v>1.4513279693705801</v>
      </c>
      <c r="D93" s="8">
        <v>3.3429777736184003E-2</v>
      </c>
      <c r="E93" s="7">
        <v>2.6286271551874099</v>
      </c>
      <c r="F93" s="8">
        <v>0.14531590487626</v>
      </c>
      <c r="G93" s="7">
        <v>1.4513279693705801</v>
      </c>
      <c r="H93" s="8">
        <v>3.3429777736184003E-2</v>
      </c>
      <c r="I93" s="7">
        <v>55.983544158356501</v>
      </c>
      <c r="J93" s="8">
        <v>0.153758873353736</v>
      </c>
      <c r="K93" s="7">
        <v>33.748917154815203</v>
      </c>
      <c r="L93" s="8">
        <v>0.144304033805596</v>
      </c>
      <c r="M93" s="7">
        <v>76.554182861114896</v>
      </c>
      <c r="N93" s="8">
        <v>0.15785270663791801</v>
      </c>
      <c r="O93" s="7">
        <v>60.560762277431202</v>
      </c>
      <c r="P93" s="116">
        <v>0.161946085861431</v>
      </c>
      <c r="Q93" s="7">
        <v>98.548672030629405</v>
      </c>
      <c r="R93" s="8">
        <v>3.34297777361851E-2</v>
      </c>
      <c r="S93" s="7">
        <v>44.016455841643499</v>
      </c>
      <c r="T93" s="8">
        <v>0.15375887335373201</v>
      </c>
      <c r="U93" s="7">
        <v>66.251082845184797</v>
      </c>
      <c r="V93" s="8">
        <v>0.144304033805599</v>
      </c>
      <c r="W93" s="7">
        <v>23.445817138885101</v>
      </c>
      <c r="X93" s="8">
        <v>0.15785270663791701</v>
      </c>
      <c r="Y93" s="7">
        <v>39.439237722568798</v>
      </c>
      <c r="Z93" s="116">
        <v>0.161946085861433</v>
      </c>
      <c r="AA93" s="117"/>
      <c r="AB93" s="133"/>
      <c r="AC93" s="133"/>
      <c r="AD93" s="123"/>
      <c r="AE93" s="7">
        <v>1.4513279693705801</v>
      </c>
      <c r="AF93" s="8">
        <v>3.3429777736184003E-2</v>
      </c>
      <c r="AG93" s="72">
        <v>-0.39323330007667401</v>
      </c>
      <c r="AH93" s="9">
        <v>0.18020681759645901</v>
      </c>
    </row>
    <row r="94" spans="1:34" x14ac:dyDescent="0.25">
      <c r="A94" s="26" t="s">
        <v>59</v>
      </c>
      <c r="B94" s="96">
        <v>3</v>
      </c>
      <c r="C94" s="7">
        <v>0.53876405659260496</v>
      </c>
      <c r="D94" s="8">
        <v>0.38047178772481699</v>
      </c>
      <c r="E94" s="7">
        <v>3.3372593530769299</v>
      </c>
      <c r="F94" s="8">
        <v>0.115876507202121</v>
      </c>
      <c r="G94" s="7">
        <v>2.13347666061799</v>
      </c>
      <c r="H94" s="8">
        <v>1.1908771294277201</v>
      </c>
      <c r="I94" s="7">
        <v>35.602908299551501</v>
      </c>
      <c r="J94" s="8">
        <v>3.0983675638696102</v>
      </c>
      <c r="K94" s="7">
        <v>50.593891229154302</v>
      </c>
      <c r="L94" s="8">
        <v>3.8338080960263001</v>
      </c>
      <c r="M94" s="7">
        <v>53.494608657543999</v>
      </c>
      <c r="N94" s="8">
        <v>3.62792483546444</v>
      </c>
      <c r="O94" s="7">
        <v>27.126667413642199</v>
      </c>
      <c r="P94" s="116">
        <v>3.4558542229501201</v>
      </c>
      <c r="Q94" s="7">
        <v>97.866523339381999</v>
      </c>
      <c r="R94" s="8">
        <v>1.1908771294277201</v>
      </c>
      <c r="S94" s="7">
        <v>64.397091700448499</v>
      </c>
      <c r="T94" s="8">
        <v>3.0983675638696102</v>
      </c>
      <c r="U94" s="7">
        <v>49.406108770845698</v>
      </c>
      <c r="V94" s="8">
        <v>3.8338080960263001</v>
      </c>
      <c r="W94" s="7">
        <v>46.505391342456001</v>
      </c>
      <c r="X94" s="8">
        <v>3.62792483546444</v>
      </c>
      <c r="Y94" s="7">
        <v>72.873332586357805</v>
      </c>
      <c r="Z94" s="116">
        <v>3.4558542229501201</v>
      </c>
      <c r="AA94" s="117"/>
      <c r="AB94" s="133"/>
      <c r="AC94" s="133"/>
      <c r="AD94" s="123"/>
      <c r="AE94" s="7">
        <v>0.34118547926595</v>
      </c>
      <c r="AF94" s="8">
        <v>0.42895017640400401</v>
      </c>
      <c r="AG94" s="72">
        <v>0.27466853748186998</v>
      </c>
      <c r="AH94" s="9">
        <v>0.149167133455541</v>
      </c>
    </row>
    <row r="95" spans="1:34" x14ac:dyDescent="0.25">
      <c r="A95" s="26" t="s">
        <v>60</v>
      </c>
      <c r="B95" s="96">
        <v>3</v>
      </c>
      <c r="C95" s="7">
        <v>0.159476665281125</v>
      </c>
      <c r="D95" s="8">
        <v>0.16088118059630599</v>
      </c>
      <c r="E95" s="7">
        <v>4.4523026991803096</v>
      </c>
      <c r="F95" s="8">
        <v>6.5924620957443503E-2</v>
      </c>
      <c r="G95" s="7">
        <v>2.0720839345952098</v>
      </c>
      <c r="H95" s="8">
        <v>1.0355065527906899</v>
      </c>
      <c r="I95" s="7">
        <v>1.60177188128189</v>
      </c>
      <c r="J95" s="8">
        <v>1.89206741154394</v>
      </c>
      <c r="K95" s="7">
        <v>9.8015751828137105</v>
      </c>
      <c r="L95" s="8">
        <v>3.1416396095899901</v>
      </c>
      <c r="M95" s="7">
        <v>23.8157358289941</v>
      </c>
      <c r="N95" s="8">
        <v>3.64572584358746</v>
      </c>
      <c r="O95" s="7">
        <v>15.9152542359333</v>
      </c>
      <c r="P95" s="116">
        <v>4.4522219126885796</v>
      </c>
      <c r="Q95" s="7">
        <v>97.927916065404801</v>
      </c>
      <c r="R95" s="8">
        <v>1.0355065527906899</v>
      </c>
      <c r="S95" s="7">
        <v>98.398228118718094</v>
      </c>
      <c r="T95" s="8">
        <v>1.89206741154395</v>
      </c>
      <c r="U95" s="7">
        <v>90.198424817186293</v>
      </c>
      <c r="V95" s="8">
        <v>3.1416396095899901</v>
      </c>
      <c r="W95" s="7">
        <v>76.184264171005907</v>
      </c>
      <c r="X95" s="8">
        <v>3.64572584358746</v>
      </c>
      <c r="Y95" s="7">
        <v>84.084745764066696</v>
      </c>
      <c r="Z95" s="116">
        <v>4.4522219126885796</v>
      </c>
      <c r="AA95" s="117"/>
      <c r="AB95" s="133"/>
      <c r="AC95" s="133"/>
      <c r="AD95" s="123"/>
      <c r="AE95" s="7">
        <v>-6.7699741442618699E-2</v>
      </c>
      <c r="AF95" s="8">
        <v>0.27959942407051902</v>
      </c>
      <c r="AG95" s="72">
        <v>8.5914786845888699E-2</v>
      </c>
      <c r="AH95" s="9">
        <v>9.4126894863152996E-2</v>
      </c>
    </row>
    <row r="96" spans="1:34" ht="13.5" customHeight="1" x14ac:dyDescent="0.25">
      <c r="A96" s="63" t="s">
        <v>221</v>
      </c>
      <c r="B96" s="87">
        <v>3</v>
      </c>
      <c r="C96" s="88" t="s">
        <v>494</v>
      </c>
      <c r="D96" s="89" t="s">
        <v>494</v>
      </c>
      <c r="E96" s="88" t="s">
        <v>494</v>
      </c>
      <c r="F96" s="89" t="s">
        <v>494</v>
      </c>
      <c r="G96" s="88" t="s">
        <v>494</v>
      </c>
      <c r="H96" s="89" t="s">
        <v>494</v>
      </c>
      <c r="I96" s="88" t="s">
        <v>494</v>
      </c>
      <c r="J96" s="89" t="s">
        <v>494</v>
      </c>
      <c r="K96" s="88" t="s">
        <v>494</v>
      </c>
      <c r="L96" s="89" t="s">
        <v>494</v>
      </c>
      <c r="M96" s="88" t="s">
        <v>494</v>
      </c>
      <c r="N96" s="89" t="s">
        <v>494</v>
      </c>
      <c r="O96" s="88" t="s">
        <v>494</v>
      </c>
      <c r="P96" s="89" t="s">
        <v>494</v>
      </c>
      <c r="Q96" s="88" t="s">
        <v>494</v>
      </c>
      <c r="R96" s="89" t="s">
        <v>494</v>
      </c>
      <c r="S96" s="88" t="s">
        <v>494</v>
      </c>
      <c r="T96" s="89" t="s">
        <v>494</v>
      </c>
      <c r="U96" s="88" t="s">
        <v>494</v>
      </c>
      <c r="V96" s="89" t="s">
        <v>494</v>
      </c>
      <c r="W96" s="88" t="s">
        <v>494</v>
      </c>
      <c r="X96" s="89" t="s">
        <v>494</v>
      </c>
      <c r="Y96" s="88" t="s">
        <v>494</v>
      </c>
      <c r="Z96" s="89" t="s">
        <v>494</v>
      </c>
      <c r="AA96" s="117"/>
      <c r="AB96" s="133"/>
      <c r="AC96" s="133"/>
      <c r="AD96" s="123"/>
      <c r="AE96" s="88" t="s">
        <v>494</v>
      </c>
      <c r="AF96" s="89" t="s">
        <v>494</v>
      </c>
      <c r="AG96" s="88" t="s">
        <v>494</v>
      </c>
      <c r="AH96" s="93" t="s">
        <v>494</v>
      </c>
    </row>
    <row r="97" spans="1:34" ht="13.5" customHeight="1" x14ac:dyDescent="0.25">
      <c r="A97" s="27" t="s">
        <v>121</v>
      </c>
      <c r="B97" s="90">
        <v>3</v>
      </c>
      <c r="C97" s="91">
        <v>0.79519780336368995</v>
      </c>
      <c r="D97" s="92">
        <v>0.79196512096670302</v>
      </c>
      <c r="E97" s="91">
        <v>2.86765500413195</v>
      </c>
      <c r="F97" s="92">
        <v>0.10025108648798101</v>
      </c>
      <c r="G97" s="91">
        <v>5.1572742384558001</v>
      </c>
      <c r="H97" s="92">
        <v>2.1038686477061099</v>
      </c>
      <c r="I97" s="91">
        <v>52.218664083969898</v>
      </c>
      <c r="J97" s="92">
        <v>4.7234920584494402</v>
      </c>
      <c r="K97" s="91">
        <v>37.922804979018402</v>
      </c>
      <c r="L97" s="92">
        <v>4.55263958523516</v>
      </c>
      <c r="M97" s="91">
        <v>74.036568355557094</v>
      </c>
      <c r="N97" s="92">
        <v>4.5558298800448602</v>
      </c>
      <c r="O97" s="91">
        <v>33.225542354274197</v>
      </c>
      <c r="P97" s="92">
        <v>4.2035074085378596</v>
      </c>
      <c r="Q97" s="91">
        <v>94.842725761544202</v>
      </c>
      <c r="R97" s="92">
        <v>2.1038686477061099</v>
      </c>
      <c r="S97" s="91">
        <v>47.781335916030102</v>
      </c>
      <c r="T97" s="92">
        <v>4.7234920584494402</v>
      </c>
      <c r="U97" s="91">
        <v>62.077195020981598</v>
      </c>
      <c r="V97" s="92">
        <v>4.55263958523516</v>
      </c>
      <c r="W97" s="91">
        <v>25.963431644442899</v>
      </c>
      <c r="X97" s="92">
        <v>4.5558298800448602</v>
      </c>
      <c r="Y97" s="91">
        <v>66.774457645725803</v>
      </c>
      <c r="Z97" s="92">
        <v>4.2035074085378596</v>
      </c>
      <c r="AA97" s="120"/>
      <c r="AB97" s="130"/>
      <c r="AC97" s="130"/>
      <c r="AD97" s="125"/>
      <c r="AE97" s="91">
        <v>-1.1227372086028899</v>
      </c>
      <c r="AF97" s="92">
        <v>1.8277354374066299</v>
      </c>
      <c r="AG97" s="91">
        <v>-0.37148299303593302</v>
      </c>
      <c r="AH97" s="95">
        <v>0.16663429066372301</v>
      </c>
    </row>
    <row r="99" spans="1:34" x14ac:dyDescent="0.25">
      <c r="A99" s="64" t="s">
        <v>93</v>
      </c>
      <c r="B99" s="64"/>
    </row>
    <row r="100" spans="1:34" x14ac:dyDescent="0.25">
      <c r="A100" s="64" t="s">
        <v>95</v>
      </c>
      <c r="B100" s="64"/>
    </row>
    <row r="101" spans="1:34" x14ac:dyDescent="0.25">
      <c r="A101" s="64" t="s">
        <v>80</v>
      </c>
      <c r="B101" s="64"/>
    </row>
    <row r="102" spans="1:34" x14ac:dyDescent="0.25">
      <c r="A102" s="64" t="s">
        <v>122</v>
      </c>
    </row>
    <row r="103" spans="1:34" x14ac:dyDescent="0.25">
      <c r="A103" s="64" t="s">
        <v>81</v>
      </c>
      <c r="B103" s="64"/>
    </row>
    <row r="104" spans="1:34" x14ac:dyDescent="0.25">
      <c r="A104" s="41" t="s">
        <v>64</v>
      </c>
      <c r="B104" s="41"/>
    </row>
    <row r="105" spans="1:34" x14ac:dyDescent="0.25">
      <c r="A105" s="126" t="s">
        <v>65</v>
      </c>
      <c r="B105" s="41"/>
    </row>
    <row r="106" spans="1:34" x14ac:dyDescent="0.25">
      <c r="A106" s="41" t="s">
        <v>66</v>
      </c>
      <c r="B106" s="41"/>
    </row>
  </sheetData>
  <mergeCells count="22">
    <mergeCell ref="B7:B10"/>
    <mergeCell ref="Q8:R9"/>
    <mergeCell ref="S8:T9"/>
    <mergeCell ref="U8:V9"/>
    <mergeCell ref="W8:X9"/>
    <mergeCell ref="AA68:AB69"/>
    <mergeCell ref="C7:D9"/>
    <mergeCell ref="E7:F9"/>
    <mergeCell ref="Q7:Z7"/>
    <mergeCell ref="G7:P7"/>
    <mergeCell ref="G8:H9"/>
    <mergeCell ref="I8:J9"/>
    <mergeCell ref="Y8:Z9"/>
    <mergeCell ref="AE7:AH7"/>
    <mergeCell ref="AE8:AF9"/>
    <mergeCell ref="K8:L9"/>
    <mergeCell ref="M8:N9"/>
    <mergeCell ref="O8:P9"/>
    <mergeCell ref="AA8:AB9"/>
    <mergeCell ref="AG8:AH9"/>
    <mergeCell ref="AC8:AD9"/>
    <mergeCell ref="AA7:AD7"/>
  </mergeCells>
  <conditionalFormatting sqref="AA1:AA200">
    <cfRule type="expression" dxfId="209" priority="4">
      <formula>ABS(AA1/AB1)&gt;1.95996398454005</formula>
    </cfRule>
  </conditionalFormatting>
  <conditionalFormatting sqref="AC1:AC200">
    <cfRule type="expression" dxfId="208" priority="3">
      <formula>ABS(AC1/AD1)&gt;1.95996398454005</formula>
    </cfRule>
  </conditionalFormatting>
  <conditionalFormatting sqref="AE1:AE200">
    <cfRule type="expression" dxfId="207" priority="2">
      <formula>ABS(AE1/AF1)&gt;1.95996398454005</formula>
    </cfRule>
  </conditionalFormatting>
  <conditionalFormatting sqref="AG1:AG200">
    <cfRule type="expression" dxfId="206" priority="1">
      <formula>ABS(AG1/AH1)&gt;1.95996398454005</formula>
    </cfRule>
  </conditionalFormatting>
  <hyperlinks>
    <hyperlink ref="A105" r:id="rId1" xr:uid="{00000000-0004-0000-2F00-000000000000}"/>
  </hyperlinks>
  <pageMargins left="0.7" right="0.7" top="0.75" bottom="0.75" header="0.3" footer="0.3"/>
  <pageSetup paperSize="9" orientation="portrait"/>
  <headerFooter scaleWithDoc="0" alignWithMargins="0">
    <oddFooter>&amp;C_x000D_&amp;1#&amp;"Calibri"&amp;10&amp;K0000FF Restricted Use - À usage restreint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L108"/>
  <sheetViews>
    <sheetView showGridLines="0" zoomScale="80" zoomScaleNormal="80" workbookViewId="0"/>
  </sheetViews>
  <sheetFormatPr defaultColWidth="10.90625" defaultRowHeight="12.5" x14ac:dyDescent="0.25"/>
  <cols>
    <col min="1" max="1" width="26.81640625" customWidth="1"/>
    <col min="2" max="2" width="9" customWidth="1"/>
    <col min="17" max="17" width="10.7265625" customWidth="1"/>
    <col min="19" max="19" width="10.7265625" customWidth="1"/>
  </cols>
  <sheetData>
    <row r="1" spans="1:38" ht="13" x14ac:dyDescent="0.3">
      <c r="A1" s="1" t="str">
        <f ca="1">RIGHT(CELL("Filename",A1),LEN(CELL("Filename",A1))-FIND("]",CELL("Filename",A1)))</f>
        <v>MCOB.UND.PQ36</v>
      </c>
      <c r="B1" s="1"/>
      <c r="H1" s="85"/>
      <c r="J1" s="85"/>
      <c r="K1" s="85"/>
      <c r="L1" s="85"/>
    </row>
    <row r="2" spans="1:38" ht="13" x14ac:dyDescent="0.3">
      <c r="A2" s="85" t="s">
        <v>67</v>
      </c>
      <c r="B2" s="85"/>
    </row>
    <row r="3" spans="1:38" ht="13" x14ac:dyDescent="0.3">
      <c r="A3" s="43" t="s">
        <v>1</v>
      </c>
      <c r="B3" s="43"/>
      <c r="G3" s="108"/>
      <c r="J3" s="112"/>
      <c r="K3" s="112"/>
      <c r="L3" s="112"/>
    </row>
    <row r="4" spans="1:38" ht="13" x14ac:dyDescent="0.3">
      <c r="A4" s="160" t="str">
        <f>HYPERLINK("#'TOC'!A1", "Back to TOC")</f>
        <v>Back to TOC</v>
      </c>
      <c r="B4" s="118"/>
      <c r="G4" s="108"/>
      <c r="J4" s="112"/>
      <c r="K4" s="112"/>
      <c r="L4" s="112"/>
    </row>
    <row r="5" spans="1:38" ht="13" x14ac:dyDescent="0.3">
      <c r="A5" s="64"/>
      <c r="B5" s="118"/>
      <c r="G5" s="108"/>
      <c r="J5" s="112"/>
      <c r="K5" s="112"/>
      <c r="L5" s="112"/>
    </row>
    <row r="6" spans="1:38" ht="13.5" customHeight="1" x14ac:dyDescent="0.3">
      <c r="A6" s="64"/>
      <c r="B6" s="118"/>
      <c r="G6" s="108"/>
      <c r="J6" s="112"/>
      <c r="K6" s="112"/>
      <c r="L6" s="112"/>
    </row>
    <row r="7" spans="1:38" ht="39.65" customHeight="1" x14ac:dyDescent="0.25">
      <c r="A7" s="142"/>
      <c r="B7" s="656" t="s">
        <v>2</v>
      </c>
      <c r="C7" s="713" t="s">
        <v>108</v>
      </c>
      <c r="D7" s="714"/>
      <c r="E7" s="653" t="s">
        <v>99</v>
      </c>
      <c r="F7" s="687"/>
      <c r="G7" s="687"/>
      <c r="H7" s="687"/>
      <c r="I7" s="687"/>
      <c r="J7" s="687"/>
      <c r="K7" s="687"/>
      <c r="L7" s="687"/>
      <c r="M7" s="687"/>
      <c r="N7" s="687"/>
      <c r="O7" s="687"/>
      <c r="P7" s="687"/>
      <c r="Q7" s="688" t="s">
        <v>3</v>
      </c>
      <c r="R7" s="719"/>
      <c r="S7" s="689" t="s">
        <v>4</v>
      </c>
      <c r="T7" s="700"/>
    </row>
    <row r="8" spans="1:38" ht="49.5" customHeight="1" x14ac:dyDescent="0.25">
      <c r="A8" s="142"/>
      <c r="B8" s="717"/>
      <c r="C8" s="715"/>
      <c r="D8" s="716"/>
      <c r="E8" s="647" t="s">
        <v>68</v>
      </c>
      <c r="F8" s="647"/>
      <c r="G8" s="706" t="s">
        <v>69</v>
      </c>
      <c r="H8" s="707"/>
      <c r="I8" s="647" t="s">
        <v>70</v>
      </c>
      <c r="J8" s="647"/>
      <c r="K8" s="647" t="s">
        <v>100</v>
      </c>
      <c r="L8" s="647"/>
      <c r="M8" s="706" t="s">
        <v>101</v>
      </c>
      <c r="N8" s="707"/>
      <c r="O8" s="706" t="s">
        <v>102</v>
      </c>
      <c r="P8" s="707"/>
      <c r="Q8" s="701" t="s">
        <v>109</v>
      </c>
      <c r="R8" s="702"/>
      <c r="S8" s="701" t="s">
        <v>109</v>
      </c>
      <c r="T8" s="711"/>
    </row>
    <row r="9" spans="1:38" ht="37" customHeight="1" x14ac:dyDescent="0.25">
      <c r="A9" s="142"/>
      <c r="B9" s="717"/>
      <c r="C9" s="708"/>
      <c r="D9" s="709"/>
      <c r="E9" s="705"/>
      <c r="F9" s="705"/>
      <c r="G9" s="708"/>
      <c r="H9" s="709"/>
      <c r="I9" s="705"/>
      <c r="J9" s="705"/>
      <c r="K9" s="705"/>
      <c r="L9" s="705"/>
      <c r="M9" s="708"/>
      <c r="N9" s="709"/>
      <c r="O9" s="708"/>
      <c r="P9" s="709"/>
      <c r="Q9" s="703"/>
      <c r="R9" s="704"/>
      <c r="S9" s="703" t="s">
        <v>9</v>
      </c>
      <c r="T9" s="712"/>
    </row>
    <row r="10" spans="1:38" ht="13.5" customHeight="1" x14ac:dyDescent="0.25">
      <c r="A10" s="143"/>
      <c r="B10" s="718"/>
      <c r="C10" s="67" t="s">
        <v>12</v>
      </c>
      <c r="D10" s="67" t="s">
        <v>11</v>
      </c>
      <c r="E10" s="67" t="s">
        <v>10</v>
      </c>
      <c r="F10" s="67" t="s">
        <v>11</v>
      </c>
      <c r="G10" s="67" t="s">
        <v>10</v>
      </c>
      <c r="H10" s="67" t="s">
        <v>11</v>
      </c>
      <c r="I10" s="67" t="s">
        <v>10</v>
      </c>
      <c r="J10" s="67" t="s">
        <v>11</v>
      </c>
      <c r="K10" s="67" t="s">
        <v>10</v>
      </c>
      <c r="L10" s="67" t="s">
        <v>11</v>
      </c>
      <c r="M10" s="67" t="s">
        <v>10</v>
      </c>
      <c r="N10" s="67" t="s">
        <v>11</v>
      </c>
      <c r="O10" s="67" t="s">
        <v>10</v>
      </c>
      <c r="P10" s="67" t="s">
        <v>11</v>
      </c>
      <c r="Q10" s="67" t="s">
        <v>13</v>
      </c>
      <c r="R10" s="67" t="s">
        <v>11</v>
      </c>
      <c r="S10" s="67" t="s">
        <v>13</v>
      </c>
      <c r="T10" s="74" t="s">
        <v>11</v>
      </c>
    </row>
    <row r="11" spans="1:38" x14ac:dyDescent="0.25">
      <c r="A11" s="2"/>
      <c r="B11" s="68"/>
      <c r="C11" s="79" t="s">
        <v>2204</v>
      </c>
      <c r="D11" s="80" t="s">
        <v>2205</v>
      </c>
      <c r="E11" s="81" t="s">
        <v>2206</v>
      </c>
      <c r="F11" s="80" t="s">
        <v>2207</v>
      </c>
      <c r="G11" s="81" t="s">
        <v>2208</v>
      </c>
      <c r="H11" s="82" t="s">
        <v>2209</v>
      </c>
      <c r="I11" s="139" t="s">
        <v>2210</v>
      </c>
      <c r="J11" s="80" t="s">
        <v>2211</v>
      </c>
      <c r="K11" s="139" t="s">
        <v>2212</v>
      </c>
      <c r="L11" s="80" t="s">
        <v>2213</v>
      </c>
      <c r="M11" s="81" t="s">
        <v>2214</v>
      </c>
      <c r="N11" s="80" t="s">
        <v>2215</v>
      </c>
      <c r="O11" s="81" t="s">
        <v>2216</v>
      </c>
      <c r="P11" s="82" t="s">
        <v>2217</v>
      </c>
      <c r="Q11" s="83" t="s">
        <v>2218</v>
      </c>
      <c r="R11" s="84" t="s">
        <v>2219</v>
      </c>
      <c r="S11" s="84" t="s">
        <v>2220</v>
      </c>
      <c r="T11" s="86" t="s">
        <v>2221</v>
      </c>
      <c r="U11" s="94"/>
      <c r="V11" s="94"/>
      <c r="W11" s="94"/>
      <c r="X11" s="94"/>
      <c r="Y11" s="94"/>
      <c r="Z11" s="94"/>
      <c r="AA11" s="94"/>
      <c r="AB11" s="94"/>
      <c r="AC11" s="94"/>
      <c r="AD11" s="94"/>
      <c r="AE11" s="94"/>
      <c r="AF11" s="94"/>
      <c r="AG11" s="94"/>
      <c r="AH11" s="94"/>
      <c r="AI11" s="94"/>
      <c r="AJ11" s="94"/>
      <c r="AK11" s="94"/>
      <c r="AL11" s="94"/>
    </row>
    <row r="12" spans="1:38" x14ac:dyDescent="0.25">
      <c r="A12" s="6" t="s">
        <v>14</v>
      </c>
      <c r="B12" s="68">
        <v>2</v>
      </c>
      <c r="C12" s="129">
        <v>5.9187138261018202</v>
      </c>
      <c r="D12" s="97">
        <v>2.08053374186155E-2</v>
      </c>
      <c r="E12" s="98">
        <v>100</v>
      </c>
      <c r="F12" s="97">
        <v>0</v>
      </c>
      <c r="G12" s="129">
        <v>97.818745313352593</v>
      </c>
      <c r="H12" s="99">
        <v>0.99188856235782097</v>
      </c>
      <c r="I12" s="129">
        <v>98.379958712698198</v>
      </c>
      <c r="J12" s="97">
        <v>0.76517354074768795</v>
      </c>
      <c r="K12" s="129">
        <v>97.644065075229904</v>
      </c>
      <c r="L12" s="97">
        <v>1.1183557459240601</v>
      </c>
      <c r="M12" s="129">
        <v>99.759199230095007</v>
      </c>
      <c r="N12" s="97">
        <v>0.24086037916403499</v>
      </c>
      <c r="O12" s="98">
        <v>99.809801896056996</v>
      </c>
      <c r="P12" s="99">
        <v>0.190084325504047</v>
      </c>
      <c r="Q12" s="83"/>
      <c r="R12" s="84"/>
      <c r="S12" s="84"/>
      <c r="T12" s="86"/>
      <c r="U12" s="100"/>
      <c r="V12" s="100"/>
      <c r="W12" s="100"/>
      <c r="X12" s="100"/>
      <c r="Y12" s="100"/>
      <c r="Z12" s="100"/>
      <c r="AA12" s="100"/>
      <c r="AB12" s="100"/>
      <c r="AC12" s="100"/>
      <c r="AD12" s="100"/>
      <c r="AE12" s="100"/>
      <c r="AF12" s="100"/>
      <c r="AG12" s="100"/>
      <c r="AH12" s="100"/>
      <c r="AI12" s="100"/>
      <c r="AJ12" s="100"/>
      <c r="AK12" s="100"/>
      <c r="AL12" s="100"/>
    </row>
    <row r="13" spans="1:38" x14ac:dyDescent="0.25">
      <c r="A13" s="10" t="s">
        <v>15</v>
      </c>
      <c r="B13" s="68">
        <v>2</v>
      </c>
      <c r="C13" s="129">
        <v>4.9140503411593999</v>
      </c>
      <c r="D13" s="97">
        <v>0.14606856375718699</v>
      </c>
      <c r="E13" s="98">
        <v>94.207801764084294</v>
      </c>
      <c r="F13" s="97">
        <v>2.1161331022137801</v>
      </c>
      <c r="G13" s="129">
        <v>78.540934615059598</v>
      </c>
      <c r="H13" s="99">
        <v>3.2847229392180002</v>
      </c>
      <c r="I13" s="129">
        <v>68.009562350223305</v>
      </c>
      <c r="J13" s="97">
        <v>4.1810747380029198</v>
      </c>
      <c r="K13" s="129">
        <v>85.389491539823098</v>
      </c>
      <c r="L13" s="97">
        <v>2.9315137627552401</v>
      </c>
      <c r="M13" s="129">
        <v>89.253944065689396</v>
      </c>
      <c r="N13" s="97">
        <v>2.81387712810595</v>
      </c>
      <c r="O13" s="98">
        <v>75.615332022584397</v>
      </c>
      <c r="P13" s="99">
        <v>3.7057675552620499</v>
      </c>
      <c r="Q13" s="101"/>
      <c r="R13" s="104"/>
      <c r="S13" s="104"/>
      <c r="T13" s="105"/>
      <c r="U13" s="100"/>
      <c r="V13" s="100"/>
      <c r="W13" s="100"/>
      <c r="X13" s="100"/>
      <c r="Y13" s="100"/>
      <c r="Z13" s="100"/>
      <c r="AA13" s="100"/>
      <c r="AB13" s="100"/>
      <c r="AC13" s="100"/>
      <c r="AD13" s="100"/>
      <c r="AE13" s="100"/>
      <c r="AF13" s="100"/>
      <c r="AG13" s="100"/>
      <c r="AH13" s="100"/>
      <c r="AI13" s="100"/>
      <c r="AJ13" s="100"/>
      <c r="AK13" s="100"/>
      <c r="AL13" s="100"/>
    </row>
    <row r="14" spans="1:38" x14ac:dyDescent="0.25">
      <c r="A14" s="10" t="s">
        <v>16</v>
      </c>
      <c r="B14" s="68">
        <v>2</v>
      </c>
      <c r="C14" s="129">
        <v>4.3025893021692196</v>
      </c>
      <c r="D14" s="97">
        <v>0.12049550627604499</v>
      </c>
      <c r="E14" s="98">
        <v>98.709079444278103</v>
      </c>
      <c r="F14" s="97">
        <v>0.67490292530502305</v>
      </c>
      <c r="G14" s="129">
        <v>72.390948457192493</v>
      </c>
      <c r="H14" s="99">
        <v>3.2137524462960299</v>
      </c>
      <c r="I14" s="129">
        <v>72.5640383610546</v>
      </c>
      <c r="J14" s="97">
        <v>2.96479326909982</v>
      </c>
      <c r="K14" s="129">
        <v>86.569799194032797</v>
      </c>
      <c r="L14" s="97">
        <v>2.4179618286870901</v>
      </c>
      <c r="M14" s="129">
        <v>81.450144784973602</v>
      </c>
      <c r="N14" s="97">
        <v>2.9414702685479699</v>
      </c>
      <c r="O14" s="98">
        <v>33.643476788965202</v>
      </c>
      <c r="P14" s="99">
        <v>3.0984208034438701</v>
      </c>
      <c r="Q14" s="101"/>
      <c r="R14" s="104"/>
      <c r="S14" s="104"/>
      <c r="T14" s="105"/>
      <c r="U14" s="100"/>
      <c r="V14" s="100"/>
      <c r="W14" s="100"/>
      <c r="X14" s="100"/>
      <c r="Y14" s="100"/>
      <c r="Z14" s="100"/>
      <c r="AA14" s="100"/>
      <c r="AB14" s="100"/>
      <c r="AC14" s="100"/>
      <c r="AD14" s="100"/>
      <c r="AE14" s="100"/>
      <c r="AF14" s="100"/>
      <c r="AG14" s="100"/>
      <c r="AH14" s="100"/>
      <c r="AI14" s="100"/>
      <c r="AJ14" s="100"/>
      <c r="AK14" s="100"/>
      <c r="AL14" s="100"/>
    </row>
    <row r="15" spans="1:38" x14ac:dyDescent="0.25">
      <c r="A15" s="6" t="s">
        <v>17</v>
      </c>
      <c r="B15" s="68">
        <v>2</v>
      </c>
      <c r="C15" s="129">
        <v>5.7543577129064003</v>
      </c>
      <c r="D15" s="97">
        <v>5.7978414995102E-2</v>
      </c>
      <c r="E15" s="98">
        <v>99.326677198430502</v>
      </c>
      <c r="F15" s="97">
        <v>0.67193732527285999</v>
      </c>
      <c r="G15" s="129">
        <v>97.5121067290344</v>
      </c>
      <c r="H15" s="99">
        <v>1.1903250841105899</v>
      </c>
      <c r="I15" s="129">
        <v>93.847437172092498</v>
      </c>
      <c r="J15" s="97">
        <v>1.6174842921783801</v>
      </c>
      <c r="K15" s="129">
        <v>98.607777730307106</v>
      </c>
      <c r="L15" s="97">
        <v>0.94506444619817698</v>
      </c>
      <c r="M15" s="129">
        <v>99.352804674054795</v>
      </c>
      <c r="N15" s="97">
        <v>0.64791195706886295</v>
      </c>
      <c r="O15" s="98">
        <v>97.114167042375797</v>
      </c>
      <c r="P15" s="99">
        <v>1.2864626036772699</v>
      </c>
      <c r="Q15" s="101"/>
      <c r="R15" s="104"/>
      <c r="S15" s="104"/>
      <c r="T15" s="105"/>
      <c r="U15" s="100"/>
      <c r="V15" s="100"/>
      <c r="W15" s="100"/>
      <c r="X15" s="100"/>
      <c r="Y15" s="100"/>
      <c r="Z15" s="100"/>
      <c r="AA15" s="100"/>
      <c r="AB15" s="100"/>
      <c r="AC15" s="100"/>
      <c r="AD15" s="100"/>
      <c r="AE15" s="100"/>
      <c r="AF15" s="100"/>
      <c r="AG15" s="100"/>
      <c r="AH15" s="100"/>
      <c r="AI15" s="100"/>
      <c r="AJ15" s="100"/>
      <c r="AK15" s="100"/>
      <c r="AL15" s="100"/>
    </row>
    <row r="16" spans="1:38" x14ac:dyDescent="0.25">
      <c r="A16" s="6" t="s">
        <v>18</v>
      </c>
      <c r="B16" s="68">
        <v>2</v>
      </c>
      <c r="C16" s="129">
        <v>5.7900130072409297</v>
      </c>
      <c r="D16" s="97">
        <v>5.94526092293041E-2</v>
      </c>
      <c r="E16" s="98">
        <v>100</v>
      </c>
      <c r="F16" s="97">
        <v>0</v>
      </c>
      <c r="G16" s="129">
        <v>96.641509062096105</v>
      </c>
      <c r="H16" s="99">
        <v>5.1643060844547499E-2</v>
      </c>
      <c r="I16" s="129">
        <v>95.895727835753704</v>
      </c>
      <c r="J16" s="97">
        <v>4.7477759414674602E-2</v>
      </c>
      <c r="K16" s="129">
        <v>98.441513555740599</v>
      </c>
      <c r="L16" s="97">
        <v>5.6934919505769802E-2</v>
      </c>
      <c r="M16" s="129">
        <v>98.476785017402094</v>
      </c>
      <c r="N16" s="97">
        <v>3.1013531486529401E-2</v>
      </c>
      <c r="O16" s="98">
        <v>93.691074030936505</v>
      </c>
      <c r="P16" s="99">
        <v>7.2488211451039494E-2</v>
      </c>
      <c r="Q16" s="101"/>
      <c r="R16" s="104"/>
      <c r="S16" s="104"/>
      <c r="T16" s="105"/>
      <c r="U16" s="100"/>
      <c r="V16" s="100"/>
      <c r="W16" s="100"/>
      <c r="X16" s="100"/>
      <c r="Y16" s="100"/>
      <c r="Z16" s="100"/>
      <c r="AA16" s="100"/>
      <c r="AB16" s="100"/>
      <c r="AC16" s="100"/>
      <c r="AD16" s="100"/>
      <c r="AE16" s="100"/>
      <c r="AF16" s="100"/>
      <c r="AG16" s="100"/>
      <c r="AH16" s="100"/>
      <c r="AI16" s="100"/>
      <c r="AJ16" s="100"/>
      <c r="AK16" s="100"/>
      <c r="AL16" s="100"/>
    </row>
    <row r="17" spans="1:38" x14ac:dyDescent="0.25">
      <c r="A17" s="10" t="s">
        <v>19</v>
      </c>
      <c r="B17" s="68">
        <v>2</v>
      </c>
      <c r="C17" s="129">
        <v>4.2147599553044204</v>
      </c>
      <c r="D17" s="97">
        <v>0.110049081538762</v>
      </c>
      <c r="E17" s="98">
        <v>99.479198940096694</v>
      </c>
      <c r="F17" s="97">
        <v>0.370352518079413</v>
      </c>
      <c r="G17" s="129">
        <v>43.173451147124098</v>
      </c>
      <c r="H17" s="99">
        <v>3.3459063239496101</v>
      </c>
      <c r="I17" s="129">
        <v>67.738927385792906</v>
      </c>
      <c r="J17" s="97">
        <v>2.8717684118796898</v>
      </c>
      <c r="K17" s="129">
        <v>63.092925624298402</v>
      </c>
      <c r="L17" s="97">
        <v>3.98720617216344</v>
      </c>
      <c r="M17" s="129">
        <v>78.694644399342394</v>
      </c>
      <c r="N17" s="97">
        <v>3.23411394248645</v>
      </c>
      <c r="O17" s="98">
        <v>59.371182407821401</v>
      </c>
      <c r="P17" s="99">
        <v>3.0083025663185401</v>
      </c>
      <c r="Q17" s="101"/>
      <c r="R17" s="104"/>
      <c r="S17" s="104"/>
      <c r="T17" s="105"/>
      <c r="U17" s="100"/>
      <c r="V17" s="100"/>
      <c r="W17" s="100"/>
      <c r="X17" s="100"/>
      <c r="Y17" s="100"/>
      <c r="Z17" s="100"/>
      <c r="AA17" s="100"/>
      <c r="AB17" s="100"/>
      <c r="AC17" s="100"/>
      <c r="AD17" s="100"/>
      <c r="AE17" s="100"/>
      <c r="AF17" s="100"/>
      <c r="AG17" s="100"/>
      <c r="AH17" s="100"/>
      <c r="AI17" s="100"/>
      <c r="AJ17" s="100"/>
      <c r="AK17" s="100"/>
      <c r="AL17" s="100"/>
    </row>
    <row r="18" spans="1:38" ht="13" x14ac:dyDescent="0.25">
      <c r="A18" s="11" t="s">
        <v>20</v>
      </c>
      <c r="B18" s="68">
        <v>2</v>
      </c>
      <c r="C18" s="129">
        <v>4.5783534452919499</v>
      </c>
      <c r="D18" s="97">
        <v>0.13336619158696</v>
      </c>
      <c r="E18" s="98">
        <v>100</v>
      </c>
      <c r="F18" s="97">
        <v>0</v>
      </c>
      <c r="G18" s="129">
        <v>54.629024294748099</v>
      </c>
      <c r="H18" s="99">
        <v>4.3363772085541603</v>
      </c>
      <c r="I18" s="129">
        <v>85.478367484594699</v>
      </c>
      <c r="J18" s="97">
        <v>3.0581403607173101</v>
      </c>
      <c r="K18" s="129">
        <v>55.716417821340698</v>
      </c>
      <c r="L18" s="97">
        <v>5.1272901302934102</v>
      </c>
      <c r="M18" s="129">
        <v>82.396811532094205</v>
      </c>
      <c r="N18" s="97">
        <v>3.7972101472686002</v>
      </c>
      <c r="O18" s="98">
        <v>75.792525756825796</v>
      </c>
      <c r="P18" s="99">
        <v>3.6166082237558399</v>
      </c>
      <c r="Q18" s="101"/>
      <c r="R18" s="104"/>
      <c r="S18" s="104"/>
      <c r="T18" s="105"/>
      <c r="U18" s="100"/>
      <c r="V18" s="100"/>
      <c r="W18" s="100"/>
      <c r="X18" s="100"/>
      <c r="Y18" s="100"/>
      <c r="Z18" s="100"/>
      <c r="AA18" s="100"/>
      <c r="AB18" s="100"/>
      <c r="AC18" s="100"/>
      <c r="AD18" s="100"/>
      <c r="AE18" s="100"/>
      <c r="AF18" s="100"/>
      <c r="AG18" s="100"/>
      <c r="AH18" s="100"/>
      <c r="AI18" s="100"/>
      <c r="AJ18" s="100"/>
      <c r="AK18" s="100"/>
      <c r="AL18" s="100"/>
    </row>
    <row r="19" spans="1:38" ht="13" x14ac:dyDescent="0.25">
      <c r="A19" s="11" t="s">
        <v>21</v>
      </c>
      <c r="B19" s="68">
        <v>2</v>
      </c>
      <c r="C19" s="129">
        <v>3.45855167780392</v>
      </c>
      <c r="D19" s="97">
        <v>0.15913926850475199</v>
      </c>
      <c r="E19" s="98">
        <v>98.5744198334652</v>
      </c>
      <c r="F19" s="97">
        <v>1.01084577484164</v>
      </c>
      <c r="G19" s="129">
        <v>23.0669627037929</v>
      </c>
      <c r="H19" s="99">
        <v>4.3832843982168299</v>
      </c>
      <c r="I19" s="129">
        <v>36.620708448940299</v>
      </c>
      <c r="J19" s="97">
        <v>5.2709846021609499</v>
      </c>
      <c r="K19" s="129">
        <v>75.9394267432871</v>
      </c>
      <c r="L19" s="97">
        <v>5.0493829671163999</v>
      </c>
      <c r="M19" s="129">
        <v>72.094807011753403</v>
      </c>
      <c r="N19" s="97">
        <v>5.3526261254135097</v>
      </c>
      <c r="O19" s="98">
        <v>30.6643656413342</v>
      </c>
      <c r="P19" s="99">
        <v>4.9574170926876304</v>
      </c>
      <c r="Q19" s="101"/>
      <c r="R19" s="104"/>
      <c r="S19" s="104"/>
      <c r="T19" s="105"/>
      <c r="U19" s="100"/>
      <c r="V19" s="100"/>
      <c r="W19" s="100"/>
      <c r="X19" s="100"/>
      <c r="Y19" s="100"/>
      <c r="Z19" s="100"/>
      <c r="AA19" s="100"/>
      <c r="AB19" s="100"/>
      <c r="AC19" s="100"/>
      <c r="AD19" s="100"/>
      <c r="AE19" s="100"/>
      <c r="AF19" s="100"/>
      <c r="AG19" s="100"/>
      <c r="AH19" s="100"/>
      <c r="AI19" s="100"/>
      <c r="AJ19" s="100"/>
      <c r="AK19" s="100"/>
      <c r="AL19" s="100"/>
    </row>
    <row r="20" spans="1:38" x14ac:dyDescent="0.25">
      <c r="A20" s="10" t="s">
        <v>22</v>
      </c>
      <c r="B20" s="68">
        <v>2</v>
      </c>
      <c r="C20" s="129">
        <v>5.4163438919802003</v>
      </c>
      <c r="D20" s="97">
        <v>9.1252832519392202E-2</v>
      </c>
      <c r="E20" s="98">
        <v>95.857754946566899</v>
      </c>
      <c r="F20" s="97">
        <v>1.57927493981981</v>
      </c>
      <c r="G20" s="129">
        <v>90.265271355473303</v>
      </c>
      <c r="H20" s="99">
        <v>2.5143345392649801</v>
      </c>
      <c r="I20" s="129">
        <v>88.038952623116401</v>
      </c>
      <c r="J20" s="97">
        <v>2.4578275497974702</v>
      </c>
      <c r="K20" s="129">
        <v>95.894042555381205</v>
      </c>
      <c r="L20" s="97">
        <v>1.56607990826929</v>
      </c>
      <c r="M20" s="129">
        <v>97.630729578126207</v>
      </c>
      <c r="N20" s="97">
        <v>1.3694572937887199</v>
      </c>
      <c r="O20" s="98">
        <v>85.214215562786407</v>
      </c>
      <c r="P20" s="99">
        <v>2.7559386633608902</v>
      </c>
      <c r="Q20" s="101"/>
      <c r="R20" s="104"/>
      <c r="S20" s="104"/>
      <c r="T20" s="105"/>
      <c r="U20" s="100"/>
      <c r="V20" s="100"/>
      <c r="W20" s="100"/>
      <c r="X20" s="100"/>
      <c r="Y20" s="100"/>
      <c r="Z20" s="100"/>
      <c r="AA20" s="100"/>
      <c r="AB20" s="100"/>
      <c r="AC20" s="100"/>
      <c r="AD20" s="100"/>
      <c r="AE20" s="100"/>
      <c r="AF20" s="100"/>
      <c r="AG20" s="100"/>
      <c r="AH20" s="100"/>
      <c r="AI20" s="100"/>
      <c r="AJ20" s="100"/>
      <c r="AK20" s="100"/>
      <c r="AL20" s="100"/>
    </row>
    <row r="21" spans="1:38" x14ac:dyDescent="0.25">
      <c r="A21" s="10" t="s">
        <v>23</v>
      </c>
      <c r="B21" s="68">
        <v>2</v>
      </c>
      <c r="C21" s="129">
        <v>5.3782205452235603</v>
      </c>
      <c r="D21" s="97">
        <v>8.2472268142663993E-2</v>
      </c>
      <c r="E21" s="98">
        <v>100</v>
      </c>
      <c r="F21" s="97">
        <v>0</v>
      </c>
      <c r="G21" s="129">
        <v>83.745472569806097</v>
      </c>
      <c r="H21" s="99">
        <v>2.72977805459456</v>
      </c>
      <c r="I21" s="129">
        <v>88.607176181847905</v>
      </c>
      <c r="J21" s="97">
        <v>2.1298195862334199</v>
      </c>
      <c r="K21" s="129">
        <v>100</v>
      </c>
      <c r="L21" s="97">
        <v>0</v>
      </c>
      <c r="M21" s="129">
        <v>95.613842905887495</v>
      </c>
      <c r="N21" s="97">
        <v>1.3031678541370399</v>
      </c>
      <c r="O21" s="98">
        <v>86.0409083403881</v>
      </c>
      <c r="P21" s="99">
        <v>2.3476551056633399</v>
      </c>
      <c r="Q21" s="101"/>
      <c r="R21" s="104"/>
      <c r="S21" s="104"/>
      <c r="T21" s="105"/>
      <c r="U21" s="100"/>
      <c r="V21" s="100"/>
      <c r="W21" s="100"/>
      <c r="X21" s="100"/>
      <c r="Y21" s="100"/>
      <c r="Z21" s="100"/>
      <c r="AA21" s="100"/>
      <c r="AB21" s="100"/>
      <c r="AC21" s="100"/>
      <c r="AD21" s="100"/>
      <c r="AE21" s="100"/>
      <c r="AF21" s="100"/>
      <c r="AG21" s="100"/>
      <c r="AH21" s="100"/>
      <c r="AI21" s="100"/>
      <c r="AJ21" s="100"/>
      <c r="AK21" s="100"/>
      <c r="AL21" s="100"/>
    </row>
    <row r="22" spans="1:38" x14ac:dyDescent="0.25">
      <c r="A22" s="10" t="s">
        <v>24</v>
      </c>
      <c r="B22" s="68">
        <v>2</v>
      </c>
      <c r="C22" s="129">
        <v>5.0583196372392596</v>
      </c>
      <c r="D22" s="97">
        <v>9.2040610004752096E-2</v>
      </c>
      <c r="E22" s="98">
        <v>99.704163935459704</v>
      </c>
      <c r="F22" s="97">
        <v>0.22077841713222501</v>
      </c>
      <c r="G22" s="129">
        <v>70.891474742048601</v>
      </c>
      <c r="H22" s="99">
        <v>3.9548687753422</v>
      </c>
      <c r="I22" s="129">
        <v>69.022175393484503</v>
      </c>
      <c r="J22" s="97">
        <v>3.2867570745130799</v>
      </c>
      <c r="K22" s="129">
        <v>94.823059514261701</v>
      </c>
      <c r="L22" s="97">
        <v>1.88114591262675</v>
      </c>
      <c r="M22" s="129">
        <v>93.160182756776095</v>
      </c>
      <c r="N22" s="97">
        <v>2.2331849919761502</v>
      </c>
      <c r="O22" s="98">
        <v>73.984573741109898</v>
      </c>
      <c r="P22" s="99">
        <v>2.90188655128649</v>
      </c>
      <c r="Q22" s="101"/>
      <c r="R22" s="104"/>
      <c r="S22" s="104"/>
      <c r="T22" s="105"/>
      <c r="U22" s="100"/>
      <c r="V22" s="100"/>
      <c r="W22" s="100"/>
      <c r="X22" s="100"/>
      <c r="Y22" s="100"/>
      <c r="Z22" s="100"/>
      <c r="AA22" s="100"/>
      <c r="AB22" s="100"/>
      <c r="AC22" s="100"/>
      <c r="AD22" s="100"/>
      <c r="AE22" s="100"/>
      <c r="AF22" s="100"/>
      <c r="AG22" s="100"/>
      <c r="AH22" s="100"/>
      <c r="AI22" s="100"/>
      <c r="AJ22" s="100"/>
      <c r="AK22" s="100"/>
      <c r="AL22" s="100"/>
    </row>
    <row r="23" spans="1:38" x14ac:dyDescent="0.25">
      <c r="A23" s="10" t="s">
        <v>25</v>
      </c>
      <c r="B23" s="68">
        <v>2</v>
      </c>
      <c r="C23" s="129">
        <v>4.9578107312316204</v>
      </c>
      <c r="D23" s="97">
        <v>0.12817771764250099</v>
      </c>
      <c r="E23" s="98">
        <v>93.345177320094393</v>
      </c>
      <c r="F23" s="97">
        <v>2.3508354058537502</v>
      </c>
      <c r="G23" s="129">
        <v>85.295541930044095</v>
      </c>
      <c r="H23" s="99">
        <v>3.5149509837067598</v>
      </c>
      <c r="I23" s="129">
        <v>57.024895084980997</v>
      </c>
      <c r="J23" s="97">
        <v>4.7548518481729696</v>
      </c>
      <c r="K23" s="129">
        <v>91.727944591603006</v>
      </c>
      <c r="L23" s="97">
        <v>2.2242527109860299</v>
      </c>
      <c r="M23" s="129">
        <v>90.187001496814602</v>
      </c>
      <c r="N23" s="97">
        <v>3.36917987694043</v>
      </c>
      <c r="O23" s="98">
        <v>88.886334309868502</v>
      </c>
      <c r="P23" s="99">
        <v>2.91196541857571</v>
      </c>
      <c r="Q23" s="101"/>
      <c r="R23" s="104"/>
      <c r="S23" s="104"/>
      <c r="T23" s="105"/>
      <c r="U23" s="100"/>
      <c r="V23" s="100"/>
      <c r="W23" s="100"/>
      <c r="X23" s="100"/>
      <c r="Y23" s="100"/>
      <c r="Z23" s="100"/>
      <c r="AA23" s="100"/>
      <c r="AB23" s="100"/>
      <c r="AC23" s="100"/>
      <c r="AD23" s="100"/>
      <c r="AE23" s="100"/>
      <c r="AF23" s="100"/>
      <c r="AG23" s="100"/>
      <c r="AH23" s="100"/>
      <c r="AI23" s="100"/>
      <c r="AJ23" s="100"/>
      <c r="AK23" s="100"/>
      <c r="AL23" s="100"/>
    </row>
    <row r="24" spans="1:38" x14ac:dyDescent="0.25">
      <c r="A24" s="6" t="s">
        <v>26</v>
      </c>
      <c r="B24" s="68">
        <v>2</v>
      </c>
      <c r="C24" s="129">
        <v>4.8603510307828897</v>
      </c>
      <c r="D24" s="97">
        <v>0.160799749060901</v>
      </c>
      <c r="E24" s="98">
        <v>100</v>
      </c>
      <c r="F24" s="97">
        <v>0</v>
      </c>
      <c r="G24" s="129">
        <v>80.208512386297699</v>
      </c>
      <c r="H24" s="99">
        <v>3.4429995648254401</v>
      </c>
      <c r="I24" s="129">
        <v>72.171312740938902</v>
      </c>
      <c r="J24" s="97">
        <v>3.8533782576118099</v>
      </c>
      <c r="K24" s="129">
        <v>91.448996565541293</v>
      </c>
      <c r="L24" s="97">
        <v>2.49892357127549</v>
      </c>
      <c r="M24" s="129">
        <v>89.729117878658599</v>
      </c>
      <c r="N24" s="97">
        <v>2.7465261104593002</v>
      </c>
      <c r="O24" s="98">
        <v>60.154746439527301</v>
      </c>
      <c r="P24" s="99">
        <v>4.4871730053890797</v>
      </c>
      <c r="Q24" s="101"/>
      <c r="R24" s="104"/>
      <c r="S24" s="104"/>
      <c r="T24" s="105"/>
      <c r="U24" s="100"/>
      <c r="V24" s="100"/>
      <c r="W24" s="100"/>
      <c r="X24" s="100"/>
      <c r="Y24" s="100"/>
      <c r="Z24" s="100"/>
      <c r="AA24" s="100"/>
      <c r="AB24" s="100"/>
      <c r="AC24" s="100"/>
      <c r="AD24" s="100"/>
      <c r="AE24" s="100"/>
      <c r="AF24" s="100"/>
      <c r="AG24" s="100"/>
      <c r="AH24" s="100"/>
      <c r="AI24" s="100"/>
      <c r="AJ24" s="100"/>
      <c r="AK24" s="100"/>
      <c r="AL24" s="100"/>
    </row>
    <row r="25" spans="1:38" x14ac:dyDescent="0.25">
      <c r="A25" s="10" t="s">
        <v>27</v>
      </c>
      <c r="B25" s="68">
        <v>2</v>
      </c>
      <c r="C25" s="129">
        <v>4.5232903662658703</v>
      </c>
      <c r="D25" s="97">
        <v>5.8822307874714902E-2</v>
      </c>
      <c r="E25" s="98">
        <v>98.318519067369607</v>
      </c>
      <c r="F25" s="97">
        <v>0.86883126151440504</v>
      </c>
      <c r="G25" s="129">
        <v>91.944501473219802</v>
      </c>
      <c r="H25" s="99">
        <v>1.83078165626268</v>
      </c>
      <c r="I25" s="129" t="s">
        <v>494</v>
      </c>
      <c r="J25" s="97" t="s">
        <v>494</v>
      </c>
      <c r="K25" s="129">
        <v>98.177269188311499</v>
      </c>
      <c r="L25" s="97">
        <v>0.94437388694110702</v>
      </c>
      <c r="M25" s="129">
        <v>98.153351560668398</v>
      </c>
      <c r="N25" s="97">
        <v>0.93936302849176201</v>
      </c>
      <c r="O25" s="98">
        <v>71.663851794176196</v>
      </c>
      <c r="P25" s="99">
        <v>3.2973422369005099</v>
      </c>
      <c r="Q25" s="101"/>
      <c r="R25" s="104"/>
      <c r="S25" s="104"/>
      <c r="T25" s="105"/>
      <c r="U25" s="100"/>
      <c r="V25" s="100"/>
      <c r="W25" s="100"/>
      <c r="X25" s="100"/>
      <c r="Y25" s="100"/>
      <c r="Z25" s="100"/>
      <c r="AA25" s="100"/>
      <c r="AB25" s="100"/>
      <c r="AC25" s="100"/>
      <c r="AD25" s="100"/>
      <c r="AE25" s="100"/>
      <c r="AF25" s="100"/>
      <c r="AG25" s="100"/>
      <c r="AH25" s="100"/>
      <c r="AI25" s="100"/>
      <c r="AJ25" s="100"/>
      <c r="AK25" s="100"/>
      <c r="AL25" s="100"/>
    </row>
    <row r="26" spans="1:38" x14ac:dyDescent="0.25">
      <c r="A26" s="12" t="s">
        <v>29</v>
      </c>
      <c r="B26" s="68">
        <v>2</v>
      </c>
      <c r="C26" s="129">
        <v>4.5972271837052601</v>
      </c>
      <c r="D26" s="97">
        <v>0.17316594423447099</v>
      </c>
      <c r="E26" s="98">
        <v>97.499271758788694</v>
      </c>
      <c r="F26" s="97">
        <v>9.4717456582919496E-2</v>
      </c>
      <c r="G26" s="129">
        <v>62.082771154314301</v>
      </c>
      <c r="H26" s="99">
        <v>0.31036320954737601</v>
      </c>
      <c r="I26" s="129">
        <v>79.611922908996803</v>
      </c>
      <c r="J26" s="97">
        <v>0.27965876417868601</v>
      </c>
      <c r="K26" s="129">
        <v>73.865003091892007</v>
      </c>
      <c r="L26" s="97">
        <v>0.29539062749197298</v>
      </c>
      <c r="M26" s="129">
        <v>85.426069420189606</v>
      </c>
      <c r="N26" s="97">
        <v>0.250247803967584</v>
      </c>
      <c r="O26" s="98">
        <v>59.078707096926202</v>
      </c>
      <c r="P26" s="99">
        <v>0.32119255773538902</v>
      </c>
      <c r="Q26" s="101"/>
      <c r="R26" s="104"/>
      <c r="S26" s="104"/>
      <c r="T26" s="105"/>
      <c r="U26" s="100"/>
      <c r="V26" s="100"/>
      <c r="W26" s="100"/>
      <c r="X26" s="100"/>
      <c r="Y26" s="100"/>
      <c r="Z26" s="100"/>
      <c r="AA26" s="100"/>
      <c r="AB26" s="100"/>
      <c r="AC26" s="100"/>
      <c r="AD26" s="100"/>
      <c r="AE26" s="100"/>
      <c r="AF26" s="100"/>
      <c r="AG26" s="100"/>
      <c r="AH26" s="100"/>
      <c r="AI26" s="100"/>
      <c r="AJ26" s="100"/>
      <c r="AK26" s="100"/>
      <c r="AL26" s="100"/>
    </row>
    <row r="27" spans="1:38" x14ac:dyDescent="0.25">
      <c r="A27" s="10" t="s">
        <v>28</v>
      </c>
      <c r="B27" s="68">
        <v>2</v>
      </c>
      <c r="C27" s="129">
        <v>5.0988509548077703</v>
      </c>
      <c r="D27" s="97">
        <v>5.8571033906852803E-2</v>
      </c>
      <c r="E27" s="98">
        <v>100</v>
      </c>
      <c r="F27" s="97">
        <v>0</v>
      </c>
      <c r="G27" s="129">
        <v>94.295778185325503</v>
      </c>
      <c r="H27" s="99">
        <v>1.3159871050885701</v>
      </c>
      <c r="I27" s="129">
        <v>74.211746866902402</v>
      </c>
      <c r="J27" s="97">
        <v>2.63160228725217</v>
      </c>
      <c r="K27" s="129">
        <v>96.105487790690603</v>
      </c>
      <c r="L27" s="97">
        <v>1.0562653453284401</v>
      </c>
      <c r="M27" s="129">
        <v>96.561391772820897</v>
      </c>
      <c r="N27" s="97">
        <v>1.0609681938232101</v>
      </c>
      <c r="O27" s="98">
        <v>59.816521782796201</v>
      </c>
      <c r="P27" s="99">
        <v>2.5802200458931401</v>
      </c>
      <c r="Q27" s="101"/>
      <c r="R27" s="104"/>
      <c r="S27" s="104"/>
      <c r="T27" s="105"/>
      <c r="U27" s="100"/>
      <c r="V27" s="100"/>
      <c r="W27" s="100"/>
      <c r="X27" s="100"/>
      <c r="Y27" s="100"/>
      <c r="Z27" s="100"/>
      <c r="AA27" s="100"/>
      <c r="AB27" s="100"/>
      <c r="AC27" s="100"/>
      <c r="AD27" s="100"/>
      <c r="AE27" s="100"/>
      <c r="AF27" s="100"/>
      <c r="AG27" s="100"/>
      <c r="AH27" s="100"/>
      <c r="AI27" s="100"/>
      <c r="AJ27" s="100"/>
      <c r="AK27" s="100"/>
      <c r="AL27" s="100"/>
    </row>
    <row r="28" spans="1:38" x14ac:dyDescent="0.25">
      <c r="A28" s="10" t="s">
        <v>30</v>
      </c>
      <c r="B28" s="68">
        <v>2</v>
      </c>
      <c r="C28" s="129">
        <v>4.3460720205598697</v>
      </c>
      <c r="D28" s="97">
        <v>0.12599736146633</v>
      </c>
      <c r="E28" s="98">
        <v>89.9556316488205</v>
      </c>
      <c r="F28" s="97">
        <v>2.7760522634773599</v>
      </c>
      <c r="G28" s="129">
        <v>78.857035011464902</v>
      </c>
      <c r="H28" s="99">
        <v>3.11219639878906</v>
      </c>
      <c r="I28" s="129">
        <v>56.9684155106102</v>
      </c>
      <c r="J28" s="97">
        <v>4.5618854974611098</v>
      </c>
      <c r="K28" s="129">
        <v>88.5192484427739</v>
      </c>
      <c r="L28" s="97">
        <v>2.9492231957384099</v>
      </c>
      <c r="M28" s="129">
        <v>86.826123587000694</v>
      </c>
      <c r="N28" s="97">
        <v>2.7490823386244201</v>
      </c>
      <c r="O28" s="98">
        <v>37.286237282456902</v>
      </c>
      <c r="P28" s="99">
        <v>4.0771204397874099</v>
      </c>
      <c r="Q28" s="101"/>
      <c r="R28" s="104"/>
      <c r="S28" s="104"/>
      <c r="T28" s="105"/>
      <c r="U28" s="100"/>
      <c r="V28" s="100"/>
      <c r="W28" s="100"/>
      <c r="X28" s="100"/>
      <c r="Y28" s="100"/>
      <c r="Z28" s="100"/>
      <c r="AA28" s="100"/>
      <c r="AB28" s="100"/>
      <c r="AC28" s="100"/>
      <c r="AD28" s="100"/>
      <c r="AE28" s="100"/>
      <c r="AF28" s="100"/>
      <c r="AG28" s="100"/>
      <c r="AH28" s="100"/>
      <c r="AI28" s="100"/>
      <c r="AJ28" s="100"/>
      <c r="AK28" s="100"/>
      <c r="AL28" s="100"/>
    </row>
    <row r="29" spans="1:38" x14ac:dyDescent="0.25">
      <c r="A29" s="10" t="s">
        <v>31</v>
      </c>
      <c r="B29" s="68">
        <v>2</v>
      </c>
      <c r="C29" s="129">
        <v>5.2312276531261803</v>
      </c>
      <c r="D29" s="97">
        <v>0.10998082153230999</v>
      </c>
      <c r="E29" s="98">
        <v>99.438257256580201</v>
      </c>
      <c r="F29" s="97">
        <v>0.40746362371457101</v>
      </c>
      <c r="G29" s="129">
        <v>88.657411764687495</v>
      </c>
      <c r="H29" s="99">
        <v>2.8508605616086302</v>
      </c>
      <c r="I29" s="129">
        <v>73.656787649418106</v>
      </c>
      <c r="J29" s="97">
        <v>3.6165925556798499</v>
      </c>
      <c r="K29" s="129">
        <v>94.766073317293802</v>
      </c>
      <c r="L29" s="97">
        <v>2.0231929576187802</v>
      </c>
      <c r="M29" s="129">
        <v>94.416567600815299</v>
      </c>
      <c r="N29" s="97">
        <v>2.09595263290423</v>
      </c>
      <c r="O29" s="98">
        <v>81.764038409722502</v>
      </c>
      <c r="P29" s="99">
        <v>3.0487049379793798</v>
      </c>
      <c r="Q29" s="101"/>
      <c r="R29" s="104"/>
      <c r="S29" s="104"/>
      <c r="T29" s="105"/>
      <c r="U29" s="100"/>
      <c r="V29" s="100"/>
      <c r="W29" s="100"/>
      <c r="X29" s="100"/>
      <c r="Y29" s="100"/>
      <c r="Z29" s="100"/>
      <c r="AA29" s="100"/>
      <c r="AB29" s="100"/>
      <c r="AC29" s="100"/>
      <c r="AD29" s="100"/>
      <c r="AE29" s="100"/>
      <c r="AF29" s="100"/>
      <c r="AG29" s="100"/>
      <c r="AH29" s="100"/>
      <c r="AI29" s="100"/>
      <c r="AJ29" s="100"/>
      <c r="AK29" s="100"/>
      <c r="AL29" s="100"/>
    </row>
    <row r="30" spans="1:38" x14ac:dyDescent="0.25">
      <c r="A30" s="10" t="s">
        <v>32</v>
      </c>
      <c r="B30" s="68">
        <v>2</v>
      </c>
      <c r="C30" s="129">
        <v>3.4686313118381999</v>
      </c>
      <c r="D30" s="97">
        <v>0.172648612870382</v>
      </c>
      <c r="E30" s="98">
        <v>74.141942382348006</v>
      </c>
      <c r="F30" s="97">
        <v>3.8713382454289902</v>
      </c>
      <c r="G30" s="129">
        <v>83.3745424709509</v>
      </c>
      <c r="H30" s="99">
        <v>3.1096599320950098</v>
      </c>
      <c r="I30" s="129">
        <v>37.7118251591126</v>
      </c>
      <c r="J30" s="97">
        <v>4.7680747798285701</v>
      </c>
      <c r="K30" s="129">
        <v>75.321907711094198</v>
      </c>
      <c r="L30" s="97">
        <v>4.1080329331146102</v>
      </c>
      <c r="M30" s="129">
        <v>61.0219009272232</v>
      </c>
      <c r="N30" s="97">
        <v>4.5874891749859001</v>
      </c>
      <c r="O30" s="98">
        <v>27.294041163424701</v>
      </c>
      <c r="P30" s="99">
        <v>4.12114700778067</v>
      </c>
      <c r="Q30" s="101"/>
      <c r="R30" s="104"/>
      <c r="S30" s="104"/>
      <c r="T30" s="105"/>
      <c r="U30" s="100"/>
      <c r="V30" s="100"/>
      <c r="W30" s="100"/>
      <c r="X30" s="100"/>
      <c r="Y30" s="100"/>
      <c r="Z30" s="100"/>
      <c r="AA30" s="100"/>
      <c r="AB30" s="100"/>
      <c r="AC30" s="100"/>
      <c r="AD30" s="100"/>
      <c r="AE30" s="100"/>
      <c r="AF30" s="100"/>
      <c r="AG30" s="100"/>
      <c r="AH30" s="100"/>
      <c r="AI30" s="100"/>
      <c r="AJ30" s="100"/>
      <c r="AK30" s="100"/>
      <c r="AL30" s="100"/>
    </row>
    <row r="31" spans="1:38" x14ac:dyDescent="0.25">
      <c r="A31" s="10" t="s">
        <v>33</v>
      </c>
      <c r="B31" s="68">
        <v>2</v>
      </c>
      <c r="C31" s="129">
        <v>3.6865933610135202</v>
      </c>
      <c r="D31" s="97">
        <v>0.124898254646581</v>
      </c>
      <c r="E31" s="98">
        <v>97.645811190908603</v>
      </c>
      <c r="F31" s="97">
        <v>1.21100611678683</v>
      </c>
      <c r="G31" s="129">
        <v>30.0035512183367</v>
      </c>
      <c r="H31" s="99">
        <v>3.9215501066190899</v>
      </c>
      <c r="I31" s="129">
        <v>65.227315270167793</v>
      </c>
      <c r="J31" s="97">
        <v>4.2967970335918499</v>
      </c>
      <c r="K31" s="129">
        <v>76.077686806448597</v>
      </c>
      <c r="L31" s="97">
        <v>3.4312009052097201</v>
      </c>
      <c r="M31" s="129">
        <v>78.114082056896905</v>
      </c>
      <c r="N31" s="97">
        <v>3.44113457673848</v>
      </c>
      <c r="O31" s="98">
        <v>28.538100667879998</v>
      </c>
      <c r="P31" s="99">
        <v>3.7161866378746899</v>
      </c>
      <c r="Q31" s="101"/>
      <c r="R31" s="104"/>
      <c r="S31" s="104"/>
      <c r="T31" s="105"/>
      <c r="U31" s="100"/>
      <c r="V31" s="100"/>
      <c r="W31" s="100"/>
      <c r="X31" s="100"/>
      <c r="Y31" s="100"/>
      <c r="Z31" s="100"/>
      <c r="AA31" s="100"/>
      <c r="AB31" s="100"/>
      <c r="AC31" s="100"/>
      <c r="AD31" s="100"/>
      <c r="AE31" s="100"/>
      <c r="AF31" s="100"/>
      <c r="AG31" s="100"/>
      <c r="AH31" s="100"/>
      <c r="AI31" s="100"/>
      <c r="AJ31" s="100"/>
      <c r="AK31" s="100"/>
      <c r="AL31" s="100"/>
    </row>
    <row r="32" spans="1:38" x14ac:dyDescent="0.25">
      <c r="A32" s="10" t="s">
        <v>34</v>
      </c>
      <c r="B32" s="68">
        <v>2</v>
      </c>
      <c r="C32" s="129">
        <v>5.1141433846159297</v>
      </c>
      <c r="D32" s="97">
        <v>6.5317244197141702E-2</v>
      </c>
      <c r="E32" s="98">
        <v>100</v>
      </c>
      <c r="F32" s="97">
        <v>0</v>
      </c>
      <c r="G32" s="129">
        <v>72.544662077525203</v>
      </c>
      <c r="H32" s="99">
        <v>3.2301307809334299</v>
      </c>
      <c r="I32" s="129">
        <v>60.0455585826343</v>
      </c>
      <c r="J32" s="97">
        <v>3.6333637137739401</v>
      </c>
      <c r="K32" s="129">
        <v>96.643544712558295</v>
      </c>
      <c r="L32" s="97">
        <v>0.965401547320338</v>
      </c>
      <c r="M32" s="129">
        <v>94.618494086003295</v>
      </c>
      <c r="N32" s="97">
        <v>1.51757238098571</v>
      </c>
      <c r="O32" s="98">
        <v>93.520833778494406</v>
      </c>
      <c r="P32" s="99">
        <v>1.6418223655645301</v>
      </c>
      <c r="Q32" s="101"/>
      <c r="R32" s="104"/>
      <c r="S32" s="104"/>
      <c r="T32" s="105"/>
      <c r="U32" s="100"/>
      <c r="V32" s="100"/>
      <c r="W32" s="100"/>
      <c r="X32" s="100"/>
      <c r="Y32" s="100"/>
      <c r="Z32" s="100"/>
      <c r="AA32" s="100"/>
      <c r="AB32" s="100"/>
      <c r="AC32" s="100"/>
      <c r="AD32" s="100"/>
      <c r="AE32" s="100"/>
      <c r="AF32" s="100"/>
      <c r="AG32" s="100"/>
      <c r="AH32" s="100"/>
      <c r="AI32" s="100"/>
      <c r="AJ32" s="100"/>
      <c r="AK32" s="100"/>
      <c r="AL32" s="100"/>
    </row>
    <row r="33" spans="1:38" x14ac:dyDescent="0.25">
      <c r="A33" s="10" t="s">
        <v>35</v>
      </c>
      <c r="B33" s="68">
        <v>2</v>
      </c>
      <c r="C33" s="129">
        <v>3.6977984491801199</v>
      </c>
      <c r="D33" s="97">
        <v>0.15525846152568901</v>
      </c>
      <c r="E33" s="98">
        <v>84.675262790727203</v>
      </c>
      <c r="F33" s="97">
        <v>6.6981242990004894E-2</v>
      </c>
      <c r="G33" s="129">
        <v>75.678078851774799</v>
      </c>
      <c r="H33" s="99">
        <v>8.8397892452279803E-2</v>
      </c>
      <c r="I33" s="129">
        <v>43.022065355777897</v>
      </c>
      <c r="J33" s="97">
        <v>0.112577582530678</v>
      </c>
      <c r="K33" s="129">
        <v>61.485416711218001</v>
      </c>
      <c r="L33" s="97">
        <v>0.122742328223683</v>
      </c>
      <c r="M33" s="129">
        <v>88.832869426191607</v>
      </c>
      <c r="N33" s="97">
        <v>7.5536503982213593E-2</v>
      </c>
      <c r="O33" s="98">
        <v>26.647358467594401</v>
      </c>
      <c r="P33" s="99">
        <v>0.11422145608687399</v>
      </c>
      <c r="Q33" s="101"/>
      <c r="R33" s="104"/>
      <c r="S33" s="104"/>
      <c r="T33" s="105"/>
      <c r="U33" s="100"/>
      <c r="V33" s="100"/>
      <c r="W33" s="100"/>
      <c r="X33" s="100"/>
      <c r="Y33" s="100"/>
      <c r="Z33" s="100"/>
      <c r="AA33" s="100"/>
      <c r="AB33" s="100"/>
      <c r="AC33" s="100"/>
      <c r="AD33" s="100"/>
      <c r="AE33" s="100"/>
      <c r="AF33" s="100"/>
      <c r="AG33" s="100"/>
      <c r="AH33" s="100"/>
      <c r="AI33" s="100"/>
      <c r="AJ33" s="100"/>
      <c r="AK33" s="100"/>
      <c r="AL33" s="100"/>
    </row>
    <row r="34" spans="1:38" x14ac:dyDescent="0.25">
      <c r="A34" s="10" t="s">
        <v>36</v>
      </c>
      <c r="B34" s="68">
        <v>2</v>
      </c>
      <c r="C34" s="129">
        <v>5.5746256397224503</v>
      </c>
      <c r="D34" s="97">
        <v>5.42028635782517E-2</v>
      </c>
      <c r="E34" s="98">
        <v>100</v>
      </c>
      <c r="F34" s="97">
        <v>0</v>
      </c>
      <c r="G34" s="129">
        <v>90.409280276034906</v>
      </c>
      <c r="H34" s="99">
        <v>2.65918850883752</v>
      </c>
      <c r="I34" s="129">
        <v>96.276523646571604</v>
      </c>
      <c r="J34" s="97">
        <v>1.70065287717895</v>
      </c>
      <c r="K34" s="129">
        <v>97.839922192801595</v>
      </c>
      <c r="L34" s="97">
        <v>1.14755744003414</v>
      </c>
      <c r="M34" s="129">
        <v>99.505174811906002</v>
      </c>
      <c r="N34" s="97">
        <v>0.49380750802648699</v>
      </c>
      <c r="O34" s="98">
        <v>80.187227547384694</v>
      </c>
      <c r="P34" s="99">
        <v>3.4417162137059201</v>
      </c>
      <c r="Q34" s="101"/>
      <c r="R34" s="104"/>
      <c r="S34" s="104"/>
      <c r="T34" s="105"/>
      <c r="U34" s="100"/>
      <c r="V34" s="100"/>
      <c r="W34" s="100"/>
      <c r="X34" s="100"/>
      <c r="Y34" s="100"/>
      <c r="Z34" s="100"/>
      <c r="AA34" s="100"/>
      <c r="AB34" s="100"/>
      <c r="AC34" s="100"/>
      <c r="AD34" s="100"/>
      <c r="AE34" s="100"/>
      <c r="AF34" s="100"/>
      <c r="AG34" s="100"/>
      <c r="AH34" s="100"/>
      <c r="AI34" s="100"/>
      <c r="AJ34" s="100"/>
      <c r="AK34" s="100"/>
      <c r="AL34" s="100"/>
    </row>
    <row r="35" spans="1:38" x14ac:dyDescent="0.25">
      <c r="A35" s="10" t="s">
        <v>37</v>
      </c>
      <c r="B35" s="68">
        <v>2</v>
      </c>
      <c r="C35" s="129">
        <v>4.1597813059932003</v>
      </c>
      <c r="D35" s="97">
        <v>0.14750805939341199</v>
      </c>
      <c r="E35" s="98">
        <v>95.146812717277399</v>
      </c>
      <c r="F35" s="97">
        <v>1.46920978448419</v>
      </c>
      <c r="G35" s="129">
        <v>43.617807339729403</v>
      </c>
      <c r="H35" s="99">
        <v>4.4833652703426097</v>
      </c>
      <c r="I35" s="129">
        <v>49.162453662075798</v>
      </c>
      <c r="J35" s="97">
        <v>4.5125062204740001</v>
      </c>
      <c r="K35" s="129">
        <v>85.350029544686606</v>
      </c>
      <c r="L35" s="97">
        <v>3.58186600175216</v>
      </c>
      <c r="M35" s="129">
        <v>83.3719610159187</v>
      </c>
      <c r="N35" s="97">
        <v>3.7042126100262598</v>
      </c>
      <c r="O35" s="98">
        <v>50.678970344509501</v>
      </c>
      <c r="P35" s="99">
        <v>4.0204259435133203</v>
      </c>
      <c r="Q35" s="101"/>
      <c r="R35" s="104"/>
      <c r="S35" s="104"/>
      <c r="T35" s="105"/>
      <c r="U35" s="100"/>
      <c r="V35" s="100"/>
      <c r="W35" s="100"/>
      <c r="X35" s="100"/>
      <c r="Y35" s="100"/>
      <c r="Z35" s="100"/>
      <c r="AA35" s="100"/>
      <c r="AB35" s="100"/>
      <c r="AC35" s="100"/>
      <c r="AD35" s="100"/>
      <c r="AE35" s="100"/>
      <c r="AF35" s="100"/>
      <c r="AG35" s="100"/>
      <c r="AH35" s="100"/>
      <c r="AI35" s="100"/>
      <c r="AJ35" s="100"/>
      <c r="AK35" s="100"/>
      <c r="AL35" s="100"/>
    </row>
    <row r="36" spans="1:38" x14ac:dyDescent="0.25">
      <c r="A36" s="10" t="s">
        <v>38</v>
      </c>
      <c r="B36" s="68">
        <v>2</v>
      </c>
      <c r="C36" s="129">
        <v>5.1883188287154596</v>
      </c>
      <c r="D36" s="97">
        <v>9.1013750722863204E-2</v>
      </c>
      <c r="E36" s="98">
        <v>99.000844915558801</v>
      </c>
      <c r="F36" s="97">
        <v>0.71382363838812302</v>
      </c>
      <c r="G36" s="129">
        <v>88.910670230372503</v>
      </c>
      <c r="H36" s="99">
        <v>2.3008923361975402</v>
      </c>
      <c r="I36" s="129">
        <v>76.843113686932796</v>
      </c>
      <c r="J36" s="97">
        <v>3.0727598226487598</v>
      </c>
      <c r="K36" s="129">
        <v>90.829775811739793</v>
      </c>
      <c r="L36" s="97">
        <v>2.2319202776420699</v>
      </c>
      <c r="M36" s="129">
        <v>89.572594507710207</v>
      </c>
      <c r="N36" s="97">
        <v>2.2197326006198299</v>
      </c>
      <c r="O36" s="98">
        <v>72.653673951892699</v>
      </c>
      <c r="P36" s="99">
        <v>3.3764054096773601</v>
      </c>
      <c r="Q36" s="101"/>
      <c r="R36" s="104"/>
      <c r="S36" s="104"/>
      <c r="T36" s="105"/>
      <c r="U36" s="100"/>
      <c r="V36" s="100"/>
      <c r="W36" s="100"/>
      <c r="X36" s="100"/>
      <c r="Y36" s="100"/>
      <c r="Z36" s="100"/>
      <c r="AA36" s="100"/>
      <c r="AB36" s="100"/>
      <c r="AC36" s="100"/>
      <c r="AD36" s="100"/>
      <c r="AE36" s="100"/>
      <c r="AF36" s="100"/>
      <c r="AG36" s="100"/>
      <c r="AH36" s="100"/>
      <c r="AI36" s="100"/>
      <c r="AJ36" s="100"/>
      <c r="AK36" s="100"/>
      <c r="AL36" s="100"/>
    </row>
    <row r="37" spans="1:38" x14ac:dyDescent="0.25">
      <c r="A37" s="10" t="s">
        <v>39</v>
      </c>
      <c r="B37" s="68">
        <v>2</v>
      </c>
      <c r="C37" s="129">
        <v>5.8891104053910004</v>
      </c>
      <c r="D37" s="97">
        <v>2.78542136587825E-2</v>
      </c>
      <c r="E37" s="98">
        <v>100</v>
      </c>
      <c r="F37" s="97">
        <v>0</v>
      </c>
      <c r="G37" s="129">
        <v>97.392747560623604</v>
      </c>
      <c r="H37" s="99">
        <v>0.91176542760519097</v>
      </c>
      <c r="I37" s="129">
        <v>97.3036905905591</v>
      </c>
      <c r="J37" s="97">
        <v>1.00339013630715</v>
      </c>
      <c r="K37" s="129">
        <v>97.403516526096595</v>
      </c>
      <c r="L37" s="97">
        <v>0.91512113307742204</v>
      </c>
      <c r="M37" s="129">
        <v>99.934372864718199</v>
      </c>
      <c r="N37" s="97">
        <v>6.5596466734505102E-2</v>
      </c>
      <c r="O37" s="98">
        <v>99.165266329909599</v>
      </c>
      <c r="P37" s="99">
        <v>0.40183721873074202</v>
      </c>
      <c r="Q37" s="101"/>
      <c r="R37" s="104"/>
      <c r="S37" s="104"/>
      <c r="T37" s="105"/>
      <c r="U37" s="100"/>
      <c r="V37" s="100"/>
      <c r="W37" s="100"/>
      <c r="X37" s="100"/>
      <c r="Y37" s="100"/>
      <c r="Z37" s="100"/>
      <c r="AA37" s="100"/>
      <c r="AB37" s="100"/>
      <c r="AC37" s="100"/>
      <c r="AD37" s="100"/>
      <c r="AE37" s="100"/>
      <c r="AF37" s="100"/>
      <c r="AG37" s="100"/>
      <c r="AH37" s="100"/>
      <c r="AI37" s="100"/>
      <c r="AJ37" s="100"/>
      <c r="AK37" s="100"/>
      <c r="AL37" s="100"/>
    </row>
    <row r="38" spans="1:38" x14ac:dyDescent="0.25">
      <c r="A38" s="10" t="s">
        <v>40</v>
      </c>
      <c r="B38" s="68">
        <v>2</v>
      </c>
      <c r="C38" s="129">
        <v>5.069108737773</v>
      </c>
      <c r="D38" s="97">
        <v>0.12174464168662701</v>
      </c>
      <c r="E38" s="98">
        <v>98.571665175777099</v>
      </c>
      <c r="F38" s="97">
        <v>1.02180840743141</v>
      </c>
      <c r="G38" s="129">
        <v>89.443772147777693</v>
      </c>
      <c r="H38" s="99">
        <v>2.6764576012651902</v>
      </c>
      <c r="I38" s="129">
        <v>73.095632653648295</v>
      </c>
      <c r="J38" s="97">
        <v>3.52614674222266</v>
      </c>
      <c r="K38" s="129">
        <v>81.809429619307096</v>
      </c>
      <c r="L38" s="97">
        <v>3.00447190686454</v>
      </c>
      <c r="M38" s="129">
        <v>87.5909414343501</v>
      </c>
      <c r="N38" s="97">
        <v>3.0473148414122302</v>
      </c>
      <c r="O38" s="98">
        <v>85.191537058026199</v>
      </c>
      <c r="P38" s="99">
        <v>2.8929560515186399</v>
      </c>
      <c r="Q38" s="101"/>
      <c r="R38" s="104"/>
      <c r="S38" s="104"/>
      <c r="T38" s="105"/>
      <c r="U38" s="100"/>
      <c r="V38" s="100"/>
      <c r="W38" s="100"/>
      <c r="X38" s="100"/>
      <c r="Y38" s="100"/>
      <c r="Z38" s="100"/>
      <c r="AA38" s="100"/>
      <c r="AB38" s="100"/>
      <c r="AC38" s="100"/>
      <c r="AD38" s="100"/>
      <c r="AE38" s="100"/>
      <c r="AF38" s="100"/>
      <c r="AG38" s="100"/>
      <c r="AH38" s="100"/>
      <c r="AI38" s="100"/>
      <c r="AJ38" s="100"/>
      <c r="AK38" s="100"/>
      <c r="AL38" s="100"/>
    </row>
    <row r="39" spans="1:38" x14ac:dyDescent="0.25">
      <c r="A39" s="13" t="s">
        <v>41</v>
      </c>
      <c r="B39" s="68">
        <v>2</v>
      </c>
      <c r="C39" s="129">
        <v>5.6168213463126504</v>
      </c>
      <c r="D39" s="97">
        <v>6.0564887978860601E-2</v>
      </c>
      <c r="E39" s="98">
        <v>98.620437180905299</v>
      </c>
      <c r="F39" s="97">
        <v>1.0088677705748701</v>
      </c>
      <c r="G39" s="129">
        <v>91.757378672883405</v>
      </c>
      <c r="H39" s="99">
        <v>1.9963095243342299</v>
      </c>
      <c r="I39" s="129">
        <v>94.327016066401896</v>
      </c>
      <c r="J39" s="97">
        <v>1.5645985936015301</v>
      </c>
      <c r="K39" s="129">
        <v>98.253353199310197</v>
      </c>
      <c r="L39" s="97">
        <v>1.0073390465062799</v>
      </c>
      <c r="M39" s="129">
        <v>97.601646281647106</v>
      </c>
      <c r="N39" s="97">
        <v>1.10659280724246</v>
      </c>
      <c r="O39" s="98">
        <v>92.020661790394101</v>
      </c>
      <c r="P39" s="99">
        <v>1.9973742835109001</v>
      </c>
      <c r="Q39" s="101"/>
      <c r="R39" s="104"/>
      <c r="S39" s="104"/>
      <c r="T39" s="105"/>
      <c r="U39" s="100"/>
      <c r="V39" s="100"/>
      <c r="W39" s="100"/>
      <c r="X39" s="100"/>
      <c r="Y39" s="100"/>
      <c r="Z39" s="100"/>
      <c r="AA39" s="100"/>
      <c r="AB39" s="100"/>
      <c r="AC39" s="100"/>
      <c r="AD39" s="100"/>
      <c r="AE39" s="100"/>
      <c r="AF39" s="100"/>
      <c r="AG39" s="100"/>
      <c r="AH39" s="100"/>
      <c r="AI39" s="100"/>
      <c r="AJ39" s="100"/>
      <c r="AK39" s="100"/>
      <c r="AL39" s="100"/>
    </row>
    <row r="40" spans="1:38" x14ac:dyDescent="0.25">
      <c r="A40" s="10" t="s">
        <v>42</v>
      </c>
      <c r="B40" s="68">
        <v>2</v>
      </c>
      <c r="C40" s="129">
        <v>5.6833321001165604</v>
      </c>
      <c r="D40" s="97">
        <v>4.5018866777580803E-2</v>
      </c>
      <c r="E40" s="98">
        <v>100</v>
      </c>
      <c r="F40" s="97">
        <v>0</v>
      </c>
      <c r="G40" s="129">
        <v>97.397643152944596</v>
      </c>
      <c r="H40" s="99">
        <v>0.79444678705024796</v>
      </c>
      <c r="I40" s="129">
        <v>75.556715088481695</v>
      </c>
      <c r="J40" s="97">
        <v>2.90020345856537</v>
      </c>
      <c r="K40" s="129">
        <v>100</v>
      </c>
      <c r="L40" s="97">
        <v>0</v>
      </c>
      <c r="M40" s="129">
        <v>99.666475790213596</v>
      </c>
      <c r="N40" s="97">
        <v>9.1192750382433699E-3</v>
      </c>
      <c r="O40" s="98">
        <v>96.261940952709907</v>
      </c>
      <c r="P40" s="99">
        <v>1.0879974759584601</v>
      </c>
      <c r="Q40" s="101"/>
      <c r="R40" s="104"/>
      <c r="S40" s="104"/>
      <c r="T40" s="105"/>
      <c r="U40" s="100"/>
      <c r="V40" s="100"/>
      <c r="W40" s="100"/>
      <c r="X40" s="100"/>
      <c r="Y40" s="100"/>
      <c r="Z40" s="100"/>
      <c r="AA40" s="100"/>
      <c r="AB40" s="100"/>
      <c r="AC40" s="100"/>
      <c r="AD40" s="100"/>
      <c r="AE40" s="100"/>
      <c r="AF40" s="100"/>
      <c r="AG40" s="100"/>
      <c r="AH40" s="100"/>
      <c r="AI40" s="100"/>
      <c r="AJ40" s="100"/>
      <c r="AK40" s="100"/>
      <c r="AL40" s="100"/>
    </row>
    <row r="41" spans="1:38" x14ac:dyDescent="0.25">
      <c r="A41" s="10" t="s">
        <v>43</v>
      </c>
      <c r="B41" s="68">
        <v>2</v>
      </c>
      <c r="C41" s="129">
        <v>5.8283112092499696</v>
      </c>
      <c r="D41" s="97">
        <v>3.38628756465933E-2</v>
      </c>
      <c r="E41" s="98">
        <v>100</v>
      </c>
      <c r="F41" s="97">
        <v>0</v>
      </c>
      <c r="G41" s="129">
        <v>98.179473413428994</v>
      </c>
      <c r="H41" s="99">
        <v>1.1249685328950201</v>
      </c>
      <c r="I41" s="129">
        <v>85.222599876167806</v>
      </c>
      <c r="J41" s="97">
        <v>2.6720318933328699</v>
      </c>
      <c r="K41" s="129">
        <v>99.347581146036504</v>
      </c>
      <c r="L41" s="97">
        <v>0.65575007436490396</v>
      </c>
      <c r="M41" s="129">
        <v>100</v>
      </c>
      <c r="N41" s="97">
        <v>0</v>
      </c>
      <c r="O41" s="98">
        <v>97.595057740219403</v>
      </c>
      <c r="P41" s="99">
        <v>0.975883525141233</v>
      </c>
      <c r="Q41" s="101"/>
      <c r="R41" s="104"/>
      <c r="S41" s="104"/>
      <c r="T41" s="105"/>
      <c r="U41" s="100"/>
      <c r="V41" s="100"/>
      <c r="W41" s="100"/>
      <c r="X41" s="100"/>
      <c r="Y41" s="100"/>
      <c r="Z41" s="100"/>
      <c r="AA41" s="100"/>
      <c r="AB41" s="100"/>
      <c r="AC41" s="100"/>
      <c r="AD41" s="100"/>
      <c r="AE41" s="100"/>
      <c r="AF41" s="100"/>
      <c r="AG41" s="100"/>
      <c r="AH41" s="100"/>
      <c r="AI41" s="100"/>
      <c r="AJ41" s="100"/>
      <c r="AK41" s="100"/>
      <c r="AL41" s="100"/>
    </row>
    <row r="42" spans="1:38" x14ac:dyDescent="0.25">
      <c r="A42" s="10" t="s">
        <v>44</v>
      </c>
      <c r="B42" s="68">
        <v>2</v>
      </c>
      <c r="C42" s="129">
        <v>4.4618916507929303</v>
      </c>
      <c r="D42" s="97">
        <v>0.29693189996969399</v>
      </c>
      <c r="E42" s="98">
        <v>93.847559792868694</v>
      </c>
      <c r="F42" s="97">
        <v>1.1902872291095399E-5</v>
      </c>
      <c r="G42" s="129">
        <v>65.222947670675396</v>
      </c>
      <c r="H42" s="99">
        <v>2.2188341826720898E-5</v>
      </c>
      <c r="I42" s="129">
        <v>67.700313778610195</v>
      </c>
      <c r="J42" s="97">
        <v>2.2641552622104499E-5</v>
      </c>
      <c r="K42" s="129">
        <v>78.856139579217697</v>
      </c>
      <c r="L42" s="97">
        <v>2.0612846274901801E-5</v>
      </c>
      <c r="M42" s="129">
        <v>81.283199741996995</v>
      </c>
      <c r="N42" s="97">
        <v>1.84485119661313E-5</v>
      </c>
      <c r="O42" s="98">
        <v>62.8874054581077</v>
      </c>
      <c r="P42" s="99">
        <v>2.3103044906513901E-5</v>
      </c>
      <c r="Q42" s="101"/>
      <c r="R42" s="104"/>
      <c r="S42" s="104"/>
      <c r="T42" s="105"/>
      <c r="U42" s="100"/>
      <c r="V42" s="100"/>
      <c r="W42" s="100"/>
      <c r="X42" s="100"/>
      <c r="Y42" s="100"/>
      <c r="Z42" s="100"/>
      <c r="AA42" s="100"/>
      <c r="AB42" s="100"/>
      <c r="AC42" s="100"/>
      <c r="AD42" s="100"/>
      <c r="AE42" s="100"/>
      <c r="AF42" s="100"/>
      <c r="AG42" s="100"/>
      <c r="AH42" s="100"/>
      <c r="AI42" s="100"/>
      <c r="AJ42" s="100"/>
      <c r="AK42" s="100"/>
      <c r="AL42" s="100"/>
    </row>
    <row r="43" spans="1:38" x14ac:dyDescent="0.25">
      <c r="A43" s="6" t="s">
        <v>45</v>
      </c>
      <c r="B43" s="68">
        <v>2</v>
      </c>
      <c r="C43" s="129">
        <v>4.7901391390764898</v>
      </c>
      <c r="D43" s="97">
        <v>4.9638453055008303E-2</v>
      </c>
      <c r="E43" s="98">
        <v>100</v>
      </c>
      <c r="F43" s="97">
        <v>0</v>
      </c>
      <c r="G43" s="129">
        <v>99.174285774358694</v>
      </c>
      <c r="H43" s="99">
        <v>5.28830774065066E-2</v>
      </c>
      <c r="I43" s="129" t="s">
        <v>494</v>
      </c>
      <c r="J43" s="97" t="s">
        <v>494</v>
      </c>
      <c r="K43" s="129">
        <v>98.311359037462495</v>
      </c>
      <c r="L43" s="97">
        <v>1.5349946856840001E-3</v>
      </c>
      <c r="M43" s="129">
        <v>99.708381386093507</v>
      </c>
      <c r="N43" s="97">
        <v>2.6643125741547801E-4</v>
      </c>
      <c r="O43" s="98">
        <v>96.750140704352702</v>
      </c>
      <c r="P43" s="99">
        <v>3.0226179744373498E-3</v>
      </c>
      <c r="Q43" s="101"/>
      <c r="R43" s="104"/>
      <c r="S43" s="104"/>
      <c r="T43" s="105"/>
      <c r="U43" s="100"/>
      <c r="V43" s="100"/>
      <c r="W43" s="100"/>
      <c r="X43" s="100"/>
      <c r="Y43" s="100"/>
      <c r="Z43" s="100"/>
      <c r="AA43" s="100"/>
      <c r="AB43" s="100"/>
      <c r="AC43" s="100"/>
      <c r="AD43" s="100"/>
      <c r="AE43" s="100"/>
      <c r="AF43" s="100"/>
      <c r="AG43" s="100"/>
      <c r="AH43" s="100"/>
      <c r="AI43" s="100"/>
      <c r="AJ43" s="100"/>
      <c r="AK43" s="100"/>
      <c r="AL43" s="100"/>
    </row>
    <row r="44" spans="1:38" x14ac:dyDescent="0.25">
      <c r="A44" s="6" t="s">
        <v>46</v>
      </c>
      <c r="B44" s="68">
        <v>2</v>
      </c>
      <c r="C44" s="129">
        <v>4.6970684739599502</v>
      </c>
      <c r="D44" s="97">
        <v>8.4669082110407703E-2</v>
      </c>
      <c r="E44" s="98">
        <v>97.999121950174896</v>
      </c>
      <c r="F44" s="97">
        <v>0.74054963586014499</v>
      </c>
      <c r="G44" s="129">
        <v>47.845183543589201</v>
      </c>
      <c r="H44" s="99">
        <v>3.10749992626367</v>
      </c>
      <c r="I44" s="129">
        <v>86.984865201254905</v>
      </c>
      <c r="J44" s="97">
        <v>1.7290492011799301</v>
      </c>
      <c r="K44" s="129">
        <v>78.409338475346402</v>
      </c>
      <c r="L44" s="97">
        <v>2.0034538862384799</v>
      </c>
      <c r="M44" s="129">
        <v>90.160335294387494</v>
      </c>
      <c r="N44" s="97">
        <v>1.7375277039213599</v>
      </c>
      <c r="O44" s="98">
        <v>45.623952439807901</v>
      </c>
      <c r="P44" s="99">
        <v>2.7411556915149902</v>
      </c>
      <c r="Q44" s="101"/>
      <c r="R44" s="104"/>
      <c r="S44" s="104"/>
      <c r="T44" s="105"/>
      <c r="U44" s="100"/>
      <c r="V44" s="100"/>
      <c r="W44" s="100"/>
      <c r="X44" s="100"/>
      <c r="Y44" s="100"/>
      <c r="Z44" s="100"/>
      <c r="AA44" s="100"/>
      <c r="AB44" s="100"/>
      <c r="AC44" s="100"/>
      <c r="AD44" s="100"/>
      <c r="AE44" s="100"/>
      <c r="AF44" s="100"/>
      <c r="AG44" s="100"/>
      <c r="AH44" s="100"/>
      <c r="AI44" s="100"/>
      <c r="AJ44" s="100"/>
      <c r="AK44" s="100"/>
      <c r="AL44" s="100"/>
    </row>
    <row r="45" spans="1:38" x14ac:dyDescent="0.25">
      <c r="A45" s="6" t="s">
        <v>113</v>
      </c>
      <c r="B45" s="68">
        <v>2</v>
      </c>
      <c r="C45" s="129">
        <v>5.5909285779642302</v>
      </c>
      <c r="D45" s="97">
        <v>5.98787209890322E-2</v>
      </c>
      <c r="E45" s="98">
        <v>99.622053384115205</v>
      </c>
      <c r="F45" s="97">
        <v>0.37808259441384701</v>
      </c>
      <c r="G45" s="129">
        <v>96.929466321810594</v>
      </c>
      <c r="H45" s="99">
        <v>1.1803466486007299</v>
      </c>
      <c r="I45" s="129">
        <v>93.2109956928484</v>
      </c>
      <c r="J45" s="97">
        <v>1.85422596695734</v>
      </c>
      <c r="K45" s="129">
        <v>90.6991520632711</v>
      </c>
      <c r="L45" s="97">
        <v>2.0837980837285</v>
      </c>
      <c r="M45" s="129">
        <v>98.4046666781516</v>
      </c>
      <c r="N45" s="97">
        <v>0.60451585885610104</v>
      </c>
      <c r="O45" s="98">
        <v>94.231407262773899</v>
      </c>
      <c r="P45" s="99">
        <v>1.52857362697151</v>
      </c>
      <c r="Q45" s="101"/>
      <c r="R45" s="104"/>
      <c r="S45" s="104"/>
      <c r="T45" s="105"/>
      <c r="U45" s="100"/>
      <c r="V45" s="100"/>
      <c r="W45" s="100"/>
      <c r="X45" s="100"/>
      <c r="Y45" s="100"/>
      <c r="Z45" s="100"/>
      <c r="AA45" s="100"/>
      <c r="AB45" s="100"/>
      <c r="AC45" s="100"/>
      <c r="AD45" s="100"/>
      <c r="AE45" s="100"/>
      <c r="AF45" s="100"/>
      <c r="AG45" s="100"/>
      <c r="AH45" s="100"/>
      <c r="AI45" s="100"/>
      <c r="AJ45" s="100"/>
      <c r="AK45" s="100"/>
      <c r="AL45" s="100"/>
    </row>
    <row r="46" spans="1:38" x14ac:dyDescent="0.25">
      <c r="A46" s="6" t="s">
        <v>47</v>
      </c>
      <c r="B46" s="68">
        <v>2</v>
      </c>
      <c r="C46" s="129">
        <v>5.4444789906090199</v>
      </c>
      <c r="D46" s="97">
        <v>7.7836255623562695E-2</v>
      </c>
      <c r="E46" s="98">
        <v>100</v>
      </c>
      <c r="F46" s="97">
        <v>0</v>
      </c>
      <c r="G46" s="129">
        <v>84.567347715182393</v>
      </c>
      <c r="H46" s="99">
        <v>2.69261322772843</v>
      </c>
      <c r="I46" s="129">
        <v>85.112506939369297</v>
      </c>
      <c r="J46" s="97">
        <v>2.6929860734840201</v>
      </c>
      <c r="K46" s="129">
        <v>92.959669800211302</v>
      </c>
      <c r="L46" s="97">
        <v>1.8874372072825101</v>
      </c>
      <c r="M46" s="129">
        <v>96.766049723435799</v>
      </c>
      <c r="N46" s="97">
        <v>1.1763223979486599</v>
      </c>
      <c r="O46" s="98">
        <v>89.825543217815294</v>
      </c>
      <c r="P46" s="99">
        <v>2.26155638278474</v>
      </c>
      <c r="Q46" s="101"/>
      <c r="R46" s="104"/>
      <c r="S46" s="104"/>
      <c r="T46" s="105"/>
      <c r="U46" s="100"/>
      <c r="V46" s="100"/>
      <c r="W46" s="100"/>
      <c r="X46" s="100"/>
      <c r="Y46" s="100"/>
      <c r="Z46" s="100"/>
      <c r="AA46" s="100"/>
      <c r="AB46" s="100"/>
      <c r="AC46" s="100"/>
      <c r="AD46" s="100"/>
      <c r="AE46" s="100"/>
      <c r="AF46" s="100"/>
      <c r="AG46" s="100"/>
      <c r="AH46" s="100"/>
      <c r="AI46" s="100"/>
      <c r="AJ46" s="100"/>
      <c r="AK46" s="100"/>
      <c r="AL46" s="100"/>
    </row>
    <row r="47" spans="1:38" x14ac:dyDescent="0.25">
      <c r="A47" s="10" t="s">
        <v>48</v>
      </c>
      <c r="B47" s="68">
        <v>2</v>
      </c>
      <c r="C47" s="129">
        <v>4.9095299518021402</v>
      </c>
      <c r="D47" s="97">
        <v>8.5785660895661198E-2</v>
      </c>
      <c r="E47" s="98">
        <v>93.457378919673303</v>
      </c>
      <c r="F47" s="97">
        <v>1.8542934330276799</v>
      </c>
      <c r="G47" s="129">
        <v>84.725721808804394</v>
      </c>
      <c r="H47" s="99">
        <v>2.64898425958248</v>
      </c>
      <c r="I47" s="129">
        <v>57.200952218311599</v>
      </c>
      <c r="J47" s="97">
        <v>3.2320814331610301</v>
      </c>
      <c r="K47" s="129">
        <v>91.927679396540697</v>
      </c>
      <c r="L47" s="97">
        <v>2.1694442492206099</v>
      </c>
      <c r="M47" s="129">
        <v>97.961571859420602</v>
      </c>
      <c r="N47" s="97">
        <v>1.0297005240547601</v>
      </c>
      <c r="O47" s="98">
        <v>70.578339407305194</v>
      </c>
      <c r="P47" s="99">
        <v>3.3109024640619</v>
      </c>
      <c r="Q47" s="101"/>
      <c r="R47" s="104"/>
      <c r="S47" s="104"/>
      <c r="T47" s="105"/>
      <c r="U47" s="100"/>
      <c r="V47" s="100"/>
      <c r="W47" s="100"/>
      <c r="X47" s="100"/>
      <c r="Y47" s="100"/>
      <c r="Z47" s="100"/>
      <c r="AA47" s="100"/>
      <c r="AB47" s="100"/>
      <c r="AC47" s="100"/>
      <c r="AD47" s="100"/>
      <c r="AE47" s="100"/>
      <c r="AF47" s="100"/>
      <c r="AG47" s="100"/>
      <c r="AH47" s="100"/>
      <c r="AI47" s="100"/>
      <c r="AJ47" s="100"/>
      <c r="AK47" s="100"/>
      <c r="AL47" s="100"/>
    </row>
    <row r="48" spans="1:38" x14ac:dyDescent="0.25">
      <c r="A48" s="10" t="s">
        <v>49</v>
      </c>
      <c r="B48" s="68">
        <v>2</v>
      </c>
      <c r="C48" s="129">
        <v>5.7592867112703496</v>
      </c>
      <c r="D48" s="97">
        <v>4.1584844316990201E-2</v>
      </c>
      <c r="E48" s="98">
        <v>100</v>
      </c>
      <c r="F48" s="97">
        <v>0</v>
      </c>
      <c r="G48" s="129">
        <v>93.064592353911806</v>
      </c>
      <c r="H48" s="99">
        <v>1.9162792742424799</v>
      </c>
      <c r="I48" s="129">
        <v>91.1177183325957</v>
      </c>
      <c r="J48" s="97">
        <v>2.3552694338019502</v>
      </c>
      <c r="K48" s="129">
        <v>100</v>
      </c>
      <c r="L48" s="97">
        <v>0</v>
      </c>
      <c r="M48" s="129">
        <v>100</v>
      </c>
      <c r="N48" s="97">
        <v>0</v>
      </c>
      <c r="O48" s="98">
        <v>91.794176836121594</v>
      </c>
      <c r="P48" s="99">
        <v>2.00029569508823</v>
      </c>
      <c r="Q48" s="101"/>
      <c r="R48" s="104"/>
      <c r="S48" s="104"/>
      <c r="T48" s="105"/>
      <c r="U48" s="100"/>
      <c r="V48" s="100"/>
      <c r="W48" s="100"/>
      <c r="X48" s="100"/>
      <c r="Y48" s="100"/>
      <c r="Z48" s="100"/>
      <c r="AA48" s="100"/>
      <c r="AB48" s="100"/>
      <c r="AC48" s="100"/>
      <c r="AD48" s="100"/>
      <c r="AE48" s="100"/>
      <c r="AF48" s="100"/>
      <c r="AG48" s="100"/>
      <c r="AH48" s="100"/>
      <c r="AI48" s="100"/>
      <c r="AJ48" s="100"/>
      <c r="AK48" s="100"/>
      <c r="AL48" s="100"/>
    </row>
    <row r="49" spans="1:38" x14ac:dyDescent="0.25">
      <c r="A49" s="10" t="s">
        <v>50</v>
      </c>
      <c r="B49" s="68">
        <v>2</v>
      </c>
      <c r="C49" s="129">
        <v>5.7591289718422098</v>
      </c>
      <c r="D49" s="97">
        <v>4.4436677859032402E-2</v>
      </c>
      <c r="E49" s="98">
        <v>99.356054883994702</v>
      </c>
      <c r="F49" s="97">
        <v>0.46565982498911601</v>
      </c>
      <c r="G49" s="129">
        <v>93.983669700885599</v>
      </c>
      <c r="H49" s="99">
        <v>1.50327759074057</v>
      </c>
      <c r="I49" s="129">
        <v>98.349246118345107</v>
      </c>
      <c r="J49" s="97">
        <v>0.75264617710056003</v>
      </c>
      <c r="K49" s="129">
        <v>97.433339284387003</v>
      </c>
      <c r="L49" s="97">
        <v>0.988120672710468</v>
      </c>
      <c r="M49" s="129">
        <v>99.344077583855096</v>
      </c>
      <c r="N49" s="97">
        <v>0.47442506226005599</v>
      </c>
      <c r="O49" s="98">
        <v>98.366369316508994</v>
      </c>
      <c r="P49" s="99">
        <v>0.74265126424864603</v>
      </c>
      <c r="Q49" s="101"/>
      <c r="R49" s="104"/>
      <c r="S49" s="104"/>
      <c r="T49" s="105"/>
      <c r="U49" s="100"/>
      <c r="V49" s="100"/>
      <c r="W49" s="100"/>
      <c r="X49" s="100"/>
      <c r="Y49" s="100"/>
      <c r="Z49" s="100"/>
      <c r="AA49" s="100"/>
      <c r="AB49" s="100"/>
      <c r="AC49" s="100"/>
      <c r="AD49" s="100"/>
      <c r="AE49" s="100"/>
      <c r="AF49" s="100"/>
      <c r="AG49" s="100"/>
      <c r="AH49" s="100"/>
      <c r="AI49" s="100"/>
      <c r="AJ49" s="100"/>
      <c r="AK49" s="100"/>
      <c r="AL49" s="100"/>
    </row>
    <row r="50" spans="1:38" x14ac:dyDescent="0.25">
      <c r="A50" s="6" t="s">
        <v>51</v>
      </c>
      <c r="B50" s="68">
        <v>2</v>
      </c>
      <c r="C50" s="129">
        <v>5.6343095725127004</v>
      </c>
      <c r="D50" s="97">
        <v>7.0935464691089994E-2</v>
      </c>
      <c r="E50" s="98">
        <v>100</v>
      </c>
      <c r="F50" s="97">
        <v>0</v>
      </c>
      <c r="G50" s="129">
        <v>98.407971087392397</v>
      </c>
      <c r="H50" s="99">
        <v>0.94181987600161399</v>
      </c>
      <c r="I50" s="129">
        <v>87.975377952804493</v>
      </c>
      <c r="J50" s="97">
        <v>2.3714794286923699</v>
      </c>
      <c r="K50" s="129">
        <v>93.309579470540299</v>
      </c>
      <c r="L50" s="97">
        <v>1.88347243118666</v>
      </c>
      <c r="M50" s="129">
        <v>99.201918995516607</v>
      </c>
      <c r="N50" s="97">
        <v>0.58500268731457705</v>
      </c>
      <c r="O50" s="98">
        <v>96.489574049890606</v>
      </c>
      <c r="P50" s="99">
        <v>1.3513577897996001</v>
      </c>
      <c r="Q50" s="101"/>
      <c r="R50" s="104"/>
      <c r="S50" s="104"/>
      <c r="T50" s="105"/>
      <c r="U50" s="100"/>
      <c r="V50" s="100"/>
      <c r="W50" s="100"/>
      <c r="X50" s="100"/>
      <c r="Y50" s="100"/>
      <c r="Z50" s="100"/>
      <c r="AA50" s="100"/>
      <c r="AB50" s="100"/>
      <c r="AC50" s="100"/>
      <c r="AD50" s="100"/>
      <c r="AE50" s="100"/>
      <c r="AF50" s="100"/>
      <c r="AG50" s="100"/>
      <c r="AH50" s="100"/>
      <c r="AI50" s="100"/>
      <c r="AJ50" s="100"/>
      <c r="AK50" s="100"/>
      <c r="AL50" s="100"/>
    </row>
    <row r="51" spans="1:38" x14ac:dyDescent="0.25">
      <c r="A51" s="12" t="s">
        <v>52</v>
      </c>
      <c r="B51" s="68">
        <v>2</v>
      </c>
      <c r="C51" s="129">
        <v>5.7824518767440001</v>
      </c>
      <c r="D51" s="97">
        <v>4.8105188620132001E-2</v>
      </c>
      <c r="E51" s="98">
        <v>99.557934746744905</v>
      </c>
      <c r="F51" s="97">
        <v>0.443006016262181</v>
      </c>
      <c r="G51" s="129">
        <v>99.562567466149105</v>
      </c>
      <c r="H51" s="99">
        <v>0.43817914629530502</v>
      </c>
      <c r="I51" s="129">
        <v>97.441124886327501</v>
      </c>
      <c r="J51" s="97">
        <v>1.15366663488113</v>
      </c>
      <c r="K51" s="129">
        <v>84.925608011557202</v>
      </c>
      <c r="L51" s="97">
        <v>2.4525577143052701</v>
      </c>
      <c r="M51" s="129">
        <v>98.512292517309007</v>
      </c>
      <c r="N51" s="97">
        <v>0.86284426554381799</v>
      </c>
      <c r="O51" s="98">
        <v>99.021322189091606</v>
      </c>
      <c r="P51" s="99">
        <v>0.69562556297379297</v>
      </c>
      <c r="Q51" s="101"/>
      <c r="R51" s="104"/>
      <c r="S51" s="104"/>
      <c r="T51" s="105"/>
      <c r="U51" s="100"/>
      <c r="V51" s="100"/>
      <c r="W51" s="100"/>
      <c r="X51" s="100"/>
      <c r="Y51" s="100"/>
      <c r="Z51" s="100"/>
      <c r="AA51" s="100"/>
      <c r="AB51" s="100"/>
      <c r="AC51" s="100"/>
      <c r="AD51" s="100"/>
      <c r="AE51" s="100"/>
      <c r="AF51" s="100"/>
      <c r="AG51" s="100"/>
      <c r="AH51" s="100"/>
      <c r="AI51" s="100"/>
      <c r="AJ51" s="100"/>
      <c r="AK51" s="100"/>
      <c r="AL51" s="100"/>
    </row>
    <row r="52" spans="1:38" x14ac:dyDescent="0.25">
      <c r="A52" s="10" t="s">
        <v>53</v>
      </c>
      <c r="B52" s="68">
        <v>2</v>
      </c>
      <c r="C52" s="129">
        <v>4.5143229977565502</v>
      </c>
      <c r="D52" s="97">
        <v>0.14494896855893799</v>
      </c>
      <c r="E52" s="98">
        <v>98.120499577631705</v>
      </c>
      <c r="F52" s="97">
        <v>7.4338973525892096E-2</v>
      </c>
      <c r="G52" s="129">
        <v>52.421678601202899</v>
      </c>
      <c r="H52" s="99">
        <v>2.2565235119213098</v>
      </c>
      <c r="I52" s="129">
        <v>95.460849274062994</v>
      </c>
      <c r="J52" s="97">
        <v>0.177171292438461</v>
      </c>
      <c r="K52" s="129">
        <v>77.841923995345994</v>
      </c>
      <c r="L52" s="97">
        <v>1.6605066574634599</v>
      </c>
      <c r="M52" s="129">
        <v>82.015032519916801</v>
      </c>
      <c r="N52" s="97">
        <v>0.69737356943102202</v>
      </c>
      <c r="O52" s="98">
        <v>46.204740023644902</v>
      </c>
      <c r="P52" s="99">
        <v>3.10155423586539</v>
      </c>
      <c r="Q52" s="101"/>
      <c r="R52" s="104"/>
      <c r="S52" s="104"/>
      <c r="T52" s="105"/>
      <c r="U52" s="100"/>
      <c r="V52" s="100"/>
      <c r="W52" s="100"/>
      <c r="X52" s="100"/>
      <c r="Y52" s="100"/>
      <c r="Z52" s="100"/>
      <c r="AA52" s="100"/>
      <c r="AB52" s="100"/>
      <c r="AC52" s="100"/>
      <c r="AD52" s="100"/>
      <c r="AE52" s="100"/>
      <c r="AF52" s="100"/>
      <c r="AG52" s="100"/>
      <c r="AH52" s="100"/>
      <c r="AI52" s="100"/>
      <c r="AJ52" s="100"/>
      <c r="AK52" s="100"/>
      <c r="AL52" s="100"/>
    </row>
    <row r="53" spans="1:38" x14ac:dyDescent="0.25">
      <c r="A53" s="10" t="s">
        <v>54</v>
      </c>
      <c r="B53" s="68">
        <v>2</v>
      </c>
      <c r="C53" s="129">
        <v>5.3626661924667998</v>
      </c>
      <c r="D53" s="97">
        <v>5.3712852883778403E-2</v>
      </c>
      <c r="E53" s="98">
        <v>99.4566950520327</v>
      </c>
      <c r="F53" s="97">
        <v>0.54326511011629597</v>
      </c>
      <c r="G53" s="129">
        <v>90.465203869886594</v>
      </c>
      <c r="H53" s="99">
        <v>1.83386976281534</v>
      </c>
      <c r="I53" s="129">
        <v>79.045049335602698</v>
      </c>
      <c r="J53" s="97">
        <v>2.6290960371664802</v>
      </c>
      <c r="K53" s="129">
        <v>97.888255314711301</v>
      </c>
      <c r="L53" s="97">
        <v>0.95965597138108605</v>
      </c>
      <c r="M53" s="129">
        <v>98.785726398558495</v>
      </c>
      <c r="N53" s="97">
        <v>0.70605578975303096</v>
      </c>
      <c r="O53" s="98">
        <v>70.769115149535494</v>
      </c>
      <c r="P53" s="99">
        <v>2.9936251712925199</v>
      </c>
      <c r="Q53" s="101"/>
      <c r="R53" s="104"/>
      <c r="S53" s="104"/>
      <c r="T53" s="105"/>
      <c r="U53" s="100"/>
      <c r="V53" s="100"/>
      <c r="W53" s="100"/>
      <c r="X53" s="100"/>
      <c r="Y53" s="100"/>
      <c r="Z53" s="100"/>
      <c r="AA53" s="100"/>
      <c r="AB53" s="100"/>
      <c r="AC53" s="100"/>
      <c r="AD53" s="100"/>
      <c r="AE53" s="100"/>
      <c r="AF53" s="100"/>
      <c r="AG53" s="100"/>
      <c r="AH53" s="100"/>
      <c r="AI53" s="100"/>
      <c r="AJ53" s="100"/>
      <c r="AK53" s="100"/>
      <c r="AL53" s="100"/>
    </row>
    <row r="54" spans="1:38" x14ac:dyDescent="0.25">
      <c r="A54" s="10" t="s">
        <v>55</v>
      </c>
      <c r="B54" s="68">
        <v>2</v>
      </c>
      <c r="C54" s="129">
        <v>4.0373175913854897</v>
      </c>
      <c r="D54" s="97">
        <v>9.6568847760096999E-2</v>
      </c>
      <c r="E54" s="98">
        <v>100</v>
      </c>
      <c r="F54" s="97">
        <v>0</v>
      </c>
      <c r="G54" s="129">
        <v>54.039222133771602</v>
      </c>
      <c r="H54" s="99">
        <v>3.53847281752634</v>
      </c>
      <c r="I54" s="129">
        <v>27.399382552759601</v>
      </c>
      <c r="J54" s="97">
        <v>3.0945252965765002</v>
      </c>
      <c r="K54" s="129">
        <v>89.734714238092096</v>
      </c>
      <c r="L54" s="97">
        <v>2.3211367631614199</v>
      </c>
      <c r="M54" s="129">
        <v>87.708331764395496</v>
      </c>
      <c r="N54" s="97">
        <v>2.4468138020449799</v>
      </c>
      <c r="O54" s="98">
        <v>49.209149224616802</v>
      </c>
      <c r="P54" s="99">
        <v>3.8982034207943599</v>
      </c>
      <c r="Q54" s="101"/>
      <c r="R54" s="104"/>
      <c r="S54" s="104"/>
      <c r="T54" s="105"/>
      <c r="U54" s="100"/>
      <c r="V54" s="100"/>
      <c r="W54" s="100"/>
      <c r="X54" s="100"/>
      <c r="Y54" s="100"/>
      <c r="Z54" s="100"/>
      <c r="AA54" s="100"/>
      <c r="AB54" s="100"/>
      <c r="AC54" s="100"/>
      <c r="AD54" s="100"/>
      <c r="AE54" s="100"/>
      <c r="AF54" s="100"/>
      <c r="AG54" s="100"/>
      <c r="AH54" s="100"/>
      <c r="AI54" s="100"/>
      <c r="AJ54" s="100"/>
      <c r="AK54" s="100"/>
      <c r="AL54" s="100"/>
    </row>
    <row r="55" spans="1:38" x14ac:dyDescent="0.25">
      <c r="A55" s="10" t="s">
        <v>56</v>
      </c>
      <c r="B55" s="68">
        <v>2</v>
      </c>
      <c r="C55" s="129">
        <v>5.46244688849381</v>
      </c>
      <c r="D55" s="97">
        <v>5.6829581298954497E-2</v>
      </c>
      <c r="E55" s="98">
        <v>99.957161275593506</v>
      </c>
      <c r="F55" s="97">
        <v>4.2873668749799802E-2</v>
      </c>
      <c r="G55" s="129">
        <v>74.022397976119805</v>
      </c>
      <c r="H55" s="99">
        <v>2.5015210562080101</v>
      </c>
      <c r="I55" s="129">
        <v>92.6258955815847</v>
      </c>
      <c r="J55" s="97">
        <v>1.6249163672701199</v>
      </c>
      <c r="K55" s="129">
        <v>90.273898569559606</v>
      </c>
      <c r="L55" s="97">
        <v>1.8788755611771599</v>
      </c>
      <c r="M55" s="129">
        <v>98.690414090527497</v>
      </c>
      <c r="N55" s="97">
        <v>0.89350551550774504</v>
      </c>
      <c r="O55" s="98">
        <v>89.526778083900496</v>
      </c>
      <c r="P55" s="99">
        <v>1.91072599893474</v>
      </c>
      <c r="Q55" s="101"/>
      <c r="R55" s="104"/>
      <c r="S55" s="104"/>
      <c r="T55" s="105"/>
      <c r="U55" s="100"/>
      <c r="V55" s="100"/>
      <c r="W55" s="100"/>
      <c r="X55" s="100"/>
      <c r="Y55" s="100"/>
      <c r="Z55" s="100"/>
      <c r="AA55" s="100"/>
      <c r="AB55" s="100"/>
      <c r="AC55" s="100"/>
      <c r="AD55" s="100"/>
      <c r="AE55" s="100"/>
      <c r="AF55" s="100"/>
      <c r="AG55" s="100"/>
      <c r="AH55" s="100"/>
      <c r="AI55" s="100"/>
      <c r="AJ55" s="100"/>
      <c r="AK55" s="100"/>
      <c r="AL55" s="100"/>
    </row>
    <row r="56" spans="1:38" x14ac:dyDescent="0.25">
      <c r="A56" s="10" t="s">
        <v>57</v>
      </c>
      <c r="B56" s="68">
        <v>2</v>
      </c>
      <c r="C56" s="129">
        <v>4.4401645144282398</v>
      </c>
      <c r="D56" s="97">
        <v>0.106177833824064</v>
      </c>
      <c r="E56" s="98">
        <v>77.767225569001596</v>
      </c>
      <c r="F56" s="97">
        <v>2.6059869595876299</v>
      </c>
      <c r="G56" s="129">
        <v>77.554541841523005</v>
      </c>
      <c r="H56" s="99">
        <v>2.6651763739852399</v>
      </c>
      <c r="I56" s="129">
        <v>40.3486887533494</v>
      </c>
      <c r="J56" s="97">
        <v>3.2828445812982898</v>
      </c>
      <c r="K56" s="129">
        <v>86.050608700213999</v>
      </c>
      <c r="L56" s="97">
        <v>1.85919575706056</v>
      </c>
      <c r="M56" s="129">
        <v>93.235339918317905</v>
      </c>
      <c r="N56" s="97">
        <v>1.29023878691123</v>
      </c>
      <c r="O56" s="98">
        <v>68.161710738920803</v>
      </c>
      <c r="P56" s="99">
        <v>2.9063240338755798</v>
      </c>
      <c r="Q56" s="101"/>
      <c r="R56" s="104"/>
      <c r="S56" s="104"/>
      <c r="T56" s="105"/>
      <c r="U56" s="100"/>
      <c r="V56" s="100"/>
      <c r="W56" s="100"/>
      <c r="X56" s="100"/>
      <c r="Y56" s="100"/>
      <c r="Z56" s="100"/>
      <c r="AA56" s="100"/>
      <c r="AB56" s="100"/>
      <c r="AC56" s="100"/>
      <c r="AD56" s="100"/>
      <c r="AE56" s="100"/>
      <c r="AF56" s="100"/>
      <c r="AG56" s="100"/>
      <c r="AH56" s="100"/>
      <c r="AI56" s="100"/>
      <c r="AJ56" s="100"/>
      <c r="AK56" s="100"/>
      <c r="AL56" s="100"/>
    </row>
    <row r="57" spans="1:38" x14ac:dyDescent="0.25">
      <c r="A57" s="10" t="s">
        <v>58</v>
      </c>
      <c r="B57" s="68">
        <v>2</v>
      </c>
      <c r="C57" s="129">
        <v>4.9297543869603198</v>
      </c>
      <c r="D57" s="97">
        <v>8.3533640399417894E-2</v>
      </c>
      <c r="E57" s="98">
        <v>97.413633988301797</v>
      </c>
      <c r="F57" s="97">
        <v>1.32790157969108</v>
      </c>
      <c r="G57" s="129">
        <v>93.915273289202204</v>
      </c>
      <c r="H57" s="99">
        <v>1.93336315320772</v>
      </c>
      <c r="I57" s="129">
        <v>68.245502040991497</v>
      </c>
      <c r="J57" s="97">
        <v>3.7810382197215699</v>
      </c>
      <c r="K57" s="129">
        <v>98.8315838464367</v>
      </c>
      <c r="L57" s="97">
        <v>0.83934715619065303</v>
      </c>
      <c r="M57" s="129">
        <v>94.120585204460397</v>
      </c>
      <c r="N57" s="97">
        <v>2.1628044222489802</v>
      </c>
      <c r="O57" s="98">
        <v>47.098808254619698</v>
      </c>
      <c r="P57" s="99">
        <v>4.4190298553215497</v>
      </c>
      <c r="Q57" s="101"/>
      <c r="R57" s="104"/>
      <c r="S57" s="104"/>
      <c r="T57" s="105"/>
      <c r="U57" s="100"/>
      <c r="V57" s="100"/>
      <c r="W57" s="100"/>
      <c r="X57" s="100"/>
      <c r="Y57" s="100"/>
      <c r="Z57" s="100"/>
      <c r="AA57" s="100"/>
      <c r="AB57" s="100"/>
      <c r="AC57" s="100"/>
      <c r="AD57" s="100"/>
      <c r="AE57" s="100"/>
      <c r="AF57" s="100"/>
      <c r="AG57" s="100"/>
      <c r="AH57" s="100"/>
      <c r="AI57" s="100"/>
      <c r="AJ57" s="100"/>
      <c r="AK57" s="100"/>
      <c r="AL57" s="100"/>
    </row>
    <row r="58" spans="1:38" x14ac:dyDescent="0.25">
      <c r="A58" s="10" t="s">
        <v>59</v>
      </c>
      <c r="B58" s="68">
        <v>2</v>
      </c>
      <c r="C58" s="129">
        <v>5.31326851971723</v>
      </c>
      <c r="D58" s="97">
        <v>0.11457851576957701</v>
      </c>
      <c r="E58" s="98">
        <v>99.526056515048495</v>
      </c>
      <c r="F58" s="97">
        <v>0.474485703869585</v>
      </c>
      <c r="G58" s="129">
        <v>88.277275448950405</v>
      </c>
      <c r="H58" s="99">
        <v>2.0500048630336098</v>
      </c>
      <c r="I58" s="129">
        <v>79.730046328395304</v>
      </c>
      <c r="J58" s="97">
        <v>2.98840399197646</v>
      </c>
      <c r="K58" s="129">
        <v>89.882276500298204</v>
      </c>
      <c r="L58" s="97">
        <v>1.9794968646820501</v>
      </c>
      <c r="M58" s="129">
        <v>96.861362606807006</v>
      </c>
      <c r="N58" s="97">
        <v>1.3449185416763401</v>
      </c>
      <c r="O58" s="98">
        <v>83.937744856740395</v>
      </c>
      <c r="P58" s="99">
        <v>2.7199736208406899</v>
      </c>
      <c r="Q58" s="101"/>
      <c r="R58" s="104"/>
      <c r="S58" s="104"/>
      <c r="T58" s="105"/>
      <c r="U58" s="100"/>
      <c r="V58" s="100"/>
      <c r="W58" s="100"/>
      <c r="X58" s="100"/>
      <c r="Y58" s="100"/>
      <c r="Z58" s="100"/>
      <c r="AA58" s="100"/>
      <c r="AB58" s="100"/>
      <c r="AC58" s="100"/>
      <c r="AD58" s="100"/>
      <c r="AE58" s="100"/>
      <c r="AF58" s="100"/>
      <c r="AG58" s="100"/>
      <c r="AH58" s="100"/>
      <c r="AI58" s="100"/>
      <c r="AJ58" s="100"/>
      <c r="AK58" s="100"/>
      <c r="AL58" s="100"/>
    </row>
    <row r="59" spans="1:38" x14ac:dyDescent="0.25">
      <c r="A59" s="10" t="s">
        <v>60</v>
      </c>
      <c r="B59" s="68">
        <v>2</v>
      </c>
      <c r="C59" s="129">
        <v>5.7730034962400998</v>
      </c>
      <c r="D59" s="97">
        <v>4.6530004655072302E-2</v>
      </c>
      <c r="E59" s="98">
        <v>100</v>
      </c>
      <c r="F59" s="97">
        <v>0</v>
      </c>
      <c r="G59" s="129">
        <v>95.163723672398703</v>
      </c>
      <c r="H59" s="99">
        <v>1.58962762645996</v>
      </c>
      <c r="I59" s="129">
        <v>97.667301210015196</v>
      </c>
      <c r="J59" s="97">
        <v>1.4809767209178</v>
      </c>
      <c r="K59" s="129">
        <v>98.905975724677702</v>
      </c>
      <c r="L59" s="97">
        <v>0.77253395882068598</v>
      </c>
      <c r="M59" s="129">
        <v>99.461109890665298</v>
      </c>
      <c r="N59" s="97">
        <v>0.53873728121697495</v>
      </c>
      <c r="O59" s="98">
        <v>90.680311828150593</v>
      </c>
      <c r="P59" s="99">
        <v>2.8060063777133899</v>
      </c>
      <c r="Q59" s="101"/>
      <c r="R59" s="104"/>
      <c r="S59" s="104"/>
      <c r="T59" s="105"/>
      <c r="U59" s="100"/>
      <c r="V59" s="100"/>
      <c r="W59" s="100"/>
      <c r="X59" s="100"/>
      <c r="Y59" s="100"/>
      <c r="Z59" s="100"/>
      <c r="AA59" s="100"/>
      <c r="AB59" s="100"/>
      <c r="AC59" s="100"/>
      <c r="AD59" s="100"/>
      <c r="AE59" s="100"/>
      <c r="AF59" s="100"/>
      <c r="AG59" s="100"/>
      <c r="AH59" s="100"/>
      <c r="AI59" s="100"/>
      <c r="AJ59" s="100"/>
      <c r="AK59" s="100"/>
      <c r="AL59" s="100"/>
    </row>
    <row r="60" spans="1:38" x14ac:dyDescent="0.25">
      <c r="A60" s="10" t="s">
        <v>61</v>
      </c>
      <c r="B60" s="68">
        <v>2</v>
      </c>
      <c r="C60" s="129">
        <v>4.6147679612671197</v>
      </c>
      <c r="D60" s="97">
        <v>0.17834176793029199</v>
      </c>
      <c r="E60" s="98">
        <v>100</v>
      </c>
      <c r="F60" s="97">
        <v>0</v>
      </c>
      <c r="G60" s="129">
        <v>57.575783583169503</v>
      </c>
      <c r="H60" s="99">
        <v>5.5896969116911404</v>
      </c>
      <c r="I60" s="129">
        <v>73.564091609410994</v>
      </c>
      <c r="J60" s="97">
        <v>4.3430213016534296</v>
      </c>
      <c r="K60" s="129">
        <v>88.822136372573397</v>
      </c>
      <c r="L60" s="97">
        <v>3.1325820166489899</v>
      </c>
      <c r="M60" s="129">
        <v>93.452008369235301</v>
      </c>
      <c r="N60" s="97">
        <v>2.3887499095228701</v>
      </c>
      <c r="O60" s="98">
        <v>52.880338017468901</v>
      </c>
      <c r="P60" s="99">
        <v>4.24093827278306</v>
      </c>
      <c r="Q60" s="101"/>
      <c r="R60" s="104"/>
      <c r="S60" s="104"/>
      <c r="T60" s="105"/>
      <c r="U60" s="100"/>
      <c r="V60" s="100"/>
      <c r="W60" s="100"/>
      <c r="X60" s="100"/>
      <c r="Y60" s="100"/>
      <c r="Z60" s="100"/>
      <c r="AA60" s="100"/>
      <c r="AB60" s="100"/>
      <c r="AC60" s="100"/>
      <c r="AD60" s="100"/>
      <c r="AE60" s="100"/>
      <c r="AF60" s="100"/>
      <c r="AG60" s="100"/>
      <c r="AH60" s="100"/>
      <c r="AI60" s="100"/>
      <c r="AJ60" s="100"/>
      <c r="AK60" s="100"/>
      <c r="AL60" s="100"/>
    </row>
    <row r="61" spans="1:38" x14ac:dyDescent="0.25">
      <c r="A61" s="6" t="s">
        <v>62</v>
      </c>
      <c r="B61" s="68">
        <v>2</v>
      </c>
      <c r="C61" s="129">
        <v>5.8448282528102702</v>
      </c>
      <c r="D61" s="97">
        <v>4.5992335779620697E-2</v>
      </c>
      <c r="E61" s="98">
        <v>98.177428328442403</v>
      </c>
      <c r="F61" s="97">
        <v>0.90875897187529997</v>
      </c>
      <c r="G61" s="129">
        <v>96.729152457191205</v>
      </c>
      <c r="H61" s="99">
        <v>1.24483383770851</v>
      </c>
      <c r="I61" s="129">
        <v>98.619678933688604</v>
      </c>
      <c r="J61" s="97">
        <v>0.79473729095736001</v>
      </c>
      <c r="K61" s="129">
        <v>98.742028020449297</v>
      </c>
      <c r="L61" s="97">
        <v>0.82449939375325398</v>
      </c>
      <c r="M61" s="129">
        <v>99.510195198977499</v>
      </c>
      <c r="N61" s="97">
        <v>0.48872566634433601</v>
      </c>
      <c r="O61" s="98">
        <v>93.971871965025301</v>
      </c>
      <c r="P61" s="97">
        <v>1.61658014033945</v>
      </c>
      <c r="Q61" s="101"/>
      <c r="R61" s="104"/>
      <c r="S61" s="104"/>
      <c r="T61" s="105"/>
      <c r="U61" s="100"/>
      <c r="V61" s="100"/>
      <c r="W61" s="100"/>
      <c r="X61" s="100"/>
      <c r="Y61" s="100"/>
      <c r="Z61" s="100"/>
      <c r="AA61" s="100"/>
      <c r="AB61" s="100"/>
      <c r="AC61" s="100"/>
      <c r="AD61" s="100"/>
      <c r="AE61" s="100"/>
      <c r="AF61" s="100"/>
      <c r="AG61" s="100"/>
      <c r="AH61" s="100"/>
      <c r="AI61" s="100"/>
      <c r="AJ61" s="100"/>
      <c r="AK61" s="100"/>
      <c r="AL61" s="100"/>
    </row>
    <row r="62" spans="1:38" x14ac:dyDescent="0.25">
      <c r="A62" s="10" t="s">
        <v>63</v>
      </c>
      <c r="B62" s="68">
        <v>2</v>
      </c>
      <c r="C62" s="129">
        <v>5.69288765206307</v>
      </c>
      <c r="D62" s="97">
        <v>3.9504557881307398E-2</v>
      </c>
      <c r="E62" s="98">
        <v>100</v>
      </c>
      <c r="F62" s="97">
        <v>0</v>
      </c>
      <c r="G62" s="129">
        <v>96.770675105436098</v>
      </c>
      <c r="H62" s="99">
        <v>1.3159698673440099</v>
      </c>
      <c r="I62" s="129">
        <v>98.986750702668999</v>
      </c>
      <c r="J62" s="97">
        <v>0.71814548234606501</v>
      </c>
      <c r="K62" s="129">
        <v>77.357175283159805</v>
      </c>
      <c r="L62" s="97">
        <v>3.04437959187397</v>
      </c>
      <c r="M62" s="129">
        <v>98.943353237547797</v>
      </c>
      <c r="N62" s="97">
        <v>0.70626154463799795</v>
      </c>
      <c r="O62" s="98">
        <v>95.642336316953802</v>
      </c>
      <c r="P62" s="97">
        <v>1.4613832702974601</v>
      </c>
      <c r="Q62" s="101"/>
      <c r="R62" s="104"/>
      <c r="S62" s="104"/>
      <c r="T62" s="105"/>
      <c r="U62" s="100"/>
      <c r="V62" s="100"/>
      <c r="W62" s="100"/>
      <c r="X62" s="100"/>
      <c r="Y62" s="100"/>
      <c r="Z62" s="100"/>
      <c r="AA62" s="100"/>
      <c r="AB62" s="100"/>
      <c r="AC62" s="100"/>
      <c r="AD62" s="100"/>
      <c r="AE62" s="100"/>
      <c r="AF62" s="100"/>
      <c r="AG62" s="100"/>
      <c r="AH62" s="100"/>
      <c r="AI62" s="100"/>
      <c r="AJ62" s="100"/>
      <c r="AK62" s="100"/>
      <c r="AL62" s="100"/>
    </row>
    <row r="63" spans="1:38" ht="13" x14ac:dyDescent="0.25">
      <c r="A63" s="14" t="s">
        <v>114</v>
      </c>
      <c r="B63" s="106">
        <v>2</v>
      </c>
      <c r="C63" s="15">
        <v>4.7965416319716798</v>
      </c>
      <c r="D63" s="16">
        <v>2.1713087836343899E-2</v>
      </c>
      <c r="E63" s="15">
        <v>95.986764426891398</v>
      </c>
      <c r="F63" s="16">
        <v>0.26502064466699399</v>
      </c>
      <c r="G63" s="15">
        <v>77.518182929948495</v>
      </c>
      <c r="H63" s="16">
        <v>0.57991464492456601</v>
      </c>
      <c r="I63" s="15">
        <v>66.080662374191405</v>
      </c>
      <c r="J63" s="16">
        <v>0.66845349966224299</v>
      </c>
      <c r="K63" s="15">
        <v>88.638712777973595</v>
      </c>
      <c r="L63" s="16">
        <v>0.45304473920934601</v>
      </c>
      <c r="M63" s="15">
        <v>90.424614379405</v>
      </c>
      <c r="N63" s="16">
        <v>0.45383311996512798</v>
      </c>
      <c r="O63" s="15">
        <v>65.242664212000406</v>
      </c>
      <c r="P63" s="16">
        <v>0.61864389157253996</v>
      </c>
      <c r="Q63" s="101"/>
      <c r="R63" s="104"/>
      <c r="S63" s="104"/>
      <c r="T63" s="105"/>
      <c r="U63" s="100"/>
      <c r="V63" s="100"/>
      <c r="W63" s="100"/>
      <c r="X63" s="100"/>
      <c r="Y63" s="100"/>
      <c r="Z63" s="100"/>
      <c r="AA63" s="100"/>
      <c r="AB63" s="100"/>
      <c r="AC63" s="100"/>
      <c r="AD63" s="100"/>
      <c r="AE63" s="100"/>
      <c r="AF63" s="100"/>
      <c r="AG63" s="100"/>
      <c r="AH63" s="100"/>
      <c r="AI63" s="100"/>
      <c r="AJ63" s="100"/>
      <c r="AK63" s="100"/>
      <c r="AL63" s="100"/>
    </row>
    <row r="64" spans="1:38" ht="13" x14ac:dyDescent="0.25">
      <c r="A64" s="18" t="s">
        <v>115</v>
      </c>
      <c r="B64" s="107">
        <v>2</v>
      </c>
      <c r="C64" s="19">
        <v>4.8033514089320901</v>
      </c>
      <c r="D64" s="20">
        <v>3.1820213568371399E-2</v>
      </c>
      <c r="E64" s="19">
        <v>94.759267199219707</v>
      </c>
      <c r="F64" s="20">
        <v>0.74608857564870401</v>
      </c>
      <c r="G64" s="19">
        <v>67.884396730791707</v>
      </c>
      <c r="H64" s="20">
        <v>1.0850516985516001</v>
      </c>
      <c r="I64" s="19">
        <v>65.056403031086504</v>
      </c>
      <c r="J64" s="20">
        <v>1.1996770350155801</v>
      </c>
      <c r="K64" s="19">
        <v>87.582353780277202</v>
      </c>
      <c r="L64" s="20">
        <v>0.95146729960187504</v>
      </c>
      <c r="M64" s="19">
        <v>89.533718774068106</v>
      </c>
      <c r="N64" s="20">
        <v>0.88873741799795003</v>
      </c>
      <c r="O64" s="19">
        <v>62.184704970440698</v>
      </c>
      <c r="P64" s="20">
        <v>1.03685258230185</v>
      </c>
      <c r="Q64" s="101"/>
      <c r="R64" s="104"/>
      <c r="S64" s="104"/>
      <c r="T64" s="105"/>
      <c r="U64" s="100"/>
      <c r="V64" s="100"/>
      <c r="W64" s="100"/>
      <c r="X64" s="100"/>
      <c r="Y64" s="100"/>
      <c r="Z64" s="100"/>
      <c r="AA64" s="100"/>
      <c r="AB64" s="100"/>
      <c r="AC64" s="100"/>
      <c r="AD64" s="100"/>
      <c r="AE64" s="100"/>
      <c r="AF64" s="100"/>
      <c r="AG64" s="100"/>
      <c r="AH64" s="100"/>
      <c r="AI64" s="100"/>
      <c r="AJ64" s="100"/>
      <c r="AK64" s="100"/>
      <c r="AL64" s="100"/>
    </row>
    <row r="65" spans="1:38" ht="13" x14ac:dyDescent="0.25">
      <c r="A65" s="22" t="s">
        <v>116</v>
      </c>
      <c r="B65" s="109">
        <v>2</v>
      </c>
      <c r="C65" s="23">
        <v>5.0643554410181597</v>
      </c>
      <c r="D65" s="24">
        <v>1.5087674835998601E-2</v>
      </c>
      <c r="E65" s="23">
        <v>97.304145175871298</v>
      </c>
      <c r="F65" s="24">
        <v>0.155245536667898</v>
      </c>
      <c r="G65" s="23">
        <v>81.866321525112994</v>
      </c>
      <c r="H65" s="24">
        <v>0.35631180653389399</v>
      </c>
      <c r="I65" s="23">
        <v>77.155954975732797</v>
      </c>
      <c r="J65" s="24">
        <v>0.40846737284936402</v>
      </c>
      <c r="K65" s="23">
        <v>90.134638845765906</v>
      </c>
      <c r="L65" s="24">
        <v>0.28336141063972398</v>
      </c>
      <c r="M65" s="23">
        <v>93.033640141054505</v>
      </c>
      <c r="N65" s="24">
        <v>0.26086011832650202</v>
      </c>
      <c r="O65" s="23">
        <v>74.419203552699798</v>
      </c>
      <c r="P65" s="24">
        <v>0.382640353457673</v>
      </c>
      <c r="Q65" s="101"/>
      <c r="R65" s="104"/>
      <c r="S65" s="104"/>
      <c r="T65" s="105"/>
      <c r="U65" s="100"/>
      <c r="V65" s="100"/>
      <c r="W65" s="100"/>
      <c r="X65" s="100"/>
      <c r="Y65" s="100"/>
      <c r="Z65" s="100"/>
      <c r="AA65" s="100"/>
      <c r="AB65" s="100"/>
      <c r="AC65" s="100"/>
      <c r="AD65" s="100"/>
      <c r="AE65" s="100"/>
      <c r="AF65" s="100"/>
      <c r="AG65" s="100"/>
      <c r="AH65" s="100"/>
      <c r="AI65" s="100"/>
      <c r="AJ65" s="100"/>
      <c r="AK65" s="100"/>
      <c r="AL65" s="100"/>
    </row>
    <row r="66" spans="1:38" x14ac:dyDescent="0.25">
      <c r="A66" s="26" t="s">
        <v>117</v>
      </c>
      <c r="B66" s="68">
        <v>2</v>
      </c>
      <c r="C66" s="7">
        <v>4.6340814680408799</v>
      </c>
      <c r="D66" s="8">
        <v>0.16094860603278599</v>
      </c>
      <c r="E66" s="7">
        <v>100</v>
      </c>
      <c r="F66" s="8">
        <v>0</v>
      </c>
      <c r="G66" s="7">
        <v>67.713573236133001</v>
      </c>
      <c r="H66" s="8">
        <v>6.4128145214133196</v>
      </c>
      <c r="I66" s="7">
        <v>74.3749737627614</v>
      </c>
      <c r="J66" s="8">
        <v>5.2396715441023796</v>
      </c>
      <c r="K66" s="7">
        <v>77.4035456234554</v>
      </c>
      <c r="L66" s="8">
        <v>5.6907909859411197</v>
      </c>
      <c r="M66" s="7">
        <v>84.109177776907302</v>
      </c>
      <c r="N66" s="8">
        <v>5.1044517444102198</v>
      </c>
      <c r="O66" s="7">
        <v>72.6121254471513</v>
      </c>
      <c r="P66" s="8">
        <v>5.8597738067687599</v>
      </c>
      <c r="Q66" s="101"/>
      <c r="R66" s="104"/>
      <c r="S66" s="104"/>
      <c r="T66" s="105"/>
      <c r="U66" s="100"/>
      <c r="V66" s="100"/>
      <c r="W66" s="100"/>
      <c r="X66" s="100"/>
      <c r="Y66" s="100"/>
      <c r="Z66" s="100"/>
      <c r="AA66" s="100"/>
      <c r="AB66" s="100"/>
      <c r="AC66" s="100"/>
      <c r="AD66" s="100"/>
      <c r="AE66" s="100"/>
      <c r="AF66" s="100"/>
      <c r="AG66" s="100"/>
      <c r="AH66" s="100"/>
      <c r="AI66" s="100"/>
      <c r="AJ66" s="100"/>
      <c r="AK66" s="100"/>
      <c r="AL66" s="100"/>
    </row>
    <row r="67" spans="1:38" x14ac:dyDescent="0.25">
      <c r="A67" s="26" t="s">
        <v>118</v>
      </c>
      <c r="B67" s="68">
        <v>2</v>
      </c>
      <c r="C67" s="7">
        <v>5.2760973353446703</v>
      </c>
      <c r="D67" s="8">
        <v>0.16809721327001301</v>
      </c>
      <c r="E67" s="7">
        <v>100</v>
      </c>
      <c r="F67" s="8">
        <v>0</v>
      </c>
      <c r="G67" s="7">
        <v>99.682390670247599</v>
      </c>
      <c r="H67" s="8">
        <v>0.31876985609891001</v>
      </c>
      <c r="I67" s="7">
        <v>80.144908020079001</v>
      </c>
      <c r="J67" s="8">
        <v>5.5344795088571104</v>
      </c>
      <c r="K67" s="7">
        <v>80.902999509114906</v>
      </c>
      <c r="L67" s="8">
        <v>6.11528639243285</v>
      </c>
      <c r="M67" s="7">
        <v>91.1381002593331</v>
      </c>
      <c r="N67" s="8">
        <v>4.1149396607925102</v>
      </c>
      <c r="O67" s="7">
        <v>82.186969603535204</v>
      </c>
      <c r="P67" s="8">
        <v>5.0780133202911601</v>
      </c>
      <c r="Q67" s="101"/>
      <c r="R67" s="104"/>
      <c r="S67" s="104"/>
      <c r="T67" s="105"/>
      <c r="U67" s="100"/>
      <c r="V67" s="100"/>
      <c r="W67" s="100"/>
      <c r="X67" s="100"/>
      <c r="Y67" s="100"/>
      <c r="Z67" s="100"/>
      <c r="AA67" s="100"/>
      <c r="AB67" s="100"/>
      <c r="AC67" s="100"/>
      <c r="AD67" s="100"/>
      <c r="AE67" s="100"/>
      <c r="AF67" s="100"/>
      <c r="AG67" s="100"/>
      <c r="AH67" s="100"/>
      <c r="AI67" s="100"/>
      <c r="AJ67" s="100"/>
      <c r="AK67" s="100"/>
      <c r="AL67" s="100"/>
    </row>
    <row r="68" spans="1:38" x14ac:dyDescent="0.25">
      <c r="A68" s="26" t="s">
        <v>119</v>
      </c>
      <c r="B68" s="68">
        <v>2</v>
      </c>
      <c r="C68" s="7">
        <v>4.6771615086910101</v>
      </c>
      <c r="D68" s="8">
        <v>0.36805890434649202</v>
      </c>
      <c r="E68" s="7">
        <v>98.528853154662499</v>
      </c>
      <c r="F68" s="8">
        <v>1.4830302217692599</v>
      </c>
      <c r="G68" s="7">
        <v>87.605174545681606</v>
      </c>
      <c r="H68" s="8">
        <v>4.4790934890493297</v>
      </c>
      <c r="I68" s="7">
        <v>71.715640964615901</v>
      </c>
      <c r="J68" s="8">
        <v>5.55791808492285</v>
      </c>
      <c r="K68" s="7">
        <v>84.366350186357295</v>
      </c>
      <c r="L68" s="8">
        <v>4.65043877870899</v>
      </c>
      <c r="M68" s="7">
        <v>88.759695744818899</v>
      </c>
      <c r="N68" s="8">
        <v>4.2109356932431803</v>
      </c>
      <c r="O68" s="7">
        <v>79.764640179810698</v>
      </c>
      <c r="P68" s="8">
        <v>5.26564417403553</v>
      </c>
      <c r="Q68" s="681"/>
      <c r="R68" s="682"/>
      <c r="S68" s="104"/>
      <c r="T68" s="105"/>
      <c r="U68" s="100"/>
      <c r="V68" s="100"/>
      <c r="W68" s="100"/>
      <c r="X68" s="100"/>
      <c r="Y68" s="100"/>
      <c r="Z68" s="100"/>
      <c r="AA68" s="100"/>
      <c r="AB68" s="100"/>
      <c r="AC68" s="100"/>
      <c r="AD68" s="100"/>
      <c r="AE68" s="100"/>
      <c r="AF68" s="100"/>
      <c r="AG68" s="100"/>
      <c r="AH68" s="100"/>
      <c r="AI68" s="100"/>
      <c r="AJ68" s="100"/>
      <c r="AK68" s="100"/>
      <c r="AL68" s="100"/>
    </row>
    <row r="69" spans="1:38" ht="13.5" customHeight="1" x14ac:dyDescent="0.25">
      <c r="A69" s="27" t="s">
        <v>120</v>
      </c>
      <c r="B69" s="78">
        <v>2</v>
      </c>
      <c r="C69" s="28">
        <v>4.0085348898693098</v>
      </c>
      <c r="D69" s="29">
        <v>0.19663807503639399</v>
      </c>
      <c r="E69" s="28">
        <v>93.952819165860006</v>
      </c>
      <c r="F69" s="29">
        <v>2.81868370890149</v>
      </c>
      <c r="G69" s="28">
        <v>57.209854060872303</v>
      </c>
      <c r="H69" s="29">
        <v>6.6861246345098397</v>
      </c>
      <c r="I69" s="28">
        <v>61.802165348763403</v>
      </c>
      <c r="J69" s="29">
        <v>5.7437131538075397</v>
      </c>
      <c r="K69" s="28">
        <v>96.669009758017594</v>
      </c>
      <c r="L69" s="29">
        <v>2.1117524509303398</v>
      </c>
      <c r="M69" s="28">
        <v>93.516860998564795</v>
      </c>
      <c r="N69" s="29">
        <v>3.11966361474233</v>
      </c>
      <c r="O69" s="28">
        <v>22.6584455072657</v>
      </c>
      <c r="P69" s="29">
        <v>4.6164306808907396</v>
      </c>
      <c r="Q69" s="683"/>
      <c r="R69" s="684"/>
      <c r="S69" s="110"/>
      <c r="T69" s="111"/>
      <c r="U69" s="100"/>
      <c r="V69" s="100"/>
      <c r="W69" s="100"/>
      <c r="X69" s="100"/>
      <c r="Y69" s="100"/>
      <c r="Z69" s="100"/>
      <c r="AA69" s="100"/>
      <c r="AB69" s="100"/>
      <c r="AC69" s="100"/>
      <c r="AD69" s="100"/>
      <c r="AE69" s="100"/>
      <c r="AF69" s="100"/>
      <c r="AG69" s="100"/>
      <c r="AH69" s="100"/>
      <c r="AI69" s="100"/>
      <c r="AJ69" s="100"/>
      <c r="AK69" s="100"/>
      <c r="AL69" s="100"/>
    </row>
    <row r="70" spans="1:38" x14ac:dyDescent="0.25">
      <c r="A70" s="31"/>
      <c r="B70" s="75"/>
      <c r="C70" s="3" t="s">
        <v>2204</v>
      </c>
      <c r="D70" s="4" t="s">
        <v>2205</v>
      </c>
      <c r="E70" s="3" t="s">
        <v>2206</v>
      </c>
      <c r="F70" s="4" t="s">
        <v>2207</v>
      </c>
      <c r="G70" s="3" t="s">
        <v>2208</v>
      </c>
      <c r="H70" s="4" t="s">
        <v>2209</v>
      </c>
      <c r="I70" s="3" t="s">
        <v>2210</v>
      </c>
      <c r="J70" s="4" t="s">
        <v>2211</v>
      </c>
      <c r="K70" s="3" t="s">
        <v>2212</v>
      </c>
      <c r="L70" s="4" t="s">
        <v>2213</v>
      </c>
      <c r="M70" s="3" t="s">
        <v>2214</v>
      </c>
      <c r="N70" s="4" t="s">
        <v>2215</v>
      </c>
      <c r="O70" s="3" t="s">
        <v>2216</v>
      </c>
      <c r="P70" s="113" t="s">
        <v>2217</v>
      </c>
      <c r="Q70" s="3" t="s">
        <v>2218</v>
      </c>
      <c r="R70" s="4" t="s">
        <v>2219</v>
      </c>
      <c r="S70" s="114" t="s">
        <v>2220</v>
      </c>
      <c r="T70" s="115" t="s">
        <v>2221</v>
      </c>
    </row>
    <row r="71" spans="1:38" x14ac:dyDescent="0.25">
      <c r="A71" s="10" t="s">
        <v>15</v>
      </c>
      <c r="B71" s="73">
        <v>1</v>
      </c>
      <c r="C71" s="7">
        <v>4.4793152365748599</v>
      </c>
      <c r="D71" s="8">
        <v>0.15342688045778299</v>
      </c>
      <c r="E71" s="7">
        <v>96.474976617678607</v>
      </c>
      <c r="F71" s="8">
        <v>1.16625223967048</v>
      </c>
      <c r="G71" s="7">
        <v>75.565647082692294</v>
      </c>
      <c r="H71" s="8">
        <v>4.0616045654946404</v>
      </c>
      <c r="I71" s="7">
        <v>57.974909117823998</v>
      </c>
      <c r="J71" s="8">
        <v>4.8799294256375099</v>
      </c>
      <c r="K71" s="7">
        <v>76.490207608192506</v>
      </c>
      <c r="L71" s="8">
        <v>3.9760814759890799</v>
      </c>
      <c r="M71" s="7">
        <v>82.965386944680702</v>
      </c>
      <c r="N71" s="8">
        <v>3.23568128759401</v>
      </c>
      <c r="O71" s="7">
        <v>67.496709766332501</v>
      </c>
      <c r="P71" s="116">
        <v>4.4184909108116699</v>
      </c>
      <c r="Q71" s="7">
        <v>-0.43473510458453202</v>
      </c>
      <c r="R71" s="8">
        <v>0.21183916768410499</v>
      </c>
      <c r="S71" s="117"/>
      <c r="T71" s="119"/>
    </row>
    <row r="72" spans="1:38" x14ac:dyDescent="0.25">
      <c r="A72" s="10" t="s">
        <v>19</v>
      </c>
      <c r="B72" s="73">
        <v>1</v>
      </c>
      <c r="C72" s="7">
        <v>4.1694931245970297</v>
      </c>
      <c r="D72" s="8">
        <v>7.2446273691931906E-2</v>
      </c>
      <c r="E72" s="7">
        <v>98.062862666367593</v>
      </c>
      <c r="F72" s="8">
        <v>0.73151494337796497</v>
      </c>
      <c r="G72" s="7">
        <v>45.116604107396</v>
      </c>
      <c r="H72" s="8">
        <v>3.2567679435974402</v>
      </c>
      <c r="I72" s="7">
        <v>56.833671177691599</v>
      </c>
      <c r="J72" s="8">
        <v>3.42490020754903</v>
      </c>
      <c r="K72" s="7">
        <v>80.773361745699404</v>
      </c>
      <c r="L72" s="8">
        <v>2.5078163479737401</v>
      </c>
      <c r="M72" s="7">
        <v>82.186704835780503</v>
      </c>
      <c r="N72" s="8">
        <v>2.6948944253351201</v>
      </c>
      <c r="O72" s="7">
        <v>59.748929763766803</v>
      </c>
      <c r="P72" s="116">
        <v>2.99394171573763</v>
      </c>
      <c r="Q72" s="7">
        <v>-4.5266830707390703E-2</v>
      </c>
      <c r="R72" s="8">
        <v>0.13175455559247801</v>
      </c>
      <c r="S72" s="117"/>
      <c r="T72" s="119"/>
    </row>
    <row r="73" spans="1:38" ht="13" x14ac:dyDescent="0.25">
      <c r="A73" s="11" t="s">
        <v>21</v>
      </c>
      <c r="B73" s="73">
        <v>1</v>
      </c>
      <c r="C73" s="7">
        <v>3.5161449210078199</v>
      </c>
      <c r="D73" s="8">
        <v>0.111416233584087</v>
      </c>
      <c r="E73" s="7">
        <v>97.215869926930793</v>
      </c>
      <c r="F73" s="8">
        <v>1.25519962654122</v>
      </c>
      <c r="G73" s="7">
        <v>27.501642936088398</v>
      </c>
      <c r="H73" s="8">
        <v>3.9050443895231801</v>
      </c>
      <c r="I73" s="7">
        <v>32.342379466389602</v>
      </c>
      <c r="J73" s="8">
        <v>4.5368506439962699</v>
      </c>
      <c r="K73" s="7">
        <v>85.071809260059894</v>
      </c>
      <c r="L73" s="8">
        <v>3.0052112736905299</v>
      </c>
      <c r="M73" s="7">
        <v>78.925026037431493</v>
      </c>
      <c r="N73" s="8">
        <v>3.4949363742515902</v>
      </c>
      <c r="O73" s="7">
        <v>36.4287078833948</v>
      </c>
      <c r="P73" s="116">
        <v>4.1605765795374801</v>
      </c>
      <c r="Q73" s="7">
        <v>5.7593243203899497E-2</v>
      </c>
      <c r="R73" s="8">
        <v>0.19426498368540701</v>
      </c>
      <c r="S73" s="117"/>
      <c r="T73" s="119"/>
    </row>
    <row r="74" spans="1:38" x14ac:dyDescent="0.25">
      <c r="A74" s="10" t="s">
        <v>22</v>
      </c>
      <c r="B74" s="73">
        <v>1</v>
      </c>
      <c r="C74" s="7">
        <v>5.2374914222950801</v>
      </c>
      <c r="D74" s="8">
        <v>9.9400270798242402E-2</v>
      </c>
      <c r="E74" s="7">
        <v>94.496378297574694</v>
      </c>
      <c r="F74" s="8">
        <v>1.8403502653711601</v>
      </c>
      <c r="G74" s="7">
        <v>82.728333259220193</v>
      </c>
      <c r="H74" s="8">
        <v>2.9055045020282</v>
      </c>
      <c r="I74" s="7">
        <v>80.781468052946906</v>
      </c>
      <c r="J74" s="8">
        <v>3.1339284359361601</v>
      </c>
      <c r="K74" s="7">
        <v>91.755707304303996</v>
      </c>
      <c r="L74" s="8">
        <v>1.74013553961834</v>
      </c>
      <c r="M74" s="7">
        <v>94.302301095414904</v>
      </c>
      <c r="N74" s="8">
        <v>2.01208121762054</v>
      </c>
      <c r="O74" s="7">
        <v>77.828140232874205</v>
      </c>
      <c r="P74" s="116">
        <v>2.8461035144417202</v>
      </c>
      <c r="Q74" s="7">
        <v>-0.178852469685121</v>
      </c>
      <c r="R74" s="8">
        <v>0.134935144708768</v>
      </c>
      <c r="S74" s="117"/>
      <c r="T74" s="119"/>
    </row>
    <row r="75" spans="1:38" x14ac:dyDescent="0.25">
      <c r="A75" s="10" t="s">
        <v>33</v>
      </c>
      <c r="B75" s="73">
        <v>1</v>
      </c>
      <c r="C75" s="7">
        <v>3.3593553635153999</v>
      </c>
      <c r="D75" s="8">
        <v>0.109666723992572</v>
      </c>
      <c r="E75" s="7">
        <v>86.6914558363613</v>
      </c>
      <c r="F75" s="8">
        <v>2.3749739917811099</v>
      </c>
      <c r="G75" s="7">
        <v>34.674018529247199</v>
      </c>
      <c r="H75" s="8">
        <v>3.52048975970113</v>
      </c>
      <c r="I75" s="7">
        <v>50.471943249663703</v>
      </c>
      <c r="J75" s="8">
        <v>4.0597201551843902</v>
      </c>
      <c r="K75" s="7">
        <v>75.128092564409698</v>
      </c>
      <c r="L75" s="8">
        <v>3.1387746641206098</v>
      </c>
      <c r="M75" s="7">
        <v>65.750033416676104</v>
      </c>
      <c r="N75" s="8">
        <v>3.06953489480007</v>
      </c>
      <c r="O75" s="7">
        <v>34.883828229209001</v>
      </c>
      <c r="P75" s="116">
        <v>3.0121476612546698</v>
      </c>
      <c r="Q75" s="7">
        <v>-0.32723799749812099</v>
      </c>
      <c r="R75" s="8">
        <v>0.16621180573300201</v>
      </c>
      <c r="S75" s="117"/>
      <c r="T75" s="119"/>
    </row>
    <row r="76" spans="1:38" x14ac:dyDescent="0.25">
      <c r="A76" s="10" t="s">
        <v>38</v>
      </c>
      <c r="B76" s="73">
        <v>1</v>
      </c>
      <c r="C76" s="7">
        <v>5.1098468976459603</v>
      </c>
      <c r="D76" s="8">
        <v>0.102894292863617</v>
      </c>
      <c r="E76" s="7">
        <v>99.622158177946204</v>
      </c>
      <c r="F76" s="8">
        <v>0.37846642966348398</v>
      </c>
      <c r="G76" s="7">
        <v>87.841571050744705</v>
      </c>
      <c r="H76" s="8">
        <v>2.55111723496</v>
      </c>
      <c r="I76" s="7">
        <v>80.515328268429798</v>
      </c>
      <c r="J76" s="8">
        <v>2.8691077157229401</v>
      </c>
      <c r="K76" s="7">
        <v>91.828620800407506</v>
      </c>
      <c r="L76" s="8">
        <v>2.0217378414106899</v>
      </c>
      <c r="M76" s="7">
        <v>90.934882344278293</v>
      </c>
      <c r="N76" s="8">
        <v>1.9773120766224199</v>
      </c>
      <c r="O76" s="7">
        <v>73.366101941454204</v>
      </c>
      <c r="P76" s="116">
        <v>3.0496150173276502</v>
      </c>
      <c r="Q76" s="7">
        <v>-7.8471931069493905E-2</v>
      </c>
      <c r="R76" s="8">
        <v>0.13737080593979001</v>
      </c>
      <c r="S76" s="117"/>
      <c r="T76" s="119"/>
    </row>
    <row r="77" spans="1:38" x14ac:dyDescent="0.25">
      <c r="A77" s="10" t="s">
        <v>40</v>
      </c>
      <c r="B77" s="73">
        <v>1</v>
      </c>
      <c r="C77" s="7">
        <v>4.8837078557642997</v>
      </c>
      <c r="D77" s="8">
        <v>0.12959558600642401</v>
      </c>
      <c r="E77" s="7">
        <v>96.273643569540397</v>
      </c>
      <c r="F77" s="8">
        <v>1.5742626834658999</v>
      </c>
      <c r="G77" s="7">
        <v>83.201736294498502</v>
      </c>
      <c r="H77" s="8">
        <v>3.1803191604012699</v>
      </c>
      <c r="I77" s="7">
        <v>59.941853166099598</v>
      </c>
      <c r="J77" s="8">
        <v>4.17575219175309</v>
      </c>
      <c r="K77" s="7">
        <v>71.536923644859201</v>
      </c>
      <c r="L77" s="8">
        <v>3.8801804757148002</v>
      </c>
      <c r="M77" s="7">
        <v>80.567057106954806</v>
      </c>
      <c r="N77" s="8">
        <v>3.1034392478352402</v>
      </c>
      <c r="O77" s="7">
        <v>84.902968403065401</v>
      </c>
      <c r="P77" s="116">
        <v>2.9856443439109999</v>
      </c>
      <c r="Q77" s="7">
        <v>-0.18540088200869101</v>
      </c>
      <c r="R77" s="8">
        <v>0.177811061781188</v>
      </c>
      <c r="S77" s="117"/>
      <c r="T77" s="119"/>
    </row>
    <row r="78" spans="1:38" x14ac:dyDescent="0.25">
      <c r="A78" s="6" t="s">
        <v>46</v>
      </c>
      <c r="B78" s="73">
        <v>1</v>
      </c>
      <c r="C78" s="7">
        <v>4.22774955540139</v>
      </c>
      <c r="D78" s="8">
        <v>8.1889035998163995E-2</v>
      </c>
      <c r="E78" s="7">
        <v>100</v>
      </c>
      <c r="F78" s="8">
        <v>0</v>
      </c>
      <c r="G78" s="7">
        <v>45.737000734401697</v>
      </c>
      <c r="H78" s="8">
        <v>3.22951381414829</v>
      </c>
      <c r="I78" s="7">
        <v>84.994603721071499</v>
      </c>
      <c r="J78" s="8">
        <v>2.3690408144931898</v>
      </c>
      <c r="K78" s="7">
        <v>70.731043084525595</v>
      </c>
      <c r="L78" s="8">
        <v>2.8063552131575902</v>
      </c>
      <c r="M78" s="7">
        <v>92.572280251571598</v>
      </c>
      <c r="N78" s="8">
        <v>1.6298655469766601</v>
      </c>
      <c r="O78" s="7">
        <v>52.061511872729497</v>
      </c>
      <c r="P78" s="116">
        <v>3.8087027336693402</v>
      </c>
      <c r="Q78" s="7">
        <v>-0.46931891855855601</v>
      </c>
      <c r="R78" s="8">
        <v>0.117790779274643</v>
      </c>
      <c r="S78" s="117"/>
      <c r="T78" s="119"/>
    </row>
    <row r="79" spans="1:38" x14ac:dyDescent="0.25">
      <c r="A79" s="10" t="s">
        <v>50</v>
      </c>
      <c r="B79" s="73">
        <v>1</v>
      </c>
      <c r="C79" s="7">
        <v>5.7666995908288596</v>
      </c>
      <c r="D79" s="8">
        <v>4.8691054195021198E-2</v>
      </c>
      <c r="E79" s="7">
        <v>99.552300402029005</v>
      </c>
      <c r="F79" s="8">
        <v>0.44915556080756802</v>
      </c>
      <c r="G79" s="7">
        <v>91.946939429193804</v>
      </c>
      <c r="H79" s="8">
        <v>1.95932895767848</v>
      </c>
      <c r="I79" s="7">
        <v>98.961199140037806</v>
      </c>
      <c r="J79" s="8">
        <v>0.74632575015068103</v>
      </c>
      <c r="K79" s="7">
        <v>97.015822453516293</v>
      </c>
      <c r="L79" s="8">
        <v>1.2568401776257301</v>
      </c>
      <c r="M79" s="7">
        <v>99.2126178545263</v>
      </c>
      <c r="N79" s="8">
        <v>0.78794049953855605</v>
      </c>
      <c r="O79" s="7">
        <v>99.660970234795997</v>
      </c>
      <c r="P79" s="116">
        <v>0.34010323973224699</v>
      </c>
      <c r="Q79" s="7">
        <v>7.5706189866506799E-3</v>
      </c>
      <c r="R79" s="8">
        <v>6.5919929442998598E-2</v>
      </c>
      <c r="S79" s="117"/>
      <c r="T79" s="119"/>
    </row>
    <row r="80" spans="1:38" x14ac:dyDescent="0.25">
      <c r="A80" s="10" t="s">
        <v>55</v>
      </c>
      <c r="B80" s="73">
        <v>1</v>
      </c>
      <c r="C80" s="7">
        <v>3.9768162624913899</v>
      </c>
      <c r="D80" s="8">
        <v>0.114598337052904</v>
      </c>
      <c r="E80" s="7">
        <v>100</v>
      </c>
      <c r="F80" s="8">
        <v>0</v>
      </c>
      <c r="G80" s="7">
        <v>56.209208536045701</v>
      </c>
      <c r="H80" s="8">
        <v>3.81550162982417</v>
      </c>
      <c r="I80" s="7">
        <v>23.848305422173599</v>
      </c>
      <c r="J80" s="8">
        <v>3.8351014695235501</v>
      </c>
      <c r="K80" s="7">
        <v>88.110862002619896</v>
      </c>
      <c r="L80" s="8">
        <v>2.5236119817782301</v>
      </c>
      <c r="M80" s="7">
        <v>87.258468113796098</v>
      </c>
      <c r="N80" s="8">
        <v>2.5430264003738201</v>
      </c>
      <c r="O80" s="7">
        <v>48.556839067919299</v>
      </c>
      <c r="P80" s="116">
        <v>4.4522462316591298</v>
      </c>
      <c r="Q80" s="7">
        <v>-6.0501328894097199E-2</v>
      </c>
      <c r="R80" s="8">
        <v>0.14986100631252899</v>
      </c>
      <c r="S80" s="117"/>
      <c r="T80" s="119"/>
    </row>
    <row r="81" spans="1:20" x14ac:dyDescent="0.25">
      <c r="A81" s="10" t="s">
        <v>57</v>
      </c>
      <c r="B81" s="73">
        <v>1</v>
      </c>
      <c r="C81" s="7">
        <v>4.1303495198781999</v>
      </c>
      <c r="D81" s="8">
        <v>0.11553623070670201</v>
      </c>
      <c r="E81" s="7">
        <v>79.9979463332199</v>
      </c>
      <c r="F81" s="8">
        <v>2.7438957411418099</v>
      </c>
      <c r="G81" s="7">
        <v>59.598227242971497</v>
      </c>
      <c r="H81" s="8">
        <v>3.4429051867282601</v>
      </c>
      <c r="I81" s="7">
        <v>34.942412517401998</v>
      </c>
      <c r="J81" s="8">
        <v>3.6208687285630101</v>
      </c>
      <c r="K81" s="7">
        <v>83.808419990657995</v>
      </c>
      <c r="L81" s="8">
        <v>2.1952451292972501</v>
      </c>
      <c r="M81" s="7">
        <v>93.290297586336806</v>
      </c>
      <c r="N81" s="8">
        <v>1.75111808252268</v>
      </c>
      <c r="O81" s="7">
        <v>65.901452257801395</v>
      </c>
      <c r="P81" s="116">
        <v>3.8461157822922201</v>
      </c>
      <c r="Q81" s="7">
        <v>-0.30981499455004302</v>
      </c>
      <c r="R81" s="8">
        <v>0.15691511399952099</v>
      </c>
      <c r="S81" s="117"/>
      <c r="T81" s="119"/>
    </row>
    <row r="82" spans="1:20" x14ac:dyDescent="0.25">
      <c r="A82" s="10" t="s">
        <v>59</v>
      </c>
      <c r="B82" s="73">
        <v>1</v>
      </c>
      <c r="C82" s="7">
        <v>4.9348699415414696</v>
      </c>
      <c r="D82" s="8">
        <v>0.10782615944468101</v>
      </c>
      <c r="E82" s="7">
        <v>99.378789213309702</v>
      </c>
      <c r="F82" s="8">
        <v>0.62056757844027399</v>
      </c>
      <c r="G82" s="7">
        <v>82.344236794665306</v>
      </c>
      <c r="H82" s="8">
        <v>2.9954436104626598</v>
      </c>
      <c r="I82" s="7">
        <v>80.624508387343397</v>
      </c>
      <c r="J82" s="8">
        <v>2.6847578305066699</v>
      </c>
      <c r="K82" s="7">
        <v>67.997934071568494</v>
      </c>
      <c r="L82" s="8">
        <v>3.1780242512271899</v>
      </c>
      <c r="M82" s="7">
        <v>87.9311252225679</v>
      </c>
      <c r="N82" s="8">
        <v>2.20889562249533</v>
      </c>
      <c r="O82" s="7">
        <v>79.623793951436198</v>
      </c>
      <c r="P82" s="116">
        <v>2.9793936183071801</v>
      </c>
      <c r="Q82" s="7">
        <v>-0.378398578175758</v>
      </c>
      <c r="R82" s="8">
        <v>0.15733631791976299</v>
      </c>
      <c r="S82" s="117"/>
      <c r="T82" s="119"/>
    </row>
    <row r="83" spans="1:20" x14ac:dyDescent="0.25">
      <c r="A83" s="10" t="s">
        <v>60</v>
      </c>
      <c r="B83" s="73">
        <v>1</v>
      </c>
      <c r="C83" s="7">
        <v>5.81323315153859</v>
      </c>
      <c r="D83" s="8">
        <v>3.52641295500341E-2</v>
      </c>
      <c r="E83" s="7">
        <v>100</v>
      </c>
      <c r="F83" s="8">
        <v>0</v>
      </c>
      <c r="G83" s="7">
        <v>96.078504058308297</v>
      </c>
      <c r="H83" s="8">
        <v>1.4462745052833399</v>
      </c>
      <c r="I83" s="7">
        <v>96.382811095415406</v>
      </c>
      <c r="J83" s="8">
        <v>1.50642373102434</v>
      </c>
      <c r="K83" s="7">
        <v>99.740220998995895</v>
      </c>
      <c r="L83" s="8">
        <v>0.20804894266860299</v>
      </c>
      <c r="M83" s="7">
        <v>99.615927473895496</v>
      </c>
      <c r="N83" s="8">
        <v>0.33107071344847799</v>
      </c>
      <c r="O83" s="7">
        <v>93.104278869178501</v>
      </c>
      <c r="P83" s="116">
        <v>2.2476219814548299</v>
      </c>
      <c r="Q83" s="7">
        <v>4.02296552984849E-2</v>
      </c>
      <c r="R83" s="8">
        <v>5.8383218189156302E-2</v>
      </c>
      <c r="S83" s="117"/>
      <c r="T83" s="119"/>
    </row>
    <row r="84" spans="1:20" ht="13" x14ac:dyDescent="0.25">
      <c r="A84" s="62" t="s">
        <v>219</v>
      </c>
      <c r="B84" s="76">
        <v>1</v>
      </c>
      <c r="C84" s="32">
        <v>4.67407732683938</v>
      </c>
      <c r="D84" s="33">
        <v>2.96397112736137E-2</v>
      </c>
      <c r="E84" s="32">
        <v>95.879209259502304</v>
      </c>
      <c r="F84" s="33">
        <v>0.38783585329199699</v>
      </c>
      <c r="G84" s="32">
        <v>70.086835593282103</v>
      </c>
      <c r="H84" s="33">
        <v>0.898711938512328</v>
      </c>
      <c r="I84" s="32">
        <v>67.1894177763416</v>
      </c>
      <c r="J84" s="33">
        <v>0.95372246015708395</v>
      </c>
      <c r="K84" s="32">
        <v>82.909768022479696</v>
      </c>
      <c r="L84" s="33">
        <v>0.76787806098232803</v>
      </c>
      <c r="M84" s="32">
        <v>88.048923520540001</v>
      </c>
      <c r="N84" s="33">
        <v>0.65903570286125301</v>
      </c>
      <c r="O84" s="32">
        <v>69.761293715880299</v>
      </c>
      <c r="P84" s="33">
        <v>0.93926645553156096</v>
      </c>
      <c r="Q84" s="32">
        <v>-0.21229891425719899</v>
      </c>
      <c r="R84" s="33">
        <v>4.5243889476262601E-2</v>
      </c>
      <c r="S84" s="117"/>
      <c r="T84" s="119"/>
    </row>
    <row r="85" spans="1:20" x14ac:dyDescent="0.25">
      <c r="A85" s="26" t="s">
        <v>121</v>
      </c>
      <c r="B85" s="73">
        <v>1</v>
      </c>
      <c r="C85" s="7">
        <v>4.6328596075003796</v>
      </c>
      <c r="D85" s="8">
        <v>9.94322173658682E-2</v>
      </c>
      <c r="E85" s="7">
        <v>98.571344788967096</v>
      </c>
      <c r="F85" s="8">
        <v>1.04545095213848</v>
      </c>
      <c r="G85" s="7">
        <v>55.607652083379897</v>
      </c>
      <c r="H85" s="8">
        <v>4.7650589426862204</v>
      </c>
      <c r="I85" s="7">
        <v>70.981878357155296</v>
      </c>
      <c r="J85" s="8">
        <v>4.6678669229046204</v>
      </c>
      <c r="K85" s="7">
        <v>78.177150237706002</v>
      </c>
      <c r="L85" s="8">
        <v>3.6620746402959501</v>
      </c>
      <c r="M85" s="7">
        <v>84.133909120374</v>
      </c>
      <c r="N85" s="8">
        <v>3.6186960034456099</v>
      </c>
      <c r="O85" s="7">
        <v>73.682807995199198</v>
      </c>
      <c r="P85" s="8">
        <v>4.1993940043522704</v>
      </c>
      <c r="Q85" s="7">
        <v>5.4506162208435099E-2</v>
      </c>
      <c r="R85" s="8">
        <v>0.166352958821606</v>
      </c>
      <c r="S85" s="117"/>
      <c r="T85" s="119"/>
    </row>
    <row r="86" spans="1:20" x14ac:dyDescent="0.25">
      <c r="A86" s="26" t="s">
        <v>118</v>
      </c>
      <c r="B86" s="73">
        <v>1</v>
      </c>
      <c r="C86" s="7">
        <v>4.2742292426626003</v>
      </c>
      <c r="D86" s="8">
        <v>0.1541417313763</v>
      </c>
      <c r="E86" s="7">
        <v>100</v>
      </c>
      <c r="F86" s="8">
        <v>0</v>
      </c>
      <c r="G86" s="7">
        <v>49.439577291758603</v>
      </c>
      <c r="H86" s="8">
        <v>4.4748684114680897</v>
      </c>
      <c r="I86" s="7">
        <v>71.4826807982312</v>
      </c>
      <c r="J86" s="8">
        <v>4.5603760748889801</v>
      </c>
      <c r="K86" s="7">
        <v>71.5357089598116</v>
      </c>
      <c r="L86" s="8">
        <v>4.5554255182665804</v>
      </c>
      <c r="M86" s="7">
        <v>61.1958637273665</v>
      </c>
      <c r="N86" s="8">
        <v>4.94078042225114</v>
      </c>
      <c r="O86" s="7">
        <v>64.177097377096501</v>
      </c>
      <c r="P86" s="8">
        <v>5.1290789555042604</v>
      </c>
      <c r="Q86" s="7">
        <v>-1.00186809268206</v>
      </c>
      <c r="R86" s="8">
        <v>0.22807092418988401</v>
      </c>
      <c r="S86" s="117"/>
      <c r="T86" s="119"/>
    </row>
    <row r="87" spans="1:20" ht="13.5" customHeight="1" x14ac:dyDescent="0.25">
      <c r="A87" s="27" t="s">
        <v>119</v>
      </c>
      <c r="B87" s="77">
        <v>1</v>
      </c>
      <c r="C87" s="28">
        <v>4.5903463292922204</v>
      </c>
      <c r="D87" s="29">
        <v>0.13826780167385799</v>
      </c>
      <c r="E87" s="28">
        <v>100</v>
      </c>
      <c r="F87" s="29">
        <v>0</v>
      </c>
      <c r="G87" s="28">
        <v>81.017094600360593</v>
      </c>
      <c r="H87" s="29">
        <v>3.3781255150229201</v>
      </c>
      <c r="I87" s="28">
        <v>63.642286309476901</v>
      </c>
      <c r="J87" s="29">
        <v>5.1123521580677496</v>
      </c>
      <c r="K87" s="28">
        <v>56.243920529574801</v>
      </c>
      <c r="L87" s="29">
        <v>5.1076270433453299</v>
      </c>
      <c r="M87" s="28">
        <v>69.964622019121407</v>
      </c>
      <c r="N87" s="29">
        <v>4.9507995987213897</v>
      </c>
      <c r="O87" s="28">
        <v>78.285149072023401</v>
      </c>
      <c r="P87" s="29">
        <v>3.9843636834916101</v>
      </c>
      <c r="Q87" s="28">
        <v>-8.6815179398793199E-2</v>
      </c>
      <c r="R87" s="29">
        <v>0.39317342490110102</v>
      </c>
      <c r="S87" s="120"/>
      <c r="T87" s="121"/>
    </row>
    <row r="88" spans="1:20" x14ac:dyDescent="0.25">
      <c r="A88" s="26"/>
      <c r="B88" s="96"/>
      <c r="C88" s="35" t="s">
        <v>2204</v>
      </c>
      <c r="D88" s="36" t="s">
        <v>2205</v>
      </c>
      <c r="E88" s="35" t="s">
        <v>2206</v>
      </c>
      <c r="F88" s="36" t="s">
        <v>2207</v>
      </c>
      <c r="G88" s="35" t="s">
        <v>2208</v>
      </c>
      <c r="H88" s="36" t="s">
        <v>2209</v>
      </c>
      <c r="I88" s="35" t="s">
        <v>2210</v>
      </c>
      <c r="J88" s="36" t="s">
        <v>2211</v>
      </c>
      <c r="K88" s="35" t="s">
        <v>2212</v>
      </c>
      <c r="L88" s="36" t="s">
        <v>2213</v>
      </c>
      <c r="M88" s="35" t="s">
        <v>2214</v>
      </c>
      <c r="N88" s="36" t="s">
        <v>2215</v>
      </c>
      <c r="O88" s="35" t="s">
        <v>2216</v>
      </c>
      <c r="P88" s="122" t="s">
        <v>2217</v>
      </c>
      <c r="Q88" s="140" t="s">
        <v>2218</v>
      </c>
      <c r="R88" s="141" t="s">
        <v>2219</v>
      </c>
      <c r="S88" s="35" t="s">
        <v>2220</v>
      </c>
      <c r="T88" s="37" t="s">
        <v>2221</v>
      </c>
    </row>
    <row r="89" spans="1:20" x14ac:dyDescent="0.25">
      <c r="A89" s="26" t="s">
        <v>27</v>
      </c>
      <c r="B89" s="96">
        <v>3</v>
      </c>
      <c r="C89" s="7">
        <v>4.6536926571616899</v>
      </c>
      <c r="D89" s="8">
        <v>4.14158820983778E-2</v>
      </c>
      <c r="E89" s="7">
        <v>98.8102790197958</v>
      </c>
      <c r="F89" s="8">
        <v>0.84651369387159603</v>
      </c>
      <c r="G89" s="7">
        <v>95.218878344508298</v>
      </c>
      <c r="H89" s="8">
        <v>1.72091022979849</v>
      </c>
      <c r="I89" s="7" t="s">
        <v>494</v>
      </c>
      <c r="J89" s="8" t="s">
        <v>494</v>
      </c>
      <c r="K89" s="7">
        <v>97.637593001626101</v>
      </c>
      <c r="L89" s="8">
        <v>1.21692310140819</v>
      </c>
      <c r="M89" s="7">
        <v>100</v>
      </c>
      <c r="N89" s="8">
        <v>0</v>
      </c>
      <c r="O89" s="7">
        <v>78.894674860557899</v>
      </c>
      <c r="P89" s="116">
        <v>3.1718194725551001</v>
      </c>
      <c r="Q89" s="117"/>
      <c r="R89" s="123"/>
      <c r="S89" s="7">
        <v>0.130402290895826</v>
      </c>
      <c r="T89" s="9">
        <v>7.1939830370209304E-2</v>
      </c>
    </row>
    <row r="90" spans="1:20" x14ac:dyDescent="0.25">
      <c r="A90" s="26" t="s">
        <v>30</v>
      </c>
      <c r="B90" s="96">
        <v>3</v>
      </c>
      <c r="C90" s="7">
        <v>4.6277829611224703</v>
      </c>
      <c r="D90" s="8">
        <v>0.139695816492106</v>
      </c>
      <c r="E90" s="7">
        <v>89.239416709707001</v>
      </c>
      <c r="F90" s="8">
        <v>3.1304284583536299</v>
      </c>
      <c r="G90" s="7">
        <v>91.654437124332304</v>
      </c>
      <c r="H90" s="8">
        <v>4.1073757554496702</v>
      </c>
      <c r="I90" s="7">
        <v>58.161414351916001</v>
      </c>
      <c r="J90" s="8">
        <v>5.2489778599558896</v>
      </c>
      <c r="K90" s="7">
        <v>81.964952406739997</v>
      </c>
      <c r="L90" s="8">
        <v>4.8329284460971804</v>
      </c>
      <c r="M90" s="7">
        <v>89.004859441311893</v>
      </c>
      <c r="N90" s="8">
        <v>2.9710759847392501</v>
      </c>
      <c r="O90" s="7">
        <v>48.746453018149801</v>
      </c>
      <c r="P90" s="116">
        <v>5.4335171892705896</v>
      </c>
      <c r="Q90" s="117"/>
      <c r="R90" s="123"/>
      <c r="S90" s="7">
        <v>0.28171094056260099</v>
      </c>
      <c r="T90" s="9">
        <v>0.18812298169514899</v>
      </c>
    </row>
    <row r="91" spans="1:20" x14ac:dyDescent="0.25">
      <c r="A91" s="26" t="s">
        <v>48</v>
      </c>
      <c r="B91" s="96">
        <v>3</v>
      </c>
      <c r="C91" s="7">
        <v>4.5725546989081201</v>
      </c>
      <c r="D91" s="8">
        <v>8.2998859575553599E-2</v>
      </c>
      <c r="E91" s="7">
        <v>88.710137246636293</v>
      </c>
      <c r="F91" s="8">
        <v>2.2282873872065001</v>
      </c>
      <c r="G91" s="7">
        <v>79.817527012839605</v>
      </c>
      <c r="H91" s="8">
        <v>2.9831073443778102</v>
      </c>
      <c r="I91" s="7">
        <v>57.902340005582097</v>
      </c>
      <c r="J91" s="8">
        <v>3.5646865221475599</v>
      </c>
      <c r="K91" s="7">
        <v>82.091966925841206</v>
      </c>
      <c r="L91" s="8">
        <v>2.72935747863492</v>
      </c>
      <c r="M91" s="7">
        <v>93.050386034274993</v>
      </c>
      <c r="N91" s="8">
        <v>1.8552738067604</v>
      </c>
      <c r="O91" s="7">
        <v>71.278074090917102</v>
      </c>
      <c r="P91" s="116">
        <v>3.2811431388180701</v>
      </c>
      <c r="Q91" s="117"/>
      <c r="R91" s="123"/>
      <c r="S91" s="7">
        <v>-0.33697525289402103</v>
      </c>
      <c r="T91" s="9">
        <v>0.119364945885079</v>
      </c>
    </row>
    <row r="92" spans="1:20" x14ac:dyDescent="0.25">
      <c r="A92" s="26" t="s">
        <v>50</v>
      </c>
      <c r="B92" s="96">
        <v>3</v>
      </c>
      <c r="C92" s="7">
        <v>5.7434810850629301</v>
      </c>
      <c r="D92" s="8">
        <v>4.3975642160779302E-2</v>
      </c>
      <c r="E92" s="7">
        <v>100</v>
      </c>
      <c r="F92" s="8">
        <v>0</v>
      </c>
      <c r="G92" s="7">
        <v>91.185430743016695</v>
      </c>
      <c r="H92" s="8">
        <v>2.0772421554600999</v>
      </c>
      <c r="I92" s="7">
        <v>98.899827533989296</v>
      </c>
      <c r="J92" s="8">
        <v>0.74937310957658698</v>
      </c>
      <c r="K92" s="7">
        <v>96.466425628111395</v>
      </c>
      <c r="L92" s="8">
        <v>1.4841040601148201</v>
      </c>
      <c r="M92" s="7">
        <v>98.520270357910206</v>
      </c>
      <c r="N92" s="8">
        <v>0.924860690045614</v>
      </c>
      <c r="O92" s="7">
        <v>98.920748614274203</v>
      </c>
      <c r="P92" s="116">
        <v>0.68266435828466498</v>
      </c>
      <c r="Q92" s="117"/>
      <c r="R92" s="123"/>
      <c r="S92" s="7">
        <v>-1.5647886779286E-2</v>
      </c>
      <c r="T92" s="9">
        <v>6.2517801005796195E-2</v>
      </c>
    </row>
    <row r="93" spans="1:20" x14ac:dyDescent="0.25">
      <c r="A93" s="26" t="s">
        <v>55</v>
      </c>
      <c r="B93" s="96">
        <v>3</v>
      </c>
      <c r="C93" s="7">
        <v>4.4370012258205902</v>
      </c>
      <c r="D93" s="8">
        <v>0.13742850109546501</v>
      </c>
      <c r="E93" s="7">
        <v>100</v>
      </c>
      <c r="F93" s="8">
        <v>0</v>
      </c>
      <c r="G93" s="7">
        <v>85.081711947457805</v>
      </c>
      <c r="H93" s="8">
        <v>7.5840418520814995E-2</v>
      </c>
      <c r="I93" s="7">
        <v>52.248032217540597</v>
      </c>
      <c r="J93" s="8">
        <v>0.15487394331214399</v>
      </c>
      <c r="K93" s="7">
        <v>79.823323924536297</v>
      </c>
      <c r="L93" s="8">
        <v>0.14212578388833499</v>
      </c>
      <c r="M93" s="7">
        <v>86.735070266470899</v>
      </c>
      <c r="N93" s="8">
        <v>0.114016153012582</v>
      </c>
      <c r="O93" s="7">
        <v>49.982194723407098</v>
      </c>
      <c r="P93" s="116">
        <v>0.16559163766482701</v>
      </c>
      <c r="Q93" s="117"/>
      <c r="R93" s="123"/>
      <c r="S93" s="7">
        <v>0.39968363443510302</v>
      </c>
      <c r="T93" s="9">
        <v>0.16796468459488501</v>
      </c>
    </row>
    <row r="94" spans="1:20" x14ac:dyDescent="0.25">
      <c r="A94" s="26" t="s">
        <v>59</v>
      </c>
      <c r="B94" s="96">
        <v>3</v>
      </c>
      <c r="C94" s="7">
        <v>5.3866358325616099</v>
      </c>
      <c r="D94" s="8">
        <v>6.2685039637451007E-2</v>
      </c>
      <c r="E94" s="7">
        <v>100</v>
      </c>
      <c r="F94" s="8">
        <v>0</v>
      </c>
      <c r="G94" s="7">
        <v>84.982254894547694</v>
      </c>
      <c r="H94" s="8">
        <v>2.5290174364628899</v>
      </c>
      <c r="I94" s="7">
        <v>85.295888816459595</v>
      </c>
      <c r="J94" s="8">
        <v>2.45746765157977</v>
      </c>
      <c r="K94" s="7">
        <v>86.462094314363796</v>
      </c>
      <c r="L94" s="8">
        <v>2.11389478157411</v>
      </c>
      <c r="M94" s="7">
        <v>97.405549581921207</v>
      </c>
      <c r="N94" s="8">
        <v>0.85261769509917096</v>
      </c>
      <c r="O94" s="7">
        <v>85.369328203147106</v>
      </c>
      <c r="P94" s="116">
        <v>2.6613720829056402</v>
      </c>
      <c r="Q94" s="117"/>
      <c r="R94" s="123"/>
      <c r="S94" s="7">
        <v>7.3367312844379903E-2</v>
      </c>
      <c r="T94" s="9">
        <v>0.13060494045137799</v>
      </c>
    </row>
    <row r="95" spans="1:20" x14ac:dyDescent="0.25">
      <c r="A95" s="26" t="s">
        <v>60</v>
      </c>
      <c r="B95" s="96">
        <v>3</v>
      </c>
      <c r="C95" s="7">
        <v>5.74086425159122</v>
      </c>
      <c r="D95" s="8">
        <v>5.5571012274868298E-2</v>
      </c>
      <c r="E95" s="7">
        <v>98.363258997807904</v>
      </c>
      <c r="F95" s="8">
        <v>1.9240554449302301</v>
      </c>
      <c r="G95" s="7">
        <v>93.990742462685105</v>
      </c>
      <c r="H95" s="8">
        <v>2.2169604009055801</v>
      </c>
      <c r="I95" s="7">
        <v>93.789072242009695</v>
      </c>
      <c r="J95" s="8">
        <v>2.6465718918138399</v>
      </c>
      <c r="K95" s="7">
        <v>98.363290086525595</v>
      </c>
      <c r="L95" s="8">
        <v>1.9235392865984</v>
      </c>
      <c r="M95" s="7">
        <v>98.1145437043632</v>
      </c>
      <c r="N95" s="8">
        <v>1.9376043472667099</v>
      </c>
      <c r="O95" s="7">
        <v>90.747297695868397</v>
      </c>
      <c r="P95" s="116">
        <v>2.6379008311121699</v>
      </c>
      <c r="Q95" s="117"/>
      <c r="R95" s="123"/>
      <c r="S95" s="7">
        <v>-3.2139244648887698E-2</v>
      </c>
      <c r="T95" s="9">
        <v>7.2478815790923398E-2</v>
      </c>
    </row>
    <row r="96" spans="1:20" ht="13.5" customHeight="1" x14ac:dyDescent="0.25">
      <c r="A96" s="63" t="s">
        <v>221</v>
      </c>
      <c r="B96" s="87">
        <v>3</v>
      </c>
      <c r="C96" s="88" t="s">
        <v>494</v>
      </c>
      <c r="D96" s="89" t="s">
        <v>494</v>
      </c>
      <c r="E96" s="88" t="s">
        <v>494</v>
      </c>
      <c r="F96" s="89" t="s">
        <v>494</v>
      </c>
      <c r="G96" s="88" t="s">
        <v>494</v>
      </c>
      <c r="H96" s="89" t="s">
        <v>494</v>
      </c>
      <c r="I96" s="88" t="s">
        <v>494</v>
      </c>
      <c r="J96" s="89" t="s">
        <v>494</v>
      </c>
      <c r="K96" s="88" t="s">
        <v>494</v>
      </c>
      <c r="L96" s="89" t="s">
        <v>494</v>
      </c>
      <c r="M96" s="88" t="s">
        <v>494</v>
      </c>
      <c r="N96" s="89" t="s">
        <v>494</v>
      </c>
      <c r="O96" s="88" t="s">
        <v>494</v>
      </c>
      <c r="P96" s="89" t="s">
        <v>494</v>
      </c>
      <c r="Q96" s="117"/>
      <c r="R96" s="123"/>
      <c r="S96" s="88" t="s">
        <v>494</v>
      </c>
      <c r="T96" s="93" t="s">
        <v>494</v>
      </c>
    </row>
    <row r="97" spans="1:20" ht="13.5" customHeight="1" x14ac:dyDescent="0.25">
      <c r="A97" s="27" t="s">
        <v>121</v>
      </c>
      <c r="B97" s="90">
        <v>3</v>
      </c>
      <c r="C97" s="91">
        <v>4.3371901649612203</v>
      </c>
      <c r="D97" s="92">
        <v>0.12863797058392701</v>
      </c>
      <c r="E97" s="91">
        <v>100</v>
      </c>
      <c r="F97" s="92">
        <v>0</v>
      </c>
      <c r="G97" s="91">
        <v>59.279769830515697</v>
      </c>
      <c r="H97" s="92">
        <v>3.9183111793350398</v>
      </c>
      <c r="I97" s="91">
        <v>83.257965585045696</v>
      </c>
      <c r="J97" s="92">
        <v>3.33156340516727</v>
      </c>
      <c r="K97" s="91">
        <v>42.5887762337357</v>
      </c>
      <c r="L97" s="92">
        <v>4.4644582097359198</v>
      </c>
      <c r="M97" s="91">
        <v>80.131916594534502</v>
      </c>
      <c r="N97" s="92">
        <v>3.9209507541087798</v>
      </c>
      <c r="O97" s="91">
        <v>68.780082495280396</v>
      </c>
      <c r="P97" s="92">
        <v>4.5599958494840998</v>
      </c>
      <c r="Q97" s="120"/>
      <c r="R97" s="125"/>
      <c r="S97" s="91">
        <v>-0.241163280330733</v>
      </c>
      <c r="T97" s="95">
        <v>0.18529508502483599</v>
      </c>
    </row>
    <row r="99" spans="1:20" x14ac:dyDescent="0.25">
      <c r="A99" s="64" t="s">
        <v>93</v>
      </c>
      <c r="B99" s="64"/>
    </row>
    <row r="100" spans="1:20" x14ac:dyDescent="0.25">
      <c r="A100" s="64" t="s">
        <v>96</v>
      </c>
      <c r="B100" s="64"/>
    </row>
    <row r="101" spans="1:20" x14ac:dyDescent="0.25">
      <c r="A101" s="64" t="s">
        <v>97</v>
      </c>
      <c r="B101" s="64"/>
    </row>
    <row r="102" spans="1:20" x14ac:dyDescent="0.25">
      <c r="A102" s="64" t="s">
        <v>98</v>
      </c>
      <c r="B102" s="64"/>
    </row>
    <row r="103" spans="1:20" x14ac:dyDescent="0.25">
      <c r="A103" s="64" t="s">
        <v>80</v>
      </c>
      <c r="B103" s="64"/>
    </row>
    <row r="104" spans="1:20" x14ac:dyDescent="0.25">
      <c r="A104" s="64" t="s">
        <v>122</v>
      </c>
    </row>
    <row r="105" spans="1:20" x14ac:dyDescent="0.25">
      <c r="A105" s="64" t="s">
        <v>81</v>
      </c>
      <c r="B105" s="41"/>
    </row>
    <row r="106" spans="1:20" x14ac:dyDescent="0.25">
      <c r="A106" s="41" t="s">
        <v>64</v>
      </c>
      <c r="B106" s="41"/>
    </row>
    <row r="107" spans="1:20" x14ac:dyDescent="0.25">
      <c r="A107" s="126" t="s">
        <v>65</v>
      </c>
      <c r="B107" s="41"/>
    </row>
    <row r="108" spans="1:20" x14ac:dyDescent="0.25">
      <c r="A108" s="41" t="s">
        <v>66</v>
      </c>
    </row>
  </sheetData>
  <mergeCells count="14">
    <mergeCell ref="B7:B10"/>
    <mergeCell ref="C7:D9"/>
    <mergeCell ref="E7:P7"/>
    <mergeCell ref="Q7:R7"/>
    <mergeCell ref="Q8:R9"/>
    <mergeCell ref="S8:T9"/>
    <mergeCell ref="Q68:R69"/>
    <mergeCell ref="K8:L9"/>
    <mergeCell ref="S7:T7"/>
    <mergeCell ref="E8:F9"/>
    <mergeCell ref="G8:H9"/>
    <mergeCell ref="I8:J9"/>
    <mergeCell ref="M8:N9"/>
    <mergeCell ref="O8:P9"/>
  </mergeCells>
  <conditionalFormatting sqref="Q1:Q200">
    <cfRule type="expression" dxfId="205" priority="2">
      <formula>ABS(Q1/R1)&gt;1.95996398454005</formula>
    </cfRule>
  </conditionalFormatting>
  <conditionalFormatting sqref="S1:S200">
    <cfRule type="expression" dxfId="204" priority="1">
      <formula>ABS(S1/T1)&gt;1.95996398454005</formula>
    </cfRule>
  </conditionalFormatting>
  <hyperlinks>
    <hyperlink ref="A107" r:id="rId1" xr:uid="{00000000-0004-0000-3000-000000000000}"/>
  </hyperlinks>
  <pageMargins left="0.7" right="0.7" top="0.75" bottom="0.75" header="0.3" footer="0.3"/>
  <pageSetup paperSize="9" orientation="portrait"/>
  <headerFooter scaleWithDoc="0" alignWithMargins="0">
    <oddFooter>&amp;C_x000D_&amp;1#&amp;"Calibri"&amp;10&amp;K0000FF Restricted Use - À usage restreint</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08"/>
  <sheetViews>
    <sheetView showGridLines="0" zoomScale="80" workbookViewId="0"/>
  </sheetViews>
  <sheetFormatPr defaultColWidth="10.90625" defaultRowHeight="12.5" x14ac:dyDescent="0.25"/>
  <cols>
    <col min="1" max="1" width="30.7265625" customWidth="1"/>
    <col min="2" max="2" width="8.7265625" customWidth="1"/>
  </cols>
  <sheetData>
    <row r="1" spans="1:8" x14ac:dyDescent="0.25">
      <c r="A1" s="41" t="s">
        <v>258</v>
      </c>
    </row>
    <row r="2" spans="1:8" ht="13" x14ac:dyDescent="0.3">
      <c r="A2" s="42" t="s">
        <v>259</v>
      </c>
    </row>
    <row r="3" spans="1:8" ht="13" x14ac:dyDescent="0.3">
      <c r="A3" s="43" t="s">
        <v>387</v>
      </c>
    </row>
    <row r="4" spans="1:8" x14ac:dyDescent="0.25">
      <c r="A4" s="160" t="str">
        <f>HYPERLINK("#'TOC'!A1", "Back to TOC")</f>
        <v>Back to TOC</v>
      </c>
    </row>
    <row r="8" spans="1:8" ht="60" customHeight="1" x14ac:dyDescent="0.25">
      <c r="B8" s="658" t="s">
        <v>388</v>
      </c>
      <c r="C8" s="662" t="s">
        <v>451</v>
      </c>
      <c r="D8" s="662"/>
      <c r="E8" s="662" t="s">
        <v>451</v>
      </c>
      <c r="F8" s="662"/>
      <c r="G8" s="662" t="s">
        <v>451</v>
      </c>
      <c r="H8" s="663"/>
    </row>
    <row r="9" spans="1:8" ht="105" customHeight="1" x14ac:dyDescent="0.25">
      <c r="B9" s="659"/>
      <c r="C9" s="649" t="s">
        <v>452</v>
      </c>
      <c r="D9" s="649"/>
      <c r="E9" s="649" t="s">
        <v>453</v>
      </c>
      <c r="F9" s="649"/>
      <c r="G9" s="649" t="s">
        <v>454</v>
      </c>
      <c r="H9" s="661"/>
    </row>
    <row r="10" spans="1:8" ht="30" customHeight="1" x14ac:dyDescent="0.25">
      <c r="B10" s="660"/>
      <c r="C10" s="144" t="s">
        <v>390</v>
      </c>
      <c r="D10" s="144" t="s">
        <v>389</v>
      </c>
      <c r="E10" s="144" t="s">
        <v>390</v>
      </c>
      <c r="F10" s="144" t="s">
        <v>389</v>
      </c>
      <c r="G10" s="144" t="s">
        <v>390</v>
      </c>
      <c r="H10" s="183" t="s">
        <v>389</v>
      </c>
    </row>
    <row r="11" spans="1:8" ht="13" customHeight="1" x14ac:dyDescent="0.25">
      <c r="A11" s="214"/>
      <c r="B11" s="204"/>
      <c r="C11" s="205" t="s">
        <v>996</v>
      </c>
      <c r="D11" s="206" t="s">
        <v>997</v>
      </c>
      <c r="E11" s="205" t="s">
        <v>998</v>
      </c>
      <c r="F11" s="206" t="s">
        <v>999</v>
      </c>
      <c r="G11" s="205" t="s">
        <v>1000</v>
      </c>
      <c r="H11" s="221" t="s">
        <v>1001</v>
      </c>
    </row>
    <row r="12" spans="1:8" ht="13" customHeight="1" x14ac:dyDescent="0.25">
      <c r="A12" s="26" t="s">
        <v>391</v>
      </c>
      <c r="B12" s="184">
        <v>2</v>
      </c>
      <c r="C12" s="190">
        <v>0.83164959814665296</v>
      </c>
      <c r="D12" s="195">
        <v>5.0945697439444299E-2</v>
      </c>
      <c r="E12" s="190">
        <v>0.86172929853221103</v>
      </c>
      <c r="F12" s="195">
        <v>5.2205094670718599E-2</v>
      </c>
      <c r="G12" s="190">
        <v>0.86558427202161303</v>
      </c>
      <c r="H12" s="215">
        <v>5.4227854430585302E-2</v>
      </c>
    </row>
    <row r="13" spans="1:8" ht="13" customHeight="1" x14ac:dyDescent="0.25">
      <c r="A13" s="26" t="s">
        <v>392</v>
      </c>
      <c r="B13" s="184">
        <v>2</v>
      </c>
      <c r="C13" s="190">
        <v>0.734401615111825</v>
      </c>
      <c r="D13" s="195">
        <v>2.9941615805533301E-2</v>
      </c>
      <c r="E13" s="190">
        <v>0.76842258612232095</v>
      </c>
      <c r="F13" s="195">
        <v>3.8901327719174698E-2</v>
      </c>
      <c r="G13" s="190">
        <v>0.74760031693035001</v>
      </c>
      <c r="H13" s="215">
        <v>4.1991333971679701E-2</v>
      </c>
    </row>
    <row r="14" spans="1:8" ht="13" customHeight="1" x14ac:dyDescent="0.25">
      <c r="A14" s="26" t="s">
        <v>393</v>
      </c>
      <c r="B14" s="184">
        <v>2</v>
      </c>
      <c r="C14" s="190">
        <v>0.65138048573030705</v>
      </c>
      <c r="D14" s="195">
        <v>2.2294355261788499E-2</v>
      </c>
      <c r="E14" s="190">
        <v>0.70747848598390295</v>
      </c>
      <c r="F14" s="195">
        <v>2.83726494597226E-2</v>
      </c>
      <c r="G14" s="190">
        <v>0.69766980485568697</v>
      </c>
      <c r="H14" s="215">
        <v>2.85403287151684E-2</v>
      </c>
    </row>
    <row r="15" spans="1:8" ht="13" customHeight="1" x14ac:dyDescent="0.25">
      <c r="A15" s="26" t="s">
        <v>394</v>
      </c>
      <c r="B15" s="184">
        <v>2</v>
      </c>
      <c r="C15" s="190">
        <v>0.89580758483616196</v>
      </c>
      <c r="D15" s="195">
        <v>4.0889017337534701E-2</v>
      </c>
      <c r="E15" s="190">
        <v>0.92036070340045695</v>
      </c>
      <c r="F15" s="195">
        <v>4.4206922183293897E-2</v>
      </c>
      <c r="G15" s="190">
        <v>0.91650505049022402</v>
      </c>
      <c r="H15" s="215">
        <v>4.38427502359299E-2</v>
      </c>
    </row>
    <row r="16" spans="1:8" ht="13" customHeight="1" x14ac:dyDescent="0.25">
      <c r="A16" s="26" t="s">
        <v>395</v>
      </c>
      <c r="B16" s="184">
        <v>2</v>
      </c>
      <c r="C16" s="190">
        <v>0.82249660366972699</v>
      </c>
      <c r="D16" s="195">
        <v>3.5149597939717198E-2</v>
      </c>
      <c r="E16" s="190">
        <v>0.88598057330629998</v>
      </c>
      <c r="F16" s="195">
        <v>3.9221772867582501E-2</v>
      </c>
      <c r="G16" s="190">
        <v>0.89050981273098795</v>
      </c>
      <c r="H16" s="215">
        <v>3.9511723836402501E-2</v>
      </c>
    </row>
    <row r="17" spans="1:8" ht="13" customHeight="1" x14ac:dyDescent="0.25">
      <c r="A17" s="26" t="s">
        <v>396</v>
      </c>
      <c r="B17" s="184">
        <v>2</v>
      </c>
      <c r="C17" s="190">
        <v>0.70786117433029105</v>
      </c>
      <c r="D17" s="195">
        <v>2.1511281822979601E-2</v>
      </c>
      <c r="E17" s="190">
        <v>0.74448862371186697</v>
      </c>
      <c r="F17" s="195">
        <v>2.4966548514361701E-2</v>
      </c>
      <c r="G17" s="190">
        <v>0.74379491514805995</v>
      </c>
      <c r="H17" s="215">
        <v>2.42152769263968E-2</v>
      </c>
    </row>
    <row r="18" spans="1:8" ht="13" customHeight="1" x14ac:dyDescent="0.25">
      <c r="A18" s="210" t="s">
        <v>397</v>
      </c>
      <c r="B18" s="184">
        <v>2</v>
      </c>
      <c r="C18" s="190">
        <v>0.67350190139741295</v>
      </c>
      <c r="D18" s="195">
        <v>3.1149654250172701E-2</v>
      </c>
      <c r="E18" s="190">
        <v>0.68422520107482598</v>
      </c>
      <c r="F18" s="195">
        <v>3.6472671573589001E-2</v>
      </c>
      <c r="G18" s="190">
        <v>0.68847784523281697</v>
      </c>
      <c r="H18" s="215">
        <v>3.6343224633076598E-2</v>
      </c>
    </row>
    <row r="19" spans="1:8" ht="13" customHeight="1" x14ac:dyDescent="0.25">
      <c r="A19" s="210" t="s">
        <v>398</v>
      </c>
      <c r="B19" s="184">
        <v>2</v>
      </c>
      <c r="C19" s="190">
        <v>0.71271711060665299</v>
      </c>
      <c r="D19" s="195">
        <v>3.3305357448399103E-2</v>
      </c>
      <c r="E19" s="190">
        <v>0.74378472981144494</v>
      </c>
      <c r="F19" s="195">
        <v>3.7944215557315697E-2</v>
      </c>
      <c r="G19" s="190">
        <v>0.74325003905244302</v>
      </c>
      <c r="H19" s="215">
        <v>3.7480934903093899E-2</v>
      </c>
    </row>
    <row r="20" spans="1:8" ht="13" customHeight="1" x14ac:dyDescent="0.25">
      <c r="A20" s="26" t="s">
        <v>399</v>
      </c>
      <c r="B20" s="184">
        <v>2</v>
      </c>
      <c r="C20" s="190">
        <v>0.70353314515183396</v>
      </c>
      <c r="D20" s="195">
        <v>4.0272983465227098E-2</v>
      </c>
      <c r="E20" s="190">
        <v>0.73910712647958599</v>
      </c>
      <c r="F20" s="195">
        <v>4.4721828693735997E-2</v>
      </c>
      <c r="G20" s="190">
        <v>0.73788786165953901</v>
      </c>
      <c r="H20" s="215">
        <v>4.48010047454689E-2</v>
      </c>
    </row>
    <row r="21" spans="1:8" ht="13" customHeight="1" x14ac:dyDescent="0.25">
      <c r="A21" s="26" t="s">
        <v>400</v>
      </c>
      <c r="B21" s="184">
        <v>2</v>
      </c>
      <c r="C21" s="190">
        <v>0.86761831146591495</v>
      </c>
      <c r="D21" s="195">
        <v>4.9248987881885101E-2</v>
      </c>
      <c r="E21" s="190">
        <v>0.968373969178428</v>
      </c>
      <c r="F21" s="195">
        <v>5.5206404125026698E-2</v>
      </c>
      <c r="G21" s="190">
        <v>0.96943916993453005</v>
      </c>
      <c r="H21" s="215">
        <v>5.5840823247513598E-2</v>
      </c>
    </row>
    <row r="22" spans="1:8" ht="13" customHeight="1" x14ac:dyDescent="0.25">
      <c r="A22" s="26" t="s">
        <v>401</v>
      </c>
      <c r="B22" s="184">
        <v>2</v>
      </c>
      <c r="C22" s="190">
        <v>0.75608736533744403</v>
      </c>
      <c r="D22" s="195">
        <v>4.52730544807423E-2</v>
      </c>
      <c r="E22" s="190">
        <v>0.76342490956558495</v>
      </c>
      <c r="F22" s="195">
        <v>5.2564410441375199E-2</v>
      </c>
      <c r="G22" s="190">
        <v>0.763374100297874</v>
      </c>
      <c r="H22" s="215">
        <v>5.3651705346710002E-2</v>
      </c>
    </row>
    <row r="23" spans="1:8" ht="13" customHeight="1" x14ac:dyDescent="0.25">
      <c r="A23" s="26" t="s">
        <v>402</v>
      </c>
      <c r="B23" s="184">
        <v>2</v>
      </c>
      <c r="C23" s="190">
        <v>0.87591316753633397</v>
      </c>
      <c r="D23" s="195">
        <v>4.01697627257614E-2</v>
      </c>
      <c r="E23" s="190">
        <v>0.88852597119218402</v>
      </c>
      <c r="F23" s="195">
        <v>4.27263794651681E-2</v>
      </c>
      <c r="G23" s="190">
        <v>0.89710726208552305</v>
      </c>
      <c r="H23" s="215">
        <v>4.4910112925974403E-2</v>
      </c>
    </row>
    <row r="24" spans="1:8" ht="13" customHeight="1" x14ac:dyDescent="0.25">
      <c r="A24" s="26" t="s">
        <v>403</v>
      </c>
      <c r="B24" s="184">
        <v>2</v>
      </c>
      <c r="C24" s="190">
        <v>1.0292753517211399</v>
      </c>
      <c r="D24" s="195">
        <v>4.9248657992643899E-2</v>
      </c>
      <c r="E24" s="190">
        <v>1.0457521690945499</v>
      </c>
      <c r="F24" s="195">
        <v>4.8251167079434699E-2</v>
      </c>
      <c r="G24" s="190">
        <v>1.0385867193985601</v>
      </c>
      <c r="H24" s="215">
        <v>4.7172926089063497E-2</v>
      </c>
    </row>
    <row r="25" spans="1:8" ht="13" customHeight="1" x14ac:dyDescent="0.25">
      <c r="A25" s="26" t="s">
        <v>404</v>
      </c>
      <c r="B25" s="184">
        <v>2</v>
      </c>
      <c r="C25" s="190">
        <v>0.68439000624069801</v>
      </c>
      <c r="D25" s="195">
        <v>3.47543477116036E-2</v>
      </c>
      <c r="E25" s="190">
        <v>0.74776496755094801</v>
      </c>
      <c r="F25" s="195">
        <v>3.8501354309902397E-2</v>
      </c>
      <c r="G25" s="190">
        <v>0.74831647810776503</v>
      </c>
      <c r="H25" s="215">
        <v>3.9003085750765297E-2</v>
      </c>
    </row>
    <row r="26" spans="1:8" ht="13" customHeight="1" x14ac:dyDescent="0.25">
      <c r="A26" s="26" t="s">
        <v>405</v>
      </c>
      <c r="B26" s="184">
        <v>2</v>
      </c>
      <c r="C26" s="190">
        <v>0.71923143879173901</v>
      </c>
      <c r="D26" s="195">
        <v>4.13184291467854E-2</v>
      </c>
      <c r="E26" s="190">
        <v>0.78181972814692702</v>
      </c>
      <c r="F26" s="195">
        <v>4.96459076707184E-2</v>
      </c>
      <c r="G26" s="190">
        <v>0.78022937399473502</v>
      </c>
      <c r="H26" s="215">
        <v>5.0192940511316703E-2</v>
      </c>
    </row>
    <row r="27" spans="1:8" ht="13" customHeight="1" x14ac:dyDescent="0.25">
      <c r="A27" s="26" t="s">
        <v>406</v>
      </c>
      <c r="B27" s="184">
        <v>2</v>
      </c>
      <c r="C27" s="190">
        <v>0.64483059903475703</v>
      </c>
      <c r="D27" s="195">
        <v>2.6003140303078199E-2</v>
      </c>
      <c r="E27" s="190">
        <v>0.71135908261250203</v>
      </c>
      <c r="F27" s="195">
        <v>2.8411739374704498E-2</v>
      </c>
      <c r="G27" s="190">
        <v>0.70621048680697995</v>
      </c>
      <c r="H27" s="215">
        <v>2.74995391389843E-2</v>
      </c>
    </row>
    <row r="28" spans="1:8" ht="13" customHeight="1" x14ac:dyDescent="0.25">
      <c r="A28" s="26" t="s">
        <v>407</v>
      </c>
      <c r="B28" s="184">
        <v>2</v>
      </c>
      <c r="C28" s="190">
        <v>0.654836128861365</v>
      </c>
      <c r="D28" s="195">
        <v>3.7393139271012503E-2</v>
      </c>
      <c r="E28" s="190">
        <v>0.70541897709048096</v>
      </c>
      <c r="F28" s="195">
        <v>3.9897673453462602E-2</v>
      </c>
      <c r="G28" s="190">
        <v>0.70408038391492</v>
      </c>
      <c r="H28" s="215">
        <v>4.0437590017544003E-2</v>
      </c>
    </row>
    <row r="29" spans="1:8" ht="13" customHeight="1" x14ac:dyDescent="0.25">
      <c r="A29" s="26" t="s">
        <v>408</v>
      </c>
      <c r="B29" s="184">
        <v>2</v>
      </c>
      <c r="C29" s="190">
        <v>1.0688269867673501</v>
      </c>
      <c r="D29" s="195">
        <v>4.6421204244506999E-2</v>
      </c>
      <c r="E29" s="190">
        <v>1.02950634281833</v>
      </c>
      <c r="F29" s="195">
        <v>4.5893513456695602E-2</v>
      </c>
      <c r="G29" s="190">
        <v>1.0233089416347001</v>
      </c>
      <c r="H29" s="215">
        <v>4.9140197002477799E-2</v>
      </c>
    </row>
    <row r="30" spans="1:8" ht="13" customHeight="1" x14ac:dyDescent="0.25">
      <c r="A30" s="26" t="s">
        <v>409</v>
      </c>
      <c r="B30" s="184">
        <v>2</v>
      </c>
      <c r="C30" s="190">
        <v>0.83575074173466002</v>
      </c>
      <c r="D30" s="195">
        <v>2.49879085771634E-2</v>
      </c>
      <c r="E30" s="190">
        <v>0.84755563891051799</v>
      </c>
      <c r="F30" s="195">
        <v>2.7628907062597002E-2</v>
      </c>
      <c r="G30" s="190">
        <v>0.84297670114131396</v>
      </c>
      <c r="H30" s="215">
        <v>2.7939138149405102E-2</v>
      </c>
    </row>
    <row r="31" spans="1:8" ht="13" customHeight="1" x14ac:dyDescent="0.25">
      <c r="A31" s="26" t="s">
        <v>410</v>
      </c>
      <c r="B31" s="184">
        <v>2</v>
      </c>
      <c r="C31" s="190">
        <v>0.72806950835992701</v>
      </c>
      <c r="D31" s="195">
        <v>2.9359551123770599E-2</v>
      </c>
      <c r="E31" s="190">
        <v>0.763633610827953</v>
      </c>
      <c r="F31" s="195">
        <v>3.19801173749414E-2</v>
      </c>
      <c r="G31" s="190">
        <v>0.76359830819756602</v>
      </c>
      <c r="H31" s="215">
        <v>3.1837139588778401E-2</v>
      </c>
    </row>
    <row r="32" spans="1:8" ht="13" customHeight="1" x14ac:dyDescent="0.25">
      <c r="A32" s="26" t="s">
        <v>411</v>
      </c>
      <c r="B32" s="184">
        <v>2</v>
      </c>
      <c r="C32" s="190">
        <v>0.64300876828682296</v>
      </c>
      <c r="D32" s="195">
        <v>2.75503778346495E-2</v>
      </c>
      <c r="E32" s="190">
        <v>0.69672269491751604</v>
      </c>
      <c r="F32" s="195">
        <v>3.2896500210114497E-2</v>
      </c>
      <c r="G32" s="190">
        <v>0.69321946733183504</v>
      </c>
      <c r="H32" s="215">
        <v>3.4147258782987702E-2</v>
      </c>
    </row>
    <row r="33" spans="1:8" ht="13" customHeight="1" x14ac:dyDescent="0.25">
      <c r="A33" s="26" t="s">
        <v>412</v>
      </c>
      <c r="B33" s="184">
        <v>2</v>
      </c>
      <c r="C33" s="190">
        <v>0.63327530624101902</v>
      </c>
      <c r="D33" s="195">
        <v>4.1336875721569299E-2</v>
      </c>
      <c r="E33" s="190">
        <v>0.70081421953589396</v>
      </c>
      <c r="F33" s="195">
        <v>4.8040691646008597E-2</v>
      </c>
      <c r="G33" s="190">
        <v>0.68690343143333199</v>
      </c>
      <c r="H33" s="215">
        <v>4.9910697490950402E-2</v>
      </c>
    </row>
    <row r="34" spans="1:8" ht="13" customHeight="1" x14ac:dyDescent="0.25">
      <c r="A34" s="26" t="s">
        <v>413</v>
      </c>
      <c r="B34" s="184">
        <v>2</v>
      </c>
      <c r="C34" s="190">
        <v>0.880584323566446</v>
      </c>
      <c r="D34" s="195">
        <v>4.0111935628734802E-2</v>
      </c>
      <c r="E34" s="190">
        <v>0.93668952540549399</v>
      </c>
      <c r="F34" s="195">
        <v>4.4615819750112203E-2</v>
      </c>
      <c r="G34" s="190">
        <v>0.92403856457322697</v>
      </c>
      <c r="H34" s="215">
        <v>4.6180901637023999E-2</v>
      </c>
    </row>
    <row r="35" spans="1:8" ht="13" customHeight="1" x14ac:dyDescent="0.25">
      <c r="A35" s="26" t="s">
        <v>414</v>
      </c>
      <c r="B35" s="184">
        <v>2</v>
      </c>
      <c r="C35" s="190">
        <v>0.66374360347219896</v>
      </c>
      <c r="D35" s="195">
        <v>3.2405547014603901E-2</v>
      </c>
      <c r="E35" s="190">
        <v>0.70530601129920101</v>
      </c>
      <c r="F35" s="195">
        <v>3.50056328216969E-2</v>
      </c>
      <c r="G35" s="190">
        <v>0.70501932629388298</v>
      </c>
      <c r="H35" s="215">
        <v>3.5092132516230501E-2</v>
      </c>
    </row>
    <row r="36" spans="1:8" ht="13" customHeight="1" x14ac:dyDescent="0.25">
      <c r="A36" s="26" t="s">
        <v>415</v>
      </c>
      <c r="B36" s="184">
        <v>2</v>
      </c>
      <c r="C36" s="190">
        <v>0.96786336933073502</v>
      </c>
      <c r="D36" s="195">
        <v>3.11147993229242E-2</v>
      </c>
      <c r="E36" s="190">
        <v>0.97210353281559603</v>
      </c>
      <c r="F36" s="195">
        <v>3.1667166778658197E-2</v>
      </c>
      <c r="G36" s="190">
        <v>0.97081486689271901</v>
      </c>
      <c r="H36" s="215">
        <v>3.1701628442509497E-2</v>
      </c>
    </row>
    <row r="37" spans="1:8" ht="13" customHeight="1" x14ac:dyDescent="0.25">
      <c r="A37" s="26" t="s">
        <v>416</v>
      </c>
      <c r="B37" s="184">
        <v>2</v>
      </c>
      <c r="C37" s="190">
        <v>0.96531157838493298</v>
      </c>
      <c r="D37" s="195">
        <v>3.0837222470115E-2</v>
      </c>
      <c r="E37" s="190">
        <v>0.972375794207893</v>
      </c>
      <c r="F37" s="195">
        <v>3.2236598555428597E-2</v>
      </c>
      <c r="G37" s="190">
        <v>0.97314492287247101</v>
      </c>
      <c r="H37" s="215">
        <v>3.1774195296217403E-2</v>
      </c>
    </row>
    <row r="38" spans="1:8" ht="13" customHeight="1" x14ac:dyDescent="0.25">
      <c r="A38" s="26" t="s">
        <v>417</v>
      </c>
      <c r="B38" s="184">
        <v>2</v>
      </c>
      <c r="C38" s="190">
        <v>0.95341127739082998</v>
      </c>
      <c r="D38" s="195">
        <v>2.9124992265424501E-2</v>
      </c>
      <c r="E38" s="190">
        <v>0.96133085209832803</v>
      </c>
      <c r="F38" s="195">
        <v>3.0411758976002901E-2</v>
      </c>
      <c r="G38" s="190">
        <v>0.95949519705382402</v>
      </c>
      <c r="H38" s="215">
        <v>3.02797344667011E-2</v>
      </c>
    </row>
    <row r="39" spans="1:8" ht="13" customHeight="1" x14ac:dyDescent="0.25">
      <c r="A39" s="26" t="s">
        <v>418</v>
      </c>
      <c r="B39" s="184">
        <v>2</v>
      </c>
      <c r="C39" s="190">
        <v>0.90529826123550405</v>
      </c>
      <c r="D39" s="195">
        <v>5.0510467357747897E-2</v>
      </c>
      <c r="E39" s="190">
        <v>0.92194065368477196</v>
      </c>
      <c r="F39" s="195">
        <v>5.2500229262289901E-2</v>
      </c>
      <c r="G39" s="190">
        <v>0.92504228899996499</v>
      </c>
      <c r="H39" s="215">
        <v>5.2714255414545601E-2</v>
      </c>
    </row>
    <row r="40" spans="1:8" ht="13" customHeight="1" x14ac:dyDescent="0.25">
      <c r="A40" s="26" t="s">
        <v>419</v>
      </c>
      <c r="B40" s="184">
        <v>2</v>
      </c>
      <c r="C40" s="190">
        <v>0.78041637557251897</v>
      </c>
      <c r="D40" s="195">
        <v>3.8857678621923998E-2</v>
      </c>
      <c r="E40" s="190">
        <v>0.81324479411642503</v>
      </c>
      <c r="F40" s="195">
        <v>4.4868060755115999E-2</v>
      </c>
      <c r="G40" s="190">
        <v>0.80409076700225901</v>
      </c>
      <c r="H40" s="215">
        <v>4.7057961500606899E-2</v>
      </c>
    </row>
    <row r="41" spans="1:8" ht="13" customHeight="1" x14ac:dyDescent="0.25">
      <c r="A41" s="26" t="s">
        <v>420</v>
      </c>
      <c r="B41" s="184">
        <v>2</v>
      </c>
      <c r="C41" s="190">
        <v>0.70960086972717396</v>
      </c>
      <c r="D41" s="195">
        <v>3.0191934765227298E-2</v>
      </c>
      <c r="E41" s="190">
        <v>0.75993266457155395</v>
      </c>
      <c r="F41" s="195">
        <v>3.4575548648383102E-2</v>
      </c>
      <c r="G41" s="190">
        <v>0.76508842355852302</v>
      </c>
      <c r="H41" s="215">
        <v>3.4917253794836699E-2</v>
      </c>
    </row>
    <row r="42" spans="1:8" ht="13" customHeight="1" x14ac:dyDescent="0.25">
      <c r="A42" s="26" t="s">
        <v>421</v>
      </c>
      <c r="B42" s="184">
        <v>2</v>
      </c>
      <c r="C42" s="190">
        <v>0.84631913167416295</v>
      </c>
      <c r="D42" s="195">
        <v>3.5972679343171797E-2</v>
      </c>
      <c r="E42" s="190">
        <v>0.90771000599268004</v>
      </c>
      <c r="F42" s="195">
        <v>4.4525608160506699E-2</v>
      </c>
      <c r="G42" s="190">
        <v>0.90513133383464395</v>
      </c>
      <c r="H42" s="215">
        <v>4.4036724825276298E-2</v>
      </c>
    </row>
    <row r="43" spans="1:8" ht="13" customHeight="1" x14ac:dyDescent="0.25">
      <c r="A43" s="26" t="s">
        <v>422</v>
      </c>
      <c r="B43" s="184">
        <v>2</v>
      </c>
      <c r="C43" s="190">
        <v>0.880303174773859</v>
      </c>
      <c r="D43" s="195">
        <v>4.9714815328001302E-2</v>
      </c>
      <c r="E43" s="190">
        <v>0.947764203935479</v>
      </c>
      <c r="F43" s="195">
        <v>5.5864262607300201E-2</v>
      </c>
      <c r="G43" s="190">
        <v>0.93253397584412101</v>
      </c>
      <c r="H43" s="215">
        <v>5.5285333226972197E-2</v>
      </c>
    </row>
    <row r="44" spans="1:8" ht="13" customHeight="1" x14ac:dyDescent="0.25">
      <c r="A44" s="26" t="s">
        <v>423</v>
      </c>
      <c r="B44" s="184">
        <v>2</v>
      </c>
      <c r="C44" s="190">
        <v>0.81379449655548097</v>
      </c>
      <c r="D44" s="195">
        <v>3.8293105332124398E-2</v>
      </c>
      <c r="E44" s="190">
        <v>0.83947007718783495</v>
      </c>
      <c r="F44" s="195">
        <v>4.28947450203713E-2</v>
      </c>
      <c r="G44" s="190">
        <v>0.84529084820526301</v>
      </c>
      <c r="H44" s="215">
        <v>4.2669759891103998E-2</v>
      </c>
    </row>
    <row r="45" spans="1:8" ht="13" customHeight="1" x14ac:dyDescent="0.25">
      <c r="A45" s="26" t="s">
        <v>424</v>
      </c>
      <c r="B45" s="184">
        <v>2</v>
      </c>
      <c r="C45" s="190">
        <v>0.84269824064756105</v>
      </c>
      <c r="D45" s="195">
        <v>3.5941200284117999E-2</v>
      </c>
      <c r="E45" s="190">
        <v>0.84645640145273504</v>
      </c>
      <c r="F45" s="195">
        <v>3.6783611716515403E-2</v>
      </c>
      <c r="G45" s="190">
        <v>0.847354753155666</v>
      </c>
      <c r="H45" s="215">
        <v>3.7241005600661597E-2</v>
      </c>
    </row>
    <row r="46" spans="1:8" ht="13" customHeight="1" x14ac:dyDescent="0.25">
      <c r="A46" s="26" t="s">
        <v>425</v>
      </c>
      <c r="B46" s="184">
        <v>2</v>
      </c>
      <c r="C46" s="190">
        <v>0.70438475393560096</v>
      </c>
      <c r="D46" s="195">
        <v>3.7598799858181202E-2</v>
      </c>
      <c r="E46" s="190">
        <v>0.77260199050356704</v>
      </c>
      <c r="F46" s="195">
        <v>4.2953270250119198E-2</v>
      </c>
      <c r="G46" s="190">
        <v>0.76728516787393597</v>
      </c>
      <c r="H46" s="215">
        <v>4.2319990149014997E-2</v>
      </c>
    </row>
    <row r="47" spans="1:8" ht="13" customHeight="1" x14ac:dyDescent="0.25">
      <c r="A47" s="26" t="s">
        <v>426</v>
      </c>
      <c r="B47" s="184">
        <v>2</v>
      </c>
      <c r="C47" s="190">
        <v>0.82248281456799299</v>
      </c>
      <c r="D47" s="195">
        <v>3.1107886565827199E-2</v>
      </c>
      <c r="E47" s="190">
        <v>0.89355238180758501</v>
      </c>
      <c r="F47" s="195">
        <v>4.13445858940929E-2</v>
      </c>
      <c r="G47" s="190">
        <v>0.89385072887008499</v>
      </c>
      <c r="H47" s="215">
        <v>4.0879897330069401E-2</v>
      </c>
    </row>
    <row r="48" spans="1:8" ht="13" customHeight="1" x14ac:dyDescent="0.25">
      <c r="A48" s="26" t="s">
        <v>427</v>
      </c>
      <c r="B48" s="184">
        <v>2</v>
      </c>
      <c r="C48" s="190">
        <v>0.73868234192319204</v>
      </c>
      <c r="D48" s="195">
        <v>2.2866304561894001E-2</v>
      </c>
      <c r="E48" s="190">
        <v>0.77927451133354997</v>
      </c>
      <c r="F48" s="195">
        <v>2.75817557495984E-2</v>
      </c>
      <c r="G48" s="190">
        <v>0.78385379126737798</v>
      </c>
      <c r="H48" s="215">
        <v>2.8209885418994E-2</v>
      </c>
    </row>
    <row r="49" spans="1:8" ht="13" customHeight="1" x14ac:dyDescent="0.25">
      <c r="A49" s="26" t="s">
        <v>428</v>
      </c>
      <c r="B49" s="184">
        <v>2</v>
      </c>
      <c r="C49" s="190">
        <v>0.80180663463413804</v>
      </c>
      <c r="D49" s="195">
        <v>4.37787452143234E-2</v>
      </c>
      <c r="E49" s="190">
        <v>0.80103118166576304</v>
      </c>
      <c r="F49" s="195">
        <v>4.3927787525603897E-2</v>
      </c>
      <c r="G49" s="190">
        <v>0.79300229803101396</v>
      </c>
      <c r="H49" s="215">
        <v>4.2745758079238701E-2</v>
      </c>
    </row>
    <row r="50" spans="1:8" ht="13" customHeight="1" x14ac:dyDescent="0.25">
      <c r="A50" s="26" t="s">
        <v>429</v>
      </c>
      <c r="B50" s="184">
        <v>2</v>
      </c>
      <c r="C50" s="190">
        <v>0.90700503083267503</v>
      </c>
      <c r="D50" s="195">
        <v>3.0177011866731499E-2</v>
      </c>
      <c r="E50" s="190">
        <v>0.928164093460216</v>
      </c>
      <c r="F50" s="195">
        <v>3.2274203802713397E-2</v>
      </c>
      <c r="G50" s="190">
        <v>0.93303112607438099</v>
      </c>
      <c r="H50" s="215">
        <v>3.2336882719555399E-2</v>
      </c>
    </row>
    <row r="51" spans="1:8" ht="13" customHeight="1" x14ac:dyDescent="0.25">
      <c r="A51" s="26" t="s">
        <v>430</v>
      </c>
      <c r="B51" s="184">
        <v>2</v>
      </c>
      <c r="C51" s="190">
        <v>0.95659619826369902</v>
      </c>
      <c r="D51" s="195">
        <v>2.8576302075537002E-2</v>
      </c>
      <c r="E51" s="190">
        <v>0.98390269898309102</v>
      </c>
      <c r="F51" s="195">
        <v>3.1968820048150902E-2</v>
      </c>
      <c r="G51" s="190">
        <v>0.98224645229729901</v>
      </c>
      <c r="H51" s="215">
        <v>3.1510577767069899E-2</v>
      </c>
    </row>
    <row r="52" spans="1:8" ht="13" customHeight="1" x14ac:dyDescent="0.25">
      <c r="A52" s="26" t="s">
        <v>431</v>
      </c>
      <c r="B52" s="184">
        <v>2</v>
      </c>
      <c r="C52" s="190">
        <v>0.90442867841605901</v>
      </c>
      <c r="D52" s="195">
        <v>2.7580367532247001E-2</v>
      </c>
      <c r="E52" s="190">
        <v>0.91789238596518896</v>
      </c>
      <c r="F52" s="195">
        <v>3.3580927542289703E-2</v>
      </c>
      <c r="G52" s="190">
        <v>0.91079985745889402</v>
      </c>
      <c r="H52" s="215">
        <v>3.2930886206625598E-2</v>
      </c>
    </row>
    <row r="53" spans="1:8" ht="13" customHeight="1" x14ac:dyDescent="0.25">
      <c r="A53" s="26" t="s">
        <v>432</v>
      </c>
      <c r="B53" s="184">
        <v>2</v>
      </c>
      <c r="C53" s="190">
        <v>0.85757393389804704</v>
      </c>
      <c r="D53" s="195">
        <v>3.0931056075380801E-2</v>
      </c>
      <c r="E53" s="190">
        <v>0.88168198339651505</v>
      </c>
      <c r="F53" s="195">
        <v>3.42016871962409E-2</v>
      </c>
      <c r="G53" s="190">
        <v>0.88186784118806305</v>
      </c>
      <c r="H53" s="215">
        <v>3.5054438137842099E-2</v>
      </c>
    </row>
    <row r="54" spans="1:8" ht="13" customHeight="1" x14ac:dyDescent="0.25">
      <c r="A54" s="26" t="s">
        <v>433</v>
      </c>
      <c r="B54" s="184">
        <v>2</v>
      </c>
      <c r="C54" s="190">
        <v>0.73070251967414401</v>
      </c>
      <c r="D54" s="195">
        <v>3.6313585012787503E-2</v>
      </c>
      <c r="E54" s="190">
        <v>0.78582544731626502</v>
      </c>
      <c r="F54" s="195">
        <v>4.2303670575975602E-2</v>
      </c>
      <c r="G54" s="190">
        <v>0.78728316692066203</v>
      </c>
      <c r="H54" s="215">
        <v>4.2313283427095102E-2</v>
      </c>
    </row>
    <row r="55" spans="1:8" ht="13" customHeight="1" x14ac:dyDescent="0.25">
      <c r="A55" s="26" t="s">
        <v>434</v>
      </c>
      <c r="B55" s="184">
        <v>2</v>
      </c>
      <c r="C55" s="190">
        <v>0.95142527184553705</v>
      </c>
      <c r="D55" s="195">
        <v>3.7287958725924601E-2</v>
      </c>
      <c r="E55" s="190">
        <v>0.98084050084709595</v>
      </c>
      <c r="F55" s="195">
        <v>4.0078116562102799E-2</v>
      </c>
      <c r="G55" s="190">
        <v>0.97135716409278094</v>
      </c>
      <c r="H55" s="215">
        <v>3.8952419131373997E-2</v>
      </c>
    </row>
    <row r="56" spans="1:8" ht="13" customHeight="1" x14ac:dyDescent="0.25">
      <c r="A56" s="26" t="s">
        <v>435</v>
      </c>
      <c r="B56" s="184">
        <v>2</v>
      </c>
      <c r="C56" s="190">
        <v>0.73579401713926496</v>
      </c>
      <c r="D56" s="195">
        <v>1.8590746312800201E-2</v>
      </c>
      <c r="E56" s="190">
        <v>0.80624515852894696</v>
      </c>
      <c r="F56" s="195">
        <v>2.2055949770657501E-2</v>
      </c>
      <c r="G56" s="190">
        <v>0.80805940658171305</v>
      </c>
      <c r="H56" s="215">
        <v>2.2259307107927201E-2</v>
      </c>
    </row>
    <row r="57" spans="1:8" ht="13" customHeight="1" x14ac:dyDescent="0.25">
      <c r="A57" s="26" t="s">
        <v>436</v>
      </c>
      <c r="B57" s="184">
        <v>2</v>
      </c>
      <c r="C57" s="190">
        <v>0.68511794492167899</v>
      </c>
      <c r="D57" s="195">
        <v>3.6373604948512203E-2</v>
      </c>
      <c r="E57" s="190">
        <v>0.70774309785903999</v>
      </c>
      <c r="F57" s="195">
        <v>4.0794390534358203E-2</v>
      </c>
      <c r="G57" s="190">
        <v>0.70398659146300002</v>
      </c>
      <c r="H57" s="215">
        <v>4.1169435206243998E-2</v>
      </c>
    </row>
    <row r="58" spans="1:8" ht="13" customHeight="1" x14ac:dyDescent="0.25">
      <c r="A58" s="26" t="s">
        <v>437</v>
      </c>
      <c r="B58" s="184">
        <v>2</v>
      </c>
      <c r="C58" s="190">
        <v>0.80323101585089995</v>
      </c>
      <c r="D58" s="195">
        <v>3.2165087028346702E-2</v>
      </c>
      <c r="E58" s="190">
        <v>0.81720483176157399</v>
      </c>
      <c r="F58" s="195">
        <v>3.3084764630448099E-2</v>
      </c>
      <c r="G58" s="190">
        <v>0.82072454525218597</v>
      </c>
      <c r="H58" s="215">
        <v>3.3655599621112801E-2</v>
      </c>
    </row>
    <row r="59" spans="1:8" ht="13" customHeight="1" x14ac:dyDescent="0.25">
      <c r="A59" s="26" t="s">
        <v>438</v>
      </c>
      <c r="B59" s="184">
        <v>2</v>
      </c>
      <c r="C59" s="190">
        <v>0.855042984163079</v>
      </c>
      <c r="D59" s="195">
        <v>3.8692728331945897E-2</v>
      </c>
      <c r="E59" s="190">
        <v>0.89162034945263802</v>
      </c>
      <c r="F59" s="195">
        <v>4.2696964716654802E-2</v>
      </c>
      <c r="G59" s="190">
        <v>0.88143285200730903</v>
      </c>
      <c r="H59" s="215">
        <v>4.4827927892494901E-2</v>
      </c>
    </row>
    <row r="60" spans="1:8" ht="13" customHeight="1" x14ac:dyDescent="0.25">
      <c r="A60" s="26" t="s">
        <v>439</v>
      </c>
      <c r="B60" s="184">
        <v>2</v>
      </c>
      <c r="C60" s="190">
        <v>0.67309669772585401</v>
      </c>
      <c r="D60" s="195">
        <v>4.3936137874327097E-2</v>
      </c>
      <c r="E60" s="190">
        <v>0.68978525706192195</v>
      </c>
      <c r="F60" s="195">
        <v>4.4622648914706201E-2</v>
      </c>
      <c r="G60" s="190">
        <v>0.67904654154359001</v>
      </c>
      <c r="H60" s="215">
        <v>4.7531786580032202E-2</v>
      </c>
    </row>
    <row r="61" spans="1:8" ht="13" customHeight="1" x14ac:dyDescent="0.25">
      <c r="A61" s="26" t="s">
        <v>440</v>
      </c>
      <c r="B61" s="184">
        <v>2</v>
      </c>
      <c r="C61" s="190">
        <v>1.00269528729487</v>
      </c>
      <c r="D61" s="195">
        <v>3.2420103391992701E-2</v>
      </c>
      <c r="E61" s="190">
        <v>1.0130538401518201</v>
      </c>
      <c r="F61" s="195">
        <v>3.4577226980443403E-2</v>
      </c>
      <c r="G61" s="190">
        <v>1.0158493324672799</v>
      </c>
      <c r="H61" s="215">
        <v>3.4780449494497503E-2</v>
      </c>
    </row>
    <row r="62" spans="1:8" ht="13" customHeight="1" x14ac:dyDescent="0.25">
      <c r="A62" s="26" t="s">
        <v>441</v>
      </c>
      <c r="B62" s="184">
        <v>2</v>
      </c>
      <c r="C62" s="190">
        <v>0.96900084768364003</v>
      </c>
      <c r="D62" s="195">
        <v>3.6879123309050903E-2</v>
      </c>
      <c r="E62" s="190">
        <v>0.970681547669204</v>
      </c>
      <c r="F62" s="195">
        <v>3.7355712195363697E-2</v>
      </c>
      <c r="G62" s="190">
        <v>0.97657881806235602</v>
      </c>
      <c r="H62" s="215">
        <v>3.8419168650978101E-2</v>
      </c>
    </row>
    <row r="63" spans="1:8" ht="13" customHeight="1" x14ac:dyDescent="0.25">
      <c r="A63" s="211" t="s">
        <v>442</v>
      </c>
      <c r="B63" s="185">
        <v>2</v>
      </c>
      <c r="C63" s="191">
        <v>0.77524150799357905</v>
      </c>
      <c r="D63" s="196">
        <v>6.6579990199543901E-3</v>
      </c>
      <c r="E63" s="191">
        <v>0.81023521633057805</v>
      </c>
      <c r="F63" s="196">
        <v>7.3742060097786704E-3</v>
      </c>
      <c r="G63" s="191">
        <v>0.80663266571275505</v>
      </c>
      <c r="H63" s="217">
        <v>7.5291664070922101E-3</v>
      </c>
    </row>
    <row r="64" spans="1:8" ht="13" customHeight="1" x14ac:dyDescent="0.25">
      <c r="A64" s="212" t="s">
        <v>443</v>
      </c>
      <c r="B64" s="186">
        <v>2</v>
      </c>
      <c r="C64" s="192">
        <v>0.71720510043055696</v>
      </c>
      <c r="D64" s="197">
        <v>9.5586882561704105E-3</v>
      </c>
      <c r="E64" s="192">
        <v>0.76930120622409603</v>
      </c>
      <c r="F64" s="197">
        <v>1.0755483957344599E-2</v>
      </c>
      <c r="G64" s="192">
        <v>0.76808556929204497</v>
      </c>
      <c r="H64" s="218">
        <v>1.0714435513622601E-2</v>
      </c>
    </row>
    <row r="65" spans="1:8" ht="13" customHeight="1" x14ac:dyDescent="0.25">
      <c r="A65" s="213" t="s">
        <v>444</v>
      </c>
      <c r="B65" s="187">
        <v>2</v>
      </c>
      <c r="C65" s="193">
        <v>0.81217664413179103</v>
      </c>
      <c r="D65" s="198">
        <v>5.20440697688156E-3</v>
      </c>
      <c r="E65" s="193">
        <v>0.84660541741857998</v>
      </c>
      <c r="F65" s="198">
        <v>5.73062179309922E-3</v>
      </c>
      <c r="G65" s="193">
        <v>0.84416742465009398</v>
      </c>
      <c r="H65" s="219">
        <v>5.8034587135339004E-3</v>
      </c>
    </row>
    <row r="66" spans="1:8" ht="13" customHeight="1" x14ac:dyDescent="0.25">
      <c r="A66" s="26" t="s">
        <v>445</v>
      </c>
      <c r="B66" s="184">
        <v>2</v>
      </c>
      <c r="C66" s="190">
        <v>0.87031305718317498</v>
      </c>
      <c r="D66" s="195">
        <v>7.6337923734469307E-2</v>
      </c>
      <c r="E66" s="190">
        <v>0.91693578578411505</v>
      </c>
      <c r="F66" s="195">
        <v>7.9564091627431999E-2</v>
      </c>
      <c r="G66" s="190">
        <v>0.89542966678551394</v>
      </c>
      <c r="H66" s="215">
        <v>7.9804590230603406E-2</v>
      </c>
    </row>
    <row r="67" spans="1:8" ht="13" customHeight="1" x14ac:dyDescent="0.25">
      <c r="A67" s="26" t="s">
        <v>446</v>
      </c>
      <c r="B67" s="184">
        <v>2</v>
      </c>
      <c r="C67" s="190">
        <v>0.68263732362929697</v>
      </c>
      <c r="D67" s="195">
        <v>7.1576235418593606E-2</v>
      </c>
      <c r="E67" s="190">
        <v>0.71667113317549302</v>
      </c>
      <c r="F67" s="195">
        <v>8.0735102995845506E-2</v>
      </c>
      <c r="G67" s="190">
        <v>0.71018952998195195</v>
      </c>
      <c r="H67" s="215">
        <v>8.2350923341944202E-2</v>
      </c>
    </row>
    <row r="68" spans="1:8" ht="13" customHeight="1" x14ac:dyDescent="0.25">
      <c r="A68" s="26" t="s">
        <v>447</v>
      </c>
      <c r="B68" s="184">
        <v>2</v>
      </c>
      <c r="C68" s="190">
        <v>0.77888255616673396</v>
      </c>
      <c r="D68" s="195">
        <v>5.9699654078522998E-2</v>
      </c>
      <c r="E68" s="190">
        <v>0.79931832667948799</v>
      </c>
      <c r="F68" s="195">
        <v>6.4861798429453693E-2</v>
      </c>
      <c r="G68" s="190">
        <v>0.79054502928728398</v>
      </c>
      <c r="H68" s="215">
        <v>6.04285482711268E-2</v>
      </c>
    </row>
    <row r="69" spans="1:8" ht="13" customHeight="1" x14ac:dyDescent="0.25">
      <c r="A69" s="27" t="s">
        <v>448</v>
      </c>
      <c r="B69" s="200">
        <v>2</v>
      </c>
      <c r="C69" s="201">
        <v>0.60996076101547103</v>
      </c>
      <c r="D69" s="202">
        <v>5.1942406242689601E-2</v>
      </c>
      <c r="E69" s="201">
        <v>0.65527853387317303</v>
      </c>
      <c r="F69" s="202">
        <v>6.0353912077001602E-2</v>
      </c>
      <c r="G69" s="201">
        <v>0.652499687055908</v>
      </c>
      <c r="H69" s="220">
        <v>6.1241397862243599E-2</v>
      </c>
    </row>
    <row r="70" spans="1:8" ht="13" customHeight="1" x14ac:dyDescent="0.25">
      <c r="A70" s="26"/>
      <c r="B70" s="188"/>
      <c r="C70" s="190" t="s">
        <v>996</v>
      </c>
      <c r="D70" s="195" t="s">
        <v>997</v>
      </c>
      <c r="E70" s="190" t="s">
        <v>998</v>
      </c>
      <c r="F70" s="195" t="s">
        <v>999</v>
      </c>
      <c r="G70" s="190" t="s">
        <v>1000</v>
      </c>
      <c r="H70" s="215" t="s">
        <v>1001</v>
      </c>
    </row>
    <row r="71" spans="1:8" ht="13" customHeight="1" x14ac:dyDescent="0.25">
      <c r="A71" s="26" t="s">
        <v>392</v>
      </c>
      <c r="B71" s="188">
        <v>1</v>
      </c>
      <c r="C71" s="190">
        <v>0.78895278281568704</v>
      </c>
      <c r="D71" s="195">
        <v>3.5668672320759799E-2</v>
      </c>
      <c r="E71" s="190">
        <v>0.83346490704120801</v>
      </c>
      <c r="F71" s="195">
        <v>4.1805002475118098E-2</v>
      </c>
      <c r="G71" s="190">
        <v>0.82551998698314299</v>
      </c>
      <c r="H71" s="215">
        <v>4.1492522605900597E-2</v>
      </c>
    </row>
    <row r="72" spans="1:8" ht="13" customHeight="1" x14ac:dyDescent="0.25">
      <c r="A72" s="26" t="s">
        <v>396</v>
      </c>
      <c r="B72" s="188">
        <v>1</v>
      </c>
      <c r="C72" s="190">
        <v>0.77538249525728797</v>
      </c>
      <c r="D72" s="195">
        <v>2.4028988555226501E-2</v>
      </c>
      <c r="E72" s="190">
        <v>0.806865863880316</v>
      </c>
      <c r="F72" s="195">
        <v>2.5661120076352201E-2</v>
      </c>
      <c r="G72" s="190">
        <v>0.80271684336063998</v>
      </c>
      <c r="H72" s="215">
        <v>2.58856793797336E-2</v>
      </c>
    </row>
    <row r="73" spans="1:8" ht="13" customHeight="1" x14ac:dyDescent="0.25">
      <c r="A73" s="210" t="s">
        <v>398</v>
      </c>
      <c r="B73" s="188">
        <v>1</v>
      </c>
      <c r="C73" s="190">
        <v>0.76182873960421005</v>
      </c>
      <c r="D73" s="195">
        <v>3.9877943697778098E-2</v>
      </c>
      <c r="E73" s="190">
        <v>0.79151023296569401</v>
      </c>
      <c r="F73" s="195">
        <v>4.4673415947262297E-2</v>
      </c>
      <c r="G73" s="190">
        <v>0.781219025617373</v>
      </c>
      <c r="H73" s="215">
        <v>4.43294827310209E-2</v>
      </c>
    </row>
    <row r="74" spans="1:8" ht="13" customHeight="1" x14ac:dyDescent="0.25">
      <c r="A74" s="26" t="s">
        <v>399</v>
      </c>
      <c r="B74" s="188">
        <v>1</v>
      </c>
      <c r="C74" s="190">
        <v>0.73681215993423799</v>
      </c>
      <c r="D74" s="195">
        <v>4.6312112828600698E-2</v>
      </c>
      <c r="E74" s="190">
        <v>0.73964491923652698</v>
      </c>
      <c r="F74" s="195">
        <v>4.3994362495692003E-2</v>
      </c>
      <c r="G74" s="190">
        <v>0.74658353675802003</v>
      </c>
      <c r="H74" s="215">
        <v>4.4021301533009399E-2</v>
      </c>
    </row>
    <row r="75" spans="1:8" ht="13" customHeight="1" x14ac:dyDescent="0.25">
      <c r="A75" s="26" t="s">
        <v>410</v>
      </c>
      <c r="B75" s="188">
        <v>1</v>
      </c>
      <c r="C75" s="190">
        <v>0.80415223724963802</v>
      </c>
      <c r="D75" s="195">
        <v>4.9697019059826299E-2</v>
      </c>
      <c r="E75" s="190">
        <v>0.83552061081476003</v>
      </c>
      <c r="F75" s="195">
        <v>5.2448786132345097E-2</v>
      </c>
      <c r="G75" s="190">
        <v>0.83845494745173399</v>
      </c>
      <c r="H75" s="215">
        <v>5.4311019268853199E-2</v>
      </c>
    </row>
    <row r="76" spans="1:8" ht="13" customHeight="1" x14ac:dyDescent="0.25">
      <c r="A76" s="26" t="s">
        <v>415</v>
      </c>
      <c r="B76" s="188">
        <v>1</v>
      </c>
      <c r="C76" s="190">
        <v>0.81159390435192003</v>
      </c>
      <c r="D76" s="195">
        <v>2.8360741350662699E-2</v>
      </c>
      <c r="E76" s="190">
        <v>0.83193280794986502</v>
      </c>
      <c r="F76" s="195">
        <v>3.0599615440929699E-2</v>
      </c>
      <c r="G76" s="190">
        <v>0.83400377292018502</v>
      </c>
      <c r="H76" s="215">
        <v>3.0905937130323299E-2</v>
      </c>
    </row>
    <row r="77" spans="1:8" ht="13" customHeight="1" x14ac:dyDescent="0.25">
      <c r="A77" s="26" t="s">
        <v>417</v>
      </c>
      <c r="B77" s="188">
        <v>1</v>
      </c>
      <c r="C77" s="190">
        <v>0.85896019406142399</v>
      </c>
      <c r="D77" s="195">
        <v>2.8977393854537601E-2</v>
      </c>
      <c r="E77" s="190">
        <v>0.88657190773806904</v>
      </c>
      <c r="F77" s="195">
        <v>3.1226363145785401E-2</v>
      </c>
      <c r="G77" s="190">
        <v>0.87811006121429602</v>
      </c>
      <c r="H77" s="215">
        <v>3.08992268392233E-2</v>
      </c>
    </row>
    <row r="78" spans="1:8" ht="13" customHeight="1" x14ac:dyDescent="0.25">
      <c r="A78" s="26" t="s">
        <v>423</v>
      </c>
      <c r="B78" s="188">
        <v>1</v>
      </c>
      <c r="C78" s="190">
        <v>0.90363141696167903</v>
      </c>
      <c r="D78" s="195">
        <v>5.1081318491773102E-2</v>
      </c>
      <c r="E78" s="190">
        <v>0.90621241617679704</v>
      </c>
      <c r="F78" s="195">
        <v>5.5621807051122997E-2</v>
      </c>
      <c r="G78" s="190">
        <v>0.91704977962138901</v>
      </c>
      <c r="H78" s="215">
        <v>5.4882862468290002E-2</v>
      </c>
    </row>
    <row r="79" spans="1:8" ht="13" customHeight="1" x14ac:dyDescent="0.25">
      <c r="A79" s="26" t="s">
        <v>428</v>
      </c>
      <c r="B79" s="188">
        <v>1</v>
      </c>
      <c r="C79" s="190">
        <v>0.85837493990412805</v>
      </c>
      <c r="D79" s="195">
        <v>5.8321371820085302E-2</v>
      </c>
      <c r="E79" s="190">
        <v>0.85456399708390895</v>
      </c>
      <c r="F79" s="195">
        <v>5.9522204102213698E-2</v>
      </c>
      <c r="G79" s="190">
        <v>0.85709052062533597</v>
      </c>
      <c r="H79" s="215">
        <v>5.8191045292660101E-2</v>
      </c>
    </row>
    <row r="80" spans="1:8" ht="13" customHeight="1" x14ac:dyDescent="0.25">
      <c r="A80" s="26" t="s">
        <v>433</v>
      </c>
      <c r="B80" s="188">
        <v>1</v>
      </c>
      <c r="C80" s="190">
        <v>0.71984378928033799</v>
      </c>
      <c r="D80" s="195">
        <v>2.4515361252329001E-2</v>
      </c>
      <c r="E80" s="190">
        <v>0.75848096934368003</v>
      </c>
      <c r="F80" s="195">
        <v>2.58079491507715E-2</v>
      </c>
      <c r="G80" s="190">
        <v>0.76209455054872999</v>
      </c>
      <c r="H80" s="215">
        <v>2.6178278214800701E-2</v>
      </c>
    </row>
    <row r="81" spans="1:8" ht="13" customHeight="1" x14ac:dyDescent="0.25">
      <c r="A81" s="26" t="s">
        <v>435</v>
      </c>
      <c r="B81" s="188">
        <v>1</v>
      </c>
      <c r="C81" s="190">
        <v>0.80671930697471805</v>
      </c>
      <c r="D81" s="195">
        <v>2.5255668089193099E-2</v>
      </c>
      <c r="E81" s="190">
        <v>0.84160116003581298</v>
      </c>
      <c r="F81" s="195">
        <v>2.92742592697239E-2</v>
      </c>
      <c r="G81" s="190">
        <v>0.84093872016987103</v>
      </c>
      <c r="H81" s="215">
        <v>3.0245590501910901E-2</v>
      </c>
    </row>
    <row r="82" spans="1:8" ht="13" customHeight="1" x14ac:dyDescent="0.25">
      <c r="A82" s="26" t="s">
        <v>437</v>
      </c>
      <c r="B82" s="188">
        <v>1</v>
      </c>
      <c r="C82" s="190">
        <v>0.85065899807915901</v>
      </c>
      <c r="D82" s="195">
        <v>3.6526048636702398E-2</v>
      </c>
      <c r="E82" s="190">
        <v>0.89459959270788403</v>
      </c>
      <c r="F82" s="195">
        <v>4.4292578829867299E-2</v>
      </c>
      <c r="G82" s="190">
        <v>0.89864907430977903</v>
      </c>
      <c r="H82" s="215">
        <v>4.4421308601871802E-2</v>
      </c>
    </row>
    <row r="83" spans="1:8" ht="13" customHeight="1" x14ac:dyDescent="0.25">
      <c r="A83" s="26" t="s">
        <v>438</v>
      </c>
      <c r="B83" s="188">
        <v>1</v>
      </c>
      <c r="C83" s="190">
        <v>0.79016925447040098</v>
      </c>
      <c r="D83" s="195">
        <v>4.7354347988296498E-2</v>
      </c>
      <c r="E83" s="190">
        <v>0.81691466441623395</v>
      </c>
      <c r="F83" s="195">
        <v>5.0669364369380902E-2</v>
      </c>
      <c r="G83" s="190">
        <v>0.825285250240399</v>
      </c>
      <c r="H83" s="215">
        <v>5.0700628061456698E-2</v>
      </c>
    </row>
    <row r="84" spans="1:8" ht="13" customHeight="1" x14ac:dyDescent="0.25">
      <c r="A84" s="62" t="s">
        <v>449</v>
      </c>
      <c r="B84" s="189">
        <v>1</v>
      </c>
      <c r="C84" s="194">
        <v>0.80877095661171805</v>
      </c>
      <c r="D84" s="199">
        <v>1.1466858858297501E-2</v>
      </c>
      <c r="E84" s="194">
        <v>0.83386448470208796</v>
      </c>
      <c r="F84" s="199">
        <v>1.22737525828879E-2</v>
      </c>
      <c r="G84" s="194">
        <v>0.835541420350293</v>
      </c>
      <c r="H84" s="216">
        <v>1.2284653220808199E-2</v>
      </c>
    </row>
    <row r="85" spans="1:8" ht="13" customHeight="1" x14ac:dyDescent="0.25">
      <c r="A85" s="26" t="s">
        <v>121</v>
      </c>
      <c r="B85" s="188">
        <v>1</v>
      </c>
      <c r="C85" s="190">
        <v>0.77809631889703901</v>
      </c>
      <c r="D85" s="195">
        <v>3.5445594219550097E-2</v>
      </c>
      <c r="E85" s="190">
        <v>0.80275365861932002</v>
      </c>
      <c r="F85" s="195">
        <v>3.6712204486195901E-2</v>
      </c>
      <c r="G85" s="190">
        <v>0.80291254773014598</v>
      </c>
      <c r="H85" s="215">
        <v>3.6802452732512703E-2</v>
      </c>
    </row>
    <row r="86" spans="1:8" ht="13" customHeight="1" x14ac:dyDescent="0.25">
      <c r="A86" s="26" t="s">
        <v>446</v>
      </c>
      <c r="B86" s="188">
        <v>1</v>
      </c>
      <c r="C86" s="190">
        <v>0.68574456085507296</v>
      </c>
      <c r="D86" s="195">
        <v>5.85580675346829E-2</v>
      </c>
      <c r="E86" s="190">
        <v>0.69964923746813401</v>
      </c>
      <c r="F86" s="195">
        <v>6.8563646524526706E-2</v>
      </c>
      <c r="G86" s="190">
        <v>0.69311378710811</v>
      </c>
      <c r="H86" s="215">
        <v>6.9311156092369694E-2</v>
      </c>
    </row>
    <row r="87" spans="1:8" ht="13" customHeight="1" x14ac:dyDescent="0.25">
      <c r="A87" s="27" t="s">
        <v>447</v>
      </c>
      <c r="B87" s="203">
        <v>1</v>
      </c>
      <c r="C87" s="201">
        <v>0.81234046683049999</v>
      </c>
      <c r="D87" s="202">
        <v>4.96568091556749E-2</v>
      </c>
      <c r="E87" s="201">
        <v>0.84567756006180395</v>
      </c>
      <c r="F87" s="202">
        <v>5.2503726467040199E-2</v>
      </c>
      <c r="G87" s="201">
        <v>0.83926322649398599</v>
      </c>
      <c r="H87" s="220">
        <v>5.1678245047220697E-2</v>
      </c>
    </row>
    <row r="88" spans="1:8" ht="13" customHeight="1" x14ac:dyDescent="0.25">
      <c r="A88" s="26"/>
      <c r="B88" s="96"/>
      <c r="C88" s="190" t="s">
        <v>996</v>
      </c>
      <c r="D88" s="195" t="s">
        <v>997</v>
      </c>
      <c r="E88" s="190" t="s">
        <v>998</v>
      </c>
      <c r="F88" s="195" t="s">
        <v>999</v>
      </c>
      <c r="G88" s="190" t="s">
        <v>1000</v>
      </c>
      <c r="H88" s="215" t="s">
        <v>1001</v>
      </c>
    </row>
    <row r="89" spans="1:8" ht="13" customHeight="1" x14ac:dyDescent="0.25">
      <c r="A89" s="26" t="s">
        <v>404</v>
      </c>
      <c r="B89" s="96">
        <v>3</v>
      </c>
      <c r="C89" s="190">
        <v>0.65998740001210299</v>
      </c>
      <c r="D89" s="195">
        <v>3.5337104165473698E-2</v>
      </c>
      <c r="E89" s="190">
        <v>0.70474572835316496</v>
      </c>
      <c r="F89" s="195">
        <v>3.9430614315923297E-2</v>
      </c>
      <c r="G89" s="190">
        <v>0.69523068885456896</v>
      </c>
      <c r="H89" s="215">
        <v>4.0517187459815897E-2</v>
      </c>
    </row>
    <row r="90" spans="1:8" ht="13" customHeight="1" x14ac:dyDescent="0.25">
      <c r="A90" s="26" t="s">
        <v>407</v>
      </c>
      <c r="B90" s="96">
        <v>3</v>
      </c>
      <c r="C90" s="190">
        <v>0.74197021549449205</v>
      </c>
      <c r="D90" s="195">
        <v>4.2705476060407498E-2</v>
      </c>
      <c r="E90" s="190">
        <v>0.80294565874904</v>
      </c>
      <c r="F90" s="195">
        <v>4.7638638951078602E-2</v>
      </c>
      <c r="G90" s="190">
        <v>0.78458179112304005</v>
      </c>
      <c r="H90" s="215">
        <v>4.8025801068804302E-2</v>
      </c>
    </row>
    <row r="91" spans="1:8" ht="13" customHeight="1" x14ac:dyDescent="0.25">
      <c r="A91" s="26" t="s">
        <v>124</v>
      </c>
      <c r="B91" s="96">
        <v>3</v>
      </c>
      <c r="C91" s="190">
        <v>0.63674606253037103</v>
      </c>
      <c r="D91" s="195">
        <v>3.8319503197294699E-2</v>
      </c>
      <c r="E91" s="190">
        <v>0.67862109360621004</v>
      </c>
      <c r="F91" s="195">
        <v>4.5129137956070701E-2</v>
      </c>
      <c r="G91" s="190">
        <v>0.67964887502458604</v>
      </c>
      <c r="H91" s="215">
        <v>4.5386984696339401E-2</v>
      </c>
    </row>
    <row r="92" spans="1:8" ht="13" customHeight="1" x14ac:dyDescent="0.25">
      <c r="A92" s="26" t="s">
        <v>426</v>
      </c>
      <c r="B92" s="96">
        <v>3</v>
      </c>
      <c r="C92" s="190">
        <v>0.81158672229333095</v>
      </c>
      <c r="D92" s="195">
        <v>2.8830654534353399E-2</v>
      </c>
      <c r="E92" s="190">
        <v>0.82530933217019098</v>
      </c>
      <c r="F92" s="195">
        <v>2.9924989921747101E-2</v>
      </c>
      <c r="G92" s="190">
        <v>0.81045344588827195</v>
      </c>
      <c r="H92" s="215">
        <v>3.1598608637725602E-2</v>
      </c>
    </row>
    <row r="93" spans="1:8" ht="13" customHeight="1" x14ac:dyDescent="0.25">
      <c r="A93" s="26" t="s">
        <v>428</v>
      </c>
      <c r="B93" s="96">
        <v>3</v>
      </c>
      <c r="C93" s="190">
        <v>0.82400818510544904</v>
      </c>
      <c r="D93" s="195">
        <v>4.01877922799979E-2</v>
      </c>
      <c r="E93" s="190">
        <v>0.83570475563811997</v>
      </c>
      <c r="F93" s="195">
        <v>4.1874854547097301E-2</v>
      </c>
      <c r="G93" s="190">
        <v>0.83786147751817497</v>
      </c>
      <c r="H93" s="215">
        <v>4.1174876464770901E-2</v>
      </c>
    </row>
    <row r="94" spans="1:8" ht="13" customHeight="1" x14ac:dyDescent="0.25">
      <c r="A94" s="26" t="s">
        <v>433</v>
      </c>
      <c r="B94" s="96">
        <v>3</v>
      </c>
      <c r="C94" s="190">
        <v>0.76103033349023497</v>
      </c>
      <c r="D94" s="195">
        <v>3.7486578535028597E-2</v>
      </c>
      <c r="E94" s="190">
        <v>0.79694415030078403</v>
      </c>
      <c r="F94" s="195">
        <v>4.2422841325962302E-2</v>
      </c>
      <c r="G94" s="190">
        <v>0.78983313686245404</v>
      </c>
      <c r="H94" s="215">
        <v>4.4484671937142499E-2</v>
      </c>
    </row>
    <row r="95" spans="1:8" ht="13" customHeight="1" x14ac:dyDescent="0.25">
      <c r="A95" s="26" t="s">
        <v>437</v>
      </c>
      <c r="B95" s="96">
        <v>3</v>
      </c>
      <c r="C95" s="190">
        <v>0.87029735818329002</v>
      </c>
      <c r="D95" s="195">
        <v>3.2020677227386198E-2</v>
      </c>
      <c r="E95" s="190">
        <v>0.88317609956853405</v>
      </c>
      <c r="F95" s="195">
        <v>3.3704694186565E-2</v>
      </c>
      <c r="G95" s="190">
        <v>0.88487340626675504</v>
      </c>
      <c r="H95" s="215">
        <v>3.4348290807067201E-2</v>
      </c>
    </row>
    <row r="96" spans="1:8" ht="13" customHeight="1" x14ac:dyDescent="0.25">
      <c r="A96" s="26" t="s">
        <v>438</v>
      </c>
      <c r="B96" s="96">
        <v>3</v>
      </c>
      <c r="C96" s="190">
        <v>0.86279068367718903</v>
      </c>
      <c r="D96" s="195">
        <v>3.9301535931400802E-2</v>
      </c>
      <c r="E96" s="190">
        <v>0.91808211753196101</v>
      </c>
      <c r="F96" s="195">
        <v>4.45838490166428E-2</v>
      </c>
      <c r="G96" s="190">
        <v>0.90995419249299203</v>
      </c>
      <c r="H96" s="215">
        <v>4.6170141523172399E-2</v>
      </c>
    </row>
    <row r="97" spans="1:8" ht="13" customHeight="1" x14ac:dyDescent="0.25">
      <c r="A97" s="63" t="s">
        <v>450</v>
      </c>
      <c r="B97" s="207">
        <v>3</v>
      </c>
      <c r="C97" s="208">
        <v>0.77105212009830804</v>
      </c>
      <c r="D97" s="209">
        <v>1.3087623147573099E-2</v>
      </c>
      <c r="E97" s="208">
        <v>0.80569111698975104</v>
      </c>
      <c r="F97" s="209">
        <v>1.44877557644453E-2</v>
      </c>
      <c r="G97" s="208">
        <v>0.79905462675385597</v>
      </c>
      <c r="H97" s="222">
        <v>1.47861390088515E-2</v>
      </c>
    </row>
    <row r="99" spans="1:8" x14ac:dyDescent="0.25">
      <c r="A99" s="178" t="s">
        <v>455</v>
      </c>
    </row>
    <row r="100" spans="1:8" x14ac:dyDescent="0.25">
      <c r="A100" s="178" t="s">
        <v>456</v>
      </c>
    </row>
    <row r="101" spans="1:8" x14ac:dyDescent="0.25">
      <c r="A101" s="178" t="s">
        <v>457</v>
      </c>
    </row>
    <row r="102" spans="1:8" x14ac:dyDescent="0.25">
      <c r="A102" s="178" t="s">
        <v>458</v>
      </c>
    </row>
    <row r="103" spans="1:8" x14ac:dyDescent="0.25">
      <c r="A103" s="178" t="s">
        <v>459</v>
      </c>
    </row>
    <row r="104" spans="1:8" x14ac:dyDescent="0.25">
      <c r="A104" s="178" t="s">
        <v>460</v>
      </c>
    </row>
    <row r="105" spans="1:8" x14ac:dyDescent="0.25">
      <c r="A105" s="178" t="s">
        <v>461</v>
      </c>
    </row>
    <row r="106" spans="1:8" x14ac:dyDescent="0.25">
      <c r="A106" s="178" t="s">
        <v>462</v>
      </c>
    </row>
    <row r="107" spans="1:8" x14ac:dyDescent="0.25">
      <c r="A107" s="181" t="str">
        <f>HYPERLINK("https://oecdcode.org/disclaimers/cyprus.html", "Information on data for Cyprus: https://oecdcode.org/disclaimers/cyprus.html")</f>
        <v>Information on data for Cyprus: https://oecdcode.org/disclaimers/cyprus.html</v>
      </c>
    </row>
    <row r="108" spans="1:8" x14ac:dyDescent="0.25">
      <c r="A108" s="178" t="s">
        <v>463</v>
      </c>
    </row>
  </sheetData>
  <mergeCells count="5">
    <mergeCell ref="B8:B10"/>
    <mergeCell ref="C9:D9"/>
    <mergeCell ref="E9:F9"/>
    <mergeCell ref="G9:H9"/>
    <mergeCell ref="C8:H8"/>
  </mergeCells>
  <conditionalFormatting sqref="C1:C200">
    <cfRule type="expression" dxfId="590" priority="3">
      <formula>ABS(LN(C1)/(D1/C1))&gt;1.95996398454005</formula>
    </cfRule>
  </conditionalFormatting>
  <conditionalFormatting sqref="E1:E200">
    <cfRule type="expression" dxfId="589" priority="2">
      <formula>ABS(LN(E1)/(F1/E1))&gt;1.95996398454005</formula>
    </cfRule>
  </conditionalFormatting>
  <conditionalFormatting sqref="G1:G200">
    <cfRule type="expression" dxfId="588" priority="1">
      <formula>ABS(LN(G1)/(H1/G1))&gt;1.95996398454005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L85"/>
  <sheetViews>
    <sheetView showGridLines="0" zoomScale="80" workbookViewId="0"/>
  </sheetViews>
  <sheetFormatPr defaultColWidth="10.90625" defaultRowHeight="12.5" x14ac:dyDescent="0.25"/>
  <cols>
    <col min="1" max="1" width="30.7265625" customWidth="1"/>
    <col min="2" max="2" width="8.7265625" customWidth="1"/>
  </cols>
  <sheetData>
    <row r="1" spans="1:38" x14ac:dyDescent="0.25">
      <c r="A1" s="41" t="s">
        <v>337</v>
      </c>
    </row>
    <row r="2" spans="1:38" ht="13" x14ac:dyDescent="0.3">
      <c r="A2" s="42" t="s">
        <v>338</v>
      </c>
    </row>
    <row r="3" spans="1:38" ht="13" x14ac:dyDescent="0.3">
      <c r="A3" s="43" t="s">
        <v>644</v>
      </c>
    </row>
    <row r="4" spans="1:38" x14ac:dyDescent="0.25">
      <c r="A4" s="160" t="str">
        <f>HYPERLINK("#'TOC'!A1", "Back to TOC")</f>
        <v>Back to TOC</v>
      </c>
    </row>
    <row r="6" spans="1:38" ht="16" customHeight="1" x14ac:dyDescent="0.25">
      <c r="B6" s="658" t="s">
        <v>388</v>
      </c>
      <c r="C6" s="662" t="s">
        <v>690</v>
      </c>
      <c r="D6" s="662"/>
      <c r="E6" s="662"/>
      <c r="F6" s="662"/>
      <c r="G6" s="662"/>
      <c r="H6" s="662"/>
      <c r="I6" s="662"/>
      <c r="J6" s="662"/>
      <c r="K6" s="662"/>
      <c r="L6" s="662"/>
      <c r="M6" s="662"/>
      <c r="N6" s="662"/>
      <c r="O6" s="662"/>
      <c r="P6" s="662"/>
      <c r="Q6" s="662"/>
      <c r="R6" s="662"/>
      <c r="S6" s="662"/>
      <c r="T6" s="662"/>
      <c r="U6" s="662"/>
      <c r="V6" s="662"/>
      <c r="W6" s="662"/>
      <c r="X6" s="662"/>
      <c r="Y6" s="662"/>
      <c r="Z6" s="662"/>
      <c r="AA6" s="662"/>
      <c r="AB6" s="662"/>
      <c r="AC6" s="662"/>
      <c r="AD6" s="662"/>
      <c r="AE6" s="662"/>
      <c r="AF6" s="662"/>
      <c r="AG6" s="662"/>
      <c r="AH6" s="662"/>
      <c r="AI6" s="662"/>
      <c r="AJ6" s="662"/>
      <c r="AK6" s="662"/>
      <c r="AL6" s="663"/>
    </row>
    <row r="7" spans="1:38" ht="16" customHeight="1" x14ac:dyDescent="0.25">
      <c r="B7" s="659"/>
      <c r="C7" s="647" t="s">
        <v>683</v>
      </c>
      <c r="D7" s="647"/>
      <c r="E7" s="647"/>
      <c r="F7" s="647"/>
      <c r="G7" s="647"/>
      <c r="H7" s="647"/>
      <c r="I7" s="647" t="s">
        <v>684</v>
      </c>
      <c r="J7" s="647"/>
      <c r="K7" s="647"/>
      <c r="L7" s="647"/>
      <c r="M7" s="647"/>
      <c r="N7" s="647"/>
      <c r="O7" s="647" t="s">
        <v>685</v>
      </c>
      <c r="P7" s="647"/>
      <c r="Q7" s="647"/>
      <c r="R7" s="647"/>
      <c r="S7" s="647"/>
      <c r="T7" s="647"/>
      <c r="U7" s="647" t="s">
        <v>687</v>
      </c>
      <c r="V7" s="647"/>
      <c r="W7" s="647"/>
      <c r="X7" s="647"/>
      <c r="Y7" s="647"/>
      <c r="Z7" s="647"/>
      <c r="AA7" s="647" t="s">
        <v>689</v>
      </c>
      <c r="AB7" s="647"/>
      <c r="AC7" s="647"/>
      <c r="AD7" s="647"/>
      <c r="AE7" s="647"/>
      <c r="AF7" s="647"/>
      <c r="AG7" s="647" t="s">
        <v>688</v>
      </c>
      <c r="AH7" s="647"/>
      <c r="AI7" s="647"/>
      <c r="AJ7" s="647"/>
      <c r="AK7" s="647"/>
      <c r="AL7" s="666"/>
    </row>
    <row r="8" spans="1:38" ht="32" customHeight="1" x14ac:dyDescent="0.25">
      <c r="B8" s="659"/>
      <c r="C8" s="649" t="s">
        <v>467</v>
      </c>
      <c r="D8" s="649"/>
      <c r="E8" s="649" t="s">
        <v>468</v>
      </c>
      <c r="F8" s="649"/>
      <c r="G8" s="649" t="s">
        <v>471</v>
      </c>
      <c r="H8" s="649"/>
      <c r="I8" s="649" t="s">
        <v>467</v>
      </c>
      <c r="J8" s="649"/>
      <c r="K8" s="649" t="s">
        <v>468</v>
      </c>
      <c r="L8" s="649"/>
      <c r="M8" s="649" t="s">
        <v>471</v>
      </c>
      <c r="N8" s="649"/>
      <c r="O8" s="649" t="s">
        <v>467</v>
      </c>
      <c r="P8" s="649"/>
      <c r="Q8" s="649" t="s">
        <v>468</v>
      </c>
      <c r="R8" s="649"/>
      <c r="S8" s="649" t="s">
        <v>471</v>
      </c>
      <c r="T8" s="649"/>
      <c r="U8" s="649" t="s">
        <v>467</v>
      </c>
      <c r="V8" s="649"/>
      <c r="W8" s="649" t="s">
        <v>468</v>
      </c>
      <c r="X8" s="649"/>
      <c r="Y8" s="649" t="s">
        <v>471</v>
      </c>
      <c r="Z8" s="649"/>
      <c r="AA8" s="649" t="s">
        <v>467</v>
      </c>
      <c r="AB8" s="649"/>
      <c r="AC8" s="649" t="s">
        <v>468</v>
      </c>
      <c r="AD8" s="649"/>
      <c r="AE8" s="649" t="s">
        <v>471</v>
      </c>
      <c r="AF8" s="649"/>
      <c r="AG8" s="649" t="s">
        <v>467</v>
      </c>
      <c r="AH8" s="649"/>
      <c r="AI8" s="649" t="s">
        <v>468</v>
      </c>
      <c r="AJ8" s="649"/>
      <c r="AK8" s="649" t="s">
        <v>471</v>
      </c>
      <c r="AL8" s="661"/>
    </row>
    <row r="9" spans="1:38" ht="15" customHeight="1" x14ac:dyDescent="0.25">
      <c r="B9" s="659"/>
      <c r="C9" s="651"/>
      <c r="D9" s="651"/>
      <c r="E9" s="651"/>
      <c r="F9" s="651"/>
      <c r="G9" s="649"/>
      <c r="H9" s="649"/>
      <c r="I9" s="651"/>
      <c r="J9" s="651"/>
      <c r="K9" s="651"/>
      <c r="L9" s="651"/>
      <c r="M9" s="649"/>
      <c r="N9" s="649"/>
      <c r="O9" s="651"/>
      <c r="P9" s="651"/>
      <c r="Q9" s="651"/>
      <c r="R9" s="651"/>
      <c r="S9" s="649"/>
      <c r="T9" s="649"/>
      <c r="U9" s="651"/>
      <c r="V9" s="651"/>
      <c r="W9" s="651"/>
      <c r="X9" s="651"/>
      <c r="Y9" s="649"/>
      <c r="Z9" s="649"/>
      <c r="AA9" s="651"/>
      <c r="AB9" s="651"/>
      <c r="AC9" s="651"/>
      <c r="AD9" s="651"/>
      <c r="AE9" s="649"/>
      <c r="AF9" s="649"/>
      <c r="AG9" s="651"/>
      <c r="AH9" s="651"/>
      <c r="AI9" s="651"/>
      <c r="AJ9" s="651"/>
      <c r="AK9" s="649"/>
      <c r="AL9" s="661"/>
    </row>
    <row r="10" spans="1:38" ht="16" customHeight="1" x14ac:dyDescent="0.25">
      <c r="B10" s="660"/>
      <c r="C10" s="144" t="s">
        <v>518</v>
      </c>
      <c r="D10" s="144" t="s">
        <v>389</v>
      </c>
      <c r="E10" s="144" t="s">
        <v>518</v>
      </c>
      <c r="F10" s="144" t="s">
        <v>389</v>
      </c>
      <c r="G10" s="144" t="s">
        <v>519</v>
      </c>
      <c r="H10" s="144" t="s">
        <v>389</v>
      </c>
      <c r="I10" s="144" t="s">
        <v>518</v>
      </c>
      <c r="J10" s="144" t="s">
        <v>389</v>
      </c>
      <c r="K10" s="144" t="s">
        <v>518</v>
      </c>
      <c r="L10" s="144" t="s">
        <v>389</v>
      </c>
      <c r="M10" s="144" t="s">
        <v>519</v>
      </c>
      <c r="N10" s="144" t="s">
        <v>389</v>
      </c>
      <c r="O10" s="144" t="s">
        <v>518</v>
      </c>
      <c r="P10" s="144" t="s">
        <v>389</v>
      </c>
      <c r="Q10" s="144" t="s">
        <v>518</v>
      </c>
      <c r="R10" s="144" t="s">
        <v>389</v>
      </c>
      <c r="S10" s="144" t="s">
        <v>519</v>
      </c>
      <c r="T10" s="144" t="s">
        <v>389</v>
      </c>
      <c r="U10" s="144" t="s">
        <v>518</v>
      </c>
      <c r="V10" s="144" t="s">
        <v>389</v>
      </c>
      <c r="W10" s="144" t="s">
        <v>518</v>
      </c>
      <c r="X10" s="144" t="s">
        <v>389</v>
      </c>
      <c r="Y10" s="144" t="s">
        <v>519</v>
      </c>
      <c r="Z10" s="144" t="s">
        <v>389</v>
      </c>
      <c r="AA10" s="144" t="s">
        <v>518</v>
      </c>
      <c r="AB10" s="144" t="s">
        <v>389</v>
      </c>
      <c r="AC10" s="144" t="s">
        <v>518</v>
      </c>
      <c r="AD10" s="144" t="s">
        <v>389</v>
      </c>
      <c r="AE10" s="144" t="s">
        <v>519</v>
      </c>
      <c r="AF10" s="144" t="s">
        <v>389</v>
      </c>
      <c r="AG10" s="144" t="s">
        <v>518</v>
      </c>
      <c r="AH10" s="144" t="s">
        <v>389</v>
      </c>
      <c r="AI10" s="144" t="s">
        <v>518</v>
      </c>
      <c r="AJ10" s="144" t="s">
        <v>389</v>
      </c>
      <c r="AK10" s="144" t="s">
        <v>519</v>
      </c>
      <c r="AL10" s="183" t="s">
        <v>389</v>
      </c>
    </row>
    <row r="11" spans="1:38" ht="13" customHeight="1" x14ac:dyDescent="0.25">
      <c r="A11" s="214"/>
      <c r="B11" s="204"/>
      <c r="C11" s="235" t="s">
        <v>2222</v>
      </c>
      <c r="D11" s="236" t="s">
        <v>2223</v>
      </c>
      <c r="E11" s="235" t="s">
        <v>2206</v>
      </c>
      <c r="F11" s="236" t="s">
        <v>2207</v>
      </c>
      <c r="G11" s="235" t="s">
        <v>2224</v>
      </c>
      <c r="H11" s="236" t="s">
        <v>2225</v>
      </c>
      <c r="I11" s="235" t="s">
        <v>2226</v>
      </c>
      <c r="J11" s="236" t="s">
        <v>2227</v>
      </c>
      <c r="K11" s="235" t="s">
        <v>2208</v>
      </c>
      <c r="L11" s="236" t="s">
        <v>2209</v>
      </c>
      <c r="M11" s="235" t="s">
        <v>2228</v>
      </c>
      <c r="N11" s="236" t="s">
        <v>2229</v>
      </c>
      <c r="O11" s="235" t="s">
        <v>2230</v>
      </c>
      <c r="P11" s="236" t="s">
        <v>2231</v>
      </c>
      <c r="Q11" s="235" t="s">
        <v>2210</v>
      </c>
      <c r="R11" s="236" t="s">
        <v>2211</v>
      </c>
      <c r="S11" s="235" t="s">
        <v>2232</v>
      </c>
      <c r="T11" s="236" t="s">
        <v>2233</v>
      </c>
      <c r="U11" s="235" t="s">
        <v>2234</v>
      </c>
      <c r="V11" s="236" t="s">
        <v>2235</v>
      </c>
      <c r="W11" s="235" t="s">
        <v>2212</v>
      </c>
      <c r="X11" s="236" t="s">
        <v>2213</v>
      </c>
      <c r="Y11" s="235" t="s">
        <v>2236</v>
      </c>
      <c r="Z11" s="236" t="s">
        <v>2237</v>
      </c>
      <c r="AA11" s="235" t="s">
        <v>2238</v>
      </c>
      <c r="AB11" s="236" t="s">
        <v>2239</v>
      </c>
      <c r="AC11" s="235" t="s">
        <v>2214</v>
      </c>
      <c r="AD11" s="236" t="s">
        <v>2215</v>
      </c>
      <c r="AE11" s="235" t="s">
        <v>2240</v>
      </c>
      <c r="AF11" s="236" t="s">
        <v>2241</v>
      </c>
      <c r="AG11" s="235" t="s">
        <v>2242</v>
      </c>
      <c r="AH11" s="236" t="s">
        <v>2243</v>
      </c>
      <c r="AI11" s="235" t="s">
        <v>2216</v>
      </c>
      <c r="AJ11" s="236" t="s">
        <v>2217</v>
      </c>
      <c r="AK11" s="235" t="s">
        <v>2244</v>
      </c>
      <c r="AL11" s="244" t="s">
        <v>2245</v>
      </c>
    </row>
    <row r="12" spans="1:38" ht="13" customHeight="1" x14ac:dyDescent="0.25">
      <c r="A12" s="26" t="s">
        <v>393</v>
      </c>
      <c r="B12" s="184">
        <v>2</v>
      </c>
      <c r="C12" s="223">
        <v>99.073650119412207</v>
      </c>
      <c r="D12" s="225">
        <v>0.66440884035353098</v>
      </c>
      <c r="E12" s="223">
        <v>98.709079444278103</v>
      </c>
      <c r="F12" s="225">
        <v>0.67490292530502305</v>
      </c>
      <c r="G12" s="223">
        <v>-0.364570675134061</v>
      </c>
      <c r="H12" s="225">
        <v>0.94706550234141795</v>
      </c>
      <c r="I12" s="223">
        <v>75.586298981615798</v>
      </c>
      <c r="J12" s="225">
        <v>3.0155067302876599</v>
      </c>
      <c r="K12" s="223">
        <v>72.390948457192493</v>
      </c>
      <c r="L12" s="225">
        <v>3.2137524462960299</v>
      </c>
      <c r="M12" s="223">
        <v>-3.19535052442335</v>
      </c>
      <c r="N12" s="225">
        <v>4.4069814642773197</v>
      </c>
      <c r="O12" s="223">
        <v>70.889089037445999</v>
      </c>
      <c r="P12" s="225">
        <v>3.22755015031347</v>
      </c>
      <c r="Q12" s="223">
        <v>72.5640383610546</v>
      </c>
      <c r="R12" s="225">
        <v>2.96479326909982</v>
      </c>
      <c r="S12" s="223">
        <v>1.6749493236086299</v>
      </c>
      <c r="T12" s="225">
        <v>4.38258817381785</v>
      </c>
      <c r="U12" s="223">
        <v>95.832181372240797</v>
      </c>
      <c r="V12" s="225">
        <v>1.4193470075339101</v>
      </c>
      <c r="W12" s="223">
        <v>86.569799194032797</v>
      </c>
      <c r="X12" s="225">
        <v>2.4179618286870901</v>
      </c>
      <c r="Y12" s="223">
        <v>-9.2623821782079698</v>
      </c>
      <c r="Z12" s="225">
        <v>2.8037627097854201</v>
      </c>
      <c r="AA12" s="223">
        <v>90.4946946930622</v>
      </c>
      <c r="AB12" s="225">
        <v>2.2444975846125699</v>
      </c>
      <c r="AC12" s="223">
        <v>81.450144784973602</v>
      </c>
      <c r="AD12" s="225">
        <v>2.9414702685479699</v>
      </c>
      <c r="AE12" s="223">
        <v>-9.0445499080886105</v>
      </c>
      <c r="AF12" s="225">
        <v>3.7000022632538099</v>
      </c>
      <c r="AG12" s="223">
        <v>31.209700043933299</v>
      </c>
      <c r="AH12" s="225">
        <v>3.4788935391516098</v>
      </c>
      <c r="AI12" s="223">
        <v>33.643476788965202</v>
      </c>
      <c r="AJ12" s="225">
        <v>3.0984208034438701</v>
      </c>
      <c r="AK12" s="223">
        <v>2.4337767450318499</v>
      </c>
      <c r="AL12" s="239">
        <v>4.6586383989278</v>
      </c>
    </row>
    <row r="13" spans="1:38" ht="13" customHeight="1" x14ac:dyDescent="0.25">
      <c r="A13" s="26" t="s">
        <v>396</v>
      </c>
      <c r="B13" s="184">
        <v>2</v>
      </c>
      <c r="C13" s="223">
        <v>97.539464290878996</v>
      </c>
      <c r="D13" s="225">
        <v>1.11116388432675</v>
      </c>
      <c r="E13" s="223">
        <v>99.479198940096694</v>
      </c>
      <c r="F13" s="225">
        <v>0.370352518079413</v>
      </c>
      <c r="G13" s="223">
        <v>1.9397346492176699</v>
      </c>
      <c r="H13" s="225">
        <v>1.17125836837133</v>
      </c>
      <c r="I13" s="223">
        <v>59.504415690513298</v>
      </c>
      <c r="J13" s="225">
        <v>3.24950293982688</v>
      </c>
      <c r="K13" s="223">
        <v>43.173451147124098</v>
      </c>
      <c r="L13" s="225">
        <v>3.3459063239496101</v>
      </c>
      <c r="M13" s="223">
        <v>-16.3309645433893</v>
      </c>
      <c r="N13" s="225">
        <v>4.6641567817333804</v>
      </c>
      <c r="O13" s="223">
        <v>73.633285353584299</v>
      </c>
      <c r="P13" s="225">
        <v>2.7998504984067401</v>
      </c>
      <c r="Q13" s="223">
        <v>67.738927385792906</v>
      </c>
      <c r="R13" s="225">
        <v>2.8717684118796898</v>
      </c>
      <c r="S13" s="223">
        <v>-5.8943579677913904</v>
      </c>
      <c r="T13" s="225">
        <v>4.0107625989203699</v>
      </c>
      <c r="U13" s="223">
        <v>83.960481823248202</v>
      </c>
      <c r="V13" s="225">
        <v>1.9911352115592</v>
      </c>
      <c r="W13" s="223">
        <v>63.092925624298402</v>
      </c>
      <c r="X13" s="225">
        <v>3.98720617216344</v>
      </c>
      <c r="Y13" s="223">
        <v>-20.8675561989497</v>
      </c>
      <c r="Z13" s="225">
        <v>4.4567289002192103</v>
      </c>
      <c r="AA13" s="223">
        <v>91.456311517750606</v>
      </c>
      <c r="AB13" s="225">
        <v>1.79242874153665</v>
      </c>
      <c r="AC13" s="223">
        <v>78.694644399342394</v>
      </c>
      <c r="AD13" s="225">
        <v>3.23411394248645</v>
      </c>
      <c r="AE13" s="223">
        <v>-12.7616671184082</v>
      </c>
      <c r="AF13" s="225">
        <v>3.6976064942705702</v>
      </c>
      <c r="AG13" s="223">
        <v>39.206191579503802</v>
      </c>
      <c r="AH13" s="225">
        <v>2.9878134878133298</v>
      </c>
      <c r="AI13" s="223">
        <v>59.371182407821401</v>
      </c>
      <c r="AJ13" s="225">
        <v>3.0083025663185401</v>
      </c>
      <c r="AK13" s="223">
        <v>20.164990828317698</v>
      </c>
      <c r="AL13" s="239">
        <v>4.2399190756992002</v>
      </c>
    </row>
    <row r="14" spans="1:38" ht="13" customHeight="1" x14ac:dyDescent="0.25">
      <c r="A14" s="210" t="s">
        <v>397</v>
      </c>
      <c r="B14" s="184">
        <v>2</v>
      </c>
      <c r="C14" s="223">
        <v>97.588847068048807</v>
      </c>
      <c r="D14" s="225">
        <v>1.2509678013037999</v>
      </c>
      <c r="E14" s="223">
        <v>100</v>
      </c>
      <c r="F14" s="225">
        <v>0</v>
      </c>
      <c r="G14" s="223">
        <v>2.41115293195115</v>
      </c>
      <c r="H14" s="225">
        <v>1.2509678013037999</v>
      </c>
      <c r="I14" s="223">
        <v>63.362529978465297</v>
      </c>
      <c r="J14" s="225">
        <v>4.2857446437778099</v>
      </c>
      <c r="K14" s="223">
        <v>54.629024294748099</v>
      </c>
      <c r="L14" s="225">
        <v>4.3363772085541603</v>
      </c>
      <c r="M14" s="223">
        <v>-8.7335056837171692</v>
      </c>
      <c r="N14" s="225">
        <v>6.0968659528103597</v>
      </c>
      <c r="O14" s="223">
        <v>75.571822899362601</v>
      </c>
      <c r="P14" s="225">
        <v>4.0893934428623604</v>
      </c>
      <c r="Q14" s="223">
        <v>85.478367484594699</v>
      </c>
      <c r="R14" s="225">
        <v>3.0581403607173101</v>
      </c>
      <c r="S14" s="223">
        <v>9.9065445852321101</v>
      </c>
      <c r="T14" s="225">
        <v>5.1064039397969596</v>
      </c>
      <c r="U14" s="223">
        <v>71.336163625862099</v>
      </c>
      <c r="V14" s="225">
        <v>3.9157587233324702</v>
      </c>
      <c r="W14" s="223">
        <v>55.716417821340698</v>
      </c>
      <c r="X14" s="225">
        <v>5.1272901302934102</v>
      </c>
      <c r="Y14" s="223">
        <v>-15.619745804521401</v>
      </c>
      <c r="Z14" s="225">
        <v>6.4515324117265704</v>
      </c>
      <c r="AA14" s="223">
        <v>89.095359403133898</v>
      </c>
      <c r="AB14" s="225">
        <v>2.78273095948945</v>
      </c>
      <c r="AC14" s="223">
        <v>82.396811532094205</v>
      </c>
      <c r="AD14" s="225">
        <v>3.7972101472686002</v>
      </c>
      <c r="AE14" s="223">
        <v>-6.6985478710397501</v>
      </c>
      <c r="AF14" s="225">
        <v>4.7076954548293299</v>
      </c>
      <c r="AG14" s="223">
        <v>54.347206727558998</v>
      </c>
      <c r="AH14" s="225">
        <v>4.1327130769210099</v>
      </c>
      <c r="AI14" s="223">
        <v>75.792525756825796</v>
      </c>
      <c r="AJ14" s="225">
        <v>3.6166082237558399</v>
      </c>
      <c r="AK14" s="223">
        <v>21.445319029266798</v>
      </c>
      <c r="AL14" s="239">
        <v>5.4917367398931498</v>
      </c>
    </row>
    <row r="15" spans="1:38" ht="13" customHeight="1" x14ac:dyDescent="0.25">
      <c r="A15" s="210" t="s">
        <v>398</v>
      </c>
      <c r="B15" s="184">
        <v>2</v>
      </c>
      <c r="C15" s="223">
        <v>97.482552655576697</v>
      </c>
      <c r="D15" s="225">
        <v>1.90603847415456</v>
      </c>
      <c r="E15" s="223">
        <v>98.5744198334652</v>
      </c>
      <c r="F15" s="225">
        <v>1.01084577484164</v>
      </c>
      <c r="G15" s="223">
        <v>1.0918671778885201</v>
      </c>
      <c r="H15" s="225">
        <v>2.1574966617523699</v>
      </c>
      <c r="I15" s="223">
        <v>54.982846450062098</v>
      </c>
      <c r="J15" s="225">
        <v>5.1713593880446602</v>
      </c>
      <c r="K15" s="223">
        <v>23.0669627037929</v>
      </c>
      <c r="L15" s="225">
        <v>4.3832843982168299</v>
      </c>
      <c r="M15" s="223">
        <v>-31.915883746269198</v>
      </c>
      <c r="N15" s="225">
        <v>6.7790958125673999</v>
      </c>
      <c r="O15" s="223">
        <v>71.389899017020198</v>
      </c>
      <c r="P15" s="225">
        <v>3.8903876276951599</v>
      </c>
      <c r="Q15" s="223">
        <v>36.620708448940299</v>
      </c>
      <c r="R15" s="225">
        <v>5.2709846021609499</v>
      </c>
      <c r="S15" s="223">
        <v>-34.7691905680799</v>
      </c>
      <c r="T15" s="225">
        <v>6.5512132135919199</v>
      </c>
      <c r="U15" s="223">
        <v>98.564160779350601</v>
      </c>
      <c r="V15" s="225">
        <v>1.0103752708853999</v>
      </c>
      <c r="W15" s="223">
        <v>75.9394267432871</v>
      </c>
      <c r="X15" s="225">
        <v>5.0493829671163999</v>
      </c>
      <c r="Y15" s="223">
        <v>-22.624734036063501</v>
      </c>
      <c r="Z15" s="225">
        <v>5.1494782780998296</v>
      </c>
      <c r="AA15" s="223">
        <v>94.268517502054095</v>
      </c>
      <c r="AB15" s="225">
        <v>2.4078600715496501</v>
      </c>
      <c r="AC15" s="223">
        <v>72.094807011753403</v>
      </c>
      <c r="AD15" s="225">
        <v>5.3526261254135097</v>
      </c>
      <c r="AE15" s="223">
        <v>-22.173710490300699</v>
      </c>
      <c r="AF15" s="225">
        <v>5.8692756420722301</v>
      </c>
      <c r="AG15" s="223">
        <v>21.8475002150841</v>
      </c>
      <c r="AH15" s="225">
        <v>4.1423628234069598</v>
      </c>
      <c r="AI15" s="223">
        <v>30.6643656413342</v>
      </c>
      <c r="AJ15" s="225">
        <v>4.9574170926876304</v>
      </c>
      <c r="AK15" s="223">
        <v>8.8168654262501001</v>
      </c>
      <c r="AL15" s="239">
        <v>6.4602750708940802</v>
      </c>
    </row>
    <row r="16" spans="1:38" ht="13" customHeight="1" x14ac:dyDescent="0.25">
      <c r="A16" s="26" t="s">
        <v>399</v>
      </c>
      <c r="B16" s="184">
        <v>2</v>
      </c>
      <c r="C16" s="223">
        <v>94.611444863321395</v>
      </c>
      <c r="D16" s="225">
        <v>2.0309594377432698</v>
      </c>
      <c r="E16" s="223">
        <v>95.857754946566899</v>
      </c>
      <c r="F16" s="225">
        <v>1.57927493981981</v>
      </c>
      <c r="G16" s="223">
        <v>1.2463100832454901</v>
      </c>
      <c r="H16" s="225">
        <v>2.57272337675494</v>
      </c>
      <c r="I16" s="223">
        <v>90.6256043301983</v>
      </c>
      <c r="J16" s="225">
        <v>2.7807823490091601</v>
      </c>
      <c r="K16" s="223">
        <v>90.265271355473303</v>
      </c>
      <c r="L16" s="225">
        <v>2.5143345392649801</v>
      </c>
      <c r="M16" s="223">
        <v>-0.360332974724969</v>
      </c>
      <c r="N16" s="225">
        <v>3.7489503394819401</v>
      </c>
      <c r="O16" s="223">
        <v>82.666514738180993</v>
      </c>
      <c r="P16" s="225">
        <v>3.5444957474779302</v>
      </c>
      <c r="Q16" s="223">
        <v>88.038952623116401</v>
      </c>
      <c r="R16" s="225">
        <v>2.4578275497974702</v>
      </c>
      <c r="S16" s="223">
        <v>5.3724378849354197</v>
      </c>
      <c r="T16" s="225">
        <v>4.3132779145833604</v>
      </c>
      <c r="U16" s="223">
        <v>98.621789874212595</v>
      </c>
      <c r="V16" s="225">
        <v>0.49098400934487801</v>
      </c>
      <c r="W16" s="223">
        <v>95.894042555381205</v>
      </c>
      <c r="X16" s="225">
        <v>1.56607990826929</v>
      </c>
      <c r="Y16" s="223">
        <v>-2.7277473188314798</v>
      </c>
      <c r="Z16" s="225">
        <v>1.6412408648693599</v>
      </c>
      <c r="AA16" s="223">
        <v>98.512640978630799</v>
      </c>
      <c r="AB16" s="225">
        <v>1.0288772289665999</v>
      </c>
      <c r="AC16" s="223">
        <v>97.630729578126207</v>
      </c>
      <c r="AD16" s="225">
        <v>1.3694572937887199</v>
      </c>
      <c r="AE16" s="223">
        <v>-0.88191140050456296</v>
      </c>
      <c r="AF16" s="225">
        <v>1.7128927671623499</v>
      </c>
      <c r="AG16" s="223">
        <v>81.119908270325695</v>
      </c>
      <c r="AH16" s="225">
        <v>3.39690671664746</v>
      </c>
      <c r="AI16" s="223">
        <v>85.214215562786407</v>
      </c>
      <c r="AJ16" s="225">
        <v>2.7559386633608902</v>
      </c>
      <c r="AK16" s="223">
        <v>4.0943072924606403</v>
      </c>
      <c r="AL16" s="239">
        <v>4.3742625844606096</v>
      </c>
    </row>
    <row r="17" spans="1:38" ht="13" customHeight="1" x14ac:dyDescent="0.25">
      <c r="A17" s="26" t="s">
        <v>400</v>
      </c>
      <c r="B17" s="184">
        <v>2</v>
      </c>
      <c r="C17" s="223">
        <v>99.445256813862102</v>
      </c>
      <c r="D17" s="225">
        <v>0.55508819387188602</v>
      </c>
      <c r="E17" s="223">
        <v>100</v>
      </c>
      <c r="F17" s="225">
        <v>0</v>
      </c>
      <c r="G17" s="223">
        <v>0.554743186137856</v>
      </c>
      <c r="H17" s="225">
        <v>0.55508819387188602</v>
      </c>
      <c r="I17" s="223">
        <v>86.799714587376798</v>
      </c>
      <c r="J17" s="225">
        <v>2.38652105840759</v>
      </c>
      <c r="K17" s="223">
        <v>83.745472569806097</v>
      </c>
      <c r="L17" s="225">
        <v>2.72977805459456</v>
      </c>
      <c r="M17" s="223">
        <v>-3.0542420175707301</v>
      </c>
      <c r="N17" s="225">
        <v>3.6259027826968699</v>
      </c>
      <c r="O17" s="223">
        <v>88.688807043022706</v>
      </c>
      <c r="P17" s="225">
        <v>2.5376114133783498</v>
      </c>
      <c r="Q17" s="223">
        <v>88.607176181847905</v>
      </c>
      <c r="R17" s="225">
        <v>2.1298195862334199</v>
      </c>
      <c r="S17" s="223">
        <v>-8.1630861174872393E-2</v>
      </c>
      <c r="T17" s="225">
        <v>3.3129447860191599</v>
      </c>
      <c r="U17" s="223">
        <v>100</v>
      </c>
      <c r="V17" s="225">
        <v>0</v>
      </c>
      <c r="W17" s="223">
        <v>100</v>
      </c>
      <c r="X17" s="225">
        <v>0</v>
      </c>
      <c r="Y17" s="223">
        <v>0</v>
      </c>
      <c r="Z17" s="225">
        <v>0</v>
      </c>
      <c r="AA17" s="223">
        <v>87.676011052977699</v>
      </c>
      <c r="AB17" s="225">
        <v>2.3260918234695498</v>
      </c>
      <c r="AC17" s="223">
        <v>95.613842905887495</v>
      </c>
      <c r="AD17" s="225">
        <v>1.3031678541370399</v>
      </c>
      <c r="AE17" s="223">
        <v>7.9378318529097696</v>
      </c>
      <c r="AF17" s="225">
        <v>2.66626135764445</v>
      </c>
      <c r="AG17" s="223">
        <v>74.787863104903494</v>
      </c>
      <c r="AH17" s="225">
        <v>3.55846805747393</v>
      </c>
      <c r="AI17" s="223">
        <v>86.0409083403881</v>
      </c>
      <c r="AJ17" s="225">
        <v>2.3476551056633399</v>
      </c>
      <c r="AK17" s="223">
        <v>11.2530452354847</v>
      </c>
      <c r="AL17" s="239">
        <v>4.2631185077604199</v>
      </c>
    </row>
    <row r="18" spans="1:38" ht="13" customHeight="1" x14ac:dyDescent="0.25">
      <c r="A18" s="26" t="s">
        <v>401</v>
      </c>
      <c r="B18" s="184">
        <v>2</v>
      </c>
      <c r="C18" s="223">
        <v>99.559133358988802</v>
      </c>
      <c r="D18" s="225">
        <v>0.3724080227421</v>
      </c>
      <c r="E18" s="223">
        <v>99.704163935459704</v>
      </c>
      <c r="F18" s="225">
        <v>0.22077841713222501</v>
      </c>
      <c r="G18" s="223">
        <v>0.145030576470873</v>
      </c>
      <c r="H18" s="225">
        <v>0.43293284106670699</v>
      </c>
      <c r="I18" s="223">
        <v>81.399511449286507</v>
      </c>
      <c r="J18" s="225">
        <v>2.8620652605808701</v>
      </c>
      <c r="K18" s="223">
        <v>70.891474742048601</v>
      </c>
      <c r="L18" s="225">
        <v>3.9548687753422</v>
      </c>
      <c r="M18" s="223">
        <v>-10.508036707238</v>
      </c>
      <c r="N18" s="225">
        <v>4.8818443836321297</v>
      </c>
      <c r="O18" s="223">
        <v>78.436576407139</v>
      </c>
      <c r="P18" s="225">
        <v>3.4209972655212901</v>
      </c>
      <c r="Q18" s="223">
        <v>69.022175393484503</v>
      </c>
      <c r="R18" s="225">
        <v>3.2867570745130799</v>
      </c>
      <c r="S18" s="223">
        <v>-9.4144010136544996</v>
      </c>
      <c r="T18" s="225">
        <v>4.7440483089410002</v>
      </c>
      <c r="U18" s="223">
        <v>96.244288112819902</v>
      </c>
      <c r="V18" s="225">
        <v>1.6979491377706</v>
      </c>
      <c r="W18" s="223">
        <v>94.823059514261701</v>
      </c>
      <c r="X18" s="225">
        <v>1.88114591262675</v>
      </c>
      <c r="Y18" s="223">
        <v>-1.42122859855823</v>
      </c>
      <c r="Z18" s="225">
        <v>2.5341154707408702</v>
      </c>
      <c r="AA18" s="223">
        <v>94.194604949927395</v>
      </c>
      <c r="AB18" s="225">
        <v>2.07432877878886</v>
      </c>
      <c r="AC18" s="223">
        <v>93.160182756776095</v>
      </c>
      <c r="AD18" s="225">
        <v>2.2331849919761502</v>
      </c>
      <c r="AE18" s="223">
        <v>-1.03442219315131</v>
      </c>
      <c r="AF18" s="225">
        <v>3.0479427637177201</v>
      </c>
      <c r="AG18" s="223">
        <v>68.481849922564095</v>
      </c>
      <c r="AH18" s="225">
        <v>4.2983210443703799</v>
      </c>
      <c r="AI18" s="223">
        <v>73.984573741109898</v>
      </c>
      <c r="AJ18" s="225">
        <v>2.90188655128649</v>
      </c>
      <c r="AK18" s="223">
        <v>5.50272381854586</v>
      </c>
      <c r="AL18" s="239">
        <v>5.1861844700140303</v>
      </c>
    </row>
    <row r="19" spans="1:38" ht="13" customHeight="1" x14ac:dyDescent="0.25">
      <c r="A19" s="26" t="s">
        <v>402</v>
      </c>
      <c r="B19" s="184">
        <v>2</v>
      </c>
      <c r="C19" s="223">
        <v>95.203813819875705</v>
      </c>
      <c r="D19" s="225">
        <v>1.88527788096521</v>
      </c>
      <c r="E19" s="223">
        <v>93.345177320094393</v>
      </c>
      <c r="F19" s="225">
        <v>2.3508354058537502</v>
      </c>
      <c r="G19" s="223">
        <v>-1.8586364997812601</v>
      </c>
      <c r="H19" s="225">
        <v>3.0134199498032501</v>
      </c>
      <c r="I19" s="223">
        <v>92.119636812583593</v>
      </c>
      <c r="J19" s="225">
        <v>2.3976245765905002</v>
      </c>
      <c r="K19" s="223">
        <v>85.295541930044095</v>
      </c>
      <c r="L19" s="225">
        <v>3.5149509837067598</v>
      </c>
      <c r="M19" s="223">
        <v>-6.8240948825394803</v>
      </c>
      <c r="N19" s="225">
        <v>4.2548189183714804</v>
      </c>
      <c r="O19" s="223">
        <v>63.198767651431702</v>
      </c>
      <c r="P19" s="225">
        <v>4.85030855658691</v>
      </c>
      <c r="Q19" s="223">
        <v>57.024895084980997</v>
      </c>
      <c r="R19" s="225">
        <v>4.7548518481729696</v>
      </c>
      <c r="S19" s="223">
        <v>-6.1738725664506902</v>
      </c>
      <c r="T19" s="225">
        <v>6.7922094484912696</v>
      </c>
      <c r="U19" s="223">
        <v>98.486590312601294</v>
      </c>
      <c r="V19" s="225">
        <v>1.0861838334578799</v>
      </c>
      <c r="W19" s="223">
        <v>91.727944591603006</v>
      </c>
      <c r="X19" s="225">
        <v>2.2242527109860299</v>
      </c>
      <c r="Y19" s="223">
        <v>-6.7586457209982997</v>
      </c>
      <c r="Z19" s="225">
        <v>2.4752970412445299</v>
      </c>
      <c r="AA19" s="223">
        <v>98.288194422216904</v>
      </c>
      <c r="AB19" s="225">
        <v>1.2420074324018699</v>
      </c>
      <c r="AC19" s="223">
        <v>90.187001496814602</v>
      </c>
      <c r="AD19" s="225">
        <v>3.36917987694043</v>
      </c>
      <c r="AE19" s="223">
        <v>-8.1011929254023194</v>
      </c>
      <c r="AF19" s="225">
        <v>3.5908154373793399</v>
      </c>
      <c r="AG19" s="223">
        <v>89.0923460404926</v>
      </c>
      <c r="AH19" s="225">
        <v>3.2914017786992402</v>
      </c>
      <c r="AI19" s="223">
        <v>88.886334309868502</v>
      </c>
      <c r="AJ19" s="225">
        <v>2.91196541857571</v>
      </c>
      <c r="AK19" s="223">
        <v>-0.20601173062405601</v>
      </c>
      <c r="AL19" s="239">
        <v>4.3946408576589402</v>
      </c>
    </row>
    <row r="20" spans="1:38" ht="13" customHeight="1" x14ac:dyDescent="0.25">
      <c r="A20" s="26" t="s">
        <v>404</v>
      </c>
      <c r="B20" s="184">
        <v>2</v>
      </c>
      <c r="C20" s="223">
        <v>99.017636900045105</v>
      </c>
      <c r="D20" s="225">
        <v>0.69231346971275198</v>
      </c>
      <c r="E20" s="223">
        <v>98.318519067369607</v>
      </c>
      <c r="F20" s="225">
        <v>0.86883126151440504</v>
      </c>
      <c r="G20" s="223">
        <v>-0.699117832675483</v>
      </c>
      <c r="H20" s="225">
        <v>1.11093010641103</v>
      </c>
      <c r="I20" s="223">
        <v>94.190747679678395</v>
      </c>
      <c r="J20" s="225">
        <v>2.0279137063020101</v>
      </c>
      <c r="K20" s="223">
        <v>91.944501473219802</v>
      </c>
      <c r="L20" s="225">
        <v>1.83078165626268</v>
      </c>
      <c r="M20" s="223">
        <v>-2.24624620645855</v>
      </c>
      <c r="N20" s="225">
        <v>2.73206798471697</v>
      </c>
      <c r="O20" s="223" t="s">
        <v>494</v>
      </c>
      <c r="P20" s="225" t="s">
        <v>494</v>
      </c>
      <c r="Q20" s="223" t="s">
        <v>494</v>
      </c>
      <c r="R20" s="225" t="s">
        <v>494</v>
      </c>
      <c r="S20" s="223" t="s">
        <v>494</v>
      </c>
      <c r="T20" s="225" t="s">
        <v>494</v>
      </c>
      <c r="U20" s="223">
        <v>90.550018711214307</v>
      </c>
      <c r="V20" s="225">
        <v>2.3810112343922101</v>
      </c>
      <c r="W20" s="223">
        <v>98.177269188311499</v>
      </c>
      <c r="X20" s="225">
        <v>0.94437388694110702</v>
      </c>
      <c r="Y20" s="223">
        <v>7.6272504770971903</v>
      </c>
      <c r="Z20" s="225">
        <v>2.56145594079582</v>
      </c>
      <c r="AA20" s="223">
        <v>98.051269494103494</v>
      </c>
      <c r="AB20" s="225">
        <v>0.98050646266060104</v>
      </c>
      <c r="AC20" s="223">
        <v>98.153351560668398</v>
      </c>
      <c r="AD20" s="225">
        <v>0.93936302849176201</v>
      </c>
      <c r="AE20" s="223">
        <v>0.102082066564904</v>
      </c>
      <c r="AF20" s="225">
        <v>1.35786443455023</v>
      </c>
      <c r="AG20" s="223">
        <v>62.204032310139297</v>
      </c>
      <c r="AH20" s="225">
        <v>3.7995727776162602</v>
      </c>
      <c r="AI20" s="223">
        <v>71.663851794176196</v>
      </c>
      <c r="AJ20" s="225">
        <v>3.2973422369005099</v>
      </c>
      <c r="AK20" s="223">
        <v>9.4598194840368599</v>
      </c>
      <c r="AL20" s="239">
        <v>5.0308268822978404</v>
      </c>
    </row>
    <row r="21" spans="1:38" ht="13" customHeight="1" x14ac:dyDescent="0.25">
      <c r="A21" s="26" t="s">
        <v>405</v>
      </c>
      <c r="B21" s="184">
        <v>2</v>
      </c>
      <c r="C21" s="223">
        <v>100</v>
      </c>
      <c r="D21" s="225">
        <v>0</v>
      </c>
      <c r="E21" s="223">
        <v>97.499271758788694</v>
      </c>
      <c r="F21" s="225">
        <v>9.4717456582919496E-2</v>
      </c>
      <c r="G21" s="223">
        <v>-2.5007282412113301</v>
      </c>
      <c r="H21" s="225">
        <v>9.4717456582919496E-2</v>
      </c>
      <c r="I21" s="223">
        <v>63.951799469256102</v>
      </c>
      <c r="J21" s="225">
        <v>6.0016498469304302</v>
      </c>
      <c r="K21" s="223">
        <v>62.082771154314301</v>
      </c>
      <c r="L21" s="225">
        <v>0.31036320954737601</v>
      </c>
      <c r="M21" s="223">
        <v>-1.8690283149417899</v>
      </c>
      <c r="N21" s="225">
        <v>6.00966939248746</v>
      </c>
      <c r="O21" s="223">
        <v>88.183739940457002</v>
      </c>
      <c r="P21" s="225">
        <v>4.5314618624204703</v>
      </c>
      <c r="Q21" s="223">
        <v>79.611922908996803</v>
      </c>
      <c r="R21" s="225">
        <v>0.27965876417868601</v>
      </c>
      <c r="S21" s="223">
        <v>-8.5718170314602098</v>
      </c>
      <c r="T21" s="225">
        <v>4.5400832189457896</v>
      </c>
      <c r="U21" s="223">
        <v>84.629634370148906</v>
      </c>
      <c r="V21" s="225">
        <v>3.4782273369246499</v>
      </c>
      <c r="W21" s="223">
        <v>73.865003091892007</v>
      </c>
      <c r="X21" s="225">
        <v>0.29539062749197298</v>
      </c>
      <c r="Y21" s="223">
        <v>-10.7646312782569</v>
      </c>
      <c r="Z21" s="225">
        <v>3.4907479184467101</v>
      </c>
      <c r="AA21" s="223">
        <v>91.470880748276898</v>
      </c>
      <c r="AB21" s="225">
        <v>2.8773662686797299</v>
      </c>
      <c r="AC21" s="223">
        <v>85.426069420189606</v>
      </c>
      <c r="AD21" s="225">
        <v>0.250247803967584</v>
      </c>
      <c r="AE21" s="223">
        <v>-6.0448113280873299</v>
      </c>
      <c r="AF21" s="225">
        <v>2.8882279355214502</v>
      </c>
      <c r="AG21" s="223">
        <v>55.129928510813798</v>
      </c>
      <c r="AH21" s="225">
        <v>5.80058670630003</v>
      </c>
      <c r="AI21" s="223">
        <v>59.078707096926202</v>
      </c>
      <c r="AJ21" s="225">
        <v>0.32119255773538902</v>
      </c>
      <c r="AK21" s="223">
        <v>3.9487785861123501</v>
      </c>
      <c r="AL21" s="239">
        <v>5.8094725058691203</v>
      </c>
    </row>
    <row r="22" spans="1:38" ht="13" customHeight="1" x14ac:dyDescent="0.25">
      <c r="A22" s="26" t="s">
        <v>406</v>
      </c>
      <c r="B22" s="184">
        <v>2</v>
      </c>
      <c r="C22" s="223">
        <v>100</v>
      </c>
      <c r="D22" s="225">
        <v>0</v>
      </c>
      <c r="E22" s="223">
        <v>100</v>
      </c>
      <c r="F22" s="225">
        <v>0</v>
      </c>
      <c r="G22" s="223">
        <v>0</v>
      </c>
      <c r="H22" s="225">
        <v>0</v>
      </c>
      <c r="I22" s="223">
        <v>96.581209311483207</v>
      </c>
      <c r="J22" s="225">
        <v>1.31853921773294</v>
      </c>
      <c r="K22" s="223">
        <v>94.295778185325503</v>
      </c>
      <c r="L22" s="225">
        <v>1.3159871050885701</v>
      </c>
      <c r="M22" s="223">
        <v>-2.28543112615773</v>
      </c>
      <c r="N22" s="225">
        <v>1.8628923021632799</v>
      </c>
      <c r="O22" s="223">
        <v>70.847794838331296</v>
      </c>
      <c r="P22" s="225">
        <v>3.1958801263137002</v>
      </c>
      <c r="Q22" s="223">
        <v>74.211746866902402</v>
      </c>
      <c r="R22" s="225">
        <v>2.63160228725217</v>
      </c>
      <c r="S22" s="223">
        <v>3.3639520285711302</v>
      </c>
      <c r="T22" s="225">
        <v>4.1399251659948799</v>
      </c>
      <c r="U22" s="223">
        <v>98.741678335163598</v>
      </c>
      <c r="V22" s="225">
        <v>0.73663644366084402</v>
      </c>
      <c r="W22" s="223">
        <v>96.105487790690603</v>
      </c>
      <c r="X22" s="225">
        <v>1.0562653453284401</v>
      </c>
      <c r="Y22" s="223">
        <v>-2.6361905444729801</v>
      </c>
      <c r="Z22" s="225">
        <v>1.2877615190209399</v>
      </c>
      <c r="AA22" s="223">
        <v>99.622567132570495</v>
      </c>
      <c r="AB22" s="225">
        <v>0.377449348209555</v>
      </c>
      <c r="AC22" s="223">
        <v>96.561391772820897</v>
      </c>
      <c r="AD22" s="225">
        <v>1.0609681938232101</v>
      </c>
      <c r="AE22" s="223">
        <v>-3.0611753597496101</v>
      </c>
      <c r="AF22" s="225">
        <v>1.12610901726622</v>
      </c>
      <c r="AG22" s="223">
        <v>65.026761417247002</v>
      </c>
      <c r="AH22" s="225">
        <v>3.87223762213209</v>
      </c>
      <c r="AI22" s="223">
        <v>59.816521782796201</v>
      </c>
      <c r="AJ22" s="225">
        <v>2.5802200458931401</v>
      </c>
      <c r="AK22" s="223">
        <v>-5.2102396344507902</v>
      </c>
      <c r="AL22" s="239">
        <v>4.6531451393099701</v>
      </c>
    </row>
    <row r="23" spans="1:38" ht="13" customHeight="1" x14ac:dyDescent="0.25">
      <c r="A23" s="26" t="s">
        <v>407</v>
      </c>
      <c r="B23" s="184">
        <v>2</v>
      </c>
      <c r="C23" s="223">
        <v>93.363385307587393</v>
      </c>
      <c r="D23" s="225">
        <v>2.3666804293582602</v>
      </c>
      <c r="E23" s="223">
        <v>89.9556316488205</v>
      </c>
      <c r="F23" s="225">
        <v>2.7760522634773599</v>
      </c>
      <c r="G23" s="223">
        <v>-3.4077536587668602</v>
      </c>
      <c r="H23" s="225">
        <v>3.6479641478864799</v>
      </c>
      <c r="I23" s="223">
        <v>84.414550365193506</v>
      </c>
      <c r="J23" s="225">
        <v>3.06362999776877</v>
      </c>
      <c r="K23" s="223">
        <v>78.857035011464902</v>
      </c>
      <c r="L23" s="225">
        <v>3.11219639878906</v>
      </c>
      <c r="M23" s="223">
        <v>-5.5575153537286202</v>
      </c>
      <c r="N23" s="225">
        <v>4.36710375281654</v>
      </c>
      <c r="O23" s="223">
        <v>67.918490595080399</v>
      </c>
      <c r="P23" s="225">
        <v>4.9951702142118304</v>
      </c>
      <c r="Q23" s="223">
        <v>56.9684155106102</v>
      </c>
      <c r="R23" s="225">
        <v>4.5618854974611098</v>
      </c>
      <c r="S23" s="223">
        <v>-10.9500750844702</v>
      </c>
      <c r="T23" s="225">
        <v>6.7648004228428702</v>
      </c>
      <c r="U23" s="223">
        <v>96.535650299238895</v>
      </c>
      <c r="V23" s="225">
        <v>1.8184663830490699</v>
      </c>
      <c r="W23" s="223">
        <v>88.5192484427739</v>
      </c>
      <c r="X23" s="225">
        <v>2.9492231957384099</v>
      </c>
      <c r="Y23" s="223">
        <v>-8.0164018564649098</v>
      </c>
      <c r="Z23" s="225">
        <v>3.46478533888624</v>
      </c>
      <c r="AA23" s="223">
        <v>93.239957944088303</v>
      </c>
      <c r="AB23" s="225">
        <v>2.6212026767871701</v>
      </c>
      <c r="AC23" s="223">
        <v>86.826123587000694</v>
      </c>
      <c r="AD23" s="225">
        <v>2.7490823386244201</v>
      </c>
      <c r="AE23" s="223">
        <v>-6.4138343570876497</v>
      </c>
      <c r="AF23" s="225">
        <v>3.7984414142293899</v>
      </c>
      <c r="AG23" s="223">
        <v>45.066447114967701</v>
      </c>
      <c r="AH23" s="225">
        <v>4.1590454781440602</v>
      </c>
      <c r="AI23" s="223">
        <v>37.286237282456902</v>
      </c>
      <c r="AJ23" s="225">
        <v>4.0771204397874099</v>
      </c>
      <c r="AK23" s="223">
        <v>-7.7802098325107796</v>
      </c>
      <c r="AL23" s="239">
        <v>5.8241368776671898</v>
      </c>
    </row>
    <row r="24" spans="1:38" ht="13" customHeight="1" x14ac:dyDescent="0.25">
      <c r="A24" s="26" t="s">
        <v>408</v>
      </c>
      <c r="B24" s="184">
        <v>2</v>
      </c>
      <c r="C24" s="223">
        <v>98.709731710534101</v>
      </c>
      <c r="D24" s="225">
        <v>0.59915180893584996</v>
      </c>
      <c r="E24" s="223">
        <v>99.438257256580201</v>
      </c>
      <c r="F24" s="225">
        <v>0.40746362371457101</v>
      </c>
      <c r="G24" s="223">
        <v>0.72852554604605801</v>
      </c>
      <c r="H24" s="225">
        <v>0.72457538931550203</v>
      </c>
      <c r="I24" s="223">
        <v>95.684736841427593</v>
      </c>
      <c r="J24" s="225">
        <v>1.6945085794053201</v>
      </c>
      <c r="K24" s="223">
        <v>88.657411764687495</v>
      </c>
      <c r="L24" s="225">
        <v>2.8508605616086302</v>
      </c>
      <c r="M24" s="223">
        <v>-7.0273250767400404</v>
      </c>
      <c r="N24" s="225">
        <v>3.3164386421904002</v>
      </c>
      <c r="O24" s="223">
        <v>90.176104494160398</v>
      </c>
      <c r="P24" s="225">
        <v>2.7613031956540199</v>
      </c>
      <c r="Q24" s="223">
        <v>73.656787649418106</v>
      </c>
      <c r="R24" s="225">
        <v>3.6165925556798499</v>
      </c>
      <c r="S24" s="223">
        <v>-16.519316844742399</v>
      </c>
      <c r="T24" s="225">
        <v>4.5502238463759097</v>
      </c>
      <c r="U24" s="223">
        <v>97.906539915150404</v>
      </c>
      <c r="V24" s="225">
        <v>1.2705255428567399</v>
      </c>
      <c r="W24" s="223">
        <v>94.766073317293802</v>
      </c>
      <c r="X24" s="225">
        <v>2.0231929576187802</v>
      </c>
      <c r="Y24" s="223">
        <v>-3.1404665978566402</v>
      </c>
      <c r="Z24" s="225">
        <v>2.3890468599024302</v>
      </c>
      <c r="AA24" s="223">
        <v>97.904709590191501</v>
      </c>
      <c r="AB24" s="225">
        <v>1.2614238889165501</v>
      </c>
      <c r="AC24" s="223">
        <v>94.416567600815299</v>
      </c>
      <c r="AD24" s="225">
        <v>2.09595263290423</v>
      </c>
      <c r="AE24" s="223">
        <v>-3.48814198937617</v>
      </c>
      <c r="AF24" s="225">
        <v>2.4462640223221102</v>
      </c>
      <c r="AG24" s="223">
        <v>86.572883408823202</v>
      </c>
      <c r="AH24" s="225">
        <v>2.9520665322788302</v>
      </c>
      <c r="AI24" s="223">
        <v>81.764038409722502</v>
      </c>
      <c r="AJ24" s="225">
        <v>3.0487049379793798</v>
      </c>
      <c r="AK24" s="223">
        <v>-4.8088449991006899</v>
      </c>
      <c r="AL24" s="239">
        <v>4.2437363973108102</v>
      </c>
    </row>
    <row r="25" spans="1:38" ht="13" customHeight="1" x14ac:dyDescent="0.25">
      <c r="A25" s="26" t="s">
        <v>409</v>
      </c>
      <c r="B25" s="184">
        <v>2</v>
      </c>
      <c r="C25" s="223">
        <v>70.147758088143306</v>
      </c>
      <c r="D25" s="225">
        <v>5.2906679919303299</v>
      </c>
      <c r="E25" s="223">
        <v>74.141942382348006</v>
      </c>
      <c r="F25" s="225">
        <v>3.8713382454289902</v>
      </c>
      <c r="G25" s="223">
        <v>3.9941842942046901</v>
      </c>
      <c r="H25" s="225">
        <v>6.5557934387347299</v>
      </c>
      <c r="I25" s="223">
        <v>82.077526232519006</v>
      </c>
      <c r="J25" s="225">
        <v>4.9877995953590597</v>
      </c>
      <c r="K25" s="223">
        <v>83.3745424709509</v>
      </c>
      <c r="L25" s="225">
        <v>3.1096599320950098</v>
      </c>
      <c r="M25" s="223">
        <v>1.29701623843189</v>
      </c>
      <c r="N25" s="225">
        <v>5.87776570617961</v>
      </c>
      <c r="O25" s="223">
        <v>33.173516941754301</v>
      </c>
      <c r="P25" s="225">
        <v>5.1980110864816398</v>
      </c>
      <c r="Q25" s="223">
        <v>37.7118251591126</v>
      </c>
      <c r="R25" s="225">
        <v>4.7680747798285701</v>
      </c>
      <c r="S25" s="223">
        <v>4.53830821735834</v>
      </c>
      <c r="T25" s="225">
        <v>7.0536413547346797</v>
      </c>
      <c r="U25" s="223">
        <v>80.119575930017106</v>
      </c>
      <c r="V25" s="225">
        <v>5.3636022737958902</v>
      </c>
      <c r="W25" s="223">
        <v>75.321907711094198</v>
      </c>
      <c r="X25" s="225">
        <v>4.1080329331146102</v>
      </c>
      <c r="Y25" s="223">
        <v>-4.7976682189228699</v>
      </c>
      <c r="Z25" s="225">
        <v>6.7560464719407198</v>
      </c>
      <c r="AA25" s="223">
        <v>62.014895876847099</v>
      </c>
      <c r="AB25" s="225">
        <v>6.2375671814519</v>
      </c>
      <c r="AC25" s="223">
        <v>61.0219009272232</v>
      </c>
      <c r="AD25" s="225">
        <v>4.5874891749859001</v>
      </c>
      <c r="AE25" s="223">
        <v>-0.99299494962389201</v>
      </c>
      <c r="AF25" s="225">
        <v>7.7428871407078299</v>
      </c>
      <c r="AG25" s="223">
        <v>36.432880487758403</v>
      </c>
      <c r="AH25" s="225">
        <v>5.3976583650324503</v>
      </c>
      <c r="AI25" s="223">
        <v>27.294041163424701</v>
      </c>
      <c r="AJ25" s="225">
        <v>4.12114700778067</v>
      </c>
      <c r="AK25" s="223">
        <v>-9.1388393243337305</v>
      </c>
      <c r="AL25" s="239">
        <v>6.7910653424440204</v>
      </c>
    </row>
    <row r="26" spans="1:38" ht="13" customHeight="1" x14ac:dyDescent="0.25">
      <c r="A26" s="26" t="s">
        <v>410</v>
      </c>
      <c r="B26" s="184">
        <v>2</v>
      </c>
      <c r="C26" s="223">
        <v>95.9899983778391</v>
      </c>
      <c r="D26" s="225">
        <v>1.5382145581428599</v>
      </c>
      <c r="E26" s="223">
        <v>97.645811190908603</v>
      </c>
      <c r="F26" s="225">
        <v>1.21100611678683</v>
      </c>
      <c r="G26" s="223">
        <v>1.65581281306946</v>
      </c>
      <c r="H26" s="225">
        <v>1.95771291096978</v>
      </c>
      <c r="I26" s="223">
        <v>24.441604910181098</v>
      </c>
      <c r="J26" s="225">
        <v>3.2135602757530002</v>
      </c>
      <c r="K26" s="223">
        <v>30.0035512183367</v>
      </c>
      <c r="L26" s="225">
        <v>3.9215501066190899</v>
      </c>
      <c r="M26" s="223">
        <v>5.5619463081556404</v>
      </c>
      <c r="N26" s="225">
        <v>5.0700616253278303</v>
      </c>
      <c r="O26" s="223">
        <v>79.160048261735795</v>
      </c>
      <c r="P26" s="225">
        <v>2.8393714539194201</v>
      </c>
      <c r="Q26" s="223">
        <v>65.227315270167793</v>
      </c>
      <c r="R26" s="225">
        <v>4.2967970335918499</v>
      </c>
      <c r="S26" s="223">
        <v>-13.932732991568001</v>
      </c>
      <c r="T26" s="225">
        <v>5.15019368579632</v>
      </c>
      <c r="U26" s="223">
        <v>88.338279576490507</v>
      </c>
      <c r="V26" s="225">
        <v>2.4328411757944299</v>
      </c>
      <c r="W26" s="223">
        <v>76.077686806448597</v>
      </c>
      <c r="X26" s="225">
        <v>3.4312009052097201</v>
      </c>
      <c r="Y26" s="223">
        <v>-12.2605927700419</v>
      </c>
      <c r="Z26" s="225">
        <v>4.2061687838878798</v>
      </c>
      <c r="AA26" s="223">
        <v>87.0045429610567</v>
      </c>
      <c r="AB26" s="225">
        <v>2.6387633886506499</v>
      </c>
      <c r="AC26" s="223">
        <v>78.114082056896905</v>
      </c>
      <c r="AD26" s="225">
        <v>3.44113457673848</v>
      </c>
      <c r="AE26" s="223">
        <v>-8.89046090415974</v>
      </c>
      <c r="AF26" s="225">
        <v>4.3364131948544999</v>
      </c>
      <c r="AG26" s="223">
        <v>22.553061004869601</v>
      </c>
      <c r="AH26" s="225">
        <v>2.7242911935729399</v>
      </c>
      <c r="AI26" s="223">
        <v>28.538100667879998</v>
      </c>
      <c r="AJ26" s="225">
        <v>3.7161866378746899</v>
      </c>
      <c r="AK26" s="223">
        <v>5.9850396630103901</v>
      </c>
      <c r="AL26" s="239">
        <v>4.6077983500688804</v>
      </c>
    </row>
    <row r="27" spans="1:38" ht="13" customHeight="1" x14ac:dyDescent="0.25">
      <c r="A27" s="26" t="s">
        <v>411</v>
      </c>
      <c r="B27" s="184">
        <v>2</v>
      </c>
      <c r="C27" s="223">
        <v>99.269494400620502</v>
      </c>
      <c r="D27" s="225">
        <v>0.73206021028944002</v>
      </c>
      <c r="E27" s="223">
        <v>100</v>
      </c>
      <c r="F27" s="225">
        <v>0</v>
      </c>
      <c r="G27" s="223">
        <v>0.73050559937949799</v>
      </c>
      <c r="H27" s="225">
        <v>0.73206021028944002</v>
      </c>
      <c r="I27" s="223">
        <v>75.001289191759795</v>
      </c>
      <c r="J27" s="225">
        <v>3.26412620248998</v>
      </c>
      <c r="K27" s="223">
        <v>72.544662077525203</v>
      </c>
      <c r="L27" s="225">
        <v>3.2301307809334299</v>
      </c>
      <c r="M27" s="223">
        <v>-2.4566271142346401</v>
      </c>
      <c r="N27" s="225">
        <v>4.59219606808281</v>
      </c>
      <c r="O27" s="223">
        <v>68.143091113728701</v>
      </c>
      <c r="P27" s="225">
        <v>3.53077926460778</v>
      </c>
      <c r="Q27" s="223">
        <v>60.0455585826343</v>
      </c>
      <c r="R27" s="225">
        <v>3.6333637137739401</v>
      </c>
      <c r="S27" s="223">
        <v>-8.0975325310943909</v>
      </c>
      <c r="T27" s="225">
        <v>5.0663333972364502</v>
      </c>
      <c r="U27" s="223">
        <v>98.410964062256696</v>
      </c>
      <c r="V27" s="225">
        <v>0.95490075021339604</v>
      </c>
      <c r="W27" s="223">
        <v>96.643544712558295</v>
      </c>
      <c r="X27" s="225">
        <v>0.965401547320338</v>
      </c>
      <c r="Y27" s="223">
        <v>-1.7674193496984301</v>
      </c>
      <c r="Z27" s="225">
        <v>1.3578790779471499</v>
      </c>
      <c r="AA27" s="223">
        <v>98.552586415058997</v>
      </c>
      <c r="AB27" s="225">
        <v>0.94878202335680695</v>
      </c>
      <c r="AC27" s="223">
        <v>94.618494086003295</v>
      </c>
      <c r="AD27" s="225">
        <v>1.51757238098571</v>
      </c>
      <c r="AE27" s="223">
        <v>-3.9340923290557699</v>
      </c>
      <c r="AF27" s="225">
        <v>1.7897522899484299</v>
      </c>
      <c r="AG27" s="223">
        <v>98.680308133797894</v>
      </c>
      <c r="AH27" s="225">
        <v>0.768879096509691</v>
      </c>
      <c r="AI27" s="223">
        <v>93.520833778494406</v>
      </c>
      <c r="AJ27" s="225">
        <v>1.6418223655645301</v>
      </c>
      <c r="AK27" s="223">
        <v>-5.1594743553034199</v>
      </c>
      <c r="AL27" s="239">
        <v>1.8129411863371301</v>
      </c>
    </row>
    <row r="28" spans="1:38" ht="13" customHeight="1" x14ac:dyDescent="0.25">
      <c r="A28" s="26" t="s">
        <v>412</v>
      </c>
      <c r="B28" s="184">
        <v>2</v>
      </c>
      <c r="C28" s="223">
        <v>79.047614318436601</v>
      </c>
      <c r="D28" s="225">
        <v>0.20004436869922801</v>
      </c>
      <c r="E28" s="223">
        <v>84.675262790727203</v>
      </c>
      <c r="F28" s="225">
        <v>6.6981242990004894E-2</v>
      </c>
      <c r="G28" s="223">
        <v>5.6276484722905904</v>
      </c>
      <c r="H28" s="225">
        <v>0.21096027199631401</v>
      </c>
      <c r="I28" s="223">
        <v>57.889151445894903</v>
      </c>
      <c r="J28" s="225">
        <v>0.248019634212155</v>
      </c>
      <c r="K28" s="223">
        <v>75.678078851774799</v>
      </c>
      <c r="L28" s="225">
        <v>8.8397892452279803E-2</v>
      </c>
      <c r="M28" s="223">
        <v>17.7889274058799</v>
      </c>
      <c r="N28" s="225">
        <v>0.263301967984928</v>
      </c>
      <c r="O28" s="223">
        <v>35.477014753378199</v>
      </c>
      <c r="P28" s="225">
        <v>0.21786451300917201</v>
      </c>
      <c r="Q28" s="223">
        <v>43.022065355777897</v>
      </c>
      <c r="R28" s="225">
        <v>0.112577582530678</v>
      </c>
      <c r="S28" s="223">
        <v>7.5450506023996597</v>
      </c>
      <c r="T28" s="225">
        <v>0.245231845642395</v>
      </c>
      <c r="U28" s="223">
        <v>96.124465014699794</v>
      </c>
      <c r="V28" s="225">
        <v>0.102686854670116</v>
      </c>
      <c r="W28" s="223">
        <v>61.485416711218001</v>
      </c>
      <c r="X28" s="225">
        <v>0.122742328223683</v>
      </c>
      <c r="Y28" s="223">
        <v>-34.6390483034818</v>
      </c>
      <c r="Z28" s="225">
        <v>0.160032088219244</v>
      </c>
      <c r="AA28" s="223">
        <v>94.1770576245803</v>
      </c>
      <c r="AB28" s="225">
        <v>8.8507144926552594E-2</v>
      </c>
      <c r="AC28" s="223">
        <v>88.832869426191607</v>
      </c>
      <c r="AD28" s="225">
        <v>7.5536503982213593E-2</v>
      </c>
      <c r="AE28" s="223">
        <v>-5.3441881983886601</v>
      </c>
      <c r="AF28" s="225">
        <v>0.11635840380868399</v>
      </c>
      <c r="AG28" s="223">
        <v>34.666836978499397</v>
      </c>
      <c r="AH28" s="225">
        <v>0.25931050674624301</v>
      </c>
      <c r="AI28" s="223">
        <v>26.647358467594401</v>
      </c>
      <c r="AJ28" s="225">
        <v>0.11422145608687399</v>
      </c>
      <c r="AK28" s="223">
        <v>-8.0194785109049995</v>
      </c>
      <c r="AL28" s="239">
        <v>0.28335221887184697</v>
      </c>
    </row>
    <row r="29" spans="1:38" ht="13" customHeight="1" x14ac:dyDescent="0.25">
      <c r="A29" s="26" t="s">
        <v>413</v>
      </c>
      <c r="B29" s="184">
        <v>2</v>
      </c>
      <c r="C29" s="223">
        <v>100</v>
      </c>
      <c r="D29" s="225">
        <v>0</v>
      </c>
      <c r="E29" s="223">
        <v>100</v>
      </c>
      <c r="F29" s="225">
        <v>0</v>
      </c>
      <c r="G29" s="223">
        <v>0</v>
      </c>
      <c r="H29" s="225">
        <v>0</v>
      </c>
      <c r="I29" s="223">
        <v>90.463990719235397</v>
      </c>
      <c r="J29" s="225">
        <v>2.7913069324571702</v>
      </c>
      <c r="K29" s="223">
        <v>90.409280276034906</v>
      </c>
      <c r="L29" s="225">
        <v>2.65918850883752</v>
      </c>
      <c r="M29" s="223">
        <v>-5.47104432004204E-2</v>
      </c>
      <c r="N29" s="225">
        <v>3.85521438012427</v>
      </c>
      <c r="O29" s="223">
        <v>94.253966937681895</v>
      </c>
      <c r="P29" s="225">
        <v>2.4521051930709499</v>
      </c>
      <c r="Q29" s="223">
        <v>96.276523646571604</v>
      </c>
      <c r="R29" s="225">
        <v>1.70065287717895</v>
      </c>
      <c r="S29" s="223">
        <v>2.0225567088897201</v>
      </c>
      <c r="T29" s="225">
        <v>2.9841313789011599</v>
      </c>
      <c r="U29" s="223">
        <v>99.683219750180101</v>
      </c>
      <c r="V29" s="225">
        <v>0.31651828196661702</v>
      </c>
      <c r="W29" s="223">
        <v>97.839922192801595</v>
      </c>
      <c r="X29" s="225">
        <v>1.14755744003414</v>
      </c>
      <c r="Y29" s="223">
        <v>-1.84329755737846</v>
      </c>
      <c r="Z29" s="225">
        <v>1.1904082917204599</v>
      </c>
      <c r="AA29" s="223">
        <v>99.432232434378705</v>
      </c>
      <c r="AB29" s="225">
        <v>0.19170072070689301</v>
      </c>
      <c r="AC29" s="223">
        <v>99.505174811906002</v>
      </c>
      <c r="AD29" s="225">
        <v>0.49380750802648699</v>
      </c>
      <c r="AE29" s="223">
        <v>7.29423775272693E-2</v>
      </c>
      <c r="AF29" s="225">
        <v>0.52971220611089498</v>
      </c>
      <c r="AG29" s="223">
        <v>75.189904465067599</v>
      </c>
      <c r="AH29" s="225">
        <v>3.8961403487849799</v>
      </c>
      <c r="AI29" s="223">
        <v>80.187227547384694</v>
      </c>
      <c r="AJ29" s="225">
        <v>3.4417162137059201</v>
      </c>
      <c r="AK29" s="223">
        <v>4.9973230823171004</v>
      </c>
      <c r="AL29" s="239">
        <v>5.19858828078514</v>
      </c>
    </row>
    <row r="30" spans="1:38" ht="13" customHeight="1" x14ac:dyDescent="0.25">
      <c r="A30" s="26" t="s">
        <v>414</v>
      </c>
      <c r="B30" s="184">
        <v>2</v>
      </c>
      <c r="C30" s="223">
        <v>93.156558528554498</v>
      </c>
      <c r="D30" s="225">
        <v>1.7662458610354299</v>
      </c>
      <c r="E30" s="223">
        <v>95.146812717277399</v>
      </c>
      <c r="F30" s="225">
        <v>1.46920978448419</v>
      </c>
      <c r="G30" s="223">
        <v>1.9902541887229399</v>
      </c>
      <c r="H30" s="225">
        <v>2.2974337493057102</v>
      </c>
      <c r="I30" s="223">
        <v>56.143819351236097</v>
      </c>
      <c r="J30" s="225">
        <v>4.8468725669819603</v>
      </c>
      <c r="K30" s="223">
        <v>43.617807339729403</v>
      </c>
      <c r="L30" s="225">
        <v>4.4833652703426097</v>
      </c>
      <c r="M30" s="223">
        <v>-12.526012011506699</v>
      </c>
      <c r="N30" s="225">
        <v>6.6024796726590997</v>
      </c>
      <c r="O30" s="223">
        <v>54.826304492767598</v>
      </c>
      <c r="P30" s="225">
        <v>4.7843158974809104</v>
      </c>
      <c r="Q30" s="223">
        <v>49.162453662075798</v>
      </c>
      <c r="R30" s="225">
        <v>4.5125062204740001</v>
      </c>
      <c r="S30" s="223">
        <v>-5.6638508306918203</v>
      </c>
      <c r="T30" s="225">
        <v>6.5766550005838997</v>
      </c>
      <c r="U30" s="223">
        <v>95.382704214712106</v>
      </c>
      <c r="V30" s="225">
        <v>2.3577093180239199</v>
      </c>
      <c r="W30" s="223">
        <v>85.350029544686606</v>
      </c>
      <c r="X30" s="225">
        <v>3.58186600175216</v>
      </c>
      <c r="Y30" s="223">
        <v>-10.0326746700255</v>
      </c>
      <c r="Z30" s="225">
        <v>4.28818811187252</v>
      </c>
      <c r="AA30" s="223">
        <v>92.751450305571396</v>
      </c>
      <c r="AB30" s="225">
        <v>2.8945833012419402</v>
      </c>
      <c r="AC30" s="223">
        <v>83.3719610159187</v>
      </c>
      <c r="AD30" s="225">
        <v>3.7042126100262598</v>
      </c>
      <c r="AE30" s="223">
        <v>-9.3794892896526196</v>
      </c>
      <c r="AF30" s="225">
        <v>4.7010428149620402</v>
      </c>
      <c r="AG30" s="223">
        <v>68.780432949555603</v>
      </c>
      <c r="AH30" s="225">
        <v>4.5022030926089096</v>
      </c>
      <c r="AI30" s="223">
        <v>50.678970344509501</v>
      </c>
      <c r="AJ30" s="225">
        <v>4.0204259435133203</v>
      </c>
      <c r="AK30" s="223">
        <v>-18.101462605046098</v>
      </c>
      <c r="AL30" s="239">
        <v>6.0360299414741299</v>
      </c>
    </row>
    <row r="31" spans="1:38" ht="13" customHeight="1" x14ac:dyDescent="0.25">
      <c r="A31" s="26" t="s">
        <v>415</v>
      </c>
      <c r="B31" s="184">
        <v>2</v>
      </c>
      <c r="C31" s="223">
        <v>99.298513523667395</v>
      </c>
      <c r="D31" s="225">
        <v>0.70138935755838405</v>
      </c>
      <c r="E31" s="223">
        <v>99.000844915558801</v>
      </c>
      <c r="F31" s="225">
        <v>0.71382363838812302</v>
      </c>
      <c r="G31" s="223">
        <v>-0.29766860810866502</v>
      </c>
      <c r="H31" s="225">
        <v>1.0007453310497201</v>
      </c>
      <c r="I31" s="223">
        <v>84.639053548646999</v>
      </c>
      <c r="J31" s="225">
        <v>2.8041995880591499</v>
      </c>
      <c r="K31" s="223">
        <v>88.910670230372503</v>
      </c>
      <c r="L31" s="225">
        <v>2.3008923361975402</v>
      </c>
      <c r="M31" s="223">
        <v>4.2716166817254599</v>
      </c>
      <c r="N31" s="225">
        <v>3.62734625758883</v>
      </c>
      <c r="O31" s="223">
        <v>71.596764789926794</v>
      </c>
      <c r="P31" s="225">
        <v>3.3759335934091701</v>
      </c>
      <c r="Q31" s="223">
        <v>76.843113686932796</v>
      </c>
      <c r="R31" s="225">
        <v>3.0727598226487598</v>
      </c>
      <c r="S31" s="223">
        <v>5.2463488970060403</v>
      </c>
      <c r="T31" s="225">
        <v>4.5649513200901701</v>
      </c>
      <c r="U31" s="223">
        <v>92.906008672392005</v>
      </c>
      <c r="V31" s="225">
        <v>1.89268915297842</v>
      </c>
      <c r="W31" s="223">
        <v>90.829775811739793</v>
      </c>
      <c r="X31" s="225">
        <v>2.2319202776420699</v>
      </c>
      <c r="Y31" s="223">
        <v>-2.0762328606522802</v>
      </c>
      <c r="Z31" s="225">
        <v>2.92638691145789</v>
      </c>
      <c r="AA31" s="223">
        <v>89.935325936046098</v>
      </c>
      <c r="AB31" s="225">
        <v>2.2374646693145599</v>
      </c>
      <c r="AC31" s="223">
        <v>89.572594507710207</v>
      </c>
      <c r="AD31" s="225">
        <v>2.2197326006198299</v>
      </c>
      <c r="AE31" s="223">
        <v>-0.36273142833586303</v>
      </c>
      <c r="AF31" s="225">
        <v>3.1517393554488899</v>
      </c>
      <c r="AG31" s="223">
        <v>59.803753665187898</v>
      </c>
      <c r="AH31" s="225">
        <v>3.99627113359566</v>
      </c>
      <c r="AI31" s="223">
        <v>72.653673951892699</v>
      </c>
      <c r="AJ31" s="225">
        <v>3.3764054096773601</v>
      </c>
      <c r="AK31" s="223">
        <v>12.849920286704799</v>
      </c>
      <c r="AL31" s="239">
        <v>5.2316628774901499</v>
      </c>
    </row>
    <row r="32" spans="1:38" ht="13" customHeight="1" x14ac:dyDescent="0.25">
      <c r="A32" s="26" t="s">
        <v>416</v>
      </c>
      <c r="B32" s="184">
        <v>2</v>
      </c>
      <c r="C32" s="223">
        <v>99.188601146803407</v>
      </c>
      <c r="D32" s="225">
        <v>0.57370189978298003</v>
      </c>
      <c r="E32" s="223">
        <v>100</v>
      </c>
      <c r="F32" s="225">
        <v>0</v>
      </c>
      <c r="G32" s="223">
        <v>0.81139885319664995</v>
      </c>
      <c r="H32" s="225">
        <v>0.57370189978298003</v>
      </c>
      <c r="I32" s="223">
        <v>98.353377684902895</v>
      </c>
      <c r="J32" s="225">
        <v>0.70296038997694099</v>
      </c>
      <c r="K32" s="223">
        <v>97.392747560623604</v>
      </c>
      <c r="L32" s="225">
        <v>0.91176542760519097</v>
      </c>
      <c r="M32" s="223">
        <v>-0.96063012427934802</v>
      </c>
      <c r="N32" s="225">
        <v>1.15129036513497</v>
      </c>
      <c r="O32" s="223">
        <v>99.516949638462606</v>
      </c>
      <c r="P32" s="225">
        <v>0.266563250741918</v>
      </c>
      <c r="Q32" s="223">
        <v>97.3036905905591</v>
      </c>
      <c r="R32" s="225">
        <v>1.00339013630715</v>
      </c>
      <c r="S32" s="223">
        <v>-2.2132590479035201</v>
      </c>
      <c r="T32" s="225">
        <v>1.0381944578375299</v>
      </c>
      <c r="U32" s="223">
        <v>96.362263467049104</v>
      </c>
      <c r="V32" s="225">
        <v>2.03130692637622</v>
      </c>
      <c r="W32" s="223">
        <v>97.403516526096595</v>
      </c>
      <c r="X32" s="225">
        <v>0.91512113307742204</v>
      </c>
      <c r="Y32" s="223">
        <v>1.04125305904749</v>
      </c>
      <c r="Z32" s="225">
        <v>2.2279260574240101</v>
      </c>
      <c r="AA32" s="223">
        <v>99.914820685466097</v>
      </c>
      <c r="AB32" s="225">
        <v>6.85463812136064E-2</v>
      </c>
      <c r="AC32" s="223">
        <v>99.934372864718199</v>
      </c>
      <c r="AD32" s="225">
        <v>6.5596466734505102E-2</v>
      </c>
      <c r="AE32" s="223">
        <v>1.9552179252031E-2</v>
      </c>
      <c r="AF32" s="225">
        <v>9.4876250060444894E-2</v>
      </c>
      <c r="AG32" s="223">
        <v>99.978860548153094</v>
      </c>
      <c r="AH32" s="225">
        <v>2.1131731949182199E-2</v>
      </c>
      <c r="AI32" s="223">
        <v>99.165266329909599</v>
      </c>
      <c r="AJ32" s="225">
        <v>0.40183721873074202</v>
      </c>
      <c r="AK32" s="223">
        <v>-0.81359421824346601</v>
      </c>
      <c r="AL32" s="239">
        <v>0.40239247067065098</v>
      </c>
    </row>
    <row r="33" spans="1:38" ht="13" customHeight="1" x14ac:dyDescent="0.25">
      <c r="A33" s="26" t="s">
        <v>417</v>
      </c>
      <c r="B33" s="184">
        <v>2</v>
      </c>
      <c r="C33" s="223">
        <v>98.399590223414506</v>
      </c>
      <c r="D33" s="225">
        <v>1.2710771209368601</v>
      </c>
      <c r="E33" s="223">
        <v>98.571665175777099</v>
      </c>
      <c r="F33" s="225">
        <v>1.02180840743141</v>
      </c>
      <c r="G33" s="223">
        <v>0.17207495236254999</v>
      </c>
      <c r="H33" s="225">
        <v>1.6308677042809601</v>
      </c>
      <c r="I33" s="223">
        <v>94.536070527692502</v>
      </c>
      <c r="J33" s="225">
        <v>1.94161157055207</v>
      </c>
      <c r="K33" s="223">
        <v>89.443772147777693</v>
      </c>
      <c r="L33" s="225">
        <v>2.6764576012651902</v>
      </c>
      <c r="M33" s="223">
        <v>-5.0922983799148103</v>
      </c>
      <c r="N33" s="225">
        <v>3.3065511915396</v>
      </c>
      <c r="O33" s="223">
        <v>75.1722655577003</v>
      </c>
      <c r="P33" s="225">
        <v>3.7078033342113299</v>
      </c>
      <c r="Q33" s="223">
        <v>73.095632653648295</v>
      </c>
      <c r="R33" s="225">
        <v>3.52614674222266</v>
      </c>
      <c r="S33" s="223">
        <v>-2.0766329040519902</v>
      </c>
      <c r="T33" s="225">
        <v>5.1167877044954801</v>
      </c>
      <c r="U33" s="223">
        <v>75.458620464875693</v>
      </c>
      <c r="V33" s="225">
        <v>3.4316925831511398</v>
      </c>
      <c r="W33" s="223">
        <v>81.809429619307096</v>
      </c>
      <c r="X33" s="225">
        <v>3.00447190686454</v>
      </c>
      <c r="Y33" s="223">
        <v>6.3508091544314</v>
      </c>
      <c r="Z33" s="225">
        <v>4.5610706445299503</v>
      </c>
      <c r="AA33" s="223">
        <v>95.324895235711494</v>
      </c>
      <c r="AB33" s="225">
        <v>1.9529898564797601</v>
      </c>
      <c r="AC33" s="223">
        <v>87.5909414343501</v>
      </c>
      <c r="AD33" s="225">
        <v>3.0473148414122302</v>
      </c>
      <c r="AE33" s="223">
        <v>-7.73395380136144</v>
      </c>
      <c r="AF33" s="225">
        <v>3.6194332598079599</v>
      </c>
      <c r="AG33" s="223">
        <v>92.6617590757633</v>
      </c>
      <c r="AH33" s="225">
        <v>2.1488374550715501</v>
      </c>
      <c r="AI33" s="223">
        <v>85.191537058026199</v>
      </c>
      <c r="AJ33" s="225">
        <v>2.8929560515186399</v>
      </c>
      <c r="AK33" s="223">
        <v>-7.4702220177370302</v>
      </c>
      <c r="AL33" s="239">
        <v>3.6037060263479699</v>
      </c>
    </row>
    <row r="34" spans="1:38" ht="13" customHeight="1" x14ac:dyDescent="0.25">
      <c r="A34" s="26" t="s">
        <v>419</v>
      </c>
      <c r="B34" s="184">
        <v>2</v>
      </c>
      <c r="C34" s="223">
        <v>100</v>
      </c>
      <c r="D34" s="225">
        <v>0</v>
      </c>
      <c r="E34" s="223">
        <v>100</v>
      </c>
      <c r="F34" s="225">
        <v>0</v>
      </c>
      <c r="G34" s="223">
        <v>0</v>
      </c>
      <c r="H34" s="225">
        <v>0</v>
      </c>
      <c r="I34" s="223">
        <v>100</v>
      </c>
      <c r="J34" s="225">
        <v>0</v>
      </c>
      <c r="K34" s="223">
        <v>97.397643152944596</v>
      </c>
      <c r="L34" s="225">
        <v>0.79444678705024796</v>
      </c>
      <c r="M34" s="223">
        <v>-2.6023568470553902</v>
      </c>
      <c r="N34" s="225">
        <v>0.79444678705024796</v>
      </c>
      <c r="O34" s="223">
        <v>78.193012209516397</v>
      </c>
      <c r="P34" s="225">
        <v>3.6293999788990399</v>
      </c>
      <c r="Q34" s="223">
        <v>75.556715088481695</v>
      </c>
      <c r="R34" s="225">
        <v>2.90020345856537</v>
      </c>
      <c r="S34" s="223">
        <v>-2.6362971210347701</v>
      </c>
      <c r="T34" s="225">
        <v>4.6458286998023199</v>
      </c>
      <c r="U34" s="223">
        <v>100</v>
      </c>
      <c r="V34" s="225">
        <v>0</v>
      </c>
      <c r="W34" s="223">
        <v>100</v>
      </c>
      <c r="X34" s="225">
        <v>0</v>
      </c>
      <c r="Y34" s="223">
        <v>0</v>
      </c>
      <c r="Z34" s="225">
        <v>0</v>
      </c>
      <c r="AA34" s="223">
        <v>100</v>
      </c>
      <c r="AB34" s="225">
        <v>0</v>
      </c>
      <c r="AC34" s="223">
        <v>99.666475790213596</v>
      </c>
      <c r="AD34" s="225">
        <v>9.1192750382433699E-3</v>
      </c>
      <c r="AE34" s="223">
        <v>-0.333524209786418</v>
      </c>
      <c r="AF34" s="225">
        <v>9.1192750382433699E-3</v>
      </c>
      <c r="AG34" s="223">
        <v>100</v>
      </c>
      <c r="AH34" s="225">
        <v>0</v>
      </c>
      <c r="AI34" s="223">
        <v>96.261940952709907</v>
      </c>
      <c r="AJ34" s="225">
        <v>1.0879974759584601</v>
      </c>
      <c r="AK34" s="223">
        <v>-3.7380590472900801</v>
      </c>
      <c r="AL34" s="239">
        <v>1.0879974759584601</v>
      </c>
    </row>
    <row r="35" spans="1:38" ht="13" customHeight="1" x14ac:dyDescent="0.25">
      <c r="A35" s="26" t="s">
        <v>420</v>
      </c>
      <c r="B35" s="184">
        <v>2</v>
      </c>
      <c r="C35" s="223">
        <v>100</v>
      </c>
      <c r="D35" s="225">
        <v>0</v>
      </c>
      <c r="E35" s="223">
        <v>100</v>
      </c>
      <c r="F35" s="225">
        <v>0</v>
      </c>
      <c r="G35" s="223">
        <v>0</v>
      </c>
      <c r="H35" s="225">
        <v>0</v>
      </c>
      <c r="I35" s="223">
        <v>100</v>
      </c>
      <c r="J35" s="225">
        <v>0</v>
      </c>
      <c r="K35" s="223">
        <v>98.179473413428994</v>
      </c>
      <c r="L35" s="225">
        <v>1.1249685328950201</v>
      </c>
      <c r="M35" s="223">
        <v>-1.82052658657105</v>
      </c>
      <c r="N35" s="225">
        <v>1.1249685328950201</v>
      </c>
      <c r="O35" s="223">
        <v>82.709499110373997</v>
      </c>
      <c r="P35" s="225">
        <v>2.9790173596141498</v>
      </c>
      <c r="Q35" s="223">
        <v>85.222599876167806</v>
      </c>
      <c r="R35" s="225">
        <v>2.6720318933328699</v>
      </c>
      <c r="S35" s="223">
        <v>2.5131007657937499</v>
      </c>
      <c r="T35" s="225">
        <v>4.0017869593308504</v>
      </c>
      <c r="U35" s="223">
        <v>99.341584676056499</v>
      </c>
      <c r="V35" s="225">
        <v>0.65823065776399603</v>
      </c>
      <c r="W35" s="223">
        <v>99.347581146036504</v>
      </c>
      <c r="X35" s="225">
        <v>0.65575007436490396</v>
      </c>
      <c r="Y35" s="223">
        <v>5.9964699800190103E-3</v>
      </c>
      <c r="Z35" s="225">
        <v>0.92912634170493702</v>
      </c>
      <c r="AA35" s="223">
        <v>100</v>
      </c>
      <c r="AB35" s="225">
        <v>0</v>
      </c>
      <c r="AC35" s="223">
        <v>100</v>
      </c>
      <c r="AD35" s="225">
        <v>0</v>
      </c>
      <c r="AE35" s="223">
        <v>0</v>
      </c>
      <c r="AF35" s="225">
        <v>0</v>
      </c>
      <c r="AG35" s="223">
        <v>98.6596358732331</v>
      </c>
      <c r="AH35" s="225">
        <v>0.79040351684669496</v>
      </c>
      <c r="AI35" s="223">
        <v>97.595057740219403</v>
      </c>
      <c r="AJ35" s="225">
        <v>0.975883525141233</v>
      </c>
      <c r="AK35" s="223">
        <v>-1.0645781330137301</v>
      </c>
      <c r="AL35" s="239">
        <v>1.25582099603634</v>
      </c>
    </row>
    <row r="36" spans="1:38" ht="13" customHeight="1" x14ac:dyDescent="0.25">
      <c r="A36" s="26" t="s">
        <v>421</v>
      </c>
      <c r="B36" s="184">
        <v>2</v>
      </c>
      <c r="C36" s="223">
        <v>100</v>
      </c>
      <c r="D36" s="225">
        <v>0</v>
      </c>
      <c r="E36" s="223">
        <v>93.847559792868694</v>
      </c>
      <c r="F36" s="225">
        <v>1.1902872291095399E-5</v>
      </c>
      <c r="G36" s="223">
        <v>-6.1524402071313302</v>
      </c>
      <c r="H36" s="225">
        <v>1.1902872291095399E-5</v>
      </c>
      <c r="I36" s="223">
        <v>95.277314239462697</v>
      </c>
      <c r="J36" s="225">
        <v>2.85533844488904</v>
      </c>
      <c r="K36" s="223">
        <v>65.222947670675396</v>
      </c>
      <c r="L36" s="225">
        <v>2.2188341826720898E-5</v>
      </c>
      <c r="M36" s="223">
        <v>-30.054366568787302</v>
      </c>
      <c r="N36" s="225">
        <v>2.8553384449752599</v>
      </c>
      <c r="O36" s="223">
        <v>81.0070605448755</v>
      </c>
      <c r="P36" s="225">
        <v>6.9031309465488198</v>
      </c>
      <c r="Q36" s="223">
        <v>67.700313778610195</v>
      </c>
      <c r="R36" s="225">
        <v>2.2641552622104499E-5</v>
      </c>
      <c r="S36" s="223">
        <v>-13.306746766265301</v>
      </c>
      <c r="T36" s="225">
        <v>6.9031309465859501</v>
      </c>
      <c r="U36" s="223">
        <v>97.990024704148198</v>
      </c>
      <c r="V36" s="225">
        <v>1.65466275811079</v>
      </c>
      <c r="W36" s="223">
        <v>78.856139579217697</v>
      </c>
      <c r="X36" s="225">
        <v>2.0612846274901801E-5</v>
      </c>
      <c r="Y36" s="223">
        <v>-19.133885124930401</v>
      </c>
      <c r="Z36" s="225">
        <v>1.65466275823918</v>
      </c>
      <c r="AA36" s="223">
        <v>97.360741795583195</v>
      </c>
      <c r="AB36" s="225">
        <v>2.65233374906088</v>
      </c>
      <c r="AC36" s="223">
        <v>81.283199741996995</v>
      </c>
      <c r="AD36" s="225">
        <v>1.84485119661313E-5</v>
      </c>
      <c r="AE36" s="223">
        <v>-16.0775420535862</v>
      </c>
      <c r="AF36" s="225">
        <v>2.6523337491250398</v>
      </c>
      <c r="AG36" s="223">
        <v>48.377392685236003</v>
      </c>
      <c r="AH36" s="225">
        <v>10.4237587995041</v>
      </c>
      <c r="AI36" s="223">
        <v>62.8874054581077</v>
      </c>
      <c r="AJ36" s="225">
        <v>2.3103044906513901E-5</v>
      </c>
      <c r="AK36" s="223">
        <v>14.510012772871701</v>
      </c>
      <c r="AL36" s="239">
        <v>10.423758799529701</v>
      </c>
    </row>
    <row r="37" spans="1:38" ht="13" customHeight="1" x14ac:dyDescent="0.25">
      <c r="A37" s="26" t="s">
        <v>426</v>
      </c>
      <c r="B37" s="184">
        <v>2</v>
      </c>
      <c r="C37" s="223">
        <v>89.424911312255404</v>
      </c>
      <c r="D37" s="225">
        <v>2.71043020886904</v>
      </c>
      <c r="E37" s="223">
        <v>93.457378919673303</v>
      </c>
      <c r="F37" s="225">
        <v>1.8542934330276799</v>
      </c>
      <c r="G37" s="223">
        <v>4.03246760741784</v>
      </c>
      <c r="H37" s="225">
        <v>3.28402741354566</v>
      </c>
      <c r="I37" s="223">
        <v>82.895761688846306</v>
      </c>
      <c r="J37" s="225">
        <v>2.9341697011757901</v>
      </c>
      <c r="K37" s="223">
        <v>84.725721808804394</v>
      </c>
      <c r="L37" s="225">
        <v>2.64898425958248</v>
      </c>
      <c r="M37" s="223">
        <v>1.8299601199580999</v>
      </c>
      <c r="N37" s="225">
        <v>3.95303294228796</v>
      </c>
      <c r="O37" s="223">
        <v>52.073891379622999</v>
      </c>
      <c r="P37" s="225">
        <v>4.2962061246419596</v>
      </c>
      <c r="Q37" s="223">
        <v>57.200952218311599</v>
      </c>
      <c r="R37" s="225">
        <v>3.2320814331610301</v>
      </c>
      <c r="S37" s="223">
        <v>5.1270608386885703</v>
      </c>
      <c r="T37" s="225">
        <v>5.3762196249776997</v>
      </c>
      <c r="U37" s="223">
        <v>91.8681835244045</v>
      </c>
      <c r="V37" s="225">
        <v>2.0257174183309901</v>
      </c>
      <c r="W37" s="223">
        <v>91.927679396540697</v>
      </c>
      <c r="X37" s="225">
        <v>2.1694442492206099</v>
      </c>
      <c r="Y37" s="223">
        <v>5.9495872136139397E-2</v>
      </c>
      <c r="Z37" s="225">
        <v>2.9681676855268702</v>
      </c>
      <c r="AA37" s="223">
        <v>95.1720040422192</v>
      </c>
      <c r="AB37" s="225">
        <v>1.39663317105525</v>
      </c>
      <c r="AC37" s="223">
        <v>97.961571859420602</v>
      </c>
      <c r="AD37" s="225">
        <v>1.0297005240547601</v>
      </c>
      <c r="AE37" s="223">
        <v>2.7895678172014202</v>
      </c>
      <c r="AF37" s="225">
        <v>1.7351851151189801</v>
      </c>
      <c r="AG37" s="223">
        <v>77.235355014776403</v>
      </c>
      <c r="AH37" s="225">
        <v>3.4138740873936402</v>
      </c>
      <c r="AI37" s="223">
        <v>70.578339407305194</v>
      </c>
      <c r="AJ37" s="225">
        <v>3.3109024640619</v>
      </c>
      <c r="AK37" s="223">
        <v>-6.6570156074712399</v>
      </c>
      <c r="AL37" s="239">
        <v>4.7556925269732204</v>
      </c>
    </row>
    <row r="38" spans="1:38" ht="13" customHeight="1" x14ac:dyDescent="0.25">
      <c r="A38" s="26" t="s">
        <v>427</v>
      </c>
      <c r="B38" s="184">
        <v>2</v>
      </c>
      <c r="C38" s="223">
        <v>100</v>
      </c>
      <c r="D38" s="225">
        <v>0</v>
      </c>
      <c r="E38" s="223">
        <v>100</v>
      </c>
      <c r="F38" s="225">
        <v>0</v>
      </c>
      <c r="G38" s="223">
        <v>0</v>
      </c>
      <c r="H38" s="225">
        <v>0</v>
      </c>
      <c r="I38" s="223">
        <v>95.112435431254696</v>
      </c>
      <c r="J38" s="225">
        <v>1.5118805942531099</v>
      </c>
      <c r="K38" s="223">
        <v>93.064592353911806</v>
      </c>
      <c r="L38" s="225">
        <v>1.9162792742424799</v>
      </c>
      <c r="M38" s="223">
        <v>-2.0478430773429199</v>
      </c>
      <c r="N38" s="225">
        <v>2.4408828706372598</v>
      </c>
      <c r="O38" s="223">
        <v>96.4361252837911</v>
      </c>
      <c r="P38" s="225">
        <v>1.4064899186395301</v>
      </c>
      <c r="Q38" s="223">
        <v>91.1177183325957</v>
      </c>
      <c r="R38" s="225">
        <v>2.3552694338019502</v>
      </c>
      <c r="S38" s="223">
        <v>-5.3184069511954402</v>
      </c>
      <c r="T38" s="225">
        <v>2.7432659362585299</v>
      </c>
      <c r="U38" s="223">
        <v>100</v>
      </c>
      <c r="V38" s="225">
        <v>0</v>
      </c>
      <c r="W38" s="223">
        <v>100</v>
      </c>
      <c r="X38" s="225">
        <v>0</v>
      </c>
      <c r="Y38" s="223">
        <v>0</v>
      </c>
      <c r="Z38" s="225">
        <v>0</v>
      </c>
      <c r="AA38" s="223">
        <v>100</v>
      </c>
      <c r="AB38" s="225">
        <v>0</v>
      </c>
      <c r="AC38" s="223">
        <v>100</v>
      </c>
      <c r="AD38" s="225">
        <v>0</v>
      </c>
      <c r="AE38" s="223">
        <v>0</v>
      </c>
      <c r="AF38" s="225">
        <v>0</v>
      </c>
      <c r="AG38" s="223">
        <v>94.959700794842703</v>
      </c>
      <c r="AH38" s="225">
        <v>1.9337059104766301</v>
      </c>
      <c r="AI38" s="223">
        <v>91.794176836121594</v>
      </c>
      <c r="AJ38" s="225">
        <v>2.00029569508823</v>
      </c>
      <c r="AK38" s="223">
        <v>-3.1655239587211099</v>
      </c>
      <c r="AL38" s="239">
        <v>2.78215769071431</v>
      </c>
    </row>
    <row r="39" spans="1:38" ht="13" customHeight="1" x14ac:dyDescent="0.25">
      <c r="A39" s="26" t="s">
        <v>428</v>
      </c>
      <c r="B39" s="184">
        <v>2</v>
      </c>
      <c r="C39" s="223">
        <v>99.001499173006707</v>
      </c>
      <c r="D39" s="225">
        <v>0.72986111922859598</v>
      </c>
      <c r="E39" s="223">
        <v>99.356054883994702</v>
      </c>
      <c r="F39" s="225">
        <v>0.46565982498911601</v>
      </c>
      <c r="G39" s="223">
        <v>0.354555710988052</v>
      </c>
      <c r="H39" s="225">
        <v>0.86575766007036403</v>
      </c>
      <c r="I39" s="223">
        <v>91.228231950400399</v>
      </c>
      <c r="J39" s="225">
        <v>2.46041840023446</v>
      </c>
      <c r="K39" s="223">
        <v>93.983669700885599</v>
      </c>
      <c r="L39" s="225">
        <v>1.50327759074057</v>
      </c>
      <c r="M39" s="223">
        <v>2.7554377504852399</v>
      </c>
      <c r="N39" s="225">
        <v>2.8833144502525401</v>
      </c>
      <c r="O39" s="223">
        <v>97.9410427376136</v>
      </c>
      <c r="P39" s="225">
        <v>1.06948175016196</v>
      </c>
      <c r="Q39" s="223">
        <v>98.349246118345107</v>
      </c>
      <c r="R39" s="225">
        <v>0.75264617710056003</v>
      </c>
      <c r="S39" s="223">
        <v>0.40820338073145002</v>
      </c>
      <c r="T39" s="225">
        <v>1.3077719532982699</v>
      </c>
      <c r="U39" s="223">
        <v>94.349113585413505</v>
      </c>
      <c r="V39" s="225">
        <v>1.49605208673891</v>
      </c>
      <c r="W39" s="223">
        <v>97.433339284387003</v>
      </c>
      <c r="X39" s="225">
        <v>0.988120672710468</v>
      </c>
      <c r="Y39" s="223">
        <v>3.08422569897348</v>
      </c>
      <c r="Z39" s="225">
        <v>1.79291782022312</v>
      </c>
      <c r="AA39" s="223">
        <v>97.1400426615497</v>
      </c>
      <c r="AB39" s="225">
        <v>1.30008717777009</v>
      </c>
      <c r="AC39" s="223">
        <v>99.344077583855096</v>
      </c>
      <c r="AD39" s="225">
        <v>0.47442506226005599</v>
      </c>
      <c r="AE39" s="223">
        <v>2.2040349223054099</v>
      </c>
      <c r="AF39" s="225">
        <v>1.3839457393636001</v>
      </c>
      <c r="AG39" s="223">
        <v>96.259532816859306</v>
      </c>
      <c r="AH39" s="225">
        <v>1.5787505415826799</v>
      </c>
      <c r="AI39" s="223">
        <v>98.366369316508994</v>
      </c>
      <c r="AJ39" s="225">
        <v>0.74265126424864603</v>
      </c>
      <c r="AK39" s="223">
        <v>2.1068364996497499</v>
      </c>
      <c r="AL39" s="239">
        <v>1.74470174323227</v>
      </c>
    </row>
    <row r="40" spans="1:38" ht="13" customHeight="1" x14ac:dyDescent="0.25">
      <c r="A40" s="26" t="s">
        <v>430</v>
      </c>
      <c r="B40" s="184">
        <v>2</v>
      </c>
      <c r="C40" s="223">
        <v>100</v>
      </c>
      <c r="D40" s="225">
        <v>0</v>
      </c>
      <c r="E40" s="223">
        <v>99.557934746744905</v>
      </c>
      <c r="F40" s="225">
        <v>0.443006016262181</v>
      </c>
      <c r="G40" s="223">
        <v>-0.44206525325505203</v>
      </c>
      <c r="H40" s="225">
        <v>0.443006016262181</v>
      </c>
      <c r="I40" s="223">
        <v>99.692807127115998</v>
      </c>
      <c r="J40" s="225">
        <v>0.30744691855032902</v>
      </c>
      <c r="K40" s="223">
        <v>99.562567466149105</v>
      </c>
      <c r="L40" s="225">
        <v>0.43817914629530502</v>
      </c>
      <c r="M40" s="223">
        <v>-0.13023966096682199</v>
      </c>
      <c r="N40" s="225">
        <v>0.53527990058863095</v>
      </c>
      <c r="O40" s="223">
        <v>99.282978127081194</v>
      </c>
      <c r="P40" s="225">
        <v>0.51155730323494297</v>
      </c>
      <c r="Q40" s="223">
        <v>97.441124886327501</v>
      </c>
      <c r="R40" s="225">
        <v>1.15366663488113</v>
      </c>
      <c r="S40" s="223">
        <v>-1.8418532407536199</v>
      </c>
      <c r="T40" s="225">
        <v>1.26199745599227</v>
      </c>
      <c r="U40" s="223">
        <v>83.426782378130497</v>
      </c>
      <c r="V40" s="225">
        <v>2.9457071845739402</v>
      </c>
      <c r="W40" s="223">
        <v>84.925608011557202</v>
      </c>
      <c r="X40" s="225">
        <v>2.4525577143052701</v>
      </c>
      <c r="Y40" s="223">
        <v>1.49882563342672</v>
      </c>
      <c r="Z40" s="225">
        <v>3.8330445026439199</v>
      </c>
      <c r="AA40" s="223">
        <v>100</v>
      </c>
      <c r="AB40" s="225">
        <v>0</v>
      </c>
      <c r="AC40" s="223">
        <v>98.512292517309007</v>
      </c>
      <c r="AD40" s="225">
        <v>0.86284426554381799</v>
      </c>
      <c r="AE40" s="223">
        <v>-1.4877074826910099</v>
      </c>
      <c r="AF40" s="225">
        <v>0.86284426554381799</v>
      </c>
      <c r="AG40" s="223">
        <v>99.1093504678377</v>
      </c>
      <c r="AH40" s="225">
        <v>0.63424997198051003</v>
      </c>
      <c r="AI40" s="223">
        <v>99.021322189091606</v>
      </c>
      <c r="AJ40" s="225">
        <v>0.69562556297379297</v>
      </c>
      <c r="AK40" s="223">
        <v>-8.8028278746108399E-2</v>
      </c>
      <c r="AL40" s="239">
        <v>0.94136494029673901</v>
      </c>
    </row>
    <row r="41" spans="1:38" ht="13" customHeight="1" x14ac:dyDescent="0.25">
      <c r="A41" s="26" t="s">
        <v>431</v>
      </c>
      <c r="B41" s="184">
        <v>2</v>
      </c>
      <c r="C41" s="223">
        <v>98.275506232733903</v>
      </c>
      <c r="D41" s="225">
        <v>3.1843890201564001E-3</v>
      </c>
      <c r="E41" s="223">
        <v>98.120499577631705</v>
      </c>
      <c r="F41" s="225">
        <v>7.4338973525892096E-2</v>
      </c>
      <c r="G41" s="223">
        <v>-0.15500665510221301</v>
      </c>
      <c r="H41" s="225">
        <v>7.4407145613274106E-2</v>
      </c>
      <c r="I41" s="223">
        <v>62.553740516938198</v>
      </c>
      <c r="J41" s="225">
        <v>8.1788723079467801E-2</v>
      </c>
      <c r="K41" s="223">
        <v>52.421678601202899</v>
      </c>
      <c r="L41" s="225">
        <v>2.2565235119213098</v>
      </c>
      <c r="M41" s="223">
        <v>-10.132061915735299</v>
      </c>
      <c r="N41" s="225">
        <v>2.2580052601968501</v>
      </c>
      <c r="O41" s="223">
        <v>87.599432269884005</v>
      </c>
      <c r="P41" s="225">
        <v>4.3250710695025299E-2</v>
      </c>
      <c r="Q41" s="223">
        <v>95.460849274062994</v>
      </c>
      <c r="R41" s="225">
        <v>0.177171292438461</v>
      </c>
      <c r="S41" s="223">
        <v>7.8614170041789597</v>
      </c>
      <c r="T41" s="225">
        <v>0.18237404102541399</v>
      </c>
      <c r="U41" s="223">
        <v>90.381608570727707</v>
      </c>
      <c r="V41" s="225">
        <v>4.4373106691571101E-2</v>
      </c>
      <c r="W41" s="223">
        <v>77.841923995345994</v>
      </c>
      <c r="X41" s="225">
        <v>1.6605066574634599</v>
      </c>
      <c r="Y41" s="223">
        <v>-12.5396845753818</v>
      </c>
      <c r="Z41" s="225">
        <v>1.6610994347353001</v>
      </c>
      <c r="AA41" s="223">
        <v>94.225875716620195</v>
      </c>
      <c r="AB41" s="225">
        <v>2.7386417949627099E-2</v>
      </c>
      <c r="AC41" s="223">
        <v>82.015032519916801</v>
      </c>
      <c r="AD41" s="225">
        <v>0.69737356943102202</v>
      </c>
      <c r="AE41" s="223">
        <v>-12.210843196703401</v>
      </c>
      <c r="AF41" s="225">
        <v>0.69791110553499303</v>
      </c>
      <c r="AG41" s="223">
        <v>55.1468898733957</v>
      </c>
      <c r="AH41" s="225">
        <v>9.15282672087918E-2</v>
      </c>
      <c r="AI41" s="223">
        <v>46.204740023644902</v>
      </c>
      <c r="AJ41" s="225">
        <v>3.10155423586539</v>
      </c>
      <c r="AK41" s="223">
        <v>-8.9421498497508001</v>
      </c>
      <c r="AL41" s="239">
        <v>3.1029044622277402</v>
      </c>
    </row>
    <row r="42" spans="1:38" ht="13" customHeight="1" x14ac:dyDescent="0.25">
      <c r="A42" s="26" t="s">
        <v>432</v>
      </c>
      <c r="B42" s="184">
        <v>2</v>
      </c>
      <c r="C42" s="223">
        <v>98.909454685074394</v>
      </c>
      <c r="D42" s="225">
        <v>3.7029053871306297E-2</v>
      </c>
      <c r="E42" s="223">
        <v>99.4566950520327</v>
      </c>
      <c r="F42" s="225">
        <v>0.54326511011629597</v>
      </c>
      <c r="G42" s="223">
        <v>0.54724036695827705</v>
      </c>
      <c r="H42" s="225">
        <v>0.54452560151041096</v>
      </c>
      <c r="I42" s="223">
        <v>91.368996872401794</v>
      </c>
      <c r="J42" s="225">
        <v>0.15542128238959199</v>
      </c>
      <c r="K42" s="223">
        <v>90.465203869886594</v>
      </c>
      <c r="L42" s="225">
        <v>1.83386976281534</v>
      </c>
      <c r="M42" s="223">
        <v>-0.90379300251517203</v>
      </c>
      <c r="N42" s="225">
        <v>1.84044399045122</v>
      </c>
      <c r="O42" s="223">
        <v>85.310110383388604</v>
      </c>
      <c r="P42" s="225">
        <v>0.190187396856521</v>
      </c>
      <c r="Q42" s="223">
        <v>79.045049335602698</v>
      </c>
      <c r="R42" s="225">
        <v>2.6290960371664802</v>
      </c>
      <c r="S42" s="223">
        <v>-6.2650610477859301</v>
      </c>
      <c r="T42" s="225">
        <v>2.6359660882810201</v>
      </c>
      <c r="U42" s="223">
        <v>98.178230306482902</v>
      </c>
      <c r="V42" s="225">
        <v>3.58727309491709E-2</v>
      </c>
      <c r="W42" s="223">
        <v>97.888255314711301</v>
      </c>
      <c r="X42" s="225">
        <v>0.95965597138108605</v>
      </c>
      <c r="Y42" s="223">
        <v>-0.289974991771558</v>
      </c>
      <c r="Z42" s="225">
        <v>0.960326213446831</v>
      </c>
      <c r="AA42" s="223">
        <v>99.017806527069695</v>
      </c>
      <c r="AB42" s="225">
        <v>3.3515820580161497E-2</v>
      </c>
      <c r="AC42" s="223">
        <v>98.785726398558495</v>
      </c>
      <c r="AD42" s="225">
        <v>0.70605578975303096</v>
      </c>
      <c r="AE42" s="223">
        <v>-0.23208012851124199</v>
      </c>
      <c r="AF42" s="225">
        <v>0.70685082476639804</v>
      </c>
      <c r="AG42" s="223">
        <v>71.835964324054103</v>
      </c>
      <c r="AH42" s="225">
        <v>0.200666999705295</v>
      </c>
      <c r="AI42" s="223">
        <v>70.769115149535494</v>
      </c>
      <c r="AJ42" s="225">
        <v>2.9936251712925199</v>
      </c>
      <c r="AK42" s="223">
        <v>-1.06684917451857</v>
      </c>
      <c r="AL42" s="239">
        <v>3.00034313220453</v>
      </c>
    </row>
    <row r="43" spans="1:38" ht="13" customHeight="1" x14ac:dyDescent="0.25">
      <c r="A43" s="26" t="s">
        <v>433</v>
      </c>
      <c r="B43" s="184">
        <v>2</v>
      </c>
      <c r="C43" s="223">
        <v>100</v>
      </c>
      <c r="D43" s="225">
        <v>0</v>
      </c>
      <c r="E43" s="223">
        <v>100</v>
      </c>
      <c r="F43" s="225">
        <v>0</v>
      </c>
      <c r="G43" s="223">
        <v>0</v>
      </c>
      <c r="H43" s="225">
        <v>0</v>
      </c>
      <c r="I43" s="223">
        <v>69.038996617284397</v>
      </c>
      <c r="J43" s="225">
        <v>4.2494424334169896</v>
      </c>
      <c r="K43" s="223">
        <v>54.039222133771602</v>
      </c>
      <c r="L43" s="225">
        <v>3.53847281752634</v>
      </c>
      <c r="M43" s="223">
        <v>-14.9997744835128</v>
      </c>
      <c r="N43" s="225">
        <v>5.5297875976657203</v>
      </c>
      <c r="O43" s="223">
        <v>40.050956039410501</v>
      </c>
      <c r="P43" s="225">
        <v>5.0630515137632903</v>
      </c>
      <c r="Q43" s="223">
        <v>27.399382552759601</v>
      </c>
      <c r="R43" s="225">
        <v>3.0945252965765002</v>
      </c>
      <c r="S43" s="223">
        <v>-12.6515734866509</v>
      </c>
      <c r="T43" s="225">
        <v>5.9338501364773801</v>
      </c>
      <c r="U43" s="223">
        <v>95.930391831448404</v>
      </c>
      <c r="V43" s="225">
        <v>1.8779329796456501</v>
      </c>
      <c r="W43" s="223">
        <v>89.734714238092096</v>
      </c>
      <c r="X43" s="225">
        <v>2.3211367631614199</v>
      </c>
      <c r="Y43" s="223">
        <v>-6.1956775933563204</v>
      </c>
      <c r="Z43" s="225">
        <v>2.98568386627591</v>
      </c>
      <c r="AA43" s="223">
        <v>91.213296757840695</v>
      </c>
      <c r="AB43" s="225">
        <v>2.8318990968021001</v>
      </c>
      <c r="AC43" s="223">
        <v>87.708331764395496</v>
      </c>
      <c r="AD43" s="225">
        <v>2.4468138020449799</v>
      </c>
      <c r="AE43" s="223">
        <v>-3.5049649934452298</v>
      </c>
      <c r="AF43" s="225">
        <v>3.7425326019082799</v>
      </c>
      <c r="AG43" s="223">
        <v>67.754115604190901</v>
      </c>
      <c r="AH43" s="225">
        <v>5.0676054319228596</v>
      </c>
      <c r="AI43" s="223">
        <v>49.209149224616802</v>
      </c>
      <c r="AJ43" s="225">
        <v>3.8982034207943599</v>
      </c>
      <c r="AK43" s="223">
        <v>-18.544966379574099</v>
      </c>
      <c r="AL43" s="239">
        <v>6.3934822063994901</v>
      </c>
    </row>
    <row r="44" spans="1:38" ht="13" customHeight="1" x14ac:dyDescent="0.25">
      <c r="A44" s="26" t="s">
        <v>434</v>
      </c>
      <c r="B44" s="184">
        <v>2</v>
      </c>
      <c r="C44" s="223">
        <v>99.480152315207306</v>
      </c>
      <c r="D44" s="225">
        <v>0.51911014613676398</v>
      </c>
      <c r="E44" s="223">
        <v>99.957161275593506</v>
      </c>
      <c r="F44" s="225">
        <v>4.2873668749799802E-2</v>
      </c>
      <c r="G44" s="223">
        <v>0.4770089603862</v>
      </c>
      <c r="H44" s="225">
        <v>0.52087762026621998</v>
      </c>
      <c r="I44" s="223">
        <v>78.870647523491101</v>
      </c>
      <c r="J44" s="225">
        <v>3.6647914429228199</v>
      </c>
      <c r="K44" s="223">
        <v>74.022397976119805</v>
      </c>
      <c r="L44" s="225">
        <v>2.5015210562080101</v>
      </c>
      <c r="M44" s="223">
        <v>-4.8482495473713696</v>
      </c>
      <c r="N44" s="225">
        <v>4.4371504273319697</v>
      </c>
      <c r="O44" s="223">
        <v>94.806248810579405</v>
      </c>
      <c r="P44" s="225">
        <v>2.10176134271738</v>
      </c>
      <c r="Q44" s="223">
        <v>92.6258955815847</v>
      </c>
      <c r="R44" s="225">
        <v>1.6249163672701199</v>
      </c>
      <c r="S44" s="223">
        <v>-2.1803532289946999</v>
      </c>
      <c r="T44" s="225">
        <v>2.6566433600247299</v>
      </c>
      <c r="U44" s="223">
        <v>88.8847732882586</v>
      </c>
      <c r="V44" s="225">
        <v>3.2545585076235</v>
      </c>
      <c r="W44" s="223">
        <v>90.273898569559606</v>
      </c>
      <c r="X44" s="225">
        <v>1.8788755611771599</v>
      </c>
      <c r="Y44" s="223">
        <v>1.38912528130099</v>
      </c>
      <c r="Z44" s="225">
        <v>3.7579681283817798</v>
      </c>
      <c r="AA44" s="223">
        <v>97.748898238406198</v>
      </c>
      <c r="AB44" s="225">
        <v>1.86256024452696</v>
      </c>
      <c r="AC44" s="223">
        <v>98.690414090527497</v>
      </c>
      <c r="AD44" s="225">
        <v>0.89350551550774504</v>
      </c>
      <c r="AE44" s="223">
        <v>0.94151585212135602</v>
      </c>
      <c r="AF44" s="225">
        <v>2.0657886558733698</v>
      </c>
      <c r="AG44" s="223">
        <v>86.831577951719694</v>
      </c>
      <c r="AH44" s="225">
        <v>3.62156162819843</v>
      </c>
      <c r="AI44" s="223">
        <v>89.526778083900496</v>
      </c>
      <c r="AJ44" s="225">
        <v>1.91072599893474</v>
      </c>
      <c r="AK44" s="223">
        <v>2.6952001321808399</v>
      </c>
      <c r="AL44" s="239">
        <v>4.0947017559090204</v>
      </c>
    </row>
    <row r="45" spans="1:38" ht="13" customHeight="1" x14ac:dyDescent="0.25">
      <c r="A45" s="26" t="s">
        <v>435</v>
      </c>
      <c r="B45" s="184">
        <v>2</v>
      </c>
      <c r="C45" s="223">
        <v>79.007049847093299</v>
      </c>
      <c r="D45" s="225">
        <v>4.2657210595604402</v>
      </c>
      <c r="E45" s="223">
        <v>77.767225569001596</v>
      </c>
      <c r="F45" s="225">
        <v>2.6059869595876299</v>
      </c>
      <c r="G45" s="223">
        <v>-1.23982427809165</v>
      </c>
      <c r="H45" s="225">
        <v>4.9987542639660001</v>
      </c>
      <c r="I45" s="223">
        <v>84.219044926498995</v>
      </c>
      <c r="J45" s="225">
        <v>2.3896914522786599</v>
      </c>
      <c r="K45" s="223">
        <v>77.554541841523005</v>
      </c>
      <c r="L45" s="225">
        <v>2.6651763739852399</v>
      </c>
      <c r="M45" s="223">
        <v>-6.6645030849760296</v>
      </c>
      <c r="N45" s="225">
        <v>3.5796355040063501</v>
      </c>
      <c r="O45" s="223">
        <v>35.736599638037198</v>
      </c>
      <c r="P45" s="225">
        <v>4.7618308660087898</v>
      </c>
      <c r="Q45" s="223">
        <v>40.3486887533494</v>
      </c>
      <c r="R45" s="225">
        <v>3.2828445812982898</v>
      </c>
      <c r="S45" s="223">
        <v>4.61208911531212</v>
      </c>
      <c r="T45" s="225">
        <v>5.7837791919672696</v>
      </c>
      <c r="U45" s="223">
        <v>93.413582540958501</v>
      </c>
      <c r="V45" s="225">
        <v>2.37270436701822</v>
      </c>
      <c r="W45" s="223">
        <v>86.050608700213999</v>
      </c>
      <c r="X45" s="225">
        <v>1.85919575706056</v>
      </c>
      <c r="Y45" s="223">
        <v>-7.3629738407444201</v>
      </c>
      <c r="Z45" s="225">
        <v>3.0143548026632998</v>
      </c>
      <c r="AA45" s="223">
        <v>98.168503710028503</v>
      </c>
      <c r="AB45" s="225">
        <v>1.09253898197773</v>
      </c>
      <c r="AC45" s="223">
        <v>93.235339918317905</v>
      </c>
      <c r="AD45" s="225">
        <v>1.29023878691123</v>
      </c>
      <c r="AE45" s="223">
        <v>-4.9331637917106503</v>
      </c>
      <c r="AF45" s="225">
        <v>1.6906677835669199</v>
      </c>
      <c r="AG45" s="223">
        <v>65.923425448380797</v>
      </c>
      <c r="AH45" s="225">
        <v>4.5085609801389301</v>
      </c>
      <c r="AI45" s="223">
        <v>68.161710738920803</v>
      </c>
      <c r="AJ45" s="225">
        <v>2.9063240338755798</v>
      </c>
      <c r="AK45" s="223">
        <v>2.2382852905399302</v>
      </c>
      <c r="AL45" s="239">
        <v>5.3641254181380003</v>
      </c>
    </row>
    <row r="46" spans="1:38" ht="13" customHeight="1" x14ac:dyDescent="0.25">
      <c r="A46" s="26" t="s">
        <v>436</v>
      </c>
      <c r="B46" s="184">
        <v>2</v>
      </c>
      <c r="C46" s="223">
        <v>97.692941351863297</v>
      </c>
      <c r="D46" s="225">
        <v>5.9304979939917998E-2</v>
      </c>
      <c r="E46" s="223">
        <v>97.413633988301797</v>
      </c>
      <c r="F46" s="225">
        <v>1.32790157969108</v>
      </c>
      <c r="G46" s="223">
        <v>-0.27930736356157099</v>
      </c>
      <c r="H46" s="225">
        <v>1.32922522019097</v>
      </c>
      <c r="I46" s="223">
        <v>93.326751424599394</v>
      </c>
      <c r="J46" s="225">
        <v>6.0612163460798202E-2</v>
      </c>
      <c r="K46" s="223">
        <v>93.915273289202204</v>
      </c>
      <c r="L46" s="225">
        <v>1.93336315320772</v>
      </c>
      <c r="M46" s="223">
        <v>0.58852186460286804</v>
      </c>
      <c r="N46" s="225">
        <v>1.9343130347854001</v>
      </c>
      <c r="O46" s="223">
        <v>64.823231763578704</v>
      </c>
      <c r="P46" s="225">
        <v>0.14630175707447299</v>
      </c>
      <c r="Q46" s="223">
        <v>68.245502040991497</v>
      </c>
      <c r="R46" s="225">
        <v>3.7810382197215699</v>
      </c>
      <c r="S46" s="223">
        <v>3.4222702774128102</v>
      </c>
      <c r="T46" s="225">
        <v>3.7838676275893</v>
      </c>
      <c r="U46" s="223">
        <v>99.375833147121895</v>
      </c>
      <c r="V46" s="225">
        <v>2.06706188357563E-3</v>
      </c>
      <c r="W46" s="223">
        <v>98.8315838464367</v>
      </c>
      <c r="X46" s="225">
        <v>0.83934715619065303</v>
      </c>
      <c r="Y46" s="223">
        <v>-0.54424930068518096</v>
      </c>
      <c r="Z46" s="225">
        <v>0.83934970146546595</v>
      </c>
      <c r="AA46" s="223">
        <v>96.826141606090403</v>
      </c>
      <c r="AB46" s="225">
        <v>2.6384358704670902E-2</v>
      </c>
      <c r="AC46" s="223">
        <v>94.120585204460397</v>
      </c>
      <c r="AD46" s="225">
        <v>2.1628044222489802</v>
      </c>
      <c r="AE46" s="223">
        <v>-2.7055564016300102</v>
      </c>
      <c r="AF46" s="225">
        <v>2.1629653495338301</v>
      </c>
      <c r="AG46" s="223">
        <v>47.5403784564635</v>
      </c>
      <c r="AH46" s="225">
        <v>0.184229106972634</v>
      </c>
      <c r="AI46" s="223">
        <v>47.098808254619698</v>
      </c>
      <c r="AJ46" s="225">
        <v>4.4190298553215497</v>
      </c>
      <c r="AK46" s="223">
        <v>-0.44157020184376</v>
      </c>
      <c r="AL46" s="239">
        <v>4.4228684387034596</v>
      </c>
    </row>
    <row r="47" spans="1:38" ht="13" customHeight="1" x14ac:dyDescent="0.25">
      <c r="A47" s="26" t="s">
        <v>437</v>
      </c>
      <c r="B47" s="184">
        <v>2</v>
      </c>
      <c r="C47" s="223">
        <v>99.702328724279894</v>
      </c>
      <c r="D47" s="225">
        <v>1.39055024236706E-3</v>
      </c>
      <c r="E47" s="223">
        <v>99.526056515048495</v>
      </c>
      <c r="F47" s="225">
        <v>0.474485703869585</v>
      </c>
      <c r="G47" s="223">
        <v>-0.17627220923137099</v>
      </c>
      <c r="H47" s="225">
        <v>0.47448774147136002</v>
      </c>
      <c r="I47" s="223">
        <v>91.631314890180406</v>
      </c>
      <c r="J47" s="225">
        <v>0.124951041882465</v>
      </c>
      <c r="K47" s="223">
        <v>88.277275448950405</v>
      </c>
      <c r="L47" s="225">
        <v>2.0500048630336098</v>
      </c>
      <c r="M47" s="223">
        <v>-3.3540394412299999</v>
      </c>
      <c r="N47" s="225">
        <v>2.05380931474394</v>
      </c>
      <c r="O47" s="223">
        <v>81.948554620535205</v>
      </c>
      <c r="P47" s="225">
        <v>0.16854044549682801</v>
      </c>
      <c r="Q47" s="223">
        <v>79.730046328395304</v>
      </c>
      <c r="R47" s="225">
        <v>2.98840399197646</v>
      </c>
      <c r="S47" s="223">
        <v>-2.2185082921399002</v>
      </c>
      <c r="T47" s="225">
        <v>2.99315290304874</v>
      </c>
      <c r="U47" s="223">
        <v>83.833682653482995</v>
      </c>
      <c r="V47" s="225">
        <v>0.139842426293497</v>
      </c>
      <c r="W47" s="223">
        <v>89.882276500298204</v>
      </c>
      <c r="X47" s="225">
        <v>1.9794968646820501</v>
      </c>
      <c r="Y47" s="223">
        <v>6.0485938468151801</v>
      </c>
      <c r="Z47" s="225">
        <v>1.9844303317269001</v>
      </c>
      <c r="AA47" s="223">
        <v>97.087882948866195</v>
      </c>
      <c r="AB47" s="225">
        <v>5.7675739944822099E-2</v>
      </c>
      <c r="AC47" s="223">
        <v>96.861362606807006</v>
      </c>
      <c r="AD47" s="225">
        <v>1.3449185416763401</v>
      </c>
      <c r="AE47" s="223">
        <v>-0.22652034205923099</v>
      </c>
      <c r="AF47" s="225">
        <v>1.34615466225951</v>
      </c>
      <c r="AG47" s="223">
        <v>84.809658493849895</v>
      </c>
      <c r="AH47" s="225">
        <v>0.15221456932838701</v>
      </c>
      <c r="AI47" s="223">
        <v>83.937744856740395</v>
      </c>
      <c r="AJ47" s="225">
        <v>2.7199736208406899</v>
      </c>
      <c r="AK47" s="223">
        <v>-0.87191363710945802</v>
      </c>
      <c r="AL47" s="239">
        <v>2.7242293907057502</v>
      </c>
    </row>
    <row r="48" spans="1:38" ht="13" customHeight="1" x14ac:dyDescent="0.25">
      <c r="A48" s="26" t="s">
        <v>438</v>
      </c>
      <c r="B48" s="184">
        <v>2</v>
      </c>
      <c r="C48" s="223">
        <v>100</v>
      </c>
      <c r="D48" s="225">
        <v>0</v>
      </c>
      <c r="E48" s="223">
        <v>100</v>
      </c>
      <c r="F48" s="225">
        <v>0</v>
      </c>
      <c r="G48" s="223">
        <v>0</v>
      </c>
      <c r="H48" s="225">
        <v>0</v>
      </c>
      <c r="I48" s="223">
        <v>95.643035804005606</v>
      </c>
      <c r="J48" s="225">
        <v>0.15719069553568499</v>
      </c>
      <c r="K48" s="223">
        <v>95.163723672398703</v>
      </c>
      <c r="L48" s="225">
        <v>1.58962762645996</v>
      </c>
      <c r="M48" s="223">
        <v>-0.479312131606903</v>
      </c>
      <c r="N48" s="225">
        <v>1.5973806389109999</v>
      </c>
      <c r="O48" s="223">
        <v>94.722883766488096</v>
      </c>
      <c r="P48" s="225">
        <v>0.14220249717661901</v>
      </c>
      <c r="Q48" s="223">
        <v>97.667301210015196</v>
      </c>
      <c r="R48" s="225">
        <v>1.4809767209178</v>
      </c>
      <c r="S48" s="223">
        <v>2.9444174435270898</v>
      </c>
      <c r="T48" s="225">
        <v>1.4877881563259301</v>
      </c>
      <c r="U48" s="223">
        <v>98.815659547516105</v>
      </c>
      <c r="V48" s="225">
        <v>2.1503716181816099E-2</v>
      </c>
      <c r="W48" s="223">
        <v>98.905975724677702</v>
      </c>
      <c r="X48" s="225">
        <v>0.77253395882068598</v>
      </c>
      <c r="Y48" s="223">
        <v>9.0316177161596997E-2</v>
      </c>
      <c r="Z48" s="225">
        <v>0.77283318209092799</v>
      </c>
      <c r="AA48" s="223">
        <v>99.542439436616405</v>
      </c>
      <c r="AB48" s="225">
        <v>2.4730663653659699E-2</v>
      </c>
      <c r="AC48" s="223">
        <v>99.461109890665298</v>
      </c>
      <c r="AD48" s="225">
        <v>0.53873728121697495</v>
      </c>
      <c r="AE48" s="223">
        <v>-8.1329545951064106E-2</v>
      </c>
      <c r="AF48" s="225">
        <v>0.53930461141900898</v>
      </c>
      <c r="AG48" s="223">
        <v>92.300618125826006</v>
      </c>
      <c r="AH48" s="225">
        <v>0.11461238425218501</v>
      </c>
      <c r="AI48" s="223">
        <v>90.680311828150593</v>
      </c>
      <c r="AJ48" s="225">
        <v>2.8060063777133899</v>
      </c>
      <c r="AK48" s="223">
        <v>-1.6203062976753799</v>
      </c>
      <c r="AL48" s="239">
        <v>2.8083460951941399</v>
      </c>
    </row>
    <row r="49" spans="1:38" ht="13" customHeight="1" x14ac:dyDescent="0.25">
      <c r="A49" s="26" t="s">
        <v>439</v>
      </c>
      <c r="B49" s="184">
        <v>2</v>
      </c>
      <c r="C49" s="223">
        <v>99.537881814409701</v>
      </c>
      <c r="D49" s="225">
        <v>0.46712176564737401</v>
      </c>
      <c r="E49" s="223">
        <v>100</v>
      </c>
      <c r="F49" s="225">
        <v>0</v>
      </c>
      <c r="G49" s="223">
        <v>0.462118185590285</v>
      </c>
      <c r="H49" s="225">
        <v>0.46712176564737401</v>
      </c>
      <c r="I49" s="223">
        <v>72.900481953133394</v>
      </c>
      <c r="J49" s="225">
        <v>4.91357644265263</v>
      </c>
      <c r="K49" s="223">
        <v>57.575783583169503</v>
      </c>
      <c r="L49" s="225">
        <v>5.5896969116911404</v>
      </c>
      <c r="M49" s="223">
        <v>-15.324698369963899</v>
      </c>
      <c r="N49" s="225">
        <v>7.4423077753046698</v>
      </c>
      <c r="O49" s="223">
        <v>84.336956304234306</v>
      </c>
      <c r="P49" s="225">
        <v>3.6777301565972098</v>
      </c>
      <c r="Q49" s="223">
        <v>73.564091609410994</v>
      </c>
      <c r="R49" s="225">
        <v>4.3430213016534296</v>
      </c>
      <c r="S49" s="223">
        <v>-10.7728646948233</v>
      </c>
      <c r="T49" s="225">
        <v>5.6910045801563003</v>
      </c>
      <c r="U49" s="223">
        <v>81.712257613380402</v>
      </c>
      <c r="V49" s="225">
        <v>8.3716432008457708</v>
      </c>
      <c r="W49" s="223">
        <v>88.822136372573397</v>
      </c>
      <c r="X49" s="225">
        <v>3.1325820166489899</v>
      </c>
      <c r="Y49" s="223">
        <v>7.1098787591929202</v>
      </c>
      <c r="Z49" s="225">
        <v>8.9385390290192195</v>
      </c>
      <c r="AA49" s="223">
        <v>95.387370363451296</v>
      </c>
      <c r="AB49" s="225">
        <v>1.8748284934613499</v>
      </c>
      <c r="AC49" s="223">
        <v>93.452008369235301</v>
      </c>
      <c r="AD49" s="225">
        <v>2.3887499095228701</v>
      </c>
      <c r="AE49" s="223">
        <v>-1.9353619942159801</v>
      </c>
      <c r="AF49" s="225">
        <v>3.0366277365097099</v>
      </c>
      <c r="AG49" s="223">
        <v>82.357980374199798</v>
      </c>
      <c r="AH49" s="225">
        <v>4.4521275214707803</v>
      </c>
      <c r="AI49" s="223">
        <v>52.880338017468901</v>
      </c>
      <c r="AJ49" s="225">
        <v>4.24093827278306</v>
      </c>
      <c r="AK49" s="223">
        <v>-29.4776423567309</v>
      </c>
      <c r="AL49" s="239">
        <v>6.1487394562620503</v>
      </c>
    </row>
    <row r="50" spans="1:38" ht="13" customHeight="1" x14ac:dyDescent="0.25">
      <c r="A50" s="26" t="s">
        <v>441</v>
      </c>
      <c r="B50" s="184">
        <v>2</v>
      </c>
      <c r="C50" s="223">
        <v>100</v>
      </c>
      <c r="D50" s="225">
        <v>0</v>
      </c>
      <c r="E50" s="223">
        <v>100</v>
      </c>
      <c r="F50" s="225">
        <v>0</v>
      </c>
      <c r="G50" s="223">
        <v>0</v>
      </c>
      <c r="H50" s="225">
        <v>0</v>
      </c>
      <c r="I50" s="223">
        <v>98.851695768933297</v>
      </c>
      <c r="J50" s="225">
        <v>0.813259034920776</v>
      </c>
      <c r="K50" s="223">
        <v>96.770675105436098</v>
      </c>
      <c r="L50" s="225">
        <v>1.3159698673440099</v>
      </c>
      <c r="M50" s="223">
        <v>-2.0810206634971302</v>
      </c>
      <c r="N50" s="225">
        <v>1.54698640900225</v>
      </c>
      <c r="O50" s="223">
        <v>100</v>
      </c>
      <c r="P50" s="225">
        <v>0</v>
      </c>
      <c r="Q50" s="223">
        <v>98.986750702668999</v>
      </c>
      <c r="R50" s="225">
        <v>0.71814548234606501</v>
      </c>
      <c r="S50" s="223">
        <v>-1.0132492973309599</v>
      </c>
      <c r="T50" s="225">
        <v>0.71814548234606501</v>
      </c>
      <c r="U50" s="223">
        <v>90.719543637169707</v>
      </c>
      <c r="V50" s="225">
        <v>2.4069132531310999</v>
      </c>
      <c r="W50" s="223">
        <v>77.357175283159805</v>
      </c>
      <c r="X50" s="225">
        <v>3.04437959187397</v>
      </c>
      <c r="Y50" s="223">
        <v>-13.362368354009901</v>
      </c>
      <c r="Z50" s="225">
        <v>3.88091207160338</v>
      </c>
      <c r="AA50" s="223">
        <v>95.935870972656801</v>
      </c>
      <c r="AB50" s="225">
        <v>1.9161469434462699</v>
      </c>
      <c r="AC50" s="223">
        <v>98.943353237547797</v>
      </c>
      <c r="AD50" s="225">
        <v>0.70626154463799795</v>
      </c>
      <c r="AE50" s="223">
        <v>3.0074822648909398</v>
      </c>
      <c r="AF50" s="225">
        <v>2.0421617169834798</v>
      </c>
      <c r="AG50" s="223">
        <v>92.228647199304007</v>
      </c>
      <c r="AH50" s="225">
        <v>2.3538523522978898</v>
      </c>
      <c r="AI50" s="223">
        <v>95.642336316953802</v>
      </c>
      <c r="AJ50" s="225">
        <v>1.4613832702974601</v>
      </c>
      <c r="AK50" s="223">
        <v>3.4136891176497999</v>
      </c>
      <c r="AL50" s="239">
        <v>2.7706067853673502</v>
      </c>
    </row>
    <row r="51" spans="1:38" ht="13" customHeight="1" x14ac:dyDescent="0.25">
      <c r="A51" s="211" t="s">
        <v>657</v>
      </c>
      <c r="B51" s="185">
        <v>2</v>
      </c>
      <c r="C51" s="224">
        <v>95.126386408455403</v>
      </c>
      <c r="D51" s="226">
        <v>0.35662274624051998</v>
      </c>
      <c r="E51" s="224">
        <v>95.726451573416</v>
      </c>
      <c r="F51" s="226">
        <v>0.28481226298481799</v>
      </c>
      <c r="G51" s="224">
        <v>0.600065164960637</v>
      </c>
      <c r="H51" s="226">
        <v>0.45639654718529998</v>
      </c>
      <c r="I51" s="224">
        <v>80.661008906342303</v>
      </c>
      <c r="J51" s="226">
        <v>0.57883807519746699</v>
      </c>
      <c r="K51" s="224">
        <v>77.069756016336299</v>
      </c>
      <c r="L51" s="226">
        <v>0.61133620850290105</v>
      </c>
      <c r="M51" s="224">
        <v>-3.5912528900059799</v>
      </c>
      <c r="N51" s="226">
        <v>0.84189398211711397</v>
      </c>
      <c r="O51" s="224">
        <v>68.003578861439394</v>
      </c>
      <c r="P51" s="226">
        <v>0.72210059254264003</v>
      </c>
      <c r="Q51" s="224">
        <v>64.953520919693105</v>
      </c>
      <c r="R51" s="226">
        <v>0.704840709508602</v>
      </c>
      <c r="S51" s="224">
        <v>-3.0500579417462199</v>
      </c>
      <c r="T51" s="226">
        <v>1.0090736799317599</v>
      </c>
      <c r="U51" s="224">
        <v>93.241041422892593</v>
      </c>
      <c r="V51" s="226">
        <v>0.52030170040633605</v>
      </c>
      <c r="W51" s="224">
        <v>88.476961962488005</v>
      </c>
      <c r="X51" s="226">
        <v>0.477308171866486</v>
      </c>
      <c r="Y51" s="224">
        <v>-4.7640794604046599</v>
      </c>
      <c r="Z51" s="226">
        <v>0.70607149098108501</v>
      </c>
      <c r="AA51" s="224">
        <v>94.052793041442698</v>
      </c>
      <c r="AB51" s="226">
        <v>0.419570044466193</v>
      </c>
      <c r="AC51" s="224">
        <v>90.238144857339705</v>
      </c>
      <c r="AD51" s="226">
        <v>0.48107063128334099</v>
      </c>
      <c r="AE51" s="224">
        <v>-3.814648184103</v>
      </c>
      <c r="AF51" s="226">
        <v>0.63833218193720698</v>
      </c>
      <c r="AG51" s="224">
        <v>67.064234578215803</v>
      </c>
      <c r="AH51" s="226">
        <v>0.67546712202302495</v>
      </c>
      <c r="AI51" s="224">
        <v>63.998179668503496</v>
      </c>
      <c r="AJ51" s="226">
        <v>0.64552546539996902</v>
      </c>
      <c r="AK51" s="224">
        <v>-3.0660549097123302</v>
      </c>
      <c r="AL51" s="242">
        <v>0.93432272765566104</v>
      </c>
    </row>
    <row r="52" spans="1:38" ht="13" customHeight="1" x14ac:dyDescent="0.25">
      <c r="A52" s="26" t="s">
        <v>445</v>
      </c>
      <c r="B52" s="184">
        <v>2</v>
      </c>
      <c r="C52" s="223">
        <v>100</v>
      </c>
      <c r="D52" s="225">
        <v>0</v>
      </c>
      <c r="E52" s="223">
        <v>100</v>
      </c>
      <c r="F52" s="225">
        <v>0</v>
      </c>
      <c r="G52" s="223">
        <v>0</v>
      </c>
      <c r="H52" s="225">
        <v>0</v>
      </c>
      <c r="I52" s="223">
        <v>80.580688353343604</v>
      </c>
      <c r="J52" s="225">
        <v>5.5650051849330504</v>
      </c>
      <c r="K52" s="223">
        <v>67.713573236133001</v>
      </c>
      <c r="L52" s="225">
        <v>6.4128145214133196</v>
      </c>
      <c r="M52" s="223">
        <v>-12.8671151172106</v>
      </c>
      <c r="N52" s="225">
        <v>8.4907875249814797</v>
      </c>
      <c r="O52" s="223">
        <v>78.533065124166498</v>
      </c>
      <c r="P52" s="225">
        <v>6.1390680849024202</v>
      </c>
      <c r="Q52" s="223">
        <v>74.3749737627614</v>
      </c>
      <c r="R52" s="225">
        <v>5.2396715441023796</v>
      </c>
      <c r="S52" s="223">
        <v>-4.1580913614050603</v>
      </c>
      <c r="T52" s="225">
        <v>8.07107891431769</v>
      </c>
      <c r="U52" s="223">
        <v>87.548559295729603</v>
      </c>
      <c r="V52" s="225">
        <v>5.3502994552859402</v>
      </c>
      <c r="W52" s="223">
        <v>77.4035456234554</v>
      </c>
      <c r="X52" s="225">
        <v>5.6907909859411197</v>
      </c>
      <c r="Y52" s="223">
        <v>-10.1450136722741</v>
      </c>
      <c r="Z52" s="225">
        <v>7.8109414481803503</v>
      </c>
      <c r="AA52" s="223">
        <v>85.489914291817698</v>
      </c>
      <c r="AB52" s="225">
        <v>5.3083652398887997</v>
      </c>
      <c r="AC52" s="223">
        <v>84.109177776907302</v>
      </c>
      <c r="AD52" s="225">
        <v>5.1044517444102198</v>
      </c>
      <c r="AE52" s="223">
        <v>-1.3807365149104001</v>
      </c>
      <c r="AF52" s="225">
        <v>7.3643851835080003</v>
      </c>
      <c r="AG52" s="223">
        <v>59.141659583254103</v>
      </c>
      <c r="AH52" s="225">
        <v>7.3109826100782298</v>
      </c>
      <c r="AI52" s="223">
        <v>72.6121254471513</v>
      </c>
      <c r="AJ52" s="225">
        <v>5.8597738067687599</v>
      </c>
      <c r="AK52" s="223">
        <v>13.4704658638972</v>
      </c>
      <c r="AL52" s="239">
        <v>9.3694938919538</v>
      </c>
    </row>
    <row r="53" spans="1:38" ht="13" customHeight="1" x14ac:dyDescent="0.25">
      <c r="A53" s="26" t="s">
        <v>478</v>
      </c>
      <c r="B53" s="184">
        <v>2</v>
      </c>
      <c r="C53" s="223">
        <v>97.855673124003005</v>
      </c>
      <c r="D53" s="225">
        <v>5.3399717201488596E-3</v>
      </c>
      <c r="E53" s="223">
        <v>94.207801764084294</v>
      </c>
      <c r="F53" s="225">
        <v>2.1161331022137801</v>
      </c>
      <c r="G53" s="223">
        <v>-3.6478713599186698</v>
      </c>
      <c r="H53" s="225">
        <v>2.1161398397986102</v>
      </c>
      <c r="I53" s="223">
        <v>90.899390140925107</v>
      </c>
      <c r="J53" s="225">
        <v>3.1740257231803203E-2</v>
      </c>
      <c r="K53" s="223">
        <v>78.540934615059598</v>
      </c>
      <c r="L53" s="225">
        <v>3.2847229392180002</v>
      </c>
      <c r="M53" s="223">
        <v>-12.3584555258655</v>
      </c>
      <c r="N53" s="225">
        <v>3.2848762885920202</v>
      </c>
      <c r="O53" s="223">
        <v>60.041247274411297</v>
      </c>
      <c r="P53" s="225">
        <v>0.10939956109565099</v>
      </c>
      <c r="Q53" s="223">
        <v>68.009562350223305</v>
      </c>
      <c r="R53" s="225">
        <v>4.1810747380029198</v>
      </c>
      <c r="S53" s="223">
        <v>7.9683150758120096</v>
      </c>
      <c r="T53" s="225">
        <v>4.1825057356486797</v>
      </c>
      <c r="U53" s="223">
        <v>91.262851342609395</v>
      </c>
      <c r="V53" s="225">
        <v>6.8176193027477794E-2</v>
      </c>
      <c r="W53" s="223">
        <v>85.389491539823098</v>
      </c>
      <c r="X53" s="225">
        <v>2.9315137627552401</v>
      </c>
      <c r="Y53" s="223">
        <v>-5.8733598027863003</v>
      </c>
      <c r="Z53" s="225">
        <v>2.9323064189335799</v>
      </c>
      <c r="AA53" s="223">
        <v>93.874265052881697</v>
      </c>
      <c r="AB53" s="225">
        <v>5.5311191438479498E-2</v>
      </c>
      <c r="AC53" s="223">
        <v>89.253944065689396</v>
      </c>
      <c r="AD53" s="225">
        <v>2.81387712810595</v>
      </c>
      <c r="AE53" s="223">
        <v>-4.6203209871923301</v>
      </c>
      <c r="AF53" s="225">
        <v>2.81442068994245</v>
      </c>
      <c r="AG53" s="223">
        <v>71.520602522257803</v>
      </c>
      <c r="AH53" s="225">
        <v>0.127429287207808</v>
      </c>
      <c r="AI53" s="223">
        <v>75.615332022584397</v>
      </c>
      <c r="AJ53" s="225">
        <v>3.7057675552620499</v>
      </c>
      <c r="AK53" s="223">
        <v>4.0947295003266104</v>
      </c>
      <c r="AL53" s="239">
        <v>3.7079578472349399</v>
      </c>
    </row>
    <row r="54" spans="1:38" ht="13" customHeight="1" x14ac:dyDescent="0.25">
      <c r="A54" s="26" t="s">
        <v>446</v>
      </c>
      <c r="B54" s="184">
        <v>2</v>
      </c>
      <c r="C54" s="223">
        <v>100</v>
      </c>
      <c r="D54" s="225">
        <v>0</v>
      </c>
      <c r="E54" s="223">
        <v>100</v>
      </c>
      <c r="F54" s="225">
        <v>0</v>
      </c>
      <c r="G54" s="223">
        <v>0</v>
      </c>
      <c r="H54" s="225">
        <v>0</v>
      </c>
      <c r="I54" s="223">
        <v>93.748791006074498</v>
      </c>
      <c r="J54" s="225">
        <v>3.5453224685646298</v>
      </c>
      <c r="K54" s="223">
        <v>99.682390670247599</v>
      </c>
      <c r="L54" s="225">
        <v>0.31876985609891001</v>
      </c>
      <c r="M54" s="223">
        <v>5.9335996641730704</v>
      </c>
      <c r="N54" s="225">
        <v>3.5596243660344999</v>
      </c>
      <c r="O54" s="223">
        <v>70.841181951687005</v>
      </c>
      <c r="P54" s="225">
        <v>6.6362206075197703</v>
      </c>
      <c r="Q54" s="223">
        <v>80.144908020079001</v>
      </c>
      <c r="R54" s="225">
        <v>5.5344795088571104</v>
      </c>
      <c r="S54" s="223">
        <v>9.3037260683920202</v>
      </c>
      <c r="T54" s="225">
        <v>8.6411739587644796</v>
      </c>
      <c r="U54" s="223">
        <v>89.128931544989001</v>
      </c>
      <c r="V54" s="225">
        <v>5.1920082301358104</v>
      </c>
      <c r="W54" s="223">
        <v>80.902999509114906</v>
      </c>
      <c r="X54" s="225">
        <v>6.11528639243285</v>
      </c>
      <c r="Y54" s="223">
        <v>-8.2259320358740506</v>
      </c>
      <c r="Z54" s="225">
        <v>8.0220743653541593</v>
      </c>
      <c r="AA54" s="223">
        <v>95.943106922435206</v>
      </c>
      <c r="AB54" s="225">
        <v>1.6852495860693699</v>
      </c>
      <c r="AC54" s="223">
        <v>91.1381002593331</v>
      </c>
      <c r="AD54" s="225">
        <v>4.1149396607925102</v>
      </c>
      <c r="AE54" s="223">
        <v>-4.8050066631021799</v>
      </c>
      <c r="AF54" s="225">
        <v>4.4466610596390401</v>
      </c>
      <c r="AG54" s="223">
        <v>74.319404102512905</v>
      </c>
      <c r="AH54" s="225">
        <v>6.5186695092488796</v>
      </c>
      <c r="AI54" s="223">
        <v>82.186969603535204</v>
      </c>
      <c r="AJ54" s="225">
        <v>5.0780133202911601</v>
      </c>
      <c r="AK54" s="223">
        <v>7.8675655010223</v>
      </c>
      <c r="AL54" s="239">
        <v>8.2631272198765906</v>
      </c>
    </row>
    <row r="55" spans="1:38" ht="13" customHeight="1" x14ac:dyDescent="0.25">
      <c r="A55" s="26" t="s">
        <v>447</v>
      </c>
      <c r="B55" s="184">
        <v>2</v>
      </c>
      <c r="C55" s="223">
        <v>100</v>
      </c>
      <c r="D55" s="225">
        <v>0</v>
      </c>
      <c r="E55" s="223">
        <v>98.528853154662499</v>
      </c>
      <c r="F55" s="225">
        <v>1.4830302217692599</v>
      </c>
      <c r="G55" s="223">
        <v>-1.47114684533753</v>
      </c>
      <c r="H55" s="225">
        <v>1.4830302217692599</v>
      </c>
      <c r="I55" s="223">
        <v>96.742246211168705</v>
      </c>
      <c r="J55" s="225">
        <v>1.9007097869508101</v>
      </c>
      <c r="K55" s="223">
        <v>87.605174545681606</v>
      </c>
      <c r="L55" s="225">
        <v>4.4790934890493297</v>
      </c>
      <c r="M55" s="223">
        <v>-9.1370716654870794</v>
      </c>
      <c r="N55" s="225">
        <v>4.8656938023117204</v>
      </c>
      <c r="O55" s="223">
        <v>79.785820920506396</v>
      </c>
      <c r="P55" s="225">
        <v>3.1605325234911001</v>
      </c>
      <c r="Q55" s="223">
        <v>71.715640964615901</v>
      </c>
      <c r="R55" s="225">
        <v>5.55791808492285</v>
      </c>
      <c r="S55" s="223">
        <v>-8.0701799558904401</v>
      </c>
      <c r="T55" s="225">
        <v>6.3937015312538303</v>
      </c>
      <c r="U55" s="223">
        <v>91.792667819195898</v>
      </c>
      <c r="V55" s="225">
        <v>2.3863551147350299</v>
      </c>
      <c r="W55" s="223">
        <v>84.366350186357295</v>
      </c>
      <c r="X55" s="225">
        <v>4.65043877870899</v>
      </c>
      <c r="Y55" s="223">
        <v>-7.4263176328386002</v>
      </c>
      <c r="Z55" s="225">
        <v>5.2269753747403902</v>
      </c>
      <c r="AA55" s="223">
        <v>96.653611219639004</v>
      </c>
      <c r="AB55" s="225">
        <v>1.55936650895136</v>
      </c>
      <c r="AC55" s="223">
        <v>88.759695744818899</v>
      </c>
      <c r="AD55" s="225">
        <v>4.2109356932431803</v>
      </c>
      <c r="AE55" s="223">
        <v>-7.8939154748201803</v>
      </c>
      <c r="AF55" s="225">
        <v>4.4903901079826598</v>
      </c>
      <c r="AG55" s="223">
        <v>94.241053624657496</v>
      </c>
      <c r="AH55" s="225">
        <v>2.0580427619740398</v>
      </c>
      <c r="AI55" s="223">
        <v>79.764640179810698</v>
      </c>
      <c r="AJ55" s="225">
        <v>5.26564417403553</v>
      </c>
      <c r="AK55" s="223">
        <v>-14.4764134448468</v>
      </c>
      <c r="AL55" s="239">
        <v>5.6535430110390097</v>
      </c>
    </row>
    <row r="56" spans="1:38" ht="13" customHeight="1" x14ac:dyDescent="0.25">
      <c r="A56" s="27" t="s">
        <v>448</v>
      </c>
      <c r="B56" s="200">
        <v>2</v>
      </c>
      <c r="C56" s="233">
        <v>95.788778012081096</v>
      </c>
      <c r="D56" s="234">
        <v>1.6746175134186401</v>
      </c>
      <c r="E56" s="233">
        <v>93.952819165860006</v>
      </c>
      <c r="F56" s="234">
        <v>2.81868370890149</v>
      </c>
      <c r="G56" s="233">
        <v>-1.8359588462211001</v>
      </c>
      <c r="H56" s="234">
        <v>3.27861581571783</v>
      </c>
      <c r="I56" s="233">
        <v>93.235849943327906</v>
      </c>
      <c r="J56" s="234">
        <v>2.27456098318497</v>
      </c>
      <c r="K56" s="233">
        <v>57.209854060872303</v>
      </c>
      <c r="L56" s="234">
        <v>6.6861246345098397</v>
      </c>
      <c r="M56" s="233">
        <v>-36.025995882455597</v>
      </c>
      <c r="N56" s="234">
        <v>7.0624280735754503</v>
      </c>
      <c r="O56" s="233">
        <v>78.255025051701793</v>
      </c>
      <c r="P56" s="234">
        <v>3.7555900057299398</v>
      </c>
      <c r="Q56" s="233">
        <v>61.802165348763403</v>
      </c>
      <c r="R56" s="234">
        <v>5.7437131538075397</v>
      </c>
      <c r="S56" s="233">
        <v>-16.452859702938401</v>
      </c>
      <c r="T56" s="234">
        <v>6.8625576197479301</v>
      </c>
      <c r="U56" s="233">
        <v>100</v>
      </c>
      <c r="V56" s="234">
        <v>0</v>
      </c>
      <c r="W56" s="233">
        <v>96.669009758017594</v>
      </c>
      <c r="X56" s="234">
        <v>2.1117524509303398</v>
      </c>
      <c r="Y56" s="233">
        <v>-3.3309902419823598</v>
      </c>
      <c r="Z56" s="234">
        <v>2.1117524509303398</v>
      </c>
      <c r="AA56" s="233">
        <v>94.740147908205898</v>
      </c>
      <c r="AB56" s="234">
        <v>1.95446554984268</v>
      </c>
      <c r="AC56" s="233">
        <v>93.516860998564795</v>
      </c>
      <c r="AD56" s="234">
        <v>3.11966361474233</v>
      </c>
      <c r="AE56" s="233">
        <v>-1.2232869096411001</v>
      </c>
      <c r="AF56" s="234">
        <v>3.6813362593858598</v>
      </c>
      <c r="AG56" s="233">
        <v>49.532448390269899</v>
      </c>
      <c r="AH56" s="234">
        <v>4.2686045731681999</v>
      </c>
      <c r="AI56" s="233">
        <v>22.6584455072657</v>
      </c>
      <c r="AJ56" s="234">
        <v>4.6164306808907396</v>
      </c>
      <c r="AK56" s="233">
        <v>-26.874002883004199</v>
      </c>
      <c r="AL56" s="243">
        <v>6.2874809926982502</v>
      </c>
    </row>
    <row r="57" spans="1:38" ht="13" customHeight="1" x14ac:dyDescent="0.25">
      <c r="A57" s="237"/>
      <c r="B57" s="227"/>
      <c r="C57" s="228" t="s">
        <v>2222</v>
      </c>
      <c r="D57" s="229" t="s">
        <v>2223</v>
      </c>
      <c r="E57" s="228" t="s">
        <v>2206</v>
      </c>
      <c r="F57" s="229" t="s">
        <v>2207</v>
      </c>
      <c r="G57" s="228" t="s">
        <v>2224</v>
      </c>
      <c r="H57" s="229" t="s">
        <v>2225</v>
      </c>
      <c r="I57" s="228" t="s">
        <v>2226</v>
      </c>
      <c r="J57" s="229" t="s">
        <v>2227</v>
      </c>
      <c r="K57" s="228" t="s">
        <v>2208</v>
      </c>
      <c r="L57" s="229" t="s">
        <v>2209</v>
      </c>
      <c r="M57" s="228" t="s">
        <v>2228</v>
      </c>
      <c r="N57" s="229" t="s">
        <v>2229</v>
      </c>
      <c r="O57" s="228" t="s">
        <v>2230</v>
      </c>
      <c r="P57" s="229" t="s">
        <v>2231</v>
      </c>
      <c r="Q57" s="228" t="s">
        <v>2210</v>
      </c>
      <c r="R57" s="229" t="s">
        <v>2211</v>
      </c>
      <c r="S57" s="228" t="s">
        <v>2232</v>
      </c>
      <c r="T57" s="229" t="s">
        <v>2233</v>
      </c>
      <c r="U57" s="228" t="s">
        <v>2234</v>
      </c>
      <c r="V57" s="229" t="s">
        <v>2235</v>
      </c>
      <c r="W57" s="228" t="s">
        <v>2212</v>
      </c>
      <c r="X57" s="229" t="s">
        <v>2213</v>
      </c>
      <c r="Y57" s="228" t="s">
        <v>2236</v>
      </c>
      <c r="Z57" s="229" t="s">
        <v>2237</v>
      </c>
      <c r="AA57" s="228" t="s">
        <v>2238</v>
      </c>
      <c r="AB57" s="229" t="s">
        <v>2239</v>
      </c>
      <c r="AC57" s="228" t="s">
        <v>2214</v>
      </c>
      <c r="AD57" s="229" t="s">
        <v>2215</v>
      </c>
      <c r="AE57" s="228" t="s">
        <v>2240</v>
      </c>
      <c r="AF57" s="229" t="s">
        <v>2241</v>
      </c>
      <c r="AG57" s="228" t="s">
        <v>2242</v>
      </c>
      <c r="AH57" s="229" t="s">
        <v>2243</v>
      </c>
      <c r="AI57" s="228" t="s">
        <v>2216</v>
      </c>
      <c r="AJ57" s="229" t="s">
        <v>2217</v>
      </c>
      <c r="AK57" s="228" t="s">
        <v>2244</v>
      </c>
      <c r="AL57" s="240" t="s">
        <v>2245</v>
      </c>
    </row>
    <row r="58" spans="1:38" ht="13" customHeight="1" x14ac:dyDescent="0.25">
      <c r="A58" s="26" t="s">
        <v>410</v>
      </c>
      <c r="B58" s="188">
        <v>1</v>
      </c>
      <c r="C58" s="223">
        <v>85.854701391404504</v>
      </c>
      <c r="D58" s="225">
        <v>2.9341459900378002</v>
      </c>
      <c r="E58" s="223">
        <v>86.6914558363613</v>
      </c>
      <c r="F58" s="225">
        <v>2.3749739917811099</v>
      </c>
      <c r="G58" s="223">
        <v>0.83675444495676699</v>
      </c>
      <c r="H58" s="225">
        <v>3.7748793560181002</v>
      </c>
      <c r="I58" s="223">
        <v>19.557794769713301</v>
      </c>
      <c r="J58" s="225">
        <v>3.73840054264604</v>
      </c>
      <c r="K58" s="223">
        <v>34.674018529247199</v>
      </c>
      <c r="L58" s="225">
        <v>3.52048975970113</v>
      </c>
      <c r="M58" s="223">
        <v>15.1162237595339</v>
      </c>
      <c r="N58" s="225">
        <v>5.1351228578697903</v>
      </c>
      <c r="O58" s="223">
        <v>49.533188592428601</v>
      </c>
      <c r="P58" s="225">
        <v>4.1698385491468599</v>
      </c>
      <c r="Q58" s="223">
        <v>50.471943249663703</v>
      </c>
      <c r="R58" s="225">
        <v>4.0597201551843902</v>
      </c>
      <c r="S58" s="223">
        <v>0.93875465723512996</v>
      </c>
      <c r="T58" s="225">
        <v>5.8196976952726303</v>
      </c>
      <c r="U58" s="223">
        <v>88.436620520296799</v>
      </c>
      <c r="V58" s="225">
        <v>2.38443076101137</v>
      </c>
      <c r="W58" s="223">
        <v>75.128092564409698</v>
      </c>
      <c r="X58" s="225">
        <v>3.1387746641206098</v>
      </c>
      <c r="Y58" s="223">
        <v>-13.3085279558872</v>
      </c>
      <c r="Z58" s="225">
        <v>3.94175296615385</v>
      </c>
      <c r="AA58" s="223">
        <v>83.872509105786705</v>
      </c>
      <c r="AB58" s="225">
        <v>2.5401600471038202</v>
      </c>
      <c r="AC58" s="223">
        <v>65.750033416676104</v>
      </c>
      <c r="AD58" s="225">
        <v>3.06953489480007</v>
      </c>
      <c r="AE58" s="223">
        <v>-18.122475689110601</v>
      </c>
      <c r="AF58" s="225">
        <v>3.98427628752045</v>
      </c>
      <c r="AG58" s="223">
        <v>14.2356860920085</v>
      </c>
      <c r="AH58" s="225">
        <v>2.9206700532379402</v>
      </c>
      <c r="AI58" s="223">
        <v>34.883828229209001</v>
      </c>
      <c r="AJ58" s="225">
        <v>3.0121476612546698</v>
      </c>
      <c r="AK58" s="223">
        <v>20.648142137200502</v>
      </c>
      <c r="AL58" s="239">
        <v>4.1956342897210304</v>
      </c>
    </row>
    <row r="59" spans="1:38" ht="13" customHeight="1" x14ac:dyDescent="0.25">
      <c r="A59" s="26" t="s">
        <v>415</v>
      </c>
      <c r="B59" s="188">
        <v>1</v>
      </c>
      <c r="C59" s="223">
        <v>100</v>
      </c>
      <c r="D59" s="225">
        <v>0</v>
      </c>
      <c r="E59" s="223">
        <v>99.622158177946204</v>
      </c>
      <c r="F59" s="225">
        <v>0.37846642966348398</v>
      </c>
      <c r="G59" s="223">
        <v>-0.377841822053753</v>
      </c>
      <c r="H59" s="225">
        <v>0.37846642966348398</v>
      </c>
      <c r="I59" s="223">
        <v>81.854458743236194</v>
      </c>
      <c r="J59" s="225">
        <v>0.143101945262263</v>
      </c>
      <c r="K59" s="223">
        <v>87.841571050744705</v>
      </c>
      <c r="L59" s="225">
        <v>2.55111723496</v>
      </c>
      <c r="M59" s="223">
        <v>5.9871123075085002</v>
      </c>
      <c r="N59" s="225">
        <v>2.5551276510671199</v>
      </c>
      <c r="O59" s="223">
        <v>74.071630516534995</v>
      </c>
      <c r="P59" s="225">
        <v>0.16313784282567101</v>
      </c>
      <c r="Q59" s="223">
        <v>80.515328268429798</v>
      </c>
      <c r="R59" s="225">
        <v>2.8691077157229401</v>
      </c>
      <c r="S59" s="223">
        <v>6.4436977518948302</v>
      </c>
      <c r="T59" s="225">
        <v>2.8737419926261198</v>
      </c>
      <c r="U59" s="223">
        <v>93.820852705769397</v>
      </c>
      <c r="V59" s="225">
        <v>0.103430505359555</v>
      </c>
      <c r="W59" s="223">
        <v>91.828620800407506</v>
      </c>
      <c r="X59" s="225">
        <v>2.0217378414106899</v>
      </c>
      <c r="Y59" s="223">
        <v>-1.9922319053619</v>
      </c>
      <c r="Z59" s="225">
        <v>2.02438182387387</v>
      </c>
      <c r="AA59" s="223">
        <v>94.174842763714096</v>
      </c>
      <c r="AB59" s="225">
        <v>8.9157034530851997E-2</v>
      </c>
      <c r="AC59" s="223">
        <v>90.934882344278293</v>
      </c>
      <c r="AD59" s="225">
        <v>1.9773120766224199</v>
      </c>
      <c r="AE59" s="223">
        <v>-3.2399604194357599</v>
      </c>
      <c r="AF59" s="225">
        <v>1.9793211020860599</v>
      </c>
      <c r="AG59" s="223">
        <v>66.349478877822904</v>
      </c>
      <c r="AH59" s="225">
        <v>0.21928783609681701</v>
      </c>
      <c r="AI59" s="223">
        <v>73.366101941454204</v>
      </c>
      <c r="AJ59" s="225">
        <v>3.0496150173276502</v>
      </c>
      <c r="AK59" s="223">
        <v>7.0166230636313101</v>
      </c>
      <c r="AL59" s="239">
        <v>3.05748898754686</v>
      </c>
    </row>
    <row r="60" spans="1:38" ht="13" customHeight="1" x14ac:dyDescent="0.25">
      <c r="A60" s="26" t="s">
        <v>417</v>
      </c>
      <c r="B60" s="188">
        <v>1</v>
      </c>
      <c r="C60" s="223">
        <v>97.716720533165201</v>
      </c>
      <c r="D60" s="225">
        <v>9.3133246451489599E-2</v>
      </c>
      <c r="E60" s="223">
        <v>96.273643569540397</v>
      </c>
      <c r="F60" s="225">
        <v>1.5742626834658999</v>
      </c>
      <c r="G60" s="223">
        <v>-1.44307696362483</v>
      </c>
      <c r="H60" s="225">
        <v>1.5770151546982201</v>
      </c>
      <c r="I60" s="223">
        <v>88.997150213993507</v>
      </c>
      <c r="J60" s="225">
        <v>0.14680803745467799</v>
      </c>
      <c r="K60" s="223">
        <v>83.201736294498502</v>
      </c>
      <c r="L60" s="225">
        <v>3.1803191604012699</v>
      </c>
      <c r="M60" s="223">
        <v>-5.7954139194949903</v>
      </c>
      <c r="N60" s="225">
        <v>3.1837057907220001</v>
      </c>
      <c r="O60" s="223">
        <v>67.235037115119795</v>
      </c>
      <c r="P60" s="225">
        <v>0.24014178618579499</v>
      </c>
      <c r="Q60" s="223">
        <v>59.941853166099598</v>
      </c>
      <c r="R60" s="225">
        <v>4.17575219175309</v>
      </c>
      <c r="S60" s="223">
        <v>-7.2931839490201504</v>
      </c>
      <c r="T60" s="225">
        <v>4.1826516044733202</v>
      </c>
      <c r="U60" s="223">
        <v>40.376214131427503</v>
      </c>
      <c r="V60" s="225">
        <v>0.23325638251431299</v>
      </c>
      <c r="W60" s="223">
        <v>71.536923644859201</v>
      </c>
      <c r="X60" s="225">
        <v>3.8801804757148002</v>
      </c>
      <c r="Y60" s="223">
        <v>31.160709513431701</v>
      </c>
      <c r="Z60" s="225">
        <v>3.8871852366592901</v>
      </c>
      <c r="AA60" s="223">
        <v>93.127578396821306</v>
      </c>
      <c r="AB60" s="225">
        <v>0.162295153543774</v>
      </c>
      <c r="AC60" s="223">
        <v>80.567057106954806</v>
      </c>
      <c r="AD60" s="225">
        <v>3.1034392478352402</v>
      </c>
      <c r="AE60" s="223">
        <v>-12.5605212898665</v>
      </c>
      <c r="AF60" s="225">
        <v>3.10767998382522</v>
      </c>
      <c r="AG60" s="223">
        <v>88.411882416021797</v>
      </c>
      <c r="AH60" s="225">
        <v>0.19361237085889799</v>
      </c>
      <c r="AI60" s="223">
        <v>84.902968403065401</v>
      </c>
      <c r="AJ60" s="225">
        <v>2.9856443439109999</v>
      </c>
      <c r="AK60" s="223">
        <v>-3.5089140129563199</v>
      </c>
      <c r="AL60" s="239">
        <v>2.9919154230153899</v>
      </c>
    </row>
    <row r="61" spans="1:38" ht="13" customHeight="1" x14ac:dyDescent="0.25">
      <c r="A61" s="26" t="s">
        <v>435</v>
      </c>
      <c r="B61" s="188">
        <v>1</v>
      </c>
      <c r="C61" s="223">
        <v>85.036760367742303</v>
      </c>
      <c r="D61" s="225">
        <v>3.0496250181900799</v>
      </c>
      <c r="E61" s="223">
        <v>79.9979463332199</v>
      </c>
      <c r="F61" s="225">
        <v>2.7438957411418099</v>
      </c>
      <c r="G61" s="223">
        <v>-5.0388140345224297</v>
      </c>
      <c r="H61" s="225">
        <v>4.10233794193348</v>
      </c>
      <c r="I61" s="223">
        <v>62.836990076991597</v>
      </c>
      <c r="J61" s="225">
        <v>3.3216395493287001</v>
      </c>
      <c r="K61" s="223">
        <v>59.598227242971497</v>
      </c>
      <c r="L61" s="225">
        <v>3.4429051867282601</v>
      </c>
      <c r="M61" s="223">
        <v>-3.23876283402008</v>
      </c>
      <c r="N61" s="225">
        <v>4.7840239778313096</v>
      </c>
      <c r="O61" s="223">
        <v>42.416308603105897</v>
      </c>
      <c r="P61" s="225">
        <v>3.9610245387140002</v>
      </c>
      <c r="Q61" s="223">
        <v>34.942412517401998</v>
      </c>
      <c r="R61" s="225">
        <v>3.6208687285630101</v>
      </c>
      <c r="S61" s="223">
        <v>-7.4738960857038697</v>
      </c>
      <c r="T61" s="225">
        <v>5.3666009489974096</v>
      </c>
      <c r="U61" s="223">
        <v>91.632656043335203</v>
      </c>
      <c r="V61" s="225">
        <v>1.9068011705102199</v>
      </c>
      <c r="W61" s="223">
        <v>83.808419990657995</v>
      </c>
      <c r="X61" s="225">
        <v>2.1952451292972501</v>
      </c>
      <c r="Y61" s="223">
        <v>-7.8242360526771497</v>
      </c>
      <c r="Z61" s="225">
        <v>2.9077468737086498</v>
      </c>
      <c r="AA61" s="223">
        <v>96.669981488008105</v>
      </c>
      <c r="AB61" s="225">
        <v>1.4713690109168001</v>
      </c>
      <c r="AC61" s="223">
        <v>93.290297586336806</v>
      </c>
      <c r="AD61" s="225">
        <v>1.75111808252268</v>
      </c>
      <c r="AE61" s="223">
        <v>-3.3796839016712901</v>
      </c>
      <c r="AF61" s="225">
        <v>2.2872125623177602</v>
      </c>
      <c r="AG61" s="223">
        <v>68.656311594315099</v>
      </c>
      <c r="AH61" s="225">
        <v>3.7189808603802201</v>
      </c>
      <c r="AI61" s="223">
        <v>65.901452257801395</v>
      </c>
      <c r="AJ61" s="225">
        <v>3.8461157822922201</v>
      </c>
      <c r="AK61" s="223">
        <v>-2.7548593365136602</v>
      </c>
      <c r="AL61" s="239">
        <v>5.3500864713265797</v>
      </c>
    </row>
    <row r="62" spans="1:38" ht="13" customHeight="1" x14ac:dyDescent="0.25">
      <c r="A62" s="26" t="s">
        <v>437</v>
      </c>
      <c r="B62" s="188">
        <v>1</v>
      </c>
      <c r="C62" s="223">
        <v>99.358400765582701</v>
      </c>
      <c r="D62" s="225">
        <v>0.10864982202722601</v>
      </c>
      <c r="E62" s="223">
        <v>99.378789213309702</v>
      </c>
      <c r="F62" s="225">
        <v>0.62056757844027399</v>
      </c>
      <c r="G62" s="223">
        <v>2.0388447726986701E-2</v>
      </c>
      <c r="H62" s="225">
        <v>0.63000706602209899</v>
      </c>
      <c r="I62" s="223">
        <v>85.490956701859503</v>
      </c>
      <c r="J62" s="225">
        <v>0.172661919323498</v>
      </c>
      <c r="K62" s="223">
        <v>82.344236794665306</v>
      </c>
      <c r="L62" s="225">
        <v>2.9954436104626598</v>
      </c>
      <c r="M62" s="223">
        <v>-3.1467199071941101</v>
      </c>
      <c r="N62" s="225">
        <v>3.00041573150222</v>
      </c>
      <c r="O62" s="223">
        <v>74.268251188481202</v>
      </c>
      <c r="P62" s="225">
        <v>0.28809901012143802</v>
      </c>
      <c r="Q62" s="223">
        <v>80.624508387343397</v>
      </c>
      <c r="R62" s="225">
        <v>2.6847578305066699</v>
      </c>
      <c r="S62" s="223">
        <v>6.3562571988621102</v>
      </c>
      <c r="T62" s="225">
        <v>2.7001714108737298</v>
      </c>
      <c r="U62" s="223">
        <v>59.625221952460997</v>
      </c>
      <c r="V62" s="225">
        <v>0.35002596882209303</v>
      </c>
      <c r="W62" s="223">
        <v>67.997934071568494</v>
      </c>
      <c r="X62" s="225">
        <v>3.1780242512271899</v>
      </c>
      <c r="Y62" s="223">
        <v>8.3727121191074598</v>
      </c>
      <c r="Z62" s="225">
        <v>3.1972419864999302</v>
      </c>
      <c r="AA62" s="223">
        <v>90.618341234341699</v>
      </c>
      <c r="AB62" s="225">
        <v>0.201638546221792</v>
      </c>
      <c r="AC62" s="223">
        <v>87.9311252225679</v>
      </c>
      <c r="AD62" s="225">
        <v>2.20889562249533</v>
      </c>
      <c r="AE62" s="223">
        <v>-2.6872160117738302</v>
      </c>
      <c r="AF62" s="225">
        <v>2.21807979441712</v>
      </c>
      <c r="AG62" s="223">
        <v>81.586820554065397</v>
      </c>
      <c r="AH62" s="225">
        <v>0.19866022932848099</v>
      </c>
      <c r="AI62" s="223">
        <v>79.623793951436198</v>
      </c>
      <c r="AJ62" s="225">
        <v>2.9793936183071801</v>
      </c>
      <c r="AK62" s="223">
        <v>-1.96302660262921</v>
      </c>
      <c r="AL62" s="239">
        <v>2.9860094138375399</v>
      </c>
    </row>
    <row r="63" spans="1:38" ht="13" customHeight="1" x14ac:dyDescent="0.25">
      <c r="A63" s="238" t="s">
        <v>438</v>
      </c>
      <c r="B63" s="230">
        <v>1</v>
      </c>
      <c r="C63" s="231">
        <v>99.926307790791995</v>
      </c>
      <c r="D63" s="232">
        <v>1.0567645830005299E-2</v>
      </c>
      <c r="E63" s="231">
        <v>100</v>
      </c>
      <c r="F63" s="232">
        <v>0</v>
      </c>
      <c r="G63" s="231">
        <v>7.36922092079908E-2</v>
      </c>
      <c r="H63" s="232">
        <v>1.0567645830005299E-2</v>
      </c>
      <c r="I63" s="231">
        <v>94.225828872360097</v>
      </c>
      <c r="J63" s="232">
        <v>7.3768403297059901E-2</v>
      </c>
      <c r="K63" s="231">
        <v>96.078504058308297</v>
      </c>
      <c r="L63" s="232">
        <v>1.4462745052833399</v>
      </c>
      <c r="M63" s="231">
        <v>1.8526751859481601</v>
      </c>
      <c r="N63" s="232">
        <v>1.44815459187117</v>
      </c>
      <c r="O63" s="231">
        <v>95.7814207254781</v>
      </c>
      <c r="P63" s="232">
        <v>8.6255462360905102E-2</v>
      </c>
      <c r="Q63" s="231">
        <v>96.382811095415406</v>
      </c>
      <c r="R63" s="232">
        <v>1.50642373102434</v>
      </c>
      <c r="S63" s="231">
        <v>0.60139036993726303</v>
      </c>
      <c r="T63" s="232">
        <v>1.50889113662331</v>
      </c>
      <c r="U63" s="231">
        <v>98.441582518029904</v>
      </c>
      <c r="V63" s="232">
        <v>1.9465486863727701E-2</v>
      </c>
      <c r="W63" s="231">
        <v>99.740220998995895</v>
      </c>
      <c r="X63" s="232">
        <v>0.20804894266860299</v>
      </c>
      <c r="Y63" s="231">
        <v>1.2986384809660501</v>
      </c>
      <c r="Z63" s="232">
        <v>0.208957573981815</v>
      </c>
      <c r="AA63" s="231">
        <v>99.695042389496194</v>
      </c>
      <c r="AB63" s="232">
        <v>1.48974017736718E-2</v>
      </c>
      <c r="AC63" s="231">
        <v>99.615927473895496</v>
      </c>
      <c r="AD63" s="232">
        <v>0.33107071344847799</v>
      </c>
      <c r="AE63" s="231">
        <v>-7.9114915600641197E-2</v>
      </c>
      <c r="AF63" s="232">
        <v>0.33140571793934098</v>
      </c>
      <c r="AG63" s="231">
        <v>89.353256835467903</v>
      </c>
      <c r="AH63" s="232">
        <v>7.0765424922274001E-2</v>
      </c>
      <c r="AI63" s="231">
        <v>93.104278869178501</v>
      </c>
      <c r="AJ63" s="232">
        <v>2.2476219814548299</v>
      </c>
      <c r="AK63" s="231">
        <v>3.75102203371058</v>
      </c>
      <c r="AL63" s="241">
        <v>2.2487357152149698</v>
      </c>
    </row>
    <row r="64" spans="1:38" ht="13" customHeight="1" x14ac:dyDescent="0.25">
      <c r="A64" s="26" t="s">
        <v>478</v>
      </c>
      <c r="B64" s="188">
        <v>1</v>
      </c>
      <c r="C64" s="223">
        <v>98.216577620401196</v>
      </c>
      <c r="D64" s="225">
        <v>4.4747626107181299E-3</v>
      </c>
      <c r="E64" s="223">
        <v>96.474976617678607</v>
      </c>
      <c r="F64" s="225">
        <v>1.16625223967048</v>
      </c>
      <c r="G64" s="223">
        <v>-1.7416010027226301</v>
      </c>
      <c r="H64" s="225">
        <v>1.1662608241885</v>
      </c>
      <c r="I64" s="223">
        <v>83.6904461803353</v>
      </c>
      <c r="J64" s="225">
        <v>8.3953571936150606E-2</v>
      </c>
      <c r="K64" s="223">
        <v>75.565647082692294</v>
      </c>
      <c r="L64" s="225">
        <v>4.0616045654946404</v>
      </c>
      <c r="M64" s="223">
        <v>-8.1247990976430309</v>
      </c>
      <c r="N64" s="225">
        <v>4.0624721351275497</v>
      </c>
      <c r="O64" s="223">
        <v>68.921866196398497</v>
      </c>
      <c r="P64" s="225">
        <v>0.120765298867237</v>
      </c>
      <c r="Q64" s="223">
        <v>57.974909117823998</v>
      </c>
      <c r="R64" s="225">
        <v>4.8799294256375099</v>
      </c>
      <c r="S64" s="223">
        <v>-10.9469570785744</v>
      </c>
      <c r="T64" s="225">
        <v>4.8814235071967902</v>
      </c>
      <c r="U64" s="223">
        <v>90.558269448017199</v>
      </c>
      <c r="V64" s="225">
        <v>6.7051717431324195E-2</v>
      </c>
      <c r="W64" s="223">
        <v>76.490207608192506</v>
      </c>
      <c r="X64" s="225">
        <v>3.9760814759890799</v>
      </c>
      <c r="Y64" s="223">
        <v>-14.068061839824599</v>
      </c>
      <c r="Z64" s="225">
        <v>3.9766468081178701</v>
      </c>
      <c r="AA64" s="223">
        <v>93.030784251571504</v>
      </c>
      <c r="AB64" s="225">
        <v>6.6717338083022507E-2</v>
      </c>
      <c r="AC64" s="223">
        <v>82.965386944680702</v>
      </c>
      <c r="AD64" s="225">
        <v>3.23568128759401</v>
      </c>
      <c r="AE64" s="223">
        <v>-10.0653973068908</v>
      </c>
      <c r="AF64" s="225">
        <v>3.2363690454098202</v>
      </c>
      <c r="AG64" s="223">
        <v>70.387101525421897</v>
      </c>
      <c r="AH64" s="225">
        <v>0.11510194920533399</v>
      </c>
      <c r="AI64" s="223">
        <v>67.496709766332501</v>
      </c>
      <c r="AJ64" s="225">
        <v>4.4184909108116699</v>
      </c>
      <c r="AK64" s="223">
        <v>-2.8903917590894799</v>
      </c>
      <c r="AL64" s="239">
        <v>4.41998986284315</v>
      </c>
    </row>
    <row r="65" spans="1:38" ht="13" customHeight="1" x14ac:dyDescent="0.25">
      <c r="A65" s="26" t="s">
        <v>479</v>
      </c>
      <c r="B65" s="188">
        <v>1</v>
      </c>
      <c r="C65" s="223">
        <v>99.561272382092696</v>
      </c>
      <c r="D65" s="225">
        <v>3.4005458831552302E-2</v>
      </c>
      <c r="E65" s="223">
        <v>98.571344788967096</v>
      </c>
      <c r="F65" s="225">
        <v>1.04545095213848</v>
      </c>
      <c r="G65" s="223">
        <v>-0.98992759312561396</v>
      </c>
      <c r="H65" s="225">
        <v>1.0460038549439501</v>
      </c>
      <c r="I65" s="223">
        <v>61.313717432604598</v>
      </c>
      <c r="J65" s="225">
        <v>0.204173192101853</v>
      </c>
      <c r="K65" s="223">
        <v>55.607652083379897</v>
      </c>
      <c r="L65" s="225">
        <v>4.7650589426862204</v>
      </c>
      <c r="M65" s="223">
        <v>-5.7060653492246196</v>
      </c>
      <c r="N65" s="225">
        <v>4.7694311421433699</v>
      </c>
      <c r="O65" s="223">
        <v>71.100083301634797</v>
      </c>
      <c r="P65" s="225">
        <v>0.19436392047238699</v>
      </c>
      <c r="Q65" s="223">
        <v>70.981878357155296</v>
      </c>
      <c r="R65" s="225">
        <v>4.6678669229046204</v>
      </c>
      <c r="S65" s="223">
        <v>-0.118204944479572</v>
      </c>
      <c r="T65" s="225">
        <v>4.6719117011699201</v>
      </c>
      <c r="U65" s="223">
        <v>88.447667404964093</v>
      </c>
      <c r="V65" s="225">
        <v>0.123339286108497</v>
      </c>
      <c r="W65" s="223">
        <v>78.177150237706002</v>
      </c>
      <c r="X65" s="225">
        <v>3.6620746402959501</v>
      </c>
      <c r="Y65" s="223">
        <v>-10.270517167257999</v>
      </c>
      <c r="Z65" s="225">
        <v>3.6641510954921599</v>
      </c>
      <c r="AA65" s="223">
        <v>91.030768838846399</v>
      </c>
      <c r="AB65" s="225">
        <v>0.11784452713492299</v>
      </c>
      <c r="AC65" s="223">
        <v>84.133909120374</v>
      </c>
      <c r="AD65" s="225">
        <v>3.6186960034456099</v>
      </c>
      <c r="AE65" s="223">
        <v>-6.8968597184724301</v>
      </c>
      <c r="AF65" s="225">
        <v>3.62061432604039</v>
      </c>
      <c r="AG65" s="223">
        <v>53.614083242763499</v>
      </c>
      <c r="AH65" s="225">
        <v>0.20837924130663399</v>
      </c>
      <c r="AI65" s="223">
        <v>73.682807995199198</v>
      </c>
      <c r="AJ65" s="225">
        <v>4.1993940043522704</v>
      </c>
      <c r="AK65" s="223">
        <v>20.068724752435699</v>
      </c>
      <c r="AL65" s="239">
        <v>4.2045608465091</v>
      </c>
    </row>
    <row r="66" spans="1:38" ht="13" customHeight="1" x14ac:dyDescent="0.25">
      <c r="A66" s="27" t="s">
        <v>480</v>
      </c>
      <c r="B66" s="203">
        <v>1</v>
      </c>
      <c r="C66" s="233">
        <v>100</v>
      </c>
      <c r="D66" s="234">
        <v>0</v>
      </c>
      <c r="E66" s="233">
        <v>100</v>
      </c>
      <c r="F66" s="234">
        <v>0</v>
      </c>
      <c r="G66" s="233">
        <v>0</v>
      </c>
      <c r="H66" s="234">
        <v>0</v>
      </c>
      <c r="I66" s="233">
        <v>63.919715479528897</v>
      </c>
      <c r="J66" s="234">
        <v>0.23884868066316101</v>
      </c>
      <c r="K66" s="233">
        <v>49.439577291758603</v>
      </c>
      <c r="L66" s="234">
        <v>4.4748684114680897</v>
      </c>
      <c r="M66" s="233">
        <v>-14.480138187770301</v>
      </c>
      <c r="N66" s="234">
        <v>4.4812382208726103</v>
      </c>
      <c r="O66" s="233">
        <v>83.738154287809607</v>
      </c>
      <c r="P66" s="234">
        <v>0.14888928543087701</v>
      </c>
      <c r="Q66" s="233">
        <v>71.4826807982312</v>
      </c>
      <c r="R66" s="234">
        <v>4.5603760748889801</v>
      </c>
      <c r="S66" s="233">
        <v>-12.255473489578399</v>
      </c>
      <c r="T66" s="234">
        <v>4.5628059309744904</v>
      </c>
      <c r="U66" s="233">
        <v>83.156940215182502</v>
      </c>
      <c r="V66" s="234">
        <v>0.15287163295332701</v>
      </c>
      <c r="W66" s="233">
        <v>71.5357089598116</v>
      </c>
      <c r="X66" s="234">
        <v>4.5554255182665804</v>
      </c>
      <c r="Y66" s="233">
        <v>-11.621231255370899</v>
      </c>
      <c r="Z66" s="234">
        <v>4.5579898407780801</v>
      </c>
      <c r="AA66" s="233">
        <v>68.655019502842904</v>
      </c>
      <c r="AB66" s="234">
        <v>0.196611742056292</v>
      </c>
      <c r="AC66" s="233">
        <v>61.1958637273665</v>
      </c>
      <c r="AD66" s="234">
        <v>4.94078042225114</v>
      </c>
      <c r="AE66" s="233">
        <v>-7.4591557754763604</v>
      </c>
      <c r="AF66" s="234">
        <v>4.9446908253210902</v>
      </c>
      <c r="AG66" s="233">
        <v>60.074228062417703</v>
      </c>
      <c r="AH66" s="234">
        <v>0.21333170218188</v>
      </c>
      <c r="AI66" s="233">
        <v>64.177097377096501</v>
      </c>
      <c r="AJ66" s="234">
        <v>5.1290789555042604</v>
      </c>
      <c r="AK66" s="233">
        <v>4.1028693146788804</v>
      </c>
      <c r="AL66" s="243">
        <v>5.1335135479467198</v>
      </c>
    </row>
    <row r="67" spans="1:38" ht="13" customHeight="1" x14ac:dyDescent="0.25">
      <c r="A67" s="26"/>
      <c r="B67" s="96"/>
      <c r="C67" s="223" t="s">
        <v>2222</v>
      </c>
      <c r="D67" s="225" t="s">
        <v>2223</v>
      </c>
      <c r="E67" s="223" t="s">
        <v>2206</v>
      </c>
      <c r="F67" s="225" t="s">
        <v>2207</v>
      </c>
      <c r="G67" s="223" t="s">
        <v>2224</v>
      </c>
      <c r="H67" s="225" t="s">
        <v>2225</v>
      </c>
      <c r="I67" s="223" t="s">
        <v>2226</v>
      </c>
      <c r="J67" s="225" t="s">
        <v>2227</v>
      </c>
      <c r="K67" s="223" t="s">
        <v>2208</v>
      </c>
      <c r="L67" s="225" t="s">
        <v>2209</v>
      </c>
      <c r="M67" s="223" t="s">
        <v>2228</v>
      </c>
      <c r="N67" s="225" t="s">
        <v>2229</v>
      </c>
      <c r="O67" s="223" t="s">
        <v>2230</v>
      </c>
      <c r="P67" s="225" t="s">
        <v>2231</v>
      </c>
      <c r="Q67" s="223" t="s">
        <v>2210</v>
      </c>
      <c r="R67" s="225" t="s">
        <v>2211</v>
      </c>
      <c r="S67" s="223" t="s">
        <v>2232</v>
      </c>
      <c r="T67" s="225" t="s">
        <v>2233</v>
      </c>
      <c r="U67" s="223" t="s">
        <v>2234</v>
      </c>
      <c r="V67" s="225" t="s">
        <v>2235</v>
      </c>
      <c r="W67" s="223" t="s">
        <v>2212</v>
      </c>
      <c r="X67" s="225" t="s">
        <v>2213</v>
      </c>
      <c r="Y67" s="223" t="s">
        <v>2236</v>
      </c>
      <c r="Z67" s="225" t="s">
        <v>2237</v>
      </c>
      <c r="AA67" s="223" t="s">
        <v>2238</v>
      </c>
      <c r="AB67" s="225" t="s">
        <v>2239</v>
      </c>
      <c r="AC67" s="223" t="s">
        <v>2214</v>
      </c>
      <c r="AD67" s="225" t="s">
        <v>2215</v>
      </c>
      <c r="AE67" s="223" t="s">
        <v>2240</v>
      </c>
      <c r="AF67" s="225" t="s">
        <v>2241</v>
      </c>
      <c r="AG67" s="223" t="s">
        <v>2242</v>
      </c>
      <c r="AH67" s="225" t="s">
        <v>2243</v>
      </c>
      <c r="AI67" s="223" t="s">
        <v>2216</v>
      </c>
      <c r="AJ67" s="225" t="s">
        <v>2217</v>
      </c>
      <c r="AK67" s="223" t="s">
        <v>2244</v>
      </c>
      <c r="AL67" s="239" t="s">
        <v>2245</v>
      </c>
    </row>
    <row r="68" spans="1:38" ht="13" customHeight="1" x14ac:dyDescent="0.25">
      <c r="A68" s="26" t="s">
        <v>404</v>
      </c>
      <c r="B68" s="96">
        <v>3</v>
      </c>
      <c r="C68" s="223">
        <v>99.303997998445496</v>
      </c>
      <c r="D68" s="225">
        <v>0.69660709138295696</v>
      </c>
      <c r="E68" s="223">
        <v>98.8102790197958</v>
      </c>
      <c r="F68" s="225">
        <v>0.84651369387159603</v>
      </c>
      <c r="G68" s="223">
        <v>-0.49371897864976699</v>
      </c>
      <c r="H68" s="225">
        <v>1.0962877695555799</v>
      </c>
      <c r="I68" s="223">
        <v>93.773010296282607</v>
      </c>
      <c r="J68" s="225">
        <v>2.0474949904958102</v>
      </c>
      <c r="K68" s="223">
        <v>95.218878344508298</v>
      </c>
      <c r="L68" s="225">
        <v>1.72091022979849</v>
      </c>
      <c r="M68" s="223">
        <v>1.4458680482256601</v>
      </c>
      <c r="N68" s="225">
        <v>2.6746528288977101</v>
      </c>
      <c r="O68" s="223" t="s">
        <v>494</v>
      </c>
      <c r="P68" s="225" t="s">
        <v>494</v>
      </c>
      <c r="Q68" s="223" t="s">
        <v>494</v>
      </c>
      <c r="R68" s="225" t="s">
        <v>494</v>
      </c>
      <c r="S68" s="223" t="s">
        <v>494</v>
      </c>
      <c r="T68" s="225" t="s">
        <v>494</v>
      </c>
      <c r="U68" s="223">
        <v>96.015463023719406</v>
      </c>
      <c r="V68" s="225">
        <v>1.64433840384603</v>
      </c>
      <c r="W68" s="223">
        <v>97.637593001626101</v>
      </c>
      <c r="X68" s="225">
        <v>1.21692310140819</v>
      </c>
      <c r="Y68" s="223">
        <v>1.62212997790674</v>
      </c>
      <c r="Z68" s="225">
        <v>2.0456663024804</v>
      </c>
      <c r="AA68" s="223">
        <v>98.529066890305103</v>
      </c>
      <c r="AB68" s="225">
        <v>0.90519257452855095</v>
      </c>
      <c r="AC68" s="223">
        <v>100</v>
      </c>
      <c r="AD68" s="225">
        <v>0</v>
      </c>
      <c r="AE68" s="223">
        <v>1.4709331096948799</v>
      </c>
      <c r="AF68" s="225">
        <v>0.90519257452855095</v>
      </c>
      <c r="AG68" s="223">
        <v>68.413371400938004</v>
      </c>
      <c r="AH68" s="225">
        <v>4.6641206065796403</v>
      </c>
      <c r="AI68" s="223">
        <v>78.894674860557899</v>
      </c>
      <c r="AJ68" s="225">
        <v>3.1718194725551001</v>
      </c>
      <c r="AK68" s="223">
        <v>10.481303459619999</v>
      </c>
      <c r="AL68" s="239">
        <v>5.6404308168082897</v>
      </c>
    </row>
    <row r="69" spans="1:38" ht="13" customHeight="1" x14ac:dyDescent="0.25">
      <c r="A69" s="26" t="s">
        <v>407</v>
      </c>
      <c r="B69" s="96">
        <v>3</v>
      </c>
      <c r="C69" s="223">
        <v>96.200492617903805</v>
      </c>
      <c r="D69" s="225">
        <v>1.6166014462118401</v>
      </c>
      <c r="E69" s="223">
        <v>89.239416709707001</v>
      </c>
      <c r="F69" s="225">
        <v>3.1304284583536299</v>
      </c>
      <c r="G69" s="223">
        <v>-6.9610759081967997</v>
      </c>
      <c r="H69" s="225">
        <v>3.5232062909748101</v>
      </c>
      <c r="I69" s="223">
        <v>98.421541876109998</v>
      </c>
      <c r="J69" s="225">
        <v>1.59531522109432</v>
      </c>
      <c r="K69" s="223">
        <v>91.654437124332304</v>
      </c>
      <c r="L69" s="225">
        <v>4.1073757554496702</v>
      </c>
      <c r="M69" s="223">
        <v>-6.7671047517776701</v>
      </c>
      <c r="N69" s="225">
        <v>4.4063098224150101</v>
      </c>
      <c r="O69" s="223">
        <v>67.809725609971196</v>
      </c>
      <c r="P69" s="225">
        <v>6.2240271780445298</v>
      </c>
      <c r="Q69" s="223">
        <v>58.161414351916001</v>
      </c>
      <c r="R69" s="225">
        <v>5.2489778599558896</v>
      </c>
      <c r="S69" s="223">
        <v>-9.6483112580551396</v>
      </c>
      <c r="T69" s="225">
        <v>8.1418844801031192</v>
      </c>
      <c r="U69" s="223">
        <v>86.537874056032905</v>
      </c>
      <c r="V69" s="225">
        <v>4.68284018095577</v>
      </c>
      <c r="W69" s="223">
        <v>81.964952406739997</v>
      </c>
      <c r="X69" s="225">
        <v>4.8329284460971804</v>
      </c>
      <c r="Y69" s="223">
        <v>-4.5729216492928897</v>
      </c>
      <c r="Z69" s="225">
        <v>6.7295014321619098</v>
      </c>
      <c r="AA69" s="223">
        <v>92.8287357319509</v>
      </c>
      <c r="AB69" s="225">
        <v>3.59079648154992</v>
      </c>
      <c r="AC69" s="223">
        <v>89.004859441311893</v>
      </c>
      <c r="AD69" s="225">
        <v>2.9710759847392501</v>
      </c>
      <c r="AE69" s="223">
        <v>-3.82387629063899</v>
      </c>
      <c r="AF69" s="225">
        <v>4.66059136580387</v>
      </c>
      <c r="AG69" s="223">
        <v>58.947534269657602</v>
      </c>
      <c r="AH69" s="225">
        <v>6.5636972493198904</v>
      </c>
      <c r="AI69" s="223">
        <v>48.746453018149801</v>
      </c>
      <c r="AJ69" s="225">
        <v>5.4335171892705896</v>
      </c>
      <c r="AK69" s="223">
        <v>-10.201081251507899</v>
      </c>
      <c r="AL69" s="239">
        <v>8.5208702975006307</v>
      </c>
    </row>
    <row r="70" spans="1:38" ht="13" customHeight="1" x14ac:dyDescent="0.25">
      <c r="A70" s="26" t="s">
        <v>426</v>
      </c>
      <c r="B70" s="96">
        <v>3</v>
      </c>
      <c r="C70" s="223">
        <v>86.111203595764096</v>
      </c>
      <c r="D70" s="225">
        <v>0.101228620725053</v>
      </c>
      <c r="E70" s="223">
        <v>88.710137246636293</v>
      </c>
      <c r="F70" s="225">
        <v>2.2282873872065001</v>
      </c>
      <c r="G70" s="223">
        <v>2.5989336508722301</v>
      </c>
      <c r="H70" s="225">
        <v>2.23058555398296</v>
      </c>
      <c r="I70" s="223">
        <v>85.0394855778882</v>
      </c>
      <c r="J70" s="225">
        <v>6.6950527896448495E-2</v>
      </c>
      <c r="K70" s="223">
        <v>79.817527012839605</v>
      </c>
      <c r="L70" s="225">
        <v>2.9831073443778102</v>
      </c>
      <c r="M70" s="223">
        <v>-5.2219585650485998</v>
      </c>
      <c r="N70" s="225">
        <v>2.9838585424356898</v>
      </c>
      <c r="O70" s="223">
        <v>56.666727212498699</v>
      </c>
      <c r="P70" s="225">
        <v>0.126089020211165</v>
      </c>
      <c r="Q70" s="223">
        <v>57.902340005582097</v>
      </c>
      <c r="R70" s="225">
        <v>3.5646865221475599</v>
      </c>
      <c r="S70" s="223">
        <v>1.2356127930833301</v>
      </c>
      <c r="T70" s="225">
        <v>3.5669158165281001</v>
      </c>
      <c r="U70" s="223">
        <v>88.391814886264001</v>
      </c>
      <c r="V70" s="225">
        <v>7.6764020882096495E-2</v>
      </c>
      <c r="W70" s="223">
        <v>82.091966925841206</v>
      </c>
      <c r="X70" s="225">
        <v>2.72935747863492</v>
      </c>
      <c r="Y70" s="223">
        <v>-6.2998479604227997</v>
      </c>
      <c r="Z70" s="225">
        <v>2.7304367711196602</v>
      </c>
      <c r="AA70" s="223">
        <v>95.358759186087894</v>
      </c>
      <c r="AB70" s="225">
        <v>5.71319779273557E-2</v>
      </c>
      <c r="AC70" s="223">
        <v>93.050386034274993</v>
      </c>
      <c r="AD70" s="225">
        <v>1.8552738067604</v>
      </c>
      <c r="AE70" s="223">
        <v>-2.3083731518128201</v>
      </c>
      <c r="AF70" s="225">
        <v>1.8561532697902701</v>
      </c>
      <c r="AG70" s="223">
        <v>77.225600778463999</v>
      </c>
      <c r="AH70" s="225">
        <v>9.5256798924461206E-2</v>
      </c>
      <c r="AI70" s="223">
        <v>71.278074090917102</v>
      </c>
      <c r="AJ70" s="225">
        <v>3.2811431388180701</v>
      </c>
      <c r="AK70" s="223">
        <v>-5.9475266875469304</v>
      </c>
      <c r="AL70" s="239">
        <v>3.28252557570451</v>
      </c>
    </row>
    <row r="71" spans="1:38" ht="13" customHeight="1" x14ac:dyDescent="0.25">
      <c r="A71" s="26" t="s">
        <v>433</v>
      </c>
      <c r="B71" s="96">
        <v>3</v>
      </c>
      <c r="C71" s="223">
        <v>100</v>
      </c>
      <c r="D71" s="225">
        <v>0</v>
      </c>
      <c r="E71" s="223">
        <v>100</v>
      </c>
      <c r="F71" s="225">
        <v>0</v>
      </c>
      <c r="G71" s="223">
        <v>0</v>
      </c>
      <c r="H71" s="225">
        <v>0</v>
      </c>
      <c r="I71" s="223">
        <v>80.995016757261297</v>
      </c>
      <c r="J71" s="225">
        <v>0.18343636888870701</v>
      </c>
      <c r="K71" s="223">
        <v>85.081711947457805</v>
      </c>
      <c r="L71" s="225">
        <v>7.5840418520814995E-2</v>
      </c>
      <c r="M71" s="223">
        <v>4.08669519019658</v>
      </c>
      <c r="N71" s="225">
        <v>0.198496021402158</v>
      </c>
      <c r="O71" s="223">
        <v>38.154043903820401</v>
      </c>
      <c r="P71" s="225">
        <v>0.22649812832579</v>
      </c>
      <c r="Q71" s="223">
        <v>52.248032217540597</v>
      </c>
      <c r="R71" s="225">
        <v>0.15487394331214399</v>
      </c>
      <c r="S71" s="223">
        <v>14.0939883137202</v>
      </c>
      <c r="T71" s="225">
        <v>0.27438538673212698</v>
      </c>
      <c r="U71" s="223">
        <v>94.667310156398401</v>
      </c>
      <c r="V71" s="225">
        <v>9.7255364830491201E-2</v>
      </c>
      <c r="W71" s="223">
        <v>79.823323924536297</v>
      </c>
      <c r="X71" s="225">
        <v>0.14212578388833499</v>
      </c>
      <c r="Y71" s="223">
        <v>-14.8439862318621</v>
      </c>
      <c r="Z71" s="225">
        <v>0.17221598193601401</v>
      </c>
      <c r="AA71" s="223">
        <v>92.402573758876599</v>
      </c>
      <c r="AB71" s="225">
        <v>0.13798487121000499</v>
      </c>
      <c r="AC71" s="223">
        <v>86.735070266470899</v>
      </c>
      <c r="AD71" s="225">
        <v>0.114016153012582</v>
      </c>
      <c r="AE71" s="223">
        <v>-5.6675034924057304</v>
      </c>
      <c r="AF71" s="225">
        <v>0.178995831880607</v>
      </c>
      <c r="AG71" s="223">
        <v>48.871290805125803</v>
      </c>
      <c r="AH71" s="225">
        <v>0.21707867684909701</v>
      </c>
      <c r="AI71" s="223">
        <v>49.982194723407098</v>
      </c>
      <c r="AJ71" s="225">
        <v>0.16559163766482701</v>
      </c>
      <c r="AK71" s="223">
        <v>1.1109039182813201</v>
      </c>
      <c r="AL71" s="239">
        <v>0.27302699941045</v>
      </c>
    </row>
    <row r="72" spans="1:38" ht="13" customHeight="1" x14ac:dyDescent="0.25">
      <c r="A72" s="26" t="s">
        <v>437</v>
      </c>
      <c r="B72" s="96">
        <v>3</v>
      </c>
      <c r="C72" s="223">
        <v>98.828299600602904</v>
      </c>
      <c r="D72" s="225">
        <v>1.0595659675014599</v>
      </c>
      <c r="E72" s="223">
        <v>100</v>
      </c>
      <c r="F72" s="225">
        <v>0</v>
      </c>
      <c r="G72" s="223">
        <v>1.1717003993971</v>
      </c>
      <c r="H72" s="225">
        <v>1.0595659675014599</v>
      </c>
      <c r="I72" s="223">
        <v>94.489137650978293</v>
      </c>
      <c r="J72" s="225">
        <v>1.58334280972575</v>
      </c>
      <c r="K72" s="223">
        <v>84.982254894547694</v>
      </c>
      <c r="L72" s="225">
        <v>2.5290174364628899</v>
      </c>
      <c r="M72" s="223">
        <v>-9.50688275643064</v>
      </c>
      <c r="N72" s="225">
        <v>2.9837733906990298</v>
      </c>
      <c r="O72" s="223">
        <v>87.033780398717795</v>
      </c>
      <c r="P72" s="225">
        <v>2.6133283766990201</v>
      </c>
      <c r="Q72" s="223">
        <v>85.295888816459595</v>
      </c>
      <c r="R72" s="225">
        <v>2.45746765157977</v>
      </c>
      <c r="S72" s="223">
        <v>-1.73789158225819</v>
      </c>
      <c r="T72" s="225">
        <v>3.5872876192217098</v>
      </c>
      <c r="U72" s="223">
        <v>87.5418993031859</v>
      </c>
      <c r="V72" s="225">
        <v>2.6359568601650398</v>
      </c>
      <c r="W72" s="223">
        <v>86.462094314363796</v>
      </c>
      <c r="X72" s="225">
        <v>2.11389478157411</v>
      </c>
      <c r="Y72" s="223">
        <v>-1.0798049888221</v>
      </c>
      <c r="Z72" s="225">
        <v>3.3788784701757701</v>
      </c>
      <c r="AA72" s="223">
        <v>98.421351490000703</v>
      </c>
      <c r="AB72" s="225">
        <v>0.76689670889684003</v>
      </c>
      <c r="AC72" s="223">
        <v>97.405549581921207</v>
      </c>
      <c r="AD72" s="225">
        <v>0.85261769509917096</v>
      </c>
      <c r="AE72" s="223">
        <v>-1.01580190807954</v>
      </c>
      <c r="AF72" s="225">
        <v>1.1467726436016099</v>
      </c>
      <c r="AG72" s="223">
        <v>85.155269034534697</v>
      </c>
      <c r="AH72" s="225">
        <v>2.9515733747540698</v>
      </c>
      <c r="AI72" s="223">
        <v>85.369328203147106</v>
      </c>
      <c r="AJ72" s="225">
        <v>2.6613720829056402</v>
      </c>
      <c r="AK72" s="223">
        <v>0.21405916861238</v>
      </c>
      <c r="AL72" s="239">
        <v>3.97425298014943</v>
      </c>
    </row>
    <row r="73" spans="1:38" ht="13" customHeight="1" x14ac:dyDescent="0.25">
      <c r="A73" s="27" t="s">
        <v>438</v>
      </c>
      <c r="B73" s="90">
        <v>3</v>
      </c>
      <c r="C73" s="233">
        <v>100</v>
      </c>
      <c r="D73" s="234">
        <v>0</v>
      </c>
      <c r="E73" s="233">
        <v>98.363258997807904</v>
      </c>
      <c r="F73" s="234">
        <v>1.9240554449302301</v>
      </c>
      <c r="G73" s="233">
        <v>-1.63674100219214</v>
      </c>
      <c r="H73" s="234">
        <v>1.9240554449302301</v>
      </c>
      <c r="I73" s="233">
        <v>96.115579543461493</v>
      </c>
      <c r="J73" s="234">
        <v>0.13246890861249999</v>
      </c>
      <c r="K73" s="233">
        <v>93.990742462685105</v>
      </c>
      <c r="L73" s="234">
        <v>2.2169604009055801</v>
      </c>
      <c r="M73" s="233">
        <v>-2.1248370807764401</v>
      </c>
      <c r="N73" s="234">
        <v>2.2209145483184201</v>
      </c>
      <c r="O73" s="233">
        <v>95.9396679115072</v>
      </c>
      <c r="P73" s="234">
        <v>0.12348708563168199</v>
      </c>
      <c r="Q73" s="233">
        <v>93.789072242009695</v>
      </c>
      <c r="R73" s="234">
        <v>2.6465718918138399</v>
      </c>
      <c r="S73" s="233">
        <v>-2.1505956694974899</v>
      </c>
      <c r="T73" s="234">
        <v>2.6494512335306202</v>
      </c>
      <c r="U73" s="233">
        <v>98.993743991843502</v>
      </c>
      <c r="V73" s="234">
        <v>1.6660599887042001E-2</v>
      </c>
      <c r="W73" s="233">
        <v>98.363290086525595</v>
      </c>
      <c r="X73" s="234">
        <v>1.9235392865984</v>
      </c>
      <c r="Y73" s="233">
        <v>-0.63045390531786405</v>
      </c>
      <c r="Z73" s="234">
        <v>1.92361143755075</v>
      </c>
      <c r="AA73" s="233">
        <v>99.627661511605694</v>
      </c>
      <c r="AB73" s="234">
        <v>2.5781873040773499E-2</v>
      </c>
      <c r="AC73" s="233">
        <v>98.1145437043632</v>
      </c>
      <c r="AD73" s="234">
        <v>1.9376043472667099</v>
      </c>
      <c r="AE73" s="233">
        <v>-1.51311780724252</v>
      </c>
      <c r="AF73" s="234">
        <v>1.93777586720558</v>
      </c>
      <c r="AG73" s="233">
        <v>91.490628035700894</v>
      </c>
      <c r="AH73" s="234">
        <v>7.9226213015796701E-2</v>
      </c>
      <c r="AI73" s="233">
        <v>90.747297695868397</v>
      </c>
      <c r="AJ73" s="234">
        <v>2.6379008311121699</v>
      </c>
      <c r="AK73" s="233">
        <v>-0.74333033983248198</v>
      </c>
      <c r="AL73" s="243">
        <v>2.63909029546378</v>
      </c>
    </row>
    <row r="75" spans="1:38" x14ac:dyDescent="0.25">
      <c r="A75" s="178" t="s">
        <v>654</v>
      </c>
    </row>
    <row r="76" spans="1:38" x14ac:dyDescent="0.25">
      <c r="A76" s="178" t="s">
        <v>691</v>
      </c>
    </row>
    <row r="77" spans="1:38" x14ac:dyDescent="0.25">
      <c r="A77" s="178" t="s">
        <v>692</v>
      </c>
    </row>
    <row r="78" spans="1:38" x14ac:dyDescent="0.25">
      <c r="A78" s="178" t="s">
        <v>693</v>
      </c>
    </row>
    <row r="79" spans="1:38" x14ac:dyDescent="0.25">
      <c r="A79" s="178" t="s">
        <v>459</v>
      </c>
    </row>
    <row r="80" spans="1:38" x14ac:dyDescent="0.25">
      <c r="A80" s="178" t="s">
        <v>492</v>
      </c>
    </row>
    <row r="81" spans="1:1" x14ac:dyDescent="0.25">
      <c r="A81" s="178" t="s">
        <v>460</v>
      </c>
    </row>
    <row r="82" spans="1:1" x14ac:dyDescent="0.25">
      <c r="A82" s="178" t="s">
        <v>461</v>
      </c>
    </row>
    <row r="83" spans="1:1" x14ac:dyDescent="0.25">
      <c r="A83" s="178" t="s">
        <v>462</v>
      </c>
    </row>
    <row r="84" spans="1:1" x14ac:dyDescent="0.25">
      <c r="A84" s="181" t="str">
        <f>HYPERLINK("https://oecdcode.org/disclaimers/cyprus.html", "Information on data for Cyprus: https://oecdcode.org/disclaimers/cyprus.html")</f>
        <v>Information on data for Cyprus: https://oecdcode.org/disclaimers/cyprus.html</v>
      </c>
    </row>
    <row r="85" spans="1:1" x14ac:dyDescent="0.25">
      <c r="A85" s="178" t="s">
        <v>537</v>
      </c>
    </row>
  </sheetData>
  <mergeCells count="26">
    <mergeCell ref="AG7:AL7"/>
    <mergeCell ref="AG8:AH9"/>
    <mergeCell ref="AI8:AJ9"/>
    <mergeCell ref="AK8:AL9"/>
    <mergeCell ref="W8:X9"/>
    <mergeCell ref="Y8:Z9"/>
    <mergeCell ref="AA7:AF7"/>
    <mergeCell ref="AA8:AB9"/>
    <mergeCell ref="AC8:AD9"/>
    <mergeCell ref="AE8:AF9"/>
    <mergeCell ref="B6:B10"/>
    <mergeCell ref="C6:AL6"/>
    <mergeCell ref="C7:H7"/>
    <mergeCell ref="C8:D9"/>
    <mergeCell ref="E8:F9"/>
    <mergeCell ref="G8:H9"/>
    <mergeCell ref="I7:N7"/>
    <mergeCell ref="I8:J9"/>
    <mergeCell ref="K8:L9"/>
    <mergeCell ref="M8:N9"/>
    <mergeCell ref="O7:T7"/>
    <mergeCell ref="O8:P9"/>
    <mergeCell ref="Q8:R9"/>
    <mergeCell ref="S8:T9"/>
    <mergeCell ref="U7:Z7"/>
    <mergeCell ref="U8:V9"/>
  </mergeCells>
  <conditionalFormatting sqref="G1:G200">
    <cfRule type="expression" dxfId="203" priority="6">
      <formula>ABS(G1/H1)&gt;1.95996398454005</formula>
    </cfRule>
  </conditionalFormatting>
  <conditionalFormatting sqref="M1:M200">
    <cfRule type="expression" dxfId="202" priority="5">
      <formula>ABS(M1/N1)&gt;1.95996398454005</formula>
    </cfRule>
  </conditionalFormatting>
  <conditionalFormatting sqref="S1:S200">
    <cfRule type="expression" dxfId="201" priority="4">
      <formula>ABS(S1/T1)&gt;1.95996398454005</formula>
    </cfRule>
  </conditionalFormatting>
  <conditionalFormatting sqref="Y1:Y200">
    <cfRule type="expression" dxfId="200" priority="3">
      <formula>ABS(Y1/Z1)&gt;1.95996398454005</formula>
    </cfRule>
  </conditionalFormatting>
  <conditionalFormatting sqref="AE1:AE200">
    <cfRule type="expression" dxfId="199" priority="2">
      <formula>ABS(AE1/AF1)&gt;1.95996398454005</formula>
    </cfRule>
  </conditionalFormatting>
  <conditionalFormatting sqref="AK1:AK200">
    <cfRule type="expression" dxfId="198" priority="1">
      <formula>ABS(AK1/AL1)&gt;1.95996398454005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P106"/>
  <sheetViews>
    <sheetView showGridLines="0" zoomScale="80" zoomScaleNormal="80" workbookViewId="0"/>
  </sheetViews>
  <sheetFormatPr defaultColWidth="10.90625" defaultRowHeight="12.5" x14ac:dyDescent="0.25"/>
  <cols>
    <col min="1" max="1" width="26.81640625" customWidth="1"/>
    <col min="2" max="2" width="9" customWidth="1"/>
    <col min="21" max="21" width="10.7265625" customWidth="1"/>
    <col min="23" max="23" width="10.7265625" customWidth="1"/>
  </cols>
  <sheetData>
    <row r="1" spans="1:42" ht="13" x14ac:dyDescent="0.3">
      <c r="A1" s="1" t="str">
        <f ca="1">RIGHT(CELL("Filename",A1),LEN(CELL("Filename",A1))-FIND("]",CELL("Filename",A1)))</f>
        <v>MCOB.UND.PQ37</v>
      </c>
      <c r="B1" s="1"/>
      <c r="L1" s="85"/>
      <c r="N1" s="85"/>
      <c r="O1" s="85"/>
      <c r="P1" s="85"/>
    </row>
    <row r="2" spans="1:42" ht="13" x14ac:dyDescent="0.3">
      <c r="A2" s="85" t="s">
        <v>71</v>
      </c>
      <c r="B2" s="85"/>
    </row>
    <row r="3" spans="1:42" ht="13" x14ac:dyDescent="0.3">
      <c r="A3" s="43" t="s">
        <v>1</v>
      </c>
      <c r="B3" s="43"/>
      <c r="K3" s="108"/>
      <c r="N3" s="112"/>
      <c r="O3" s="112"/>
      <c r="P3" s="112"/>
    </row>
    <row r="4" spans="1:42" ht="13" x14ac:dyDescent="0.3">
      <c r="A4" s="160" t="str">
        <f>HYPERLINK("#'TOC'!A1", "Back to TOC")</f>
        <v>Back to TOC</v>
      </c>
      <c r="B4" s="118"/>
      <c r="K4" s="108"/>
      <c r="N4" s="112"/>
      <c r="O4" s="112"/>
      <c r="P4" s="112"/>
    </row>
    <row r="5" spans="1:42" ht="13" x14ac:dyDescent="0.3">
      <c r="A5" s="64"/>
      <c r="B5" s="118"/>
      <c r="K5" s="108"/>
      <c r="N5" s="112"/>
      <c r="O5" s="112"/>
      <c r="P5" s="112"/>
    </row>
    <row r="6" spans="1:42" ht="13.5" customHeight="1" x14ac:dyDescent="0.3">
      <c r="A6" s="118"/>
      <c r="B6" s="118"/>
      <c r="K6" s="108"/>
      <c r="N6" s="112"/>
      <c r="O6" s="112"/>
      <c r="P6" s="112"/>
    </row>
    <row r="7" spans="1:42" ht="39.65" customHeight="1" x14ac:dyDescent="0.25">
      <c r="A7" s="124"/>
      <c r="B7" s="685" t="s">
        <v>2</v>
      </c>
      <c r="C7" s="713" t="s">
        <v>110</v>
      </c>
      <c r="D7" s="714"/>
      <c r="E7" s="653" t="s">
        <v>103</v>
      </c>
      <c r="F7" s="687"/>
      <c r="G7" s="687"/>
      <c r="H7" s="687"/>
      <c r="I7" s="687"/>
      <c r="J7" s="687"/>
      <c r="K7" s="687"/>
      <c r="L7" s="687"/>
      <c r="M7" s="687"/>
      <c r="N7" s="687"/>
      <c r="O7" s="687"/>
      <c r="P7" s="687"/>
      <c r="Q7" s="687"/>
      <c r="R7" s="687"/>
      <c r="S7" s="687"/>
      <c r="T7" s="687"/>
      <c r="U7" s="688" t="s">
        <v>3</v>
      </c>
      <c r="V7" s="719"/>
      <c r="W7" s="689" t="s">
        <v>4</v>
      </c>
      <c r="X7" s="700"/>
    </row>
    <row r="8" spans="1:42" ht="49.5" customHeight="1" x14ac:dyDescent="0.25">
      <c r="A8" s="124"/>
      <c r="B8" s="686"/>
      <c r="C8" s="715"/>
      <c r="D8" s="716"/>
      <c r="E8" s="647" t="s">
        <v>72</v>
      </c>
      <c r="F8" s="647"/>
      <c r="G8" s="647" t="s">
        <v>73</v>
      </c>
      <c r="H8" s="647"/>
      <c r="I8" s="647" t="s">
        <v>74</v>
      </c>
      <c r="J8" s="647"/>
      <c r="K8" s="647" t="s">
        <v>75</v>
      </c>
      <c r="L8" s="647"/>
      <c r="M8" s="647" t="s">
        <v>104</v>
      </c>
      <c r="N8" s="647"/>
      <c r="O8" s="647" t="s">
        <v>76</v>
      </c>
      <c r="P8" s="647"/>
      <c r="Q8" s="647" t="s">
        <v>77</v>
      </c>
      <c r="R8" s="647"/>
      <c r="S8" s="647" t="s">
        <v>78</v>
      </c>
      <c r="T8" s="647"/>
      <c r="U8" s="701" t="s">
        <v>111</v>
      </c>
      <c r="V8" s="702"/>
      <c r="W8" s="701" t="s">
        <v>111</v>
      </c>
      <c r="X8" s="711"/>
    </row>
    <row r="9" spans="1:42" ht="37" customHeight="1" x14ac:dyDescent="0.25">
      <c r="A9" s="124"/>
      <c r="B9" s="686"/>
      <c r="C9" s="708"/>
      <c r="D9" s="709"/>
      <c r="E9" s="705"/>
      <c r="F9" s="705"/>
      <c r="G9" s="705"/>
      <c r="H9" s="705"/>
      <c r="I9" s="705"/>
      <c r="J9" s="705"/>
      <c r="K9" s="705"/>
      <c r="L9" s="705"/>
      <c r="M9" s="705"/>
      <c r="N9" s="705"/>
      <c r="O9" s="705"/>
      <c r="P9" s="705"/>
      <c r="Q9" s="705"/>
      <c r="R9" s="705"/>
      <c r="S9" s="705"/>
      <c r="T9" s="705"/>
      <c r="U9" s="703"/>
      <c r="V9" s="704"/>
      <c r="W9" s="703" t="s">
        <v>9</v>
      </c>
      <c r="X9" s="712"/>
    </row>
    <row r="10" spans="1:42" ht="13.5" customHeight="1" x14ac:dyDescent="0.25">
      <c r="A10" s="134"/>
      <c r="B10" s="686"/>
      <c r="C10" s="67" t="s">
        <v>12</v>
      </c>
      <c r="D10" s="67" t="s">
        <v>11</v>
      </c>
      <c r="E10" s="67" t="s">
        <v>10</v>
      </c>
      <c r="F10" s="67" t="s">
        <v>11</v>
      </c>
      <c r="G10" s="67" t="s">
        <v>10</v>
      </c>
      <c r="H10" s="67" t="s">
        <v>11</v>
      </c>
      <c r="I10" s="67" t="s">
        <v>10</v>
      </c>
      <c r="J10" s="67" t="s">
        <v>11</v>
      </c>
      <c r="K10" s="67" t="s">
        <v>10</v>
      </c>
      <c r="L10" s="67" t="s">
        <v>11</v>
      </c>
      <c r="M10" s="67" t="s">
        <v>10</v>
      </c>
      <c r="N10" s="67" t="s">
        <v>11</v>
      </c>
      <c r="O10" s="67" t="s">
        <v>10</v>
      </c>
      <c r="P10" s="67" t="s">
        <v>11</v>
      </c>
      <c r="Q10" s="67" t="s">
        <v>10</v>
      </c>
      <c r="R10" s="67" t="s">
        <v>11</v>
      </c>
      <c r="S10" s="67" t="s">
        <v>10</v>
      </c>
      <c r="T10" s="67" t="s">
        <v>11</v>
      </c>
      <c r="U10" s="67" t="s">
        <v>13</v>
      </c>
      <c r="V10" s="67" t="s">
        <v>11</v>
      </c>
      <c r="W10" s="67" t="s">
        <v>13</v>
      </c>
      <c r="X10" s="74" t="s">
        <v>11</v>
      </c>
    </row>
    <row r="11" spans="1:42" x14ac:dyDescent="0.25">
      <c r="A11" s="2"/>
      <c r="B11" s="69"/>
      <c r="C11" s="79" t="s">
        <v>2246</v>
      </c>
      <c r="D11" s="80" t="s">
        <v>2247</v>
      </c>
      <c r="E11" s="81" t="s">
        <v>2248</v>
      </c>
      <c r="F11" s="80" t="s">
        <v>2249</v>
      </c>
      <c r="G11" s="139" t="s">
        <v>2250</v>
      </c>
      <c r="H11" s="80" t="s">
        <v>2251</v>
      </c>
      <c r="I11" s="139" t="s">
        <v>2252</v>
      </c>
      <c r="J11" s="80" t="s">
        <v>2253</v>
      </c>
      <c r="K11" s="139" t="s">
        <v>2254</v>
      </c>
      <c r="L11" s="80" t="s">
        <v>2255</v>
      </c>
      <c r="M11" s="139" t="s">
        <v>2256</v>
      </c>
      <c r="N11" s="80" t="s">
        <v>2257</v>
      </c>
      <c r="O11" s="139" t="s">
        <v>2258</v>
      </c>
      <c r="P11" s="80" t="s">
        <v>2259</v>
      </c>
      <c r="Q11" s="81" t="s">
        <v>2260</v>
      </c>
      <c r="R11" s="80" t="s">
        <v>2261</v>
      </c>
      <c r="S11" s="81" t="s">
        <v>2262</v>
      </c>
      <c r="T11" s="82" t="s">
        <v>2263</v>
      </c>
      <c r="U11" s="83" t="s">
        <v>2264</v>
      </c>
      <c r="V11" s="84" t="s">
        <v>2265</v>
      </c>
      <c r="W11" s="84" t="s">
        <v>2266</v>
      </c>
      <c r="X11" s="86" t="s">
        <v>2267</v>
      </c>
      <c r="Y11" s="94"/>
      <c r="Z11" s="94"/>
      <c r="AA11" s="94"/>
      <c r="AB11" s="94"/>
      <c r="AC11" s="94"/>
      <c r="AD11" s="94"/>
      <c r="AE11" s="94"/>
      <c r="AF11" s="94"/>
      <c r="AG11" s="94"/>
      <c r="AH11" s="94"/>
      <c r="AI11" s="94"/>
      <c r="AJ11" s="94"/>
      <c r="AK11" s="94"/>
      <c r="AL11" s="94"/>
      <c r="AM11" s="94"/>
      <c r="AN11" s="94"/>
      <c r="AO11" s="94"/>
      <c r="AP11" s="94"/>
    </row>
    <row r="12" spans="1:42" x14ac:dyDescent="0.25">
      <c r="A12" s="6" t="s">
        <v>14</v>
      </c>
      <c r="B12" s="68">
        <v>2</v>
      </c>
      <c r="C12" s="98">
        <v>2.3764441149979998</v>
      </c>
      <c r="D12" s="97">
        <v>6.57076963740576E-2</v>
      </c>
      <c r="E12" s="98">
        <v>91.831725466063801</v>
      </c>
      <c r="F12" s="97">
        <v>1.59635449359642</v>
      </c>
      <c r="G12" s="98">
        <v>84.917464237161795</v>
      </c>
      <c r="H12" s="97">
        <v>2.2969701739394899</v>
      </c>
      <c r="I12" s="98">
        <v>1.28667058416622</v>
      </c>
      <c r="J12" s="97">
        <v>0.67387623006880104</v>
      </c>
      <c r="K12" s="98">
        <v>16.641391938385699</v>
      </c>
      <c r="L12" s="97">
        <v>2.4540590472913899</v>
      </c>
      <c r="M12" s="98">
        <v>8.1670580724467108</v>
      </c>
      <c r="N12" s="97">
        <v>1.6646289787642199</v>
      </c>
      <c r="O12" s="98">
        <v>4.2978156457662697</v>
      </c>
      <c r="P12" s="97">
        <v>0.88578205342639105</v>
      </c>
      <c r="Q12" s="98">
        <v>25.4531455801386</v>
      </c>
      <c r="R12" s="97">
        <v>2.5090679318703</v>
      </c>
      <c r="S12" s="98">
        <v>3.91649684638204</v>
      </c>
      <c r="T12" s="99">
        <v>1.24004949245092</v>
      </c>
      <c r="U12" s="83"/>
      <c r="V12" s="84"/>
      <c r="W12" s="84"/>
      <c r="X12" s="86"/>
      <c r="Y12" s="100"/>
      <c r="Z12" s="100"/>
      <c r="AA12" s="100"/>
      <c r="AB12" s="100"/>
      <c r="AC12" s="100"/>
      <c r="AD12" s="100"/>
      <c r="AE12" s="100"/>
      <c r="AF12" s="100"/>
      <c r="AG12" s="100"/>
      <c r="AH12" s="100"/>
      <c r="AI12" s="100"/>
      <c r="AJ12" s="100"/>
      <c r="AK12" s="100"/>
      <c r="AL12" s="100"/>
      <c r="AM12" s="100"/>
      <c r="AN12" s="100"/>
      <c r="AO12" s="100"/>
      <c r="AP12" s="100"/>
    </row>
    <row r="13" spans="1:42" x14ac:dyDescent="0.25">
      <c r="A13" s="10" t="s">
        <v>15</v>
      </c>
      <c r="B13" s="68">
        <v>2</v>
      </c>
      <c r="C13" s="98">
        <v>1.66164499334692</v>
      </c>
      <c r="D13" s="97">
        <v>0.13731565370750101</v>
      </c>
      <c r="E13" s="98">
        <v>61.614842161211499</v>
      </c>
      <c r="F13" s="97">
        <v>4.1194279449966604</v>
      </c>
      <c r="G13" s="98">
        <v>54.533021708762597</v>
      </c>
      <c r="H13" s="97">
        <v>4.2471208197422303</v>
      </c>
      <c r="I13" s="98">
        <v>1.8176856466973199</v>
      </c>
      <c r="J13" s="97">
        <v>1.1161305300034601</v>
      </c>
      <c r="K13" s="98">
        <v>30.741989163917701</v>
      </c>
      <c r="L13" s="97">
        <v>4.38644880718432</v>
      </c>
      <c r="M13" s="98">
        <v>10.9264893334113</v>
      </c>
      <c r="N13" s="97">
        <v>2.8066492241339001</v>
      </c>
      <c r="O13" s="98">
        <v>0.64055966248044505</v>
      </c>
      <c r="P13" s="97">
        <v>0.63925273130082105</v>
      </c>
      <c r="Q13" s="98">
        <v>4.2378111293119503</v>
      </c>
      <c r="R13" s="97">
        <v>1.7329404592674</v>
      </c>
      <c r="S13" s="98">
        <v>1.55269853718857</v>
      </c>
      <c r="T13" s="99">
        <v>1.1508070285248899</v>
      </c>
      <c r="U13" s="101"/>
      <c r="V13" s="104"/>
      <c r="W13" s="104"/>
      <c r="X13" s="105"/>
      <c r="Y13" s="100"/>
      <c r="Z13" s="100"/>
      <c r="AA13" s="100"/>
      <c r="AB13" s="100"/>
      <c r="AC13" s="100"/>
      <c r="AD13" s="100"/>
      <c r="AE13" s="100"/>
      <c r="AF13" s="100"/>
      <c r="AG13" s="100"/>
      <c r="AH13" s="100"/>
      <c r="AI13" s="100"/>
      <c r="AJ13" s="100"/>
      <c r="AK13" s="100"/>
      <c r="AL13" s="100"/>
      <c r="AM13" s="100"/>
      <c r="AN13" s="100"/>
      <c r="AO13" s="100"/>
      <c r="AP13" s="100"/>
    </row>
    <row r="14" spans="1:42" x14ac:dyDescent="0.25">
      <c r="A14" s="10" t="s">
        <v>16</v>
      </c>
      <c r="B14" s="68">
        <v>2</v>
      </c>
      <c r="C14" s="98">
        <v>1.4463379818697299</v>
      </c>
      <c r="D14" s="97">
        <v>8.1413239009059696E-2</v>
      </c>
      <c r="E14" s="98">
        <v>69.788533176073898</v>
      </c>
      <c r="F14" s="97">
        <v>3.0862507013485798</v>
      </c>
      <c r="G14" s="98">
        <v>48.0455746624732</v>
      </c>
      <c r="H14" s="97">
        <v>3.7223082941224002</v>
      </c>
      <c r="I14" s="98">
        <v>1.3741015042631199</v>
      </c>
      <c r="J14" s="97">
        <v>0.98117416932266799</v>
      </c>
      <c r="K14" s="98">
        <v>18.6346419733466</v>
      </c>
      <c r="L14" s="97">
        <v>2.58331207844813</v>
      </c>
      <c r="M14" s="98">
        <v>4.3103968870946003</v>
      </c>
      <c r="N14" s="97">
        <v>1.4891906086981599</v>
      </c>
      <c r="O14" s="98">
        <v>1.5450773116407099</v>
      </c>
      <c r="P14" s="97">
        <v>0.95933333468099002</v>
      </c>
      <c r="Q14" s="98">
        <v>3.1270051628225102</v>
      </c>
      <c r="R14" s="97">
        <v>1.36026499913775</v>
      </c>
      <c r="S14" s="98">
        <v>2.1227528852343198</v>
      </c>
      <c r="T14" s="99">
        <v>1.1348912313135799</v>
      </c>
      <c r="U14" s="101"/>
      <c r="V14" s="104"/>
      <c r="W14" s="104"/>
      <c r="X14" s="105"/>
      <c r="Y14" s="100"/>
      <c r="Z14" s="100"/>
      <c r="AA14" s="100"/>
      <c r="AB14" s="100"/>
      <c r="AC14" s="100"/>
      <c r="AD14" s="100"/>
      <c r="AE14" s="100"/>
      <c r="AF14" s="100"/>
      <c r="AG14" s="100"/>
      <c r="AH14" s="100"/>
      <c r="AI14" s="100"/>
      <c r="AJ14" s="100"/>
      <c r="AK14" s="100"/>
      <c r="AL14" s="100"/>
      <c r="AM14" s="100"/>
      <c r="AN14" s="100"/>
      <c r="AO14" s="100"/>
      <c r="AP14" s="100"/>
    </row>
    <row r="15" spans="1:42" x14ac:dyDescent="0.25">
      <c r="A15" s="6" t="s">
        <v>17</v>
      </c>
      <c r="B15" s="68">
        <v>2</v>
      </c>
      <c r="C15" s="98">
        <v>3.1952253570092899</v>
      </c>
      <c r="D15" s="97">
        <v>0.17466210178121699</v>
      </c>
      <c r="E15" s="98">
        <v>92.018798563580404</v>
      </c>
      <c r="F15" s="97">
        <v>2.11514148073325</v>
      </c>
      <c r="G15" s="98">
        <v>85.888379364986093</v>
      </c>
      <c r="H15" s="97">
        <v>2.3911215352416599</v>
      </c>
      <c r="I15" s="98">
        <v>5.5144653154933501</v>
      </c>
      <c r="J15" s="97">
        <v>1.4764422568059701</v>
      </c>
      <c r="K15" s="98">
        <v>32.331480098054797</v>
      </c>
      <c r="L15" s="97">
        <v>3.5355760104439802</v>
      </c>
      <c r="M15" s="98">
        <v>29.6112944311731</v>
      </c>
      <c r="N15" s="97">
        <v>3.5774716821894099</v>
      </c>
      <c r="O15" s="98">
        <v>16.5550795397134</v>
      </c>
      <c r="P15" s="97">
        <v>2.71447625233121</v>
      </c>
      <c r="Q15" s="98">
        <v>40.0108228556808</v>
      </c>
      <c r="R15" s="97">
        <v>3.7643234810621098</v>
      </c>
      <c r="S15" s="98">
        <v>15.6338650036083</v>
      </c>
      <c r="T15" s="99">
        <v>3.0756119868723601</v>
      </c>
      <c r="U15" s="101"/>
      <c r="V15" s="104"/>
      <c r="W15" s="104"/>
      <c r="X15" s="105"/>
      <c r="Y15" s="100"/>
      <c r="Z15" s="100"/>
      <c r="AA15" s="100"/>
      <c r="AB15" s="100"/>
      <c r="AC15" s="100"/>
      <c r="AD15" s="100"/>
      <c r="AE15" s="100"/>
      <c r="AF15" s="100"/>
      <c r="AG15" s="100"/>
      <c r="AH15" s="100"/>
      <c r="AI15" s="100"/>
      <c r="AJ15" s="100"/>
      <c r="AK15" s="100"/>
      <c r="AL15" s="100"/>
      <c r="AM15" s="100"/>
      <c r="AN15" s="100"/>
      <c r="AO15" s="100"/>
      <c r="AP15" s="100"/>
    </row>
    <row r="16" spans="1:42" x14ac:dyDescent="0.25">
      <c r="A16" s="6" t="s">
        <v>18</v>
      </c>
      <c r="B16" s="68">
        <v>2</v>
      </c>
      <c r="C16" s="98">
        <v>3.4181847786832802</v>
      </c>
      <c r="D16" s="97">
        <v>0.138381884514652</v>
      </c>
      <c r="E16" s="98">
        <v>97.8079415312789</v>
      </c>
      <c r="F16" s="97">
        <v>4.9588888542132101E-2</v>
      </c>
      <c r="G16" s="98">
        <v>94.162358454660406</v>
      </c>
      <c r="H16" s="97">
        <v>8.2580264850544302E-2</v>
      </c>
      <c r="I16" s="98">
        <v>5.6792112388504403</v>
      </c>
      <c r="J16" s="97">
        <v>7.4766073224901794E-2</v>
      </c>
      <c r="K16" s="98">
        <v>65.306472576538994</v>
      </c>
      <c r="L16" s="97">
        <v>0.157014474479027</v>
      </c>
      <c r="M16" s="98">
        <v>27.056774001490702</v>
      </c>
      <c r="N16" s="97">
        <v>0.16685004888775101</v>
      </c>
      <c r="O16" s="98">
        <v>25.043658858931099</v>
      </c>
      <c r="P16" s="97">
        <v>0.181985495470432</v>
      </c>
      <c r="Q16" s="98">
        <v>20.017573645102001</v>
      </c>
      <c r="R16" s="97">
        <v>0.16829510594987099</v>
      </c>
      <c r="S16" s="98">
        <v>4.7295950950164096</v>
      </c>
      <c r="T16" s="99">
        <v>5.9019226973737703E-2</v>
      </c>
      <c r="U16" s="101"/>
      <c r="V16" s="104"/>
      <c r="W16" s="104"/>
      <c r="X16" s="105"/>
      <c r="Y16" s="100"/>
      <c r="Z16" s="100"/>
      <c r="AA16" s="100"/>
      <c r="AB16" s="100"/>
      <c r="AC16" s="100"/>
      <c r="AD16" s="100"/>
      <c r="AE16" s="100"/>
      <c r="AF16" s="100"/>
      <c r="AG16" s="100"/>
      <c r="AH16" s="100"/>
      <c r="AI16" s="100"/>
      <c r="AJ16" s="100"/>
      <c r="AK16" s="100"/>
      <c r="AL16" s="100"/>
      <c r="AM16" s="100"/>
      <c r="AN16" s="100"/>
      <c r="AO16" s="100"/>
      <c r="AP16" s="100"/>
    </row>
    <row r="17" spans="1:42" x14ac:dyDescent="0.25">
      <c r="A17" s="10" t="s">
        <v>19</v>
      </c>
      <c r="B17" s="68">
        <v>2</v>
      </c>
      <c r="C17" s="98">
        <v>1.4543964761614701</v>
      </c>
      <c r="D17" s="97">
        <v>7.7193226754004196E-2</v>
      </c>
      <c r="E17" s="98">
        <v>65.841830846865307</v>
      </c>
      <c r="F17" s="97">
        <v>3.3288870521707801</v>
      </c>
      <c r="G17" s="98">
        <v>38.4974643659164</v>
      </c>
      <c r="H17" s="97">
        <v>3.1222122069784999</v>
      </c>
      <c r="I17" s="98">
        <v>0</v>
      </c>
      <c r="J17" s="97">
        <v>0</v>
      </c>
      <c r="K17" s="98">
        <v>25.479647341824101</v>
      </c>
      <c r="L17" s="97">
        <v>2.9507380792004398</v>
      </c>
      <c r="M17" s="98">
        <v>4.5775655451859301</v>
      </c>
      <c r="N17" s="97">
        <v>1.3808431785909401</v>
      </c>
      <c r="O17" s="98">
        <v>0</v>
      </c>
      <c r="P17" s="97">
        <v>0</v>
      </c>
      <c r="Q17" s="98">
        <v>0.46141835634435602</v>
      </c>
      <c r="R17" s="97">
        <v>0.45969185300179199</v>
      </c>
      <c r="S17" s="98">
        <v>3.3437558343459601</v>
      </c>
      <c r="T17" s="99">
        <v>1.43444571530097</v>
      </c>
      <c r="U17" s="101"/>
      <c r="V17" s="104"/>
      <c r="W17" s="104"/>
      <c r="X17" s="105"/>
      <c r="Y17" s="100"/>
      <c r="Z17" s="100"/>
      <c r="AA17" s="100"/>
      <c r="AB17" s="100"/>
      <c r="AC17" s="100"/>
      <c r="AD17" s="100"/>
      <c r="AE17" s="100"/>
      <c r="AF17" s="100"/>
      <c r="AG17" s="100"/>
      <c r="AH17" s="100"/>
      <c r="AI17" s="100"/>
      <c r="AJ17" s="100"/>
      <c r="AK17" s="100"/>
      <c r="AL17" s="100"/>
      <c r="AM17" s="100"/>
      <c r="AN17" s="100"/>
      <c r="AO17" s="100"/>
      <c r="AP17" s="100"/>
    </row>
    <row r="18" spans="1:42" ht="13" x14ac:dyDescent="0.25">
      <c r="A18" s="11" t="s">
        <v>20</v>
      </c>
      <c r="B18" s="68">
        <v>2</v>
      </c>
      <c r="C18" s="98">
        <v>1.6280389009370999</v>
      </c>
      <c r="D18" s="97">
        <v>0.106291292454867</v>
      </c>
      <c r="E18" s="98">
        <v>74.703896740642804</v>
      </c>
      <c r="F18" s="97">
        <v>3.8392901729750899</v>
      </c>
      <c r="G18" s="98">
        <v>36.3365711392211</v>
      </c>
      <c r="H18" s="97">
        <v>4.3505396317133904</v>
      </c>
      <c r="I18" s="98">
        <v>0</v>
      </c>
      <c r="J18" s="97">
        <v>0</v>
      </c>
      <c r="K18" s="98">
        <v>35.286570767631503</v>
      </c>
      <c r="L18" s="97">
        <v>4.3266752332335399</v>
      </c>
      <c r="M18" s="98">
        <v>6.8645484236689001</v>
      </c>
      <c r="N18" s="97">
        <v>2.1248596076336801</v>
      </c>
      <c r="O18" s="98">
        <v>0</v>
      </c>
      <c r="P18" s="97">
        <v>0</v>
      </c>
      <c r="Q18" s="98">
        <v>0</v>
      </c>
      <c r="R18" s="97">
        <v>0</v>
      </c>
      <c r="S18" s="98">
        <v>4.8629641918411597</v>
      </c>
      <c r="T18" s="99">
        <v>2.1822746022488699</v>
      </c>
      <c r="U18" s="101"/>
      <c r="V18" s="104"/>
      <c r="W18" s="104"/>
      <c r="X18" s="105"/>
      <c r="Y18" s="100"/>
      <c r="Z18" s="100"/>
      <c r="AA18" s="100"/>
      <c r="AB18" s="100"/>
      <c r="AC18" s="100"/>
      <c r="AD18" s="100"/>
      <c r="AE18" s="100"/>
      <c r="AF18" s="100"/>
      <c r="AG18" s="100"/>
      <c r="AH18" s="100"/>
      <c r="AI18" s="100"/>
      <c r="AJ18" s="100"/>
      <c r="AK18" s="100"/>
      <c r="AL18" s="100"/>
      <c r="AM18" s="100"/>
      <c r="AN18" s="100"/>
      <c r="AO18" s="100"/>
      <c r="AP18" s="100"/>
    </row>
    <row r="19" spans="1:42" ht="13" x14ac:dyDescent="0.25">
      <c r="A19" s="11" t="s">
        <v>21</v>
      </c>
      <c r="B19" s="68">
        <v>2</v>
      </c>
      <c r="C19" s="98">
        <v>1.0932518392069099</v>
      </c>
      <c r="D19" s="97">
        <v>0.1021518140684</v>
      </c>
      <c r="E19" s="98">
        <v>50.445909679250299</v>
      </c>
      <c r="F19" s="97">
        <v>5.5644741872456702</v>
      </c>
      <c r="G19" s="98">
        <v>42.299286626141203</v>
      </c>
      <c r="H19" s="97">
        <v>4.3974582708835603</v>
      </c>
      <c r="I19" s="98">
        <v>0</v>
      </c>
      <c r="J19" s="97">
        <v>0</v>
      </c>
      <c r="K19" s="98">
        <v>8.3357664884531797</v>
      </c>
      <c r="L19" s="97">
        <v>2.5714128239023202</v>
      </c>
      <c r="M19" s="98">
        <v>0.63421079084877896</v>
      </c>
      <c r="N19" s="97">
        <v>0.63208367907376195</v>
      </c>
      <c r="O19" s="98">
        <v>0</v>
      </c>
      <c r="P19" s="97">
        <v>0</v>
      </c>
      <c r="Q19" s="98">
        <v>1.27604612629304</v>
      </c>
      <c r="R19" s="97">
        <v>1.26129694109907</v>
      </c>
      <c r="S19" s="98">
        <v>0.66908260701672395</v>
      </c>
      <c r="T19" s="99">
        <v>0.67284823059813204</v>
      </c>
      <c r="U19" s="101"/>
      <c r="V19" s="104"/>
      <c r="W19" s="104"/>
      <c r="X19" s="105"/>
      <c r="Y19" s="100"/>
      <c r="Z19" s="100"/>
      <c r="AA19" s="100"/>
      <c r="AB19" s="100"/>
      <c r="AC19" s="100"/>
      <c r="AD19" s="100"/>
      <c r="AE19" s="100"/>
      <c r="AF19" s="100"/>
      <c r="AG19" s="100"/>
      <c r="AH19" s="100"/>
      <c r="AI19" s="100"/>
      <c r="AJ19" s="100"/>
      <c r="AK19" s="100"/>
      <c r="AL19" s="100"/>
      <c r="AM19" s="100"/>
      <c r="AN19" s="100"/>
      <c r="AO19" s="100"/>
      <c r="AP19" s="100"/>
    </row>
    <row r="20" spans="1:42" x14ac:dyDescent="0.25">
      <c r="A20" s="10" t="s">
        <v>22</v>
      </c>
      <c r="B20" s="68">
        <v>2</v>
      </c>
      <c r="C20" s="98">
        <v>2.81464285257172</v>
      </c>
      <c r="D20" s="97">
        <v>0.15572733175668699</v>
      </c>
      <c r="E20" s="98">
        <v>92.545815232165197</v>
      </c>
      <c r="F20" s="97">
        <v>1.79951538047739</v>
      </c>
      <c r="G20" s="98">
        <v>69.353575738346805</v>
      </c>
      <c r="H20" s="97">
        <v>3.6012408822837201</v>
      </c>
      <c r="I20" s="98">
        <v>13.490279781815801</v>
      </c>
      <c r="J20" s="97">
        <v>3.0347210808290099</v>
      </c>
      <c r="K20" s="98">
        <v>52.164082538489303</v>
      </c>
      <c r="L20" s="97">
        <v>3.9689660077472602</v>
      </c>
      <c r="M20" s="98">
        <v>13.065145649882201</v>
      </c>
      <c r="N20" s="97">
        <v>2.8750668884738801</v>
      </c>
      <c r="O20" s="98">
        <v>10.070741087842899</v>
      </c>
      <c r="P20" s="97">
        <v>2.5806023599544798</v>
      </c>
      <c r="Q20" s="98">
        <v>21.880638820418099</v>
      </c>
      <c r="R20" s="97">
        <v>3.50525205976985</v>
      </c>
      <c r="S20" s="98">
        <v>10.368999760556299</v>
      </c>
      <c r="T20" s="99">
        <v>2.3268519724282299</v>
      </c>
      <c r="U20" s="101"/>
      <c r="V20" s="104"/>
      <c r="W20" s="104"/>
      <c r="X20" s="105"/>
      <c r="Y20" s="100"/>
      <c r="Z20" s="100"/>
      <c r="AA20" s="100"/>
      <c r="AB20" s="100"/>
      <c r="AC20" s="100"/>
      <c r="AD20" s="100"/>
      <c r="AE20" s="100"/>
      <c r="AF20" s="100"/>
      <c r="AG20" s="100"/>
      <c r="AH20" s="100"/>
      <c r="AI20" s="100"/>
      <c r="AJ20" s="100"/>
      <c r="AK20" s="100"/>
      <c r="AL20" s="100"/>
      <c r="AM20" s="100"/>
      <c r="AN20" s="100"/>
      <c r="AO20" s="100"/>
      <c r="AP20" s="100"/>
    </row>
    <row r="21" spans="1:42" x14ac:dyDescent="0.25">
      <c r="A21" s="10" t="s">
        <v>23</v>
      </c>
      <c r="B21" s="68">
        <v>2</v>
      </c>
      <c r="C21" s="98">
        <v>2.19148172307457</v>
      </c>
      <c r="D21" s="97">
        <v>0.115364964034593</v>
      </c>
      <c r="E21" s="98">
        <v>82.634326276676305</v>
      </c>
      <c r="F21" s="97">
        <v>2.7976237074545902</v>
      </c>
      <c r="G21" s="98">
        <v>52.765061941373403</v>
      </c>
      <c r="H21" s="97">
        <v>3.7953427909192099</v>
      </c>
      <c r="I21" s="98">
        <v>0.435030641469344</v>
      </c>
      <c r="J21" s="97">
        <v>0.435133534925423</v>
      </c>
      <c r="K21" s="98">
        <v>36.380488500034097</v>
      </c>
      <c r="L21" s="97">
        <v>3.7636164894100901</v>
      </c>
      <c r="M21" s="98">
        <v>4.0363723202924104</v>
      </c>
      <c r="N21" s="97">
        <v>1.31348585717042</v>
      </c>
      <c r="O21" s="98">
        <v>36.373147241621297</v>
      </c>
      <c r="P21" s="97">
        <v>3.78925537615812</v>
      </c>
      <c r="Q21" s="98">
        <v>13.0789598292476</v>
      </c>
      <c r="R21" s="97">
        <v>2.6495898234371702</v>
      </c>
      <c r="S21" s="98">
        <v>4.7115515083742201</v>
      </c>
      <c r="T21" s="99">
        <v>1.7022524124651099</v>
      </c>
      <c r="U21" s="101"/>
      <c r="V21" s="104"/>
      <c r="W21" s="104"/>
      <c r="X21" s="105"/>
      <c r="Y21" s="100"/>
      <c r="Z21" s="100"/>
      <c r="AA21" s="100"/>
      <c r="AB21" s="100"/>
      <c r="AC21" s="100"/>
      <c r="AD21" s="100"/>
      <c r="AE21" s="100"/>
      <c r="AF21" s="100"/>
      <c r="AG21" s="100"/>
      <c r="AH21" s="100"/>
      <c r="AI21" s="100"/>
      <c r="AJ21" s="100"/>
      <c r="AK21" s="100"/>
      <c r="AL21" s="100"/>
      <c r="AM21" s="100"/>
      <c r="AN21" s="100"/>
      <c r="AO21" s="100"/>
      <c r="AP21" s="100"/>
    </row>
    <row r="22" spans="1:42" x14ac:dyDescent="0.25">
      <c r="A22" s="10" t="s">
        <v>24</v>
      </c>
      <c r="B22" s="68">
        <v>2</v>
      </c>
      <c r="C22" s="98">
        <v>2.16957045112231</v>
      </c>
      <c r="D22" s="97">
        <v>0.148347709796429</v>
      </c>
      <c r="E22" s="98">
        <v>79.061512900315293</v>
      </c>
      <c r="F22" s="97">
        <v>2.9535285973188801</v>
      </c>
      <c r="G22" s="98">
        <v>64.248099071103596</v>
      </c>
      <c r="H22" s="97">
        <v>3.4427526348070301</v>
      </c>
      <c r="I22" s="98">
        <v>4.4062945633278003</v>
      </c>
      <c r="J22" s="97">
        <v>1.46071743964082</v>
      </c>
      <c r="K22" s="98">
        <v>16.758053982520298</v>
      </c>
      <c r="L22" s="97">
        <v>2.6419504752127101</v>
      </c>
      <c r="M22" s="98">
        <v>6.90007013505695</v>
      </c>
      <c r="N22" s="97">
        <v>1.59347278959167</v>
      </c>
      <c r="O22" s="98">
        <v>12.5797499295837</v>
      </c>
      <c r="P22" s="97">
        <v>2.0046222150527502</v>
      </c>
      <c r="Q22" s="98">
        <v>24.122920293840799</v>
      </c>
      <c r="R22" s="97">
        <v>2.7409052999803101</v>
      </c>
      <c r="S22" s="98">
        <v>5.8804588990507796</v>
      </c>
      <c r="T22" s="99">
        <v>1.39754983711297</v>
      </c>
      <c r="U22" s="101"/>
      <c r="V22" s="104"/>
      <c r="W22" s="104"/>
      <c r="X22" s="105"/>
      <c r="Y22" s="100"/>
      <c r="Z22" s="100"/>
      <c r="AA22" s="100"/>
      <c r="AB22" s="100"/>
      <c r="AC22" s="100"/>
      <c r="AD22" s="100"/>
      <c r="AE22" s="100"/>
      <c r="AF22" s="100"/>
      <c r="AG22" s="100"/>
      <c r="AH22" s="100"/>
      <c r="AI22" s="100"/>
      <c r="AJ22" s="100"/>
      <c r="AK22" s="100"/>
      <c r="AL22" s="100"/>
      <c r="AM22" s="100"/>
      <c r="AN22" s="100"/>
      <c r="AO22" s="100"/>
      <c r="AP22" s="100"/>
    </row>
    <row r="23" spans="1:42" x14ac:dyDescent="0.25">
      <c r="A23" s="10" t="s">
        <v>25</v>
      </c>
      <c r="B23" s="68">
        <v>2</v>
      </c>
      <c r="C23" s="98">
        <v>1.9849126101193399</v>
      </c>
      <c r="D23" s="97">
        <v>0.16506375305971099</v>
      </c>
      <c r="E23" s="98">
        <v>60.299769972061398</v>
      </c>
      <c r="F23" s="97">
        <v>5.7104356011127502</v>
      </c>
      <c r="G23" s="98">
        <v>50.509531325496503</v>
      </c>
      <c r="H23" s="97">
        <v>4.6837537443599002</v>
      </c>
      <c r="I23" s="98">
        <v>11.252304462195401</v>
      </c>
      <c r="J23" s="97">
        <v>3.5798541336156502</v>
      </c>
      <c r="K23" s="98">
        <v>14.9153301650919</v>
      </c>
      <c r="L23" s="97">
        <v>3.6388806605130699</v>
      </c>
      <c r="M23" s="98">
        <v>20.057678219090199</v>
      </c>
      <c r="N23" s="97">
        <v>4.2962797447278804</v>
      </c>
      <c r="O23" s="98">
        <v>12.460364144118399</v>
      </c>
      <c r="P23" s="97">
        <v>3.5773479466360101</v>
      </c>
      <c r="Q23" s="98">
        <v>12.827580182466001</v>
      </c>
      <c r="R23" s="97">
        <v>2.7880724222389701</v>
      </c>
      <c r="S23" s="98">
        <v>9.5294923940379803</v>
      </c>
      <c r="T23" s="99">
        <v>3.2249503011662002</v>
      </c>
      <c r="U23" s="101"/>
      <c r="V23" s="104"/>
      <c r="W23" s="104"/>
      <c r="X23" s="105"/>
      <c r="Y23" s="100"/>
      <c r="Z23" s="100"/>
      <c r="AA23" s="100"/>
      <c r="AB23" s="100"/>
      <c r="AC23" s="100"/>
      <c r="AD23" s="100"/>
      <c r="AE23" s="100"/>
      <c r="AF23" s="100"/>
      <c r="AG23" s="100"/>
      <c r="AH23" s="100"/>
      <c r="AI23" s="100"/>
      <c r="AJ23" s="100"/>
      <c r="AK23" s="100"/>
      <c r="AL23" s="100"/>
      <c r="AM23" s="100"/>
      <c r="AN23" s="100"/>
      <c r="AO23" s="100"/>
      <c r="AP23" s="100"/>
    </row>
    <row r="24" spans="1:42" x14ac:dyDescent="0.25">
      <c r="A24" s="6" t="s">
        <v>26</v>
      </c>
      <c r="B24" s="68">
        <v>2</v>
      </c>
      <c r="C24" s="98">
        <v>1.7580886188971401</v>
      </c>
      <c r="D24" s="97">
        <v>0.122128180280116</v>
      </c>
      <c r="E24" s="98">
        <v>71.835245180096095</v>
      </c>
      <c r="F24" s="97">
        <v>3.8921073555441099</v>
      </c>
      <c r="G24" s="98">
        <v>49.323255021488599</v>
      </c>
      <c r="H24" s="97">
        <v>4.26292037525885</v>
      </c>
      <c r="I24" s="98">
        <v>4.8805268880839296</v>
      </c>
      <c r="J24" s="97">
        <v>1.7615057904412099</v>
      </c>
      <c r="K24" s="98">
        <v>17.5888992771924</v>
      </c>
      <c r="L24" s="97">
        <v>2.8525315510995801</v>
      </c>
      <c r="M24" s="98">
        <v>6.5763572778673396</v>
      </c>
      <c r="N24" s="97">
        <v>2.3413652366227899</v>
      </c>
      <c r="O24" s="98">
        <v>4.7831472171095104</v>
      </c>
      <c r="P24" s="97">
        <v>1.9646769597926299</v>
      </c>
      <c r="Q24" s="98">
        <v>6.66378230020202</v>
      </c>
      <c r="R24" s="97">
        <v>2.5465367368254199</v>
      </c>
      <c r="S24" s="98">
        <v>4.0528971524430402</v>
      </c>
      <c r="T24" s="99">
        <v>1.6418236434478699</v>
      </c>
      <c r="U24" s="101"/>
      <c r="V24" s="104"/>
      <c r="W24" s="104"/>
      <c r="X24" s="105"/>
      <c r="Y24" s="100"/>
      <c r="Z24" s="100"/>
      <c r="AA24" s="100"/>
      <c r="AB24" s="100"/>
      <c r="AC24" s="100"/>
      <c r="AD24" s="100"/>
      <c r="AE24" s="100"/>
      <c r="AF24" s="100"/>
      <c r="AG24" s="100"/>
      <c r="AH24" s="100"/>
      <c r="AI24" s="100"/>
      <c r="AJ24" s="100"/>
      <c r="AK24" s="100"/>
      <c r="AL24" s="100"/>
      <c r="AM24" s="100"/>
      <c r="AN24" s="100"/>
      <c r="AO24" s="100"/>
      <c r="AP24" s="100"/>
    </row>
    <row r="25" spans="1:42" x14ac:dyDescent="0.25">
      <c r="A25" s="10" t="s">
        <v>27</v>
      </c>
      <c r="B25" s="68">
        <v>2</v>
      </c>
      <c r="C25" s="98">
        <v>1.6019032492338201</v>
      </c>
      <c r="D25" s="97">
        <v>7.3345403924022307E-2</v>
      </c>
      <c r="E25" s="98">
        <v>76.171451990820003</v>
      </c>
      <c r="F25" s="97">
        <v>3.0058498211665601</v>
      </c>
      <c r="G25" s="98">
        <v>58.545105505761803</v>
      </c>
      <c r="H25" s="97">
        <v>3.40368398968495</v>
      </c>
      <c r="I25" s="98" t="s">
        <v>494</v>
      </c>
      <c r="J25" s="97" t="s">
        <v>494</v>
      </c>
      <c r="K25" s="98">
        <v>21.7874940172326</v>
      </c>
      <c r="L25" s="97">
        <v>2.9291414668259099</v>
      </c>
      <c r="M25" s="98">
        <v>3.1903387488708299</v>
      </c>
      <c r="N25" s="97">
        <v>1.17292110023576</v>
      </c>
      <c r="O25" s="98" t="s">
        <v>494</v>
      </c>
      <c r="P25" s="97" t="s">
        <v>494</v>
      </c>
      <c r="Q25" s="98">
        <v>9.4918261914414703</v>
      </c>
      <c r="R25" s="97">
        <v>2.0965658313767501</v>
      </c>
      <c r="S25" s="98">
        <v>0.26483559629866399</v>
      </c>
      <c r="T25" s="99">
        <v>0.26603477019268701</v>
      </c>
      <c r="U25" s="101"/>
      <c r="V25" s="104"/>
      <c r="W25" s="104"/>
      <c r="X25" s="105"/>
      <c r="Y25" s="100"/>
      <c r="Z25" s="100"/>
      <c r="AA25" s="100"/>
      <c r="AB25" s="100"/>
      <c r="AC25" s="100"/>
      <c r="AD25" s="100"/>
      <c r="AE25" s="100"/>
      <c r="AF25" s="100"/>
      <c r="AG25" s="100"/>
      <c r="AH25" s="100"/>
      <c r="AI25" s="100"/>
      <c r="AJ25" s="100"/>
      <c r="AK25" s="100"/>
      <c r="AL25" s="100"/>
      <c r="AM25" s="100"/>
      <c r="AN25" s="100"/>
      <c r="AO25" s="100"/>
      <c r="AP25" s="100"/>
    </row>
    <row r="26" spans="1:42" x14ac:dyDescent="0.25">
      <c r="A26" s="12" t="s">
        <v>29</v>
      </c>
      <c r="B26" s="68">
        <v>2</v>
      </c>
      <c r="C26" s="98">
        <v>2.1045259298783199</v>
      </c>
      <c r="D26" s="97">
        <v>0.15556640143011799</v>
      </c>
      <c r="E26" s="98">
        <v>78.161665655129497</v>
      </c>
      <c r="F26" s="97">
        <v>0.27181513149659298</v>
      </c>
      <c r="G26" s="98">
        <v>53.879297680433801</v>
      </c>
      <c r="H26" s="97">
        <v>0.30912392092868302</v>
      </c>
      <c r="I26" s="98">
        <v>3.5138141481212801</v>
      </c>
      <c r="J26" s="97">
        <v>6.6416389425576206E-2</v>
      </c>
      <c r="K26" s="98">
        <v>28.724735760550899</v>
      </c>
      <c r="L26" s="97">
        <v>0.24124004417740999</v>
      </c>
      <c r="M26" s="98">
        <v>9.2047602387618195</v>
      </c>
      <c r="N26" s="97">
        <v>0.122700865363852</v>
      </c>
      <c r="O26" s="98">
        <v>10.0898590304742</v>
      </c>
      <c r="P26" s="97">
        <v>0.188359702134894</v>
      </c>
      <c r="Q26" s="98">
        <v>24.215739302558099</v>
      </c>
      <c r="R26" s="97">
        <v>0.232982324187189</v>
      </c>
      <c r="S26" s="98">
        <v>4.0088750567124398</v>
      </c>
      <c r="T26" s="99">
        <v>0.110589075686067</v>
      </c>
      <c r="U26" s="101"/>
      <c r="V26" s="104"/>
      <c r="W26" s="104"/>
      <c r="X26" s="105"/>
      <c r="Y26" s="100"/>
      <c r="Z26" s="100"/>
      <c r="AA26" s="100"/>
      <c r="AB26" s="100"/>
      <c r="AC26" s="100"/>
      <c r="AD26" s="100"/>
      <c r="AE26" s="100"/>
      <c r="AF26" s="100"/>
      <c r="AG26" s="100"/>
      <c r="AH26" s="100"/>
      <c r="AI26" s="100"/>
      <c r="AJ26" s="100"/>
      <c r="AK26" s="100"/>
      <c r="AL26" s="100"/>
      <c r="AM26" s="100"/>
      <c r="AN26" s="100"/>
      <c r="AO26" s="100"/>
      <c r="AP26" s="100"/>
    </row>
    <row r="27" spans="1:42" x14ac:dyDescent="0.25">
      <c r="A27" s="10" t="s">
        <v>28</v>
      </c>
      <c r="B27" s="68">
        <v>2</v>
      </c>
      <c r="C27" s="98">
        <v>2.7852107795793</v>
      </c>
      <c r="D27" s="97">
        <v>8.5512777462398201E-2</v>
      </c>
      <c r="E27" s="98">
        <v>86.801646796765496</v>
      </c>
      <c r="F27" s="97">
        <v>2.02193575758983</v>
      </c>
      <c r="G27" s="98">
        <v>82.385189044985694</v>
      </c>
      <c r="H27" s="97">
        <v>2.2848121807478798</v>
      </c>
      <c r="I27" s="98">
        <v>1.7948671717407001</v>
      </c>
      <c r="J27" s="97">
        <v>0.75752574570672704</v>
      </c>
      <c r="K27" s="98">
        <v>36.9194426344447</v>
      </c>
      <c r="L27" s="97">
        <v>2.6064371489856901</v>
      </c>
      <c r="M27" s="98">
        <v>5.2555619040660497</v>
      </c>
      <c r="N27" s="97">
        <v>1.32534777378933</v>
      </c>
      <c r="O27" s="98">
        <v>46.609103681035201</v>
      </c>
      <c r="P27" s="97">
        <v>2.8479912242527101</v>
      </c>
      <c r="Q27" s="98">
        <v>13.1298614056914</v>
      </c>
      <c r="R27" s="97">
        <v>2.1734608281326802</v>
      </c>
      <c r="S27" s="98">
        <v>5.0093798998680503</v>
      </c>
      <c r="T27" s="99">
        <v>1.44146601057069</v>
      </c>
      <c r="U27" s="101"/>
      <c r="V27" s="104"/>
      <c r="W27" s="104"/>
      <c r="X27" s="105"/>
      <c r="Y27" s="100"/>
      <c r="Z27" s="100"/>
      <c r="AA27" s="100"/>
      <c r="AB27" s="100"/>
      <c r="AC27" s="100"/>
      <c r="AD27" s="100"/>
      <c r="AE27" s="100"/>
      <c r="AF27" s="100"/>
      <c r="AG27" s="100"/>
      <c r="AH27" s="100"/>
      <c r="AI27" s="100"/>
      <c r="AJ27" s="100"/>
      <c r="AK27" s="100"/>
      <c r="AL27" s="100"/>
      <c r="AM27" s="100"/>
      <c r="AN27" s="100"/>
      <c r="AO27" s="100"/>
      <c r="AP27" s="100"/>
    </row>
    <row r="28" spans="1:42" x14ac:dyDescent="0.25">
      <c r="A28" s="10" t="s">
        <v>30</v>
      </c>
      <c r="B28" s="68">
        <v>2</v>
      </c>
      <c r="C28" s="98">
        <v>1.02779415796147</v>
      </c>
      <c r="D28" s="97">
        <v>0.108240396772985</v>
      </c>
      <c r="E28" s="98">
        <v>47.354139925688699</v>
      </c>
      <c r="F28" s="97">
        <v>4.3419410749678198</v>
      </c>
      <c r="G28" s="98">
        <v>23.9663014967213</v>
      </c>
      <c r="H28" s="97">
        <v>3.7970118211533301</v>
      </c>
      <c r="I28" s="98">
        <v>0.51873185459973203</v>
      </c>
      <c r="J28" s="97">
        <v>0.51662779251582702</v>
      </c>
      <c r="K28" s="98">
        <v>12.0694019173405</v>
      </c>
      <c r="L28" s="97">
        <v>2.7017249497332001</v>
      </c>
      <c r="M28" s="98">
        <v>8.6310785582814393</v>
      </c>
      <c r="N28" s="97">
        <v>2.6302983423436199</v>
      </c>
      <c r="O28" s="98">
        <v>1.64632495192539</v>
      </c>
      <c r="P28" s="97">
        <v>0.98202776774426104</v>
      </c>
      <c r="Q28" s="98">
        <v>2.7020377201921901</v>
      </c>
      <c r="R28" s="97">
        <v>1.8634143615442</v>
      </c>
      <c r="S28" s="98">
        <v>3.5476674167343898</v>
      </c>
      <c r="T28" s="99">
        <v>1.38061654372638</v>
      </c>
      <c r="U28" s="101"/>
      <c r="V28" s="104"/>
      <c r="W28" s="104"/>
      <c r="X28" s="105"/>
      <c r="Y28" s="100"/>
      <c r="Z28" s="100"/>
      <c r="AA28" s="100"/>
      <c r="AB28" s="100"/>
      <c r="AC28" s="100"/>
      <c r="AD28" s="100"/>
      <c r="AE28" s="100"/>
      <c r="AF28" s="100"/>
      <c r="AG28" s="100"/>
      <c r="AH28" s="100"/>
      <c r="AI28" s="100"/>
      <c r="AJ28" s="100"/>
      <c r="AK28" s="100"/>
      <c r="AL28" s="100"/>
      <c r="AM28" s="100"/>
      <c r="AN28" s="100"/>
      <c r="AO28" s="100"/>
      <c r="AP28" s="100"/>
    </row>
    <row r="29" spans="1:42" x14ac:dyDescent="0.25">
      <c r="A29" s="10" t="s">
        <v>31</v>
      </c>
      <c r="B29" s="68">
        <v>2</v>
      </c>
      <c r="C29" s="98">
        <v>1.6701465186781399</v>
      </c>
      <c r="D29" s="97">
        <v>0.13770204990729301</v>
      </c>
      <c r="E29" s="98">
        <v>60.344468829433502</v>
      </c>
      <c r="F29" s="97">
        <v>4.2856467101213598</v>
      </c>
      <c r="G29" s="98">
        <v>36.521865878235303</v>
      </c>
      <c r="H29" s="97">
        <v>3.9220472556419002</v>
      </c>
      <c r="I29" s="98">
        <v>1.05354602131596</v>
      </c>
      <c r="J29" s="97">
        <v>0.75251237260086001</v>
      </c>
      <c r="K29" s="98">
        <v>18.627959400830999</v>
      </c>
      <c r="L29" s="97">
        <v>3.1284995798559398</v>
      </c>
      <c r="M29" s="98">
        <v>14.653986175348299</v>
      </c>
      <c r="N29" s="97">
        <v>2.9029879982877902</v>
      </c>
      <c r="O29" s="98">
        <v>16.0314876380146</v>
      </c>
      <c r="P29" s="97">
        <v>3.16300213400043</v>
      </c>
      <c r="Q29" s="98">
        <v>16.583084699629001</v>
      </c>
      <c r="R29" s="97">
        <v>3.22016117504538</v>
      </c>
      <c r="S29" s="98">
        <v>1.1735011454384801</v>
      </c>
      <c r="T29" s="99">
        <v>0.84650997073022805</v>
      </c>
      <c r="U29" s="101"/>
      <c r="V29" s="104"/>
      <c r="W29" s="104"/>
      <c r="X29" s="105"/>
      <c r="Y29" s="100"/>
      <c r="Z29" s="100"/>
      <c r="AA29" s="100"/>
      <c r="AB29" s="100"/>
      <c r="AC29" s="100"/>
      <c r="AD29" s="100"/>
      <c r="AE29" s="100"/>
      <c r="AF29" s="100"/>
      <c r="AG29" s="100"/>
      <c r="AH29" s="100"/>
      <c r="AI29" s="100"/>
      <c r="AJ29" s="100"/>
      <c r="AK29" s="100"/>
      <c r="AL29" s="100"/>
      <c r="AM29" s="100"/>
      <c r="AN29" s="100"/>
      <c r="AO29" s="100"/>
      <c r="AP29" s="100"/>
    </row>
    <row r="30" spans="1:42" x14ac:dyDescent="0.25">
      <c r="A30" s="10" t="s">
        <v>32</v>
      </c>
      <c r="B30" s="68">
        <v>2</v>
      </c>
      <c r="C30" s="98">
        <v>1.1250871765485599</v>
      </c>
      <c r="D30" s="97">
        <v>9.7700886785069802E-2</v>
      </c>
      <c r="E30" s="98">
        <v>48.926214288824703</v>
      </c>
      <c r="F30" s="97">
        <v>4.7668684248200499</v>
      </c>
      <c r="G30" s="98">
        <v>43.523294196122798</v>
      </c>
      <c r="H30" s="97">
        <v>4.8530169339675204</v>
      </c>
      <c r="I30" s="98">
        <v>0</v>
      </c>
      <c r="J30" s="97">
        <v>0</v>
      </c>
      <c r="K30" s="98">
        <v>5.5062419170486496</v>
      </c>
      <c r="L30" s="97">
        <v>1.9646510245281299</v>
      </c>
      <c r="M30" s="98">
        <v>8.8108895689494506</v>
      </c>
      <c r="N30" s="97">
        <v>2.4708626212775302</v>
      </c>
      <c r="O30" s="98">
        <v>4.9246345331334798</v>
      </c>
      <c r="P30" s="97">
        <v>1.8131538674058301</v>
      </c>
      <c r="Q30" s="98">
        <v>0</v>
      </c>
      <c r="R30" s="97">
        <v>0</v>
      </c>
      <c r="S30" s="98">
        <v>0.840328591247956</v>
      </c>
      <c r="T30" s="99">
        <v>0.62795322489150096</v>
      </c>
      <c r="U30" s="101"/>
      <c r="V30" s="104"/>
      <c r="W30" s="104"/>
      <c r="X30" s="105"/>
      <c r="Y30" s="100"/>
      <c r="Z30" s="100"/>
      <c r="AA30" s="100"/>
      <c r="AB30" s="100"/>
      <c r="AC30" s="100"/>
      <c r="AD30" s="100"/>
      <c r="AE30" s="100"/>
      <c r="AF30" s="100"/>
      <c r="AG30" s="100"/>
      <c r="AH30" s="100"/>
      <c r="AI30" s="100"/>
      <c r="AJ30" s="100"/>
      <c r="AK30" s="100"/>
      <c r="AL30" s="100"/>
      <c r="AM30" s="100"/>
      <c r="AN30" s="100"/>
      <c r="AO30" s="100"/>
      <c r="AP30" s="100"/>
    </row>
    <row r="31" spans="1:42" x14ac:dyDescent="0.25">
      <c r="A31" s="10" t="s">
        <v>33</v>
      </c>
      <c r="B31" s="68">
        <v>2</v>
      </c>
      <c r="C31" s="98">
        <v>0.80014419684680604</v>
      </c>
      <c r="D31" s="97">
        <v>8.2734603105716897E-2</v>
      </c>
      <c r="E31" s="98">
        <v>34.582446516216201</v>
      </c>
      <c r="F31" s="97">
        <v>4.0025844506704704</v>
      </c>
      <c r="G31" s="98">
        <v>19.914002013815001</v>
      </c>
      <c r="H31" s="97">
        <v>3.4758235610767101</v>
      </c>
      <c r="I31" s="98">
        <v>1.7920675212841899</v>
      </c>
      <c r="J31" s="97">
        <v>1.0455440106424101</v>
      </c>
      <c r="K31" s="98">
        <v>13.1391415549892</v>
      </c>
      <c r="L31" s="97">
        <v>2.8293531753248402</v>
      </c>
      <c r="M31" s="98">
        <v>4.7192039079358796</v>
      </c>
      <c r="N31" s="97">
        <v>1.9224439157761499</v>
      </c>
      <c r="O31" s="98">
        <v>2.0931585240846902</v>
      </c>
      <c r="P31" s="97">
        <v>1.2234418100078499</v>
      </c>
      <c r="Q31" s="98">
        <v>9.6111247310774406</v>
      </c>
      <c r="R31" s="97">
        <v>2.64632671775585</v>
      </c>
      <c r="S31" s="98">
        <v>0</v>
      </c>
      <c r="T31" s="99">
        <v>0</v>
      </c>
      <c r="U31" s="101"/>
      <c r="V31" s="104"/>
      <c r="W31" s="104"/>
      <c r="X31" s="105"/>
      <c r="Y31" s="100"/>
      <c r="Z31" s="100"/>
      <c r="AA31" s="100"/>
      <c r="AB31" s="100"/>
      <c r="AC31" s="100"/>
      <c r="AD31" s="100"/>
      <c r="AE31" s="100"/>
      <c r="AF31" s="100"/>
      <c r="AG31" s="100"/>
      <c r="AH31" s="100"/>
      <c r="AI31" s="100"/>
      <c r="AJ31" s="100"/>
      <c r="AK31" s="100"/>
      <c r="AL31" s="100"/>
      <c r="AM31" s="100"/>
      <c r="AN31" s="100"/>
      <c r="AO31" s="100"/>
      <c r="AP31" s="100"/>
    </row>
    <row r="32" spans="1:42" x14ac:dyDescent="0.25">
      <c r="A32" s="10" t="s">
        <v>34</v>
      </c>
      <c r="B32" s="68">
        <v>2</v>
      </c>
      <c r="C32" s="98">
        <v>1.5171439889924401</v>
      </c>
      <c r="D32" s="97">
        <v>0.10154642181951699</v>
      </c>
      <c r="E32" s="98">
        <v>70.215364436372695</v>
      </c>
      <c r="F32" s="97">
        <v>3.39550231700232</v>
      </c>
      <c r="G32" s="98">
        <v>39.3625505151307</v>
      </c>
      <c r="H32" s="97">
        <v>3.9076899604034399</v>
      </c>
      <c r="I32" s="98">
        <v>0.67615138813522802</v>
      </c>
      <c r="J32" s="97">
        <v>0.47732311815753697</v>
      </c>
      <c r="K32" s="98">
        <v>7.9438845015032102</v>
      </c>
      <c r="L32" s="97">
        <v>2.0010738032091302</v>
      </c>
      <c r="M32" s="98">
        <v>7.1341387657851598</v>
      </c>
      <c r="N32" s="97">
        <v>1.5029775298686601</v>
      </c>
      <c r="O32" s="98">
        <v>10.899733057602001</v>
      </c>
      <c r="P32" s="97">
        <v>2.27222305843642</v>
      </c>
      <c r="Q32" s="98">
        <v>8.6668795408143406</v>
      </c>
      <c r="R32" s="97">
        <v>2.2397149545708599</v>
      </c>
      <c r="S32" s="98">
        <v>0.53166823389552798</v>
      </c>
      <c r="T32" s="99">
        <v>0.75010943615855996</v>
      </c>
      <c r="U32" s="101"/>
      <c r="V32" s="104"/>
      <c r="W32" s="104"/>
      <c r="X32" s="105"/>
      <c r="Y32" s="100"/>
      <c r="Z32" s="100"/>
      <c r="AA32" s="100"/>
      <c r="AB32" s="100"/>
      <c r="AC32" s="100"/>
      <c r="AD32" s="100"/>
      <c r="AE32" s="100"/>
      <c r="AF32" s="100"/>
      <c r="AG32" s="100"/>
      <c r="AH32" s="100"/>
      <c r="AI32" s="100"/>
      <c r="AJ32" s="100"/>
      <c r="AK32" s="100"/>
      <c r="AL32" s="100"/>
      <c r="AM32" s="100"/>
      <c r="AN32" s="100"/>
      <c r="AO32" s="100"/>
      <c r="AP32" s="100"/>
    </row>
    <row r="33" spans="1:42" x14ac:dyDescent="0.25">
      <c r="A33" s="10" t="s">
        <v>35</v>
      </c>
      <c r="B33" s="68">
        <v>2</v>
      </c>
      <c r="C33" s="98">
        <v>0.79282666347920505</v>
      </c>
      <c r="D33" s="97">
        <v>9.6957069779621902E-2</v>
      </c>
      <c r="E33" s="98">
        <v>54.745708258706998</v>
      </c>
      <c r="F33" s="97">
        <v>0.135157734943955</v>
      </c>
      <c r="G33" s="98">
        <v>10.231812162024699</v>
      </c>
      <c r="H33" s="97">
        <v>5.56055359780274E-2</v>
      </c>
      <c r="I33" s="98">
        <v>4.7015671337611202</v>
      </c>
      <c r="J33" s="97">
        <v>1.21199554261363E-2</v>
      </c>
      <c r="K33" s="98">
        <v>11.139873596489799</v>
      </c>
      <c r="L33" s="97">
        <v>6.0456315512546203E-2</v>
      </c>
      <c r="M33" s="98">
        <v>0.84848969655364304</v>
      </c>
      <c r="N33" s="97">
        <v>2.1959208237205901E-3</v>
      </c>
      <c r="O33" s="98">
        <v>0</v>
      </c>
      <c r="P33" s="97">
        <v>0</v>
      </c>
      <c r="Q33" s="98">
        <v>0</v>
      </c>
      <c r="R33" s="97">
        <v>0</v>
      </c>
      <c r="S33" s="98">
        <v>3.3854068273083802</v>
      </c>
      <c r="T33" s="99">
        <v>8.7275083291892593E-3</v>
      </c>
      <c r="U33" s="101"/>
      <c r="V33" s="104"/>
      <c r="W33" s="104"/>
      <c r="X33" s="105"/>
      <c r="Y33" s="100"/>
      <c r="Z33" s="100"/>
      <c r="AA33" s="100"/>
      <c r="AB33" s="100"/>
      <c r="AC33" s="100"/>
      <c r="AD33" s="100"/>
      <c r="AE33" s="100"/>
      <c r="AF33" s="100"/>
      <c r="AG33" s="100"/>
      <c r="AH33" s="100"/>
      <c r="AI33" s="100"/>
      <c r="AJ33" s="100"/>
      <c r="AK33" s="100"/>
      <c r="AL33" s="100"/>
      <c r="AM33" s="100"/>
      <c r="AN33" s="100"/>
      <c r="AO33" s="100"/>
      <c r="AP33" s="100"/>
    </row>
    <row r="34" spans="1:42" x14ac:dyDescent="0.25">
      <c r="A34" s="10" t="s">
        <v>36</v>
      </c>
      <c r="B34" s="68">
        <v>2</v>
      </c>
      <c r="C34" s="98">
        <v>2.4650726520116901</v>
      </c>
      <c r="D34" s="97">
        <v>0.14973176617178399</v>
      </c>
      <c r="E34" s="98">
        <v>85.1275443573074</v>
      </c>
      <c r="F34" s="97">
        <v>3.3603531741875798</v>
      </c>
      <c r="G34" s="98">
        <v>74.992097306604805</v>
      </c>
      <c r="H34" s="97">
        <v>3.8567333833051398</v>
      </c>
      <c r="I34" s="98">
        <v>2.1778435557195599</v>
      </c>
      <c r="J34" s="97">
        <v>0.89949250645199097</v>
      </c>
      <c r="K34" s="98">
        <v>53.363218348700798</v>
      </c>
      <c r="L34" s="97">
        <v>3.9898832679957601</v>
      </c>
      <c r="M34" s="98">
        <v>14.1182475819546</v>
      </c>
      <c r="N34" s="97">
        <v>3.2266967803523499</v>
      </c>
      <c r="O34" s="98">
        <v>5.9019361503491901</v>
      </c>
      <c r="P34" s="97">
        <v>2.5530268673519299</v>
      </c>
      <c r="Q34" s="98">
        <v>8.6177760963690204</v>
      </c>
      <c r="R34" s="97">
        <v>2.59544377043939</v>
      </c>
      <c r="S34" s="98">
        <v>2.8116540183995098</v>
      </c>
      <c r="T34" s="99">
        <v>1.43986697664782</v>
      </c>
      <c r="U34" s="101"/>
      <c r="V34" s="104"/>
      <c r="W34" s="104"/>
      <c r="X34" s="105"/>
      <c r="Y34" s="100"/>
      <c r="Z34" s="100"/>
      <c r="AA34" s="100"/>
      <c r="AB34" s="100"/>
      <c r="AC34" s="100"/>
      <c r="AD34" s="100"/>
      <c r="AE34" s="100"/>
      <c r="AF34" s="100"/>
      <c r="AG34" s="100"/>
      <c r="AH34" s="100"/>
      <c r="AI34" s="100"/>
      <c r="AJ34" s="100"/>
      <c r="AK34" s="100"/>
      <c r="AL34" s="100"/>
      <c r="AM34" s="100"/>
      <c r="AN34" s="100"/>
      <c r="AO34" s="100"/>
      <c r="AP34" s="100"/>
    </row>
    <row r="35" spans="1:42" x14ac:dyDescent="0.25">
      <c r="A35" s="10" t="s">
        <v>37</v>
      </c>
      <c r="B35" s="68">
        <v>2</v>
      </c>
      <c r="C35" s="98">
        <v>1.5000896114759901</v>
      </c>
      <c r="D35" s="97">
        <v>0.119515418673432</v>
      </c>
      <c r="E35" s="98">
        <v>54.118170097199503</v>
      </c>
      <c r="F35" s="97">
        <v>4.0478993746729399</v>
      </c>
      <c r="G35" s="98">
        <v>41.967661340482103</v>
      </c>
      <c r="H35" s="97">
        <v>4.3176272744812296</v>
      </c>
      <c r="I35" s="98">
        <v>0</v>
      </c>
      <c r="J35" s="97">
        <v>0</v>
      </c>
      <c r="K35" s="98">
        <v>20.189164019779199</v>
      </c>
      <c r="L35" s="97">
        <v>3.5783291241905002</v>
      </c>
      <c r="M35" s="98">
        <v>9.3000639176751001</v>
      </c>
      <c r="N35" s="97">
        <v>2.4308475259780602</v>
      </c>
      <c r="O35" s="98">
        <v>13.1071020389941</v>
      </c>
      <c r="P35" s="97">
        <v>3.0426108969426502</v>
      </c>
      <c r="Q35" s="98">
        <v>0</v>
      </c>
      <c r="R35" s="97">
        <v>0</v>
      </c>
      <c r="S35" s="98">
        <v>0</v>
      </c>
      <c r="T35" s="99">
        <v>0</v>
      </c>
      <c r="U35" s="101"/>
      <c r="V35" s="104"/>
      <c r="W35" s="104"/>
      <c r="X35" s="105"/>
      <c r="Y35" s="100"/>
      <c r="Z35" s="100"/>
      <c r="AA35" s="100"/>
      <c r="AB35" s="100"/>
      <c r="AC35" s="100"/>
      <c r="AD35" s="100"/>
      <c r="AE35" s="100"/>
      <c r="AF35" s="100"/>
      <c r="AG35" s="100"/>
      <c r="AH35" s="100"/>
      <c r="AI35" s="100"/>
      <c r="AJ35" s="100"/>
      <c r="AK35" s="100"/>
      <c r="AL35" s="100"/>
      <c r="AM35" s="100"/>
      <c r="AN35" s="100"/>
      <c r="AO35" s="100"/>
      <c r="AP35" s="100"/>
    </row>
    <row r="36" spans="1:42" x14ac:dyDescent="0.25">
      <c r="A36" s="10" t="s">
        <v>38</v>
      </c>
      <c r="B36" s="68">
        <v>2</v>
      </c>
      <c r="C36" s="98">
        <v>0.50103973589173001</v>
      </c>
      <c r="D36" s="97">
        <v>5.88789960472395E-2</v>
      </c>
      <c r="E36" s="98">
        <v>22.2225418369548</v>
      </c>
      <c r="F36" s="97">
        <v>3.0491207517265102</v>
      </c>
      <c r="G36" s="98">
        <v>15.623920529088499</v>
      </c>
      <c r="H36" s="97">
        <v>2.5910447418697098</v>
      </c>
      <c r="I36" s="98">
        <v>0.88117214743124295</v>
      </c>
      <c r="J36" s="97">
        <v>0.62600078013573102</v>
      </c>
      <c r="K36" s="98">
        <v>5.9668011577311404</v>
      </c>
      <c r="L36" s="97">
        <v>1.6897904114464599</v>
      </c>
      <c r="M36" s="98">
        <v>3.5415736294279201</v>
      </c>
      <c r="N36" s="97">
        <v>1.34746856593015</v>
      </c>
      <c r="O36" s="98">
        <v>3.03077954986678</v>
      </c>
      <c r="P36" s="97">
        <v>1.2454899317641599</v>
      </c>
      <c r="Q36" s="98">
        <v>0.85811329382402401</v>
      </c>
      <c r="R36" s="97">
        <v>0.60868062210751195</v>
      </c>
      <c r="S36" s="98">
        <v>0.40187360611726702</v>
      </c>
      <c r="T36" s="99">
        <v>0.40141590145633199</v>
      </c>
      <c r="U36" s="101"/>
      <c r="V36" s="104"/>
      <c r="W36" s="104"/>
      <c r="X36" s="105"/>
      <c r="Y36" s="100"/>
      <c r="Z36" s="100"/>
      <c r="AA36" s="100"/>
      <c r="AB36" s="100"/>
      <c r="AC36" s="100"/>
      <c r="AD36" s="100"/>
      <c r="AE36" s="100"/>
      <c r="AF36" s="100"/>
      <c r="AG36" s="100"/>
      <c r="AH36" s="100"/>
      <c r="AI36" s="100"/>
      <c r="AJ36" s="100"/>
      <c r="AK36" s="100"/>
      <c r="AL36" s="100"/>
      <c r="AM36" s="100"/>
      <c r="AN36" s="100"/>
      <c r="AO36" s="100"/>
      <c r="AP36" s="100"/>
    </row>
    <row r="37" spans="1:42" x14ac:dyDescent="0.25">
      <c r="A37" s="10" t="s">
        <v>39</v>
      </c>
      <c r="B37" s="68">
        <v>2</v>
      </c>
      <c r="C37" s="98">
        <v>3.4190693000847698</v>
      </c>
      <c r="D37" s="97">
        <v>0.101049473456837</v>
      </c>
      <c r="E37" s="98">
        <v>96.523794663447404</v>
      </c>
      <c r="F37" s="97">
        <v>1.0246699245850801</v>
      </c>
      <c r="G37" s="98">
        <v>93.085252585145</v>
      </c>
      <c r="H37" s="97">
        <v>1.62148233125886</v>
      </c>
      <c r="I37" s="98">
        <v>5.1601954287465901</v>
      </c>
      <c r="J37" s="97">
        <v>1.55816394637737</v>
      </c>
      <c r="K37" s="98">
        <v>66.379989412722296</v>
      </c>
      <c r="L37" s="97">
        <v>3.0034725501739401</v>
      </c>
      <c r="M37" s="98">
        <v>16.593454733885299</v>
      </c>
      <c r="N37" s="97">
        <v>2.8186457072060702</v>
      </c>
      <c r="O37" s="98">
        <v>15.5825722678213</v>
      </c>
      <c r="P37" s="97">
        <v>1.9798467573443299</v>
      </c>
      <c r="Q37" s="98">
        <v>55.040252802447398</v>
      </c>
      <c r="R37" s="97">
        <v>3.31584505440058</v>
      </c>
      <c r="S37" s="98">
        <v>4.4771249031528297</v>
      </c>
      <c r="T37" s="99">
        <v>1.4577718307344301</v>
      </c>
      <c r="U37" s="101"/>
      <c r="V37" s="104"/>
      <c r="W37" s="104"/>
      <c r="X37" s="105"/>
      <c r="Y37" s="100"/>
      <c r="Z37" s="100"/>
      <c r="AA37" s="100"/>
      <c r="AB37" s="100"/>
      <c r="AC37" s="100"/>
      <c r="AD37" s="100"/>
      <c r="AE37" s="100"/>
      <c r="AF37" s="100"/>
      <c r="AG37" s="100"/>
      <c r="AH37" s="100"/>
      <c r="AI37" s="100"/>
      <c r="AJ37" s="100"/>
      <c r="AK37" s="100"/>
      <c r="AL37" s="100"/>
      <c r="AM37" s="100"/>
      <c r="AN37" s="100"/>
      <c r="AO37" s="100"/>
      <c r="AP37" s="100"/>
    </row>
    <row r="38" spans="1:42" x14ac:dyDescent="0.25">
      <c r="A38" s="10" t="s">
        <v>40</v>
      </c>
      <c r="B38" s="68">
        <v>2</v>
      </c>
      <c r="C38" s="98">
        <v>1.8770429994215101</v>
      </c>
      <c r="D38" s="97">
        <v>0.14063044261133101</v>
      </c>
      <c r="E38" s="98">
        <v>43.298052327764097</v>
      </c>
      <c r="F38" s="97">
        <v>4.5272185790858304</v>
      </c>
      <c r="G38" s="98">
        <v>54.558757168715502</v>
      </c>
      <c r="H38" s="97">
        <v>4.1322774698857598</v>
      </c>
      <c r="I38" s="98">
        <v>5.8655830086667997</v>
      </c>
      <c r="J38" s="97">
        <v>1.97385986979816</v>
      </c>
      <c r="K38" s="98">
        <v>30.702946588732999</v>
      </c>
      <c r="L38" s="97">
        <v>4.2993452124274798</v>
      </c>
      <c r="M38" s="98">
        <v>18.5364217184576</v>
      </c>
      <c r="N38" s="97">
        <v>3.4453043300801198</v>
      </c>
      <c r="O38" s="98">
        <v>15.334047406360799</v>
      </c>
      <c r="P38" s="97">
        <v>3.1920425699382999</v>
      </c>
      <c r="Q38" s="98">
        <v>9.9757618878833298</v>
      </c>
      <c r="R38" s="97">
        <v>2.1756652065424098</v>
      </c>
      <c r="S38" s="98">
        <v>5.9147053994603498</v>
      </c>
      <c r="T38" s="99">
        <v>2.0048989694132402</v>
      </c>
      <c r="U38" s="101"/>
      <c r="V38" s="104"/>
      <c r="W38" s="104"/>
      <c r="X38" s="105"/>
      <c r="Y38" s="100"/>
      <c r="Z38" s="100"/>
      <c r="AA38" s="100"/>
      <c r="AB38" s="100"/>
      <c r="AC38" s="100"/>
      <c r="AD38" s="100"/>
      <c r="AE38" s="100"/>
      <c r="AF38" s="100"/>
      <c r="AG38" s="100"/>
      <c r="AH38" s="100"/>
      <c r="AI38" s="100"/>
      <c r="AJ38" s="100"/>
      <c r="AK38" s="100"/>
      <c r="AL38" s="100"/>
      <c r="AM38" s="100"/>
      <c r="AN38" s="100"/>
      <c r="AO38" s="100"/>
      <c r="AP38" s="100"/>
    </row>
    <row r="39" spans="1:42" x14ac:dyDescent="0.25">
      <c r="A39" s="13" t="s">
        <v>41</v>
      </c>
      <c r="B39" s="68">
        <v>2</v>
      </c>
      <c r="C39" s="98">
        <v>2.12289421391921</v>
      </c>
      <c r="D39" s="97">
        <v>9.1735111691950103E-2</v>
      </c>
      <c r="E39" s="98">
        <v>86.413992261076501</v>
      </c>
      <c r="F39" s="97">
        <v>2.3219691342358799</v>
      </c>
      <c r="G39" s="98">
        <v>71.451206424450803</v>
      </c>
      <c r="H39" s="97">
        <v>3.3335647180868899</v>
      </c>
      <c r="I39" s="98">
        <v>3.6471619811431899</v>
      </c>
      <c r="J39" s="97">
        <v>1.16311135062273</v>
      </c>
      <c r="K39" s="98">
        <v>20.4683797918054</v>
      </c>
      <c r="L39" s="97">
        <v>2.71229515725393</v>
      </c>
      <c r="M39" s="98">
        <v>14.8739457610911</v>
      </c>
      <c r="N39" s="97">
        <v>2.4840856694765501</v>
      </c>
      <c r="O39" s="98">
        <v>5.5011380935972998</v>
      </c>
      <c r="P39" s="97">
        <v>1.5361016380172201</v>
      </c>
      <c r="Q39" s="98">
        <v>17.774366205934498</v>
      </c>
      <c r="R39" s="97">
        <v>2.6318009220554899</v>
      </c>
      <c r="S39" s="98">
        <v>2.0191323833199202</v>
      </c>
      <c r="T39" s="99">
        <v>1.02431874992487</v>
      </c>
      <c r="U39" s="101"/>
      <c r="V39" s="104"/>
      <c r="W39" s="104"/>
      <c r="X39" s="105"/>
      <c r="Y39" s="100"/>
      <c r="Z39" s="100"/>
      <c r="AA39" s="100"/>
      <c r="AB39" s="100"/>
      <c r="AC39" s="100"/>
      <c r="AD39" s="100"/>
      <c r="AE39" s="100"/>
      <c r="AF39" s="100"/>
      <c r="AG39" s="100"/>
      <c r="AH39" s="100"/>
      <c r="AI39" s="100"/>
      <c r="AJ39" s="100"/>
      <c r="AK39" s="100"/>
      <c r="AL39" s="100"/>
      <c r="AM39" s="100"/>
      <c r="AN39" s="100"/>
      <c r="AO39" s="100"/>
      <c r="AP39" s="100"/>
    </row>
    <row r="40" spans="1:42" x14ac:dyDescent="0.25">
      <c r="A40" s="10" t="s">
        <v>42</v>
      </c>
      <c r="B40" s="68">
        <v>2</v>
      </c>
      <c r="C40" s="98">
        <v>2.40766760463586</v>
      </c>
      <c r="D40" s="97">
        <v>0.106817454617555</v>
      </c>
      <c r="E40" s="98">
        <v>93.163222996868697</v>
      </c>
      <c r="F40" s="97">
        <v>1.2836137860457399</v>
      </c>
      <c r="G40" s="98">
        <v>59.304530865629999</v>
      </c>
      <c r="H40" s="97">
        <v>3.3656123260724602</v>
      </c>
      <c r="I40" s="98">
        <v>2.9071040885930501</v>
      </c>
      <c r="J40" s="97">
        <v>0.66669288429430695</v>
      </c>
      <c r="K40" s="98">
        <v>30.690625020248799</v>
      </c>
      <c r="L40" s="97">
        <v>3.5022172167536199</v>
      </c>
      <c r="M40" s="98">
        <v>10.9819842017304</v>
      </c>
      <c r="N40" s="97">
        <v>1.8519041111524699</v>
      </c>
      <c r="O40" s="98">
        <v>39.790002962811002</v>
      </c>
      <c r="P40" s="97">
        <v>2.9694744444867198</v>
      </c>
      <c r="Q40" s="98">
        <v>13.4640313195956</v>
      </c>
      <c r="R40" s="97">
        <v>2.5631275057002898</v>
      </c>
      <c r="S40" s="98">
        <v>1.35697051553534</v>
      </c>
      <c r="T40" s="99">
        <v>0.31882824341452698</v>
      </c>
      <c r="U40" s="101"/>
      <c r="V40" s="104"/>
      <c r="W40" s="104"/>
      <c r="X40" s="105"/>
      <c r="Y40" s="100"/>
      <c r="Z40" s="100"/>
      <c r="AA40" s="100"/>
      <c r="AB40" s="100"/>
      <c r="AC40" s="100"/>
      <c r="AD40" s="100"/>
      <c r="AE40" s="100"/>
      <c r="AF40" s="100"/>
      <c r="AG40" s="100"/>
      <c r="AH40" s="100"/>
      <c r="AI40" s="100"/>
      <c r="AJ40" s="100"/>
      <c r="AK40" s="100"/>
      <c r="AL40" s="100"/>
      <c r="AM40" s="100"/>
      <c r="AN40" s="100"/>
      <c r="AO40" s="100"/>
      <c r="AP40" s="100"/>
    </row>
    <row r="41" spans="1:42" x14ac:dyDescent="0.25">
      <c r="A41" s="10" t="s">
        <v>43</v>
      </c>
      <c r="B41" s="68">
        <v>2</v>
      </c>
      <c r="C41" s="98">
        <v>2.1624145494907401</v>
      </c>
      <c r="D41" s="97">
        <v>0.121127441327456</v>
      </c>
      <c r="E41" s="98">
        <v>90.550132844142496</v>
      </c>
      <c r="F41" s="97">
        <v>1.8983682220029101</v>
      </c>
      <c r="G41" s="98">
        <v>57.472950246598202</v>
      </c>
      <c r="H41" s="97">
        <v>3.4515540808996699</v>
      </c>
      <c r="I41" s="98">
        <v>2.9113560544278001</v>
      </c>
      <c r="J41" s="97">
        <v>1.2197242710718299</v>
      </c>
      <c r="K41" s="98">
        <v>27.262474456828802</v>
      </c>
      <c r="L41" s="97">
        <v>3.2801996981342798</v>
      </c>
      <c r="M41" s="98">
        <v>3.02511786511301</v>
      </c>
      <c r="N41" s="97">
        <v>1.4501910096383701</v>
      </c>
      <c r="O41" s="98">
        <v>27.364530081079199</v>
      </c>
      <c r="P41" s="97">
        <v>3.9184991471480899</v>
      </c>
      <c r="Q41" s="98">
        <v>8.9831630562794995</v>
      </c>
      <c r="R41" s="97">
        <v>2.1300586961252299</v>
      </c>
      <c r="S41" s="98">
        <v>0.88660460065588298</v>
      </c>
      <c r="T41" s="99">
        <v>0.63084321894425899</v>
      </c>
      <c r="U41" s="101"/>
      <c r="V41" s="104"/>
      <c r="W41" s="104"/>
      <c r="X41" s="105"/>
      <c r="Y41" s="100"/>
      <c r="Z41" s="100"/>
      <c r="AA41" s="100"/>
      <c r="AB41" s="100"/>
      <c r="AC41" s="100"/>
      <c r="AD41" s="100"/>
      <c r="AE41" s="100"/>
      <c r="AF41" s="100"/>
      <c r="AG41" s="100"/>
      <c r="AH41" s="100"/>
      <c r="AI41" s="100"/>
      <c r="AJ41" s="100"/>
      <c r="AK41" s="100"/>
      <c r="AL41" s="100"/>
      <c r="AM41" s="100"/>
      <c r="AN41" s="100"/>
      <c r="AO41" s="100"/>
      <c r="AP41" s="100"/>
    </row>
    <row r="42" spans="1:42" x14ac:dyDescent="0.25">
      <c r="A42" s="10" t="s">
        <v>44</v>
      </c>
      <c r="B42" s="68">
        <v>2</v>
      </c>
      <c r="C42" s="98">
        <v>1.59871441039749</v>
      </c>
      <c r="D42" s="97">
        <v>0.190901821548282</v>
      </c>
      <c r="E42" s="98">
        <v>61.435658812970601</v>
      </c>
      <c r="F42" s="97">
        <v>2.29809976417302E-5</v>
      </c>
      <c r="G42" s="98">
        <v>38.547178587298298</v>
      </c>
      <c r="H42" s="97">
        <v>2.5422184169777802E-5</v>
      </c>
      <c r="I42" s="98">
        <v>9.4252955082640195</v>
      </c>
      <c r="J42" s="97">
        <v>1.3848353684536399E-5</v>
      </c>
      <c r="K42" s="98">
        <v>18.0454169693053</v>
      </c>
      <c r="L42" s="97">
        <v>2.2028092128396E-5</v>
      </c>
      <c r="M42" s="98">
        <v>6.82511938580266</v>
      </c>
      <c r="N42" s="97">
        <v>1.7147899773434E-5</v>
      </c>
      <c r="O42" s="98">
        <v>5.02930783002454</v>
      </c>
      <c r="P42" s="97">
        <v>2.6911575187792801E-6</v>
      </c>
      <c r="Q42" s="98">
        <v>8.0771722537432495</v>
      </c>
      <c r="R42" s="97">
        <v>8.0008122236315407E-6</v>
      </c>
      <c r="S42" s="98">
        <v>5.5241396646483798</v>
      </c>
      <c r="T42" s="99">
        <v>8.6152572413154305E-6</v>
      </c>
      <c r="U42" s="101"/>
      <c r="V42" s="104"/>
      <c r="W42" s="104"/>
      <c r="X42" s="105"/>
      <c r="Y42" s="100"/>
      <c r="Z42" s="100"/>
      <c r="AA42" s="100"/>
      <c r="AB42" s="100"/>
      <c r="AC42" s="100"/>
      <c r="AD42" s="100"/>
      <c r="AE42" s="100"/>
      <c r="AF42" s="100"/>
      <c r="AG42" s="100"/>
      <c r="AH42" s="100"/>
      <c r="AI42" s="100"/>
      <c r="AJ42" s="100"/>
      <c r="AK42" s="100"/>
      <c r="AL42" s="100"/>
      <c r="AM42" s="100"/>
      <c r="AN42" s="100"/>
      <c r="AO42" s="100"/>
      <c r="AP42" s="100"/>
    </row>
    <row r="43" spans="1:42" x14ac:dyDescent="0.25">
      <c r="A43" s="6" t="s">
        <v>45</v>
      </c>
      <c r="B43" s="68">
        <v>2</v>
      </c>
      <c r="C43" s="98">
        <v>2.3733596251505902</v>
      </c>
      <c r="D43" s="97">
        <v>0.13868898278657801</v>
      </c>
      <c r="E43" s="98">
        <v>81.367248702352398</v>
      </c>
      <c r="F43" s="97">
        <v>1.73930201747639E-2</v>
      </c>
      <c r="G43" s="98">
        <v>80.500288962902601</v>
      </c>
      <c r="H43" s="97">
        <v>4.4880069029099801E-2</v>
      </c>
      <c r="I43" s="98" t="s">
        <v>494</v>
      </c>
      <c r="J43" s="97" t="s">
        <v>494</v>
      </c>
      <c r="K43" s="98">
        <v>23.183300756767601</v>
      </c>
      <c r="L43" s="97">
        <v>2.13037294749782E-2</v>
      </c>
      <c r="M43" s="98">
        <v>17.144841467388002</v>
      </c>
      <c r="N43" s="97">
        <v>1.56138690489125E-2</v>
      </c>
      <c r="O43" s="98">
        <v>8.0829705967209708</v>
      </c>
      <c r="P43" s="97">
        <v>7.4592851650737996E-3</v>
      </c>
      <c r="Q43" s="98">
        <v>25.680066365855499</v>
      </c>
      <c r="R43" s="97">
        <v>4.4550937036173098E-2</v>
      </c>
      <c r="S43" s="98">
        <v>6.5437426961082599</v>
      </c>
      <c r="T43" s="99">
        <v>6.3741313704622701E-3</v>
      </c>
      <c r="U43" s="101"/>
      <c r="V43" s="104"/>
      <c r="W43" s="104"/>
      <c r="X43" s="105"/>
      <c r="Y43" s="100"/>
      <c r="Z43" s="100"/>
      <c r="AA43" s="100"/>
      <c r="AB43" s="100"/>
      <c r="AC43" s="100"/>
      <c r="AD43" s="100"/>
      <c r="AE43" s="100"/>
      <c r="AF43" s="100"/>
      <c r="AG43" s="100"/>
      <c r="AH43" s="100"/>
      <c r="AI43" s="100"/>
      <c r="AJ43" s="100"/>
      <c r="AK43" s="100"/>
      <c r="AL43" s="100"/>
      <c r="AM43" s="100"/>
      <c r="AN43" s="100"/>
      <c r="AO43" s="100"/>
      <c r="AP43" s="100"/>
    </row>
    <row r="44" spans="1:42" x14ac:dyDescent="0.25">
      <c r="A44" s="6" t="s">
        <v>46</v>
      </c>
      <c r="B44" s="68">
        <v>2</v>
      </c>
      <c r="C44" s="98">
        <v>1.8475653475829501</v>
      </c>
      <c r="D44" s="97">
        <v>0.14204914712053801</v>
      </c>
      <c r="E44" s="98">
        <v>60.268382297535702</v>
      </c>
      <c r="F44" s="97">
        <v>2.7431358765347902</v>
      </c>
      <c r="G44" s="98">
        <v>26.173349394462701</v>
      </c>
      <c r="H44" s="97">
        <v>2.8177458266388902</v>
      </c>
      <c r="I44" s="98">
        <v>3.3058256286927601</v>
      </c>
      <c r="J44" s="97">
        <v>1.2685185347948</v>
      </c>
      <c r="K44" s="98">
        <v>18.391492738044299</v>
      </c>
      <c r="L44" s="97">
        <v>2.6761184482282201</v>
      </c>
      <c r="M44" s="98">
        <v>5.3580150002650404</v>
      </c>
      <c r="N44" s="97">
        <v>1.4828804289226301</v>
      </c>
      <c r="O44" s="98">
        <v>9.8843042793223397</v>
      </c>
      <c r="P44" s="97">
        <v>2.2776790512663601</v>
      </c>
      <c r="Q44" s="98">
        <v>12.5320192304562</v>
      </c>
      <c r="R44" s="97">
        <v>1.8641125569843899</v>
      </c>
      <c r="S44" s="98">
        <v>4.1997877700676698</v>
      </c>
      <c r="T44" s="99">
        <v>1.6882899222454</v>
      </c>
      <c r="U44" s="101"/>
      <c r="V44" s="104"/>
      <c r="W44" s="104"/>
      <c r="X44" s="105"/>
      <c r="Y44" s="100"/>
      <c r="Z44" s="100"/>
      <c r="AA44" s="100"/>
      <c r="AB44" s="100"/>
      <c r="AC44" s="100"/>
      <c r="AD44" s="100"/>
      <c r="AE44" s="100"/>
      <c r="AF44" s="100"/>
      <c r="AG44" s="100"/>
      <c r="AH44" s="100"/>
      <c r="AI44" s="100"/>
      <c r="AJ44" s="100"/>
      <c r="AK44" s="100"/>
      <c r="AL44" s="100"/>
      <c r="AM44" s="100"/>
      <c r="AN44" s="100"/>
      <c r="AO44" s="100"/>
      <c r="AP44" s="100"/>
    </row>
    <row r="45" spans="1:42" x14ac:dyDescent="0.25">
      <c r="A45" s="6" t="s">
        <v>113</v>
      </c>
      <c r="B45" s="68">
        <v>2</v>
      </c>
      <c r="C45" s="98">
        <v>2.9725907524897202</v>
      </c>
      <c r="D45" s="97">
        <v>0.111402826083967</v>
      </c>
      <c r="E45" s="98">
        <v>90.7167481099859</v>
      </c>
      <c r="F45" s="97">
        <v>2.30867221519236</v>
      </c>
      <c r="G45" s="98">
        <v>81.716923486759995</v>
      </c>
      <c r="H45" s="97">
        <v>2.81700748660537</v>
      </c>
      <c r="I45" s="98">
        <v>10.378260124036199</v>
      </c>
      <c r="J45" s="97">
        <v>2.3859973865825901</v>
      </c>
      <c r="K45" s="98">
        <v>63.626692956715097</v>
      </c>
      <c r="L45" s="97">
        <v>3.6473623453408801</v>
      </c>
      <c r="M45" s="98">
        <v>20.540231606618299</v>
      </c>
      <c r="N45" s="97">
        <v>2.97900238196081</v>
      </c>
      <c r="O45" s="98">
        <v>8.0501142201183207</v>
      </c>
      <c r="P45" s="97">
        <v>1.92524496747399</v>
      </c>
      <c r="Q45" s="98">
        <v>23.801097330392398</v>
      </c>
      <c r="R45" s="97">
        <v>2.9323998804070701</v>
      </c>
      <c r="S45" s="98">
        <v>5.0461747504645702</v>
      </c>
      <c r="T45" s="99">
        <v>1.69631988789146</v>
      </c>
      <c r="U45" s="101"/>
      <c r="V45" s="104"/>
      <c r="W45" s="104"/>
      <c r="X45" s="105"/>
      <c r="Y45" s="100"/>
      <c r="Z45" s="100"/>
      <c r="AA45" s="100"/>
      <c r="AB45" s="100"/>
      <c r="AC45" s="100"/>
      <c r="AD45" s="100"/>
      <c r="AE45" s="100"/>
      <c r="AF45" s="100"/>
      <c r="AG45" s="100"/>
      <c r="AH45" s="100"/>
      <c r="AI45" s="100"/>
      <c r="AJ45" s="100"/>
      <c r="AK45" s="100"/>
      <c r="AL45" s="100"/>
      <c r="AM45" s="100"/>
      <c r="AN45" s="100"/>
      <c r="AO45" s="100"/>
      <c r="AP45" s="100"/>
    </row>
    <row r="46" spans="1:42" x14ac:dyDescent="0.25">
      <c r="A46" s="6" t="s">
        <v>47</v>
      </c>
      <c r="B46" s="68">
        <v>2</v>
      </c>
      <c r="C46" s="98">
        <v>2.0393464265153201</v>
      </c>
      <c r="D46" s="97">
        <v>9.6463723289761397E-2</v>
      </c>
      <c r="E46" s="98">
        <v>88.456668143792797</v>
      </c>
      <c r="F46" s="97">
        <v>2.1533966508804299</v>
      </c>
      <c r="G46" s="98">
        <v>65.072528103468301</v>
      </c>
      <c r="H46" s="97">
        <v>3.3171050634562902</v>
      </c>
      <c r="I46" s="98">
        <v>1.7212829091734301</v>
      </c>
      <c r="J46" s="97">
        <v>0.86076710769775799</v>
      </c>
      <c r="K46" s="98">
        <v>15.429855891489</v>
      </c>
      <c r="L46" s="97">
        <v>2.57955539885217</v>
      </c>
      <c r="M46" s="98">
        <v>4.3842520188213498</v>
      </c>
      <c r="N46" s="97">
        <v>1.3628849587730201</v>
      </c>
      <c r="O46" s="98">
        <v>22.1009488026322</v>
      </c>
      <c r="P46" s="97">
        <v>2.7263516845595199</v>
      </c>
      <c r="Q46" s="98">
        <v>9.8692832712594392</v>
      </c>
      <c r="R46" s="97">
        <v>2.2032381645362702</v>
      </c>
      <c r="S46" s="98">
        <v>0.85963194327224401</v>
      </c>
      <c r="T46" s="99">
        <v>0.47704172004842299</v>
      </c>
      <c r="U46" s="101"/>
      <c r="V46" s="104"/>
      <c r="W46" s="104"/>
      <c r="X46" s="105"/>
      <c r="Y46" s="100"/>
      <c r="Z46" s="100"/>
      <c r="AA46" s="100"/>
      <c r="AB46" s="100"/>
      <c r="AC46" s="100"/>
      <c r="AD46" s="100"/>
      <c r="AE46" s="100"/>
      <c r="AF46" s="100"/>
      <c r="AG46" s="100"/>
      <c r="AH46" s="100"/>
      <c r="AI46" s="100"/>
      <c r="AJ46" s="100"/>
      <c r="AK46" s="100"/>
      <c r="AL46" s="100"/>
      <c r="AM46" s="100"/>
      <c r="AN46" s="100"/>
      <c r="AO46" s="100"/>
      <c r="AP46" s="100"/>
    </row>
    <row r="47" spans="1:42" x14ac:dyDescent="0.25">
      <c r="A47" s="10" t="s">
        <v>48</v>
      </c>
      <c r="B47" s="68">
        <v>2</v>
      </c>
      <c r="C47" s="98">
        <v>0.82291387196810895</v>
      </c>
      <c r="D47" s="97">
        <v>7.7203203051360803E-2</v>
      </c>
      <c r="E47" s="98">
        <v>34.590941713774498</v>
      </c>
      <c r="F47" s="97">
        <v>3.1124295545317602</v>
      </c>
      <c r="G47" s="98">
        <v>20.980639153332099</v>
      </c>
      <c r="H47" s="97">
        <v>2.8715943491643601</v>
      </c>
      <c r="I47" s="98">
        <v>1.61756574632883</v>
      </c>
      <c r="J47" s="97">
        <v>0.953276354950644</v>
      </c>
      <c r="K47" s="98">
        <v>5.5209673205411098</v>
      </c>
      <c r="L47" s="97">
        <v>1.6764320068817899</v>
      </c>
      <c r="M47" s="98">
        <v>4.0047548141496403</v>
      </c>
      <c r="N47" s="97">
        <v>1.38392091952751</v>
      </c>
      <c r="O47" s="98">
        <v>2.1933185207228201</v>
      </c>
      <c r="P47" s="97">
        <v>1.08323584957344</v>
      </c>
      <c r="Q47" s="98">
        <v>12.7211502771829</v>
      </c>
      <c r="R47" s="97">
        <v>2.2951522231330301</v>
      </c>
      <c r="S47" s="98">
        <v>1.16335943971689</v>
      </c>
      <c r="T47" s="99">
        <v>0.68001245995804105</v>
      </c>
      <c r="U47" s="101"/>
      <c r="V47" s="104"/>
      <c r="W47" s="104"/>
      <c r="X47" s="105"/>
      <c r="Y47" s="100"/>
      <c r="Z47" s="100"/>
      <c r="AA47" s="100"/>
      <c r="AB47" s="100"/>
      <c r="AC47" s="100"/>
      <c r="AD47" s="100"/>
      <c r="AE47" s="100"/>
      <c r="AF47" s="100"/>
      <c r="AG47" s="100"/>
      <c r="AH47" s="100"/>
      <c r="AI47" s="100"/>
      <c r="AJ47" s="100"/>
      <c r="AK47" s="100"/>
      <c r="AL47" s="100"/>
      <c r="AM47" s="100"/>
      <c r="AN47" s="100"/>
      <c r="AO47" s="100"/>
      <c r="AP47" s="100"/>
    </row>
    <row r="48" spans="1:42" x14ac:dyDescent="0.25">
      <c r="A48" s="10" t="s">
        <v>49</v>
      </c>
      <c r="B48" s="68">
        <v>2</v>
      </c>
      <c r="C48" s="98">
        <v>2.05454261131371</v>
      </c>
      <c r="D48" s="97">
        <v>0.112331100753605</v>
      </c>
      <c r="E48" s="98">
        <v>82.756315742215193</v>
      </c>
      <c r="F48" s="97">
        <v>2.8436434835124702</v>
      </c>
      <c r="G48" s="98">
        <v>44.271399652583803</v>
      </c>
      <c r="H48" s="97">
        <v>3.8132080565909998</v>
      </c>
      <c r="I48" s="98">
        <v>3.46495533384708</v>
      </c>
      <c r="J48" s="97">
        <v>1.39686604248512</v>
      </c>
      <c r="K48" s="98">
        <v>57.020703340302099</v>
      </c>
      <c r="L48" s="97">
        <v>3.8017330879244899</v>
      </c>
      <c r="M48" s="98">
        <v>7.1440815224520904</v>
      </c>
      <c r="N48" s="97">
        <v>1.9418899354652099</v>
      </c>
      <c r="O48" s="98">
        <v>3.0251759241934</v>
      </c>
      <c r="P48" s="97">
        <v>1.2259497122535099</v>
      </c>
      <c r="Q48" s="98">
        <v>10.9372558922078</v>
      </c>
      <c r="R48" s="97">
        <v>2.4719798221991698</v>
      </c>
      <c r="S48" s="98">
        <v>0.80294958372285197</v>
      </c>
      <c r="T48" s="99">
        <v>0.46952647027160999</v>
      </c>
      <c r="U48" s="101"/>
      <c r="V48" s="104"/>
      <c r="W48" s="104"/>
      <c r="X48" s="105"/>
      <c r="Y48" s="100"/>
      <c r="Z48" s="100"/>
      <c r="AA48" s="100"/>
      <c r="AB48" s="100"/>
      <c r="AC48" s="100"/>
      <c r="AD48" s="100"/>
      <c r="AE48" s="100"/>
      <c r="AF48" s="100"/>
      <c r="AG48" s="100"/>
      <c r="AH48" s="100"/>
      <c r="AI48" s="100"/>
      <c r="AJ48" s="100"/>
      <c r="AK48" s="100"/>
      <c r="AL48" s="100"/>
      <c r="AM48" s="100"/>
      <c r="AN48" s="100"/>
      <c r="AO48" s="100"/>
      <c r="AP48" s="100"/>
    </row>
    <row r="49" spans="1:42" x14ac:dyDescent="0.25">
      <c r="A49" s="10" t="s">
        <v>50</v>
      </c>
      <c r="B49" s="68">
        <v>2</v>
      </c>
      <c r="C49" s="98">
        <v>2.32988608922407</v>
      </c>
      <c r="D49" s="97">
        <v>9.66283032057033E-2</v>
      </c>
      <c r="E49" s="98">
        <v>83.342138632295203</v>
      </c>
      <c r="F49" s="97">
        <v>2.1487729135742502</v>
      </c>
      <c r="G49" s="98">
        <v>77.577850530553107</v>
      </c>
      <c r="H49" s="97">
        <v>2.12222076125158</v>
      </c>
      <c r="I49" s="98">
        <v>4.5461923276021299</v>
      </c>
      <c r="J49" s="97">
        <v>1.1103692463266499</v>
      </c>
      <c r="K49" s="98">
        <v>15.806825304689299</v>
      </c>
      <c r="L49" s="97">
        <v>2.12310464967068</v>
      </c>
      <c r="M49" s="98">
        <v>15.2067387954646</v>
      </c>
      <c r="N49" s="97">
        <v>2.2792523534000302</v>
      </c>
      <c r="O49" s="98">
        <v>5.7912255652287801</v>
      </c>
      <c r="P49" s="97">
        <v>1.3110118315269099</v>
      </c>
      <c r="Q49" s="98">
        <v>12.7713789444774</v>
      </c>
      <c r="R49" s="97">
        <v>1.99786986482774</v>
      </c>
      <c r="S49" s="98">
        <v>2.7586162897608402</v>
      </c>
      <c r="T49" s="99">
        <v>0.89237211426199503</v>
      </c>
      <c r="U49" s="101"/>
      <c r="V49" s="104"/>
      <c r="W49" s="104"/>
      <c r="X49" s="105"/>
      <c r="Y49" s="100"/>
      <c r="Z49" s="100"/>
      <c r="AA49" s="100"/>
      <c r="AB49" s="100"/>
      <c r="AC49" s="100"/>
      <c r="AD49" s="100"/>
      <c r="AE49" s="100"/>
      <c r="AF49" s="100"/>
      <c r="AG49" s="100"/>
      <c r="AH49" s="100"/>
      <c r="AI49" s="100"/>
      <c r="AJ49" s="100"/>
      <c r="AK49" s="100"/>
      <c r="AL49" s="100"/>
      <c r="AM49" s="100"/>
      <c r="AN49" s="100"/>
      <c r="AO49" s="100"/>
      <c r="AP49" s="100"/>
    </row>
    <row r="50" spans="1:42" x14ac:dyDescent="0.25">
      <c r="A50" s="6" t="s">
        <v>51</v>
      </c>
      <c r="B50" s="68">
        <v>2</v>
      </c>
      <c r="C50" s="98">
        <v>2.1044541293358101</v>
      </c>
      <c r="D50" s="97">
        <v>0.11063696209056099</v>
      </c>
      <c r="E50" s="98">
        <v>87.382307707148996</v>
      </c>
      <c r="F50" s="97">
        <v>2.3956671199178001</v>
      </c>
      <c r="G50" s="98">
        <v>67.190857653401693</v>
      </c>
      <c r="H50" s="97">
        <v>3.20669331820771</v>
      </c>
      <c r="I50" s="98">
        <v>2.7298218997386701</v>
      </c>
      <c r="J50" s="97">
        <v>1.2409808311203301</v>
      </c>
      <c r="K50" s="98">
        <v>33.017936729438098</v>
      </c>
      <c r="L50" s="97">
        <v>3.42774187950093</v>
      </c>
      <c r="M50" s="98">
        <v>7.7437441029242899</v>
      </c>
      <c r="N50" s="97">
        <v>2.0821278862946802</v>
      </c>
      <c r="O50" s="98">
        <v>3.1669084164444499</v>
      </c>
      <c r="P50" s="97">
        <v>1.3244143705070499</v>
      </c>
      <c r="Q50" s="98">
        <v>9.6452442187032705</v>
      </c>
      <c r="R50" s="97">
        <v>2.3416154675770802</v>
      </c>
      <c r="S50" s="98">
        <v>2.7800860105674299</v>
      </c>
      <c r="T50" s="99">
        <v>1.2629006400428899</v>
      </c>
      <c r="U50" s="101"/>
      <c r="V50" s="104"/>
      <c r="W50" s="104"/>
      <c r="X50" s="105"/>
      <c r="Y50" s="100"/>
      <c r="Z50" s="100"/>
      <c r="AA50" s="100"/>
      <c r="AB50" s="100"/>
      <c r="AC50" s="100"/>
      <c r="AD50" s="100"/>
      <c r="AE50" s="100"/>
      <c r="AF50" s="100"/>
      <c r="AG50" s="100"/>
      <c r="AH50" s="100"/>
      <c r="AI50" s="100"/>
      <c r="AJ50" s="100"/>
      <c r="AK50" s="100"/>
      <c r="AL50" s="100"/>
      <c r="AM50" s="100"/>
      <c r="AN50" s="100"/>
      <c r="AO50" s="100"/>
      <c r="AP50" s="100"/>
    </row>
    <row r="51" spans="1:42" x14ac:dyDescent="0.25">
      <c r="A51" s="12" t="s">
        <v>52</v>
      </c>
      <c r="B51" s="68">
        <v>2</v>
      </c>
      <c r="C51" s="98">
        <v>3.3493495400170299</v>
      </c>
      <c r="D51" s="97">
        <v>0.116250418449192</v>
      </c>
      <c r="E51" s="98">
        <v>93.873799920902101</v>
      </c>
      <c r="F51" s="97">
        <v>1.8384850692711401</v>
      </c>
      <c r="G51" s="98">
        <v>86.962668550001894</v>
      </c>
      <c r="H51" s="97">
        <v>2.18170575536984</v>
      </c>
      <c r="I51" s="98">
        <v>2.8895855371009098</v>
      </c>
      <c r="J51" s="97">
        <v>1.1348118224207</v>
      </c>
      <c r="K51" s="98">
        <v>64.165023642519301</v>
      </c>
      <c r="L51" s="97">
        <v>3.4447977859702301</v>
      </c>
      <c r="M51" s="98">
        <v>23.881116712093998</v>
      </c>
      <c r="N51" s="97">
        <v>2.8778197030101</v>
      </c>
      <c r="O51" s="98">
        <v>38.068696158090901</v>
      </c>
      <c r="P51" s="97">
        <v>3.4469565891567902</v>
      </c>
      <c r="Q51" s="98">
        <v>28.2792414471628</v>
      </c>
      <c r="R51" s="97">
        <v>3.2022939105716701</v>
      </c>
      <c r="S51" s="98">
        <v>1.1121791215449199</v>
      </c>
      <c r="T51" s="99">
        <v>0.66044285633483302</v>
      </c>
      <c r="U51" s="101"/>
      <c r="V51" s="104"/>
      <c r="W51" s="104"/>
      <c r="X51" s="105"/>
      <c r="Y51" s="100"/>
      <c r="Z51" s="100"/>
      <c r="AA51" s="100"/>
      <c r="AB51" s="100"/>
      <c r="AC51" s="100"/>
      <c r="AD51" s="100"/>
      <c r="AE51" s="100"/>
      <c r="AF51" s="100"/>
      <c r="AG51" s="100"/>
      <c r="AH51" s="100"/>
      <c r="AI51" s="100"/>
      <c r="AJ51" s="100"/>
      <c r="AK51" s="100"/>
      <c r="AL51" s="100"/>
      <c r="AM51" s="100"/>
      <c r="AN51" s="100"/>
      <c r="AO51" s="100"/>
      <c r="AP51" s="100"/>
    </row>
    <row r="52" spans="1:42" x14ac:dyDescent="0.25">
      <c r="A52" s="10" t="s">
        <v>53</v>
      </c>
      <c r="B52" s="68">
        <v>2</v>
      </c>
      <c r="C52" s="98">
        <v>2.5172205099540101</v>
      </c>
      <c r="D52" s="97">
        <v>0.14273188001322801</v>
      </c>
      <c r="E52" s="98">
        <v>86.774539781212397</v>
      </c>
      <c r="F52" s="97">
        <v>2.4567021501041602</v>
      </c>
      <c r="G52" s="98">
        <v>67.9939415780037</v>
      </c>
      <c r="H52" s="97">
        <v>2.3257012709507299</v>
      </c>
      <c r="I52" s="98">
        <v>5.79018736091738</v>
      </c>
      <c r="J52" s="97">
        <v>0.22824965842521799</v>
      </c>
      <c r="K52" s="98">
        <v>40.686194267006996</v>
      </c>
      <c r="L52" s="97">
        <v>3.0593406531988698</v>
      </c>
      <c r="M52" s="98">
        <v>11.617080405914001</v>
      </c>
      <c r="N52" s="97">
        <v>0.45728891028273899</v>
      </c>
      <c r="O52" s="98">
        <v>39.2392692271114</v>
      </c>
      <c r="P52" s="97">
        <v>1.5211148802799599</v>
      </c>
      <c r="Q52" s="98">
        <v>7.6583092245973097</v>
      </c>
      <c r="R52" s="97">
        <v>0.29802624839006198</v>
      </c>
      <c r="S52" s="98">
        <v>1.0797449336476299</v>
      </c>
      <c r="T52" s="99">
        <v>4.6395408336908403E-2</v>
      </c>
      <c r="U52" s="101"/>
      <c r="V52" s="104"/>
      <c r="W52" s="104"/>
      <c r="X52" s="105"/>
      <c r="Y52" s="100"/>
      <c r="Z52" s="100"/>
      <c r="AA52" s="100"/>
      <c r="AB52" s="100"/>
      <c r="AC52" s="100"/>
      <c r="AD52" s="100"/>
      <c r="AE52" s="100"/>
      <c r="AF52" s="100"/>
      <c r="AG52" s="100"/>
      <c r="AH52" s="100"/>
      <c r="AI52" s="100"/>
      <c r="AJ52" s="100"/>
      <c r="AK52" s="100"/>
      <c r="AL52" s="100"/>
      <c r="AM52" s="100"/>
      <c r="AN52" s="100"/>
      <c r="AO52" s="100"/>
      <c r="AP52" s="100"/>
    </row>
    <row r="53" spans="1:42" x14ac:dyDescent="0.25">
      <c r="A53" s="10" t="s">
        <v>54</v>
      </c>
      <c r="B53" s="68">
        <v>2</v>
      </c>
      <c r="C53" s="98">
        <v>1.5539113031749801</v>
      </c>
      <c r="D53" s="97">
        <v>8.5422557772689298E-2</v>
      </c>
      <c r="E53" s="98">
        <v>74.916133121371004</v>
      </c>
      <c r="F53" s="97">
        <v>2.7428793790185999</v>
      </c>
      <c r="G53" s="98">
        <v>16.589564261805499</v>
      </c>
      <c r="H53" s="97">
        <v>2.3860509545119002</v>
      </c>
      <c r="I53" s="98">
        <v>1.47301169236653</v>
      </c>
      <c r="J53" s="97">
        <v>0.77564874034423403</v>
      </c>
      <c r="K53" s="98">
        <v>15.849098588362599</v>
      </c>
      <c r="L53" s="97">
        <v>2.4625632886492599</v>
      </c>
      <c r="M53" s="98">
        <v>4.2976296832746401</v>
      </c>
      <c r="N53" s="97">
        <v>0.94097420029757095</v>
      </c>
      <c r="O53" s="98">
        <v>30.0034595464044</v>
      </c>
      <c r="P53" s="97">
        <v>2.9652177841609202</v>
      </c>
      <c r="Q53" s="98">
        <v>15.5120269368362</v>
      </c>
      <c r="R53" s="97">
        <v>2.6873807590862699</v>
      </c>
      <c r="S53" s="98">
        <v>3.5264065427779401</v>
      </c>
      <c r="T53" s="99">
        <v>1.23345183753489</v>
      </c>
      <c r="U53" s="101"/>
      <c r="V53" s="104"/>
      <c r="W53" s="104"/>
      <c r="X53" s="105"/>
      <c r="Y53" s="100"/>
      <c r="Z53" s="100"/>
      <c r="AA53" s="100"/>
      <c r="AB53" s="100"/>
      <c r="AC53" s="100"/>
      <c r="AD53" s="100"/>
      <c r="AE53" s="100"/>
      <c r="AF53" s="100"/>
      <c r="AG53" s="100"/>
      <c r="AH53" s="100"/>
      <c r="AI53" s="100"/>
      <c r="AJ53" s="100"/>
      <c r="AK53" s="100"/>
      <c r="AL53" s="100"/>
      <c r="AM53" s="100"/>
      <c r="AN53" s="100"/>
      <c r="AO53" s="100"/>
      <c r="AP53" s="100"/>
    </row>
    <row r="54" spans="1:42" x14ac:dyDescent="0.25">
      <c r="A54" s="10" t="s">
        <v>55</v>
      </c>
      <c r="B54" s="68">
        <v>2</v>
      </c>
      <c r="C54" s="98">
        <v>2.0412921686227699</v>
      </c>
      <c r="D54" s="97">
        <v>0.118470663581659</v>
      </c>
      <c r="E54" s="98">
        <v>82.305275293960506</v>
      </c>
      <c r="F54" s="97">
        <v>3.0943109188932501</v>
      </c>
      <c r="G54" s="98">
        <v>51.093052103548096</v>
      </c>
      <c r="H54" s="97">
        <v>3.97599711500213</v>
      </c>
      <c r="I54" s="98">
        <v>4.3717396389663596</v>
      </c>
      <c r="J54" s="97">
        <v>1.5560931811429699</v>
      </c>
      <c r="K54" s="98">
        <v>19.206013267265401</v>
      </c>
      <c r="L54" s="97">
        <v>3.2505080786974898</v>
      </c>
      <c r="M54" s="98">
        <v>8.3863277931459592</v>
      </c>
      <c r="N54" s="97">
        <v>2.1853523277421001</v>
      </c>
      <c r="O54" s="98">
        <v>18.4145549885612</v>
      </c>
      <c r="P54" s="97">
        <v>2.7391491126540899</v>
      </c>
      <c r="Q54" s="98">
        <v>17.7150781403328</v>
      </c>
      <c r="R54" s="97">
        <v>2.65625740804101</v>
      </c>
      <c r="S54" s="98">
        <v>2.8347468813732601</v>
      </c>
      <c r="T54" s="99">
        <v>1.0914812088674299</v>
      </c>
      <c r="U54" s="101"/>
      <c r="V54" s="104"/>
      <c r="W54" s="104"/>
      <c r="X54" s="105"/>
      <c r="Y54" s="100"/>
      <c r="Z54" s="100"/>
      <c r="AA54" s="100"/>
      <c r="AB54" s="100"/>
      <c r="AC54" s="100"/>
      <c r="AD54" s="100"/>
      <c r="AE54" s="100"/>
      <c r="AF54" s="100"/>
      <c r="AG54" s="100"/>
      <c r="AH54" s="100"/>
      <c r="AI54" s="100"/>
      <c r="AJ54" s="100"/>
      <c r="AK54" s="100"/>
      <c r="AL54" s="100"/>
      <c r="AM54" s="100"/>
      <c r="AN54" s="100"/>
      <c r="AO54" s="100"/>
      <c r="AP54" s="100"/>
    </row>
    <row r="55" spans="1:42" x14ac:dyDescent="0.25">
      <c r="A55" s="10" t="s">
        <v>56</v>
      </c>
      <c r="B55" s="68">
        <v>2</v>
      </c>
      <c r="C55" s="98">
        <v>2.7361281450892401</v>
      </c>
      <c r="D55" s="97">
        <v>0.145419822279337</v>
      </c>
      <c r="E55" s="98">
        <v>77.044522609223506</v>
      </c>
      <c r="F55" s="97">
        <v>2.87883939620014</v>
      </c>
      <c r="G55" s="98">
        <v>57.422319141163598</v>
      </c>
      <c r="H55" s="97">
        <v>3.1967501558184499</v>
      </c>
      <c r="I55" s="98">
        <v>12.5170703171159</v>
      </c>
      <c r="J55" s="97">
        <v>2.1207895292603598</v>
      </c>
      <c r="K55" s="98">
        <v>46.701276707820597</v>
      </c>
      <c r="L55" s="97">
        <v>3.1522158227638299</v>
      </c>
      <c r="M55" s="98">
        <v>26.674932416478502</v>
      </c>
      <c r="N55" s="97">
        <v>3.0420682787187401</v>
      </c>
      <c r="O55" s="98">
        <v>24.2809340460961</v>
      </c>
      <c r="P55" s="97">
        <v>2.4556274847398001</v>
      </c>
      <c r="Q55" s="98">
        <v>17.9715073307339</v>
      </c>
      <c r="R55" s="97">
        <v>2.52511868677442</v>
      </c>
      <c r="S55" s="98">
        <v>5.52842871288399</v>
      </c>
      <c r="T55" s="99">
        <v>1.47350034861584</v>
      </c>
      <c r="U55" s="101"/>
      <c r="V55" s="104"/>
      <c r="W55" s="104"/>
      <c r="X55" s="105"/>
      <c r="Y55" s="100"/>
      <c r="Z55" s="100"/>
      <c r="AA55" s="100"/>
      <c r="AB55" s="100"/>
      <c r="AC55" s="100"/>
      <c r="AD55" s="100"/>
      <c r="AE55" s="100"/>
      <c r="AF55" s="100"/>
      <c r="AG55" s="100"/>
      <c r="AH55" s="100"/>
      <c r="AI55" s="100"/>
      <c r="AJ55" s="100"/>
      <c r="AK55" s="100"/>
      <c r="AL55" s="100"/>
      <c r="AM55" s="100"/>
      <c r="AN55" s="100"/>
      <c r="AO55" s="100"/>
      <c r="AP55" s="100"/>
    </row>
    <row r="56" spans="1:42" x14ac:dyDescent="0.25">
      <c r="A56" s="10" t="s">
        <v>57</v>
      </c>
      <c r="B56" s="68">
        <v>2</v>
      </c>
      <c r="C56" s="98">
        <v>1.49120992675453</v>
      </c>
      <c r="D56" s="97">
        <v>8.0507855786437696E-2</v>
      </c>
      <c r="E56" s="98">
        <v>54.563309678578101</v>
      </c>
      <c r="F56" s="97">
        <v>3.3010112346884202</v>
      </c>
      <c r="G56" s="98">
        <v>50.346101361669596</v>
      </c>
      <c r="H56" s="97">
        <v>3.2024953627767299</v>
      </c>
      <c r="I56" s="98">
        <v>1.24104223988674</v>
      </c>
      <c r="J56" s="97">
        <v>0.76333715622162102</v>
      </c>
      <c r="K56" s="98">
        <v>17.758155476720301</v>
      </c>
      <c r="L56" s="97">
        <v>2.3243446200776301</v>
      </c>
      <c r="M56" s="98">
        <v>4.8142773221733899</v>
      </c>
      <c r="N56" s="97">
        <v>1.4262753363866501</v>
      </c>
      <c r="O56" s="98">
        <v>0.92034964833960398</v>
      </c>
      <c r="P56" s="97">
        <v>0.47682365116072201</v>
      </c>
      <c r="Q56" s="98">
        <v>3.52493725391188</v>
      </c>
      <c r="R56" s="97">
        <v>1.22149493354809</v>
      </c>
      <c r="S56" s="98">
        <v>1.9537308247053999</v>
      </c>
      <c r="T56" s="99">
        <v>0.94248469485609898</v>
      </c>
      <c r="U56" s="101"/>
      <c r="V56" s="104"/>
      <c r="W56" s="104"/>
      <c r="X56" s="105"/>
      <c r="Y56" s="100"/>
      <c r="Z56" s="100"/>
      <c r="AA56" s="100"/>
      <c r="AB56" s="100"/>
      <c r="AC56" s="100"/>
      <c r="AD56" s="100"/>
      <c r="AE56" s="100"/>
      <c r="AF56" s="100"/>
      <c r="AG56" s="100"/>
      <c r="AH56" s="100"/>
      <c r="AI56" s="100"/>
      <c r="AJ56" s="100"/>
      <c r="AK56" s="100"/>
      <c r="AL56" s="100"/>
      <c r="AM56" s="100"/>
      <c r="AN56" s="100"/>
      <c r="AO56" s="100"/>
      <c r="AP56" s="100"/>
    </row>
    <row r="57" spans="1:42" x14ac:dyDescent="0.25">
      <c r="A57" s="10" t="s">
        <v>58</v>
      </c>
      <c r="B57" s="68">
        <v>2</v>
      </c>
      <c r="C57" s="98">
        <v>1.89283298333137</v>
      </c>
      <c r="D57" s="97">
        <v>0.11502219425214</v>
      </c>
      <c r="E57" s="98">
        <v>59.023371357470602</v>
      </c>
      <c r="F57" s="97">
        <v>4.3519152585271996</v>
      </c>
      <c r="G57" s="98">
        <v>48.034513060960698</v>
      </c>
      <c r="H57" s="97">
        <v>4.1255863850152599</v>
      </c>
      <c r="I57" s="98">
        <v>11.7030543767215</v>
      </c>
      <c r="J57" s="97">
        <v>2.8336024789343299</v>
      </c>
      <c r="K57" s="98">
        <v>28.184370118165599</v>
      </c>
      <c r="L57" s="97">
        <v>4.4407401249049698</v>
      </c>
      <c r="M57" s="98">
        <v>7.0276161671701702</v>
      </c>
      <c r="N57" s="97">
        <v>2.1750270531831699</v>
      </c>
      <c r="O57" s="98">
        <v>22.515908541255101</v>
      </c>
      <c r="P57" s="97">
        <v>4.1632347938695098</v>
      </c>
      <c r="Q57" s="98">
        <v>5.1277856695967303</v>
      </c>
      <c r="R57" s="97">
        <v>2.0318130118035702</v>
      </c>
      <c r="S57" s="98">
        <v>0.94461049386655405</v>
      </c>
      <c r="T57" s="99">
        <v>0.66980940526071997</v>
      </c>
      <c r="U57" s="101"/>
      <c r="V57" s="104"/>
      <c r="W57" s="104"/>
      <c r="X57" s="105"/>
      <c r="Y57" s="100"/>
      <c r="Z57" s="100"/>
      <c r="AA57" s="100"/>
      <c r="AB57" s="100"/>
      <c r="AC57" s="100"/>
      <c r="AD57" s="100"/>
      <c r="AE57" s="100"/>
      <c r="AF57" s="100"/>
      <c r="AG57" s="100"/>
      <c r="AH57" s="100"/>
      <c r="AI57" s="100"/>
      <c r="AJ57" s="100"/>
      <c r="AK57" s="100"/>
      <c r="AL57" s="100"/>
      <c r="AM57" s="100"/>
      <c r="AN57" s="100"/>
      <c r="AO57" s="100"/>
      <c r="AP57" s="100"/>
    </row>
    <row r="58" spans="1:42" x14ac:dyDescent="0.25">
      <c r="A58" s="10" t="s">
        <v>59</v>
      </c>
      <c r="B58" s="68">
        <v>2</v>
      </c>
      <c r="C58" s="98">
        <v>2.0494216468144999</v>
      </c>
      <c r="D58" s="97">
        <v>0.136828705471434</v>
      </c>
      <c r="E58" s="98">
        <v>67.060869289360099</v>
      </c>
      <c r="F58" s="97">
        <v>3.4377226924620201</v>
      </c>
      <c r="G58" s="98">
        <v>60.392175247908199</v>
      </c>
      <c r="H58" s="97">
        <v>3.4626897570280599</v>
      </c>
      <c r="I58" s="98">
        <v>3.9822338762889902</v>
      </c>
      <c r="J58" s="97">
        <v>1.56576976176097</v>
      </c>
      <c r="K58" s="98">
        <v>21.839601934782699</v>
      </c>
      <c r="L58" s="97">
        <v>2.6439886161114701</v>
      </c>
      <c r="M58" s="98">
        <v>15.3856225917689</v>
      </c>
      <c r="N58" s="97">
        <v>2.4662270014022001</v>
      </c>
      <c r="O58" s="98">
        <v>5.4664564119462504</v>
      </c>
      <c r="P58" s="97">
        <v>1.63363765257029</v>
      </c>
      <c r="Q58" s="98">
        <v>11.971424182445601</v>
      </c>
      <c r="R58" s="97">
        <v>2.35472855088166</v>
      </c>
      <c r="S58" s="98">
        <v>4.1691808771797403</v>
      </c>
      <c r="T58" s="99">
        <v>1.61025990881453</v>
      </c>
      <c r="U58" s="101"/>
      <c r="V58" s="104"/>
      <c r="W58" s="104"/>
      <c r="X58" s="105"/>
      <c r="Y58" s="100"/>
      <c r="Z58" s="100"/>
      <c r="AA58" s="100"/>
      <c r="AB58" s="100"/>
      <c r="AC58" s="100"/>
      <c r="AD58" s="100"/>
      <c r="AE58" s="100"/>
      <c r="AF58" s="100"/>
      <c r="AG58" s="100"/>
      <c r="AH58" s="100"/>
      <c r="AI58" s="100"/>
      <c r="AJ58" s="100"/>
      <c r="AK58" s="100"/>
      <c r="AL58" s="100"/>
      <c r="AM58" s="100"/>
      <c r="AN58" s="100"/>
      <c r="AO58" s="100"/>
      <c r="AP58" s="100"/>
    </row>
    <row r="59" spans="1:42" x14ac:dyDescent="0.25">
      <c r="A59" s="10" t="s">
        <v>60</v>
      </c>
      <c r="B59" s="68">
        <v>2</v>
      </c>
      <c r="C59" s="98">
        <v>3.1482433853669298</v>
      </c>
      <c r="D59" s="97">
        <v>0.109368834810407</v>
      </c>
      <c r="E59" s="98">
        <v>88.803209966871904</v>
      </c>
      <c r="F59" s="97">
        <v>2.9897623515023901</v>
      </c>
      <c r="G59" s="98">
        <v>86.739893778016395</v>
      </c>
      <c r="H59" s="97">
        <v>2.9330083195257499</v>
      </c>
      <c r="I59" s="98">
        <v>5.64251117189505</v>
      </c>
      <c r="J59" s="97">
        <v>1.6973904974660601</v>
      </c>
      <c r="K59" s="98">
        <v>64.257445137263204</v>
      </c>
      <c r="L59" s="97">
        <v>4.5610937863480503</v>
      </c>
      <c r="M59" s="98">
        <v>17.0859407357793</v>
      </c>
      <c r="N59" s="97">
        <v>3.6089084056064298</v>
      </c>
      <c r="O59" s="98">
        <v>17.421602918967199</v>
      </c>
      <c r="P59" s="97">
        <v>3.02428997575152</v>
      </c>
      <c r="Q59" s="98">
        <v>21.71375278496</v>
      </c>
      <c r="R59" s="97">
        <v>3.6548497289009498</v>
      </c>
      <c r="S59" s="98">
        <v>8.0189634814111397</v>
      </c>
      <c r="T59" s="99">
        <v>2.03644159790512</v>
      </c>
      <c r="U59" s="101"/>
      <c r="V59" s="104"/>
      <c r="W59" s="104"/>
      <c r="X59" s="105"/>
      <c r="Y59" s="100"/>
      <c r="Z59" s="100"/>
      <c r="AA59" s="100"/>
      <c r="AB59" s="100"/>
      <c r="AC59" s="100"/>
      <c r="AD59" s="100"/>
      <c r="AE59" s="100"/>
      <c r="AF59" s="100"/>
      <c r="AG59" s="100"/>
      <c r="AH59" s="100"/>
      <c r="AI59" s="100"/>
      <c r="AJ59" s="100"/>
      <c r="AK59" s="100"/>
      <c r="AL59" s="100"/>
      <c r="AM59" s="100"/>
      <c r="AN59" s="100"/>
      <c r="AO59" s="100"/>
      <c r="AP59" s="100"/>
    </row>
    <row r="60" spans="1:42" x14ac:dyDescent="0.25">
      <c r="A60" s="10" t="s">
        <v>61</v>
      </c>
      <c r="B60" s="68">
        <v>2</v>
      </c>
      <c r="C60" s="98">
        <v>2.0121822753470799</v>
      </c>
      <c r="D60" s="97">
        <v>0.136977968525545</v>
      </c>
      <c r="E60" s="98">
        <v>81.2762482782625</v>
      </c>
      <c r="F60" s="97">
        <v>4.37561155432343</v>
      </c>
      <c r="G60" s="98">
        <v>53.697583883885201</v>
      </c>
      <c r="H60" s="97">
        <v>5.67707688143647</v>
      </c>
      <c r="I60" s="98">
        <v>2.2546872132383</v>
      </c>
      <c r="J60" s="97">
        <v>0.71011997643189595</v>
      </c>
      <c r="K60" s="98">
        <v>29.518678759818101</v>
      </c>
      <c r="L60" s="97">
        <v>5.01643278802376</v>
      </c>
      <c r="M60" s="98">
        <v>6.1221335136998798</v>
      </c>
      <c r="N60" s="97">
        <v>2.0096920520166601</v>
      </c>
      <c r="O60" s="98">
        <v>7.5265902938835199</v>
      </c>
      <c r="P60" s="97">
        <v>2.1070291888333998</v>
      </c>
      <c r="Q60" s="98">
        <v>4.9314331005047602</v>
      </c>
      <c r="R60" s="97">
        <v>1.3755314662320699</v>
      </c>
      <c r="S60" s="98">
        <v>8.4762590560842508</v>
      </c>
      <c r="T60" s="99">
        <v>3.3017584627180101</v>
      </c>
      <c r="U60" s="101"/>
      <c r="V60" s="104"/>
      <c r="W60" s="104"/>
      <c r="X60" s="105"/>
      <c r="Y60" s="100"/>
      <c r="Z60" s="100"/>
      <c r="AA60" s="100"/>
      <c r="AB60" s="100"/>
      <c r="AC60" s="100"/>
      <c r="AD60" s="100"/>
      <c r="AE60" s="100"/>
      <c r="AF60" s="100"/>
      <c r="AG60" s="100"/>
      <c r="AH60" s="100"/>
      <c r="AI60" s="100"/>
      <c r="AJ60" s="100"/>
      <c r="AK60" s="100"/>
      <c r="AL60" s="100"/>
      <c r="AM60" s="100"/>
      <c r="AN60" s="100"/>
      <c r="AO60" s="100"/>
      <c r="AP60" s="100"/>
    </row>
    <row r="61" spans="1:42" x14ac:dyDescent="0.25">
      <c r="A61" s="6" t="s">
        <v>62</v>
      </c>
      <c r="B61" s="68">
        <v>2</v>
      </c>
      <c r="C61" s="98">
        <v>3.8862636676675</v>
      </c>
      <c r="D61" s="97">
        <v>0.13786878124590901</v>
      </c>
      <c r="E61" s="98">
        <v>90.355778499709601</v>
      </c>
      <c r="F61" s="97">
        <v>2.1162839850275099</v>
      </c>
      <c r="G61" s="98">
        <v>85.832789705442906</v>
      </c>
      <c r="H61" s="97">
        <v>2.6016450394595299</v>
      </c>
      <c r="I61" s="98">
        <v>12.2410430289593</v>
      </c>
      <c r="J61" s="97">
        <v>2.57552638130556</v>
      </c>
      <c r="K61" s="98">
        <v>69.571224534279395</v>
      </c>
      <c r="L61" s="97">
        <v>3.20626675487261</v>
      </c>
      <c r="M61" s="98">
        <v>24.8342012736308</v>
      </c>
      <c r="N61" s="97">
        <v>3.4585892733535899</v>
      </c>
      <c r="O61" s="98">
        <v>55.156774003531098</v>
      </c>
      <c r="P61" s="97">
        <v>3.63018039416664</v>
      </c>
      <c r="Q61" s="98">
        <v>35.450200936210003</v>
      </c>
      <c r="R61" s="97">
        <v>3.24094316985187</v>
      </c>
      <c r="S61" s="98">
        <v>13.758156752392599</v>
      </c>
      <c r="T61" s="97">
        <v>2.5562992340810098</v>
      </c>
      <c r="U61" s="101"/>
      <c r="V61" s="104"/>
      <c r="W61" s="104"/>
      <c r="X61" s="105"/>
      <c r="Y61" s="100"/>
      <c r="Z61" s="100"/>
      <c r="AA61" s="100"/>
      <c r="AB61" s="100"/>
      <c r="AC61" s="100"/>
      <c r="AD61" s="100"/>
      <c r="AE61" s="100"/>
      <c r="AF61" s="100"/>
      <c r="AG61" s="100"/>
      <c r="AH61" s="100"/>
      <c r="AI61" s="100"/>
      <c r="AJ61" s="100"/>
      <c r="AK61" s="100"/>
      <c r="AL61" s="100"/>
      <c r="AM61" s="100"/>
      <c r="AN61" s="100"/>
      <c r="AO61" s="100"/>
      <c r="AP61" s="100"/>
    </row>
    <row r="62" spans="1:42" x14ac:dyDescent="0.25">
      <c r="A62" s="10" t="s">
        <v>63</v>
      </c>
      <c r="B62" s="68">
        <v>2</v>
      </c>
      <c r="C62" s="98">
        <v>2.3470260720128602</v>
      </c>
      <c r="D62" s="97">
        <v>0.14608340473401199</v>
      </c>
      <c r="E62" s="98">
        <v>72.162128547511998</v>
      </c>
      <c r="F62" s="97">
        <v>2.9854319064833401</v>
      </c>
      <c r="G62" s="98">
        <v>53.580402961004197</v>
      </c>
      <c r="H62" s="97">
        <v>3.2267100822536201</v>
      </c>
      <c r="I62" s="98">
        <v>8.2910752926586309</v>
      </c>
      <c r="J62" s="97">
        <v>1.9943994776059399</v>
      </c>
      <c r="K62" s="98">
        <v>33.315934857478901</v>
      </c>
      <c r="L62" s="97">
        <v>3.0545035909103402</v>
      </c>
      <c r="M62" s="98">
        <v>20.424043305079898</v>
      </c>
      <c r="N62" s="97">
        <v>2.8354059302761598</v>
      </c>
      <c r="O62" s="98">
        <v>18.593621454731402</v>
      </c>
      <c r="P62" s="97">
        <v>2.6671465535335002</v>
      </c>
      <c r="Q62" s="98">
        <v>34.988772686388998</v>
      </c>
      <c r="R62" s="97">
        <v>3.45511160339891</v>
      </c>
      <c r="S62" s="98">
        <v>2.61179759721555</v>
      </c>
      <c r="T62" s="97">
        <v>1.1727567125134299</v>
      </c>
      <c r="U62" s="101"/>
      <c r="V62" s="104"/>
      <c r="W62" s="104"/>
      <c r="X62" s="105"/>
      <c r="Y62" s="100"/>
      <c r="Z62" s="100"/>
      <c r="AA62" s="100"/>
      <c r="AB62" s="100"/>
      <c r="AC62" s="100"/>
      <c r="AD62" s="100"/>
      <c r="AE62" s="100"/>
      <c r="AF62" s="100"/>
      <c r="AG62" s="100"/>
      <c r="AH62" s="100"/>
      <c r="AI62" s="100"/>
      <c r="AJ62" s="100"/>
      <c r="AK62" s="100"/>
      <c r="AL62" s="100"/>
      <c r="AM62" s="100"/>
      <c r="AN62" s="100"/>
      <c r="AO62" s="100"/>
      <c r="AP62" s="100"/>
    </row>
    <row r="63" spans="1:42" ht="13" x14ac:dyDescent="0.25">
      <c r="A63" s="14" t="s">
        <v>114</v>
      </c>
      <c r="B63" s="106">
        <v>2</v>
      </c>
      <c r="C63" s="15">
        <v>1.6670274951503301</v>
      </c>
      <c r="D63" s="16">
        <v>2.1896613647600299E-2</v>
      </c>
      <c r="E63" s="15">
        <v>64.521637208349603</v>
      </c>
      <c r="F63" s="16">
        <v>0.68353143906972402</v>
      </c>
      <c r="G63" s="15">
        <v>45.599556892443502</v>
      </c>
      <c r="H63" s="16">
        <v>0.71465530531391697</v>
      </c>
      <c r="I63" s="15">
        <v>2.8657600260449501</v>
      </c>
      <c r="J63" s="16">
        <v>0.25190215377423603</v>
      </c>
      <c r="K63" s="15">
        <v>20.405425125026198</v>
      </c>
      <c r="L63" s="16">
        <v>0.59627806127197902</v>
      </c>
      <c r="M63" s="15">
        <v>8.0491825478958798</v>
      </c>
      <c r="N63" s="16">
        <v>0.421477798552226</v>
      </c>
      <c r="O63" s="15">
        <v>12.143826873849401</v>
      </c>
      <c r="P63" s="16">
        <v>0.45705939204220403</v>
      </c>
      <c r="Q63" s="15">
        <v>8.3483507410523607</v>
      </c>
      <c r="R63" s="16">
        <v>0.40202588966868902</v>
      </c>
      <c r="S63" s="15">
        <v>2.8248052598495601</v>
      </c>
      <c r="T63" s="16">
        <v>0.26284386928605602</v>
      </c>
      <c r="U63" s="101"/>
      <c r="V63" s="104"/>
      <c r="W63" s="104"/>
      <c r="X63" s="105"/>
      <c r="Y63" s="100"/>
      <c r="Z63" s="100"/>
      <c r="AA63" s="100"/>
      <c r="AB63" s="100"/>
      <c r="AC63" s="100"/>
      <c r="AD63" s="100"/>
      <c r="AE63" s="100"/>
      <c r="AF63" s="100"/>
      <c r="AG63" s="100"/>
      <c r="AH63" s="100"/>
      <c r="AI63" s="100"/>
      <c r="AJ63" s="100"/>
      <c r="AK63" s="100"/>
      <c r="AL63" s="100"/>
      <c r="AM63" s="100"/>
      <c r="AN63" s="100"/>
      <c r="AO63" s="100"/>
      <c r="AP63" s="100"/>
    </row>
    <row r="64" spans="1:42" ht="13" x14ac:dyDescent="0.25">
      <c r="A64" s="18" t="s">
        <v>115</v>
      </c>
      <c r="B64" s="107">
        <v>2</v>
      </c>
      <c r="C64" s="19">
        <v>1.6686680630451201</v>
      </c>
      <c r="D64" s="20">
        <v>3.1443846177685399E-2</v>
      </c>
      <c r="E64" s="19">
        <v>62.379985147704801</v>
      </c>
      <c r="F64" s="20">
        <v>1.1040741812803001</v>
      </c>
      <c r="G64" s="19">
        <v>44.206859267033202</v>
      </c>
      <c r="H64" s="20">
        <v>1.1346644106980901</v>
      </c>
      <c r="I64" s="19">
        <v>1.7440320868766801</v>
      </c>
      <c r="J64" s="20">
        <v>0.35253043563798397</v>
      </c>
      <c r="K64" s="19">
        <v>20.1933944898771</v>
      </c>
      <c r="L64" s="20">
        <v>0.91157083698957297</v>
      </c>
      <c r="M64" s="19">
        <v>5.7058091191049298</v>
      </c>
      <c r="N64" s="20">
        <v>0.56940176038009604</v>
      </c>
      <c r="O64" s="19">
        <v>11.413609761029999</v>
      </c>
      <c r="P64" s="20">
        <v>0.67296524090813703</v>
      </c>
      <c r="Q64" s="19">
        <v>7.3779095780259096</v>
      </c>
      <c r="R64" s="20">
        <v>0.75611806141205595</v>
      </c>
      <c r="S64" s="19">
        <v>1.29319835473962</v>
      </c>
      <c r="T64" s="20">
        <v>0.27911619467382098</v>
      </c>
      <c r="U64" s="101"/>
      <c r="V64" s="104"/>
      <c r="W64" s="104"/>
      <c r="X64" s="105"/>
      <c r="Y64" s="100"/>
      <c r="Z64" s="100"/>
      <c r="AA64" s="100"/>
      <c r="AB64" s="100"/>
      <c r="AC64" s="100"/>
      <c r="AD64" s="100"/>
      <c r="AE64" s="100"/>
      <c r="AF64" s="100"/>
      <c r="AG64" s="100"/>
      <c r="AH64" s="100"/>
      <c r="AI64" s="100"/>
      <c r="AJ64" s="100"/>
      <c r="AK64" s="100"/>
      <c r="AL64" s="100"/>
      <c r="AM64" s="100"/>
      <c r="AN64" s="100"/>
      <c r="AO64" s="100"/>
      <c r="AP64" s="100"/>
    </row>
    <row r="65" spans="1:42" ht="13" x14ac:dyDescent="0.25">
      <c r="A65" s="22" t="s">
        <v>116</v>
      </c>
      <c r="B65" s="109">
        <v>2</v>
      </c>
      <c r="C65" s="23">
        <v>2.0718256770227299</v>
      </c>
      <c r="D65" s="24">
        <v>1.7305761880194E-2</v>
      </c>
      <c r="E65" s="23">
        <v>73.315846848890004</v>
      </c>
      <c r="F65" s="24">
        <v>0.43078682961946602</v>
      </c>
      <c r="G65" s="23">
        <v>56.117257183875303</v>
      </c>
      <c r="H65" s="24">
        <v>0.46871973824928997</v>
      </c>
      <c r="I65" s="23">
        <v>4.1983866671031498</v>
      </c>
      <c r="J65" s="24">
        <v>0.20566677176465001</v>
      </c>
      <c r="K65" s="23">
        <v>29.3657236928806</v>
      </c>
      <c r="L65" s="24">
        <v>0.435524892086468</v>
      </c>
      <c r="M65" s="23">
        <v>11.1756563159383</v>
      </c>
      <c r="N65" s="24">
        <v>0.31992184025510501</v>
      </c>
      <c r="O65" s="23">
        <v>14.316421708339201</v>
      </c>
      <c r="P65" s="24">
        <v>0.33028770934476798</v>
      </c>
      <c r="Q65" s="23">
        <v>14.3239757936178</v>
      </c>
      <c r="R65" s="24">
        <v>0.32918368955337302</v>
      </c>
      <c r="S65" s="23">
        <v>3.79928541905704</v>
      </c>
      <c r="T65" s="24">
        <v>0.199896271705087</v>
      </c>
      <c r="U65" s="101"/>
      <c r="V65" s="104"/>
      <c r="W65" s="104"/>
      <c r="X65" s="105"/>
      <c r="Y65" s="100"/>
      <c r="Z65" s="100"/>
      <c r="AA65" s="100"/>
      <c r="AB65" s="100"/>
      <c r="AC65" s="100"/>
      <c r="AD65" s="100"/>
      <c r="AE65" s="100"/>
      <c r="AF65" s="100"/>
      <c r="AG65" s="100"/>
      <c r="AH65" s="100"/>
      <c r="AI65" s="100"/>
      <c r="AJ65" s="100"/>
      <c r="AK65" s="100"/>
      <c r="AL65" s="100"/>
      <c r="AM65" s="100"/>
      <c r="AN65" s="100"/>
      <c r="AO65" s="100"/>
      <c r="AP65" s="100"/>
    </row>
    <row r="66" spans="1:42" x14ac:dyDescent="0.25">
      <c r="A66" s="26" t="s">
        <v>117</v>
      </c>
      <c r="B66" s="68">
        <v>2</v>
      </c>
      <c r="C66" s="7">
        <v>1.8925102672421601</v>
      </c>
      <c r="D66" s="8">
        <v>0.150154369780887</v>
      </c>
      <c r="E66" s="7">
        <v>89.017443638841698</v>
      </c>
      <c r="F66" s="8">
        <v>2.8863870620430601</v>
      </c>
      <c r="G66" s="7">
        <v>58.134083295769003</v>
      </c>
      <c r="H66" s="8">
        <v>6.5305263389748998</v>
      </c>
      <c r="I66" s="7">
        <v>0.689942378236855</v>
      </c>
      <c r="J66" s="8">
        <v>0.69089164566426098</v>
      </c>
      <c r="K66" s="7">
        <v>31.533299188690599</v>
      </c>
      <c r="L66" s="8">
        <v>5.7712253080949099</v>
      </c>
      <c r="M66" s="7">
        <v>11.656040211939001</v>
      </c>
      <c r="N66" s="8">
        <v>3.3824819063857401</v>
      </c>
      <c r="O66" s="7">
        <v>1.0545160760341601</v>
      </c>
      <c r="P66" s="8">
        <v>1.05393886964698</v>
      </c>
      <c r="Q66" s="7">
        <v>1.2483163521593501</v>
      </c>
      <c r="R66" s="8">
        <v>1.07098371092385</v>
      </c>
      <c r="S66" s="7">
        <v>0.89599948520829298</v>
      </c>
      <c r="T66" s="8">
        <v>0.73311558813583899</v>
      </c>
      <c r="U66" s="101"/>
      <c r="V66" s="104"/>
      <c r="W66" s="104"/>
      <c r="X66" s="105"/>
      <c r="Y66" s="100"/>
      <c r="Z66" s="100"/>
      <c r="AA66" s="100"/>
      <c r="AB66" s="100"/>
      <c r="AC66" s="100"/>
      <c r="AD66" s="100"/>
      <c r="AE66" s="100"/>
      <c r="AF66" s="100"/>
      <c r="AG66" s="100"/>
      <c r="AH66" s="100"/>
      <c r="AI66" s="100"/>
      <c r="AJ66" s="100"/>
      <c r="AK66" s="100"/>
      <c r="AL66" s="100"/>
      <c r="AM66" s="100"/>
      <c r="AN66" s="100"/>
      <c r="AO66" s="100"/>
      <c r="AP66" s="100"/>
    </row>
    <row r="67" spans="1:42" x14ac:dyDescent="0.25">
      <c r="A67" s="26" t="s">
        <v>118</v>
      </c>
      <c r="B67" s="68">
        <v>2</v>
      </c>
      <c r="C67" s="7">
        <v>1.83285842635875</v>
      </c>
      <c r="D67" s="8">
        <v>0.18531620805472099</v>
      </c>
      <c r="E67" s="7">
        <v>76.304103560482901</v>
      </c>
      <c r="F67" s="8">
        <v>6.1866122997503101</v>
      </c>
      <c r="G67" s="7">
        <v>64.107304709454596</v>
      </c>
      <c r="H67" s="8">
        <v>7.2698547374409204</v>
      </c>
      <c r="I67" s="7">
        <v>0</v>
      </c>
      <c r="J67" s="8">
        <v>0</v>
      </c>
      <c r="K67" s="7">
        <v>41.387882323092803</v>
      </c>
      <c r="L67" s="8">
        <v>7.0429221159994402</v>
      </c>
      <c r="M67" s="7">
        <v>8.3448036155747491</v>
      </c>
      <c r="N67" s="8">
        <v>3.95877951824765</v>
      </c>
      <c r="O67" s="7">
        <v>5.4628185157653997</v>
      </c>
      <c r="P67" s="8">
        <v>4.02847845961419</v>
      </c>
      <c r="Q67" s="7">
        <v>3.9633772836210999</v>
      </c>
      <c r="R67" s="8">
        <v>3.7381235618446298</v>
      </c>
      <c r="S67" s="7">
        <v>20.642539439555701</v>
      </c>
      <c r="T67" s="8">
        <v>6.5176007008148602</v>
      </c>
      <c r="U67" s="101"/>
      <c r="V67" s="104"/>
      <c r="W67" s="104"/>
      <c r="X67" s="105"/>
      <c r="Y67" s="100"/>
      <c r="Z67" s="100"/>
      <c r="AA67" s="100"/>
      <c r="AB67" s="100"/>
      <c r="AC67" s="100"/>
      <c r="AD67" s="100"/>
      <c r="AE67" s="100"/>
      <c r="AF67" s="100"/>
      <c r="AG67" s="100"/>
      <c r="AH67" s="100"/>
      <c r="AI67" s="100"/>
      <c r="AJ67" s="100"/>
      <c r="AK67" s="100"/>
      <c r="AL67" s="100"/>
      <c r="AM67" s="100"/>
      <c r="AN67" s="100"/>
      <c r="AO67" s="100"/>
      <c r="AP67" s="100"/>
    </row>
    <row r="68" spans="1:42" x14ac:dyDescent="0.25">
      <c r="A68" s="26" t="s">
        <v>119</v>
      </c>
      <c r="B68" s="68">
        <v>2</v>
      </c>
      <c r="C68" s="7">
        <v>1.8155689136648001</v>
      </c>
      <c r="D68" s="8">
        <v>0.186676573096029</v>
      </c>
      <c r="E68" s="7">
        <v>81.164388465066693</v>
      </c>
      <c r="F68" s="8">
        <v>4.8890076203837598</v>
      </c>
      <c r="G68" s="7">
        <v>58.711837851626697</v>
      </c>
      <c r="H68" s="8">
        <v>6.3515976534720302</v>
      </c>
      <c r="I68" s="7">
        <v>1.5512515290776501</v>
      </c>
      <c r="J68" s="8">
        <v>1.5365460322706099</v>
      </c>
      <c r="K68" s="7">
        <v>36.3308105385061</v>
      </c>
      <c r="L68" s="8">
        <v>6.0777375656313399</v>
      </c>
      <c r="M68" s="7">
        <v>5.9580453286972999</v>
      </c>
      <c r="N68" s="8">
        <v>2.97235222583349</v>
      </c>
      <c r="O68" s="7">
        <v>2.5056766069107401</v>
      </c>
      <c r="P68" s="8">
        <v>2.4884524453457</v>
      </c>
      <c r="Q68" s="7">
        <v>1.0729497650951001</v>
      </c>
      <c r="R68" s="8">
        <v>1.06804939644078</v>
      </c>
      <c r="S68" s="7">
        <v>0</v>
      </c>
      <c r="T68" s="8">
        <v>0</v>
      </c>
      <c r="U68" s="681"/>
      <c r="V68" s="682"/>
      <c r="W68" s="104"/>
      <c r="X68" s="105"/>
      <c r="Y68" s="100"/>
      <c r="Z68" s="100"/>
      <c r="AA68" s="100"/>
      <c r="AB68" s="100"/>
      <c r="AC68" s="100"/>
      <c r="AD68" s="100"/>
      <c r="AE68" s="100"/>
      <c r="AF68" s="100"/>
      <c r="AG68" s="100"/>
      <c r="AH68" s="100"/>
      <c r="AI68" s="100"/>
      <c r="AJ68" s="100"/>
      <c r="AK68" s="100"/>
      <c r="AL68" s="100"/>
      <c r="AM68" s="100"/>
      <c r="AN68" s="100"/>
      <c r="AO68" s="100"/>
      <c r="AP68" s="100"/>
    </row>
    <row r="69" spans="1:42" ht="13.5" customHeight="1" x14ac:dyDescent="0.25">
      <c r="A69" s="27" t="s">
        <v>120</v>
      </c>
      <c r="B69" s="78">
        <v>2</v>
      </c>
      <c r="C69" s="28">
        <v>0.91068990367811997</v>
      </c>
      <c r="D69" s="29">
        <v>0.123678224399183</v>
      </c>
      <c r="E69" s="28">
        <v>55.513497723876</v>
      </c>
      <c r="F69" s="29">
        <v>6.2807803983643602</v>
      </c>
      <c r="G69" s="28">
        <v>13.264267385976201</v>
      </c>
      <c r="H69" s="29">
        <v>4.4382740330992902</v>
      </c>
      <c r="I69" s="28">
        <v>1.2464724232312201</v>
      </c>
      <c r="J69" s="29">
        <v>1.2602466490474999</v>
      </c>
      <c r="K69" s="28">
        <v>7.9013878636430404</v>
      </c>
      <c r="L69" s="29">
        <v>3.2890121471932998</v>
      </c>
      <c r="M69" s="28">
        <v>4.7405686955509996</v>
      </c>
      <c r="N69" s="29">
        <v>2.8058783941896399</v>
      </c>
      <c r="O69" s="28">
        <v>1.2464724232312201</v>
      </c>
      <c r="P69" s="29">
        <v>1.2602466490474999</v>
      </c>
      <c r="Q69" s="28">
        <v>1.2464724232312201</v>
      </c>
      <c r="R69" s="29">
        <v>1.2602466490474999</v>
      </c>
      <c r="S69" s="28">
        <v>1.2464724232312201</v>
      </c>
      <c r="T69" s="29">
        <v>1.2602466490474999</v>
      </c>
      <c r="U69" s="683"/>
      <c r="V69" s="684"/>
      <c r="W69" s="110"/>
      <c r="X69" s="111"/>
      <c r="Y69" s="100"/>
      <c r="Z69" s="100"/>
      <c r="AA69" s="100"/>
      <c r="AB69" s="100"/>
      <c r="AC69" s="100"/>
      <c r="AD69" s="100"/>
      <c r="AE69" s="100"/>
      <c r="AF69" s="100"/>
      <c r="AG69" s="100"/>
      <c r="AH69" s="100"/>
      <c r="AI69" s="100"/>
      <c r="AJ69" s="100"/>
      <c r="AK69" s="100"/>
      <c r="AL69" s="100"/>
      <c r="AM69" s="100"/>
      <c r="AN69" s="100"/>
      <c r="AO69" s="100"/>
      <c r="AP69" s="100"/>
    </row>
    <row r="70" spans="1:42" x14ac:dyDescent="0.25">
      <c r="A70" s="31"/>
      <c r="B70" s="75"/>
      <c r="C70" s="3" t="s">
        <v>2246</v>
      </c>
      <c r="D70" s="4" t="s">
        <v>2247</v>
      </c>
      <c r="E70" s="3" t="s">
        <v>2248</v>
      </c>
      <c r="F70" s="4" t="s">
        <v>2249</v>
      </c>
      <c r="G70" s="3" t="s">
        <v>2250</v>
      </c>
      <c r="H70" s="4" t="s">
        <v>2251</v>
      </c>
      <c r="I70" s="3" t="s">
        <v>2252</v>
      </c>
      <c r="J70" s="4" t="s">
        <v>2253</v>
      </c>
      <c r="K70" s="3" t="s">
        <v>2254</v>
      </c>
      <c r="L70" s="4" t="s">
        <v>2255</v>
      </c>
      <c r="M70" s="3" t="s">
        <v>2256</v>
      </c>
      <c r="N70" s="4" t="s">
        <v>2257</v>
      </c>
      <c r="O70" s="3" t="s">
        <v>2258</v>
      </c>
      <c r="P70" s="4" t="s">
        <v>2259</v>
      </c>
      <c r="Q70" s="3" t="s">
        <v>2260</v>
      </c>
      <c r="R70" s="4" t="s">
        <v>2261</v>
      </c>
      <c r="S70" s="3" t="s">
        <v>2262</v>
      </c>
      <c r="T70" s="113" t="s">
        <v>2263</v>
      </c>
      <c r="U70" s="3" t="s">
        <v>2264</v>
      </c>
      <c r="V70" s="4" t="s">
        <v>2265</v>
      </c>
      <c r="W70" s="114" t="s">
        <v>2266</v>
      </c>
      <c r="X70" s="115" t="s">
        <v>2267</v>
      </c>
    </row>
    <row r="71" spans="1:42" x14ac:dyDescent="0.25">
      <c r="A71" s="10" t="s">
        <v>15</v>
      </c>
      <c r="B71" s="73">
        <v>1</v>
      </c>
      <c r="C71" s="7">
        <v>1.6675759606926599</v>
      </c>
      <c r="D71" s="8">
        <v>0.128268463919642</v>
      </c>
      <c r="E71" s="7">
        <v>67.053264736671807</v>
      </c>
      <c r="F71" s="8">
        <v>4.03425280926235</v>
      </c>
      <c r="G71" s="7">
        <v>59.276824086287398</v>
      </c>
      <c r="H71" s="8">
        <v>4.4378120282718498</v>
      </c>
      <c r="I71" s="7">
        <v>1.68649756315849</v>
      </c>
      <c r="J71" s="8">
        <v>1.20153045371165</v>
      </c>
      <c r="K71" s="7">
        <v>39.457193020244397</v>
      </c>
      <c r="L71" s="8">
        <v>4.3834514295124398</v>
      </c>
      <c r="M71" s="7">
        <v>5.5481214262438199</v>
      </c>
      <c r="N71" s="8">
        <v>1.97805884670356</v>
      </c>
      <c r="O71" s="7">
        <v>1.2534219392166099</v>
      </c>
      <c r="P71" s="8">
        <v>0.88841822796910097</v>
      </c>
      <c r="Q71" s="7">
        <v>1.2235233659781599</v>
      </c>
      <c r="R71" s="8">
        <v>0.791309380829749</v>
      </c>
      <c r="S71" s="7">
        <v>1.34828681484667</v>
      </c>
      <c r="T71" s="116">
        <v>0.96071227970153905</v>
      </c>
      <c r="U71" s="7">
        <v>5.9309673457390603E-3</v>
      </c>
      <c r="V71" s="8">
        <v>0.18790526227177001</v>
      </c>
      <c r="W71" s="117"/>
      <c r="X71" s="119"/>
    </row>
    <row r="72" spans="1:42" x14ac:dyDescent="0.25">
      <c r="A72" s="10" t="s">
        <v>19</v>
      </c>
      <c r="B72" s="73">
        <v>1</v>
      </c>
      <c r="C72" s="7">
        <v>1.29098562906157</v>
      </c>
      <c r="D72" s="8">
        <v>6.5467597660654894E-2</v>
      </c>
      <c r="E72" s="7">
        <v>63.0213946826903</v>
      </c>
      <c r="F72" s="8">
        <v>3.0640989847240698</v>
      </c>
      <c r="G72" s="7">
        <v>38.673383340254901</v>
      </c>
      <c r="H72" s="8">
        <v>3.1666166895350001</v>
      </c>
      <c r="I72" s="7">
        <v>0.37283864180512799</v>
      </c>
      <c r="J72" s="8">
        <v>0.37364409027741302</v>
      </c>
      <c r="K72" s="7">
        <v>24.056785070165802</v>
      </c>
      <c r="L72" s="8">
        <v>2.9471085156382602</v>
      </c>
      <c r="M72" s="7">
        <v>3.7557257172846299</v>
      </c>
      <c r="N72" s="8">
        <v>1.16441934319787</v>
      </c>
      <c r="O72" s="7">
        <v>0.37283864180512799</v>
      </c>
      <c r="P72" s="8">
        <v>0.37364409027741302</v>
      </c>
      <c r="Q72" s="7">
        <v>0.79567226359265997</v>
      </c>
      <c r="R72" s="8">
        <v>0.565294842346027</v>
      </c>
      <c r="S72" s="7">
        <v>1.7060391097180101</v>
      </c>
      <c r="T72" s="116">
        <v>1.0350527474093301</v>
      </c>
      <c r="U72" s="7">
        <v>-0.163410847099909</v>
      </c>
      <c r="V72" s="8">
        <v>0.10121660239383901</v>
      </c>
      <c r="W72" s="117"/>
      <c r="X72" s="119"/>
    </row>
    <row r="73" spans="1:42" ht="13" x14ac:dyDescent="0.25">
      <c r="A73" s="11" t="s">
        <v>21</v>
      </c>
      <c r="B73" s="73">
        <v>1</v>
      </c>
      <c r="C73" s="7">
        <v>1.02304938970297</v>
      </c>
      <c r="D73" s="8">
        <v>8.6939063129830296E-2</v>
      </c>
      <c r="E73" s="7">
        <v>49.707676286263698</v>
      </c>
      <c r="F73" s="8">
        <v>4.3706295889638103</v>
      </c>
      <c r="G73" s="7">
        <v>42.378837452763797</v>
      </c>
      <c r="H73" s="8">
        <v>4.6667142602806901</v>
      </c>
      <c r="I73" s="7">
        <v>0</v>
      </c>
      <c r="J73" s="8">
        <v>0</v>
      </c>
      <c r="K73" s="7">
        <v>9.2504797355153894</v>
      </c>
      <c r="L73" s="8">
        <v>2.3486076097327602</v>
      </c>
      <c r="M73" s="7">
        <v>2.33308134225449</v>
      </c>
      <c r="N73" s="8">
        <v>1.1769507777350601</v>
      </c>
      <c r="O73" s="7">
        <v>0</v>
      </c>
      <c r="P73" s="8">
        <v>0</v>
      </c>
      <c r="Q73" s="7">
        <v>0</v>
      </c>
      <c r="R73" s="8">
        <v>0</v>
      </c>
      <c r="S73" s="7">
        <v>0</v>
      </c>
      <c r="T73" s="116">
        <v>0</v>
      </c>
      <c r="U73" s="7">
        <v>-7.0202449503943901E-2</v>
      </c>
      <c r="V73" s="8">
        <v>0.13413945659408899</v>
      </c>
      <c r="W73" s="117"/>
      <c r="X73" s="119"/>
    </row>
    <row r="74" spans="1:42" x14ac:dyDescent="0.25">
      <c r="A74" s="10" t="s">
        <v>22</v>
      </c>
      <c r="B74" s="73">
        <v>1</v>
      </c>
      <c r="C74" s="7">
        <v>2.83071724534221</v>
      </c>
      <c r="D74" s="8">
        <v>0.12777305490395799</v>
      </c>
      <c r="E74" s="7">
        <v>91.760512714603905</v>
      </c>
      <c r="F74" s="8">
        <v>2.3963222523941901</v>
      </c>
      <c r="G74" s="7">
        <v>69.301723689158607</v>
      </c>
      <c r="H74" s="8">
        <v>3.8586696846715798</v>
      </c>
      <c r="I74" s="7">
        <v>10.7225799598913</v>
      </c>
      <c r="J74" s="8">
        <v>2.01605819849205</v>
      </c>
      <c r="K74" s="7">
        <v>57.213106360706199</v>
      </c>
      <c r="L74" s="8">
        <v>3.9200216238477399</v>
      </c>
      <c r="M74" s="7">
        <v>16.683791414188502</v>
      </c>
      <c r="N74" s="8">
        <v>2.7886620099608201</v>
      </c>
      <c r="O74" s="7">
        <v>11.739010308703699</v>
      </c>
      <c r="P74" s="8">
        <v>2.47755212616917</v>
      </c>
      <c r="Q74" s="7">
        <v>20.800575918650601</v>
      </c>
      <c r="R74" s="8">
        <v>3.1413182492719498</v>
      </c>
      <c r="S74" s="7">
        <v>9.2919498127651998</v>
      </c>
      <c r="T74" s="116">
        <v>1.9145416270698301</v>
      </c>
      <c r="U74" s="7">
        <v>1.6074392770487798E-2</v>
      </c>
      <c r="V74" s="8">
        <v>0.20143722450318599</v>
      </c>
      <c r="W74" s="117"/>
      <c r="X74" s="119"/>
    </row>
    <row r="75" spans="1:42" x14ac:dyDescent="0.25">
      <c r="A75" s="10" t="s">
        <v>33</v>
      </c>
      <c r="B75" s="73">
        <v>1</v>
      </c>
      <c r="C75" s="7">
        <v>0.39665030072063501</v>
      </c>
      <c r="D75" s="8">
        <v>4.5464308159789003E-2</v>
      </c>
      <c r="E75" s="7">
        <v>24.0062642637658</v>
      </c>
      <c r="F75" s="8">
        <v>3.0467657463456499</v>
      </c>
      <c r="G75" s="7">
        <v>11.239635556756101</v>
      </c>
      <c r="H75" s="8">
        <v>2.31280010624877</v>
      </c>
      <c r="I75" s="7">
        <v>0.25851564239305602</v>
      </c>
      <c r="J75" s="8">
        <v>0.25884397086417299</v>
      </c>
      <c r="K75" s="7">
        <v>2.9879239628737602</v>
      </c>
      <c r="L75" s="8">
        <v>1.1269664690212899</v>
      </c>
      <c r="M75" s="7">
        <v>0.53227451415646798</v>
      </c>
      <c r="N75" s="8">
        <v>0.37723136245377298</v>
      </c>
      <c r="O75" s="7">
        <v>1.17962721289339</v>
      </c>
      <c r="P75" s="8">
        <v>0.91530602795532201</v>
      </c>
      <c r="Q75" s="7">
        <v>2.3606221017192999</v>
      </c>
      <c r="R75" s="8">
        <v>0.95484475285246695</v>
      </c>
      <c r="S75" s="7">
        <v>0</v>
      </c>
      <c r="T75" s="116">
        <v>0</v>
      </c>
      <c r="U75" s="7">
        <v>-0.40349389612617098</v>
      </c>
      <c r="V75" s="8">
        <v>9.4403484403430493E-2</v>
      </c>
      <c r="W75" s="117"/>
      <c r="X75" s="119"/>
    </row>
    <row r="76" spans="1:42" x14ac:dyDescent="0.25">
      <c r="A76" s="10" t="s">
        <v>38</v>
      </c>
      <c r="B76" s="73">
        <v>1</v>
      </c>
      <c r="C76" s="7">
        <v>0.61819116717228195</v>
      </c>
      <c r="D76" s="8">
        <v>7.8067373344475999E-2</v>
      </c>
      <c r="E76" s="7">
        <v>30.526453176838899</v>
      </c>
      <c r="F76" s="8">
        <v>3.4504193506529002</v>
      </c>
      <c r="G76" s="7">
        <v>20.653316223515301</v>
      </c>
      <c r="H76" s="8">
        <v>3.1188093361989702</v>
      </c>
      <c r="I76" s="7">
        <v>1.0004313245231999</v>
      </c>
      <c r="J76" s="8">
        <v>0.70518213326863999</v>
      </c>
      <c r="K76" s="7">
        <v>9.4079894934699002</v>
      </c>
      <c r="L76" s="8">
        <v>2.07832905428014</v>
      </c>
      <c r="M76" s="7">
        <v>1.6575733940564299</v>
      </c>
      <c r="N76" s="8">
        <v>0.84044479065904598</v>
      </c>
      <c r="O76" s="7">
        <v>5.5091743444555901</v>
      </c>
      <c r="P76" s="8">
        <v>1.8142766991824499</v>
      </c>
      <c r="Q76" s="7">
        <v>1.3298817640879601</v>
      </c>
      <c r="R76" s="8">
        <v>0.77836422613342904</v>
      </c>
      <c r="S76" s="7">
        <v>0.93038228696868197</v>
      </c>
      <c r="T76" s="116">
        <v>0.65943340470091005</v>
      </c>
      <c r="U76" s="7">
        <v>0.117151431280552</v>
      </c>
      <c r="V76" s="8">
        <v>9.77816493849262E-2</v>
      </c>
      <c r="W76" s="117"/>
      <c r="X76" s="119"/>
    </row>
    <row r="77" spans="1:42" x14ac:dyDescent="0.25">
      <c r="A77" s="10" t="s">
        <v>40</v>
      </c>
      <c r="B77" s="73">
        <v>1</v>
      </c>
      <c r="C77" s="7">
        <v>1.8171016314377499</v>
      </c>
      <c r="D77" s="8">
        <v>0.179432822876821</v>
      </c>
      <c r="E77" s="7">
        <v>41.576115591499601</v>
      </c>
      <c r="F77" s="8">
        <v>4.0963171147103496</v>
      </c>
      <c r="G77" s="7">
        <v>58.932452353927502</v>
      </c>
      <c r="H77" s="8">
        <v>4.2909901103313803</v>
      </c>
      <c r="I77" s="7">
        <v>4.2728201110517796</v>
      </c>
      <c r="J77" s="8">
        <v>1.7826249554398601</v>
      </c>
      <c r="K77" s="7">
        <v>40.976032065225702</v>
      </c>
      <c r="L77" s="8">
        <v>3.9187735431266799</v>
      </c>
      <c r="M77" s="7">
        <v>22.223254616008301</v>
      </c>
      <c r="N77" s="8">
        <v>3.53390934857959</v>
      </c>
      <c r="O77" s="7">
        <v>12.0527001886768</v>
      </c>
      <c r="P77" s="8">
        <v>2.7239919947233702</v>
      </c>
      <c r="Q77" s="7">
        <v>8.09458262189594</v>
      </c>
      <c r="R77" s="8">
        <v>1.9983951876518999</v>
      </c>
      <c r="S77" s="7">
        <v>3.9323066330733201</v>
      </c>
      <c r="T77" s="116">
        <v>1.6497640738722099</v>
      </c>
      <c r="U77" s="7">
        <v>-5.9941367983761297E-2</v>
      </c>
      <c r="V77" s="8">
        <v>0.22797600600634199</v>
      </c>
      <c r="W77" s="117"/>
      <c r="X77" s="119"/>
    </row>
    <row r="78" spans="1:42" x14ac:dyDescent="0.25">
      <c r="A78" s="6" t="s">
        <v>46</v>
      </c>
      <c r="B78" s="73">
        <v>1</v>
      </c>
      <c r="C78" s="7">
        <v>1.58216887081207</v>
      </c>
      <c r="D78" s="8">
        <v>6.2729398771833297E-2</v>
      </c>
      <c r="E78" s="7">
        <v>78.664354033888102</v>
      </c>
      <c r="F78" s="8">
        <v>2.3605577907430502</v>
      </c>
      <c r="G78" s="7">
        <v>35.313694578039602</v>
      </c>
      <c r="H78" s="8">
        <v>2.63980533411485</v>
      </c>
      <c r="I78" s="7">
        <v>1.8414709127259801</v>
      </c>
      <c r="J78" s="8">
        <v>1.18225472906198</v>
      </c>
      <c r="K78" s="7">
        <v>23.7730768343352</v>
      </c>
      <c r="L78" s="8">
        <v>2.2415591329892002</v>
      </c>
      <c r="M78" s="7">
        <v>6.4682876821167801</v>
      </c>
      <c r="N78" s="8">
        <v>1.7847006514180801</v>
      </c>
      <c r="O78" s="7">
        <v>12.0170594440948</v>
      </c>
      <c r="P78" s="8">
        <v>2.37436243954201</v>
      </c>
      <c r="Q78" s="7">
        <v>18.030002665331399</v>
      </c>
      <c r="R78" s="8">
        <v>2.3393880756644498</v>
      </c>
      <c r="S78" s="7">
        <v>3.8437684113970501</v>
      </c>
      <c r="T78" s="116">
        <v>1.5888300648564799</v>
      </c>
      <c r="U78" s="7">
        <v>-0.26539647677087902</v>
      </c>
      <c r="V78" s="8">
        <v>0.15528341079441799</v>
      </c>
      <c r="W78" s="117"/>
      <c r="X78" s="119"/>
    </row>
    <row r="79" spans="1:42" x14ac:dyDescent="0.25">
      <c r="A79" s="10" t="s">
        <v>50</v>
      </c>
      <c r="B79" s="73">
        <v>1</v>
      </c>
      <c r="C79" s="7">
        <v>2.1927879813379101</v>
      </c>
      <c r="D79" s="8">
        <v>0.108063440574411</v>
      </c>
      <c r="E79" s="7">
        <v>79.259262889879693</v>
      </c>
      <c r="F79" s="8">
        <v>3.3468905589998501</v>
      </c>
      <c r="G79" s="7">
        <v>71.524718409834307</v>
      </c>
      <c r="H79" s="8">
        <v>3.1037747608355599</v>
      </c>
      <c r="I79" s="7">
        <v>9.2657806555939999</v>
      </c>
      <c r="J79" s="8">
        <v>2.1279937900344601</v>
      </c>
      <c r="K79" s="7">
        <v>18.596057762635201</v>
      </c>
      <c r="L79" s="8">
        <v>2.7350366958800301</v>
      </c>
      <c r="M79" s="7">
        <v>22.4369818527875</v>
      </c>
      <c r="N79" s="8">
        <v>3.5160011224537202</v>
      </c>
      <c r="O79" s="7">
        <v>9.3243054923147106</v>
      </c>
      <c r="P79" s="8">
        <v>2.0168552950230199</v>
      </c>
      <c r="Q79" s="7">
        <v>13.302289243132201</v>
      </c>
      <c r="R79" s="8">
        <v>2.23192719917617</v>
      </c>
      <c r="S79" s="7">
        <v>4.6332918231127298</v>
      </c>
      <c r="T79" s="116">
        <v>1.2382699961271799</v>
      </c>
      <c r="U79" s="7">
        <v>-0.137098107886165</v>
      </c>
      <c r="V79" s="8">
        <v>0.14496460315950499</v>
      </c>
      <c r="W79" s="117"/>
      <c r="X79" s="119"/>
    </row>
    <row r="80" spans="1:42" x14ac:dyDescent="0.25">
      <c r="A80" s="10" t="s">
        <v>55</v>
      </c>
      <c r="B80" s="73">
        <v>1</v>
      </c>
      <c r="C80" s="7">
        <v>1.9910721400817699</v>
      </c>
      <c r="D80" s="8">
        <v>0.10929016623539201</v>
      </c>
      <c r="E80" s="7">
        <v>80.966147150796203</v>
      </c>
      <c r="F80" s="8">
        <v>3.3570153469849902</v>
      </c>
      <c r="G80" s="7">
        <v>54.056461873098399</v>
      </c>
      <c r="H80" s="8">
        <v>4.2099867211622799</v>
      </c>
      <c r="I80" s="7">
        <v>2.79484347620593</v>
      </c>
      <c r="J80" s="8">
        <v>1.5049269849978599</v>
      </c>
      <c r="K80" s="7">
        <v>20.5953684927929</v>
      </c>
      <c r="L80" s="8">
        <v>3.6929163204964199</v>
      </c>
      <c r="M80" s="7">
        <v>6.8404143002400097</v>
      </c>
      <c r="N80" s="8">
        <v>2.2353616305075898</v>
      </c>
      <c r="O80" s="7">
        <v>19.720338013709899</v>
      </c>
      <c r="P80" s="8">
        <v>3.3194293564828001</v>
      </c>
      <c r="Q80" s="7">
        <v>17.9560654068368</v>
      </c>
      <c r="R80" s="8">
        <v>3.36175886556599</v>
      </c>
      <c r="S80" s="7">
        <v>2.6602924662201599</v>
      </c>
      <c r="T80" s="116">
        <v>1.0081785534335199</v>
      </c>
      <c r="U80" s="7">
        <v>-5.0220028540999703E-2</v>
      </c>
      <c r="V80" s="8">
        <v>0.16118200447084199</v>
      </c>
      <c r="W80" s="117"/>
      <c r="X80" s="119"/>
    </row>
    <row r="81" spans="1:24" x14ac:dyDescent="0.25">
      <c r="A81" s="10" t="s">
        <v>57</v>
      </c>
      <c r="B81" s="73">
        <v>1</v>
      </c>
      <c r="C81" s="7">
        <v>1.2990206173972001</v>
      </c>
      <c r="D81" s="8">
        <v>8.0322873804474004E-2</v>
      </c>
      <c r="E81" s="7">
        <v>60.239019751685397</v>
      </c>
      <c r="F81" s="8">
        <v>3.2724614932786098</v>
      </c>
      <c r="G81" s="7">
        <v>51.057102972072897</v>
      </c>
      <c r="H81" s="8">
        <v>3.5189779533204</v>
      </c>
      <c r="I81" s="7">
        <v>0.52197273494972996</v>
      </c>
      <c r="J81" s="8">
        <v>0.718835565609244</v>
      </c>
      <c r="K81" s="7">
        <v>12.863865971240999</v>
      </c>
      <c r="L81" s="8">
        <v>1.8780677839347799</v>
      </c>
      <c r="M81" s="7">
        <v>1.9465117749071099</v>
      </c>
      <c r="N81" s="8">
        <v>0.95832151931241805</v>
      </c>
      <c r="O81" s="7">
        <v>0.69587774115286605</v>
      </c>
      <c r="P81" s="8">
        <v>0.436093123395631</v>
      </c>
      <c r="Q81" s="7">
        <v>1.5256148916107</v>
      </c>
      <c r="R81" s="8">
        <v>0.78154479832546897</v>
      </c>
      <c r="S81" s="7">
        <v>0.34272004753594298</v>
      </c>
      <c r="T81" s="116">
        <v>0.33020121316961099</v>
      </c>
      <c r="U81" s="7">
        <v>-0.192189309357332</v>
      </c>
      <c r="V81" s="8">
        <v>0.11372457473888101</v>
      </c>
      <c r="W81" s="117"/>
      <c r="X81" s="119"/>
    </row>
    <row r="82" spans="1:24" x14ac:dyDescent="0.25">
      <c r="A82" s="10" t="s">
        <v>59</v>
      </c>
      <c r="B82" s="73">
        <v>1</v>
      </c>
      <c r="C82" s="7">
        <v>2.0491125023047698</v>
      </c>
      <c r="D82" s="8">
        <v>0.13165756428738401</v>
      </c>
      <c r="E82" s="7">
        <v>69.104248064198302</v>
      </c>
      <c r="F82" s="8">
        <v>3.36355006712916</v>
      </c>
      <c r="G82" s="7">
        <v>62.700724551749403</v>
      </c>
      <c r="H82" s="8">
        <v>3.5330494088233202</v>
      </c>
      <c r="I82" s="7">
        <v>5.3350377719338802</v>
      </c>
      <c r="J82" s="8">
        <v>1.6560863455805801</v>
      </c>
      <c r="K82" s="7">
        <v>23.782752878532001</v>
      </c>
      <c r="L82" s="8">
        <v>2.7634063205011401</v>
      </c>
      <c r="M82" s="7">
        <v>15.228653472158401</v>
      </c>
      <c r="N82" s="8">
        <v>2.4346731141223801</v>
      </c>
      <c r="O82" s="7">
        <v>5.5268060963405699</v>
      </c>
      <c r="P82" s="8">
        <v>1.7192799015537099</v>
      </c>
      <c r="Q82" s="7">
        <v>13.308716977775999</v>
      </c>
      <c r="R82" s="8">
        <v>2.1961393786949301</v>
      </c>
      <c r="S82" s="7">
        <v>3.3709919347381301</v>
      </c>
      <c r="T82" s="116">
        <v>1.3568923462247999</v>
      </c>
      <c r="U82" s="7">
        <v>-3.0914450973451601E-4</v>
      </c>
      <c r="V82" s="8">
        <v>0.189883671954897</v>
      </c>
      <c r="W82" s="117"/>
      <c r="X82" s="119"/>
    </row>
    <row r="83" spans="1:24" x14ac:dyDescent="0.25">
      <c r="A83" s="10" t="s">
        <v>60</v>
      </c>
      <c r="B83" s="73">
        <v>1</v>
      </c>
      <c r="C83" s="7">
        <v>3.3139840735338502</v>
      </c>
      <c r="D83" s="8">
        <v>0.128207480817707</v>
      </c>
      <c r="E83" s="7">
        <v>93.8930091312684</v>
      </c>
      <c r="F83" s="8">
        <v>2.3335766798768498</v>
      </c>
      <c r="G83" s="7">
        <v>87.341355334587206</v>
      </c>
      <c r="H83" s="8">
        <v>2.6198561862882901</v>
      </c>
      <c r="I83" s="7">
        <v>9.9451004873205395</v>
      </c>
      <c r="J83" s="8">
        <v>2.99380246990123</v>
      </c>
      <c r="K83" s="7">
        <v>67.189572506821904</v>
      </c>
      <c r="L83" s="8">
        <v>3.74916050079498</v>
      </c>
      <c r="M83" s="7">
        <v>24.8351958709376</v>
      </c>
      <c r="N83" s="8">
        <v>3.85815970597189</v>
      </c>
      <c r="O83" s="7">
        <v>20.0152302029732</v>
      </c>
      <c r="P83" s="8">
        <v>3.9910807595862998</v>
      </c>
      <c r="Q83" s="7">
        <v>28.623305912186002</v>
      </c>
      <c r="R83" s="8">
        <v>4.5705901784082297</v>
      </c>
      <c r="S83" s="7">
        <v>14.017405707735399</v>
      </c>
      <c r="T83" s="116">
        <v>3.61691558238007</v>
      </c>
      <c r="U83" s="7">
        <v>0.165740688166919</v>
      </c>
      <c r="V83" s="8">
        <v>0.16851913886976899</v>
      </c>
      <c r="W83" s="117"/>
      <c r="X83" s="119"/>
    </row>
    <row r="84" spans="1:24" ht="13" x14ac:dyDescent="0.25">
      <c r="A84" s="62" t="s">
        <v>219</v>
      </c>
      <c r="B84" s="76">
        <v>1</v>
      </c>
      <c r="C84" s="32">
        <v>1.75411400999122</v>
      </c>
      <c r="D84" s="33">
        <v>3.1754491839397402E-2</v>
      </c>
      <c r="E84" s="32">
        <v>65.005837182315503</v>
      </c>
      <c r="F84" s="33">
        <v>0.93126915604636196</v>
      </c>
      <c r="G84" s="32">
        <v>51.672616080773501</v>
      </c>
      <c r="H84" s="33">
        <v>1.0005375266591601</v>
      </c>
      <c r="I84" s="32">
        <v>4.0014907734627503</v>
      </c>
      <c r="J84" s="33">
        <v>0.45493359252396098</v>
      </c>
      <c r="K84" s="32">
        <v>28.408310368253701</v>
      </c>
      <c r="L84" s="33">
        <v>0.89588316648370003</v>
      </c>
      <c r="M84" s="32">
        <v>10.679732169590499</v>
      </c>
      <c r="N84" s="33">
        <v>0.690501341597897</v>
      </c>
      <c r="O84" s="32">
        <v>8.2838658021947698</v>
      </c>
      <c r="P84" s="33">
        <v>0.63691650091010699</v>
      </c>
      <c r="Q84" s="32">
        <v>10.612571094399801</v>
      </c>
      <c r="R84" s="33">
        <v>0.66877045720209105</v>
      </c>
      <c r="S84" s="32">
        <v>3.8397862540092702</v>
      </c>
      <c r="T84" s="33">
        <v>0.44816548434157299</v>
      </c>
      <c r="U84" s="32">
        <v>-9.8601769043443796E-2</v>
      </c>
      <c r="V84" s="33">
        <v>4.1761095715547897E-2</v>
      </c>
      <c r="W84" s="117"/>
      <c r="X84" s="119"/>
    </row>
    <row r="85" spans="1:24" x14ac:dyDescent="0.25">
      <c r="A85" s="26" t="s">
        <v>121</v>
      </c>
      <c r="B85" s="73">
        <v>1</v>
      </c>
      <c r="C85" s="7">
        <v>1.4794122842870201</v>
      </c>
      <c r="D85" s="8">
        <v>9.2405087282798698E-2</v>
      </c>
      <c r="E85" s="7">
        <v>71.032283358104195</v>
      </c>
      <c r="F85" s="8">
        <v>4.2302056545704696</v>
      </c>
      <c r="G85" s="7">
        <v>36.467541845989601</v>
      </c>
      <c r="H85" s="8">
        <v>3.9591353756029899</v>
      </c>
      <c r="I85" s="7">
        <v>0.59586727994743005</v>
      </c>
      <c r="J85" s="8">
        <v>0.59746539981309399</v>
      </c>
      <c r="K85" s="7">
        <v>32.9137804146349</v>
      </c>
      <c r="L85" s="8">
        <v>4.3018731336400897</v>
      </c>
      <c r="M85" s="7">
        <v>4.6067384663591104</v>
      </c>
      <c r="N85" s="8">
        <v>1.83786160546372</v>
      </c>
      <c r="O85" s="7">
        <v>0.59586727994743005</v>
      </c>
      <c r="P85" s="8">
        <v>0.59746539981309399</v>
      </c>
      <c r="Q85" s="7">
        <v>1.2716360759740599</v>
      </c>
      <c r="R85" s="8">
        <v>0.897766113969099</v>
      </c>
      <c r="S85" s="7">
        <v>2.7152858013477301</v>
      </c>
      <c r="T85" s="8">
        <v>1.64456205925017</v>
      </c>
      <c r="U85" s="7">
        <v>-0.14862661665008201</v>
      </c>
      <c r="V85" s="8">
        <v>0.140842248659511</v>
      </c>
      <c r="W85" s="117"/>
      <c r="X85" s="119"/>
    </row>
    <row r="86" spans="1:24" x14ac:dyDescent="0.25">
      <c r="A86" s="26" t="s">
        <v>118</v>
      </c>
      <c r="B86" s="73">
        <v>1</v>
      </c>
      <c r="C86" s="7">
        <v>1.4842565617104</v>
      </c>
      <c r="D86" s="8">
        <v>0.108385887843137</v>
      </c>
      <c r="E86" s="7">
        <v>68.750581799239399</v>
      </c>
      <c r="F86" s="8">
        <v>4.6577737830322299</v>
      </c>
      <c r="G86" s="7">
        <v>46.722462384775</v>
      </c>
      <c r="H86" s="8">
        <v>5.1480076045251497</v>
      </c>
      <c r="I86" s="7">
        <v>0</v>
      </c>
      <c r="J86" s="8">
        <v>0</v>
      </c>
      <c r="K86" s="7">
        <v>16.386920770822499</v>
      </c>
      <c r="L86" s="8">
        <v>3.7942108030749901</v>
      </c>
      <c r="M86" s="7">
        <v>4.51187481589825</v>
      </c>
      <c r="N86" s="8">
        <v>2.1326627072366899</v>
      </c>
      <c r="O86" s="7">
        <v>4.0080540302473002</v>
      </c>
      <c r="P86" s="8">
        <v>2.0423676097055501</v>
      </c>
      <c r="Q86" s="7">
        <v>5.1066076242681797</v>
      </c>
      <c r="R86" s="8">
        <v>1.7548791132994299</v>
      </c>
      <c r="S86" s="7">
        <v>0.88321966990411305</v>
      </c>
      <c r="T86" s="8">
        <v>0.88619853262888404</v>
      </c>
      <c r="U86" s="7">
        <v>-0.34860186464835202</v>
      </c>
      <c r="V86" s="8">
        <v>0.21468487988520699</v>
      </c>
      <c r="W86" s="117"/>
      <c r="X86" s="119"/>
    </row>
    <row r="87" spans="1:24" ht="13.5" customHeight="1" x14ac:dyDescent="0.25">
      <c r="A87" s="27" t="s">
        <v>119</v>
      </c>
      <c r="B87" s="77">
        <v>1</v>
      </c>
      <c r="C87" s="28">
        <v>1.7725332384833301</v>
      </c>
      <c r="D87" s="29">
        <v>0.15040601061748199</v>
      </c>
      <c r="E87" s="28">
        <v>69.628831365511502</v>
      </c>
      <c r="F87" s="29">
        <v>4.8059788773787897</v>
      </c>
      <c r="G87" s="28">
        <v>53.151010681318603</v>
      </c>
      <c r="H87" s="29">
        <v>5.3100379023168403</v>
      </c>
      <c r="I87" s="28">
        <v>1.06072668129977</v>
      </c>
      <c r="J87" s="29">
        <v>0.91062921335036895</v>
      </c>
      <c r="K87" s="28">
        <v>31.075530324149501</v>
      </c>
      <c r="L87" s="29">
        <v>4.3178660571615799</v>
      </c>
      <c r="M87" s="28">
        <v>10.885789420755</v>
      </c>
      <c r="N87" s="29">
        <v>2.9214931993239399</v>
      </c>
      <c r="O87" s="28">
        <v>1.27668528415622</v>
      </c>
      <c r="P87" s="29">
        <v>0.97413253655209997</v>
      </c>
      <c r="Q87" s="28">
        <v>1.7873469117749301</v>
      </c>
      <c r="R87" s="29">
        <v>1.2701881066874501</v>
      </c>
      <c r="S87" s="28">
        <v>0.89862840333285199</v>
      </c>
      <c r="T87" s="29">
        <v>0.89888176581536305</v>
      </c>
      <c r="U87" s="28">
        <v>-4.3035675181468697E-2</v>
      </c>
      <c r="V87" s="29">
        <v>0.239729245134471</v>
      </c>
      <c r="W87" s="120"/>
      <c r="X87" s="121"/>
    </row>
    <row r="88" spans="1:24" x14ac:dyDescent="0.25">
      <c r="A88" s="26"/>
      <c r="B88" s="96"/>
      <c r="C88" s="35" t="s">
        <v>2246</v>
      </c>
      <c r="D88" s="36" t="s">
        <v>2247</v>
      </c>
      <c r="E88" s="35" t="s">
        <v>2248</v>
      </c>
      <c r="F88" s="36" t="s">
        <v>2249</v>
      </c>
      <c r="G88" s="35" t="s">
        <v>2250</v>
      </c>
      <c r="H88" s="36" t="s">
        <v>2251</v>
      </c>
      <c r="I88" s="35" t="s">
        <v>2252</v>
      </c>
      <c r="J88" s="36" t="s">
        <v>2253</v>
      </c>
      <c r="K88" s="35" t="s">
        <v>2254</v>
      </c>
      <c r="L88" s="36" t="s">
        <v>2255</v>
      </c>
      <c r="M88" s="35" t="s">
        <v>2256</v>
      </c>
      <c r="N88" s="36" t="s">
        <v>2257</v>
      </c>
      <c r="O88" s="35" t="s">
        <v>2258</v>
      </c>
      <c r="P88" s="36" t="s">
        <v>2259</v>
      </c>
      <c r="Q88" s="35" t="s">
        <v>2260</v>
      </c>
      <c r="R88" s="36" t="s">
        <v>2261</v>
      </c>
      <c r="S88" s="35" t="s">
        <v>2262</v>
      </c>
      <c r="T88" s="36" t="s">
        <v>2263</v>
      </c>
      <c r="U88" s="140" t="s">
        <v>2264</v>
      </c>
      <c r="V88" s="141" t="s">
        <v>2265</v>
      </c>
      <c r="W88" s="35" t="s">
        <v>2266</v>
      </c>
      <c r="X88" s="37" t="s">
        <v>2267</v>
      </c>
    </row>
    <row r="89" spans="1:24" x14ac:dyDescent="0.25">
      <c r="A89" s="26" t="s">
        <v>27</v>
      </c>
      <c r="B89" s="96">
        <v>3</v>
      </c>
      <c r="C89" s="7">
        <v>1.81001045960967</v>
      </c>
      <c r="D89" s="8">
        <v>0.12960192230155099</v>
      </c>
      <c r="E89" s="7">
        <v>74.745119986487893</v>
      </c>
      <c r="F89" s="8">
        <v>3.54197816669073</v>
      </c>
      <c r="G89" s="7">
        <v>60.218474528832203</v>
      </c>
      <c r="H89" s="8">
        <v>4.1506539603712103</v>
      </c>
      <c r="I89" s="7" t="s">
        <v>494</v>
      </c>
      <c r="J89" s="8" t="s">
        <v>494</v>
      </c>
      <c r="K89" s="7">
        <v>31.718726402069599</v>
      </c>
      <c r="L89" s="8">
        <v>3.6618719131056201</v>
      </c>
      <c r="M89" s="7">
        <v>7.5689371632290197</v>
      </c>
      <c r="N89" s="8">
        <v>1.86820300785779</v>
      </c>
      <c r="O89" s="7" t="s">
        <v>494</v>
      </c>
      <c r="P89" s="8" t="s">
        <v>494</v>
      </c>
      <c r="Q89" s="7">
        <v>10.6570649229579</v>
      </c>
      <c r="R89" s="8">
        <v>2.3293169583356099</v>
      </c>
      <c r="S89" s="7">
        <v>2.3776378130961699</v>
      </c>
      <c r="T89" s="8">
        <v>1.27382168280907</v>
      </c>
      <c r="U89" s="117"/>
      <c r="V89" s="123"/>
      <c r="W89" s="7">
        <v>0.20810721037584901</v>
      </c>
      <c r="X89" s="9">
        <v>0.14891677723156399</v>
      </c>
    </row>
    <row r="90" spans="1:24" x14ac:dyDescent="0.25">
      <c r="A90" s="26" t="s">
        <v>30</v>
      </c>
      <c r="B90" s="96">
        <v>3</v>
      </c>
      <c r="C90" s="7">
        <v>1.3115527618932501</v>
      </c>
      <c r="D90" s="8">
        <v>0.18557088680568001</v>
      </c>
      <c r="E90" s="7">
        <v>48.977963302636198</v>
      </c>
      <c r="F90" s="8">
        <v>5.5954744975043598</v>
      </c>
      <c r="G90" s="7">
        <v>25.563173561873601</v>
      </c>
      <c r="H90" s="8">
        <v>4.7024908520130699</v>
      </c>
      <c r="I90" s="7">
        <v>2.9324615808477499</v>
      </c>
      <c r="J90" s="8">
        <v>2.21553545090587</v>
      </c>
      <c r="K90" s="7">
        <v>11.982227831503801</v>
      </c>
      <c r="L90" s="8">
        <v>3.2899483312856299</v>
      </c>
      <c r="M90" s="7">
        <v>4.24867061242196</v>
      </c>
      <c r="N90" s="8">
        <v>1.54233971224305</v>
      </c>
      <c r="O90" s="7">
        <v>2.9082233314276702</v>
      </c>
      <c r="P90" s="8">
        <v>2.2251161539708999</v>
      </c>
      <c r="Q90" s="7">
        <v>0.58365579421165603</v>
      </c>
      <c r="R90" s="8">
        <v>0.368010745530301</v>
      </c>
      <c r="S90" s="7">
        <v>4.2130711249428501</v>
      </c>
      <c r="T90" s="8">
        <v>2.0733414333140101</v>
      </c>
      <c r="U90" s="117"/>
      <c r="V90" s="123"/>
      <c r="W90" s="7">
        <v>0.28375860393178098</v>
      </c>
      <c r="X90" s="9">
        <v>0.21483141651867299</v>
      </c>
    </row>
    <row r="91" spans="1:24" x14ac:dyDescent="0.25">
      <c r="A91" s="26" t="s">
        <v>48</v>
      </c>
      <c r="B91" s="96">
        <v>3</v>
      </c>
      <c r="C91" s="7">
        <v>0.89191222598376196</v>
      </c>
      <c r="D91" s="8">
        <v>8.9211431383665593E-2</v>
      </c>
      <c r="E91" s="7">
        <v>33.732115044500397</v>
      </c>
      <c r="F91" s="8">
        <v>3.29056886135904</v>
      </c>
      <c r="G91" s="7">
        <v>18.3581448993862</v>
      </c>
      <c r="H91" s="8">
        <v>2.8396797547641199</v>
      </c>
      <c r="I91" s="7">
        <v>1.04828663877002</v>
      </c>
      <c r="J91" s="8">
        <v>0.75290086311190896</v>
      </c>
      <c r="K91" s="7">
        <v>6.69133002530093</v>
      </c>
      <c r="L91" s="8">
        <v>1.76911289932978</v>
      </c>
      <c r="M91" s="7">
        <v>4.59783887211238</v>
      </c>
      <c r="N91" s="8">
        <v>1.38236983483799</v>
      </c>
      <c r="O91" s="7">
        <v>3.13363955885234</v>
      </c>
      <c r="P91" s="8">
        <v>1.30666406532292</v>
      </c>
      <c r="Q91" s="7">
        <v>14.507453323416501</v>
      </c>
      <c r="R91" s="8">
        <v>2.42660466333898</v>
      </c>
      <c r="S91" s="7">
        <v>1.99693460334991</v>
      </c>
      <c r="T91" s="8">
        <v>1.0079087558944</v>
      </c>
      <c r="U91" s="117"/>
      <c r="V91" s="123"/>
      <c r="W91" s="7">
        <v>6.8998354015652699E-2</v>
      </c>
      <c r="X91" s="9">
        <v>0.11797887120545</v>
      </c>
    </row>
    <row r="92" spans="1:24" x14ac:dyDescent="0.25">
      <c r="A92" s="26" t="s">
        <v>50</v>
      </c>
      <c r="B92" s="96">
        <v>3</v>
      </c>
      <c r="C92" s="7">
        <v>2.6189470677261801</v>
      </c>
      <c r="D92" s="8">
        <v>0.13328197145649201</v>
      </c>
      <c r="E92" s="7">
        <v>83.544788628438795</v>
      </c>
      <c r="F92" s="8">
        <v>2.5289257485709098</v>
      </c>
      <c r="G92" s="7">
        <v>81.9335851057442</v>
      </c>
      <c r="H92" s="8">
        <v>2.8720149743489101</v>
      </c>
      <c r="I92" s="7">
        <v>8.17676987467744</v>
      </c>
      <c r="J92" s="8">
        <v>2.4888034486755699</v>
      </c>
      <c r="K92" s="7">
        <v>20.858471456447699</v>
      </c>
      <c r="L92" s="8">
        <v>3.2033220410441601</v>
      </c>
      <c r="M92" s="7">
        <v>19.768600136484</v>
      </c>
      <c r="N92" s="8">
        <v>3.3172986592301301</v>
      </c>
      <c r="O92" s="7">
        <v>6.8323400649267496</v>
      </c>
      <c r="P92" s="8">
        <v>2.1891404970525699</v>
      </c>
      <c r="Q92" s="7">
        <v>19.813557148781399</v>
      </c>
      <c r="R92" s="8">
        <v>3.3840950350264598</v>
      </c>
      <c r="S92" s="7">
        <v>4.4919062401312102</v>
      </c>
      <c r="T92" s="8">
        <v>2.0320104057549502</v>
      </c>
      <c r="U92" s="117"/>
      <c r="V92" s="123"/>
      <c r="W92" s="7">
        <v>0.28906097850210399</v>
      </c>
      <c r="X92" s="9">
        <v>0.16462415647693501</v>
      </c>
    </row>
    <row r="93" spans="1:24" x14ac:dyDescent="0.25">
      <c r="A93" s="26" t="s">
        <v>55</v>
      </c>
      <c r="B93" s="96">
        <v>3</v>
      </c>
      <c r="C93" s="7">
        <v>1.8578340113620999</v>
      </c>
      <c r="D93" s="8">
        <v>0.12134076972908101</v>
      </c>
      <c r="E93" s="7">
        <v>80.121135949919605</v>
      </c>
      <c r="F93" s="8">
        <v>0.11143888774503501</v>
      </c>
      <c r="G93" s="7">
        <v>53.768277809390298</v>
      </c>
      <c r="H93" s="8">
        <v>0.16697137838269599</v>
      </c>
      <c r="I93" s="7">
        <v>1.2535057418156601</v>
      </c>
      <c r="J93" s="8">
        <v>2.9851559705240002E-2</v>
      </c>
      <c r="K93" s="7">
        <v>15.979880344078801</v>
      </c>
      <c r="L93" s="8">
        <v>0.110148607661116</v>
      </c>
      <c r="M93" s="7">
        <v>3.65589738766564</v>
      </c>
      <c r="N93" s="8">
        <v>1.26625202802403E-2</v>
      </c>
      <c r="O93" s="7">
        <v>16.848175730168499</v>
      </c>
      <c r="P93" s="8">
        <v>0.136328418883227</v>
      </c>
      <c r="Q93" s="7">
        <v>18.505688026030601</v>
      </c>
      <c r="R93" s="8">
        <v>0.11170797780368499</v>
      </c>
      <c r="S93" s="7">
        <v>0</v>
      </c>
      <c r="T93" s="8">
        <v>0</v>
      </c>
      <c r="U93" s="117"/>
      <c r="V93" s="123"/>
      <c r="W93" s="7">
        <v>-0.18345815726067499</v>
      </c>
      <c r="X93" s="9">
        <v>0.16958443480439001</v>
      </c>
    </row>
    <row r="94" spans="1:24" x14ac:dyDescent="0.25">
      <c r="A94" s="26" t="s">
        <v>59</v>
      </c>
      <c r="B94" s="96">
        <v>3</v>
      </c>
      <c r="C94" s="7">
        <v>2.5598929965641801</v>
      </c>
      <c r="D94" s="8">
        <v>0.21012487772576299</v>
      </c>
      <c r="E94" s="7">
        <v>67.494513266633106</v>
      </c>
      <c r="F94" s="8">
        <v>3.6667861055191402</v>
      </c>
      <c r="G94" s="7">
        <v>64.9998597535741</v>
      </c>
      <c r="H94" s="8">
        <v>3.5483588262588301</v>
      </c>
      <c r="I94" s="7">
        <v>9.8378616601483309</v>
      </c>
      <c r="J94" s="8">
        <v>1.9868555060793101</v>
      </c>
      <c r="K94" s="7">
        <v>34.1421159841939</v>
      </c>
      <c r="L94" s="8">
        <v>3.55618233304856</v>
      </c>
      <c r="M94" s="7">
        <v>26.937063887165099</v>
      </c>
      <c r="N94" s="8">
        <v>3.3875752010043199</v>
      </c>
      <c r="O94" s="7">
        <v>11.068442770139701</v>
      </c>
      <c r="P94" s="8">
        <v>2.5068407035161</v>
      </c>
      <c r="Q94" s="7">
        <v>20.649657374208601</v>
      </c>
      <c r="R94" s="8">
        <v>3.2936420821657801</v>
      </c>
      <c r="S94" s="7">
        <v>7.4318007776654298</v>
      </c>
      <c r="T94" s="8">
        <v>2.0994427155338</v>
      </c>
      <c r="U94" s="117"/>
      <c r="V94" s="123"/>
      <c r="W94" s="7">
        <v>0.51047134974967301</v>
      </c>
      <c r="X94" s="9">
        <v>0.25074799875623199</v>
      </c>
    </row>
    <row r="95" spans="1:24" x14ac:dyDescent="0.25">
      <c r="A95" s="26" t="s">
        <v>60</v>
      </c>
      <c r="B95" s="96">
        <v>3</v>
      </c>
      <c r="C95" s="7">
        <v>3.2906424411810602</v>
      </c>
      <c r="D95" s="8">
        <v>0.121034133349902</v>
      </c>
      <c r="E95" s="7">
        <v>96.273399905850596</v>
      </c>
      <c r="F95" s="8">
        <v>2.31292249019226</v>
      </c>
      <c r="G95" s="7">
        <v>91.466624731613905</v>
      </c>
      <c r="H95" s="8">
        <v>2.84873360151638</v>
      </c>
      <c r="I95" s="7">
        <v>9.3611550489549895</v>
      </c>
      <c r="J95" s="8">
        <v>2.1628597809517198</v>
      </c>
      <c r="K95" s="7">
        <v>70.232583795000593</v>
      </c>
      <c r="L95" s="8">
        <v>4.4228995731369203</v>
      </c>
      <c r="M95" s="7">
        <v>17.056602508797202</v>
      </c>
      <c r="N95" s="8">
        <v>3.4317142613897098</v>
      </c>
      <c r="O95" s="7">
        <v>14.506931987091299</v>
      </c>
      <c r="P95" s="8">
        <v>2.8782455222773899</v>
      </c>
      <c r="Q95" s="7">
        <v>15.4132225479908</v>
      </c>
      <c r="R95" s="8">
        <v>2.9433960619056401</v>
      </c>
      <c r="S95" s="7">
        <v>7.1290191564156604</v>
      </c>
      <c r="T95" s="8">
        <v>1.99528641026541</v>
      </c>
      <c r="U95" s="117"/>
      <c r="V95" s="123"/>
      <c r="W95" s="7">
        <v>0.14239905581413301</v>
      </c>
      <c r="X95" s="9">
        <v>0.16312818108330601</v>
      </c>
    </row>
    <row r="96" spans="1:24" ht="13.5" customHeight="1" x14ac:dyDescent="0.25">
      <c r="A96" s="63" t="s">
        <v>221</v>
      </c>
      <c r="B96" s="87">
        <v>3</v>
      </c>
      <c r="C96" s="88" t="s">
        <v>494</v>
      </c>
      <c r="D96" s="89" t="s">
        <v>494</v>
      </c>
      <c r="E96" s="88" t="s">
        <v>494</v>
      </c>
      <c r="F96" s="89" t="s">
        <v>494</v>
      </c>
      <c r="G96" s="88" t="s">
        <v>494</v>
      </c>
      <c r="H96" s="89" t="s">
        <v>494</v>
      </c>
      <c r="I96" s="88" t="s">
        <v>494</v>
      </c>
      <c r="J96" s="89" t="s">
        <v>494</v>
      </c>
      <c r="K96" s="88" t="s">
        <v>494</v>
      </c>
      <c r="L96" s="89" t="s">
        <v>494</v>
      </c>
      <c r="M96" s="88" t="s">
        <v>494</v>
      </c>
      <c r="N96" s="89" t="s">
        <v>494</v>
      </c>
      <c r="O96" s="88" t="s">
        <v>494</v>
      </c>
      <c r="P96" s="89" t="s">
        <v>494</v>
      </c>
      <c r="Q96" s="88" t="s">
        <v>494</v>
      </c>
      <c r="R96" s="89" t="s">
        <v>494</v>
      </c>
      <c r="S96" s="88" t="s">
        <v>494</v>
      </c>
      <c r="T96" s="89" t="s">
        <v>494</v>
      </c>
      <c r="U96" s="117"/>
      <c r="V96" s="123"/>
      <c r="W96" s="88" t="s">
        <v>494</v>
      </c>
      <c r="X96" s="93" t="s">
        <v>494</v>
      </c>
    </row>
    <row r="97" spans="1:24" ht="13.5" customHeight="1" x14ac:dyDescent="0.25">
      <c r="A97" s="27" t="s">
        <v>121</v>
      </c>
      <c r="B97" s="90">
        <v>3</v>
      </c>
      <c r="C97" s="91">
        <v>1.550356447397</v>
      </c>
      <c r="D97" s="92">
        <v>0.102348372592555</v>
      </c>
      <c r="E97" s="91">
        <v>70.559985515025303</v>
      </c>
      <c r="F97" s="92">
        <v>4.2602974471525599</v>
      </c>
      <c r="G97" s="91">
        <v>39.539265072386101</v>
      </c>
      <c r="H97" s="92">
        <v>4.3518360375148699</v>
      </c>
      <c r="I97" s="91">
        <v>0</v>
      </c>
      <c r="J97" s="92">
        <v>0</v>
      </c>
      <c r="K97" s="91">
        <v>27.1880372327971</v>
      </c>
      <c r="L97" s="92">
        <v>3.7544262297948499</v>
      </c>
      <c r="M97" s="91">
        <v>7.3106085870434097</v>
      </c>
      <c r="N97" s="92">
        <v>2.6059171457140602</v>
      </c>
      <c r="O97" s="91">
        <v>0</v>
      </c>
      <c r="P97" s="92">
        <v>0</v>
      </c>
      <c r="Q97" s="91">
        <v>4.9798543625338096</v>
      </c>
      <c r="R97" s="92">
        <v>2.2451575896974898</v>
      </c>
      <c r="S97" s="91">
        <v>4.3691742815692098</v>
      </c>
      <c r="T97" s="92">
        <v>2.0086492371234699</v>
      </c>
      <c r="U97" s="120"/>
      <c r="V97" s="125"/>
      <c r="W97" s="91">
        <v>-7.7682453540101698E-2</v>
      </c>
      <c r="X97" s="95">
        <v>0.14755686437462101</v>
      </c>
    </row>
    <row r="99" spans="1:24" x14ac:dyDescent="0.25">
      <c r="A99" s="64" t="s">
        <v>93</v>
      </c>
      <c r="B99" s="64"/>
    </row>
    <row r="100" spans="1:24" x14ac:dyDescent="0.25">
      <c r="A100" s="64" t="s">
        <v>105</v>
      </c>
      <c r="B100" s="64"/>
    </row>
    <row r="101" spans="1:24" x14ac:dyDescent="0.25">
      <c r="A101" s="64" t="s">
        <v>80</v>
      </c>
      <c r="B101" s="64"/>
    </row>
    <row r="102" spans="1:24" x14ac:dyDescent="0.25">
      <c r="A102" s="64" t="s">
        <v>122</v>
      </c>
      <c r="B102" s="64"/>
    </row>
    <row r="103" spans="1:24" x14ac:dyDescent="0.25">
      <c r="A103" s="64" t="s">
        <v>81</v>
      </c>
      <c r="B103" s="41"/>
    </row>
    <row r="104" spans="1:24" x14ac:dyDescent="0.25">
      <c r="A104" s="41" t="s">
        <v>64</v>
      </c>
      <c r="B104" s="41"/>
    </row>
    <row r="105" spans="1:24" x14ac:dyDescent="0.25">
      <c r="A105" s="126" t="s">
        <v>65</v>
      </c>
      <c r="B105" s="41"/>
    </row>
    <row r="106" spans="1:24" x14ac:dyDescent="0.25">
      <c r="A106" s="41" t="s">
        <v>66</v>
      </c>
    </row>
  </sheetData>
  <mergeCells count="16">
    <mergeCell ref="W7:X7"/>
    <mergeCell ref="E8:F9"/>
    <mergeCell ref="K8:L9"/>
    <mergeCell ref="M8:N9"/>
    <mergeCell ref="O8:P9"/>
    <mergeCell ref="Q8:R9"/>
    <mergeCell ref="S8:T9"/>
    <mergeCell ref="U8:V9"/>
    <mergeCell ref="W8:X9"/>
    <mergeCell ref="U68:V69"/>
    <mergeCell ref="G8:H9"/>
    <mergeCell ref="I8:J9"/>
    <mergeCell ref="B7:B10"/>
    <mergeCell ref="C7:D9"/>
    <mergeCell ref="E7:T7"/>
    <mergeCell ref="U7:V7"/>
  </mergeCells>
  <conditionalFormatting sqref="U1:U200">
    <cfRule type="expression" dxfId="197" priority="2">
      <formula>ABS(U1/V1)&gt;1.95996398454005</formula>
    </cfRule>
  </conditionalFormatting>
  <conditionalFormatting sqref="W1:W200">
    <cfRule type="expression" dxfId="196" priority="1">
      <formula>ABS(W1/X1)&gt;1.95996398454005</formula>
    </cfRule>
  </conditionalFormatting>
  <hyperlinks>
    <hyperlink ref="A105" r:id="rId1" xr:uid="{00000000-0004-0000-3200-000000000000}"/>
  </hyperlinks>
  <pageMargins left="0.7" right="0.7" top="0.75" bottom="0.75" header="0.3" footer="0.3"/>
  <pageSetup paperSize="9" orientation="portrait"/>
  <headerFooter scaleWithDoc="0" alignWithMargins="0">
    <oddFooter>&amp;C_x000D_&amp;1#&amp;"Calibri"&amp;10&amp;K0000FF Restricted Use - À usage restreint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CD86"/>
  <sheetViews>
    <sheetView showGridLines="0" zoomScale="80" workbookViewId="0"/>
  </sheetViews>
  <sheetFormatPr defaultColWidth="10.90625" defaultRowHeight="12.5" x14ac:dyDescent="0.25"/>
  <cols>
    <col min="1" max="1" width="30.7265625" customWidth="1"/>
    <col min="2" max="2" width="8.7265625" customWidth="1"/>
  </cols>
  <sheetData>
    <row r="1" spans="1:82" x14ac:dyDescent="0.25">
      <c r="A1" s="41" t="s">
        <v>340</v>
      </c>
    </row>
    <row r="2" spans="1:82" ht="13" x14ac:dyDescent="0.3">
      <c r="A2" s="42" t="s">
        <v>341</v>
      </c>
    </row>
    <row r="3" spans="1:82" ht="13" x14ac:dyDescent="0.3">
      <c r="A3" s="43" t="s">
        <v>644</v>
      </c>
    </row>
    <row r="4" spans="1:82" x14ac:dyDescent="0.25">
      <c r="A4" s="160" t="str">
        <f>HYPERLINK("#'TOC'!A1", "Back to TOC")</f>
        <v>Back to TOC</v>
      </c>
    </row>
    <row r="6" spans="1:82" ht="16" customHeight="1" x14ac:dyDescent="0.25">
      <c r="B6" s="658" t="s">
        <v>388</v>
      </c>
      <c r="C6" s="662" t="s">
        <v>697</v>
      </c>
      <c r="D6" s="662"/>
      <c r="E6" s="662"/>
      <c r="F6" s="662"/>
      <c r="G6" s="662"/>
      <c r="H6" s="662"/>
      <c r="I6" s="662"/>
      <c r="J6" s="662"/>
      <c r="K6" s="662"/>
      <c r="L6" s="662"/>
      <c r="M6" s="662"/>
      <c r="N6" s="662"/>
      <c r="O6" s="662"/>
      <c r="P6" s="662"/>
      <c r="Q6" s="662"/>
      <c r="R6" s="662"/>
      <c r="S6" s="662"/>
      <c r="T6" s="662"/>
      <c r="U6" s="662"/>
      <c r="V6" s="662"/>
      <c r="W6" s="662"/>
      <c r="X6" s="662"/>
      <c r="Y6" s="662"/>
      <c r="Z6" s="662"/>
      <c r="AA6" s="662"/>
      <c r="AB6" s="662"/>
      <c r="AC6" s="662"/>
      <c r="AD6" s="662"/>
      <c r="AE6" s="662"/>
      <c r="AF6" s="662"/>
      <c r="AG6" s="662"/>
      <c r="AH6" s="662"/>
      <c r="AI6" s="662"/>
      <c r="AJ6" s="662"/>
      <c r="AK6" s="662"/>
      <c r="AL6" s="662"/>
      <c r="AM6" s="662"/>
      <c r="AN6" s="662"/>
      <c r="AO6" s="662"/>
      <c r="AP6" s="663"/>
    </row>
    <row r="7" spans="1:82" ht="16" customHeight="1" x14ac:dyDescent="0.25">
      <c r="B7" s="659"/>
      <c r="C7" s="647" t="s">
        <v>698</v>
      </c>
      <c r="D7" s="647"/>
      <c r="E7" s="647"/>
      <c r="F7" s="647"/>
      <c r="G7" s="647"/>
      <c r="H7" s="647"/>
      <c r="I7" s="647"/>
      <c r="J7" s="647"/>
      <c r="K7" s="647"/>
      <c r="L7" s="647"/>
      <c r="M7" s="647" t="s">
        <v>694</v>
      </c>
      <c r="N7" s="647"/>
      <c r="O7" s="647"/>
      <c r="P7" s="647"/>
      <c r="Q7" s="647"/>
      <c r="R7" s="647"/>
      <c r="S7" s="647"/>
      <c r="T7" s="647"/>
      <c r="U7" s="647"/>
      <c r="V7" s="647"/>
      <c r="W7" s="647" t="s">
        <v>695</v>
      </c>
      <c r="X7" s="647"/>
      <c r="Y7" s="647"/>
      <c r="Z7" s="647"/>
      <c r="AA7" s="647"/>
      <c r="AB7" s="647"/>
      <c r="AC7" s="647"/>
      <c r="AD7" s="647"/>
      <c r="AE7" s="647"/>
      <c r="AF7" s="647"/>
      <c r="AG7" s="647" t="s">
        <v>696</v>
      </c>
      <c r="AH7" s="647"/>
      <c r="AI7" s="647"/>
      <c r="AJ7" s="647"/>
      <c r="AK7" s="647"/>
      <c r="AL7" s="647"/>
      <c r="AM7" s="647"/>
      <c r="AN7" s="647"/>
      <c r="AO7" s="647"/>
      <c r="AP7" s="666"/>
    </row>
    <row r="8" spans="1:82" ht="32" customHeight="1" x14ac:dyDescent="0.25">
      <c r="B8" s="659"/>
      <c r="C8" s="649" t="s">
        <v>465</v>
      </c>
      <c r="D8" s="649"/>
      <c r="E8" s="649" t="s">
        <v>467</v>
      </c>
      <c r="F8" s="649"/>
      <c r="G8" s="649" t="s">
        <v>468</v>
      </c>
      <c r="H8" s="649"/>
      <c r="I8" s="649" t="s">
        <v>469</v>
      </c>
      <c r="J8" s="649"/>
      <c r="K8" s="649" t="s">
        <v>471</v>
      </c>
      <c r="L8" s="649"/>
      <c r="M8" s="649" t="s">
        <v>465</v>
      </c>
      <c r="N8" s="649"/>
      <c r="O8" s="649" t="s">
        <v>467</v>
      </c>
      <c r="P8" s="649"/>
      <c r="Q8" s="649" t="s">
        <v>468</v>
      </c>
      <c r="R8" s="649"/>
      <c r="S8" s="649" t="s">
        <v>469</v>
      </c>
      <c r="T8" s="649"/>
      <c r="U8" s="649" t="s">
        <v>471</v>
      </c>
      <c r="V8" s="649"/>
      <c r="W8" s="649" t="s">
        <v>465</v>
      </c>
      <c r="X8" s="649"/>
      <c r="Y8" s="649" t="s">
        <v>467</v>
      </c>
      <c r="Z8" s="649"/>
      <c r="AA8" s="649" t="s">
        <v>468</v>
      </c>
      <c r="AB8" s="649"/>
      <c r="AC8" s="649" t="s">
        <v>469</v>
      </c>
      <c r="AD8" s="649"/>
      <c r="AE8" s="649" t="s">
        <v>471</v>
      </c>
      <c r="AF8" s="649"/>
      <c r="AG8" s="649" t="s">
        <v>465</v>
      </c>
      <c r="AH8" s="649"/>
      <c r="AI8" s="649" t="s">
        <v>467</v>
      </c>
      <c r="AJ8" s="649"/>
      <c r="AK8" s="649" t="s">
        <v>468</v>
      </c>
      <c r="AL8" s="649"/>
      <c r="AM8" s="649" t="s">
        <v>469</v>
      </c>
      <c r="AN8" s="649"/>
      <c r="AO8" s="649" t="s">
        <v>471</v>
      </c>
      <c r="AP8" s="661"/>
    </row>
    <row r="9" spans="1:82" ht="15" customHeight="1" x14ac:dyDescent="0.25">
      <c r="B9" s="659"/>
      <c r="C9" s="651"/>
      <c r="D9" s="651"/>
      <c r="E9" s="651"/>
      <c r="F9" s="651"/>
      <c r="G9" s="651"/>
      <c r="H9" s="651"/>
      <c r="I9" s="649"/>
      <c r="J9" s="649"/>
      <c r="K9" s="649"/>
      <c r="L9" s="649"/>
      <c r="M9" s="651"/>
      <c r="N9" s="651"/>
      <c r="O9" s="651"/>
      <c r="P9" s="651"/>
      <c r="Q9" s="651"/>
      <c r="R9" s="651"/>
      <c r="S9" s="649"/>
      <c r="T9" s="649"/>
      <c r="U9" s="649"/>
      <c r="V9" s="649"/>
      <c r="W9" s="651"/>
      <c r="X9" s="651"/>
      <c r="Y9" s="651"/>
      <c r="Z9" s="651"/>
      <c r="AA9" s="651"/>
      <c r="AB9" s="651"/>
      <c r="AC9" s="649"/>
      <c r="AD9" s="649"/>
      <c r="AE9" s="649"/>
      <c r="AF9" s="649"/>
      <c r="AG9" s="651"/>
      <c r="AH9" s="651"/>
      <c r="AI9" s="651"/>
      <c r="AJ9" s="651"/>
      <c r="AK9" s="651"/>
      <c r="AL9" s="651"/>
      <c r="AM9" s="649"/>
      <c r="AN9" s="649"/>
      <c r="AO9" s="649"/>
      <c r="AP9" s="661"/>
    </row>
    <row r="10" spans="1:82" ht="16" customHeight="1" x14ac:dyDescent="0.25">
      <c r="B10" s="660"/>
      <c r="C10" s="144" t="s">
        <v>518</v>
      </c>
      <c r="D10" s="144" t="s">
        <v>389</v>
      </c>
      <c r="E10" s="144" t="s">
        <v>518</v>
      </c>
      <c r="F10" s="144" t="s">
        <v>389</v>
      </c>
      <c r="G10" s="144" t="s">
        <v>518</v>
      </c>
      <c r="H10" s="144" t="s">
        <v>389</v>
      </c>
      <c r="I10" s="144" t="s">
        <v>519</v>
      </c>
      <c r="J10" s="144" t="s">
        <v>389</v>
      </c>
      <c r="K10" s="144" t="s">
        <v>519</v>
      </c>
      <c r="L10" s="144" t="s">
        <v>389</v>
      </c>
      <c r="M10" s="144" t="s">
        <v>518</v>
      </c>
      <c r="N10" s="144" t="s">
        <v>389</v>
      </c>
      <c r="O10" s="144" t="s">
        <v>518</v>
      </c>
      <c r="P10" s="144" t="s">
        <v>389</v>
      </c>
      <c r="Q10" s="144" t="s">
        <v>518</v>
      </c>
      <c r="R10" s="144" t="s">
        <v>389</v>
      </c>
      <c r="S10" s="144" t="s">
        <v>519</v>
      </c>
      <c r="T10" s="144" t="s">
        <v>389</v>
      </c>
      <c r="U10" s="144" t="s">
        <v>519</v>
      </c>
      <c r="V10" s="144" t="s">
        <v>389</v>
      </c>
      <c r="W10" s="144" t="s">
        <v>518</v>
      </c>
      <c r="X10" s="144" t="s">
        <v>389</v>
      </c>
      <c r="Y10" s="144" t="s">
        <v>518</v>
      </c>
      <c r="Z10" s="144" t="s">
        <v>389</v>
      </c>
      <c r="AA10" s="144" t="s">
        <v>518</v>
      </c>
      <c r="AB10" s="144" t="s">
        <v>389</v>
      </c>
      <c r="AC10" s="144" t="s">
        <v>519</v>
      </c>
      <c r="AD10" s="144" t="s">
        <v>389</v>
      </c>
      <c r="AE10" s="144" t="s">
        <v>519</v>
      </c>
      <c r="AF10" s="144" t="s">
        <v>389</v>
      </c>
      <c r="AG10" s="144" t="s">
        <v>518</v>
      </c>
      <c r="AH10" s="144" t="s">
        <v>389</v>
      </c>
      <c r="AI10" s="144" t="s">
        <v>518</v>
      </c>
      <c r="AJ10" s="144" t="s">
        <v>389</v>
      </c>
      <c r="AK10" s="144" t="s">
        <v>518</v>
      </c>
      <c r="AL10" s="144" t="s">
        <v>389</v>
      </c>
      <c r="AM10" s="144" t="s">
        <v>519</v>
      </c>
      <c r="AN10" s="144" t="s">
        <v>389</v>
      </c>
      <c r="AO10" s="144" t="s">
        <v>519</v>
      </c>
      <c r="AP10" s="183" t="s">
        <v>389</v>
      </c>
    </row>
    <row r="11" spans="1:82" ht="13" customHeight="1" x14ac:dyDescent="0.25">
      <c r="A11" s="214"/>
      <c r="B11" s="204"/>
      <c r="C11" s="235" t="s">
        <v>2268</v>
      </c>
      <c r="D11" s="236" t="s">
        <v>2269</v>
      </c>
      <c r="E11" s="235" t="s">
        <v>2270</v>
      </c>
      <c r="F11" s="236" t="s">
        <v>2271</v>
      </c>
      <c r="G11" s="235" t="s">
        <v>2248</v>
      </c>
      <c r="H11" s="236" t="s">
        <v>2249</v>
      </c>
      <c r="I11" s="235" t="s">
        <v>2272</v>
      </c>
      <c r="J11" s="236" t="s">
        <v>2273</v>
      </c>
      <c r="K11" s="235" t="s">
        <v>2274</v>
      </c>
      <c r="L11" s="236" t="s">
        <v>2275</v>
      </c>
      <c r="M11" s="235" t="s">
        <v>2276</v>
      </c>
      <c r="N11" s="236" t="s">
        <v>2277</v>
      </c>
      <c r="O11" s="235" t="s">
        <v>2278</v>
      </c>
      <c r="P11" s="236" t="s">
        <v>2279</v>
      </c>
      <c r="Q11" s="235" t="s">
        <v>2250</v>
      </c>
      <c r="R11" s="236" t="s">
        <v>2251</v>
      </c>
      <c r="S11" s="235" t="s">
        <v>2280</v>
      </c>
      <c r="T11" s="236" t="s">
        <v>2281</v>
      </c>
      <c r="U11" s="235" t="s">
        <v>2282</v>
      </c>
      <c r="V11" s="236" t="s">
        <v>2283</v>
      </c>
      <c r="W11" s="235" t="s">
        <v>2284</v>
      </c>
      <c r="X11" s="236" t="s">
        <v>2285</v>
      </c>
      <c r="Y11" s="235" t="s">
        <v>2286</v>
      </c>
      <c r="Z11" s="236" t="s">
        <v>2287</v>
      </c>
      <c r="AA11" s="235" t="s">
        <v>2252</v>
      </c>
      <c r="AB11" s="236" t="s">
        <v>2253</v>
      </c>
      <c r="AC11" s="235" t="s">
        <v>2288</v>
      </c>
      <c r="AD11" s="236" t="s">
        <v>2289</v>
      </c>
      <c r="AE11" s="235" t="s">
        <v>2290</v>
      </c>
      <c r="AF11" s="236" t="s">
        <v>2291</v>
      </c>
      <c r="AG11" s="235" t="s">
        <v>2292</v>
      </c>
      <c r="AH11" s="236" t="s">
        <v>2293</v>
      </c>
      <c r="AI11" s="235" t="s">
        <v>2294</v>
      </c>
      <c r="AJ11" s="236" t="s">
        <v>2295</v>
      </c>
      <c r="AK11" s="235" t="s">
        <v>2254</v>
      </c>
      <c r="AL11" s="236" t="s">
        <v>2255</v>
      </c>
      <c r="AM11" s="235" t="s">
        <v>2296</v>
      </c>
      <c r="AN11" s="236" t="s">
        <v>2297</v>
      </c>
      <c r="AO11" s="235" t="s">
        <v>2298</v>
      </c>
      <c r="AP11" s="244" t="s">
        <v>2299</v>
      </c>
      <c r="AQ11" t="s">
        <v>2300</v>
      </c>
      <c r="AR11" t="s">
        <v>2301</v>
      </c>
      <c r="AS11" t="s">
        <v>2302</v>
      </c>
      <c r="AT11" t="s">
        <v>2303</v>
      </c>
      <c r="AU11" t="s">
        <v>2256</v>
      </c>
      <c r="AV11" t="s">
        <v>2257</v>
      </c>
      <c r="AW11" t="s">
        <v>2304</v>
      </c>
      <c r="AX11" t="s">
        <v>2305</v>
      </c>
      <c r="AY11" t="s">
        <v>2306</v>
      </c>
      <c r="AZ11" t="s">
        <v>2307</v>
      </c>
      <c r="BA11" t="s">
        <v>2308</v>
      </c>
      <c r="BB11" t="s">
        <v>2309</v>
      </c>
      <c r="BC11" t="s">
        <v>2310</v>
      </c>
      <c r="BD11" t="s">
        <v>2311</v>
      </c>
      <c r="BE11" t="s">
        <v>2258</v>
      </c>
      <c r="BF11" t="s">
        <v>2259</v>
      </c>
      <c r="BG11" t="s">
        <v>2312</v>
      </c>
      <c r="BH11" t="s">
        <v>2313</v>
      </c>
      <c r="BI11" t="s">
        <v>2314</v>
      </c>
      <c r="BJ11" t="s">
        <v>2315</v>
      </c>
      <c r="BK11" t="s">
        <v>2316</v>
      </c>
      <c r="BL11" t="s">
        <v>2317</v>
      </c>
      <c r="BM11" t="s">
        <v>2318</v>
      </c>
      <c r="BN11" t="s">
        <v>2319</v>
      </c>
      <c r="BO11" t="s">
        <v>2260</v>
      </c>
      <c r="BP11" t="s">
        <v>2261</v>
      </c>
      <c r="BQ11" t="s">
        <v>2320</v>
      </c>
      <c r="BR11" t="s">
        <v>2321</v>
      </c>
      <c r="BS11" t="s">
        <v>2322</v>
      </c>
      <c r="BT11" t="s">
        <v>2323</v>
      </c>
      <c r="BU11" t="s">
        <v>2324</v>
      </c>
      <c r="BV11" t="s">
        <v>2325</v>
      </c>
      <c r="BW11" t="s">
        <v>2326</v>
      </c>
      <c r="BX11" t="s">
        <v>2327</v>
      </c>
      <c r="BY11" t="s">
        <v>2262</v>
      </c>
      <c r="BZ11" t="s">
        <v>2263</v>
      </c>
      <c r="CA11" t="s">
        <v>2328</v>
      </c>
      <c r="CB11" t="s">
        <v>2329</v>
      </c>
      <c r="CC11" t="s">
        <v>2330</v>
      </c>
      <c r="CD11" t="s">
        <v>2331</v>
      </c>
    </row>
    <row r="12" spans="1:82" ht="13" customHeight="1" x14ac:dyDescent="0.25">
      <c r="A12" s="26" t="s">
        <v>393</v>
      </c>
      <c r="B12" s="184">
        <v>2</v>
      </c>
      <c r="C12" s="223" t="s">
        <v>494</v>
      </c>
      <c r="D12" s="225" t="s">
        <v>494</v>
      </c>
      <c r="E12" s="223">
        <v>64.615870759208704</v>
      </c>
      <c r="F12" s="225">
        <v>3.3182892708437302</v>
      </c>
      <c r="G12" s="223">
        <v>69.788533176073898</v>
      </c>
      <c r="H12" s="225">
        <v>3.0862507013485798</v>
      </c>
      <c r="I12" s="223" t="s">
        <v>494</v>
      </c>
      <c r="J12" s="225" t="s">
        <v>494</v>
      </c>
      <c r="K12" s="223">
        <v>5.1726624168651698</v>
      </c>
      <c r="L12" s="225">
        <v>4.5316649342786999</v>
      </c>
      <c r="M12" s="223" t="s">
        <v>494</v>
      </c>
      <c r="N12" s="225" t="s">
        <v>494</v>
      </c>
      <c r="O12" s="223">
        <v>33.579044289083001</v>
      </c>
      <c r="P12" s="225">
        <v>3.5512477361288401</v>
      </c>
      <c r="Q12" s="223">
        <v>48.0455746624732</v>
      </c>
      <c r="R12" s="225">
        <v>3.7223082941224002</v>
      </c>
      <c r="S12" s="223" t="s">
        <v>494</v>
      </c>
      <c r="T12" s="225" t="s">
        <v>494</v>
      </c>
      <c r="U12" s="223">
        <v>14.466530373390199</v>
      </c>
      <c r="V12" s="225">
        <v>5.1446029506515503</v>
      </c>
      <c r="W12" s="223" t="s">
        <v>494</v>
      </c>
      <c r="X12" s="225" t="s">
        <v>494</v>
      </c>
      <c r="Y12" s="223">
        <v>0.64530403989513796</v>
      </c>
      <c r="Z12" s="225">
        <v>0.45972434136810703</v>
      </c>
      <c r="AA12" s="223">
        <v>1.3741015042631199</v>
      </c>
      <c r="AB12" s="225">
        <v>0.98117416932266799</v>
      </c>
      <c r="AC12" s="223" t="s">
        <v>494</v>
      </c>
      <c r="AD12" s="225" t="s">
        <v>494</v>
      </c>
      <c r="AE12" s="223">
        <v>0.72879746436798298</v>
      </c>
      <c r="AF12" s="225">
        <v>1.0835355188420801</v>
      </c>
      <c r="AG12" s="223" t="s">
        <v>494</v>
      </c>
      <c r="AH12" s="225" t="s">
        <v>494</v>
      </c>
      <c r="AI12" s="223">
        <v>5.1879757742936201</v>
      </c>
      <c r="AJ12" s="225">
        <v>1.81885328019377</v>
      </c>
      <c r="AK12" s="223">
        <v>18.6346419733466</v>
      </c>
      <c r="AL12" s="225">
        <v>2.58331207844813</v>
      </c>
      <c r="AM12" s="223" t="s">
        <v>494</v>
      </c>
      <c r="AN12" s="225" t="s">
        <v>494</v>
      </c>
      <c r="AO12" s="223">
        <v>13.446666199053</v>
      </c>
      <c r="AP12" s="239">
        <v>3.1593873693372299</v>
      </c>
      <c r="AQ12" t="s">
        <v>494</v>
      </c>
      <c r="AR12" t="s">
        <v>494</v>
      </c>
      <c r="AS12">
        <v>4.2511723379371604</v>
      </c>
      <c r="AT12">
        <v>1.3899294794783501</v>
      </c>
      <c r="AU12">
        <v>4.3103968870946003</v>
      </c>
      <c r="AV12">
        <v>1.4891906086981599</v>
      </c>
      <c r="AW12" t="s">
        <v>494</v>
      </c>
      <c r="AX12" t="s">
        <v>494</v>
      </c>
      <c r="AY12">
        <v>5.9224549157436399E-2</v>
      </c>
      <c r="AZ12">
        <v>2.0370548905117198</v>
      </c>
      <c r="BA12" t="s">
        <v>494</v>
      </c>
      <c r="BB12" t="s">
        <v>494</v>
      </c>
      <c r="BC12">
        <v>1.64108671173541</v>
      </c>
      <c r="BD12">
        <v>0.97645209203883399</v>
      </c>
      <c r="BE12">
        <v>1.5450773116407099</v>
      </c>
      <c r="BF12">
        <v>0.95933333468099002</v>
      </c>
      <c r="BG12" t="s">
        <v>494</v>
      </c>
      <c r="BH12" t="s">
        <v>494</v>
      </c>
      <c r="BI12">
        <v>-9.6009400094700506E-2</v>
      </c>
      <c r="BJ12">
        <v>1.3688605243329801</v>
      </c>
      <c r="BK12" t="s">
        <v>494</v>
      </c>
      <c r="BL12" t="s">
        <v>494</v>
      </c>
      <c r="BM12">
        <v>4.0467004340683603</v>
      </c>
      <c r="BN12">
        <v>1.3047710214861401</v>
      </c>
      <c r="BO12">
        <v>3.1270051628225102</v>
      </c>
      <c r="BP12">
        <v>1.36026499913775</v>
      </c>
      <c r="BQ12" t="s">
        <v>494</v>
      </c>
      <c r="BR12" t="s">
        <v>494</v>
      </c>
      <c r="BS12">
        <v>-0.91969527124584405</v>
      </c>
      <c r="BT12">
        <v>1.8848735465248601</v>
      </c>
      <c r="BU12" t="s">
        <v>494</v>
      </c>
      <c r="BV12" t="s">
        <v>494</v>
      </c>
      <c r="BW12">
        <v>0.79872169095793</v>
      </c>
      <c r="BX12">
        <v>0.56192645765819005</v>
      </c>
      <c r="BY12">
        <v>2.1227528852343198</v>
      </c>
      <c r="BZ12">
        <v>1.1348912313135799</v>
      </c>
      <c r="CA12" t="s">
        <v>494</v>
      </c>
      <c r="CB12" t="s">
        <v>494</v>
      </c>
      <c r="CC12">
        <v>1.32403119427639</v>
      </c>
      <c r="CD12">
        <v>1.26638834909704</v>
      </c>
    </row>
    <row r="13" spans="1:82" ht="13" customHeight="1" x14ac:dyDescent="0.25">
      <c r="A13" s="26" t="s">
        <v>396</v>
      </c>
      <c r="B13" s="184">
        <v>2</v>
      </c>
      <c r="C13" s="223" t="s">
        <v>494</v>
      </c>
      <c r="D13" s="225" t="s">
        <v>494</v>
      </c>
      <c r="E13" s="223">
        <v>63.6666334383034</v>
      </c>
      <c r="F13" s="225">
        <v>3.3399690081821598</v>
      </c>
      <c r="G13" s="223">
        <v>65.841830846865307</v>
      </c>
      <c r="H13" s="225">
        <v>3.3288870521707801</v>
      </c>
      <c r="I13" s="223" t="s">
        <v>494</v>
      </c>
      <c r="J13" s="225" t="s">
        <v>494</v>
      </c>
      <c r="K13" s="223">
        <v>2.1751974085618202</v>
      </c>
      <c r="L13" s="225">
        <v>4.7155998538603301</v>
      </c>
      <c r="M13" s="223" t="s">
        <v>494</v>
      </c>
      <c r="N13" s="225" t="s">
        <v>494</v>
      </c>
      <c r="O13" s="223">
        <v>32.762063439494298</v>
      </c>
      <c r="P13" s="225">
        <v>2.8334983584431801</v>
      </c>
      <c r="Q13" s="223">
        <v>38.4974643659164</v>
      </c>
      <c r="R13" s="225">
        <v>3.1222122069784999</v>
      </c>
      <c r="S13" s="223" t="s">
        <v>494</v>
      </c>
      <c r="T13" s="225" t="s">
        <v>494</v>
      </c>
      <c r="U13" s="223">
        <v>5.7354009264220904</v>
      </c>
      <c r="V13" s="225">
        <v>4.2162687310827103</v>
      </c>
      <c r="W13" s="223" t="s">
        <v>494</v>
      </c>
      <c r="X13" s="225" t="s">
        <v>494</v>
      </c>
      <c r="Y13" s="223">
        <v>0</v>
      </c>
      <c r="Z13" s="225">
        <v>0</v>
      </c>
      <c r="AA13" s="223">
        <v>0</v>
      </c>
      <c r="AB13" s="225">
        <v>0</v>
      </c>
      <c r="AC13" s="223" t="s">
        <v>494</v>
      </c>
      <c r="AD13" s="225" t="s">
        <v>494</v>
      </c>
      <c r="AE13" s="223">
        <v>0</v>
      </c>
      <c r="AF13" s="225">
        <v>0</v>
      </c>
      <c r="AG13" s="223" t="s">
        <v>494</v>
      </c>
      <c r="AH13" s="225" t="s">
        <v>494</v>
      </c>
      <c r="AI13" s="223">
        <v>20.175399223383199</v>
      </c>
      <c r="AJ13" s="225">
        <v>2.4623549695362499</v>
      </c>
      <c r="AK13" s="223">
        <v>25.479647341824101</v>
      </c>
      <c r="AL13" s="225">
        <v>2.9507380792004398</v>
      </c>
      <c r="AM13" s="223" t="s">
        <v>494</v>
      </c>
      <c r="AN13" s="225" t="s">
        <v>494</v>
      </c>
      <c r="AO13" s="223">
        <v>5.3042481184409196</v>
      </c>
      <c r="AP13" s="239">
        <v>3.8431819119114499</v>
      </c>
      <c r="AQ13" t="s">
        <v>494</v>
      </c>
      <c r="AR13" t="s">
        <v>494</v>
      </c>
      <c r="AS13">
        <v>2.8348773569748502</v>
      </c>
      <c r="AT13">
        <v>1.0290336462198</v>
      </c>
      <c r="AU13">
        <v>4.5775655451859301</v>
      </c>
      <c r="AV13">
        <v>1.3808431785909401</v>
      </c>
      <c r="AW13" t="s">
        <v>494</v>
      </c>
      <c r="AX13" t="s">
        <v>494</v>
      </c>
      <c r="AY13">
        <v>1.7426881882110801</v>
      </c>
      <c r="AZ13">
        <v>1.7221028218179999</v>
      </c>
      <c r="BA13" t="s">
        <v>494</v>
      </c>
      <c r="BB13" t="s">
        <v>494</v>
      </c>
      <c r="BC13">
        <v>0</v>
      </c>
      <c r="BD13">
        <v>0</v>
      </c>
      <c r="BE13">
        <v>0</v>
      </c>
      <c r="BF13">
        <v>0</v>
      </c>
      <c r="BG13" t="s">
        <v>494</v>
      </c>
      <c r="BH13" t="s">
        <v>494</v>
      </c>
      <c r="BI13">
        <v>0</v>
      </c>
      <c r="BJ13">
        <v>0</v>
      </c>
      <c r="BK13" t="s">
        <v>494</v>
      </c>
      <c r="BL13" t="s">
        <v>494</v>
      </c>
      <c r="BM13">
        <v>1.9100220795566301</v>
      </c>
      <c r="BN13">
        <v>1.04637214137248</v>
      </c>
      <c r="BO13">
        <v>0.46141835634435602</v>
      </c>
      <c r="BP13">
        <v>0.45969185300179199</v>
      </c>
      <c r="BQ13" t="s">
        <v>494</v>
      </c>
      <c r="BR13" t="s">
        <v>494</v>
      </c>
      <c r="BS13">
        <v>-1.4486037232122799</v>
      </c>
      <c r="BT13">
        <v>1.14289599612417</v>
      </c>
      <c r="BU13" t="s">
        <v>494</v>
      </c>
      <c r="BV13" t="s">
        <v>494</v>
      </c>
      <c r="BW13">
        <v>1.9673376873848101</v>
      </c>
      <c r="BX13">
        <v>0.83471095851406096</v>
      </c>
      <c r="BY13">
        <v>3.3437558343459601</v>
      </c>
      <c r="BZ13">
        <v>1.43444571530097</v>
      </c>
      <c r="CA13" t="s">
        <v>494</v>
      </c>
      <c r="CB13" t="s">
        <v>494</v>
      </c>
      <c r="CC13">
        <v>1.3764181469611501</v>
      </c>
      <c r="CD13">
        <v>1.6596315538121</v>
      </c>
    </row>
    <row r="14" spans="1:82" ht="13" customHeight="1" x14ac:dyDescent="0.25">
      <c r="A14" s="210" t="s">
        <v>397</v>
      </c>
      <c r="B14" s="184">
        <v>2</v>
      </c>
      <c r="C14" s="223">
        <v>71.979255452009895</v>
      </c>
      <c r="D14" s="225">
        <v>3.8322204514567999</v>
      </c>
      <c r="E14" s="223">
        <v>70.349624976397195</v>
      </c>
      <c r="F14" s="225">
        <v>4.0776145996977302</v>
      </c>
      <c r="G14" s="223">
        <v>74.703896740642804</v>
      </c>
      <c r="H14" s="225">
        <v>3.8392901729750899</v>
      </c>
      <c r="I14" s="223">
        <v>2.7246412886328701</v>
      </c>
      <c r="J14" s="225">
        <v>5.4245794879296296</v>
      </c>
      <c r="K14" s="223">
        <v>4.3542717642455804</v>
      </c>
      <c r="L14" s="225">
        <v>5.6006329870802301</v>
      </c>
      <c r="M14" s="223">
        <v>21.111365015905601</v>
      </c>
      <c r="N14" s="225">
        <v>3.76040300408178</v>
      </c>
      <c r="O14" s="223">
        <v>24.940887937965801</v>
      </c>
      <c r="P14" s="225">
        <v>3.39331468210059</v>
      </c>
      <c r="Q14" s="223">
        <v>36.3365711392211</v>
      </c>
      <c r="R14" s="225">
        <v>4.3505396317133904</v>
      </c>
      <c r="S14" s="223">
        <v>15.2252061233155</v>
      </c>
      <c r="T14" s="225">
        <v>5.7504630978918696</v>
      </c>
      <c r="U14" s="223">
        <v>11.3956832012553</v>
      </c>
      <c r="V14" s="225">
        <v>5.5174069651302897</v>
      </c>
      <c r="W14" s="223">
        <v>0.47637049850881602</v>
      </c>
      <c r="X14" s="225">
        <v>0.47698972935384598</v>
      </c>
      <c r="Y14" s="223">
        <v>0</v>
      </c>
      <c r="Z14" s="225">
        <v>0</v>
      </c>
      <c r="AA14" s="223">
        <v>0</v>
      </c>
      <c r="AB14" s="225">
        <v>0</v>
      </c>
      <c r="AC14" s="223">
        <v>-0.47637049850881602</v>
      </c>
      <c r="AD14" s="225">
        <v>0.47698972935384598</v>
      </c>
      <c r="AE14" s="223">
        <v>0</v>
      </c>
      <c r="AF14" s="225">
        <v>0</v>
      </c>
      <c r="AG14" s="223">
        <v>42.843744245751601</v>
      </c>
      <c r="AH14" s="225">
        <v>4.4390111685150799</v>
      </c>
      <c r="AI14" s="223">
        <v>29.670143745124498</v>
      </c>
      <c r="AJ14" s="225">
        <v>3.5769661787065501</v>
      </c>
      <c r="AK14" s="223">
        <v>35.286570767631503</v>
      </c>
      <c r="AL14" s="225">
        <v>4.3266752332335399</v>
      </c>
      <c r="AM14" s="223">
        <v>-7.5571734781200197</v>
      </c>
      <c r="AN14" s="225">
        <v>6.1987852622976201</v>
      </c>
      <c r="AO14" s="223">
        <v>5.6164270225070503</v>
      </c>
      <c r="AP14" s="239">
        <v>5.61380491444858</v>
      </c>
      <c r="AQ14">
        <v>4.8422875715223404</v>
      </c>
      <c r="AR14">
        <v>1.9427561600591099</v>
      </c>
      <c r="AS14">
        <v>4.7540021705006499</v>
      </c>
      <c r="AT14">
        <v>1.8470905686685199</v>
      </c>
      <c r="AU14">
        <v>6.8645484236689001</v>
      </c>
      <c r="AV14">
        <v>2.1248596076336801</v>
      </c>
      <c r="AW14">
        <v>2.0222608521465602</v>
      </c>
      <c r="AX14">
        <v>2.8791196309984701</v>
      </c>
      <c r="AY14">
        <v>2.1105462531682502</v>
      </c>
      <c r="AZ14">
        <v>2.8154523474954001</v>
      </c>
      <c r="BA14">
        <v>0.87879842494094096</v>
      </c>
      <c r="BB14">
        <v>0.87998318167215195</v>
      </c>
      <c r="BC14">
        <v>0</v>
      </c>
      <c r="BD14">
        <v>0</v>
      </c>
      <c r="BE14">
        <v>0</v>
      </c>
      <c r="BF14">
        <v>0</v>
      </c>
      <c r="BG14">
        <v>-0.87879842494094096</v>
      </c>
      <c r="BH14">
        <v>0.87998318167215195</v>
      </c>
      <c r="BI14">
        <v>0</v>
      </c>
      <c r="BJ14">
        <v>0</v>
      </c>
      <c r="BK14">
        <v>3.8735503182516098</v>
      </c>
      <c r="BL14">
        <v>1.73026173339906</v>
      </c>
      <c r="BM14">
        <v>0.42521299325008599</v>
      </c>
      <c r="BN14">
        <v>0.427426635692573</v>
      </c>
      <c r="BO14">
        <v>0</v>
      </c>
      <c r="BP14">
        <v>0</v>
      </c>
      <c r="BQ14">
        <v>-3.8735503182516098</v>
      </c>
      <c r="BR14">
        <v>1.73026173339906</v>
      </c>
      <c r="BS14">
        <v>-0.42521299325008599</v>
      </c>
      <c r="BT14">
        <v>0.427426635692573</v>
      </c>
      <c r="BU14">
        <v>6.6262679746108102</v>
      </c>
      <c r="BV14">
        <v>2.31571046678348</v>
      </c>
      <c r="BW14">
        <v>2.3451366404540899</v>
      </c>
      <c r="BX14">
        <v>1.2229152670797001</v>
      </c>
      <c r="BY14">
        <v>4.8629641918411597</v>
      </c>
      <c r="BZ14">
        <v>2.1822746022488699</v>
      </c>
      <c r="CA14">
        <v>-1.7633037827696401</v>
      </c>
      <c r="CB14">
        <v>3.1819549659904101</v>
      </c>
      <c r="CC14">
        <v>2.5178275513870698</v>
      </c>
      <c r="CD14">
        <v>2.5015683460735398</v>
      </c>
    </row>
    <row r="15" spans="1:82" ht="13" customHeight="1" x14ac:dyDescent="0.25">
      <c r="A15" s="210" t="s">
        <v>398</v>
      </c>
      <c r="B15" s="184">
        <v>2</v>
      </c>
      <c r="C15" s="223" t="s">
        <v>494</v>
      </c>
      <c r="D15" s="225" t="s">
        <v>494</v>
      </c>
      <c r="E15" s="223">
        <v>55.929894497914802</v>
      </c>
      <c r="F15" s="225">
        <v>5.3005837627899899</v>
      </c>
      <c r="G15" s="223">
        <v>50.445909679250299</v>
      </c>
      <c r="H15" s="225">
        <v>5.5644741872456702</v>
      </c>
      <c r="I15" s="223" t="s">
        <v>494</v>
      </c>
      <c r="J15" s="225" t="s">
        <v>494</v>
      </c>
      <c r="K15" s="223">
        <v>-5.4839848186644504</v>
      </c>
      <c r="L15" s="225">
        <v>7.6850218741963401</v>
      </c>
      <c r="M15" s="223" t="s">
        <v>494</v>
      </c>
      <c r="N15" s="225" t="s">
        <v>494</v>
      </c>
      <c r="O15" s="223">
        <v>41.768199892949497</v>
      </c>
      <c r="P15" s="225">
        <v>4.61731539871806</v>
      </c>
      <c r="Q15" s="223">
        <v>42.299286626141203</v>
      </c>
      <c r="R15" s="225">
        <v>4.3974582708835603</v>
      </c>
      <c r="S15" s="223" t="s">
        <v>494</v>
      </c>
      <c r="T15" s="225" t="s">
        <v>494</v>
      </c>
      <c r="U15" s="223">
        <v>0.53108673319160704</v>
      </c>
      <c r="V15" s="225">
        <v>6.3763030617593097</v>
      </c>
      <c r="W15" s="223" t="s">
        <v>494</v>
      </c>
      <c r="X15" s="225" t="s">
        <v>494</v>
      </c>
      <c r="Y15" s="223">
        <v>0</v>
      </c>
      <c r="Z15" s="225">
        <v>0</v>
      </c>
      <c r="AA15" s="223">
        <v>0</v>
      </c>
      <c r="AB15" s="225">
        <v>0</v>
      </c>
      <c r="AC15" s="223" t="s">
        <v>494</v>
      </c>
      <c r="AD15" s="225" t="s">
        <v>494</v>
      </c>
      <c r="AE15" s="223">
        <v>0</v>
      </c>
      <c r="AF15" s="225">
        <v>0</v>
      </c>
      <c r="AG15" s="223" t="s">
        <v>494</v>
      </c>
      <c r="AH15" s="225" t="s">
        <v>494</v>
      </c>
      <c r="AI15" s="223">
        <v>9.2226970857764794</v>
      </c>
      <c r="AJ15" s="225">
        <v>2.9914909659758502</v>
      </c>
      <c r="AK15" s="223">
        <v>8.3357664884531797</v>
      </c>
      <c r="AL15" s="225">
        <v>2.5714128239023202</v>
      </c>
      <c r="AM15" s="223" t="s">
        <v>494</v>
      </c>
      <c r="AN15" s="225" t="s">
        <v>494</v>
      </c>
      <c r="AO15" s="223">
        <v>-0.88693059732330304</v>
      </c>
      <c r="AP15" s="239">
        <v>3.9447664202642501</v>
      </c>
      <c r="AQ15" t="s">
        <v>494</v>
      </c>
      <c r="AR15" t="s">
        <v>494</v>
      </c>
      <c r="AS15">
        <v>0.60420241370241501</v>
      </c>
      <c r="AT15">
        <v>0.60442321110194197</v>
      </c>
      <c r="AU15">
        <v>0.63421079084877896</v>
      </c>
      <c r="AV15">
        <v>0.63208367907376195</v>
      </c>
      <c r="AW15" t="s">
        <v>494</v>
      </c>
      <c r="AX15" t="s">
        <v>494</v>
      </c>
      <c r="AY15">
        <v>3.0008377146364101E-2</v>
      </c>
      <c r="AZ15">
        <v>0.87456114450060296</v>
      </c>
      <c r="BA15" t="s">
        <v>494</v>
      </c>
      <c r="BB15" t="s">
        <v>494</v>
      </c>
      <c r="BC15">
        <v>0</v>
      </c>
      <c r="BD15">
        <v>0</v>
      </c>
      <c r="BE15">
        <v>0</v>
      </c>
      <c r="BF15">
        <v>0</v>
      </c>
      <c r="BG15" t="s">
        <v>494</v>
      </c>
      <c r="BH15" t="s">
        <v>494</v>
      </c>
      <c r="BI15">
        <v>0</v>
      </c>
      <c r="BJ15">
        <v>0</v>
      </c>
      <c r="BK15" t="s">
        <v>494</v>
      </c>
      <c r="BL15" t="s">
        <v>494</v>
      </c>
      <c r="BM15">
        <v>3.6140234047086799</v>
      </c>
      <c r="BN15">
        <v>2.1768993478244099</v>
      </c>
      <c r="BO15">
        <v>1.27604612629304</v>
      </c>
      <c r="BP15">
        <v>1.26129694109907</v>
      </c>
      <c r="BQ15" t="s">
        <v>494</v>
      </c>
      <c r="BR15" t="s">
        <v>494</v>
      </c>
      <c r="BS15">
        <v>-2.3379772784156501</v>
      </c>
      <c r="BT15">
        <v>2.5159015768078499</v>
      </c>
      <c r="BU15" t="s">
        <v>494</v>
      </c>
      <c r="BV15" t="s">
        <v>494</v>
      </c>
      <c r="BW15">
        <v>1.5271030357713</v>
      </c>
      <c r="BX15">
        <v>1.13404088146446</v>
      </c>
      <c r="BY15">
        <v>0.66908260701672395</v>
      </c>
      <c r="BZ15">
        <v>0.67284823059813204</v>
      </c>
      <c r="CA15" t="s">
        <v>494</v>
      </c>
      <c r="CB15" t="s">
        <v>494</v>
      </c>
      <c r="CC15">
        <v>-0.85802042875457296</v>
      </c>
      <c r="CD15">
        <v>1.31862559593378</v>
      </c>
    </row>
    <row r="16" spans="1:82" ht="13" customHeight="1" x14ac:dyDescent="0.25">
      <c r="A16" s="26" t="s">
        <v>399</v>
      </c>
      <c r="B16" s="184">
        <v>2</v>
      </c>
      <c r="C16" s="223">
        <v>92.456692652324804</v>
      </c>
      <c r="D16" s="225">
        <v>1.13096760446986</v>
      </c>
      <c r="E16" s="223">
        <v>92.714328935677003</v>
      </c>
      <c r="F16" s="225">
        <v>2.3385180235415599</v>
      </c>
      <c r="G16" s="223">
        <v>92.545815232165197</v>
      </c>
      <c r="H16" s="225">
        <v>1.79951538047739</v>
      </c>
      <c r="I16" s="223">
        <v>8.9122579840449107E-2</v>
      </c>
      <c r="J16" s="225">
        <v>2.1254042737641599</v>
      </c>
      <c r="K16" s="223">
        <v>-0.16851370351176301</v>
      </c>
      <c r="L16" s="225">
        <v>2.95074942192714</v>
      </c>
      <c r="M16" s="223">
        <v>50.152664276931901</v>
      </c>
      <c r="N16" s="225">
        <v>2.81064177307803</v>
      </c>
      <c r="O16" s="223">
        <v>60.316126996837397</v>
      </c>
      <c r="P16" s="225">
        <v>4.1361955815548503</v>
      </c>
      <c r="Q16" s="223">
        <v>69.353575738346805</v>
      </c>
      <c r="R16" s="225">
        <v>3.6012408822837201</v>
      </c>
      <c r="S16" s="223">
        <v>19.200911461415</v>
      </c>
      <c r="T16" s="225">
        <v>4.56822099605556</v>
      </c>
      <c r="U16" s="223">
        <v>9.0374487415094595</v>
      </c>
      <c r="V16" s="225">
        <v>5.4842547151919803</v>
      </c>
      <c r="W16" s="223">
        <v>4.2122974343627702</v>
      </c>
      <c r="X16" s="225">
        <v>0.85169119777511004</v>
      </c>
      <c r="Y16" s="223">
        <v>5.4457436860179804</v>
      </c>
      <c r="Z16" s="225">
        <v>1.93209002835411</v>
      </c>
      <c r="AA16" s="223">
        <v>13.490279781815801</v>
      </c>
      <c r="AB16" s="225">
        <v>3.0347210808290099</v>
      </c>
      <c r="AC16" s="223">
        <v>9.2779823474529906</v>
      </c>
      <c r="AD16" s="225">
        <v>3.1519692153946499</v>
      </c>
      <c r="AE16" s="223">
        <v>8.0445360957977794</v>
      </c>
      <c r="AF16" s="225">
        <v>3.59756916765937</v>
      </c>
      <c r="AG16" s="223">
        <v>56.503280728457</v>
      </c>
      <c r="AH16" s="225">
        <v>2.70345768049686</v>
      </c>
      <c r="AI16" s="223">
        <v>47.184574748873501</v>
      </c>
      <c r="AJ16" s="225">
        <v>4.3716469366833</v>
      </c>
      <c r="AK16" s="223">
        <v>52.164082538489303</v>
      </c>
      <c r="AL16" s="225">
        <v>3.9689660077472602</v>
      </c>
      <c r="AM16" s="223">
        <v>-4.3391981899676804</v>
      </c>
      <c r="AN16" s="225">
        <v>4.8022260047701497</v>
      </c>
      <c r="AO16" s="223">
        <v>4.97950778961577</v>
      </c>
      <c r="AP16" s="239">
        <v>5.9045734909191898</v>
      </c>
      <c r="AQ16">
        <v>10.835910509744799</v>
      </c>
      <c r="AR16">
        <v>1.7242613733057499</v>
      </c>
      <c r="AS16">
        <v>10.899405563403599</v>
      </c>
      <c r="AT16">
        <v>3.0051897760954298</v>
      </c>
      <c r="AU16">
        <v>13.065145649882201</v>
      </c>
      <c r="AV16">
        <v>2.8750668884738801</v>
      </c>
      <c r="AW16">
        <v>2.22923514013738</v>
      </c>
      <c r="AX16">
        <v>3.3524747421379701</v>
      </c>
      <c r="AY16">
        <v>2.1657400864785799</v>
      </c>
      <c r="AZ16">
        <v>4.1589872810033102</v>
      </c>
      <c r="BA16">
        <v>6.3450732755076604</v>
      </c>
      <c r="BB16">
        <v>1.24904443355051</v>
      </c>
      <c r="BC16">
        <v>8.2329564132281199</v>
      </c>
      <c r="BD16">
        <v>2.61488296847048</v>
      </c>
      <c r="BE16">
        <v>10.070741087842899</v>
      </c>
      <c r="BF16">
        <v>2.5806023599544798</v>
      </c>
      <c r="BG16">
        <v>3.72566781233522</v>
      </c>
      <c r="BH16">
        <v>2.8669880601750299</v>
      </c>
      <c r="BI16">
        <v>1.8377846746147599</v>
      </c>
      <c r="BJ16">
        <v>3.6738428761991999</v>
      </c>
      <c r="BK16">
        <v>14.8466877209143</v>
      </c>
      <c r="BL16">
        <v>2.1350692057378899</v>
      </c>
      <c r="BM16">
        <v>15.4972356837806</v>
      </c>
      <c r="BN16">
        <v>3.35002816570409</v>
      </c>
      <c r="BO16">
        <v>21.880638820418099</v>
      </c>
      <c r="BP16">
        <v>3.50525205976985</v>
      </c>
      <c r="BQ16">
        <v>7.0339510995037298</v>
      </c>
      <c r="BR16">
        <v>4.1043041451397002</v>
      </c>
      <c r="BS16">
        <v>6.3834031366374804</v>
      </c>
      <c r="BT16">
        <v>4.8486576197470797</v>
      </c>
      <c r="BU16">
        <v>9.6183502279694508</v>
      </c>
      <c r="BV16">
        <v>1.6841435877794799</v>
      </c>
      <c r="BW16">
        <v>10.3014579090115</v>
      </c>
      <c r="BX16">
        <v>2.6838102379566902</v>
      </c>
      <c r="BY16">
        <v>10.368999760556299</v>
      </c>
      <c r="BZ16">
        <v>2.3268519724282299</v>
      </c>
      <c r="CA16">
        <v>0.75064953258689104</v>
      </c>
      <c r="CB16">
        <v>2.8723822388136</v>
      </c>
      <c r="CC16">
        <v>6.7541851544790504E-2</v>
      </c>
      <c r="CD16">
        <v>3.55205257491416</v>
      </c>
    </row>
    <row r="17" spans="1:82" ht="13" customHeight="1" x14ac:dyDescent="0.25">
      <c r="A17" s="26" t="s">
        <v>400</v>
      </c>
      <c r="B17" s="184">
        <v>2</v>
      </c>
      <c r="C17" s="223">
        <v>74.479246679498701</v>
      </c>
      <c r="D17" s="225">
        <v>3.0349831467561899</v>
      </c>
      <c r="E17" s="223">
        <v>73.419595744565598</v>
      </c>
      <c r="F17" s="225">
        <v>3.4513472425864999</v>
      </c>
      <c r="G17" s="223">
        <v>82.634326276676305</v>
      </c>
      <c r="H17" s="225">
        <v>2.7976237074545902</v>
      </c>
      <c r="I17" s="223">
        <v>8.1550795971776004</v>
      </c>
      <c r="J17" s="225">
        <v>4.1276895607114303</v>
      </c>
      <c r="K17" s="223">
        <v>9.2147305321107407</v>
      </c>
      <c r="L17" s="225">
        <v>4.4428027412233204</v>
      </c>
      <c r="M17" s="223">
        <v>55.061870817448799</v>
      </c>
      <c r="N17" s="225">
        <v>4.4115121482846202</v>
      </c>
      <c r="O17" s="223">
        <v>36.921476996526003</v>
      </c>
      <c r="P17" s="225">
        <v>3.31316858552736</v>
      </c>
      <c r="Q17" s="223">
        <v>52.765061941373403</v>
      </c>
      <c r="R17" s="225">
        <v>3.7953427909192099</v>
      </c>
      <c r="S17" s="223">
        <v>-2.2968088760754002</v>
      </c>
      <c r="T17" s="225">
        <v>5.8194558452698297</v>
      </c>
      <c r="U17" s="223">
        <v>15.8435849448474</v>
      </c>
      <c r="V17" s="225">
        <v>5.0380266947196501</v>
      </c>
      <c r="W17" s="223">
        <v>3.0524698870001998</v>
      </c>
      <c r="X17" s="225">
        <v>1.25852243024337</v>
      </c>
      <c r="Y17" s="223">
        <v>0.56990569419849202</v>
      </c>
      <c r="Z17" s="225">
        <v>0.57011542840951901</v>
      </c>
      <c r="AA17" s="223">
        <v>0.435030641469344</v>
      </c>
      <c r="AB17" s="225">
        <v>0.435133534925423</v>
      </c>
      <c r="AC17" s="223">
        <v>-2.6174392455308499</v>
      </c>
      <c r="AD17" s="225">
        <v>1.33162303248418</v>
      </c>
      <c r="AE17" s="223">
        <v>-0.13487505272914699</v>
      </c>
      <c r="AF17" s="225">
        <v>0.71719787710733196</v>
      </c>
      <c r="AG17" s="223">
        <v>23.943992979513101</v>
      </c>
      <c r="AH17" s="225">
        <v>3.5769210333058199</v>
      </c>
      <c r="AI17" s="223">
        <v>22.457015387662501</v>
      </c>
      <c r="AJ17" s="225">
        <v>3.1900764660942902</v>
      </c>
      <c r="AK17" s="223">
        <v>36.380488500034097</v>
      </c>
      <c r="AL17" s="225">
        <v>3.7636164894100901</v>
      </c>
      <c r="AM17" s="223">
        <v>12.436495520520999</v>
      </c>
      <c r="AN17" s="225">
        <v>5.1922223717657801</v>
      </c>
      <c r="AO17" s="223">
        <v>13.9234731123716</v>
      </c>
      <c r="AP17" s="239">
        <v>4.9337001265670901</v>
      </c>
      <c r="AQ17">
        <v>12.8713036436229</v>
      </c>
      <c r="AR17">
        <v>2.9265685803067201</v>
      </c>
      <c r="AS17">
        <v>8.6838387223798392</v>
      </c>
      <c r="AT17">
        <v>2.1803744125402602</v>
      </c>
      <c r="AU17">
        <v>4.0363723202924104</v>
      </c>
      <c r="AV17">
        <v>1.31348585717042</v>
      </c>
      <c r="AW17">
        <v>-8.8349313233304798</v>
      </c>
      <c r="AX17">
        <v>3.20781058546561</v>
      </c>
      <c r="AY17">
        <v>-4.6474664020874297</v>
      </c>
      <c r="AZ17">
        <v>2.54544253045457</v>
      </c>
      <c r="BA17">
        <v>38.895151468086901</v>
      </c>
      <c r="BB17">
        <v>3.8305253868905198</v>
      </c>
      <c r="BC17">
        <v>40.888362157882703</v>
      </c>
      <c r="BD17">
        <v>3.3645070173118099</v>
      </c>
      <c r="BE17">
        <v>36.373147241621297</v>
      </c>
      <c r="BF17">
        <v>3.78925537615812</v>
      </c>
      <c r="BG17">
        <v>-2.5220042264655498</v>
      </c>
      <c r="BH17">
        <v>5.3880776762548601</v>
      </c>
      <c r="BI17">
        <v>-4.51521491626134</v>
      </c>
      <c r="BJ17">
        <v>5.0673823395599102</v>
      </c>
      <c r="BK17">
        <v>16.7139440638948</v>
      </c>
      <c r="BL17">
        <v>3.2480167438896199</v>
      </c>
      <c r="BM17">
        <v>8.7089199897546106</v>
      </c>
      <c r="BN17">
        <v>2.4615439354780499</v>
      </c>
      <c r="BO17">
        <v>13.0789598292476</v>
      </c>
      <c r="BP17">
        <v>2.6495898234371702</v>
      </c>
      <c r="BQ17">
        <v>-3.6349842346471699</v>
      </c>
      <c r="BR17">
        <v>4.1916511067894398</v>
      </c>
      <c r="BS17">
        <v>4.37003983949303</v>
      </c>
      <c r="BT17">
        <v>3.61656256392041</v>
      </c>
      <c r="BU17">
        <v>17.0248082243391</v>
      </c>
      <c r="BV17">
        <v>3.2387596449801102</v>
      </c>
      <c r="BW17">
        <v>12.573502534344</v>
      </c>
      <c r="BX17">
        <v>2.2907177503923699</v>
      </c>
      <c r="BY17">
        <v>4.7115515083742201</v>
      </c>
      <c r="BZ17">
        <v>1.7022524124651099</v>
      </c>
      <c r="CA17">
        <v>-12.313256715964901</v>
      </c>
      <c r="CB17">
        <v>3.6588560116100499</v>
      </c>
      <c r="CC17">
        <v>-7.8619510259698</v>
      </c>
      <c r="CD17">
        <v>2.8539535889194099</v>
      </c>
    </row>
    <row r="18" spans="1:82" ht="13" customHeight="1" x14ac:dyDescent="0.25">
      <c r="A18" s="26" t="s">
        <v>401</v>
      </c>
      <c r="B18" s="184">
        <v>2</v>
      </c>
      <c r="C18" s="223">
        <v>79.815315633900994</v>
      </c>
      <c r="D18" s="225">
        <v>4.7140210744177704</v>
      </c>
      <c r="E18" s="223">
        <v>77.479672626424602</v>
      </c>
      <c r="F18" s="225">
        <v>3.61800733365481</v>
      </c>
      <c r="G18" s="223">
        <v>79.061512900315293</v>
      </c>
      <c r="H18" s="225">
        <v>2.9535285973188801</v>
      </c>
      <c r="I18" s="223">
        <v>-0.753802733585616</v>
      </c>
      <c r="J18" s="225">
        <v>5.5628523138076602</v>
      </c>
      <c r="K18" s="223">
        <v>1.58184027389076</v>
      </c>
      <c r="L18" s="225">
        <v>4.6704719506234502</v>
      </c>
      <c r="M18" s="223">
        <v>49.766034757159197</v>
      </c>
      <c r="N18" s="225">
        <v>4.5965264980954501</v>
      </c>
      <c r="O18" s="223">
        <v>63.2490742912385</v>
      </c>
      <c r="P18" s="225">
        <v>4.4092504587654702</v>
      </c>
      <c r="Q18" s="223">
        <v>64.248099071103596</v>
      </c>
      <c r="R18" s="225">
        <v>3.4427526348070301</v>
      </c>
      <c r="S18" s="223">
        <v>14.482064313944401</v>
      </c>
      <c r="T18" s="225">
        <v>5.7428739801744202</v>
      </c>
      <c r="U18" s="223">
        <v>0.99902477986506699</v>
      </c>
      <c r="V18" s="225">
        <v>5.5941071953077799</v>
      </c>
      <c r="W18" s="223">
        <v>11.018511122741399</v>
      </c>
      <c r="X18" s="225">
        <v>2.6622926809924499</v>
      </c>
      <c r="Y18" s="223">
        <v>2.7076554561396899</v>
      </c>
      <c r="Z18" s="225">
        <v>1.36194352304125</v>
      </c>
      <c r="AA18" s="223">
        <v>4.4062945633278003</v>
      </c>
      <c r="AB18" s="225">
        <v>1.46071743964082</v>
      </c>
      <c r="AC18" s="223">
        <v>-6.6122165594136098</v>
      </c>
      <c r="AD18" s="225">
        <v>3.0366919102432499</v>
      </c>
      <c r="AE18" s="223">
        <v>1.69863910718811</v>
      </c>
      <c r="AF18" s="225">
        <v>1.9971443609376001</v>
      </c>
      <c r="AG18" s="223">
        <v>26.070201340979999</v>
      </c>
      <c r="AH18" s="225">
        <v>4.0639259384316704</v>
      </c>
      <c r="AI18" s="223">
        <v>9.8555703557767096</v>
      </c>
      <c r="AJ18" s="225">
        <v>2.77538978358908</v>
      </c>
      <c r="AK18" s="223">
        <v>16.758053982520298</v>
      </c>
      <c r="AL18" s="225">
        <v>2.6419504752127101</v>
      </c>
      <c r="AM18" s="223">
        <v>-9.3121473584597396</v>
      </c>
      <c r="AN18" s="225">
        <v>4.8472050035597203</v>
      </c>
      <c r="AO18" s="223">
        <v>6.9024836267435603</v>
      </c>
      <c r="AP18" s="239">
        <v>3.83179993793091</v>
      </c>
      <c r="AQ18">
        <v>26.559463991679099</v>
      </c>
      <c r="AR18">
        <v>4.5366867830590198</v>
      </c>
      <c r="AS18">
        <v>9.4392039556471001</v>
      </c>
      <c r="AT18">
        <v>2.59732609593964</v>
      </c>
      <c r="AU18">
        <v>6.90007013505695</v>
      </c>
      <c r="AV18">
        <v>1.59347278959167</v>
      </c>
      <c r="AW18">
        <v>-19.659393856622199</v>
      </c>
      <c r="AX18">
        <v>4.8083970820587902</v>
      </c>
      <c r="AY18">
        <v>-2.5391338205901501</v>
      </c>
      <c r="AZ18">
        <v>3.0471721939887302</v>
      </c>
      <c r="BA18">
        <v>12.164958935321801</v>
      </c>
      <c r="BB18">
        <v>3.2782871982529498</v>
      </c>
      <c r="BC18">
        <v>12.3404627115452</v>
      </c>
      <c r="BD18">
        <v>2.4540193994171999</v>
      </c>
      <c r="BE18">
        <v>12.5797499295837</v>
      </c>
      <c r="BF18">
        <v>2.0046222150527502</v>
      </c>
      <c r="BG18">
        <v>0.41479099426194899</v>
      </c>
      <c r="BH18">
        <v>3.8426133268014602</v>
      </c>
      <c r="BI18">
        <v>0.23928721803849301</v>
      </c>
      <c r="BJ18">
        <v>3.1687097433811999</v>
      </c>
      <c r="BK18">
        <v>15.850577367769001</v>
      </c>
      <c r="BL18">
        <v>3.3794375143383402</v>
      </c>
      <c r="BM18">
        <v>17.707817655469398</v>
      </c>
      <c r="BN18">
        <v>3.3576390585601001</v>
      </c>
      <c r="BO18">
        <v>24.122920293840799</v>
      </c>
      <c r="BP18">
        <v>2.7409052999803101</v>
      </c>
      <c r="BQ18">
        <v>8.2723429260718007</v>
      </c>
      <c r="BR18">
        <v>4.3512250891878104</v>
      </c>
      <c r="BS18">
        <v>6.4151026383714198</v>
      </c>
      <c r="BT18">
        <v>4.3343167755747301</v>
      </c>
      <c r="BU18">
        <v>19.099886163057999</v>
      </c>
      <c r="BV18">
        <v>4.0612534724471603</v>
      </c>
      <c r="BW18">
        <v>7.22589711590338</v>
      </c>
      <c r="BX18">
        <v>2.1421655604333498</v>
      </c>
      <c r="BY18">
        <v>5.8804588990507796</v>
      </c>
      <c r="BZ18">
        <v>1.39754983711297</v>
      </c>
      <c r="CA18">
        <v>-13.2194272640072</v>
      </c>
      <c r="CB18">
        <v>4.2949883951739203</v>
      </c>
      <c r="CC18">
        <v>-1.3454382168526</v>
      </c>
      <c r="CD18">
        <v>2.55773705363183</v>
      </c>
    </row>
    <row r="19" spans="1:82" ht="13" customHeight="1" x14ac:dyDescent="0.25">
      <c r="A19" s="26" t="s">
        <v>402</v>
      </c>
      <c r="B19" s="184">
        <v>2</v>
      </c>
      <c r="C19" s="223" t="s">
        <v>494</v>
      </c>
      <c r="D19" s="225" t="s">
        <v>494</v>
      </c>
      <c r="E19" s="223">
        <v>68.094420349769393</v>
      </c>
      <c r="F19" s="225">
        <v>5.1143048192221201</v>
      </c>
      <c r="G19" s="223">
        <v>60.299769972061398</v>
      </c>
      <c r="H19" s="225">
        <v>5.7104356011127502</v>
      </c>
      <c r="I19" s="223" t="s">
        <v>494</v>
      </c>
      <c r="J19" s="225" t="s">
        <v>494</v>
      </c>
      <c r="K19" s="223">
        <v>-7.7946503777079696</v>
      </c>
      <c r="L19" s="225">
        <v>7.6658455853463803</v>
      </c>
      <c r="M19" s="223" t="s">
        <v>494</v>
      </c>
      <c r="N19" s="225" t="s">
        <v>494</v>
      </c>
      <c r="O19" s="223">
        <v>54.270386648842901</v>
      </c>
      <c r="P19" s="225">
        <v>5.0904624116783097</v>
      </c>
      <c r="Q19" s="223">
        <v>50.509531325496503</v>
      </c>
      <c r="R19" s="225">
        <v>4.6837537443599002</v>
      </c>
      <c r="S19" s="223" t="s">
        <v>494</v>
      </c>
      <c r="T19" s="225" t="s">
        <v>494</v>
      </c>
      <c r="U19" s="223">
        <v>-3.7608553233464699</v>
      </c>
      <c r="V19" s="225">
        <v>6.9173952252647197</v>
      </c>
      <c r="W19" s="223" t="s">
        <v>494</v>
      </c>
      <c r="X19" s="225" t="s">
        <v>494</v>
      </c>
      <c r="Y19" s="223">
        <v>0</v>
      </c>
      <c r="Z19" s="225">
        <v>0</v>
      </c>
      <c r="AA19" s="223">
        <v>11.252304462195401</v>
      </c>
      <c r="AB19" s="225">
        <v>3.5798541336156502</v>
      </c>
      <c r="AC19" s="223" t="s">
        <v>494</v>
      </c>
      <c r="AD19" s="225" t="s">
        <v>494</v>
      </c>
      <c r="AE19" s="223">
        <v>11.252304462195401</v>
      </c>
      <c r="AF19" s="225">
        <v>3.5798541336156502</v>
      </c>
      <c r="AG19" s="223" t="s">
        <v>494</v>
      </c>
      <c r="AH19" s="225" t="s">
        <v>494</v>
      </c>
      <c r="AI19" s="223">
        <v>14.763389847231499</v>
      </c>
      <c r="AJ19" s="225">
        <v>3.68052685871212</v>
      </c>
      <c r="AK19" s="223">
        <v>14.9153301650919</v>
      </c>
      <c r="AL19" s="225">
        <v>3.6388806605130699</v>
      </c>
      <c r="AM19" s="223" t="s">
        <v>494</v>
      </c>
      <c r="AN19" s="225" t="s">
        <v>494</v>
      </c>
      <c r="AO19" s="223">
        <v>0.15194031786040299</v>
      </c>
      <c r="AP19" s="239">
        <v>5.1756864683979202</v>
      </c>
      <c r="AQ19" t="s">
        <v>494</v>
      </c>
      <c r="AR19" t="s">
        <v>494</v>
      </c>
      <c r="AS19">
        <v>20.255405707673098</v>
      </c>
      <c r="AT19">
        <v>3.96221465884829</v>
      </c>
      <c r="AU19">
        <v>20.057678219090199</v>
      </c>
      <c r="AV19">
        <v>4.2962797447278804</v>
      </c>
      <c r="AW19" t="s">
        <v>494</v>
      </c>
      <c r="AX19" t="s">
        <v>494</v>
      </c>
      <c r="AY19">
        <v>-0.19772748858288799</v>
      </c>
      <c r="AZ19">
        <v>5.8444131140561399</v>
      </c>
      <c r="BA19" t="s">
        <v>494</v>
      </c>
      <c r="BB19" t="s">
        <v>494</v>
      </c>
      <c r="BC19">
        <v>1.28124836640116</v>
      </c>
      <c r="BD19">
        <v>0.91354868786834298</v>
      </c>
      <c r="BE19">
        <v>12.460364144118399</v>
      </c>
      <c r="BF19">
        <v>3.5773479466360101</v>
      </c>
      <c r="BG19" t="s">
        <v>494</v>
      </c>
      <c r="BH19" t="s">
        <v>494</v>
      </c>
      <c r="BI19">
        <v>11.1791157777173</v>
      </c>
      <c r="BJ19">
        <v>3.6921524259443599</v>
      </c>
      <c r="BK19" t="s">
        <v>494</v>
      </c>
      <c r="BL19" t="s">
        <v>494</v>
      </c>
      <c r="BM19">
        <v>5.2515968220196099</v>
      </c>
      <c r="BN19">
        <v>2.0684041115735901</v>
      </c>
      <c r="BO19">
        <v>12.827580182466001</v>
      </c>
      <c r="BP19">
        <v>2.7880724222389701</v>
      </c>
      <c r="BQ19" t="s">
        <v>494</v>
      </c>
      <c r="BR19" t="s">
        <v>494</v>
      </c>
      <c r="BS19">
        <v>7.5759833604463598</v>
      </c>
      <c r="BT19">
        <v>3.47154769525409</v>
      </c>
      <c r="BU19" t="s">
        <v>494</v>
      </c>
      <c r="BV19" t="s">
        <v>494</v>
      </c>
      <c r="BW19">
        <v>2.1188154666140702</v>
      </c>
      <c r="BX19">
        <v>1.1873800039174101</v>
      </c>
      <c r="BY19">
        <v>9.5294923940379803</v>
      </c>
      <c r="BZ19">
        <v>3.2249503011662002</v>
      </c>
      <c r="CA19" t="s">
        <v>494</v>
      </c>
      <c r="CB19" t="s">
        <v>494</v>
      </c>
      <c r="CC19">
        <v>7.4106769274239097</v>
      </c>
      <c r="CD19">
        <v>3.4365936214069501</v>
      </c>
    </row>
    <row r="20" spans="1:82" ht="13" customHeight="1" x14ac:dyDescent="0.25">
      <c r="A20" s="26" t="s">
        <v>404</v>
      </c>
      <c r="B20" s="184">
        <v>2</v>
      </c>
      <c r="C20" s="223">
        <v>73.653790480564098</v>
      </c>
      <c r="D20" s="225">
        <v>3.3208876812391699</v>
      </c>
      <c r="E20" s="223">
        <v>70.882555594710993</v>
      </c>
      <c r="F20" s="225">
        <v>3.77688078787375</v>
      </c>
      <c r="G20" s="223">
        <v>76.171451990820003</v>
      </c>
      <c r="H20" s="225">
        <v>3.0058498211665601</v>
      </c>
      <c r="I20" s="223">
        <v>2.5176615102559099</v>
      </c>
      <c r="J20" s="225">
        <v>4.4792218229077596</v>
      </c>
      <c r="K20" s="223">
        <v>5.2888963961090001</v>
      </c>
      <c r="L20" s="225">
        <v>4.8270033802781702</v>
      </c>
      <c r="M20" s="223">
        <v>37.684850228379197</v>
      </c>
      <c r="N20" s="225">
        <v>3.53726189973706</v>
      </c>
      <c r="O20" s="223">
        <v>51.668180869320203</v>
      </c>
      <c r="P20" s="225">
        <v>4.5882987906085297</v>
      </c>
      <c r="Q20" s="223">
        <v>58.545105505761803</v>
      </c>
      <c r="R20" s="225">
        <v>3.40368398968495</v>
      </c>
      <c r="S20" s="223">
        <v>20.860255277382599</v>
      </c>
      <c r="T20" s="225">
        <v>4.9088987002146496</v>
      </c>
      <c r="U20" s="223">
        <v>6.8769246364415899</v>
      </c>
      <c r="V20" s="225">
        <v>5.7129283641174204</v>
      </c>
      <c r="W20" s="223" t="s">
        <v>494</v>
      </c>
      <c r="X20" s="225" t="s">
        <v>494</v>
      </c>
      <c r="Y20" s="223" t="s">
        <v>494</v>
      </c>
      <c r="Z20" s="225" t="s">
        <v>494</v>
      </c>
      <c r="AA20" s="223" t="s">
        <v>494</v>
      </c>
      <c r="AB20" s="225" t="s">
        <v>494</v>
      </c>
      <c r="AC20" s="223" t="s">
        <v>494</v>
      </c>
      <c r="AD20" s="225" t="s">
        <v>494</v>
      </c>
      <c r="AE20" s="223" t="s">
        <v>494</v>
      </c>
      <c r="AF20" s="225" t="s">
        <v>494</v>
      </c>
      <c r="AG20" s="223">
        <v>10.908468822396999</v>
      </c>
      <c r="AH20" s="225">
        <v>2.3352337999423902</v>
      </c>
      <c r="AI20" s="223">
        <v>9.7927924623086202</v>
      </c>
      <c r="AJ20" s="225">
        <v>2.3079525225076201</v>
      </c>
      <c r="AK20" s="223">
        <v>21.7874940172326</v>
      </c>
      <c r="AL20" s="225">
        <v>2.9291414668259099</v>
      </c>
      <c r="AM20" s="223">
        <v>10.8790251948357</v>
      </c>
      <c r="AN20" s="225">
        <v>3.7460895121542999</v>
      </c>
      <c r="AO20" s="223">
        <v>11.994701554923999</v>
      </c>
      <c r="AP20" s="239">
        <v>3.7291439471852401</v>
      </c>
      <c r="AQ20">
        <v>1.3888822938330601</v>
      </c>
      <c r="AR20">
        <v>0.80385940102707998</v>
      </c>
      <c r="AS20">
        <v>4.8230306834979997</v>
      </c>
      <c r="AT20">
        <v>1.6546791631080799</v>
      </c>
      <c r="AU20">
        <v>3.1903387488708299</v>
      </c>
      <c r="AV20">
        <v>1.17292110023576</v>
      </c>
      <c r="AW20">
        <v>1.8014564550377701</v>
      </c>
      <c r="AX20">
        <v>1.42194720155071</v>
      </c>
      <c r="AY20">
        <v>-1.63269193462717</v>
      </c>
      <c r="AZ20">
        <v>2.0282275612470899</v>
      </c>
      <c r="BA20" t="s">
        <v>494</v>
      </c>
      <c r="BB20" t="s">
        <v>494</v>
      </c>
      <c r="BC20" t="s">
        <v>494</v>
      </c>
      <c r="BD20" t="s">
        <v>494</v>
      </c>
      <c r="BE20" t="s">
        <v>494</v>
      </c>
      <c r="BF20" t="s">
        <v>494</v>
      </c>
      <c r="BG20" t="s">
        <v>494</v>
      </c>
      <c r="BH20" t="s">
        <v>494</v>
      </c>
      <c r="BI20" t="s">
        <v>494</v>
      </c>
      <c r="BJ20" t="s">
        <v>494</v>
      </c>
      <c r="BK20">
        <v>9.0372258475265799</v>
      </c>
      <c r="BL20">
        <v>2.0669861199769501</v>
      </c>
      <c r="BM20">
        <v>12.9969002511779</v>
      </c>
      <c r="BN20">
        <v>2.58928981488457</v>
      </c>
      <c r="BO20">
        <v>9.4918261914414703</v>
      </c>
      <c r="BP20">
        <v>2.0965658313767501</v>
      </c>
      <c r="BQ20">
        <v>0.45460034391489801</v>
      </c>
      <c r="BR20">
        <v>2.9441501159882799</v>
      </c>
      <c r="BS20">
        <v>-3.5050740597364598</v>
      </c>
      <c r="BT20">
        <v>3.3316677551582798</v>
      </c>
      <c r="BU20">
        <v>0.310369665337143</v>
      </c>
      <c r="BV20">
        <v>0.31111872226862403</v>
      </c>
      <c r="BW20">
        <v>0.61351660448274503</v>
      </c>
      <c r="BX20">
        <v>0.61338827809707996</v>
      </c>
      <c r="BY20">
        <v>0.26483559629866399</v>
      </c>
      <c r="BZ20">
        <v>0.26603477019268701</v>
      </c>
      <c r="CA20">
        <v>-4.5534069038479001E-2</v>
      </c>
      <c r="CB20">
        <v>0.40935236447043599</v>
      </c>
      <c r="CC20">
        <v>-0.34868100818408099</v>
      </c>
      <c r="CD20">
        <v>0.66859530259969402</v>
      </c>
    </row>
    <row r="21" spans="1:82" ht="13" customHeight="1" x14ac:dyDescent="0.25">
      <c r="A21" s="26" t="s">
        <v>405</v>
      </c>
      <c r="B21" s="184">
        <v>2</v>
      </c>
      <c r="C21" s="223">
        <v>74.373623416534002</v>
      </c>
      <c r="D21" s="225">
        <v>0.23785796574107601</v>
      </c>
      <c r="E21" s="223">
        <v>74.624028275249799</v>
      </c>
      <c r="F21" s="225">
        <v>4.9627484592263196</v>
      </c>
      <c r="G21" s="223">
        <v>78.161665655129497</v>
      </c>
      <c r="H21" s="225">
        <v>0.27181513149659298</v>
      </c>
      <c r="I21" s="223">
        <v>3.7880422385954802</v>
      </c>
      <c r="J21" s="225">
        <v>0.36119229999682001</v>
      </c>
      <c r="K21" s="223">
        <v>3.53763737987973</v>
      </c>
      <c r="L21" s="225">
        <v>4.9701866901821399</v>
      </c>
      <c r="M21" s="223">
        <v>38.758283966443301</v>
      </c>
      <c r="N21" s="225">
        <v>0.20482002883456399</v>
      </c>
      <c r="O21" s="223">
        <v>52.229306967060303</v>
      </c>
      <c r="P21" s="225">
        <v>5.6316111030577503</v>
      </c>
      <c r="Q21" s="223">
        <v>53.879297680433801</v>
      </c>
      <c r="R21" s="225">
        <v>0.30912392092868302</v>
      </c>
      <c r="S21" s="223">
        <v>15.1210137139905</v>
      </c>
      <c r="T21" s="225">
        <v>0.370821847660186</v>
      </c>
      <c r="U21" s="223">
        <v>1.6499907133734899</v>
      </c>
      <c r="V21" s="225">
        <v>5.6400887594588101</v>
      </c>
      <c r="W21" s="223">
        <v>2.8569258140390401</v>
      </c>
      <c r="X21" s="225">
        <v>6.1616366394081197E-2</v>
      </c>
      <c r="Y21" s="223">
        <v>1.52105128023923</v>
      </c>
      <c r="Z21" s="225">
        <v>1.51830701261774</v>
      </c>
      <c r="AA21" s="223">
        <v>3.5138141481212801</v>
      </c>
      <c r="AB21" s="225">
        <v>6.6416389425576206E-2</v>
      </c>
      <c r="AC21" s="223">
        <v>0.65688833408224201</v>
      </c>
      <c r="AD21" s="225">
        <v>9.0596431452565795E-2</v>
      </c>
      <c r="AE21" s="223">
        <v>1.9927628678820499</v>
      </c>
      <c r="AF21" s="225">
        <v>1.5197589681750701</v>
      </c>
      <c r="AG21" s="223">
        <v>25.2991929674582</v>
      </c>
      <c r="AH21" s="225">
        <v>0.21732778964178601</v>
      </c>
      <c r="AI21" s="223">
        <v>27.103210189684599</v>
      </c>
      <c r="AJ21" s="225">
        <v>5.2331716291161996</v>
      </c>
      <c r="AK21" s="223">
        <v>28.724735760550899</v>
      </c>
      <c r="AL21" s="225">
        <v>0.24124004417740999</v>
      </c>
      <c r="AM21" s="223">
        <v>3.4255427930927498</v>
      </c>
      <c r="AN21" s="225">
        <v>0.32469697729622099</v>
      </c>
      <c r="AO21" s="223">
        <v>1.6215255708663201</v>
      </c>
      <c r="AP21" s="239">
        <v>5.23872904994154</v>
      </c>
      <c r="AQ21">
        <v>6.1877296482631703</v>
      </c>
      <c r="AR21">
        <v>0.104384687814171</v>
      </c>
      <c r="AS21">
        <v>7.5632894801928696</v>
      </c>
      <c r="AT21">
        <v>3.4460014978075</v>
      </c>
      <c r="AU21">
        <v>9.2047602387618195</v>
      </c>
      <c r="AV21">
        <v>0.122700865363852</v>
      </c>
      <c r="AW21">
        <v>3.0170305904986501</v>
      </c>
      <c r="AX21">
        <v>0.16109520604630101</v>
      </c>
      <c r="AY21">
        <v>1.6414707585689601</v>
      </c>
      <c r="AZ21">
        <v>3.4481852945067399</v>
      </c>
      <c r="BA21">
        <v>0.77327296085981501</v>
      </c>
      <c r="BB21">
        <v>1.43513943151918E-2</v>
      </c>
      <c r="BC21">
        <v>4.1637760671192501</v>
      </c>
      <c r="BD21">
        <v>2.4348283955410399</v>
      </c>
      <c r="BE21">
        <v>10.0898590304742</v>
      </c>
      <c r="BF21">
        <v>0.188359702134894</v>
      </c>
      <c r="BG21">
        <v>9.3165860696144005</v>
      </c>
      <c r="BH21">
        <v>0.188905637573726</v>
      </c>
      <c r="BI21">
        <v>5.9260829633549701</v>
      </c>
      <c r="BJ21">
        <v>2.4421033338336202</v>
      </c>
      <c r="BK21">
        <v>16.535675023019898</v>
      </c>
      <c r="BL21">
        <v>0.15542366055648699</v>
      </c>
      <c r="BM21">
        <v>24.1475487499598</v>
      </c>
      <c r="BN21">
        <v>5.1655518499956896</v>
      </c>
      <c r="BO21">
        <v>24.215739302558099</v>
      </c>
      <c r="BP21">
        <v>0.232982324187189</v>
      </c>
      <c r="BQ21">
        <v>7.6800642795382297</v>
      </c>
      <c r="BR21">
        <v>0.28006655931125102</v>
      </c>
      <c r="BS21">
        <v>6.8190552598309806E-2</v>
      </c>
      <c r="BT21">
        <v>5.17080329140237</v>
      </c>
      <c r="BU21">
        <v>2.9501636216692302</v>
      </c>
      <c r="BV21">
        <v>2.3120771604899299E-2</v>
      </c>
      <c r="BW21">
        <v>0</v>
      </c>
      <c r="BX21">
        <v>0</v>
      </c>
      <c r="BY21">
        <v>4.0088750567124398</v>
      </c>
      <c r="BZ21">
        <v>0.110589075686067</v>
      </c>
      <c r="CA21">
        <v>1.0587114350432001</v>
      </c>
      <c r="CB21">
        <v>0.112980147551261</v>
      </c>
      <c r="CC21">
        <v>4.0088750567124398</v>
      </c>
      <c r="CD21">
        <v>0.110589075686067</v>
      </c>
    </row>
    <row r="22" spans="1:82" ht="13" customHeight="1" x14ac:dyDescent="0.25">
      <c r="A22" s="26" t="s">
        <v>406</v>
      </c>
      <c r="B22" s="184">
        <v>2</v>
      </c>
      <c r="C22" s="223">
        <v>94.460809807076103</v>
      </c>
      <c r="D22" s="225">
        <v>1.6472004744384601</v>
      </c>
      <c r="E22" s="223">
        <v>88.722791421901604</v>
      </c>
      <c r="F22" s="225">
        <v>2.0671824854746901</v>
      </c>
      <c r="G22" s="223">
        <v>86.801646796765496</v>
      </c>
      <c r="H22" s="225">
        <v>2.02193575758983</v>
      </c>
      <c r="I22" s="223">
        <v>-7.6591630103106398</v>
      </c>
      <c r="J22" s="225">
        <v>2.60796733315635</v>
      </c>
      <c r="K22" s="223">
        <v>-1.92114462513609</v>
      </c>
      <c r="L22" s="225">
        <v>2.8916202440973602</v>
      </c>
      <c r="M22" s="223">
        <v>50.392674570341804</v>
      </c>
      <c r="N22" s="225">
        <v>3.7844154312285099</v>
      </c>
      <c r="O22" s="223">
        <v>83.546520384961298</v>
      </c>
      <c r="P22" s="225">
        <v>2.5950447244757102</v>
      </c>
      <c r="Q22" s="223">
        <v>82.385189044985694</v>
      </c>
      <c r="R22" s="225">
        <v>2.2848121807478798</v>
      </c>
      <c r="S22" s="223">
        <v>31.992514474643901</v>
      </c>
      <c r="T22" s="225">
        <v>4.4206523113013896</v>
      </c>
      <c r="U22" s="223">
        <v>-1.16133133997558</v>
      </c>
      <c r="V22" s="225">
        <v>3.4575459249767202</v>
      </c>
      <c r="W22" s="223">
        <v>17.544458682816199</v>
      </c>
      <c r="X22" s="225">
        <v>2.6580292761919502</v>
      </c>
      <c r="Y22" s="223">
        <v>1.0644798561917299</v>
      </c>
      <c r="Z22" s="225">
        <v>0.62946559532165403</v>
      </c>
      <c r="AA22" s="223">
        <v>1.7948671717407001</v>
      </c>
      <c r="AB22" s="225">
        <v>0.75752574570672704</v>
      </c>
      <c r="AC22" s="223">
        <v>-15.749591511075501</v>
      </c>
      <c r="AD22" s="225">
        <v>2.76386774077596</v>
      </c>
      <c r="AE22" s="223">
        <v>0.73038731554897196</v>
      </c>
      <c r="AF22" s="225">
        <v>0.98492242897711402</v>
      </c>
      <c r="AG22" s="223">
        <v>29.4092256619663</v>
      </c>
      <c r="AH22" s="225">
        <v>3.9551411508043</v>
      </c>
      <c r="AI22" s="223">
        <v>16.994935771622501</v>
      </c>
      <c r="AJ22" s="225">
        <v>2.6441224274647999</v>
      </c>
      <c r="AK22" s="223">
        <v>36.9194426344447</v>
      </c>
      <c r="AL22" s="225">
        <v>2.6064371489856901</v>
      </c>
      <c r="AM22" s="223">
        <v>7.5102169724783998</v>
      </c>
      <c r="AN22" s="225">
        <v>4.7367347544905103</v>
      </c>
      <c r="AO22" s="223">
        <v>19.924506862822199</v>
      </c>
      <c r="AP22" s="239">
        <v>3.7128019100182299</v>
      </c>
      <c r="AQ22">
        <v>14.237780707507801</v>
      </c>
      <c r="AR22">
        <v>3.1351085414102902</v>
      </c>
      <c r="AS22">
        <v>2.8006389119303998</v>
      </c>
      <c r="AT22">
        <v>1.08363545360106</v>
      </c>
      <c r="AU22">
        <v>5.2555619040660497</v>
      </c>
      <c r="AV22">
        <v>1.32534777378933</v>
      </c>
      <c r="AW22">
        <v>-8.9822188034417891</v>
      </c>
      <c r="AX22">
        <v>3.4037409254983002</v>
      </c>
      <c r="AY22">
        <v>2.4549229921356499</v>
      </c>
      <c r="AZ22">
        <v>1.71196159939103</v>
      </c>
      <c r="BA22">
        <v>34.422051471052797</v>
      </c>
      <c r="BB22">
        <v>3.8148072385443501</v>
      </c>
      <c r="BC22">
        <v>39.922530316951899</v>
      </c>
      <c r="BD22">
        <v>3.3223504529882</v>
      </c>
      <c r="BE22">
        <v>46.609103681035201</v>
      </c>
      <c r="BF22">
        <v>2.8479912242527101</v>
      </c>
      <c r="BG22">
        <v>12.1870522099823</v>
      </c>
      <c r="BH22">
        <v>4.7606520856570498</v>
      </c>
      <c r="BI22">
        <v>6.6865733640832801</v>
      </c>
      <c r="BJ22">
        <v>4.3759646417551599</v>
      </c>
      <c r="BK22">
        <v>19.6472784451141</v>
      </c>
      <c r="BL22">
        <v>2.9193893221780201</v>
      </c>
      <c r="BM22">
        <v>6.7871500828015403</v>
      </c>
      <c r="BN22">
        <v>1.96452293060312</v>
      </c>
      <c r="BO22">
        <v>13.1298614056914</v>
      </c>
      <c r="BP22">
        <v>2.1734608281326802</v>
      </c>
      <c r="BQ22">
        <v>-6.51741703942277</v>
      </c>
      <c r="BR22">
        <v>3.6396106915265301</v>
      </c>
      <c r="BS22">
        <v>6.34271132288983</v>
      </c>
      <c r="BT22">
        <v>2.9297239317541002</v>
      </c>
      <c r="BU22">
        <v>10.703311296154601</v>
      </c>
      <c r="BV22">
        <v>2.0984581282607402</v>
      </c>
      <c r="BW22">
        <v>4.5020869636540599</v>
      </c>
      <c r="BX22">
        <v>1.94271153284079</v>
      </c>
      <c r="BY22">
        <v>5.0093798998680503</v>
      </c>
      <c r="BZ22">
        <v>1.44146601057069</v>
      </c>
      <c r="CA22">
        <v>-5.6939313962865601</v>
      </c>
      <c r="CB22">
        <v>2.5458497158501201</v>
      </c>
      <c r="CC22">
        <v>0.50729293621398197</v>
      </c>
      <c r="CD22">
        <v>2.4190808914674999</v>
      </c>
    </row>
    <row r="23" spans="1:82" ht="13" customHeight="1" x14ac:dyDescent="0.25">
      <c r="A23" s="26" t="s">
        <v>407</v>
      </c>
      <c r="B23" s="184">
        <v>2</v>
      </c>
      <c r="C23" s="223">
        <v>51.778941262616698</v>
      </c>
      <c r="D23" s="225">
        <v>5.2544622823865801</v>
      </c>
      <c r="E23" s="223">
        <v>45.572587334272399</v>
      </c>
      <c r="F23" s="225">
        <v>5.0848886034147096</v>
      </c>
      <c r="G23" s="223">
        <v>47.354139925688699</v>
      </c>
      <c r="H23" s="225">
        <v>4.3419410749678198</v>
      </c>
      <c r="I23" s="223">
        <v>-4.42480133692795</v>
      </c>
      <c r="J23" s="225">
        <v>6.8162912331792196</v>
      </c>
      <c r="K23" s="223">
        <v>1.7815525914163399</v>
      </c>
      <c r="L23" s="225">
        <v>6.6864448257373299</v>
      </c>
      <c r="M23" s="223">
        <v>40.372826640022097</v>
      </c>
      <c r="N23" s="225">
        <v>5.7301523725007</v>
      </c>
      <c r="O23" s="223">
        <v>40.472314292705498</v>
      </c>
      <c r="P23" s="225">
        <v>4.4723253617465497</v>
      </c>
      <c r="Q23" s="223">
        <v>23.9663014967213</v>
      </c>
      <c r="R23" s="225">
        <v>3.7970118211533301</v>
      </c>
      <c r="S23" s="223">
        <v>-16.4065251433009</v>
      </c>
      <c r="T23" s="225">
        <v>6.8740050176046203</v>
      </c>
      <c r="U23" s="223">
        <v>-16.506012795984201</v>
      </c>
      <c r="V23" s="225">
        <v>5.8667702282686598</v>
      </c>
      <c r="W23" s="223">
        <v>0</v>
      </c>
      <c r="X23" s="225">
        <v>0</v>
      </c>
      <c r="Y23" s="223" t="s">
        <v>494</v>
      </c>
      <c r="Z23" s="225" t="s">
        <v>494</v>
      </c>
      <c r="AA23" s="223">
        <v>0.51873185459973203</v>
      </c>
      <c r="AB23" s="225">
        <v>0.51662779251582702</v>
      </c>
      <c r="AC23" s="223">
        <v>0.51873185459973203</v>
      </c>
      <c r="AD23" s="225">
        <v>0.51662779251582702</v>
      </c>
      <c r="AE23" s="223" t="s">
        <v>494</v>
      </c>
      <c r="AF23" s="225" t="s">
        <v>494</v>
      </c>
      <c r="AG23" s="223">
        <v>13.094121861936699</v>
      </c>
      <c r="AH23" s="225">
        <v>3.934761802668</v>
      </c>
      <c r="AI23" s="223">
        <v>12.6518416862554</v>
      </c>
      <c r="AJ23" s="225">
        <v>3.32393352287552</v>
      </c>
      <c r="AK23" s="223">
        <v>12.0694019173405</v>
      </c>
      <c r="AL23" s="225">
        <v>2.7017249497332001</v>
      </c>
      <c r="AM23" s="223">
        <v>-1.0247199445961499</v>
      </c>
      <c r="AN23" s="225">
        <v>4.7730145765277099</v>
      </c>
      <c r="AO23" s="223">
        <v>-0.58243976891494098</v>
      </c>
      <c r="AP23" s="239">
        <v>4.2834392453385597</v>
      </c>
      <c r="AQ23">
        <v>11.2417822648372</v>
      </c>
      <c r="AR23">
        <v>3.14406642833766</v>
      </c>
      <c r="AS23">
        <v>9.2844855357026503</v>
      </c>
      <c r="AT23">
        <v>3.07428464064331</v>
      </c>
      <c r="AU23">
        <v>8.6310785582814393</v>
      </c>
      <c r="AV23">
        <v>2.6302983423436199</v>
      </c>
      <c r="AW23">
        <v>-2.6107037065557801</v>
      </c>
      <c r="AX23">
        <v>4.0992222525176096</v>
      </c>
      <c r="AY23">
        <v>-0.65340697742121501</v>
      </c>
      <c r="AZ23">
        <v>4.0459480250530904</v>
      </c>
      <c r="BA23">
        <v>0.439964781123514</v>
      </c>
      <c r="BB23">
        <v>0.44570161735268998</v>
      </c>
      <c r="BC23">
        <v>2.87530568061855</v>
      </c>
      <c r="BD23">
        <v>1.4825607915341501</v>
      </c>
      <c r="BE23">
        <v>1.64632495192539</v>
      </c>
      <c r="BF23">
        <v>0.98202776774426104</v>
      </c>
      <c r="BG23">
        <v>1.2063601708018801</v>
      </c>
      <c r="BH23">
        <v>1.0784379761171199</v>
      </c>
      <c r="BI23">
        <v>-1.22898072869316</v>
      </c>
      <c r="BJ23">
        <v>1.7783039777313501</v>
      </c>
      <c r="BK23">
        <v>7.12430239305702</v>
      </c>
      <c r="BL23">
        <v>3.0589963963787401</v>
      </c>
      <c r="BM23">
        <v>4.1917080649727296</v>
      </c>
      <c r="BN23">
        <v>1.9190985853587701</v>
      </c>
      <c r="BO23">
        <v>2.7020377201921901</v>
      </c>
      <c r="BP23">
        <v>1.8634143615442</v>
      </c>
      <c r="BQ23">
        <v>-4.4222646728648298</v>
      </c>
      <c r="BR23">
        <v>3.5818671158862498</v>
      </c>
      <c r="BS23">
        <v>-1.4896703447805399</v>
      </c>
      <c r="BT23">
        <v>2.6749303660348298</v>
      </c>
      <c r="BU23">
        <v>3.0073866337762398</v>
      </c>
      <c r="BV23">
        <v>1.58340420847639</v>
      </c>
      <c r="BW23">
        <v>2.1885887935478801</v>
      </c>
      <c r="BX23">
        <v>1.2887203839616901</v>
      </c>
      <c r="BY23">
        <v>3.5476674167343898</v>
      </c>
      <c r="BZ23">
        <v>1.38061654372638</v>
      </c>
      <c r="CA23">
        <v>0.54028078295814297</v>
      </c>
      <c r="CB23">
        <v>2.10077864808069</v>
      </c>
      <c r="CC23">
        <v>1.3590786231865</v>
      </c>
      <c r="CD23">
        <v>1.88862443827494</v>
      </c>
    </row>
    <row r="24" spans="1:82" ht="13" customHeight="1" x14ac:dyDescent="0.25">
      <c r="A24" s="26" t="s">
        <v>408</v>
      </c>
      <c r="B24" s="184">
        <v>2</v>
      </c>
      <c r="C24" s="223">
        <v>71.9724716381847</v>
      </c>
      <c r="D24" s="225">
        <v>3.60528785190467</v>
      </c>
      <c r="E24" s="223">
        <v>63.889612711664199</v>
      </c>
      <c r="F24" s="225">
        <v>4.0837780764592404</v>
      </c>
      <c r="G24" s="223">
        <v>60.344468829433502</v>
      </c>
      <c r="H24" s="225">
        <v>4.2856467101213598</v>
      </c>
      <c r="I24" s="223">
        <v>-11.6280028087511</v>
      </c>
      <c r="J24" s="225">
        <v>5.6004346455489902</v>
      </c>
      <c r="K24" s="223">
        <v>-3.54514388223068</v>
      </c>
      <c r="L24" s="225">
        <v>5.9197982315061299</v>
      </c>
      <c r="M24" s="223">
        <v>32.320332321410802</v>
      </c>
      <c r="N24" s="225">
        <v>3.9104438971051998</v>
      </c>
      <c r="O24" s="223">
        <v>39.903084740585797</v>
      </c>
      <c r="P24" s="225">
        <v>4.0846988074222503</v>
      </c>
      <c r="Q24" s="223">
        <v>36.521865878235303</v>
      </c>
      <c r="R24" s="225">
        <v>3.9220472556419002</v>
      </c>
      <c r="S24" s="223">
        <v>4.2015335568244696</v>
      </c>
      <c r="T24" s="225">
        <v>5.5384136851534898</v>
      </c>
      <c r="U24" s="223">
        <v>-3.3812188623505199</v>
      </c>
      <c r="V24" s="225">
        <v>5.6627925110183002</v>
      </c>
      <c r="W24" s="223">
        <v>0</v>
      </c>
      <c r="X24" s="225">
        <v>0</v>
      </c>
      <c r="Y24" s="223">
        <v>0.73558131409615102</v>
      </c>
      <c r="Z24" s="225">
        <v>0.73613269572220597</v>
      </c>
      <c r="AA24" s="223">
        <v>1.05354602131596</v>
      </c>
      <c r="AB24" s="225">
        <v>0.75251237260086001</v>
      </c>
      <c r="AC24" s="223">
        <v>1.05354602131596</v>
      </c>
      <c r="AD24" s="225">
        <v>0.75251237260086001</v>
      </c>
      <c r="AE24" s="223">
        <v>0.31796470721980902</v>
      </c>
      <c r="AF24" s="225">
        <v>1.0526947404773199</v>
      </c>
      <c r="AG24" s="223">
        <v>15.358601825577599</v>
      </c>
      <c r="AH24" s="225">
        <v>3.3216403139801001</v>
      </c>
      <c r="AI24" s="223">
        <v>13.9585264265909</v>
      </c>
      <c r="AJ24" s="225">
        <v>3.1264344319188102</v>
      </c>
      <c r="AK24" s="223">
        <v>18.627959400830999</v>
      </c>
      <c r="AL24" s="225">
        <v>3.1284995798559398</v>
      </c>
      <c r="AM24" s="223">
        <v>3.2693575752534301</v>
      </c>
      <c r="AN24" s="225">
        <v>4.5629819193830503</v>
      </c>
      <c r="AO24" s="223">
        <v>4.6694329742400704</v>
      </c>
      <c r="AP24" s="239">
        <v>4.4229064966655498</v>
      </c>
      <c r="AQ24">
        <v>10.303058716906101</v>
      </c>
      <c r="AR24">
        <v>2.9475871081505698</v>
      </c>
      <c r="AS24">
        <v>15.1002513308182</v>
      </c>
      <c r="AT24">
        <v>3.4200174206806602</v>
      </c>
      <c r="AU24">
        <v>14.653986175348299</v>
      </c>
      <c r="AV24">
        <v>2.9029879982877902</v>
      </c>
      <c r="AW24">
        <v>4.3509274584422801</v>
      </c>
      <c r="AX24">
        <v>4.1371015310647596</v>
      </c>
      <c r="AY24">
        <v>-0.44626515546981699</v>
      </c>
      <c r="AZ24">
        <v>4.4859623801322899</v>
      </c>
      <c r="BA24">
        <v>12.291805686278099</v>
      </c>
      <c r="BB24">
        <v>2.45012466472711</v>
      </c>
      <c r="BC24">
        <v>31.7927974771378</v>
      </c>
      <c r="BD24">
        <v>4.3023074778397801</v>
      </c>
      <c r="BE24">
        <v>16.0314876380146</v>
      </c>
      <c r="BF24">
        <v>3.16300213400043</v>
      </c>
      <c r="BG24">
        <v>3.7396819517365198</v>
      </c>
      <c r="BH24">
        <v>4.0009615559756897</v>
      </c>
      <c r="BI24">
        <v>-15.7613098391232</v>
      </c>
      <c r="BJ24">
        <v>5.3398906480907797</v>
      </c>
      <c r="BK24">
        <v>7.4300282590193802</v>
      </c>
      <c r="BL24">
        <v>2.1308218480357501</v>
      </c>
      <c r="BM24">
        <v>15.8886795305541</v>
      </c>
      <c r="BN24">
        <v>2.9389004201620499</v>
      </c>
      <c r="BO24">
        <v>16.583084699629001</v>
      </c>
      <c r="BP24">
        <v>3.22016117504538</v>
      </c>
      <c r="BQ24">
        <v>9.1530564406096495</v>
      </c>
      <c r="BR24">
        <v>3.8613261635526399</v>
      </c>
      <c r="BS24">
        <v>0.69440516907493199</v>
      </c>
      <c r="BT24">
        <v>4.3596529303258</v>
      </c>
      <c r="BU24">
        <v>0.84590459651120697</v>
      </c>
      <c r="BV24">
        <v>0.84912076609960796</v>
      </c>
      <c r="BW24">
        <v>1.2153132183617901</v>
      </c>
      <c r="BX24">
        <v>0.863859960701577</v>
      </c>
      <c r="BY24">
        <v>1.1735011454384801</v>
      </c>
      <c r="BZ24">
        <v>0.84650997073022805</v>
      </c>
      <c r="CA24">
        <v>0.32759654892727502</v>
      </c>
      <c r="CB24">
        <v>1.1989934136463301</v>
      </c>
      <c r="CC24">
        <v>-4.1812072923306499E-2</v>
      </c>
      <c r="CD24">
        <v>1.20947640003806</v>
      </c>
    </row>
    <row r="25" spans="1:82" ht="13" customHeight="1" x14ac:dyDescent="0.25">
      <c r="A25" s="26" t="s">
        <v>409</v>
      </c>
      <c r="B25" s="184">
        <v>2</v>
      </c>
      <c r="C25" s="223">
        <v>42.456014127149402</v>
      </c>
      <c r="D25" s="225">
        <v>5.3676289334340002</v>
      </c>
      <c r="E25" s="223">
        <v>30.016682046199701</v>
      </c>
      <c r="F25" s="225">
        <v>4.8494407719525796</v>
      </c>
      <c r="G25" s="223">
        <v>48.926214288824703</v>
      </c>
      <c r="H25" s="225">
        <v>4.7668684248200499</v>
      </c>
      <c r="I25" s="223">
        <v>6.47020016167534</v>
      </c>
      <c r="J25" s="225">
        <v>7.1787516287014803</v>
      </c>
      <c r="K25" s="223">
        <v>18.909532242625001</v>
      </c>
      <c r="L25" s="225">
        <v>6.8000081161879802</v>
      </c>
      <c r="M25" s="223">
        <v>22.868694462874501</v>
      </c>
      <c r="N25" s="225">
        <v>4.2478772991459399</v>
      </c>
      <c r="O25" s="223">
        <v>41.231779079534</v>
      </c>
      <c r="P25" s="225">
        <v>5.3917939807855504</v>
      </c>
      <c r="Q25" s="223">
        <v>43.523294196122798</v>
      </c>
      <c r="R25" s="225">
        <v>4.8530169339675204</v>
      </c>
      <c r="S25" s="223">
        <v>20.6545997332483</v>
      </c>
      <c r="T25" s="225">
        <v>6.4495143158205996</v>
      </c>
      <c r="U25" s="223">
        <v>2.2915151165888701</v>
      </c>
      <c r="V25" s="225">
        <v>7.2541860806441099</v>
      </c>
      <c r="W25" s="223">
        <v>0</v>
      </c>
      <c r="X25" s="225">
        <v>0</v>
      </c>
      <c r="Y25" s="223">
        <v>0</v>
      </c>
      <c r="Z25" s="225">
        <v>0</v>
      </c>
      <c r="AA25" s="223">
        <v>0</v>
      </c>
      <c r="AB25" s="225">
        <v>0</v>
      </c>
      <c r="AC25" s="223">
        <v>0</v>
      </c>
      <c r="AD25" s="225">
        <v>0</v>
      </c>
      <c r="AE25" s="223">
        <v>0</v>
      </c>
      <c r="AF25" s="225">
        <v>0</v>
      </c>
      <c r="AG25" s="223">
        <v>4.3926246778414999</v>
      </c>
      <c r="AH25" s="225">
        <v>2.0003212432129498</v>
      </c>
      <c r="AI25" s="223">
        <v>5.0288273919205597</v>
      </c>
      <c r="AJ25" s="225">
        <v>2.4761047326005401</v>
      </c>
      <c r="AK25" s="223">
        <v>5.5062419170486496</v>
      </c>
      <c r="AL25" s="225">
        <v>1.9646510245281299</v>
      </c>
      <c r="AM25" s="223">
        <v>1.1136172392071599</v>
      </c>
      <c r="AN25" s="225">
        <v>2.8037722311608002</v>
      </c>
      <c r="AO25" s="223">
        <v>0.47741452512809401</v>
      </c>
      <c r="AP25" s="239">
        <v>3.16084613592409</v>
      </c>
      <c r="AQ25">
        <v>3.3037017471620498</v>
      </c>
      <c r="AR25">
        <v>1.9852297148478399</v>
      </c>
      <c r="AS25">
        <v>9.4996932646244598</v>
      </c>
      <c r="AT25">
        <v>3.0154507428915398</v>
      </c>
      <c r="AU25">
        <v>8.8108895689494506</v>
      </c>
      <c r="AV25">
        <v>2.4708626212775302</v>
      </c>
      <c r="AW25">
        <v>5.5071878217874</v>
      </c>
      <c r="AX25">
        <v>3.1695897390579302</v>
      </c>
      <c r="AY25">
        <v>-0.68880369567501598</v>
      </c>
      <c r="AZ25">
        <v>3.89847473712882</v>
      </c>
      <c r="BA25">
        <v>1.5095820668937101</v>
      </c>
      <c r="BB25">
        <v>1.51465406060376</v>
      </c>
      <c r="BC25">
        <v>1.43168584208003</v>
      </c>
      <c r="BD25">
        <v>1.07624015588761</v>
      </c>
      <c r="BE25">
        <v>4.9246345331334798</v>
      </c>
      <c r="BF25">
        <v>1.8131538674058301</v>
      </c>
      <c r="BG25">
        <v>3.4150524662397599</v>
      </c>
      <c r="BH25">
        <v>2.3625629875607999</v>
      </c>
      <c r="BI25">
        <v>3.49294869105344</v>
      </c>
      <c r="BJ25">
        <v>2.1085112805090001</v>
      </c>
      <c r="BK25">
        <v>2.9832222926021901</v>
      </c>
      <c r="BL25">
        <v>2.1270204448097698</v>
      </c>
      <c r="BM25">
        <v>1.5736755863546401</v>
      </c>
      <c r="BN25">
        <v>1.5579073461208901</v>
      </c>
      <c r="BO25">
        <v>0</v>
      </c>
      <c r="BP25">
        <v>0</v>
      </c>
      <c r="BQ25">
        <v>-2.9832222926021901</v>
      </c>
      <c r="BR25">
        <v>2.1270204448097698</v>
      </c>
      <c r="BS25">
        <v>-1.5736755863546401</v>
      </c>
      <c r="BT25">
        <v>1.5579073461208901</v>
      </c>
      <c r="BU25">
        <v>0.63167849207105398</v>
      </c>
      <c r="BV25">
        <v>0.63301517120486805</v>
      </c>
      <c r="BW25">
        <v>0.54864518040918697</v>
      </c>
      <c r="BX25">
        <v>0.54836544088121697</v>
      </c>
      <c r="BY25">
        <v>0.840328591247956</v>
      </c>
      <c r="BZ25">
        <v>0.62795322489150096</v>
      </c>
      <c r="CA25">
        <v>0.208650099176902</v>
      </c>
      <c r="CB25">
        <v>0.89164648803613</v>
      </c>
      <c r="CC25">
        <v>0.29168341083876997</v>
      </c>
      <c r="CD25">
        <v>0.83368453830240097</v>
      </c>
    </row>
    <row r="26" spans="1:82" ht="13" customHeight="1" x14ac:dyDescent="0.25">
      <c r="A26" s="26" t="s">
        <v>410</v>
      </c>
      <c r="B26" s="184">
        <v>2</v>
      </c>
      <c r="C26" s="223">
        <v>31.768388876224599</v>
      </c>
      <c r="D26" s="225">
        <v>3.6646912368548299</v>
      </c>
      <c r="E26" s="223">
        <v>23.299808495135501</v>
      </c>
      <c r="F26" s="225">
        <v>3.3077745810135299</v>
      </c>
      <c r="G26" s="223">
        <v>34.582446516216201</v>
      </c>
      <c r="H26" s="225">
        <v>4.0025844506704704</v>
      </c>
      <c r="I26" s="223">
        <v>2.8140576399916601</v>
      </c>
      <c r="J26" s="225">
        <v>5.4268447689453598</v>
      </c>
      <c r="K26" s="223">
        <v>11.2826380210807</v>
      </c>
      <c r="L26" s="225">
        <v>5.1924998761240504</v>
      </c>
      <c r="M26" s="223">
        <v>15.5191709297117</v>
      </c>
      <c r="N26" s="225">
        <v>2.9005140010849599</v>
      </c>
      <c r="O26" s="223">
        <v>27.366817130670199</v>
      </c>
      <c r="P26" s="225">
        <v>3.6403516741447999</v>
      </c>
      <c r="Q26" s="223">
        <v>19.914002013815001</v>
      </c>
      <c r="R26" s="225">
        <v>3.4758235610767101</v>
      </c>
      <c r="S26" s="223">
        <v>4.3948310841033296</v>
      </c>
      <c r="T26" s="225">
        <v>4.5270664782202896</v>
      </c>
      <c r="U26" s="223">
        <v>-7.4528151168552297</v>
      </c>
      <c r="V26" s="225">
        <v>5.0332404809610303</v>
      </c>
      <c r="W26" s="223">
        <v>1.48193676041527</v>
      </c>
      <c r="X26" s="225">
        <v>0.89435999097488095</v>
      </c>
      <c r="Y26" s="223">
        <v>2.5157510970544301</v>
      </c>
      <c r="Z26" s="225">
        <v>1.3392437083525399</v>
      </c>
      <c r="AA26" s="223">
        <v>1.7920675212841899</v>
      </c>
      <c r="AB26" s="225">
        <v>1.0455440106424101</v>
      </c>
      <c r="AC26" s="223">
        <v>0.310130760868915</v>
      </c>
      <c r="AD26" s="225">
        <v>1.37587865440482</v>
      </c>
      <c r="AE26" s="223">
        <v>-0.723683575770242</v>
      </c>
      <c r="AF26" s="225">
        <v>1.6990397254190599</v>
      </c>
      <c r="AG26" s="223">
        <v>10.6425424075563</v>
      </c>
      <c r="AH26" s="225">
        <v>1.98029223610716</v>
      </c>
      <c r="AI26" s="223">
        <v>15.6942085274734</v>
      </c>
      <c r="AJ26" s="225">
        <v>3.0240203739124798</v>
      </c>
      <c r="AK26" s="223">
        <v>13.1391415549892</v>
      </c>
      <c r="AL26" s="225">
        <v>2.8293531753248402</v>
      </c>
      <c r="AM26" s="223">
        <v>2.4965991474328799</v>
      </c>
      <c r="AN26" s="225">
        <v>3.4535194702081902</v>
      </c>
      <c r="AO26" s="223">
        <v>-2.5550669724841999</v>
      </c>
      <c r="AP26" s="239">
        <v>4.1412484364691897</v>
      </c>
      <c r="AQ26">
        <v>4.0432178953636804</v>
      </c>
      <c r="AR26">
        <v>1.6849685561714101</v>
      </c>
      <c r="AS26">
        <v>4.4996061935964997</v>
      </c>
      <c r="AT26">
        <v>1.91241792184346</v>
      </c>
      <c r="AU26">
        <v>4.7192039079358796</v>
      </c>
      <c r="AV26">
        <v>1.9224439157761499</v>
      </c>
      <c r="AW26">
        <v>0.67598601257220103</v>
      </c>
      <c r="AX26">
        <v>2.5563469335344799</v>
      </c>
      <c r="AY26">
        <v>0.219597714339378</v>
      </c>
      <c r="AZ26">
        <v>2.7116660777265298</v>
      </c>
      <c r="BA26">
        <v>3.88450153204254</v>
      </c>
      <c r="BB26">
        <v>1.70804029880954</v>
      </c>
      <c r="BC26">
        <v>3.15345496030608</v>
      </c>
      <c r="BD26">
        <v>1.58451799356812</v>
      </c>
      <c r="BE26">
        <v>2.0931585240846902</v>
      </c>
      <c r="BF26">
        <v>1.2234418100078499</v>
      </c>
      <c r="BG26">
        <v>-1.7913430079578501</v>
      </c>
      <c r="BH26">
        <v>2.1010025047183198</v>
      </c>
      <c r="BI26">
        <v>-1.06029643622139</v>
      </c>
      <c r="BJ26">
        <v>2.0018759038502898</v>
      </c>
      <c r="BK26">
        <v>7.4424589752478703</v>
      </c>
      <c r="BL26">
        <v>2.1832676543909302</v>
      </c>
      <c r="BM26">
        <v>5.27971407984883</v>
      </c>
      <c r="BN26">
        <v>1.71257862033556</v>
      </c>
      <c r="BO26">
        <v>9.6111247310774406</v>
      </c>
      <c r="BP26">
        <v>2.64632671775585</v>
      </c>
      <c r="BQ26">
        <v>2.1686657558295699</v>
      </c>
      <c r="BR26">
        <v>3.43070003757515</v>
      </c>
      <c r="BS26">
        <v>4.3314106512285999</v>
      </c>
      <c r="BT26">
        <v>3.1521374697082698</v>
      </c>
      <c r="BU26">
        <v>0</v>
      </c>
      <c r="BV26">
        <v>0</v>
      </c>
      <c r="BW26">
        <v>0.45982651560217103</v>
      </c>
      <c r="BX26">
        <v>0.460268142253143</v>
      </c>
      <c r="BY26">
        <v>0</v>
      </c>
      <c r="BZ26">
        <v>0</v>
      </c>
      <c r="CA26">
        <v>0</v>
      </c>
      <c r="CB26">
        <v>0</v>
      </c>
      <c r="CC26">
        <v>-0.45982651560217103</v>
      </c>
      <c r="CD26">
        <v>0.460268142253143</v>
      </c>
    </row>
    <row r="27" spans="1:82" ht="13" customHeight="1" x14ac:dyDescent="0.25">
      <c r="A27" s="26" t="s">
        <v>411</v>
      </c>
      <c r="B27" s="184">
        <v>2</v>
      </c>
      <c r="C27" s="223" t="s">
        <v>494</v>
      </c>
      <c r="D27" s="225" t="s">
        <v>494</v>
      </c>
      <c r="E27" s="223">
        <v>70.083849087094507</v>
      </c>
      <c r="F27" s="225">
        <v>3.3853477812194499</v>
      </c>
      <c r="G27" s="223">
        <v>70.215364436372695</v>
      </c>
      <c r="H27" s="225">
        <v>3.39550231700232</v>
      </c>
      <c r="I27" s="223" t="s">
        <v>494</v>
      </c>
      <c r="J27" s="225" t="s">
        <v>494</v>
      </c>
      <c r="K27" s="223">
        <v>0.13151534927814601</v>
      </c>
      <c r="L27" s="225">
        <v>4.7947904630521201</v>
      </c>
      <c r="M27" s="223" t="s">
        <v>494</v>
      </c>
      <c r="N27" s="225" t="s">
        <v>494</v>
      </c>
      <c r="O27" s="223">
        <v>46.459179828725397</v>
      </c>
      <c r="P27" s="225">
        <v>3.6849825826527298</v>
      </c>
      <c r="Q27" s="223">
        <v>39.3625505151307</v>
      </c>
      <c r="R27" s="225">
        <v>3.9076899604034399</v>
      </c>
      <c r="S27" s="223" t="s">
        <v>494</v>
      </c>
      <c r="T27" s="225" t="s">
        <v>494</v>
      </c>
      <c r="U27" s="223">
        <v>-7.0966293135946996</v>
      </c>
      <c r="V27" s="225">
        <v>5.3711393075484297</v>
      </c>
      <c r="W27" s="223" t="s">
        <v>494</v>
      </c>
      <c r="X27" s="225" t="s">
        <v>494</v>
      </c>
      <c r="Y27" s="223">
        <v>1.30025281837804</v>
      </c>
      <c r="Z27" s="225">
        <v>0.97678358225654105</v>
      </c>
      <c r="AA27" s="223">
        <v>0.67615138813522802</v>
      </c>
      <c r="AB27" s="225">
        <v>0.47732311815753697</v>
      </c>
      <c r="AC27" s="223" t="s">
        <v>494</v>
      </c>
      <c r="AD27" s="225" t="s">
        <v>494</v>
      </c>
      <c r="AE27" s="223">
        <v>-0.62410143024281595</v>
      </c>
      <c r="AF27" s="225">
        <v>1.0871722612785699</v>
      </c>
      <c r="AG27" s="223" t="s">
        <v>494</v>
      </c>
      <c r="AH27" s="225" t="s">
        <v>494</v>
      </c>
      <c r="AI27" s="223">
        <v>10.4196496778981</v>
      </c>
      <c r="AJ27" s="225">
        <v>2.3361319212515901</v>
      </c>
      <c r="AK27" s="223">
        <v>7.9438845015032102</v>
      </c>
      <c r="AL27" s="225">
        <v>2.0010738032091302</v>
      </c>
      <c r="AM27" s="223" t="s">
        <v>494</v>
      </c>
      <c r="AN27" s="225" t="s">
        <v>494</v>
      </c>
      <c r="AO27" s="223">
        <v>-2.47576517639486</v>
      </c>
      <c r="AP27" s="239">
        <v>3.0760053184902798</v>
      </c>
      <c r="AQ27" t="s">
        <v>494</v>
      </c>
      <c r="AR27" t="s">
        <v>494</v>
      </c>
      <c r="AS27">
        <v>12.5143735037021</v>
      </c>
      <c r="AT27">
        <v>2.7835642702538999</v>
      </c>
      <c r="AU27">
        <v>7.1341387657851598</v>
      </c>
      <c r="AV27">
        <v>1.5029775298686601</v>
      </c>
      <c r="AW27" t="s">
        <v>494</v>
      </c>
      <c r="AX27" t="s">
        <v>494</v>
      </c>
      <c r="AY27">
        <v>-5.3802347379169504</v>
      </c>
      <c r="AZ27">
        <v>3.1634113709608198</v>
      </c>
      <c r="BA27" t="s">
        <v>494</v>
      </c>
      <c r="BB27" t="s">
        <v>494</v>
      </c>
      <c r="BC27">
        <v>21.740716546235401</v>
      </c>
      <c r="BD27">
        <v>3.2596966121628199</v>
      </c>
      <c r="BE27">
        <v>10.899733057602001</v>
      </c>
      <c r="BF27">
        <v>2.27222305843642</v>
      </c>
      <c r="BG27" t="s">
        <v>494</v>
      </c>
      <c r="BH27" t="s">
        <v>494</v>
      </c>
      <c r="BI27">
        <v>-10.840983488633499</v>
      </c>
      <c r="BJ27">
        <v>3.9734896036904299</v>
      </c>
      <c r="BK27" t="s">
        <v>494</v>
      </c>
      <c r="BL27" t="s">
        <v>494</v>
      </c>
      <c r="BM27">
        <v>12.7826123164841</v>
      </c>
      <c r="BN27">
        <v>2.5383370635388101</v>
      </c>
      <c r="BO27">
        <v>8.6668795408143406</v>
      </c>
      <c r="BP27">
        <v>2.2397149545708599</v>
      </c>
      <c r="BQ27" t="s">
        <v>494</v>
      </c>
      <c r="BR27" t="s">
        <v>494</v>
      </c>
      <c r="BS27">
        <v>-4.1157327756697599</v>
      </c>
      <c r="BT27">
        <v>3.3851850947715101</v>
      </c>
      <c r="BU27" t="s">
        <v>494</v>
      </c>
      <c r="BV27" t="s">
        <v>494</v>
      </c>
      <c r="BW27">
        <v>1.67613924755406</v>
      </c>
      <c r="BX27">
        <v>1.18720438286848</v>
      </c>
      <c r="BY27">
        <v>0.53166823389552798</v>
      </c>
      <c r="BZ27">
        <v>0.75010943615855996</v>
      </c>
      <c r="CA27" t="s">
        <v>494</v>
      </c>
      <c r="CB27" t="s">
        <v>494</v>
      </c>
      <c r="CC27">
        <v>-1.1444710136585301</v>
      </c>
      <c r="CD27">
        <v>1.4043213353489401</v>
      </c>
    </row>
    <row r="28" spans="1:82" ht="13" customHeight="1" x14ac:dyDescent="0.25">
      <c r="A28" s="26" t="s">
        <v>412</v>
      </c>
      <c r="B28" s="184">
        <v>2</v>
      </c>
      <c r="C28" s="223">
        <v>64.170048693118105</v>
      </c>
      <c r="D28" s="225">
        <v>0.15232425156617099</v>
      </c>
      <c r="E28" s="223">
        <v>48.477918862027799</v>
      </c>
      <c r="F28" s="225">
        <v>0.26036630968660501</v>
      </c>
      <c r="G28" s="223">
        <v>54.745708258706998</v>
      </c>
      <c r="H28" s="225">
        <v>0.135157734943955</v>
      </c>
      <c r="I28" s="223">
        <v>-9.4243404344110697</v>
      </c>
      <c r="J28" s="225">
        <v>0.203642556776266</v>
      </c>
      <c r="K28" s="223">
        <v>6.2677893966792899</v>
      </c>
      <c r="L28" s="225">
        <v>0.29335682800132901</v>
      </c>
      <c r="M28" s="223">
        <v>19.901752427404901</v>
      </c>
      <c r="N28" s="225">
        <v>0.135714722260423</v>
      </c>
      <c r="O28" s="223">
        <v>10.651682291947999</v>
      </c>
      <c r="P28" s="225">
        <v>0.14778965207542699</v>
      </c>
      <c r="Q28" s="223">
        <v>10.231812162024699</v>
      </c>
      <c r="R28" s="225">
        <v>5.56055359780274E-2</v>
      </c>
      <c r="S28" s="223">
        <v>-9.6699402653802196</v>
      </c>
      <c r="T28" s="225">
        <v>0.14666445196307001</v>
      </c>
      <c r="U28" s="223">
        <v>-0.41987012992332301</v>
      </c>
      <c r="V28" s="225">
        <v>0.15790426495816801</v>
      </c>
      <c r="W28" s="223">
        <v>0.71883827903839004</v>
      </c>
      <c r="X28" s="225">
        <v>2.3143373299574698E-3</v>
      </c>
      <c r="Y28" s="223">
        <v>0</v>
      </c>
      <c r="Z28" s="225">
        <v>0</v>
      </c>
      <c r="AA28" s="223">
        <v>4.7015671337611202</v>
      </c>
      <c r="AB28" s="225">
        <v>1.21199554261363E-2</v>
      </c>
      <c r="AC28" s="223">
        <v>3.9827288547227302</v>
      </c>
      <c r="AD28" s="225">
        <v>1.233894147844E-2</v>
      </c>
      <c r="AE28" s="223">
        <v>4.7015671337611202</v>
      </c>
      <c r="AF28" s="225">
        <v>1.21199554261363E-2</v>
      </c>
      <c r="AG28" s="223">
        <v>8.3304094404850009</v>
      </c>
      <c r="AH28" s="225">
        <v>8.0358347231762994E-2</v>
      </c>
      <c r="AI28" s="223">
        <v>3.12258470698823</v>
      </c>
      <c r="AJ28" s="225">
        <v>0.11374357566964</v>
      </c>
      <c r="AK28" s="223">
        <v>11.139873596489799</v>
      </c>
      <c r="AL28" s="225">
        <v>6.0456315512546203E-2</v>
      </c>
      <c r="AM28" s="223">
        <v>2.8094641560047702</v>
      </c>
      <c r="AN28" s="225">
        <v>0.100560579031612</v>
      </c>
      <c r="AO28" s="223">
        <v>8.0172888895015397</v>
      </c>
      <c r="AP28" s="239">
        <v>0.128812138758223</v>
      </c>
      <c r="AQ28">
        <v>6.51040812811046</v>
      </c>
      <c r="AR28">
        <v>5.0276102221861803E-2</v>
      </c>
      <c r="AS28">
        <v>7.9914010028846896</v>
      </c>
      <c r="AT28">
        <v>0.13978788467068901</v>
      </c>
      <c r="AU28">
        <v>0.84848969655364304</v>
      </c>
      <c r="AV28">
        <v>2.1959208237205901E-3</v>
      </c>
      <c r="AW28">
        <v>-5.6619184315568196</v>
      </c>
      <c r="AX28">
        <v>5.0324035240500602E-2</v>
      </c>
      <c r="AY28">
        <v>-7.1429113063310403</v>
      </c>
      <c r="AZ28">
        <v>0.13980513141143999</v>
      </c>
      <c r="BA28">
        <v>0.72998917966188404</v>
      </c>
      <c r="BB28">
        <v>2.3866843767590398E-3</v>
      </c>
      <c r="BC28">
        <v>0</v>
      </c>
      <c r="BD28">
        <v>0</v>
      </c>
      <c r="BE28">
        <v>0</v>
      </c>
      <c r="BF28">
        <v>0</v>
      </c>
      <c r="BG28">
        <v>-0.72998917966188404</v>
      </c>
      <c r="BH28">
        <v>2.3866843767590398E-3</v>
      </c>
      <c r="BI28">
        <v>0</v>
      </c>
      <c r="BJ28">
        <v>0</v>
      </c>
      <c r="BK28">
        <v>9.36489604034238</v>
      </c>
      <c r="BL28">
        <v>6.9864951108570994E-2</v>
      </c>
      <c r="BM28">
        <v>0.25039715132092599</v>
      </c>
      <c r="BN28">
        <v>8.8345058271584495E-2</v>
      </c>
      <c r="BO28">
        <v>0</v>
      </c>
      <c r="BP28">
        <v>0</v>
      </c>
      <c r="BQ28">
        <v>-9.36489604034238</v>
      </c>
      <c r="BR28">
        <v>6.9864951108570994E-2</v>
      </c>
      <c r="BS28">
        <v>-0.25039715132092599</v>
      </c>
      <c r="BT28">
        <v>8.8345058271584495E-2</v>
      </c>
      <c r="BU28">
        <v>3.9245777212481898</v>
      </c>
      <c r="BV28">
        <v>8.2916434279208903E-2</v>
      </c>
      <c r="BW28">
        <v>1.32581247520443</v>
      </c>
      <c r="BX28">
        <v>4.8945414430183298E-2</v>
      </c>
      <c r="BY28">
        <v>3.3854068273083802</v>
      </c>
      <c r="BZ28">
        <v>8.7275083291892593E-3</v>
      </c>
      <c r="CA28">
        <v>-0.53917089393981199</v>
      </c>
      <c r="CB28">
        <v>8.3374483358006096E-2</v>
      </c>
      <c r="CC28">
        <v>2.0595943521039501</v>
      </c>
      <c r="CD28">
        <v>4.97174315042367E-2</v>
      </c>
    </row>
    <row r="29" spans="1:82" ht="13" customHeight="1" x14ac:dyDescent="0.25">
      <c r="A29" s="26" t="s">
        <v>413</v>
      </c>
      <c r="B29" s="184">
        <v>2</v>
      </c>
      <c r="C29" s="223">
        <v>76.865021277960196</v>
      </c>
      <c r="D29" s="225">
        <v>4.20547182040072</v>
      </c>
      <c r="E29" s="223">
        <v>79.319494498732794</v>
      </c>
      <c r="F29" s="225">
        <v>3.35232917213099</v>
      </c>
      <c r="G29" s="223">
        <v>85.1275443573074</v>
      </c>
      <c r="H29" s="225">
        <v>3.3603531741875798</v>
      </c>
      <c r="I29" s="223">
        <v>8.2625230793471598</v>
      </c>
      <c r="J29" s="225">
        <v>5.3831186767019199</v>
      </c>
      <c r="K29" s="223">
        <v>5.8080498585746101</v>
      </c>
      <c r="L29" s="225">
        <v>4.7465865981348099</v>
      </c>
      <c r="M29" s="223">
        <v>57.590872821507801</v>
      </c>
      <c r="N29" s="225">
        <v>4.5013475853661102</v>
      </c>
      <c r="O29" s="223">
        <v>66.119153292178495</v>
      </c>
      <c r="P29" s="225">
        <v>4.0882744902208099</v>
      </c>
      <c r="Q29" s="223">
        <v>74.992097306604805</v>
      </c>
      <c r="R29" s="225">
        <v>3.8567333833051398</v>
      </c>
      <c r="S29" s="223">
        <v>17.401224485097</v>
      </c>
      <c r="T29" s="225">
        <v>5.9276068083318103</v>
      </c>
      <c r="U29" s="223">
        <v>8.8729440144263698</v>
      </c>
      <c r="V29" s="225">
        <v>5.6203541434050601</v>
      </c>
      <c r="W29" s="223">
        <v>2.0921280389552699</v>
      </c>
      <c r="X29" s="225">
        <v>1.0912859999620099</v>
      </c>
      <c r="Y29" s="223">
        <v>0.44780327852027002</v>
      </c>
      <c r="Z29" s="225">
        <v>0.44657466666298201</v>
      </c>
      <c r="AA29" s="223">
        <v>2.1778435557195599</v>
      </c>
      <c r="AB29" s="225">
        <v>0.89949250645199097</v>
      </c>
      <c r="AC29" s="223">
        <v>8.5715516764289096E-2</v>
      </c>
      <c r="AD29" s="225">
        <v>1.4142106996046899</v>
      </c>
      <c r="AE29" s="223">
        <v>1.73004027719929</v>
      </c>
      <c r="AF29" s="225">
        <v>1.00424882477822</v>
      </c>
      <c r="AG29" s="223">
        <v>33.775034782747298</v>
      </c>
      <c r="AH29" s="225">
        <v>3.7162580784675501</v>
      </c>
      <c r="AI29" s="223">
        <v>42.358060875458499</v>
      </c>
      <c r="AJ29" s="225">
        <v>5.5273049836187704</v>
      </c>
      <c r="AK29" s="223">
        <v>53.363218348700798</v>
      </c>
      <c r="AL29" s="225">
        <v>3.9898832679957601</v>
      </c>
      <c r="AM29" s="223">
        <v>19.5881835659535</v>
      </c>
      <c r="AN29" s="225">
        <v>5.4524987480977796</v>
      </c>
      <c r="AO29" s="223">
        <v>11.005157473242299</v>
      </c>
      <c r="AP29" s="239">
        <v>6.8169105080065</v>
      </c>
      <c r="AQ29">
        <v>21.028995664391498</v>
      </c>
      <c r="AR29">
        <v>3.38264513632455</v>
      </c>
      <c r="AS29">
        <v>14.0586893365801</v>
      </c>
      <c r="AT29">
        <v>3.5426536645117501</v>
      </c>
      <c r="AU29">
        <v>14.1182475819546</v>
      </c>
      <c r="AV29">
        <v>3.2266967803523499</v>
      </c>
      <c r="AW29">
        <v>-6.9107480824368901</v>
      </c>
      <c r="AX29">
        <v>4.67481125080322</v>
      </c>
      <c r="AY29">
        <v>5.9558245374523401E-2</v>
      </c>
      <c r="AZ29">
        <v>4.7918646787043899</v>
      </c>
      <c r="BA29">
        <v>2.6615013829142602</v>
      </c>
      <c r="BB29">
        <v>1.2161038247821201</v>
      </c>
      <c r="BC29">
        <v>0.87262542626946404</v>
      </c>
      <c r="BD29">
        <v>0.63954646800201598</v>
      </c>
      <c r="BE29">
        <v>5.9019361503491901</v>
      </c>
      <c r="BF29">
        <v>2.5530268673519299</v>
      </c>
      <c r="BG29">
        <v>3.2404347674349299</v>
      </c>
      <c r="BH29">
        <v>2.8278710540034302</v>
      </c>
      <c r="BI29">
        <v>5.0293107240797204</v>
      </c>
      <c r="BJ29">
        <v>2.6319129678153601</v>
      </c>
      <c r="BK29">
        <v>10.0065527943528</v>
      </c>
      <c r="BL29">
        <v>1.8232629104761</v>
      </c>
      <c r="BM29">
        <v>5.7541370175784197</v>
      </c>
      <c r="BN29">
        <v>1.80369940981511</v>
      </c>
      <c r="BO29">
        <v>8.6177760963690204</v>
      </c>
      <c r="BP29">
        <v>2.59544377043939</v>
      </c>
      <c r="BQ29">
        <v>-1.3887766979837499</v>
      </c>
      <c r="BR29">
        <v>3.1718474121922098</v>
      </c>
      <c r="BS29">
        <v>2.8636390787905999</v>
      </c>
      <c r="BT29">
        <v>3.1606423281478802</v>
      </c>
      <c r="BU29">
        <v>3.9442842190904899</v>
      </c>
      <c r="BV29">
        <v>1.4844285066330001</v>
      </c>
      <c r="BW29">
        <v>1.6916949195876601</v>
      </c>
      <c r="BX29">
        <v>1.0047990668606099</v>
      </c>
      <c r="BY29">
        <v>2.8116540183995098</v>
      </c>
      <c r="BZ29">
        <v>1.43986697664782</v>
      </c>
      <c r="CA29">
        <v>-1.1326302006909801</v>
      </c>
      <c r="CB29">
        <v>2.0680292313566602</v>
      </c>
      <c r="CC29">
        <v>1.11995909881185</v>
      </c>
      <c r="CD29">
        <v>1.75580126301495</v>
      </c>
    </row>
    <row r="30" spans="1:82" ht="13" customHeight="1" x14ac:dyDescent="0.25">
      <c r="A30" s="26" t="s">
        <v>414</v>
      </c>
      <c r="B30" s="184">
        <v>2</v>
      </c>
      <c r="C30" s="223">
        <v>67.062339196744702</v>
      </c>
      <c r="D30" s="225">
        <v>6.6210445328541399</v>
      </c>
      <c r="E30" s="223">
        <v>49.350961981466902</v>
      </c>
      <c r="F30" s="225">
        <v>4.8079046303075996</v>
      </c>
      <c r="G30" s="223">
        <v>54.118170097199503</v>
      </c>
      <c r="H30" s="225">
        <v>4.0478993746729399</v>
      </c>
      <c r="I30" s="223">
        <v>-12.944169099545199</v>
      </c>
      <c r="J30" s="225">
        <v>7.7603943233263104</v>
      </c>
      <c r="K30" s="223">
        <v>4.76720811573262</v>
      </c>
      <c r="L30" s="225">
        <v>6.2850168083793401</v>
      </c>
      <c r="M30" s="223">
        <v>25.866002811772901</v>
      </c>
      <c r="N30" s="225">
        <v>5.8612542449284897</v>
      </c>
      <c r="O30" s="223">
        <v>26.375569522804899</v>
      </c>
      <c r="P30" s="225">
        <v>3.3961693304595899</v>
      </c>
      <c r="Q30" s="223">
        <v>41.967661340482103</v>
      </c>
      <c r="R30" s="225">
        <v>4.3176272744812296</v>
      </c>
      <c r="S30" s="223">
        <v>16.101658528709301</v>
      </c>
      <c r="T30" s="225">
        <v>7.2798493531828301</v>
      </c>
      <c r="U30" s="223">
        <v>15.592091817677201</v>
      </c>
      <c r="V30" s="225">
        <v>5.4932569030128597</v>
      </c>
      <c r="W30" s="223">
        <v>0</v>
      </c>
      <c r="X30" s="225">
        <v>0</v>
      </c>
      <c r="Y30" s="223">
        <v>0.61018909496547202</v>
      </c>
      <c r="Z30" s="225">
        <v>0.60816681841156495</v>
      </c>
      <c r="AA30" s="223">
        <v>0</v>
      </c>
      <c r="AB30" s="225">
        <v>0</v>
      </c>
      <c r="AC30" s="223">
        <v>0</v>
      </c>
      <c r="AD30" s="225">
        <v>0</v>
      </c>
      <c r="AE30" s="223">
        <v>-0.61018909496547202</v>
      </c>
      <c r="AF30" s="225">
        <v>0.60816681841156495</v>
      </c>
      <c r="AG30" s="223">
        <v>16.503991744770101</v>
      </c>
      <c r="AH30" s="225">
        <v>4.7581560478674296</v>
      </c>
      <c r="AI30" s="223">
        <v>6.6789716873318099</v>
      </c>
      <c r="AJ30" s="225">
        <v>2.2519449772695799</v>
      </c>
      <c r="AK30" s="223">
        <v>20.189164019779199</v>
      </c>
      <c r="AL30" s="225">
        <v>3.5783291241905002</v>
      </c>
      <c r="AM30" s="223">
        <v>3.6851722750091298</v>
      </c>
      <c r="AN30" s="225">
        <v>5.9535273827276001</v>
      </c>
      <c r="AO30" s="223">
        <v>13.510192332447399</v>
      </c>
      <c r="AP30" s="239">
        <v>4.2279658822747903</v>
      </c>
      <c r="AQ30">
        <v>3.9495814385775998</v>
      </c>
      <c r="AR30">
        <v>2.6856796361719901</v>
      </c>
      <c r="AS30">
        <v>6.1309690867126401</v>
      </c>
      <c r="AT30">
        <v>2.0745532950369201</v>
      </c>
      <c r="AU30">
        <v>9.3000639176751001</v>
      </c>
      <c r="AV30">
        <v>2.4308475259780602</v>
      </c>
      <c r="AW30">
        <v>5.3504824790974999</v>
      </c>
      <c r="AX30">
        <v>3.6224156032546202</v>
      </c>
      <c r="AY30">
        <v>3.16909483096246</v>
      </c>
      <c r="AZ30">
        <v>3.1957457765758202</v>
      </c>
      <c r="BA30">
        <v>3.32554824877074</v>
      </c>
      <c r="BB30">
        <v>2.05601800601637</v>
      </c>
      <c r="BC30">
        <v>49.1816799478813</v>
      </c>
      <c r="BD30">
        <v>5.1886216403031797</v>
      </c>
      <c r="BE30">
        <v>13.1071020389941</v>
      </c>
      <c r="BF30">
        <v>3.0426108969426502</v>
      </c>
      <c r="BG30">
        <v>9.7815537902233203</v>
      </c>
      <c r="BH30">
        <v>3.6721507473492498</v>
      </c>
      <c r="BI30">
        <v>-36.074577908887299</v>
      </c>
      <c r="BJ30">
        <v>6.0149210798161397</v>
      </c>
      <c r="BK30">
        <v>0</v>
      </c>
      <c r="BL30">
        <v>0</v>
      </c>
      <c r="BM30">
        <v>2.8615763715041398</v>
      </c>
      <c r="BN30">
        <v>1.42992028696477</v>
      </c>
      <c r="BO30">
        <v>0</v>
      </c>
      <c r="BP30">
        <v>0</v>
      </c>
      <c r="BQ30">
        <v>0</v>
      </c>
      <c r="BR30">
        <v>0</v>
      </c>
      <c r="BS30">
        <v>-2.8615763715041398</v>
      </c>
      <c r="BT30">
        <v>1.42992028696477</v>
      </c>
      <c r="BU30">
        <v>0</v>
      </c>
      <c r="BV30">
        <v>0</v>
      </c>
      <c r="BW30">
        <v>0.61557797934792102</v>
      </c>
      <c r="BX30">
        <v>0.61357858098241203</v>
      </c>
      <c r="BY30">
        <v>0</v>
      </c>
      <c r="BZ30">
        <v>0</v>
      </c>
      <c r="CA30">
        <v>0</v>
      </c>
      <c r="CB30">
        <v>0</v>
      </c>
      <c r="CC30">
        <v>-0.61557797934792102</v>
      </c>
      <c r="CD30">
        <v>0.61357858098241203</v>
      </c>
    </row>
    <row r="31" spans="1:82" ht="13" customHeight="1" x14ac:dyDescent="0.25">
      <c r="A31" s="26" t="s">
        <v>415</v>
      </c>
      <c r="B31" s="184">
        <v>2</v>
      </c>
      <c r="C31" s="223">
        <v>19.802502078717001</v>
      </c>
      <c r="D31" s="225">
        <v>3.2220257763264399</v>
      </c>
      <c r="E31" s="223">
        <v>20.179521155258001</v>
      </c>
      <c r="F31" s="225">
        <v>3.1130802446360799</v>
      </c>
      <c r="G31" s="223">
        <v>22.2225418369548</v>
      </c>
      <c r="H31" s="225">
        <v>3.0491207517265102</v>
      </c>
      <c r="I31" s="223">
        <v>2.4200397582378601</v>
      </c>
      <c r="J31" s="225">
        <v>4.4360553943702303</v>
      </c>
      <c r="K31" s="223">
        <v>2.0430206816968499</v>
      </c>
      <c r="L31" s="225">
        <v>4.3575688139319899</v>
      </c>
      <c r="M31" s="223">
        <v>13.227501812708899</v>
      </c>
      <c r="N31" s="225">
        <v>2.6870440026062599</v>
      </c>
      <c r="O31" s="223">
        <v>14.742267790182201</v>
      </c>
      <c r="P31" s="225">
        <v>2.8925735086647202</v>
      </c>
      <c r="Q31" s="223">
        <v>15.623920529088499</v>
      </c>
      <c r="R31" s="225">
        <v>2.5910447418697098</v>
      </c>
      <c r="S31" s="223">
        <v>2.39641871637963</v>
      </c>
      <c r="T31" s="225">
        <v>3.73278961720494</v>
      </c>
      <c r="U31" s="223">
        <v>0.88165273890628304</v>
      </c>
      <c r="V31" s="225">
        <v>3.8833612190214302</v>
      </c>
      <c r="W31" s="223">
        <v>1.7931534608135999</v>
      </c>
      <c r="X31" s="225">
        <v>1.0443432235619701</v>
      </c>
      <c r="Y31" s="223">
        <v>1.5209906085562499</v>
      </c>
      <c r="Z31" s="225">
        <v>1.0891367574008399</v>
      </c>
      <c r="AA31" s="223">
        <v>0.88117214743124295</v>
      </c>
      <c r="AB31" s="225">
        <v>0.62600078013573102</v>
      </c>
      <c r="AC31" s="223">
        <v>-0.911981313382355</v>
      </c>
      <c r="AD31" s="225">
        <v>1.2175917810704699</v>
      </c>
      <c r="AE31" s="223">
        <v>-0.63981846112500795</v>
      </c>
      <c r="AF31" s="225">
        <v>1.2562228516677201</v>
      </c>
      <c r="AG31" s="223">
        <v>6.3828233661272904</v>
      </c>
      <c r="AH31" s="225">
        <v>1.9664781810260199</v>
      </c>
      <c r="AI31" s="223">
        <v>6.1307441727049996</v>
      </c>
      <c r="AJ31" s="225">
        <v>1.9389306711444401</v>
      </c>
      <c r="AK31" s="223">
        <v>5.9668011577311404</v>
      </c>
      <c r="AL31" s="225">
        <v>1.6897904114464599</v>
      </c>
      <c r="AM31" s="223">
        <v>-0.41602220839614801</v>
      </c>
      <c r="AN31" s="225">
        <v>2.5927645614416699</v>
      </c>
      <c r="AO31" s="223">
        <v>-0.16394301497385599</v>
      </c>
      <c r="AP31" s="239">
        <v>2.5719338603706401</v>
      </c>
      <c r="AQ31">
        <v>4.4816200120694702</v>
      </c>
      <c r="AR31">
        <v>1.59251479206397</v>
      </c>
      <c r="AS31">
        <v>5.2665408380375496</v>
      </c>
      <c r="AT31">
        <v>1.7909016437397001</v>
      </c>
      <c r="AU31">
        <v>3.5415736294279201</v>
      </c>
      <c r="AV31">
        <v>1.34746856593015</v>
      </c>
      <c r="AW31">
        <v>-0.94004638264155604</v>
      </c>
      <c r="AX31">
        <v>2.0860908175610202</v>
      </c>
      <c r="AY31">
        <v>-1.7249672086096299</v>
      </c>
      <c r="AZ31">
        <v>2.2412050851538399</v>
      </c>
      <c r="BA31">
        <v>0.70536672255585497</v>
      </c>
      <c r="BB31">
        <v>0.70460429881083197</v>
      </c>
      <c r="BC31">
        <v>3.3951303364083101</v>
      </c>
      <c r="BD31">
        <v>1.56627356643116</v>
      </c>
      <c r="BE31">
        <v>3.03077954986678</v>
      </c>
      <c r="BF31">
        <v>1.2454899317641599</v>
      </c>
      <c r="BG31">
        <v>2.32541282731093</v>
      </c>
      <c r="BH31">
        <v>1.4309830145842399</v>
      </c>
      <c r="BI31">
        <v>-0.36435078654152703</v>
      </c>
      <c r="BJ31">
        <v>2.0011142033944198</v>
      </c>
      <c r="BK31">
        <v>1.00906731311144</v>
      </c>
      <c r="BL31">
        <v>0.71750652455567998</v>
      </c>
      <c r="BM31">
        <v>1.9275941284384099</v>
      </c>
      <c r="BN31">
        <v>1.16702943391747</v>
      </c>
      <c r="BO31">
        <v>0.85811329382402401</v>
      </c>
      <c r="BP31">
        <v>0.60868062210751195</v>
      </c>
      <c r="BQ31">
        <v>-0.150954019287413</v>
      </c>
      <c r="BR31">
        <v>0.94090791925095296</v>
      </c>
      <c r="BS31">
        <v>-1.06948083461438</v>
      </c>
      <c r="BT31">
        <v>1.3162255883240299</v>
      </c>
      <c r="BU31">
        <v>0.54569032394175598</v>
      </c>
      <c r="BV31">
        <v>0.546468048584001</v>
      </c>
      <c r="BW31">
        <v>0.65230277019489902</v>
      </c>
      <c r="BX31">
        <v>0.65474510252460905</v>
      </c>
      <c r="BY31">
        <v>0.40187360611726702</v>
      </c>
      <c r="BZ31">
        <v>0.40141590145633199</v>
      </c>
      <c r="CA31">
        <v>-0.14381671782448899</v>
      </c>
      <c r="CB31">
        <v>0.678057559551699</v>
      </c>
      <c r="CC31">
        <v>-0.25042916407763199</v>
      </c>
      <c r="CD31">
        <v>0.76800122084666</v>
      </c>
    </row>
    <row r="32" spans="1:82" ht="13" customHeight="1" x14ac:dyDescent="0.25">
      <c r="A32" s="26" t="s">
        <v>416</v>
      </c>
      <c r="B32" s="184">
        <v>2</v>
      </c>
      <c r="C32" s="223" t="s">
        <v>494</v>
      </c>
      <c r="D32" s="225" t="s">
        <v>494</v>
      </c>
      <c r="E32" s="223">
        <v>89.789649181512999</v>
      </c>
      <c r="F32" s="225">
        <v>2.1546506586507199</v>
      </c>
      <c r="G32" s="223">
        <v>96.523794663447404</v>
      </c>
      <c r="H32" s="225">
        <v>1.0246699245850801</v>
      </c>
      <c r="I32" s="223" t="s">
        <v>494</v>
      </c>
      <c r="J32" s="225" t="s">
        <v>494</v>
      </c>
      <c r="K32" s="223">
        <v>6.7341454819343198</v>
      </c>
      <c r="L32" s="225">
        <v>2.3858893342259502</v>
      </c>
      <c r="M32" s="223" t="s">
        <v>494</v>
      </c>
      <c r="N32" s="225" t="s">
        <v>494</v>
      </c>
      <c r="O32" s="223">
        <v>87.469555161953807</v>
      </c>
      <c r="P32" s="225">
        <v>2.41368296591346</v>
      </c>
      <c r="Q32" s="223">
        <v>93.085252585145</v>
      </c>
      <c r="R32" s="225">
        <v>1.62148233125886</v>
      </c>
      <c r="S32" s="223" t="s">
        <v>494</v>
      </c>
      <c r="T32" s="225" t="s">
        <v>494</v>
      </c>
      <c r="U32" s="223">
        <v>5.6156974231911798</v>
      </c>
      <c r="V32" s="225">
        <v>2.9077603770815599</v>
      </c>
      <c r="W32" s="223" t="s">
        <v>494</v>
      </c>
      <c r="X32" s="225" t="s">
        <v>494</v>
      </c>
      <c r="Y32" s="223">
        <v>2.9775635697956999</v>
      </c>
      <c r="Z32" s="225">
        <v>1.21271320703026</v>
      </c>
      <c r="AA32" s="223">
        <v>5.1601954287465901</v>
      </c>
      <c r="AB32" s="225">
        <v>1.55816394637737</v>
      </c>
      <c r="AC32" s="223" t="s">
        <v>494</v>
      </c>
      <c r="AD32" s="225" t="s">
        <v>494</v>
      </c>
      <c r="AE32" s="223">
        <v>2.1826318589508902</v>
      </c>
      <c r="AF32" s="225">
        <v>1.97447415943991</v>
      </c>
      <c r="AG32" s="223" t="s">
        <v>494</v>
      </c>
      <c r="AH32" s="225" t="s">
        <v>494</v>
      </c>
      <c r="AI32" s="223">
        <v>78.552074278868602</v>
      </c>
      <c r="AJ32" s="225">
        <v>2.7479833816426198</v>
      </c>
      <c r="AK32" s="223">
        <v>66.379989412722296</v>
      </c>
      <c r="AL32" s="225">
        <v>3.0034725501739401</v>
      </c>
      <c r="AM32" s="223" t="s">
        <v>494</v>
      </c>
      <c r="AN32" s="225" t="s">
        <v>494</v>
      </c>
      <c r="AO32" s="223">
        <v>-12.172084866146299</v>
      </c>
      <c r="AP32" s="239">
        <v>4.0709040796157696</v>
      </c>
      <c r="AQ32" t="s">
        <v>494</v>
      </c>
      <c r="AR32" t="s">
        <v>494</v>
      </c>
      <c r="AS32">
        <v>26.653594070533099</v>
      </c>
      <c r="AT32">
        <v>2.94372059973582</v>
      </c>
      <c r="AU32">
        <v>16.593454733885299</v>
      </c>
      <c r="AV32">
        <v>2.8186457072060702</v>
      </c>
      <c r="AW32" t="s">
        <v>494</v>
      </c>
      <c r="AX32" t="s">
        <v>494</v>
      </c>
      <c r="AY32">
        <v>-10.060139336647801</v>
      </c>
      <c r="AZ32">
        <v>4.0755680085185997</v>
      </c>
      <c r="BA32" t="s">
        <v>494</v>
      </c>
      <c r="BB32" t="s">
        <v>494</v>
      </c>
      <c r="BC32">
        <v>7.3742709096083798</v>
      </c>
      <c r="BD32">
        <v>1.64126907346079</v>
      </c>
      <c r="BE32">
        <v>15.5825722678213</v>
      </c>
      <c r="BF32">
        <v>1.9798467573443299</v>
      </c>
      <c r="BG32" t="s">
        <v>494</v>
      </c>
      <c r="BH32" t="s">
        <v>494</v>
      </c>
      <c r="BI32">
        <v>8.2083013582129105</v>
      </c>
      <c r="BJ32">
        <v>2.5716837585647498</v>
      </c>
      <c r="BK32" t="s">
        <v>494</v>
      </c>
      <c r="BL32" t="s">
        <v>494</v>
      </c>
      <c r="BM32">
        <v>38.355867162507302</v>
      </c>
      <c r="BN32">
        <v>3.7491929960984098</v>
      </c>
      <c r="BO32">
        <v>55.040252802447398</v>
      </c>
      <c r="BP32">
        <v>3.31584505440058</v>
      </c>
      <c r="BQ32" t="s">
        <v>494</v>
      </c>
      <c r="BR32" t="s">
        <v>494</v>
      </c>
      <c r="BS32">
        <v>16.6843856399401</v>
      </c>
      <c r="BT32">
        <v>5.0051250280873196</v>
      </c>
      <c r="BU32" t="s">
        <v>494</v>
      </c>
      <c r="BV32" t="s">
        <v>494</v>
      </c>
      <c r="BW32">
        <v>3.03051262402521</v>
      </c>
      <c r="BX32">
        <v>1.1094931311188501</v>
      </c>
      <c r="BY32">
        <v>4.4771249031528297</v>
      </c>
      <c r="BZ32">
        <v>1.4577718307344301</v>
      </c>
      <c r="CA32" t="s">
        <v>494</v>
      </c>
      <c r="CB32" t="s">
        <v>494</v>
      </c>
      <c r="CC32">
        <v>1.4466122791276299</v>
      </c>
      <c r="CD32">
        <v>1.8319589838429</v>
      </c>
    </row>
    <row r="33" spans="1:82" ht="13" customHeight="1" x14ac:dyDescent="0.25">
      <c r="A33" s="26" t="s">
        <v>417</v>
      </c>
      <c r="B33" s="184">
        <v>2</v>
      </c>
      <c r="C33" s="223">
        <v>35.452037141782903</v>
      </c>
      <c r="D33" s="225">
        <v>4.0215829254441298</v>
      </c>
      <c r="E33" s="223">
        <v>43.189602704853101</v>
      </c>
      <c r="F33" s="225">
        <v>3.97133520755769</v>
      </c>
      <c r="G33" s="223">
        <v>43.298052327764097</v>
      </c>
      <c r="H33" s="225">
        <v>4.5272185790858304</v>
      </c>
      <c r="I33" s="223">
        <v>7.8460151859811997</v>
      </c>
      <c r="J33" s="225">
        <v>6.0554799387863296</v>
      </c>
      <c r="K33" s="223">
        <v>0.108449622910939</v>
      </c>
      <c r="L33" s="225">
        <v>6.0222264482172401</v>
      </c>
      <c r="M33" s="223">
        <v>59.662568529290198</v>
      </c>
      <c r="N33" s="225">
        <v>4.1107522302581101</v>
      </c>
      <c r="O33" s="223">
        <v>51.836697584600998</v>
      </c>
      <c r="P33" s="225">
        <v>4.6433911209172196</v>
      </c>
      <c r="Q33" s="223">
        <v>54.558757168715502</v>
      </c>
      <c r="R33" s="225">
        <v>4.1322774698857598</v>
      </c>
      <c r="S33" s="223">
        <v>-5.1038113605747002</v>
      </c>
      <c r="T33" s="225">
        <v>5.8287220714919501</v>
      </c>
      <c r="U33" s="223">
        <v>2.7220595841145099</v>
      </c>
      <c r="V33" s="225">
        <v>6.2158505604573797</v>
      </c>
      <c r="W33" s="223">
        <v>2.4147870021367601</v>
      </c>
      <c r="X33" s="225">
        <v>1.2164084042515</v>
      </c>
      <c r="Y33" s="223">
        <v>6.1845584171228198</v>
      </c>
      <c r="Z33" s="225">
        <v>2.0561267678056101</v>
      </c>
      <c r="AA33" s="223">
        <v>5.8655830086667997</v>
      </c>
      <c r="AB33" s="225">
        <v>1.97385986979816</v>
      </c>
      <c r="AC33" s="223">
        <v>3.45079600653004</v>
      </c>
      <c r="AD33" s="225">
        <v>2.3185711530020598</v>
      </c>
      <c r="AE33" s="223">
        <v>-0.31897540845601902</v>
      </c>
      <c r="AF33" s="225">
        <v>2.8502245649924398</v>
      </c>
      <c r="AG33" s="223">
        <v>34.148851342264599</v>
      </c>
      <c r="AH33" s="225">
        <v>3.7013108435994799</v>
      </c>
      <c r="AI33" s="223">
        <v>29.109193299370101</v>
      </c>
      <c r="AJ33" s="225">
        <v>3.6242842610655801</v>
      </c>
      <c r="AK33" s="223">
        <v>30.702946588732999</v>
      </c>
      <c r="AL33" s="225">
        <v>4.2993452124274798</v>
      </c>
      <c r="AM33" s="223">
        <v>-3.4459047535316101</v>
      </c>
      <c r="AN33" s="225">
        <v>5.6731006704068099</v>
      </c>
      <c r="AO33" s="223">
        <v>1.5937532893628601</v>
      </c>
      <c r="AP33" s="239">
        <v>5.6231490875336698</v>
      </c>
      <c r="AQ33">
        <v>38.699973388662997</v>
      </c>
      <c r="AR33">
        <v>3.69664098566132</v>
      </c>
      <c r="AS33">
        <v>26.183047114301001</v>
      </c>
      <c r="AT33">
        <v>2.9899580688744498</v>
      </c>
      <c r="AU33">
        <v>18.5364217184576</v>
      </c>
      <c r="AV33">
        <v>3.4453043300801198</v>
      </c>
      <c r="AW33">
        <v>-20.163551670205401</v>
      </c>
      <c r="AX33">
        <v>5.0532441563553903</v>
      </c>
      <c r="AY33">
        <v>-7.6466253958433903</v>
      </c>
      <c r="AZ33">
        <v>4.5617947323938397</v>
      </c>
      <c r="BA33">
        <v>13.580075904813601</v>
      </c>
      <c r="BB33">
        <v>2.9449605272896702</v>
      </c>
      <c r="BC33">
        <v>12.603180975661299</v>
      </c>
      <c r="BD33">
        <v>2.7334934399955002</v>
      </c>
      <c r="BE33">
        <v>15.334047406360799</v>
      </c>
      <c r="BF33">
        <v>3.1920425699382999</v>
      </c>
      <c r="BG33">
        <v>1.75397150154712</v>
      </c>
      <c r="BH33">
        <v>4.3430321522632704</v>
      </c>
      <c r="BI33">
        <v>2.7308664306994701</v>
      </c>
      <c r="BJ33">
        <v>4.2025137899591396</v>
      </c>
      <c r="BK33">
        <v>17.491438874273999</v>
      </c>
      <c r="BL33">
        <v>3.1104686443494698</v>
      </c>
      <c r="BM33">
        <v>10.3962850235435</v>
      </c>
      <c r="BN33">
        <v>2.58817764339658</v>
      </c>
      <c r="BO33">
        <v>9.9757618878833298</v>
      </c>
      <c r="BP33">
        <v>2.1756652065424098</v>
      </c>
      <c r="BQ33">
        <v>-7.5156769863906598</v>
      </c>
      <c r="BR33">
        <v>3.79585751556094</v>
      </c>
      <c r="BS33">
        <v>-0.42052313566011901</v>
      </c>
      <c r="BT33">
        <v>3.38115107688744</v>
      </c>
      <c r="BU33">
        <v>8.9513832974693806</v>
      </c>
      <c r="BV33">
        <v>2.3678393725475102</v>
      </c>
      <c r="BW33">
        <v>3.5411819363362902</v>
      </c>
      <c r="BX33">
        <v>1.5393857004753999</v>
      </c>
      <c r="BY33">
        <v>5.9147053994603498</v>
      </c>
      <c r="BZ33">
        <v>2.0048989694132402</v>
      </c>
      <c r="CA33">
        <v>-3.0366778980090299</v>
      </c>
      <c r="CB33">
        <v>3.1026252064566902</v>
      </c>
      <c r="CC33">
        <v>2.37352346312406</v>
      </c>
      <c r="CD33">
        <v>2.5277120509232001</v>
      </c>
    </row>
    <row r="34" spans="1:82" ht="13" customHeight="1" x14ac:dyDescent="0.25">
      <c r="A34" s="26" t="s">
        <v>419</v>
      </c>
      <c r="B34" s="184">
        <v>2</v>
      </c>
      <c r="C34" s="223">
        <v>90.155185460856998</v>
      </c>
      <c r="D34" s="225">
        <v>2.6191646497458398</v>
      </c>
      <c r="E34" s="223">
        <v>85.059001258547596</v>
      </c>
      <c r="F34" s="225">
        <v>4.8180693747792702</v>
      </c>
      <c r="G34" s="223">
        <v>93.163222996868697</v>
      </c>
      <c r="H34" s="225">
        <v>1.2836137860457399</v>
      </c>
      <c r="I34" s="223">
        <v>3.00803753601167</v>
      </c>
      <c r="J34" s="225">
        <v>2.9167940986989298</v>
      </c>
      <c r="K34" s="223">
        <v>8.1042217383210904</v>
      </c>
      <c r="L34" s="225">
        <v>4.9861264376179397</v>
      </c>
      <c r="M34" s="223">
        <v>46.3898858420471</v>
      </c>
      <c r="N34" s="225">
        <v>5.2422239622352196</v>
      </c>
      <c r="O34" s="223">
        <v>61.469540023433098</v>
      </c>
      <c r="P34" s="225">
        <v>5.27035214847721</v>
      </c>
      <c r="Q34" s="223">
        <v>59.304530865629999</v>
      </c>
      <c r="R34" s="225">
        <v>3.3656123260724602</v>
      </c>
      <c r="S34" s="223">
        <v>12.914645023582899</v>
      </c>
      <c r="T34" s="225">
        <v>6.2296274687692197</v>
      </c>
      <c r="U34" s="223">
        <v>-2.1650091578030999</v>
      </c>
      <c r="V34" s="225">
        <v>6.2533157683239704</v>
      </c>
      <c r="W34" s="223">
        <v>8.4389445392298903</v>
      </c>
      <c r="X34" s="225">
        <v>3.0983302075843202</v>
      </c>
      <c r="Y34" s="223">
        <v>3.7723200263224199</v>
      </c>
      <c r="Z34" s="225">
        <v>1.7227929523838399</v>
      </c>
      <c r="AA34" s="223">
        <v>2.9071040885930501</v>
      </c>
      <c r="AB34" s="225">
        <v>0.66669288429430695</v>
      </c>
      <c r="AC34" s="223">
        <v>-5.5318404506368299</v>
      </c>
      <c r="AD34" s="225">
        <v>3.1692474622847202</v>
      </c>
      <c r="AE34" s="223">
        <v>-0.865215937729367</v>
      </c>
      <c r="AF34" s="225">
        <v>1.8472939556962999</v>
      </c>
      <c r="AG34" s="223">
        <v>19.774232235635399</v>
      </c>
      <c r="AH34" s="225">
        <v>4.2694139371739297</v>
      </c>
      <c r="AI34" s="223">
        <v>9.5594828263721698</v>
      </c>
      <c r="AJ34" s="225">
        <v>2.3971530093760598</v>
      </c>
      <c r="AK34" s="223">
        <v>30.690625020248799</v>
      </c>
      <c r="AL34" s="225">
        <v>3.5022172167536199</v>
      </c>
      <c r="AM34" s="223">
        <v>10.9163927846134</v>
      </c>
      <c r="AN34" s="225">
        <v>5.5220848237110998</v>
      </c>
      <c r="AO34" s="223">
        <v>21.131142193876599</v>
      </c>
      <c r="AP34" s="239">
        <v>4.2440391119411398</v>
      </c>
      <c r="AQ34">
        <v>15.456132009414301</v>
      </c>
      <c r="AR34">
        <v>2.80056251202687</v>
      </c>
      <c r="AS34">
        <v>9.2054357291792304</v>
      </c>
      <c r="AT34">
        <v>2.4036376318584498</v>
      </c>
      <c r="AU34">
        <v>10.9819842017304</v>
      </c>
      <c r="AV34">
        <v>1.8519041111524699</v>
      </c>
      <c r="AW34">
        <v>-4.4741478076838801</v>
      </c>
      <c r="AX34">
        <v>3.3574840611198198</v>
      </c>
      <c r="AY34">
        <v>1.77654847255115</v>
      </c>
      <c r="AZ34">
        <v>3.0343076149575698</v>
      </c>
      <c r="BA34">
        <v>17.952905966006899</v>
      </c>
      <c r="BB34">
        <v>3.2002245833426501</v>
      </c>
      <c r="BC34">
        <v>34.505449910463398</v>
      </c>
      <c r="BD34">
        <v>4.0947928666553404</v>
      </c>
      <c r="BE34">
        <v>39.790002962811002</v>
      </c>
      <c r="BF34">
        <v>2.9694744444867198</v>
      </c>
      <c r="BG34">
        <v>21.8370969968041</v>
      </c>
      <c r="BH34">
        <v>4.3656861843575498</v>
      </c>
      <c r="BI34">
        <v>5.2845530523476301</v>
      </c>
      <c r="BJ34">
        <v>5.0581723079854797</v>
      </c>
      <c r="BK34">
        <v>19.441669727565799</v>
      </c>
      <c r="BL34">
        <v>4.1314006700612804</v>
      </c>
      <c r="BM34">
        <v>16.022647395834198</v>
      </c>
      <c r="BN34">
        <v>2.98906493641489</v>
      </c>
      <c r="BO34">
        <v>13.4640313195956</v>
      </c>
      <c r="BP34">
        <v>2.5631275057002898</v>
      </c>
      <c r="BQ34">
        <v>-5.9776384079701597</v>
      </c>
      <c r="BR34">
        <v>4.8619023136073096</v>
      </c>
      <c r="BS34">
        <v>-2.5586160762386401</v>
      </c>
      <c r="BT34">
        <v>3.9375286417475599</v>
      </c>
      <c r="BU34">
        <v>7.2176941325144996</v>
      </c>
      <c r="BV34">
        <v>3.0948434237485398</v>
      </c>
      <c r="BW34">
        <v>0</v>
      </c>
      <c r="BX34">
        <v>0</v>
      </c>
      <c r="BY34">
        <v>1.35697051553534</v>
      </c>
      <c r="BZ34">
        <v>0.31882824341452698</v>
      </c>
      <c r="CA34">
        <v>-5.8607236169791603</v>
      </c>
      <c r="CB34">
        <v>3.1112227927807399</v>
      </c>
      <c r="CC34">
        <v>1.35697051553534</v>
      </c>
      <c r="CD34">
        <v>0.31882824341452698</v>
      </c>
    </row>
    <row r="35" spans="1:82" ht="13" customHeight="1" x14ac:dyDescent="0.25">
      <c r="A35" s="26" t="s">
        <v>420</v>
      </c>
      <c r="B35" s="184">
        <v>2</v>
      </c>
      <c r="C35" s="223" t="s">
        <v>494</v>
      </c>
      <c r="D35" s="225" t="s">
        <v>494</v>
      </c>
      <c r="E35" s="223">
        <v>94.347373658436894</v>
      </c>
      <c r="F35" s="225">
        <v>1.28336528200903</v>
      </c>
      <c r="G35" s="223">
        <v>90.550132844142496</v>
      </c>
      <c r="H35" s="225">
        <v>1.8983682220029101</v>
      </c>
      <c r="I35" s="223" t="s">
        <v>494</v>
      </c>
      <c r="J35" s="225" t="s">
        <v>494</v>
      </c>
      <c r="K35" s="223">
        <v>-3.7972408142944101</v>
      </c>
      <c r="L35" s="225">
        <v>2.2914686018744801</v>
      </c>
      <c r="M35" s="223" t="s">
        <v>494</v>
      </c>
      <c r="N35" s="225" t="s">
        <v>494</v>
      </c>
      <c r="O35" s="223">
        <v>56.1313928480104</v>
      </c>
      <c r="P35" s="225">
        <v>3.5803997145763899</v>
      </c>
      <c r="Q35" s="223">
        <v>57.472950246598202</v>
      </c>
      <c r="R35" s="225">
        <v>3.4515540808996699</v>
      </c>
      <c r="S35" s="223" t="s">
        <v>494</v>
      </c>
      <c r="T35" s="225" t="s">
        <v>494</v>
      </c>
      <c r="U35" s="223">
        <v>1.34155739858777</v>
      </c>
      <c r="V35" s="225">
        <v>4.97317682065637</v>
      </c>
      <c r="W35" s="223" t="s">
        <v>494</v>
      </c>
      <c r="X35" s="225" t="s">
        <v>494</v>
      </c>
      <c r="Y35" s="223">
        <v>1.0697876285216601</v>
      </c>
      <c r="Z35" s="225">
        <v>0.65809278838709295</v>
      </c>
      <c r="AA35" s="223">
        <v>2.9113560544278001</v>
      </c>
      <c r="AB35" s="225">
        <v>1.2197242710718299</v>
      </c>
      <c r="AC35" s="223" t="s">
        <v>494</v>
      </c>
      <c r="AD35" s="225" t="s">
        <v>494</v>
      </c>
      <c r="AE35" s="223">
        <v>1.84156842590614</v>
      </c>
      <c r="AF35" s="225">
        <v>1.3859341310353801</v>
      </c>
      <c r="AG35" s="223" t="s">
        <v>494</v>
      </c>
      <c r="AH35" s="225" t="s">
        <v>494</v>
      </c>
      <c r="AI35" s="223">
        <v>15.0853736443507</v>
      </c>
      <c r="AJ35" s="225">
        <v>2.7927143305322799</v>
      </c>
      <c r="AK35" s="223">
        <v>27.262474456828802</v>
      </c>
      <c r="AL35" s="225">
        <v>3.2801996981342798</v>
      </c>
      <c r="AM35" s="223" t="s">
        <v>494</v>
      </c>
      <c r="AN35" s="225" t="s">
        <v>494</v>
      </c>
      <c r="AO35" s="223">
        <v>12.1771008124781</v>
      </c>
      <c r="AP35" s="239">
        <v>4.3080115356856403</v>
      </c>
      <c r="AQ35" t="s">
        <v>494</v>
      </c>
      <c r="AR35" t="s">
        <v>494</v>
      </c>
      <c r="AS35">
        <v>3.6275582587824902</v>
      </c>
      <c r="AT35">
        <v>1.40418203017875</v>
      </c>
      <c r="AU35">
        <v>3.02511786511301</v>
      </c>
      <c r="AV35">
        <v>1.4501910096383701</v>
      </c>
      <c r="AW35" t="s">
        <v>494</v>
      </c>
      <c r="AX35" t="s">
        <v>494</v>
      </c>
      <c r="AY35">
        <v>-0.60244039366947699</v>
      </c>
      <c r="AZ35">
        <v>2.01860871352347</v>
      </c>
      <c r="BA35" t="s">
        <v>494</v>
      </c>
      <c r="BB35" t="s">
        <v>494</v>
      </c>
      <c r="BC35">
        <v>19.8474100850976</v>
      </c>
      <c r="BD35">
        <v>3.1701103350182702</v>
      </c>
      <c r="BE35">
        <v>27.364530081079199</v>
      </c>
      <c r="BF35">
        <v>3.9184991471480899</v>
      </c>
      <c r="BG35" t="s">
        <v>494</v>
      </c>
      <c r="BH35" t="s">
        <v>494</v>
      </c>
      <c r="BI35">
        <v>7.5171199959815302</v>
      </c>
      <c r="BJ35">
        <v>5.0402614121084897</v>
      </c>
      <c r="BK35" t="s">
        <v>494</v>
      </c>
      <c r="BL35" t="s">
        <v>494</v>
      </c>
      <c r="BM35">
        <v>6.1730600517147503</v>
      </c>
      <c r="BN35">
        <v>1.8689574716112201</v>
      </c>
      <c r="BO35">
        <v>8.9831630562794995</v>
      </c>
      <c r="BP35">
        <v>2.1300586961252299</v>
      </c>
      <c r="BQ35" t="s">
        <v>494</v>
      </c>
      <c r="BR35" t="s">
        <v>494</v>
      </c>
      <c r="BS35">
        <v>2.8101030045647399</v>
      </c>
      <c r="BT35">
        <v>2.8337522968019102</v>
      </c>
      <c r="BU35" t="s">
        <v>494</v>
      </c>
      <c r="BV35" t="s">
        <v>494</v>
      </c>
      <c r="BW35">
        <v>0.88533845756726504</v>
      </c>
      <c r="BX35">
        <v>0.62829888502443998</v>
      </c>
      <c r="BY35">
        <v>0.88660460065588298</v>
      </c>
      <c r="BZ35">
        <v>0.63084321894425899</v>
      </c>
      <c r="CA35" t="s">
        <v>494</v>
      </c>
      <c r="CB35" t="s">
        <v>494</v>
      </c>
      <c r="CC35">
        <v>1.26614308861861E-3</v>
      </c>
      <c r="CD35">
        <v>0.89034973791814398</v>
      </c>
    </row>
    <row r="36" spans="1:82" ht="13" customHeight="1" x14ac:dyDescent="0.25">
      <c r="A36" s="26" t="s">
        <v>421</v>
      </c>
      <c r="B36" s="184">
        <v>2</v>
      </c>
      <c r="C36" s="223" t="s">
        <v>494</v>
      </c>
      <c r="D36" s="225" t="s">
        <v>494</v>
      </c>
      <c r="E36" s="223">
        <v>68.869102840314</v>
      </c>
      <c r="F36" s="225">
        <v>7.6691477085925701</v>
      </c>
      <c r="G36" s="223">
        <v>61.435658812970601</v>
      </c>
      <c r="H36" s="225">
        <v>2.29809976417302E-5</v>
      </c>
      <c r="I36" s="223" t="s">
        <v>494</v>
      </c>
      <c r="J36" s="225" t="s">
        <v>494</v>
      </c>
      <c r="K36" s="223">
        <v>-7.4334440273434303</v>
      </c>
      <c r="L36" s="225">
        <v>7.6691477086270003</v>
      </c>
      <c r="M36" s="223" t="s">
        <v>494</v>
      </c>
      <c r="N36" s="225" t="s">
        <v>494</v>
      </c>
      <c r="O36" s="223">
        <v>38.880192204107502</v>
      </c>
      <c r="P36" s="225">
        <v>9.3335540660140506</v>
      </c>
      <c r="Q36" s="223">
        <v>38.547178587298298</v>
      </c>
      <c r="R36" s="225">
        <v>2.5422184169777802E-5</v>
      </c>
      <c r="S36" s="223" t="s">
        <v>494</v>
      </c>
      <c r="T36" s="225" t="s">
        <v>494</v>
      </c>
      <c r="U36" s="223">
        <v>-0.33301361680918301</v>
      </c>
      <c r="V36" s="225">
        <v>9.33355406604867</v>
      </c>
      <c r="W36" s="223" t="s">
        <v>494</v>
      </c>
      <c r="X36" s="225" t="s">
        <v>494</v>
      </c>
      <c r="Y36" s="223">
        <v>0</v>
      </c>
      <c r="Z36" s="225">
        <v>0</v>
      </c>
      <c r="AA36" s="223">
        <v>9.4252955082640195</v>
      </c>
      <c r="AB36" s="225">
        <v>1.3848353684536399E-5</v>
      </c>
      <c r="AC36" s="223" t="s">
        <v>494</v>
      </c>
      <c r="AD36" s="225" t="s">
        <v>494</v>
      </c>
      <c r="AE36" s="223">
        <v>9.4252955082640195</v>
      </c>
      <c r="AF36" s="225">
        <v>1.3848353684536399E-5</v>
      </c>
      <c r="AG36" s="223" t="s">
        <v>494</v>
      </c>
      <c r="AH36" s="225" t="s">
        <v>494</v>
      </c>
      <c r="AI36" s="223">
        <v>0.80721204757062004</v>
      </c>
      <c r="AJ36" s="225">
        <v>0.81181859287292801</v>
      </c>
      <c r="AK36" s="223">
        <v>18.0454169693053</v>
      </c>
      <c r="AL36" s="225">
        <v>2.2028092128396E-5</v>
      </c>
      <c r="AM36" s="223" t="s">
        <v>494</v>
      </c>
      <c r="AN36" s="225" t="s">
        <v>494</v>
      </c>
      <c r="AO36" s="223">
        <v>17.238204921734699</v>
      </c>
      <c r="AP36" s="239">
        <v>0.81181859317178595</v>
      </c>
      <c r="AQ36" t="s">
        <v>494</v>
      </c>
      <c r="AR36" t="s">
        <v>494</v>
      </c>
      <c r="AS36">
        <v>0</v>
      </c>
      <c r="AT36">
        <v>0</v>
      </c>
      <c r="AU36">
        <v>6.82511938580266</v>
      </c>
      <c r="AV36">
        <v>1.7147899773434E-5</v>
      </c>
      <c r="AW36" t="s">
        <v>494</v>
      </c>
      <c r="AX36" t="s">
        <v>494</v>
      </c>
      <c r="AY36">
        <v>6.82511938580266</v>
      </c>
      <c r="AZ36">
        <v>1.7147899773434E-5</v>
      </c>
      <c r="BA36" t="s">
        <v>494</v>
      </c>
      <c r="BB36" t="s">
        <v>494</v>
      </c>
      <c r="BC36">
        <v>4.5764241267378303</v>
      </c>
      <c r="BD36">
        <v>3.3455523306291002</v>
      </c>
      <c r="BE36">
        <v>5.02930783002454</v>
      </c>
      <c r="BF36">
        <v>2.6911575187792801E-6</v>
      </c>
      <c r="BG36" t="s">
        <v>494</v>
      </c>
      <c r="BH36" t="s">
        <v>494</v>
      </c>
      <c r="BI36">
        <v>0.45288370328671501</v>
      </c>
      <c r="BJ36">
        <v>3.3455523306301802</v>
      </c>
      <c r="BK36" t="s">
        <v>494</v>
      </c>
      <c r="BL36" t="s">
        <v>494</v>
      </c>
      <c r="BM36">
        <v>0</v>
      </c>
      <c r="BN36">
        <v>0</v>
      </c>
      <c r="BO36">
        <v>8.0771722537432495</v>
      </c>
      <c r="BP36">
        <v>8.0008122236315407E-6</v>
      </c>
      <c r="BQ36" t="s">
        <v>494</v>
      </c>
      <c r="BR36" t="s">
        <v>494</v>
      </c>
      <c r="BS36">
        <v>8.0771722537432495</v>
      </c>
      <c r="BT36">
        <v>8.0008122236315407E-6</v>
      </c>
      <c r="BU36" t="s">
        <v>494</v>
      </c>
      <c r="BV36" t="s">
        <v>494</v>
      </c>
      <c r="BW36">
        <v>0</v>
      </c>
      <c r="BX36">
        <v>0</v>
      </c>
      <c r="BY36">
        <v>5.5241396646483798</v>
      </c>
      <c r="BZ36">
        <v>8.6152572413154305E-6</v>
      </c>
      <c r="CA36" t="s">
        <v>494</v>
      </c>
      <c r="CB36" t="s">
        <v>494</v>
      </c>
      <c r="CC36">
        <v>5.5241396646483798</v>
      </c>
      <c r="CD36">
        <v>8.6152572413154305E-6</v>
      </c>
    </row>
    <row r="37" spans="1:82" ht="13" customHeight="1" x14ac:dyDescent="0.25">
      <c r="A37" s="26" t="s">
        <v>425</v>
      </c>
      <c r="B37" s="184">
        <v>2</v>
      </c>
      <c r="C37" s="223">
        <v>81.127259847160801</v>
      </c>
      <c r="D37" s="225">
        <v>2.5835154196163801</v>
      </c>
      <c r="E37" s="223" t="s">
        <v>494</v>
      </c>
      <c r="F37" s="225" t="s">
        <v>494</v>
      </c>
      <c r="G37" s="223">
        <v>88.456668143792797</v>
      </c>
      <c r="H37" s="225">
        <v>2.1533966508804299</v>
      </c>
      <c r="I37" s="223">
        <v>7.3294082966319696</v>
      </c>
      <c r="J37" s="225">
        <v>3.36328248284598</v>
      </c>
      <c r="K37" s="223" t="s">
        <v>494</v>
      </c>
      <c r="L37" s="225" t="s">
        <v>494</v>
      </c>
      <c r="M37" s="223">
        <v>37.534872413136497</v>
      </c>
      <c r="N37" s="225">
        <v>3.6821689824144199</v>
      </c>
      <c r="O37" s="223" t="s">
        <v>494</v>
      </c>
      <c r="P37" s="225" t="s">
        <v>494</v>
      </c>
      <c r="Q37" s="223">
        <v>65.072528103468301</v>
      </c>
      <c r="R37" s="225">
        <v>3.3171050634562902</v>
      </c>
      <c r="S37" s="223">
        <v>27.5376556903318</v>
      </c>
      <c r="T37" s="225">
        <v>4.9559615027825004</v>
      </c>
      <c r="U37" s="223" t="s">
        <v>494</v>
      </c>
      <c r="V37" s="225" t="s">
        <v>494</v>
      </c>
      <c r="W37" s="223">
        <v>1.2372853968505699</v>
      </c>
      <c r="X37" s="225">
        <v>0.87717651532484198</v>
      </c>
      <c r="Y37" s="223" t="s">
        <v>494</v>
      </c>
      <c r="Z37" s="225" t="s">
        <v>494</v>
      </c>
      <c r="AA37" s="223">
        <v>1.7212829091734301</v>
      </c>
      <c r="AB37" s="225">
        <v>0.86076710769775799</v>
      </c>
      <c r="AC37" s="223">
        <v>0.48399751232285498</v>
      </c>
      <c r="AD37" s="225">
        <v>1.2289664978069199</v>
      </c>
      <c r="AE37" s="223" t="s">
        <v>494</v>
      </c>
      <c r="AF37" s="225" t="s">
        <v>494</v>
      </c>
      <c r="AG37" s="223">
        <v>13.631636928507699</v>
      </c>
      <c r="AH37" s="225">
        <v>2.8901560378750402</v>
      </c>
      <c r="AI37" s="223" t="s">
        <v>494</v>
      </c>
      <c r="AJ37" s="225" t="s">
        <v>494</v>
      </c>
      <c r="AK37" s="223">
        <v>15.429855891489</v>
      </c>
      <c r="AL37" s="225">
        <v>2.57955539885217</v>
      </c>
      <c r="AM37" s="223">
        <v>1.7982189629812799</v>
      </c>
      <c r="AN37" s="225">
        <v>3.87390087366893</v>
      </c>
      <c r="AO37" s="223" t="s">
        <v>494</v>
      </c>
      <c r="AP37" s="239" t="s">
        <v>494</v>
      </c>
      <c r="AQ37">
        <v>5.93946687488683</v>
      </c>
      <c r="AR37">
        <v>2.07641742958275</v>
      </c>
      <c r="AS37" t="s">
        <v>494</v>
      </c>
      <c r="AT37" t="s">
        <v>494</v>
      </c>
      <c r="AU37">
        <v>4.3842520188213498</v>
      </c>
      <c r="AV37">
        <v>1.3628849587730201</v>
      </c>
      <c r="AW37">
        <v>-1.5552148560654799</v>
      </c>
      <c r="AX37">
        <v>2.48374007350301</v>
      </c>
      <c r="AY37" t="s">
        <v>494</v>
      </c>
      <c r="AZ37" t="s">
        <v>494</v>
      </c>
      <c r="BA37">
        <v>15.6405192440386</v>
      </c>
      <c r="BB37">
        <v>3.0648007940947699</v>
      </c>
      <c r="BC37" t="s">
        <v>494</v>
      </c>
      <c r="BD37" t="s">
        <v>494</v>
      </c>
      <c r="BE37">
        <v>22.1009488026322</v>
      </c>
      <c r="BF37">
        <v>2.7263516845595199</v>
      </c>
      <c r="BG37">
        <v>6.46042955859365</v>
      </c>
      <c r="BH37">
        <v>4.1019504403861902</v>
      </c>
      <c r="BI37" t="s">
        <v>494</v>
      </c>
      <c r="BJ37" t="s">
        <v>494</v>
      </c>
      <c r="BK37">
        <v>3.7693799403973598</v>
      </c>
      <c r="BL37">
        <v>1.4882059423659</v>
      </c>
      <c r="BM37" t="s">
        <v>494</v>
      </c>
      <c r="BN37" t="s">
        <v>494</v>
      </c>
      <c r="BO37">
        <v>9.8692832712594392</v>
      </c>
      <c r="BP37">
        <v>2.2032381645362702</v>
      </c>
      <c r="BQ37">
        <v>6.0999033308620803</v>
      </c>
      <c r="BR37">
        <v>2.6587619932145699</v>
      </c>
      <c r="BS37" t="s">
        <v>494</v>
      </c>
      <c r="BT37" t="s">
        <v>494</v>
      </c>
      <c r="BU37">
        <v>5.89140918799737</v>
      </c>
      <c r="BV37">
        <v>1.97309981796842</v>
      </c>
      <c r="BW37" t="s">
        <v>494</v>
      </c>
      <c r="BX37" t="s">
        <v>494</v>
      </c>
      <c r="BY37">
        <v>0.85963194327224401</v>
      </c>
      <c r="BZ37">
        <v>0.47704172004842299</v>
      </c>
      <c r="CA37">
        <v>-5.0317772447251201</v>
      </c>
      <c r="CB37">
        <v>2.0299486925372698</v>
      </c>
      <c r="CC37" t="s">
        <v>494</v>
      </c>
      <c r="CD37" t="s">
        <v>494</v>
      </c>
    </row>
    <row r="38" spans="1:82" ht="13" customHeight="1" x14ac:dyDescent="0.25">
      <c r="A38" s="26" t="s">
        <v>426</v>
      </c>
      <c r="B38" s="184">
        <v>2</v>
      </c>
      <c r="C38" s="223">
        <v>49.394037954398598</v>
      </c>
      <c r="D38" s="225">
        <v>3.7546379298720498</v>
      </c>
      <c r="E38" s="223">
        <v>38.8853813253141</v>
      </c>
      <c r="F38" s="225">
        <v>3.6220592928621298</v>
      </c>
      <c r="G38" s="223">
        <v>34.590941713774498</v>
      </c>
      <c r="H38" s="225">
        <v>3.1124295545317602</v>
      </c>
      <c r="I38" s="223">
        <v>-14.8030962406241</v>
      </c>
      <c r="J38" s="225">
        <v>4.8769379446899501</v>
      </c>
      <c r="K38" s="223">
        <v>-4.2944396115395804</v>
      </c>
      <c r="L38" s="225">
        <v>4.7756184157585002</v>
      </c>
      <c r="M38" s="223">
        <v>19.516146537483401</v>
      </c>
      <c r="N38" s="225">
        <v>3.0871730294534698</v>
      </c>
      <c r="O38" s="223">
        <v>24.891031415246101</v>
      </c>
      <c r="P38" s="225">
        <v>3.42759253872017</v>
      </c>
      <c r="Q38" s="223">
        <v>20.980639153332099</v>
      </c>
      <c r="R38" s="225">
        <v>2.8715943491643601</v>
      </c>
      <c r="S38" s="223">
        <v>1.4644926158486999</v>
      </c>
      <c r="T38" s="225">
        <v>4.2162413853973799</v>
      </c>
      <c r="U38" s="223">
        <v>-3.9103922619139801</v>
      </c>
      <c r="V38" s="225">
        <v>4.4715148124145703</v>
      </c>
      <c r="W38" s="223">
        <v>0</v>
      </c>
      <c r="X38" s="225">
        <v>0</v>
      </c>
      <c r="Y38" s="223">
        <v>0.32143850724766299</v>
      </c>
      <c r="Z38" s="225">
        <v>0.32296185468955302</v>
      </c>
      <c r="AA38" s="223">
        <v>1.61756574632883</v>
      </c>
      <c r="AB38" s="225">
        <v>0.953276354950644</v>
      </c>
      <c r="AC38" s="223">
        <v>1.61756574632883</v>
      </c>
      <c r="AD38" s="225">
        <v>0.953276354950644</v>
      </c>
      <c r="AE38" s="223">
        <v>1.29612723908116</v>
      </c>
      <c r="AF38" s="225">
        <v>1.0064989659669299</v>
      </c>
      <c r="AG38" s="223">
        <v>6.9472143574281002</v>
      </c>
      <c r="AH38" s="225">
        <v>1.96772488585393</v>
      </c>
      <c r="AI38" s="223">
        <v>8.8201836198878993</v>
      </c>
      <c r="AJ38" s="225">
        <v>2.3049401016114999</v>
      </c>
      <c r="AK38" s="223">
        <v>5.5209673205411098</v>
      </c>
      <c r="AL38" s="225">
        <v>1.6764320068817899</v>
      </c>
      <c r="AM38" s="223">
        <v>-1.4262470368869899</v>
      </c>
      <c r="AN38" s="225">
        <v>2.5850271758932402</v>
      </c>
      <c r="AO38" s="223">
        <v>-3.2992162993467899</v>
      </c>
      <c r="AP38" s="239">
        <v>2.8501180932927199</v>
      </c>
      <c r="AQ38">
        <v>6.0018249195062499</v>
      </c>
      <c r="AR38">
        <v>2.1309812292159198</v>
      </c>
      <c r="AS38">
        <v>2.0439520979619998</v>
      </c>
      <c r="AT38">
        <v>1.06078037290256</v>
      </c>
      <c r="AU38">
        <v>4.0047548141496403</v>
      </c>
      <c r="AV38">
        <v>1.38392091952751</v>
      </c>
      <c r="AW38">
        <v>-1.99707010535661</v>
      </c>
      <c r="AX38">
        <v>2.54092859222302</v>
      </c>
      <c r="AY38">
        <v>1.96080271618763</v>
      </c>
      <c r="AZ38">
        <v>1.7437006942251201</v>
      </c>
      <c r="BA38">
        <v>0</v>
      </c>
      <c r="BB38">
        <v>0</v>
      </c>
      <c r="BC38">
        <v>1.1976280252285401</v>
      </c>
      <c r="BD38">
        <v>0.84649436485810003</v>
      </c>
      <c r="BE38">
        <v>2.1933185207228201</v>
      </c>
      <c r="BF38">
        <v>1.08323584957344</v>
      </c>
      <c r="BG38">
        <v>2.1933185207228201</v>
      </c>
      <c r="BH38">
        <v>1.08323584957344</v>
      </c>
      <c r="BI38">
        <v>0.99569049549428001</v>
      </c>
      <c r="BJ38">
        <v>1.3747554748163799</v>
      </c>
      <c r="BK38">
        <v>8.2472045196998103</v>
      </c>
      <c r="BL38">
        <v>2.36229661541892</v>
      </c>
      <c r="BM38">
        <v>6.6078018846292004</v>
      </c>
      <c r="BN38">
        <v>1.8420083089191499</v>
      </c>
      <c r="BO38">
        <v>12.7211502771829</v>
      </c>
      <c r="BP38">
        <v>2.2951522231330301</v>
      </c>
      <c r="BQ38">
        <v>4.4739457574830697</v>
      </c>
      <c r="BR38">
        <v>3.2936558755541201</v>
      </c>
      <c r="BS38">
        <v>6.1133483925536796</v>
      </c>
      <c r="BT38">
        <v>2.94290984188773</v>
      </c>
      <c r="BU38">
        <v>1.7521926520695601</v>
      </c>
      <c r="BV38">
        <v>1.02218017050975</v>
      </c>
      <c r="BW38">
        <v>0</v>
      </c>
      <c r="BX38">
        <v>0</v>
      </c>
      <c r="BY38">
        <v>1.16335943971689</v>
      </c>
      <c r="BZ38">
        <v>0.68001245995804105</v>
      </c>
      <c r="CA38">
        <v>-0.58883321235267105</v>
      </c>
      <c r="CB38">
        <v>1.22770894216892</v>
      </c>
      <c r="CC38">
        <v>1.16335943971689</v>
      </c>
      <c r="CD38">
        <v>0.68001245995804105</v>
      </c>
    </row>
    <row r="39" spans="1:82" ht="13" customHeight="1" x14ac:dyDescent="0.25">
      <c r="A39" s="26" t="s">
        <v>427</v>
      </c>
      <c r="B39" s="184">
        <v>2</v>
      </c>
      <c r="C39" s="223">
        <v>78.792515919761996</v>
      </c>
      <c r="D39" s="225">
        <v>3.4435866513245399</v>
      </c>
      <c r="E39" s="223">
        <v>82.039835014867293</v>
      </c>
      <c r="F39" s="225">
        <v>3.0393829463611901</v>
      </c>
      <c r="G39" s="223">
        <v>82.756315742215193</v>
      </c>
      <c r="H39" s="225">
        <v>2.8436434835124702</v>
      </c>
      <c r="I39" s="223">
        <v>3.96379982245328</v>
      </c>
      <c r="J39" s="225">
        <v>4.4659374476702496</v>
      </c>
      <c r="K39" s="223">
        <v>0.71648072734798496</v>
      </c>
      <c r="L39" s="225">
        <v>4.1622298057596696</v>
      </c>
      <c r="M39" s="223">
        <v>39.8986992698565</v>
      </c>
      <c r="N39" s="225">
        <v>3.6767763957523201</v>
      </c>
      <c r="O39" s="223">
        <v>46.437363632272103</v>
      </c>
      <c r="P39" s="225">
        <v>4.0313875392663103</v>
      </c>
      <c r="Q39" s="223">
        <v>44.271399652583803</v>
      </c>
      <c r="R39" s="225">
        <v>3.8132080565909998</v>
      </c>
      <c r="S39" s="223">
        <v>4.3727003827272801</v>
      </c>
      <c r="T39" s="225">
        <v>5.2970973511171202</v>
      </c>
      <c r="U39" s="223">
        <v>-2.1659639796883701</v>
      </c>
      <c r="V39" s="225">
        <v>5.5491117464511497</v>
      </c>
      <c r="W39" s="223">
        <v>9.7280071212545707</v>
      </c>
      <c r="X39" s="225">
        <v>2.2907757720925499</v>
      </c>
      <c r="Y39" s="223">
        <v>0.79740852931668305</v>
      </c>
      <c r="Z39" s="225">
        <v>0.56344383015463295</v>
      </c>
      <c r="AA39" s="223">
        <v>3.46495533384708</v>
      </c>
      <c r="AB39" s="225">
        <v>1.39686604248512</v>
      </c>
      <c r="AC39" s="223">
        <v>-6.2630517874074902</v>
      </c>
      <c r="AD39" s="225">
        <v>2.6830744265961601</v>
      </c>
      <c r="AE39" s="223">
        <v>2.6675468045303901</v>
      </c>
      <c r="AF39" s="225">
        <v>1.5062216604429</v>
      </c>
      <c r="AG39" s="223">
        <v>40.394544212347</v>
      </c>
      <c r="AH39" s="225">
        <v>3.8162405828588302</v>
      </c>
      <c r="AI39" s="223">
        <v>36.114656842296299</v>
      </c>
      <c r="AJ39" s="225">
        <v>3.5736902356540701</v>
      </c>
      <c r="AK39" s="223">
        <v>57.020703340302099</v>
      </c>
      <c r="AL39" s="225">
        <v>3.8017330879244899</v>
      </c>
      <c r="AM39" s="223">
        <v>16.626159127955098</v>
      </c>
      <c r="AN39" s="225">
        <v>5.3867306093843803</v>
      </c>
      <c r="AO39" s="223">
        <v>20.9060464980058</v>
      </c>
      <c r="AP39" s="239">
        <v>5.2177041284677204</v>
      </c>
      <c r="AQ39">
        <v>15.3751017866447</v>
      </c>
      <c r="AR39">
        <v>2.8787566893230401</v>
      </c>
      <c r="AS39">
        <v>14.059014755586499</v>
      </c>
      <c r="AT39">
        <v>2.78069250590115</v>
      </c>
      <c r="AU39">
        <v>7.1440815224520904</v>
      </c>
      <c r="AV39">
        <v>1.9418899354652099</v>
      </c>
      <c r="AW39">
        <v>-8.2310202641925798</v>
      </c>
      <c r="AX39">
        <v>3.4724885309793598</v>
      </c>
      <c r="AY39">
        <v>-6.91493323313445</v>
      </c>
      <c r="AZ39">
        <v>3.3916349057402799</v>
      </c>
      <c r="BA39">
        <v>4.5512609291116899</v>
      </c>
      <c r="BB39">
        <v>1.88026413072874</v>
      </c>
      <c r="BC39">
        <v>4.7692271970211797</v>
      </c>
      <c r="BD39">
        <v>1.92351963899477</v>
      </c>
      <c r="BE39">
        <v>3.0251759241934</v>
      </c>
      <c r="BF39">
        <v>1.2259497122535099</v>
      </c>
      <c r="BG39">
        <v>-1.5260850049182899</v>
      </c>
      <c r="BH39">
        <v>2.2446260040994801</v>
      </c>
      <c r="BI39">
        <v>-1.7440512728277799</v>
      </c>
      <c r="BJ39">
        <v>2.2809823538495499</v>
      </c>
      <c r="BK39">
        <v>16.847069963514301</v>
      </c>
      <c r="BL39">
        <v>3.1811965061024101</v>
      </c>
      <c r="BM39">
        <v>8.6515373336251997</v>
      </c>
      <c r="BN39">
        <v>2.0380065503064002</v>
      </c>
      <c r="BO39">
        <v>10.9372558922078</v>
      </c>
      <c r="BP39">
        <v>2.4719798221991698</v>
      </c>
      <c r="BQ39">
        <v>-5.9098140713065099</v>
      </c>
      <c r="BR39">
        <v>4.0287337280835596</v>
      </c>
      <c r="BS39">
        <v>2.2857185585825901</v>
      </c>
      <c r="BT39">
        <v>3.20377198633917</v>
      </c>
      <c r="BU39">
        <v>3.4845407342025401</v>
      </c>
      <c r="BV39">
        <v>1.4034821913009801</v>
      </c>
      <c r="BW39">
        <v>0.630475110270868</v>
      </c>
      <c r="BX39">
        <v>0.46451942463498402</v>
      </c>
      <c r="BY39">
        <v>0.80294958372285197</v>
      </c>
      <c r="BZ39">
        <v>0.46952647027160999</v>
      </c>
      <c r="CA39">
        <v>-2.6815911504796799</v>
      </c>
      <c r="CB39">
        <v>1.4799382985735401</v>
      </c>
      <c r="CC39">
        <v>0.172474473451984</v>
      </c>
      <c r="CD39">
        <v>0.66047967580307398</v>
      </c>
    </row>
    <row r="40" spans="1:82" ht="13" customHeight="1" x14ac:dyDescent="0.25">
      <c r="A40" s="26" t="s">
        <v>428</v>
      </c>
      <c r="B40" s="184">
        <v>2</v>
      </c>
      <c r="C40" s="223" t="s">
        <v>494</v>
      </c>
      <c r="D40" s="225" t="s">
        <v>494</v>
      </c>
      <c r="E40" s="223">
        <v>71.492639265904003</v>
      </c>
      <c r="F40" s="225">
        <v>3.7439633576720999</v>
      </c>
      <c r="G40" s="223">
        <v>83.342138632295203</v>
      </c>
      <c r="H40" s="225">
        <v>2.1487729135742502</v>
      </c>
      <c r="I40" s="223" t="s">
        <v>494</v>
      </c>
      <c r="J40" s="225" t="s">
        <v>494</v>
      </c>
      <c r="K40" s="223">
        <v>11.8494993663912</v>
      </c>
      <c r="L40" s="225">
        <v>4.3167680801383899</v>
      </c>
      <c r="M40" s="223" t="s">
        <v>494</v>
      </c>
      <c r="N40" s="225" t="s">
        <v>494</v>
      </c>
      <c r="O40" s="223">
        <v>61.268682093663301</v>
      </c>
      <c r="P40" s="225">
        <v>4.0072172520766101</v>
      </c>
      <c r="Q40" s="223">
        <v>77.577850530553107</v>
      </c>
      <c r="R40" s="225">
        <v>2.12222076125158</v>
      </c>
      <c r="S40" s="223" t="s">
        <v>494</v>
      </c>
      <c r="T40" s="225" t="s">
        <v>494</v>
      </c>
      <c r="U40" s="223">
        <v>16.309168436889799</v>
      </c>
      <c r="V40" s="225">
        <v>4.5344912685799299</v>
      </c>
      <c r="W40" s="223" t="s">
        <v>494</v>
      </c>
      <c r="X40" s="225" t="s">
        <v>494</v>
      </c>
      <c r="Y40" s="223">
        <v>8.0069722717169505</v>
      </c>
      <c r="Z40" s="225">
        <v>2.5582061123155699</v>
      </c>
      <c r="AA40" s="223">
        <v>4.5461923276021299</v>
      </c>
      <c r="AB40" s="225">
        <v>1.1103692463266499</v>
      </c>
      <c r="AC40" s="223" t="s">
        <v>494</v>
      </c>
      <c r="AD40" s="225" t="s">
        <v>494</v>
      </c>
      <c r="AE40" s="223">
        <v>-3.4607799441148202</v>
      </c>
      <c r="AF40" s="225">
        <v>2.7887879762141798</v>
      </c>
      <c r="AG40" s="223" t="s">
        <v>494</v>
      </c>
      <c r="AH40" s="225" t="s">
        <v>494</v>
      </c>
      <c r="AI40" s="223">
        <v>12.5538627494113</v>
      </c>
      <c r="AJ40" s="225">
        <v>2.8716345463257</v>
      </c>
      <c r="AK40" s="223">
        <v>15.806825304689299</v>
      </c>
      <c r="AL40" s="225">
        <v>2.12310464967068</v>
      </c>
      <c r="AM40" s="223" t="s">
        <v>494</v>
      </c>
      <c r="AN40" s="225" t="s">
        <v>494</v>
      </c>
      <c r="AO40" s="223">
        <v>3.2529625552779402</v>
      </c>
      <c r="AP40" s="239">
        <v>3.57125444642418</v>
      </c>
      <c r="AQ40" t="s">
        <v>494</v>
      </c>
      <c r="AR40" t="s">
        <v>494</v>
      </c>
      <c r="AS40">
        <v>14.908562927434</v>
      </c>
      <c r="AT40">
        <v>3.1814436878939398</v>
      </c>
      <c r="AU40">
        <v>15.2067387954646</v>
      </c>
      <c r="AV40">
        <v>2.2792523534000302</v>
      </c>
      <c r="AW40" t="s">
        <v>494</v>
      </c>
      <c r="AX40" t="s">
        <v>494</v>
      </c>
      <c r="AY40">
        <v>0.29817586803055601</v>
      </c>
      <c r="AZ40">
        <v>3.91363963973687</v>
      </c>
      <c r="BA40" t="s">
        <v>494</v>
      </c>
      <c r="BB40" t="s">
        <v>494</v>
      </c>
      <c r="BC40">
        <v>5.1386386319645698</v>
      </c>
      <c r="BD40">
        <v>1.9211703519491801</v>
      </c>
      <c r="BE40">
        <v>5.7912255652287801</v>
      </c>
      <c r="BF40">
        <v>1.3110118315269099</v>
      </c>
      <c r="BG40" t="s">
        <v>494</v>
      </c>
      <c r="BH40" t="s">
        <v>494</v>
      </c>
      <c r="BI40">
        <v>0.65258693326421002</v>
      </c>
      <c r="BJ40">
        <v>2.3258649022701401</v>
      </c>
      <c r="BK40" t="s">
        <v>494</v>
      </c>
      <c r="BL40" t="s">
        <v>494</v>
      </c>
      <c r="BM40">
        <v>15.3573262367017</v>
      </c>
      <c r="BN40">
        <v>2.9925628207710702</v>
      </c>
      <c r="BO40">
        <v>12.7713789444774</v>
      </c>
      <c r="BP40">
        <v>1.99786986482774</v>
      </c>
      <c r="BQ40" t="s">
        <v>494</v>
      </c>
      <c r="BR40" t="s">
        <v>494</v>
      </c>
      <c r="BS40">
        <v>-2.5859472922243301</v>
      </c>
      <c r="BT40">
        <v>3.5981823512779498</v>
      </c>
      <c r="BU40" t="s">
        <v>494</v>
      </c>
      <c r="BV40" t="s">
        <v>494</v>
      </c>
      <c r="BW40">
        <v>3.11573207854167</v>
      </c>
      <c r="BX40">
        <v>1.4034994367637701</v>
      </c>
      <c r="BY40">
        <v>2.7586162897608402</v>
      </c>
      <c r="BZ40">
        <v>0.89237211426199503</v>
      </c>
      <c r="CA40" t="s">
        <v>494</v>
      </c>
      <c r="CB40" t="s">
        <v>494</v>
      </c>
      <c r="CC40">
        <v>-0.357115788780826</v>
      </c>
      <c r="CD40">
        <v>1.66317126577772</v>
      </c>
    </row>
    <row r="41" spans="1:82" ht="13" customHeight="1" x14ac:dyDescent="0.25">
      <c r="A41" s="26" t="s">
        <v>429</v>
      </c>
      <c r="B41" s="184">
        <v>2</v>
      </c>
      <c r="C41" s="223">
        <v>92.576235006016901</v>
      </c>
      <c r="D41" s="225">
        <v>1.9053846248691599</v>
      </c>
      <c r="E41" s="223" t="s">
        <v>494</v>
      </c>
      <c r="F41" s="225" t="s">
        <v>494</v>
      </c>
      <c r="G41" s="223">
        <v>87.382307707148996</v>
      </c>
      <c r="H41" s="225">
        <v>2.3956671199178001</v>
      </c>
      <c r="I41" s="223">
        <v>-5.19392729886789</v>
      </c>
      <c r="J41" s="225">
        <v>3.0609984511827202</v>
      </c>
      <c r="K41" s="223" t="s">
        <v>494</v>
      </c>
      <c r="L41" s="225" t="s">
        <v>494</v>
      </c>
      <c r="M41" s="223">
        <v>76.671600997577499</v>
      </c>
      <c r="N41" s="225">
        <v>3.2531468409103499</v>
      </c>
      <c r="O41" s="223" t="s">
        <v>494</v>
      </c>
      <c r="P41" s="225" t="s">
        <v>494</v>
      </c>
      <c r="Q41" s="223">
        <v>67.190857653401693</v>
      </c>
      <c r="R41" s="225">
        <v>3.20669331820771</v>
      </c>
      <c r="S41" s="223">
        <v>-9.4807433441758509</v>
      </c>
      <c r="T41" s="225">
        <v>4.5679148859805796</v>
      </c>
      <c r="U41" s="223" t="s">
        <v>494</v>
      </c>
      <c r="V41" s="225" t="s">
        <v>494</v>
      </c>
      <c r="W41" s="223">
        <v>4.8253719957157504</v>
      </c>
      <c r="X41" s="225">
        <v>1.8947265065410901</v>
      </c>
      <c r="Y41" s="223" t="s">
        <v>494</v>
      </c>
      <c r="Z41" s="225" t="s">
        <v>494</v>
      </c>
      <c r="AA41" s="223">
        <v>2.7298218997386701</v>
      </c>
      <c r="AB41" s="225">
        <v>1.2409808311203301</v>
      </c>
      <c r="AC41" s="223">
        <v>-2.0955500959770799</v>
      </c>
      <c r="AD41" s="225">
        <v>2.26495517787825</v>
      </c>
      <c r="AE41" s="223" t="s">
        <v>494</v>
      </c>
      <c r="AF41" s="225" t="s">
        <v>494</v>
      </c>
      <c r="AG41" s="223">
        <v>19.484664132259901</v>
      </c>
      <c r="AH41" s="225">
        <v>3.6188064318112998</v>
      </c>
      <c r="AI41" s="223" t="s">
        <v>494</v>
      </c>
      <c r="AJ41" s="225" t="s">
        <v>494</v>
      </c>
      <c r="AK41" s="223">
        <v>33.017936729438098</v>
      </c>
      <c r="AL41" s="225">
        <v>3.42774187950093</v>
      </c>
      <c r="AM41" s="223">
        <v>13.533272597178099</v>
      </c>
      <c r="AN41" s="225">
        <v>4.9844933928538202</v>
      </c>
      <c r="AO41" s="223" t="s">
        <v>494</v>
      </c>
      <c r="AP41" s="239" t="s">
        <v>494</v>
      </c>
      <c r="AQ41">
        <v>13.2182549751093</v>
      </c>
      <c r="AR41">
        <v>2.8071408075782598</v>
      </c>
      <c r="AS41" t="s">
        <v>494</v>
      </c>
      <c r="AT41" t="s">
        <v>494</v>
      </c>
      <c r="AU41">
        <v>7.7437441029242899</v>
      </c>
      <c r="AV41">
        <v>2.0821278862946802</v>
      </c>
      <c r="AW41">
        <v>-5.47451087218497</v>
      </c>
      <c r="AX41">
        <v>3.4950387763881898</v>
      </c>
      <c r="AY41" t="s">
        <v>494</v>
      </c>
      <c r="AZ41" t="s">
        <v>494</v>
      </c>
      <c r="BA41">
        <v>1.1489467393497399</v>
      </c>
      <c r="BB41">
        <v>0.82012692892113903</v>
      </c>
      <c r="BC41" t="s">
        <v>494</v>
      </c>
      <c r="BD41" t="s">
        <v>494</v>
      </c>
      <c r="BE41">
        <v>3.1669084164444499</v>
      </c>
      <c r="BF41">
        <v>1.3244143705070499</v>
      </c>
      <c r="BG41">
        <v>2.0179616770947102</v>
      </c>
      <c r="BH41">
        <v>1.55778098728518</v>
      </c>
      <c r="BI41" t="s">
        <v>494</v>
      </c>
      <c r="BJ41" t="s">
        <v>494</v>
      </c>
      <c r="BK41">
        <v>10.019089770021001</v>
      </c>
      <c r="BL41">
        <v>2.4477606312426601</v>
      </c>
      <c r="BM41" t="s">
        <v>494</v>
      </c>
      <c r="BN41" t="s">
        <v>494</v>
      </c>
      <c r="BO41">
        <v>9.6452442187032705</v>
      </c>
      <c r="BP41">
        <v>2.3416154675770802</v>
      </c>
      <c r="BQ41">
        <v>-0.37384555131776898</v>
      </c>
      <c r="BR41">
        <v>3.3874319337601002</v>
      </c>
      <c r="BS41" t="s">
        <v>494</v>
      </c>
      <c r="BT41" t="s">
        <v>494</v>
      </c>
      <c r="BU41">
        <v>2.3938710714027698</v>
      </c>
      <c r="BV41">
        <v>1.4117503201514201</v>
      </c>
      <c r="BW41" t="s">
        <v>494</v>
      </c>
      <c r="BX41" t="s">
        <v>494</v>
      </c>
      <c r="BY41">
        <v>2.7800860105674299</v>
      </c>
      <c r="BZ41">
        <v>1.2629006400428899</v>
      </c>
      <c r="CA41">
        <v>0.38621493916466698</v>
      </c>
      <c r="CB41">
        <v>1.8941903265164199</v>
      </c>
      <c r="CC41" t="s">
        <v>494</v>
      </c>
      <c r="CD41" t="s">
        <v>494</v>
      </c>
    </row>
    <row r="42" spans="1:82" ht="13" customHeight="1" x14ac:dyDescent="0.25">
      <c r="A42" s="26" t="s">
        <v>430</v>
      </c>
      <c r="B42" s="184">
        <v>2</v>
      </c>
      <c r="C42" s="223">
        <v>89.880845708114606</v>
      </c>
      <c r="D42" s="225">
        <v>2.5036026591925502</v>
      </c>
      <c r="E42" s="223">
        <v>89.743091661033304</v>
      </c>
      <c r="F42" s="225">
        <v>2.0834580715759001</v>
      </c>
      <c r="G42" s="223">
        <v>93.873799920902101</v>
      </c>
      <c r="H42" s="225">
        <v>1.8384850692711401</v>
      </c>
      <c r="I42" s="223">
        <v>3.9929542127874198</v>
      </c>
      <c r="J42" s="225">
        <v>3.1061316174703402</v>
      </c>
      <c r="K42" s="223">
        <v>4.1307082598687703</v>
      </c>
      <c r="L42" s="225">
        <v>2.7786372353993398</v>
      </c>
      <c r="M42" s="223">
        <v>67.906568132485006</v>
      </c>
      <c r="N42" s="225">
        <v>3.7580673641990998</v>
      </c>
      <c r="O42" s="223">
        <v>82.446527993380698</v>
      </c>
      <c r="P42" s="225">
        <v>2.7583133256033401</v>
      </c>
      <c r="Q42" s="223">
        <v>86.962668550001894</v>
      </c>
      <c r="R42" s="225">
        <v>2.18170575536984</v>
      </c>
      <c r="S42" s="223">
        <v>19.056100417516902</v>
      </c>
      <c r="T42" s="225">
        <v>4.3454470790555302</v>
      </c>
      <c r="U42" s="223">
        <v>4.5161405566212203</v>
      </c>
      <c r="V42" s="225">
        <v>3.5168355669855802</v>
      </c>
      <c r="W42" s="223">
        <v>4.6744201670271002</v>
      </c>
      <c r="X42" s="225">
        <v>1.60292248731672</v>
      </c>
      <c r="Y42" s="223">
        <v>1.6546976914899301</v>
      </c>
      <c r="Z42" s="225">
        <v>0.847863997370221</v>
      </c>
      <c r="AA42" s="223">
        <v>2.8895855371009098</v>
      </c>
      <c r="AB42" s="225">
        <v>1.1348118224207</v>
      </c>
      <c r="AC42" s="223">
        <v>-1.7848346299261799</v>
      </c>
      <c r="AD42" s="225">
        <v>1.9639649621750901</v>
      </c>
      <c r="AE42" s="223">
        <v>1.23488784561098</v>
      </c>
      <c r="AF42" s="225">
        <v>1.41657023487803</v>
      </c>
      <c r="AG42" s="223">
        <v>66.318764778467894</v>
      </c>
      <c r="AH42" s="225">
        <v>3.00176160366878</v>
      </c>
      <c r="AI42" s="223">
        <v>61.256853815642103</v>
      </c>
      <c r="AJ42" s="225">
        <v>3.62771942891924</v>
      </c>
      <c r="AK42" s="223">
        <v>64.165023642519301</v>
      </c>
      <c r="AL42" s="225">
        <v>3.4447977859702301</v>
      </c>
      <c r="AM42" s="223">
        <v>-2.1537411359485898</v>
      </c>
      <c r="AN42" s="225">
        <v>4.5691579652585403</v>
      </c>
      <c r="AO42" s="223">
        <v>2.9081698268771401</v>
      </c>
      <c r="AP42" s="239">
        <v>5.0026972765882496</v>
      </c>
      <c r="AQ42">
        <v>31.6626479402338</v>
      </c>
      <c r="AR42">
        <v>3.85527053853271</v>
      </c>
      <c r="AS42">
        <v>23.328068035480602</v>
      </c>
      <c r="AT42">
        <v>3.4371470329225402</v>
      </c>
      <c r="AU42">
        <v>23.881116712093998</v>
      </c>
      <c r="AV42">
        <v>2.8778197030101</v>
      </c>
      <c r="AW42">
        <v>-7.7815312281398699</v>
      </c>
      <c r="AX42">
        <v>4.8109206154655499</v>
      </c>
      <c r="AY42">
        <v>0.55304867661332902</v>
      </c>
      <c r="AZ42">
        <v>4.48283682158534</v>
      </c>
      <c r="BA42">
        <v>15.052300479200801</v>
      </c>
      <c r="BB42">
        <v>3.0927166699978201</v>
      </c>
      <c r="BC42">
        <v>37.304714205790098</v>
      </c>
      <c r="BD42">
        <v>3.5907491314454201</v>
      </c>
      <c r="BE42">
        <v>38.068696158090901</v>
      </c>
      <c r="BF42">
        <v>3.4469565891567902</v>
      </c>
      <c r="BG42">
        <v>23.016395678890099</v>
      </c>
      <c r="BH42">
        <v>4.6310264659591196</v>
      </c>
      <c r="BI42">
        <v>0.76398195230076704</v>
      </c>
      <c r="BJ42">
        <v>4.9774480461886803</v>
      </c>
      <c r="BK42">
        <v>13.278969167095401</v>
      </c>
      <c r="BL42">
        <v>3.1277191237186601</v>
      </c>
      <c r="BM42">
        <v>14.4092812721398</v>
      </c>
      <c r="BN42">
        <v>2.2121014522247902</v>
      </c>
      <c r="BO42">
        <v>28.2792414471628</v>
      </c>
      <c r="BP42">
        <v>3.2022939105716701</v>
      </c>
      <c r="BQ42">
        <v>15.000272280067399</v>
      </c>
      <c r="BR42">
        <v>4.4763057543648497</v>
      </c>
      <c r="BS42">
        <v>13.869960175022999</v>
      </c>
      <c r="BT42">
        <v>3.89205333013558</v>
      </c>
      <c r="BU42">
        <v>1.2967427910546001</v>
      </c>
      <c r="BV42">
        <v>0.63452132113729498</v>
      </c>
      <c r="BW42">
        <v>0.98880611229383397</v>
      </c>
      <c r="BX42">
        <v>0.53821418056333803</v>
      </c>
      <c r="BY42">
        <v>1.1121791215449199</v>
      </c>
      <c r="BZ42">
        <v>0.66044285633483302</v>
      </c>
      <c r="CA42">
        <v>-0.18456366950967701</v>
      </c>
      <c r="CB42">
        <v>0.91586138332257006</v>
      </c>
      <c r="CC42">
        <v>0.123373009251087</v>
      </c>
      <c r="CD42">
        <v>0.85197374997307196</v>
      </c>
    </row>
    <row r="43" spans="1:82" ht="13" customHeight="1" x14ac:dyDescent="0.25">
      <c r="A43" s="26" t="s">
        <v>431</v>
      </c>
      <c r="B43" s="184">
        <v>2</v>
      </c>
      <c r="C43" s="223">
        <v>92.320168886873205</v>
      </c>
      <c r="D43" s="225">
        <v>0.161048005319265</v>
      </c>
      <c r="E43" s="223">
        <v>91.138876802965598</v>
      </c>
      <c r="F43" s="225">
        <v>5.0349657065965399E-2</v>
      </c>
      <c r="G43" s="223">
        <v>86.774539781212397</v>
      </c>
      <c r="H43" s="225">
        <v>2.4567021501041602</v>
      </c>
      <c r="I43" s="223">
        <v>-5.5456291056608098</v>
      </c>
      <c r="J43" s="225">
        <v>2.4619752058750999</v>
      </c>
      <c r="K43" s="223">
        <v>-4.3643370217531601</v>
      </c>
      <c r="L43" s="225">
        <v>2.4572180493991702</v>
      </c>
      <c r="M43" s="223">
        <v>79.341039563133293</v>
      </c>
      <c r="N43" s="225">
        <v>0.195889497935679</v>
      </c>
      <c r="O43" s="223">
        <v>77.549800453633907</v>
      </c>
      <c r="P43" s="225">
        <v>6.6122445481562001E-2</v>
      </c>
      <c r="Q43" s="223">
        <v>67.9939415780037</v>
      </c>
      <c r="R43" s="225">
        <v>2.3257012709507299</v>
      </c>
      <c r="S43" s="223">
        <v>-11.347097985129601</v>
      </c>
      <c r="T43" s="225">
        <v>2.3339363952565999</v>
      </c>
      <c r="U43" s="223">
        <v>-9.5558588756302196</v>
      </c>
      <c r="V43" s="225">
        <v>2.3266410508495601</v>
      </c>
      <c r="W43" s="223">
        <v>50.326021577063798</v>
      </c>
      <c r="X43" s="225">
        <v>0.25526069483560898</v>
      </c>
      <c r="Y43" s="223">
        <v>6.0906717053262804</v>
      </c>
      <c r="Z43" s="225">
        <v>3.2855581139791201E-2</v>
      </c>
      <c r="AA43" s="223">
        <v>5.79018736091738</v>
      </c>
      <c r="AB43" s="225">
        <v>0.22824965842521799</v>
      </c>
      <c r="AC43" s="223">
        <v>-44.535834216146498</v>
      </c>
      <c r="AD43" s="225">
        <v>0.34242653065904</v>
      </c>
      <c r="AE43" s="223">
        <v>-0.30048434440889199</v>
      </c>
      <c r="AF43" s="225">
        <v>0.230602245833084</v>
      </c>
      <c r="AG43" s="223">
        <v>79.022646594730006</v>
      </c>
      <c r="AH43" s="225">
        <v>0.18014823588540499</v>
      </c>
      <c r="AI43" s="223">
        <v>34.861495303760599</v>
      </c>
      <c r="AJ43" s="225">
        <v>8.7835837843924403E-2</v>
      </c>
      <c r="AK43" s="223">
        <v>40.686194267006996</v>
      </c>
      <c r="AL43" s="225">
        <v>3.0593406531988698</v>
      </c>
      <c r="AM43" s="223">
        <v>-38.336452327723002</v>
      </c>
      <c r="AN43" s="225">
        <v>3.06464004724991</v>
      </c>
      <c r="AO43" s="223">
        <v>5.8246989632464699</v>
      </c>
      <c r="AP43" s="239">
        <v>3.0606013080316501</v>
      </c>
      <c r="AQ43">
        <v>35.185903238182199</v>
      </c>
      <c r="AR43">
        <v>0.2434008373122</v>
      </c>
      <c r="AS43">
        <v>16.113782999928802</v>
      </c>
      <c r="AT43">
        <v>6.0602831967064501E-2</v>
      </c>
      <c r="AU43">
        <v>11.617080405914001</v>
      </c>
      <c r="AV43">
        <v>0.45728891028273899</v>
      </c>
      <c r="AW43">
        <v>-23.5688228322682</v>
      </c>
      <c r="AX43">
        <v>0.51803196336891699</v>
      </c>
      <c r="AY43">
        <v>-4.4967025940148204</v>
      </c>
      <c r="AZ43">
        <v>0.46128716729386998</v>
      </c>
      <c r="BA43">
        <v>48.7454355433104</v>
      </c>
      <c r="BB43">
        <v>0.237052144151432</v>
      </c>
      <c r="BC43">
        <v>33.0971629534302</v>
      </c>
      <c r="BD43">
        <v>9.0505249031157406E-2</v>
      </c>
      <c r="BE43">
        <v>39.2392692271114</v>
      </c>
      <c r="BF43">
        <v>1.5211148802799599</v>
      </c>
      <c r="BG43">
        <v>-9.5061663161990406</v>
      </c>
      <c r="BH43">
        <v>1.5394752995926599</v>
      </c>
      <c r="BI43">
        <v>6.1421062736812102</v>
      </c>
      <c r="BJ43">
        <v>1.5238050003564401</v>
      </c>
      <c r="BK43">
        <v>28.1398212212065</v>
      </c>
      <c r="BL43">
        <v>0.23031353002893401</v>
      </c>
      <c r="BM43">
        <v>13.560189827472501</v>
      </c>
      <c r="BN43">
        <v>5.9728602507206303E-2</v>
      </c>
      <c r="BO43">
        <v>7.6583092245973097</v>
      </c>
      <c r="BP43">
        <v>0.29802624839006198</v>
      </c>
      <c r="BQ43">
        <v>-20.4815119966092</v>
      </c>
      <c r="BR43">
        <v>0.37664833312234802</v>
      </c>
      <c r="BS43">
        <v>-5.90188060287523</v>
      </c>
      <c r="BT43">
        <v>0.30395254676827299</v>
      </c>
      <c r="BU43">
        <v>4.0064429346200399</v>
      </c>
      <c r="BV43">
        <v>8.2923896074140205E-2</v>
      </c>
      <c r="BW43">
        <v>1.6549616245605001</v>
      </c>
      <c r="BX43">
        <v>2.84063144551574E-2</v>
      </c>
      <c r="BY43">
        <v>1.0797449336476299</v>
      </c>
      <c r="BZ43">
        <v>4.6395408336908403E-2</v>
      </c>
      <c r="CA43">
        <v>-2.9266980009724102</v>
      </c>
      <c r="CB43">
        <v>9.5020558064364505E-2</v>
      </c>
      <c r="CC43">
        <v>-0.57521669091287597</v>
      </c>
      <c r="CD43">
        <v>5.44008512403414E-2</v>
      </c>
    </row>
    <row r="44" spans="1:82" ht="13" customHeight="1" x14ac:dyDescent="0.25">
      <c r="A44" s="26" t="s">
        <v>432</v>
      </c>
      <c r="B44" s="184">
        <v>2</v>
      </c>
      <c r="C44" s="223">
        <v>79.062173081263694</v>
      </c>
      <c r="D44" s="225">
        <v>2.9215230689293898</v>
      </c>
      <c r="E44" s="223">
        <v>69.962027879107296</v>
      </c>
      <c r="F44" s="225">
        <v>0.20049001951151399</v>
      </c>
      <c r="G44" s="223">
        <v>74.916133121371004</v>
      </c>
      <c r="H44" s="225">
        <v>2.7428793790185999</v>
      </c>
      <c r="I44" s="223">
        <v>-4.1460399598926498</v>
      </c>
      <c r="J44" s="225">
        <v>4.0073288273027998</v>
      </c>
      <c r="K44" s="223">
        <v>4.9541052422636902</v>
      </c>
      <c r="L44" s="225">
        <v>2.7501969994473399</v>
      </c>
      <c r="M44" s="223">
        <v>26.058807936794</v>
      </c>
      <c r="N44" s="225">
        <v>3.3812007066843699</v>
      </c>
      <c r="O44" s="223">
        <v>22.061967949901799</v>
      </c>
      <c r="P44" s="225">
        <v>0.214322375548403</v>
      </c>
      <c r="Q44" s="223">
        <v>16.589564261805499</v>
      </c>
      <c r="R44" s="225">
        <v>2.3860509545119002</v>
      </c>
      <c r="S44" s="223">
        <v>-9.4692436749884692</v>
      </c>
      <c r="T44" s="225">
        <v>4.1383278478644003</v>
      </c>
      <c r="U44" s="223">
        <v>-5.4724036880962901</v>
      </c>
      <c r="V44" s="225">
        <v>2.3956571620722098</v>
      </c>
      <c r="W44" s="223">
        <v>3.1447277357618399</v>
      </c>
      <c r="X44" s="225">
        <v>1.4321337760949</v>
      </c>
      <c r="Y44" s="223">
        <v>1.1478217179886501</v>
      </c>
      <c r="Z44" s="225">
        <v>6.4106246272919207E-2</v>
      </c>
      <c r="AA44" s="223">
        <v>1.47301169236653</v>
      </c>
      <c r="AB44" s="225">
        <v>0.77564874034423403</v>
      </c>
      <c r="AC44" s="223">
        <v>-1.67171604339531</v>
      </c>
      <c r="AD44" s="225">
        <v>1.6286921504782399</v>
      </c>
      <c r="AE44" s="223">
        <v>0.32518997437788399</v>
      </c>
      <c r="AF44" s="225">
        <v>0.77829337605352999</v>
      </c>
      <c r="AG44" s="223">
        <v>14.2654318304036</v>
      </c>
      <c r="AH44" s="225">
        <v>2.45824173187206</v>
      </c>
      <c r="AI44" s="223">
        <v>13.8847454392873</v>
      </c>
      <c r="AJ44" s="225">
        <v>0.195362581017374</v>
      </c>
      <c r="AK44" s="223">
        <v>15.849098588362599</v>
      </c>
      <c r="AL44" s="225">
        <v>2.4625632886492599</v>
      </c>
      <c r="AM44" s="223">
        <v>1.583666757959</v>
      </c>
      <c r="AN44" s="225">
        <v>3.4795359407427302</v>
      </c>
      <c r="AO44" s="223">
        <v>1.96435314907523</v>
      </c>
      <c r="AP44" s="239">
        <v>2.4703004855006698</v>
      </c>
      <c r="AQ44">
        <v>3.08014262953064</v>
      </c>
      <c r="AR44">
        <v>1.28929476249833</v>
      </c>
      <c r="AS44">
        <v>6.0088373691661197</v>
      </c>
      <c r="AT44">
        <v>0.12796041510511799</v>
      </c>
      <c r="AU44">
        <v>4.2976296832746401</v>
      </c>
      <c r="AV44">
        <v>0.94097420029757095</v>
      </c>
      <c r="AW44">
        <v>1.2174870537439999</v>
      </c>
      <c r="AX44">
        <v>1.5961558289312701</v>
      </c>
      <c r="AY44">
        <v>-1.71120768589148</v>
      </c>
      <c r="AZ44">
        <v>0.94963483163768103</v>
      </c>
      <c r="BA44">
        <v>14.869741863937501</v>
      </c>
      <c r="BB44">
        <v>2.83377974932377</v>
      </c>
      <c r="BC44">
        <v>42.132726964906396</v>
      </c>
      <c r="BD44">
        <v>0.25725591853891</v>
      </c>
      <c r="BE44">
        <v>30.0034595464044</v>
      </c>
      <c r="BF44">
        <v>2.9652177841609202</v>
      </c>
      <c r="BG44">
        <v>15.1337176824669</v>
      </c>
      <c r="BH44">
        <v>4.1015636256410399</v>
      </c>
      <c r="BI44">
        <v>-12.129267418502</v>
      </c>
      <c r="BJ44">
        <v>2.9763563488143499</v>
      </c>
      <c r="BK44">
        <v>7.18533799857184</v>
      </c>
      <c r="BL44">
        <v>1.9325223310951001</v>
      </c>
      <c r="BM44">
        <v>15.708103634861001</v>
      </c>
      <c r="BN44">
        <v>0.21156021061517299</v>
      </c>
      <c r="BO44">
        <v>15.5120269368362</v>
      </c>
      <c r="BP44">
        <v>2.6873807590862699</v>
      </c>
      <c r="BQ44">
        <v>8.3266889382643594</v>
      </c>
      <c r="BR44">
        <v>3.3100842745296299</v>
      </c>
      <c r="BS44">
        <v>-0.196076698024822</v>
      </c>
      <c r="BT44">
        <v>2.6956952845272899</v>
      </c>
      <c r="BU44">
        <v>10.9971901018348</v>
      </c>
      <c r="BV44">
        <v>2.4001222403564002</v>
      </c>
      <c r="BW44">
        <v>5.1447749375815004</v>
      </c>
      <c r="BX44">
        <v>0.12372394434487601</v>
      </c>
      <c r="BY44">
        <v>3.5264065427779401</v>
      </c>
      <c r="BZ44">
        <v>1.23345183753489</v>
      </c>
      <c r="CA44">
        <v>-7.4707835590568603</v>
      </c>
      <c r="CB44">
        <v>2.6985162968141601</v>
      </c>
      <c r="CC44">
        <v>-1.6183683948035601</v>
      </c>
      <c r="CD44">
        <v>1.2396415005647601</v>
      </c>
    </row>
    <row r="45" spans="1:82" ht="13" customHeight="1" x14ac:dyDescent="0.25">
      <c r="A45" s="26" t="s">
        <v>433</v>
      </c>
      <c r="B45" s="184">
        <v>2</v>
      </c>
      <c r="C45" s="223" t="s">
        <v>494</v>
      </c>
      <c r="D45" s="225" t="s">
        <v>494</v>
      </c>
      <c r="E45" s="223">
        <v>80.343323098989103</v>
      </c>
      <c r="F45" s="225">
        <v>3.7478608191625198</v>
      </c>
      <c r="G45" s="223">
        <v>82.305275293960506</v>
      </c>
      <c r="H45" s="225">
        <v>3.0943109188932501</v>
      </c>
      <c r="I45" s="223" t="s">
        <v>494</v>
      </c>
      <c r="J45" s="225" t="s">
        <v>494</v>
      </c>
      <c r="K45" s="223">
        <v>1.96195219497143</v>
      </c>
      <c r="L45" s="225">
        <v>4.8601667443201499</v>
      </c>
      <c r="M45" s="223" t="s">
        <v>494</v>
      </c>
      <c r="N45" s="225" t="s">
        <v>494</v>
      </c>
      <c r="O45" s="223">
        <v>66.563724353933594</v>
      </c>
      <c r="P45" s="225">
        <v>4.49277199831376</v>
      </c>
      <c r="Q45" s="223">
        <v>51.093052103548096</v>
      </c>
      <c r="R45" s="225">
        <v>3.97599711500213</v>
      </c>
      <c r="S45" s="223" t="s">
        <v>494</v>
      </c>
      <c r="T45" s="225" t="s">
        <v>494</v>
      </c>
      <c r="U45" s="223">
        <v>-15.470672250385499</v>
      </c>
      <c r="V45" s="225">
        <v>5.9994627498916504</v>
      </c>
      <c r="W45" s="223" t="s">
        <v>494</v>
      </c>
      <c r="X45" s="225" t="s">
        <v>494</v>
      </c>
      <c r="Y45" s="223">
        <v>1.92238745553746</v>
      </c>
      <c r="Z45" s="225">
        <v>1.35637263313677</v>
      </c>
      <c r="AA45" s="223">
        <v>4.3717396389663596</v>
      </c>
      <c r="AB45" s="225">
        <v>1.5560931811429699</v>
      </c>
      <c r="AC45" s="223" t="s">
        <v>494</v>
      </c>
      <c r="AD45" s="225" t="s">
        <v>494</v>
      </c>
      <c r="AE45" s="223">
        <v>2.4493521834288998</v>
      </c>
      <c r="AF45" s="225">
        <v>2.0642608140257002</v>
      </c>
      <c r="AG45" s="223" t="s">
        <v>494</v>
      </c>
      <c r="AH45" s="225" t="s">
        <v>494</v>
      </c>
      <c r="AI45" s="223">
        <v>7.9328934318642501</v>
      </c>
      <c r="AJ45" s="225">
        <v>2.8829554843542802</v>
      </c>
      <c r="AK45" s="223">
        <v>19.206013267265401</v>
      </c>
      <c r="AL45" s="225">
        <v>3.2505080786974898</v>
      </c>
      <c r="AM45" s="223" t="s">
        <v>494</v>
      </c>
      <c r="AN45" s="225" t="s">
        <v>494</v>
      </c>
      <c r="AO45" s="223">
        <v>11.273119835401101</v>
      </c>
      <c r="AP45" s="239">
        <v>4.3447940220965702</v>
      </c>
      <c r="AQ45" t="s">
        <v>494</v>
      </c>
      <c r="AR45" t="s">
        <v>494</v>
      </c>
      <c r="AS45">
        <v>5.97056975577292</v>
      </c>
      <c r="AT45">
        <v>2.4343602576366701</v>
      </c>
      <c r="AU45">
        <v>8.3863277931459592</v>
      </c>
      <c r="AV45">
        <v>2.1853523277421001</v>
      </c>
      <c r="AW45" t="s">
        <v>494</v>
      </c>
      <c r="AX45" t="s">
        <v>494</v>
      </c>
      <c r="AY45">
        <v>2.4157580373730401</v>
      </c>
      <c r="AZ45">
        <v>3.2713719844017599</v>
      </c>
      <c r="BA45" t="s">
        <v>494</v>
      </c>
      <c r="BB45" t="s">
        <v>494</v>
      </c>
      <c r="BC45">
        <v>2.4483404699731</v>
      </c>
      <c r="BD45">
        <v>1.42561038666897</v>
      </c>
      <c r="BE45">
        <v>18.4145549885612</v>
      </c>
      <c r="BF45">
        <v>2.7391491126540899</v>
      </c>
      <c r="BG45" t="s">
        <v>494</v>
      </c>
      <c r="BH45" t="s">
        <v>494</v>
      </c>
      <c r="BI45">
        <v>15.966214518588099</v>
      </c>
      <c r="BJ45">
        <v>3.0879285671679901</v>
      </c>
      <c r="BK45" t="s">
        <v>494</v>
      </c>
      <c r="BL45" t="s">
        <v>494</v>
      </c>
      <c r="BM45">
        <v>21.182861867540201</v>
      </c>
      <c r="BN45">
        <v>3.6554654597962299</v>
      </c>
      <c r="BO45">
        <v>17.7150781403328</v>
      </c>
      <c r="BP45">
        <v>2.65625740804101</v>
      </c>
      <c r="BQ45" t="s">
        <v>494</v>
      </c>
      <c r="BR45" t="s">
        <v>494</v>
      </c>
      <c r="BS45">
        <v>-3.4677837272073702</v>
      </c>
      <c r="BT45">
        <v>4.5186426220200202</v>
      </c>
      <c r="BU45" t="s">
        <v>494</v>
      </c>
      <c r="BV45" t="s">
        <v>494</v>
      </c>
      <c r="BW45">
        <v>0</v>
      </c>
      <c r="BX45">
        <v>0</v>
      </c>
      <c r="BY45">
        <v>2.8347468813732601</v>
      </c>
      <c r="BZ45">
        <v>1.0914812088674299</v>
      </c>
      <c r="CA45" t="s">
        <v>494</v>
      </c>
      <c r="CB45" t="s">
        <v>494</v>
      </c>
      <c r="CC45">
        <v>2.8347468813732601</v>
      </c>
      <c r="CD45">
        <v>1.0914812088674299</v>
      </c>
    </row>
    <row r="46" spans="1:82" ht="13" customHeight="1" x14ac:dyDescent="0.25">
      <c r="A46" s="26" t="s">
        <v>434</v>
      </c>
      <c r="B46" s="184">
        <v>2</v>
      </c>
      <c r="C46" s="223" t="s">
        <v>494</v>
      </c>
      <c r="D46" s="225" t="s">
        <v>494</v>
      </c>
      <c r="E46" s="223">
        <v>72.285049025870293</v>
      </c>
      <c r="F46" s="225">
        <v>4.6965849786793203</v>
      </c>
      <c r="G46" s="223">
        <v>77.044522609223506</v>
      </c>
      <c r="H46" s="225">
        <v>2.87883939620014</v>
      </c>
      <c r="I46" s="223" t="s">
        <v>494</v>
      </c>
      <c r="J46" s="225" t="s">
        <v>494</v>
      </c>
      <c r="K46" s="223">
        <v>4.75947358335321</v>
      </c>
      <c r="L46" s="225">
        <v>5.5086864796492296</v>
      </c>
      <c r="M46" s="223" t="s">
        <v>494</v>
      </c>
      <c r="N46" s="225" t="s">
        <v>494</v>
      </c>
      <c r="O46" s="223">
        <v>64.004539540543405</v>
      </c>
      <c r="P46" s="225">
        <v>4.3465150715455998</v>
      </c>
      <c r="Q46" s="223">
        <v>57.422319141163598</v>
      </c>
      <c r="R46" s="225">
        <v>3.1967501558184499</v>
      </c>
      <c r="S46" s="223" t="s">
        <v>494</v>
      </c>
      <c r="T46" s="225" t="s">
        <v>494</v>
      </c>
      <c r="U46" s="223">
        <v>-6.5822203993797901</v>
      </c>
      <c r="V46" s="225">
        <v>5.39549857065112</v>
      </c>
      <c r="W46" s="223" t="s">
        <v>494</v>
      </c>
      <c r="X46" s="225" t="s">
        <v>494</v>
      </c>
      <c r="Y46" s="223">
        <v>5.79677922139284</v>
      </c>
      <c r="Z46" s="225">
        <v>2.2913151150644899</v>
      </c>
      <c r="AA46" s="223">
        <v>12.5170703171159</v>
      </c>
      <c r="AB46" s="225">
        <v>2.1207895292603598</v>
      </c>
      <c r="AC46" s="223" t="s">
        <v>494</v>
      </c>
      <c r="AD46" s="225" t="s">
        <v>494</v>
      </c>
      <c r="AE46" s="223">
        <v>6.7202910957230904</v>
      </c>
      <c r="AF46" s="225">
        <v>3.1221584174963599</v>
      </c>
      <c r="AG46" s="223" t="s">
        <v>494</v>
      </c>
      <c r="AH46" s="225" t="s">
        <v>494</v>
      </c>
      <c r="AI46" s="223">
        <v>33.983536103899503</v>
      </c>
      <c r="AJ46" s="225">
        <v>4.8071160156957298</v>
      </c>
      <c r="AK46" s="223">
        <v>46.701276707820597</v>
      </c>
      <c r="AL46" s="225">
        <v>3.1522158227638299</v>
      </c>
      <c r="AM46" s="223" t="s">
        <v>494</v>
      </c>
      <c r="AN46" s="225" t="s">
        <v>494</v>
      </c>
      <c r="AO46" s="223">
        <v>12.7177406039212</v>
      </c>
      <c r="AP46" s="239">
        <v>5.7484631843337999</v>
      </c>
      <c r="AQ46" t="s">
        <v>494</v>
      </c>
      <c r="AR46" t="s">
        <v>494</v>
      </c>
      <c r="AS46">
        <v>24.600603064897701</v>
      </c>
      <c r="AT46">
        <v>4.5209607304547497</v>
      </c>
      <c r="AU46">
        <v>26.674932416478502</v>
      </c>
      <c r="AV46">
        <v>3.0420682787187401</v>
      </c>
      <c r="AW46" t="s">
        <v>494</v>
      </c>
      <c r="AX46" t="s">
        <v>494</v>
      </c>
      <c r="AY46">
        <v>2.0743293515807699</v>
      </c>
      <c r="AZ46">
        <v>5.4491527175057897</v>
      </c>
      <c r="BA46" t="s">
        <v>494</v>
      </c>
      <c r="BB46" t="s">
        <v>494</v>
      </c>
      <c r="BC46">
        <v>27.5107592491057</v>
      </c>
      <c r="BD46">
        <v>3.8981852942703301</v>
      </c>
      <c r="BE46">
        <v>24.2809340460961</v>
      </c>
      <c r="BF46">
        <v>2.4556274847398001</v>
      </c>
      <c r="BG46" t="s">
        <v>494</v>
      </c>
      <c r="BH46" t="s">
        <v>494</v>
      </c>
      <c r="BI46">
        <v>-3.22982520300959</v>
      </c>
      <c r="BJ46">
        <v>4.6071634366793397</v>
      </c>
      <c r="BK46" t="s">
        <v>494</v>
      </c>
      <c r="BL46" t="s">
        <v>494</v>
      </c>
      <c r="BM46">
        <v>10.1902530604817</v>
      </c>
      <c r="BN46">
        <v>3.1825440148070299</v>
      </c>
      <c r="BO46">
        <v>17.9715073307339</v>
      </c>
      <c r="BP46">
        <v>2.52511868677442</v>
      </c>
      <c r="BQ46" t="s">
        <v>494</v>
      </c>
      <c r="BR46" t="s">
        <v>494</v>
      </c>
      <c r="BS46">
        <v>7.7812542702522096</v>
      </c>
      <c r="BT46">
        <v>4.0626113262877404</v>
      </c>
      <c r="BU46" t="s">
        <v>494</v>
      </c>
      <c r="BV46" t="s">
        <v>494</v>
      </c>
      <c r="BW46">
        <v>1.3756201957754399</v>
      </c>
      <c r="BX46">
        <v>0.97141733964380494</v>
      </c>
      <c r="BY46">
        <v>5.52842871288399</v>
      </c>
      <c r="BZ46">
        <v>1.47350034861584</v>
      </c>
      <c r="CA46" t="s">
        <v>494</v>
      </c>
      <c r="CB46" t="s">
        <v>494</v>
      </c>
      <c r="CC46">
        <v>4.15280851710855</v>
      </c>
      <c r="CD46">
        <v>1.76489515981309</v>
      </c>
    </row>
    <row r="47" spans="1:82" ht="13" customHeight="1" x14ac:dyDescent="0.25">
      <c r="A47" s="26" t="s">
        <v>435</v>
      </c>
      <c r="B47" s="184">
        <v>2</v>
      </c>
      <c r="C47" s="223">
        <v>39.349095438295201</v>
      </c>
      <c r="D47" s="225">
        <v>4.5459471428642697</v>
      </c>
      <c r="E47" s="223">
        <v>46.488379516601199</v>
      </c>
      <c r="F47" s="225">
        <v>5.18124379039486</v>
      </c>
      <c r="G47" s="223">
        <v>54.563309678578101</v>
      </c>
      <c r="H47" s="225">
        <v>3.3010112346884202</v>
      </c>
      <c r="I47" s="223">
        <v>15.2142142402828</v>
      </c>
      <c r="J47" s="225">
        <v>5.6180344069126997</v>
      </c>
      <c r="K47" s="223">
        <v>8.0749301619768907</v>
      </c>
      <c r="L47" s="225">
        <v>6.1434487372358202</v>
      </c>
      <c r="M47" s="223">
        <v>17.6734330741699</v>
      </c>
      <c r="N47" s="225">
        <v>3.7807687272360901</v>
      </c>
      <c r="O47" s="223">
        <v>45.792192324781197</v>
      </c>
      <c r="P47" s="225">
        <v>4.1319083993865799</v>
      </c>
      <c r="Q47" s="223">
        <v>50.346101361669596</v>
      </c>
      <c r="R47" s="225">
        <v>3.2024953627767299</v>
      </c>
      <c r="S47" s="223">
        <v>32.672668287499697</v>
      </c>
      <c r="T47" s="225">
        <v>4.95481470061726</v>
      </c>
      <c r="U47" s="223">
        <v>4.5539090368884096</v>
      </c>
      <c r="V47" s="225">
        <v>5.2276805152503201</v>
      </c>
      <c r="W47" s="223">
        <v>0</v>
      </c>
      <c r="X47" s="225">
        <v>0</v>
      </c>
      <c r="Y47" s="223">
        <v>2.5267641193900899E-2</v>
      </c>
      <c r="Z47" s="225">
        <v>2.5316760413105099E-2</v>
      </c>
      <c r="AA47" s="223">
        <v>1.24104223988674</v>
      </c>
      <c r="AB47" s="225">
        <v>0.76333715622162102</v>
      </c>
      <c r="AC47" s="223">
        <v>1.24104223988674</v>
      </c>
      <c r="AD47" s="225">
        <v>0.76333715622162102</v>
      </c>
      <c r="AE47" s="223">
        <v>1.2157745986928401</v>
      </c>
      <c r="AF47" s="225">
        <v>0.76375686735133597</v>
      </c>
      <c r="AG47" s="223">
        <v>2.30953918675598</v>
      </c>
      <c r="AH47" s="225">
        <v>1.1850952459494399</v>
      </c>
      <c r="AI47" s="223">
        <v>8.2524149506976894</v>
      </c>
      <c r="AJ47" s="225">
        <v>2.36127878527323</v>
      </c>
      <c r="AK47" s="223">
        <v>17.758155476720301</v>
      </c>
      <c r="AL47" s="225">
        <v>2.3243446200776301</v>
      </c>
      <c r="AM47" s="223">
        <v>15.4486162899644</v>
      </c>
      <c r="AN47" s="225">
        <v>2.60902829705923</v>
      </c>
      <c r="AO47" s="223">
        <v>9.5057405260226506</v>
      </c>
      <c r="AP47" s="239">
        <v>3.3133390129392501</v>
      </c>
      <c r="AQ47">
        <v>3.8211658927074299</v>
      </c>
      <c r="AR47">
        <v>1.5833971699707301</v>
      </c>
      <c r="AS47">
        <v>5.6572123720192398</v>
      </c>
      <c r="AT47">
        <v>1.54118974485372</v>
      </c>
      <c r="AU47">
        <v>4.8142773221733899</v>
      </c>
      <c r="AV47">
        <v>1.4262753363866501</v>
      </c>
      <c r="AW47">
        <v>0.99311142946595599</v>
      </c>
      <c r="AX47">
        <v>2.1310579375174599</v>
      </c>
      <c r="AY47">
        <v>-0.84293504984584899</v>
      </c>
      <c r="AZ47">
        <v>2.0998874171791</v>
      </c>
      <c r="BA47">
        <v>0.82859065746460503</v>
      </c>
      <c r="BB47">
        <v>0.830363821961563</v>
      </c>
      <c r="BC47">
        <v>1.8841998769686299</v>
      </c>
      <c r="BD47">
        <v>0.86105234569217304</v>
      </c>
      <c r="BE47">
        <v>0.92034964833960398</v>
      </c>
      <c r="BF47">
        <v>0.47682365116072201</v>
      </c>
      <c r="BG47">
        <v>9.1758990874999502E-2</v>
      </c>
      <c r="BH47">
        <v>0.95753061106622395</v>
      </c>
      <c r="BI47">
        <v>-0.96385022862902103</v>
      </c>
      <c r="BJ47">
        <v>0.98426212785428002</v>
      </c>
      <c r="BK47">
        <v>4.9396364950208902</v>
      </c>
      <c r="BL47">
        <v>1.7020546825095999</v>
      </c>
      <c r="BM47">
        <v>2.1203543058070098</v>
      </c>
      <c r="BN47">
        <v>0.87749495725536497</v>
      </c>
      <c r="BO47">
        <v>3.52493725391188</v>
      </c>
      <c r="BP47">
        <v>1.22149493354809</v>
      </c>
      <c r="BQ47">
        <v>-1.41469924110901</v>
      </c>
      <c r="BR47">
        <v>2.095003583514</v>
      </c>
      <c r="BS47">
        <v>1.4045829481048799</v>
      </c>
      <c r="BT47">
        <v>1.5040103964708</v>
      </c>
      <c r="BU47">
        <v>0.73238637344735003</v>
      </c>
      <c r="BV47">
        <v>0.73441448287892397</v>
      </c>
      <c r="BW47">
        <v>1.84725882656736</v>
      </c>
      <c r="BX47">
        <v>1.00531498845464</v>
      </c>
      <c r="BY47">
        <v>1.9537308247053999</v>
      </c>
      <c r="BZ47">
        <v>0.94248469485609898</v>
      </c>
      <c r="CA47">
        <v>1.22134445125805</v>
      </c>
      <c r="CB47">
        <v>1.1948397518915701</v>
      </c>
      <c r="CC47">
        <v>0.10647199813804201</v>
      </c>
      <c r="CD47">
        <v>1.37801873211127</v>
      </c>
    </row>
    <row r="48" spans="1:82" ht="13" customHeight="1" x14ac:dyDescent="0.25">
      <c r="A48" s="26" t="s">
        <v>436</v>
      </c>
      <c r="B48" s="184">
        <v>2</v>
      </c>
      <c r="C48" s="223">
        <v>61.834600419217502</v>
      </c>
      <c r="D48" s="225">
        <v>3.9769801833856402</v>
      </c>
      <c r="E48" s="223">
        <v>58.972463823725697</v>
      </c>
      <c r="F48" s="225">
        <v>0.17110781184114901</v>
      </c>
      <c r="G48" s="223">
        <v>59.023371357470602</v>
      </c>
      <c r="H48" s="225">
        <v>4.3519152585271996</v>
      </c>
      <c r="I48" s="223">
        <v>-2.8112290617469302</v>
      </c>
      <c r="J48" s="225">
        <v>5.8953827523277802</v>
      </c>
      <c r="K48" s="223">
        <v>5.0907533744847903E-2</v>
      </c>
      <c r="L48" s="225">
        <v>4.35527775241429</v>
      </c>
      <c r="M48" s="223">
        <v>49.2594548956559</v>
      </c>
      <c r="N48" s="225">
        <v>3.9992498473429201</v>
      </c>
      <c r="O48" s="223">
        <v>54.211534095557198</v>
      </c>
      <c r="P48" s="225">
        <v>0.16603709404389499</v>
      </c>
      <c r="Q48" s="223">
        <v>48.034513060960698</v>
      </c>
      <c r="R48" s="225">
        <v>4.1255863850152599</v>
      </c>
      <c r="S48" s="223">
        <v>-1.2249418346952099</v>
      </c>
      <c r="T48" s="225">
        <v>5.7458212956631103</v>
      </c>
      <c r="U48" s="223">
        <v>-6.17702103459649</v>
      </c>
      <c r="V48" s="225">
        <v>4.1289261723627204</v>
      </c>
      <c r="W48" s="223">
        <v>31.273857115418501</v>
      </c>
      <c r="X48" s="225">
        <v>3.48644873996462</v>
      </c>
      <c r="Y48" s="223">
        <v>15.222633809668</v>
      </c>
      <c r="Z48" s="225">
        <v>0.119799290492626</v>
      </c>
      <c r="AA48" s="223">
        <v>11.7030543767215</v>
      </c>
      <c r="AB48" s="225">
        <v>2.8336024789343299</v>
      </c>
      <c r="AC48" s="223">
        <v>-19.570802738697001</v>
      </c>
      <c r="AD48" s="225">
        <v>4.4927305533521302</v>
      </c>
      <c r="AE48" s="223">
        <v>-3.5195794329465002</v>
      </c>
      <c r="AF48" s="225">
        <v>2.8361337906779598</v>
      </c>
      <c r="AG48" s="223">
        <v>15.490768625386</v>
      </c>
      <c r="AH48" s="225">
        <v>3.0281026954963699</v>
      </c>
      <c r="AI48" s="223">
        <v>29.8924065422887</v>
      </c>
      <c r="AJ48" s="225">
        <v>0.13579338732277499</v>
      </c>
      <c r="AK48" s="223">
        <v>28.184370118165599</v>
      </c>
      <c r="AL48" s="225">
        <v>4.4407401249049698</v>
      </c>
      <c r="AM48" s="223">
        <v>12.693601492779599</v>
      </c>
      <c r="AN48" s="225">
        <v>5.3749026773899304</v>
      </c>
      <c r="AO48" s="223">
        <v>-1.7080364241230901</v>
      </c>
      <c r="AP48" s="239">
        <v>4.4428158526976604</v>
      </c>
      <c r="AQ48">
        <v>8.7072000204567299</v>
      </c>
      <c r="AR48">
        <v>2.36045311700531</v>
      </c>
      <c r="AS48">
        <v>23.8775165977769</v>
      </c>
      <c r="AT48">
        <v>0.123791341788552</v>
      </c>
      <c r="AU48">
        <v>7.0276161671701702</v>
      </c>
      <c r="AV48">
        <v>2.1750270531831699</v>
      </c>
      <c r="AW48">
        <v>-1.6795838532865599</v>
      </c>
      <c r="AX48">
        <v>3.2097479028202098</v>
      </c>
      <c r="AY48">
        <v>-16.849900430606802</v>
      </c>
      <c r="AZ48">
        <v>2.1785469878752801</v>
      </c>
      <c r="BA48">
        <v>11.6604011118211</v>
      </c>
      <c r="BB48">
        <v>2.6309910288179998</v>
      </c>
      <c r="BC48">
        <v>33.472150619744497</v>
      </c>
      <c r="BD48">
        <v>0.15528164262942301</v>
      </c>
      <c r="BE48">
        <v>22.515908541255101</v>
      </c>
      <c r="BF48">
        <v>4.1632347938695098</v>
      </c>
      <c r="BG48">
        <v>10.855507429434001</v>
      </c>
      <c r="BH48">
        <v>4.9248997698030799</v>
      </c>
      <c r="BI48">
        <v>-10.956242078489399</v>
      </c>
      <c r="BJ48">
        <v>4.1661296592188997</v>
      </c>
      <c r="BK48">
        <v>11.043954006450701</v>
      </c>
      <c r="BL48">
        <v>2.25737735560014</v>
      </c>
      <c r="BM48">
        <v>12.5950138986887</v>
      </c>
      <c r="BN48">
        <v>9.9052343380322497E-2</v>
      </c>
      <c r="BO48">
        <v>5.1277856695967303</v>
      </c>
      <c r="BP48">
        <v>2.0318130118035702</v>
      </c>
      <c r="BQ48">
        <v>-5.9161683368540103</v>
      </c>
      <c r="BR48">
        <v>3.03710662317124</v>
      </c>
      <c r="BS48">
        <v>-7.4672282290919298</v>
      </c>
      <c r="BT48">
        <v>2.0342260153836</v>
      </c>
      <c r="BU48">
        <v>5.73959772642365</v>
      </c>
      <c r="BV48">
        <v>1.98465166004821</v>
      </c>
      <c r="BW48">
        <v>3.52287406673002</v>
      </c>
      <c r="BX48">
        <v>1.7155525401800001E-2</v>
      </c>
      <c r="BY48">
        <v>0.94461049386655405</v>
      </c>
      <c r="BZ48">
        <v>0.66980940526071997</v>
      </c>
      <c r="CA48">
        <v>-4.7949872325570997</v>
      </c>
      <c r="CB48">
        <v>2.0946328678572299</v>
      </c>
      <c r="CC48">
        <v>-2.5782635728634702</v>
      </c>
      <c r="CD48">
        <v>0.67002906759895997</v>
      </c>
    </row>
    <row r="49" spans="1:82" ht="13" customHeight="1" x14ac:dyDescent="0.25">
      <c r="A49" s="26" t="s">
        <v>437</v>
      </c>
      <c r="B49" s="184">
        <v>2</v>
      </c>
      <c r="C49" s="223" t="s">
        <v>494</v>
      </c>
      <c r="D49" s="225" t="s">
        <v>494</v>
      </c>
      <c r="E49" s="223">
        <v>76.126108589166407</v>
      </c>
      <c r="F49" s="225">
        <v>0.161749013920156</v>
      </c>
      <c r="G49" s="223">
        <v>67.060869289360099</v>
      </c>
      <c r="H49" s="225">
        <v>3.4377226924620201</v>
      </c>
      <c r="I49" s="223" t="s">
        <v>494</v>
      </c>
      <c r="J49" s="225" t="s">
        <v>494</v>
      </c>
      <c r="K49" s="223">
        <v>-9.0652392998062901</v>
      </c>
      <c r="L49" s="225">
        <v>3.44152583221054</v>
      </c>
      <c r="M49" s="223" t="s">
        <v>494</v>
      </c>
      <c r="N49" s="225" t="s">
        <v>494</v>
      </c>
      <c r="O49" s="223">
        <v>57.8465806897024</v>
      </c>
      <c r="P49" s="225">
        <v>0.209558810918336</v>
      </c>
      <c r="Q49" s="223">
        <v>60.392175247908199</v>
      </c>
      <c r="R49" s="225">
        <v>3.4626897570280599</v>
      </c>
      <c r="S49" s="223" t="s">
        <v>494</v>
      </c>
      <c r="T49" s="225" t="s">
        <v>494</v>
      </c>
      <c r="U49" s="223">
        <v>2.5455945582057899</v>
      </c>
      <c r="V49" s="225">
        <v>3.46902511502303</v>
      </c>
      <c r="W49" s="223" t="s">
        <v>494</v>
      </c>
      <c r="X49" s="225" t="s">
        <v>494</v>
      </c>
      <c r="Y49" s="223">
        <v>4.1886185685216999</v>
      </c>
      <c r="Z49" s="225">
        <v>6.6741271295933297E-2</v>
      </c>
      <c r="AA49" s="223">
        <v>3.9822338762889902</v>
      </c>
      <c r="AB49" s="225">
        <v>1.56576976176097</v>
      </c>
      <c r="AC49" s="223" t="s">
        <v>494</v>
      </c>
      <c r="AD49" s="225" t="s">
        <v>494</v>
      </c>
      <c r="AE49" s="223">
        <v>-0.206384692232706</v>
      </c>
      <c r="AF49" s="225">
        <v>1.56719154672911</v>
      </c>
      <c r="AG49" s="223" t="s">
        <v>494</v>
      </c>
      <c r="AH49" s="225" t="s">
        <v>494</v>
      </c>
      <c r="AI49" s="223">
        <v>22.873733824310602</v>
      </c>
      <c r="AJ49" s="225">
        <v>0.19107841488161101</v>
      </c>
      <c r="AK49" s="223">
        <v>21.839601934782699</v>
      </c>
      <c r="AL49" s="225">
        <v>2.6439886161114701</v>
      </c>
      <c r="AM49" s="223" t="s">
        <v>494</v>
      </c>
      <c r="AN49" s="225" t="s">
        <v>494</v>
      </c>
      <c r="AO49" s="223">
        <v>-1.03413188952783</v>
      </c>
      <c r="AP49" s="239">
        <v>2.6508841473668201</v>
      </c>
      <c r="AQ49" t="s">
        <v>494</v>
      </c>
      <c r="AR49" t="s">
        <v>494</v>
      </c>
      <c r="AS49">
        <v>20.299705188497899</v>
      </c>
      <c r="AT49">
        <v>0.13322168237453699</v>
      </c>
      <c r="AU49">
        <v>15.3856225917689</v>
      </c>
      <c r="AV49">
        <v>2.4662270014022001</v>
      </c>
      <c r="AW49" t="s">
        <v>494</v>
      </c>
      <c r="AX49" t="s">
        <v>494</v>
      </c>
      <c r="AY49">
        <v>-4.9140825967289796</v>
      </c>
      <c r="AZ49">
        <v>2.4698225926369699</v>
      </c>
      <c r="BA49" t="s">
        <v>494</v>
      </c>
      <c r="BB49" t="s">
        <v>494</v>
      </c>
      <c r="BC49">
        <v>6.7732229496967102</v>
      </c>
      <c r="BD49">
        <v>8.2513010556093197E-2</v>
      </c>
      <c r="BE49">
        <v>5.4664564119462504</v>
      </c>
      <c r="BF49">
        <v>1.63363765257029</v>
      </c>
      <c r="BG49" t="s">
        <v>494</v>
      </c>
      <c r="BH49" t="s">
        <v>494</v>
      </c>
      <c r="BI49">
        <v>-1.30676653775047</v>
      </c>
      <c r="BJ49">
        <v>1.63572014012374</v>
      </c>
      <c r="BK49" t="s">
        <v>494</v>
      </c>
      <c r="BL49" t="s">
        <v>494</v>
      </c>
      <c r="BM49">
        <v>10.494743101188201</v>
      </c>
      <c r="BN49">
        <v>0.13680339010647899</v>
      </c>
      <c r="BO49">
        <v>11.971424182445601</v>
      </c>
      <c r="BP49">
        <v>2.35472855088166</v>
      </c>
      <c r="BQ49" t="s">
        <v>494</v>
      </c>
      <c r="BR49" t="s">
        <v>494</v>
      </c>
      <c r="BS49">
        <v>1.47668108125741</v>
      </c>
      <c r="BT49">
        <v>2.3586991575616199</v>
      </c>
      <c r="BU49" t="s">
        <v>494</v>
      </c>
      <c r="BV49" t="s">
        <v>494</v>
      </c>
      <c r="BW49">
        <v>4.2081601340076498</v>
      </c>
      <c r="BX49">
        <v>5.9790363309647397E-2</v>
      </c>
      <c r="BY49">
        <v>4.1691808771797403</v>
      </c>
      <c r="BZ49">
        <v>1.61025990881453</v>
      </c>
      <c r="CA49" t="s">
        <v>494</v>
      </c>
      <c r="CB49" t="s">
        <v>494</v>
      </c>
      <c r="CC49">
        <v>-3.8979256827903298E-2</v>
      </c>
      <c r="CD49">
        <v>1.61136956080226</v>
      </c>
    </row>
    <row r="50" spans="1:82" ht="13" customHeight="1" x14ac:dyDescent="0.25">
      <c r="A50" s="26" t="s">
        <v>438</v>
      </c>
      <c r="B50" s="184">
        <v>2</v>
      </c>
      <c r="C50" s="223" t="s">
        <v>494</v>
      </c>
      <c r="D50" s="225" t="s">
        <v>494</v>
      </c>
      <c r="E50" s="223">
        <v>91.774003305341793</v>
      </c>
      <c r="F50" s="225">
        <v>8.2049137517600804E-2</v>
      </c>
      <c r="G50" s="223">
        <v>88.803209966871904</v>
      </c>
      <c r="H50" s="225">
        <v>2.9897623515023901</v>
      </c>
      <c r="I50" s="223" t="s">
        <v>494</v>
      </c>
      <c r="J50" s="225" t="s">
        <v>494</v>
      </c>
      <c r="K50" s="223">
        <v>-2.9707933384698699</v>
      </c>
      <c r="L50" s="225">
        <v>2.99088799178914</v>
      </c>
      <c r="M50" s="223" t="s">
        <v>494</v>
      </c>
      <c r="N50" s="225" t="s">
        <v>494</v>
      </c>
      <c r="O50" s="223">
        <v>86.186583357109797</v>
      </c>
      <c r="P50" s="225">
        <v>0.12754784409960301</v>
      </c>
      <c r="Q50" s="223">
        <v>86.739893778016395</v>
      </c>
      <c r="R50" s="225">
        <v>2.9330083195257499</v>
      </c>
      <c r="S50" s="223" t="s">
        <v>494</v>
      </c>
      <c r="T50" s="225" t="s">
        <v>494</v>
      </c>
      <c r="U50" s="223">
        <v>0.55331042090657001</v>
      </c>
      <c r="V50" s="225">
        <v>2.9357803485515901</v>
      </c>
      <c r="W50" s="223" t="s">
        <v>494</v>
      </c>
      <c r="X50" s="225" t="s">
        <v>494</v>
      </c>
      <c r="Y50" s="223">
        <v>7.5188649775559098</v>
      </c>
      <c r="Z50" s="225">
        <v>0.12910813028017501</v>
      </c>
      <c r="AA50" s="223">
        <v>5.64251117189505</v>
      </c>
      <c r="AB50" s="225">
        <v>1.6973904974660601</v>
      </c>
      <c r="AC50" s="223" t="s">
        <v>494</v>
      </c>
      <c r="AD50" s="225" t="s">
        <v>494</v>
      </c>
      <c r="AE50" s="223">
        <v>-1.87635380566086</v>
      </c>
      <c r="AF50" s="225">
        <v>1.7022935734451099</v>
      </c>
      <c r="AG50" s="223" t="s">
        <v>494</v>
      </c>
      <c r="AH50" s="225" t="s">
        <v>494</v>
      </c>
      <c r="AI50" s="223">
        <v>46.385761134238798</v>
      </c>
      <c r="AJ50" s="225">
        <v>0.20691694368423599</v>
      </c>
      <c r="AK50" s="223">
        <v>64.257445137263204</v>
      </c>
      <c r="AL50" s="225">
        <v>4.5610937863480503</v>
      </c>
      <c r="AM50" s="223" t="s">
        <v>494</v>
      </c>
      <c r="AN50" s="225" t="s">
        <v>494</v>
      </c>
      <c r="AO50" s="223">
        <v>17.871684003024399</v>
      </c>
      <c r="AP50" s="239">
        <v>4.56578483389728</v>
      </c>
      <c r="AQ50" t="s">
        <v>494</v>
      </c>
      <c r="AR50" t="s">
        <v>494</v>
      </c>
      <c r="AS50">
        <v>16.137619449396901</v>
      </c>
      <c r="AT50">
        <v>0.123068880747652</v>
      </c>
      <c r="AU50">
        <v>17.0859407357793</v>
      </c>
      <c r="AV50">
        <v>3.6089084056064298</v>
      </c>
      <c r="AW50" t="s">
        <v>494</v>
      </c>
      <c r="AX50" t="s">
        <v>494</v>
      </c>
      <c r="AY50">
        <v>0.94832128638241298</v>
      </c>
      <c r="AZ50">
        <v>3.6110062073423799</v>
      </c>
      <c r="BA50" t="s">
        <v>494</v>
      </c>
      <c r="BB50" t="s">
        <v>494</v>
      </c>
      <c r="BC50">
        <v>19.5690297858532</v>
      </c>
      <c r="BD50">
        <v>0.16960541139635199</v>
      </c>
      <c r="BE50">
        <v>17.421602918967199</v>
      </c>
      <c r="BF50">
        <v>3.02428997575152</v>
      </c>
      <c r="BG50" t="s">
        <v>494</v>
      </c>
      <c r="BH50" t="s">
        <v>494</v>
      </c>
      <c r="BI50">
        <v>-2.1474268668860002</v>
      </c>
      <c r="BJ50">
        <v>3.0290420685434598</v>
      </c>
      <c r="BK50" t="s">
        <v>494</v>
      </c>
      <c r="BL50" t="s">
        <v>494</v>
      </c>
      <c r="BM50">
        <v>12.797973987939001</v>
      </c>
      <c r="BN50">
        <v>0.10612399627930399</v>
      </c>
      <c r="BO50">
        <v>21.71375278496</v>
      </c>
      <c r="BP50">
        <v>3.6548497289009498</v>
      </c>
      <c r="BQ50" t="s">
        <v>494</v>
      </c>
      <c r="BR50" t="s">
        <v>494</v>
      </c>
      <c r="BS50">
        <v>8.9157787970210105</v>
      </c>
      <c r="BT50">
        <v>3.6563901382967399</v>
      </c>
      <c r="BU50" t="s">
        <v>494</v>
      </c>
      <c r="BV50" t="s">
        <v>494</v>
      </c>
      <c r="BW50">
        <v>4.8095183846067204</v>
      </c>
      <c r="BX50">
        <v>6.1961660675456699E-2</v>
      </c>
      <c r="BY50">
        <v>8.0189634814111397</v>
      </c>
      <c r="BZ50">
        <v>2.03644159790512</v>
      </c>
      <c r="CA50" t="s">
        <v>494</v>
      </c>
      <c r="CB50" t="s">
        <v>494</v>
      </c>
      <c r="CC50">
        <v>3.2094450968044099</v>
      </c>
      <c r="CD50">
        <v>2.0373840161030001</v>
      </c>
    </row>
    <row r="51" spans="1:82" ht="13" customHeight="1" x14ac:dyDescent="0.25">
      <c r="A51" s="26" t="s">
        <v>439</v>
      </c>
      <c r="B51" s="184">
        <v>2</v>
      </c>
      <c r="C51" s="223">
        <v>80.316633719150303</v>
      </c>
      <c r="D51" s="225">
        <v>4.6914661726622198</v>
      </c>
      <c r="E51" s="223">
        <v>77.609731593487197</v>
      </c>
      <c r="F51" s="225">
        <v>4.6268294760708599</v>
      </c>
      <c r="G51" s="223">
        <v>81.2762482782625</v>
      </c>
      <c r="H51" s="225">
        <v>4.37561155432343</v>
      </c>
      <c r="I51" s="223">
        <v>0.95961455911222504</v>
      </c>
      <c r="J51" s="225">
        <v>6.4152810790769399</v>
      </c>
      <c r="K51" s="223">
        <v>3.6665166847752899</v>
      </c>
      <c r="L51" s="225">
        <v>6.36816515763896</v>
      </c>
      <c r="M51" s="223">
        <v>45.6292966874054</v>
      </c>
      <c r="N51" s="225">
        <v>4.9870856697769099</v>
      </c>
      <c r="O51" s="223">
        <v>49.191753132277803</v>
      </c>
      <c r="P51" s="225">
        <v>6.7391657192097201</v>
      </c>
      <c r="Q51" s="223">
        <v>53.697583883885201</v>
      </c>
      <c r="R51" s="225">
        <v>5.67707688143647</v>
      </c>
      <c r="S51" s="223">
        <v>8.0682871964797709</v>
      </c>
      <c r="T51" s="225">
        <v>7.55646910901081</v>
      </c>
      <c r="U51" s="223">
        <v>4.5058307516073501</v>
      </c>
      <c r="V51" s="225">
        <v>8.8116716069490408</v>
      </c>
      <c r="W51" s="223">
        <v>8.7844194037842591</v>
      </c>
      <c r="X51" s="225">
        <v>3.2858572362396101</v>
      </c>
      <c r="Y51" s="223">
        <v>3.5617345984952999</v>
      </c>
      <c r="Z51" s="225">
        <v>1.4557941498384701</v>
      </c>
      <c r="AA51" s="223">
        <v>2.2546872132383</v>
      </c>
      <c r="AB51" s="225">
        <v>0.71011997643189595</v>
      </c>
      <c r="AC51" s="223">
        <v>-6.5297321905459604</v>
      </c>
      <c r="AD51" s="225">
        <v>3.36171506196998</v>
      </c>
      <c r="AE51" s="223">
        <v>-1.3070473852569899</v>
      </c>
      <c r="AF51" s="225">
        <v>1.61975522460387</v>
      </c>
      <c r="AG51" s="223">
        <v>28.836580115116401</v>
      </c>
      <c r="AH51" s="225">
        <v>5.0908018946798403</v>
      </c>
      <c r="AI51" s="223">
        <v>34.284237854598899</v>
      </c>
      <c r="AJ51" s="225">
        <v>7.47280366571069</v>
      </c>
      <c r="AK51" s="223">
        <v>29.518678759818101</v>
      </c>
      <c r="AL51" s="225">
        <v>5.01643278802376</v>
      </c>
      <c r="AM51" s="223">
        <v>0.68209864470174297</v>
      </c>
      <c r="AN51" s="225">
        <v>7.1470876479609302</v>
      </c>
      <c r="AO51" s="223">
        <v>-4.7655590947807598</v>
      </c>
      <c r="AP51" s="239">
        <v>9.0004106874641607</v>
      </c>
      <c r="AQ51">
        <v>4.8604852691137896</v>
      </c>
      <c r="AR51">
        <v>1.9415575686434901</v>
      </c>
      <c r="AS51">
        <v>16.570985646527301</v>
      </c>
      <c r="AT51">
        <v>8.2393871752723502</v>
      </c>
      <c r="AU51">
        <v>6.1221335136998798</v>
      </c>
      <c r="AV51">
        <v>2.0096920520166601</v>
      </c>
      <c r="AW51">
        <v>1.2616482445860899</v>
      </c>
      <c r="AX51">
        <v>2.7943707585600999</v>
      </c>
      <c r="AY51">
        <v>-10.448852132827399</v>
      </c>
      <c r="AZ51">
        <v>8.4809411722981203</v>
      </c>
      <c r="BA51">
        <v>3.2300950946137199</v>
      </c>
      <c r="BB51">
        <v>2.1994090575532801</v>
      </c>
      <c r="BC51">
        <v>4.0489635298336797</v>
      </c>
      <c r="BD51">
        <v>1.9246764262184599</v>
      </c>
      <c r="BE51">
        <v>7.5265902938835199</v>
      </c>
      <c r="BF51">
        <v>2.1070291888333998</v>
      </c>
      <c r="BG51">
        <v>4.2964951992698097</v>
      </c>
      <c r="BH51">
        <v>3.0458122406089601</v>
      </c>
      <c r="BI51">
        <v>3.4776267640498499</v>
      </c>
      <c r="BJ51">
        <v>2.8537609129422501</v>
      </c>
      <c r="BK51">
        <v>8.7921466554809893</v>
      </c>
      <c r="BL51">
        <v>2.99828126444099</v>
      </c>
      <c r="BM51">
        <v>3.0951169474187799</v>
      </c>
      <c r="BN51">
        <v>1.1440177493742001</v>
      </c>
      <c r="BO51">
        <v>4.9314331005047602</v>
      </c>
      <c r="BP51">
        <v>1.3755314662320699</v>
      </c>
      <c r="BQ51">
        <v>-3.8607135549762299</v>
      </c>
      <c r="BR51">
        <v>3.2987539094774001</v>
      </c>
      <c r="BS51">
        <v>1.83631615308598</v>
      </c>
      <c r="BT51">
        <v>1.7890957004804799</v>
      </c>
      <c r="BU51">
        <v>3.1970749569933901</v>
      </c>
      <c r="BV51">
        <v>1.4071765274938901</v>
      </c>
      <c r="BW51">
        <v>1.7981520786090499</v>
      </c>
      <c r="BX51">
        <v>0.899346046770643</v>
      </c>
      <c r="BY51">
        <v>8.4762590560842508</v>
      </c>
      <c r="BZ51">
        <v>3.3017584627180101</v>
      </c>
      <c r="CA51">
        <v>5.2791840990908598</v>
      </c>
      <c r="CB51">
        <v>3.5891161482543001</v>
      </c>
      <c r="CC51">
        <v>6.6781069774752</v>
      </c>
      <c r="CD51">
        <v>3.4220508847724602</v>
      </c>
    </row>
    <row r="52" spans="1:82" ht="13" customHeight="1" x14ac:dyDescent="0.25">
      <c r="A52" s="26" t="s">
        <v>441</v>
      </c>
      <c r="B52" s="184">
        <v>2</v>
      </c>
      <c r="C52" s="223" t="s">
        <v>494</v>
      </c>
      <c r="D52" s="225" t="s">
        <v>494</v>
      </c>
      <c r="E52" s="223">
        <v>74.078848238952204</v>
      </c>
      <c r="F52" s="225">
        <v>3.5193367925291699</v>
      </c>
      <c r="G52" s="223">
        <v>72.162128547511998</v>
      </c>
      <c r="H52" s="225">
        <v>2.9854319064833401</v>
      </c>
      <c r="I52" s="223" t="s">
        <v>494</v>
      </c>
      <c r="J52" s="225" t="s">
        <v>494</v>
      </c>
      <c r="K52" s="223">
        <v>-1.91671969144024</v>
      </c>
      <c r="L52" s="225">
        <v>4.6150335998233301</v>
      </c>
      <c r="M52" s="223" t="s">
        <v>494</v>
      </c>
      <c r="N52" s="225" t="s">
        <v>494</v>
      </c>
      <c r="O52" s="223">
        <v>54.815023240772398</v>
      </c>
      <c r="P52" s="225">
        <v>4.0052818295867203</v>
      </c>
      <c r="Q52" s="223">
        <v>53.580402961004197</v>
      </c>
      <c r="R52" s="225">
        <v>3.2267100822536201</v>
      </c>
      <c r="S52" s="223" t="s">
        <v>494</v>
      </c>
      <c r="T52" s="225" t="s">
        <v>494</v>
      </c>
      <c r="U52" s="223">
        <v>-1.23462027976818</v>
      </c>
      <c r="V52" s="225">
        <v>5.14333942972217</v>
      </c>
      <c r="W52" s="223" t="s">
        <v>494</v>
      </c>
      <c r="X52" s="225" t="s">
        <v>494</v>
      </c>
      <c r="Y52" s="223">
        <v>4.5140421790840399</v>
      </c>
      <c r="Z52" s="225">
        <v>1.64600240078481</v>
      </c>
      <c r="AA52" s="223">
        <v>8.2910752926586309</v>
      </c>
      <c r="AB52" s="225">
        <v>1.9943994776059399</v>
      </c>
      <c r="AC52" s="223" t="s">
        <v>494</v>
      </c>
      <c r="AD52" s="225" t="s">
        <v>494</v>
      </c>
      <c r="AE52" s="223">
        <v>3.7770331135745798</v>
      </c>
      <c r="AF52" s="225">
        <v>2.5859143798015101</v>
      </c>
      <c r="AG52" s="223" t="s">
        <v>494</v>
      </c>
      <c r="AH52" s="225" t="s">
        <v>494</v>
      </c>
      <c r="AI52" s="223">
        <v>18.246113948707201</v>
      </c>
      <c r="AJ52" s="225">
        <v>2.7639319122466599</v>
      </c>
      <c r="AK52" s="223">
        <v>33.315934857478901</v>
      </c>
      <c r="AL52" s="225">
        <v>3.0545035909103402</v>
      </c>
      <c r="AM52" s="223" t="s">
        <v>494</v>
      </c>
      <c r="AN52" s="225" t="s">
        <v>494</v>
      </c>
      <c r="AO52" s="223">
        <v>15.0698209087716</v>
      </c>
      <c r="AP52" s="239">
        <v>4.1193824540117197</v>
      </c>
      <c r="AQ52" t="s">
        <v>494</v>
      </c>
      <c r="AR52" t="s">
        <v>494</v>
      </c>
      <c r="AS52">
        <v>12.6405430625663</v>
      </c>
      <c r="AT52">
        <v>2.6067269591009099</v>
      </c>
      <c r="AU52">
        <v>20.424043305079898</v>
      </c>
      <c r="AV52">
        <v>2.8354059302761598</v>
      </c>
      <c r="AW52" t="s">
        <v>494</v>
      </c>
      <c r="AX52" t="s">
        <v>494</v>
      </c>
      <c r="AY52">
        <v>7.7835002425136004</v>
      </c>
      <c r="AZ52">
        <v>3.8515649064696702</v>
      </c>
      <c r="BA52" t="s">
        <v>494</v>
      </c>
      <c r="BB52" t="s">
        <v>494</v>
      </c>
      <c r="BC52">
        <v>18.0423707193554</v>
      </c>
      <c r="BD52">
        <v>2.8433314495956901</v>
      </c>
      <c r="BE52">
        <v>18.593621454731402</v>
      </c>
      <c r="BF52">
        <v>2.6671465535335002</v>
      </c>
      <c r="BG52" t="s">
        <v>494</v>
      </c>
      <c r="BH52" t="s">
        <v>494</v>
      </c>
      <c r="BI52">
        <v>0.55125073537597302</v>
      </c>
      <c r="BJ52">
        <v>3.8984874592956702</v>
      </c>
      <c r="BK52" t="s">
        <v>494</v>
      </c>
      <c r="BL52" t="s">
        <v>494</v>
      </c>
      <c r="BM52">
        <v>24.532143998551099</v>
      </c>
      <c r="BN52">
        <v>3.06982287548015</v>
      </c>
      <c r="BO52">
        <v>34.988772686388998</v>
      </c>
      <c r="BP52">
        <v>3.45511160339891</v>
      </c>
      <c r="BQ52" t="s">
        <v>494</v>
      </c>
      <c r="BR52" t="s">
        <v>494</v>
      </c>
      <c r="BS52">
        <v>10.456628687837799</v>
      </c>
      <c r="BT52">
        <v>4.6218620358858598</v>
      </c>
      <c r="BU52" t="s">
        <v>494</v>
      </c>
      <c r="BV52" t="s">
        <v>494</v>
      </c>
      <c r="BW52">
        <v>3.8015215202426602</v>
      </c>
      <c r="BX52">
        <v>1.5609166184630101</v>
      </c>
      <c r="BY52">
        <v>2.61179759721555</v>
      </c>
      <c r="BZ52">
        <v>1.1727567125134299</v>
      </c>
      <c r="CA52" t="s">
        <v>494</v>
      </c>
      <c r="CB52" t="s">
        <v>494</v>
      </c>
      <c r="CC52">
        <v>-1.1897239230271099</v>
      </c>
      <c r="CD52">
        <v>1.9523880240718801</v>
      </c>
    </row>
    <row r="53" spans="1:82" ht="13" customHeight="1" x14ac:dyDescent="0.25">
      <c r="A53" s="211" t="s">
        <v>657</v>
      </c>
      <c r="B53" s="185">
        <v>2</v>
      </c>
      <c r="C53" s="224" t="s">
        <v>494</v>
      </c>
      <c r="D53" s="226" t="s">
        <v>494</v>
      </c>
      <c r="E53" s="224">
        <v>60.989717425653701</v>
      </c>
      <c r="F53" s="226">
        <v>0.73880278429619906</v>
      </c>
      <c r="G53" s="224">
        <v>63.3407270475141</v>
      </c>
      <c r="H53" s="226">
        <v>0.726297447721303</v>
      </c>
      <c r="I53" s="224" t="s">
        <v>494</v>
      </c>
      <c r="J53" s="226" t="s">
        <v>494</v>
      </c>
      <c r="K53" s="224">
        <v>2.3510096218604399</v>
      </c>
      <c r="L53" s="226">
        <v>1.03602004645195</v>
      </c>
      <c r="M53" s="224" t="s">
        <v>494</v>
      </c>
      <c r="N53" s="226" t="s">
        <v>494</v>
      </c>
      <c r="O53" s="224">
        <v>44.613556310016598</v>
      </c>
      <c r="P53" s="226">
        <v>0.78908718793698795</v>
      </c>
      <c r="Q53" s="224">
        <v>44.260801302593897</v>
      </c>
      <c r="R53" s="226">
        <v>0.75128370043775405</v>
      </c>
      <c r="S53" s="224" t="s">
        <v>494</v>
      </c>
      <c r="T53" s="226" t="s">
        <v>494</v>
      </c>
      <c r="U53" s="224">
        <v>-0.35275500742272897</v>
      </c>
      <c r="V53" s="226">
        <v>1.0895346661349301</v>
      </c>
      <c r="W53" s="224" t="s">
        <v>494</v>
      </c>
      <c r="X53" s="226" t="s">
        <v>494</v>
      </c>
      <c r="Y53" s="224">
        <v>2.1288946058442102</v>
      </c>
      <c r="Z53" s="226">
        <v>0.19062752277025599</v>
      </c>
      <c r="AA53" s="224">
        <v>2.8731677191357901</v>
      </c>
      <c r="AB53" s="226">
        <v>0.26734582358283399</v>
      </c>
      <c r="AC53" s="224" t="s">
        <v>494</v>
      </c>
      <c r="AD53" s="226" t="s">
        <v>494</v>
      </c>
      <c r="AE53" s="224">
        <v>0.84663989001054096</v>
      </c>
      <c r="AF53" s="226">
        <v>0.33713249640639997</v>
      </c>
      <c r="AG53" s="224" t="s">
        <v>494</v>
      </c>
      <c r="AH53" s="226" t="s">
        <v>494</v>
      </c>
      <c r="AI53" s="224">
        <v>15.1131396482482</v>
      </c>
      <c r="AJ53" s="226">
        <v>0.61854978646370196</v>
      </c>
      <c r="AK53" s="224">
        <v>20.299405585129499</v>
      </c>
      <c r="AL53" s="226">
        <v>0.62522519730178405</v>
      </c>
      <c r="AM53" s="224" t="s">
        <v>494</v>
      </c>
      <c r="AN53" s="226" t="s">
        <v>494</v>
      </c>
      <c r="AO53" s="224">
        <v>5.1862659368812398</v>
      </c>
      <c r="AP53" s="242">
        <v>0.87949439206588897</v>
      </c>
      <c r="AQ53" t="s">
        <v>494</v>
      </c>
      <c r="AR53" t="s">
        <v>494</v>
      </c>
      <c r="AS53">
        <v>10.140505353866899</v>
      </c>
      <c r="AT53">
        <v>0.56271639741697799</v>
      </c>
      <c r="AU53">
        <v>8.1433679234620406</v>
      </c>
      <c r="AV53">
        <v>0.44543481083787401</v>
      </c>
      <c r="AW53" t="s">
        <v>494</v>
      </c>
      <c r="AX53" t="s">
        <v>494</v>
      </c>
      <c r="AY53">
        <v>-1.9971374304049101</v>
      </c>
      <c r="AZ53">
        <v>0.71767814138938002</v>
      </c>
      <c r="BA53" t="s">
        <v>494</v>
      </c>
      <c r="BB53" t="s">
        <v>494</v>
      </c>
      <c r="BC53">
        <v>13.689249905464401</v>
      </c>
      <c r="BD53">
        <v>0.46624879565984101</v>
      </c>
      <c r="BE53">
        <v>12.514944579654699</v>
      </c>
      <c r="BF53">
        <v>0.49404246564349202</v>
      </c>
      <c r="BG53" t="s">
        <v>494</v>
      </c>
      <c r="BH53" t="s">
        <v>494</v>
      </c>
      <c r="BI53">
        <v>-1.17430532580969</v>
      </c>
      <c r="BJ53">
        <v>0.67931281256380904</v>
      </c>
      <c r="BK53" t="s">
        <v>494</v>
      </c>
      <c r="BL53" t="s">
        <v>494</v>
      </c>
      <c r="BM53">
        <v>7.9420570596748901</v>
      </c>
      <c r="BN53">
        <v>0.39754751737587901</v>
      </c>
      <c r="BO53">
        <v>8.52644138781835</v>
      </c>
      <c r="BP53">
        <v>0.42385937715042399</v>
      </c>
      <c r="BQ53" t="s">
        <v>494</v>
      </c>
      <c r="BR53" t="s">
        <v>494</v>
      </c>
      <c r="BS53">
        <v>0.58438432814346097</v>
      </c>
      <c r="BT53">
        <v>0.58112029750308203</v>
      </c>
      <c r="BU53" t="s">
        <v>494</v>
      </c>
      <c r="BV53" t="s">
        <v>494</v>
      </c>
      <c r="BW53">
        <v>1.9972708525718099</v>
      </c>
      <c r="BX53">
        <v>0.193356451267684</v>
      </c>
      <c r="BY53">
        <v>2.9085214326264301</v>
      </c>
      <c r="BZ53">
        <v>0.28295575125260403</v>
      </c>
      <c r="CA53" t="s">
        <v>494</v>
      </c>
      <c r="CB53" t="s">
        <v>494</v>
      </c>
      <c r="CC53">
        <v>0.91125058005461801</v>
      </c>
      <c r="CD53">
        <v>0.34271077370540498</v>
      </c>
    </row>
    <row r="54" spans="1:82" ht="13" customHeight="1" x14ac:dyDescent="0.25">
      <c r="A54" s="26" t="s">
        <v>445</v>
      </c>
      <c r="B54" s="184">
        <v>2</v>
      </c>
      <c r="C54" s="223">
        <v>80.261449280295395</v>
      </c>
      <c r="D54" s="225">
        <v>3.8103171477620599</v>
      </c>
      <c r="E54" s="223">
        <v>77.384857569973704</v>
      </c>
      <c r="F54" s="225">
        <v>5.60597150976389</v>
      </c>
      <c r="G54" s="223">
        <v>89.017443638841698</v>
      </c>
      <c r="H54" s="225">
        <v>2.8863870620430601</v>
      </c>
      <c r="I54" s="223">
        <v>8.7559943585462605</v>
      </c>
      <c r="J54" s="225">
        <v>4.78014090152781</v>
      </c>
      <c r="K54" s="223">
        <v>11.632586068867999</v>
      </c>
      <c r="L54" s="225">
        <v>6.3054061598134901</v>
      </c>
      <c r="M54" s="223">
        <v>61.305646892997402</v>
      </c>
      <c r="N54" s="225">
        <v>4.9593758798749299</v>
      </c>
      <c r="O54" s="223">
        <v>57.031416554922501</v>
      </c>
      <c r="P54" s="225">
        <v>5.0884913622140697</v>
      </c>
      <c r="Q54" s="223">
        <v>58.134083295769003</v>
      </c>
      <c r="R54" s="225">
        <v>6.5305263389748998</v>
      </c>
      <c r="S54" s="223">
        <v>-3.1715635972284102</v>
      </c>
      <c r="T54" s="225">
        <v>8.2001941063568804</v>
      </c>
      <c r="U54" s="223">
        <v>1.10266674084656</v>
      </c>
      <c r="V54" s="225">
        <v>8.2789201353420605</v>
      </c>
      <c r="W54" s="223">
        <v>1.7972690074617701</v>
      </c>
      <c r="X54" s="225">
        <v>0.948389576276917</v>
      </c>
      <c r="Y54" s="223">
        <v>9.5203713064962407</v>
      </c>
      <c r="Z54" s="225">
        <v>3.3995963054904101</v>
      </c>
      <c r="AA54" s="223">
        <v>0.689942378236855</v>
      </c>
      <c r="AB54" s="225">
        <v>0.69089164566426098</v>
      </c>
      <c r="AC54" s="223">
        <v>-1.10732662922492</v>
      </c>
      <c r="AD54" s="225">
        <v>1.1733601554677799</v>
      </c>
      <c r="AE54" s="223">
        <v>-8.8304289282593906</v>
      </c>
      <c r="AF54" s="225">
        <v>3.4690901265825702</v>
      </c>
      <c r="AG54" s="223">
        <v>30.390688556428099</v>
      </c>
      <c r="AH54" s="225">
        <v>4.9383714354651298</v>
      </c>
      <c r="AI54" s="223">
        <v>23.305090517065601</v>
      </c>
      <c r="AJ54" s="225">
        <v>4.8992513096840797</v>
      </c>
      <c r="AK54" s="223">
        <v>31.533299188690599</v>
      </c>
      <c r="AL54" s="225">
        <v>5.7712253080949099</v>
      </c>
      <c r="AM54" s="223">
        <v>1.14261063226251</v>
      </c>
      <c r="AN54" s="225">
        <v>7.5956931211979004</v>
      </c>
      <c r="AO54" s="223">
        <v>8.2282086716250102</v>
      </c>
      <c r="AP54" s="239">
        <v>7.57031736139486</v>
      </c>
      <c r="AQ54">
        <v>5.3302567319681904</v>
      </c>
      <c r="AR54">
        <v>2.2905094223675802</v>
      </c>
      <c r="AS54">
        <v>9.6308275366747207</v>
      </c>
      <c r="AT54">
        <v>3.4289207632790299</v>
      </c>
      <c r="AU54">
        <v>11.656040211939001</v>
      </c>
      <c r="AV54">
        <v>3.3824819063857401</v>
      </c>
      <c r="AW54">
        <v>6.3257834799708101</v>
      </c>
      <c r="AX54">
        <v>4.0850480120779</v>
      </c>
      <c r="AY54">
        <v>2.0252126752642798</v>
      </c>
      <c r="AZ54">
        <v>4.8165009548294497</v>
      </c>
      <c r="BA54">
        <v>0.58286511916502703</v>
      </c>
      <c r="BB54">
        <v>0.41924831354174602</v>
      </c>
      <c r="BC54">
        <v>8.1489378069811504</v>
      </c>
      <c r="BD54">
        <v>4.3533949476038796</v>
      </c>
      <c r="BE54">
        <v>1.0545160760341601</v>
      </c>
      <c r="BF54">
        <v>1.05393886964698</v>
      </c>
      <c r="BG54">
        <v>0.471650956869131</v>
      </c>
      <c r="BH54">
        <v>1.1342646469675199</v>
      </c>
      <c r="BI54">
        <v>-7.0944217309469897</v>
      </c>
      <c r="BJ54">
        <v>4.47915558010388</v>
      </c>
      <c r="BK54">
        <v>12.2347503421243</v>
      </c>
      <c r="BL54">
        <v>3.3547526267933701</v>
      </c>
      <c r="BM54">
        <v>10.820758331104701</v>
      </c>
      <c r="BN54">
        <v>3.5380312557302598</v>
      </c>
      <c r="BO54">
        <v>1.2483163521593501</v>
      </c>
      <c r="BP54">
        <v>1.07098371092385</v>
      </c>
      <c r="BQ54">
        <v>-10.986433989964899</v>
      </c>
      <c r="BR54">
        <v>3.5215580779026299</v>
      </c>
      <c r="BS54">
        <v>-9.5724419789453492</v>
      </c>
      <c r="BT54">
        <v>3.69657561475326</v>
      </c>
      <c r="BU54">
        <v>4.1666800951992302</v>
      </c>
      <c r="BV54">
        <v>2.2460487452394</v>
      </c>
      <c r="BW54">
        <v>2.6554112713432101</v>
      </c>
      <c r="BX54">
        <v>1.4569445104260601</v>
      </c>
      <c r="BY54">
        <v>0.89599948520829298</v>
      </c>
      <c r="BZ54">
        <v>0.73311558813583899</v>
      </c>
      <c r="CA54">
        <v>-3.27068060999094</v>
      </c>
      <c r="CB54">
        <v>2.3626665933980702</v>
      </c>
      <c r="CC54">
        <v>-1.7594117861349201</v>
      </c>
      <c r="CD54">
        <v>1.63099533170037</v>
      </c>
    </row>
    <row r="55" spans="1:82" ht="13" customHeight="1" x14ac:dyDescent="0.25">
      <c r="A55" s="26" t="s">
        <v>478</v>
      </c>
      <c r="B55" s="184">
        <v>2</v>
      </c>
      <c r="C55" s="223">
        <v>62.562108683110402</v>
      </c>
      <c r="D55" s="225">
        <v>5.8434818556478296</v>
      </c>
      <c r="E55" s="223">
        <v>57.345470643350403</v>
      </c>
      <c r="F55" s="225">
        <v>0.12652352125317501</v>
      </c>
      <c r="G55" s="223">
        <v>61.614842161211499</v>
      </c>
      <c r="H55" s="225">
        <v>4.1194279449966604</v>
      </c>
      <c r="I55" s="223">
        <v>-0.94726652189888905</v>
      </c>
      <c r="J55" s="225">
        <v>7.1495431176617696</v>
      </c>
      <c r="K55" s="223">
        <v>4.26937151786119</v>
      </c>
      <c r="L55" s="225">
        <v>4.1213704996578198</v>
      </c>
      <c r="M55" s="223">
        <v>55.664658433009599</v>
      </c>
      <c r="N55" s="225">
        <v>6.4066002183603503</v>
      </c>
      <c r="O55" s="223">
        <v>54.089287544773597</v>
      </c>
      <c r="P55" s="225">
        <v>0.129565298804176</v>
      </c>
      <c r="Q55" s="223">
        <v>54.533021708762597</v>
      </c>
      <c r="R55" s="225">
        <v>4.2471208197422303</v>
      </c>
      <c r="S55" s="223">
        <v>-1.1316367242469501</v>
      </c>
      <c r="T55" s="225">
        <v>7.6865181724486202</v>
      </c>
      <c r="U55" s="223">
        <v>0.44373416398907001</v>
      </c>
      <c r="V55" s="225">
        <v>4.2490966597786501</v>
      </c>
      <c r="W55" s="223">
        <v>0.94054179390375603</v>
      </c>
      <c r="X55" s="225">
        <v>0.94631205133643703</v>
      </c>
      <c r="Y55" s="223">
        <v>5.8269681511853702E-2</v>
      </c>
      <c r="Z55" s="225">
        <v>1.4583200811084401E-4</v>
      </c>
      <c r="AA55" s="223">
        <v>1.8176856466973199</v>
      </c>
      <c r="AB55" s="225">
        <v>1.1161305300034601</v>
      </c>
      <c r="AC55" s="223">
        <v>0.87714385279356</v>
      </c>
      <c r="AD55" s="225">
        <v>1.46330238109229</v>
      </c>
      <c r="AE55" s="223">
        <v>1.75941596518546</v>
      </c>
      <c r="AF55" s="225">
        <v>1.1161305395305601</v>
      </c>
      <c r="AG55" s="223">
        <v>50.245652018165899</v>
      </c>
      <c r="AH55" s="225">
        <v>6.3677449516582998</v>
      </c>
      <c r="AI55" s="223">
        <v>38.048964715427999</v>
      </c>
      <c r="AJ55" s="225">
        <v>0.12610329635121401</v>
      </c>
      <c r="AK55" s="223">
        <v>30.741989163917701</v>
      </c>
      <c r="AL55" s="225">
        <v>4.38644880718432</v>
      </c>
      <c r="AM55" s="223">
        <v>-19.503662854248201</v>
      </c>
      <c r="AN55" s="225">
        <v>7.73234174797122</v>
      </c>
      <c r="AO55" s="223">
        <v>-7.3069755515102601</v>
      </c>
      <c r="AP55" s="239">
        <v>4.3882610655474199</v>
      </c>
      <c r="AQ55">
        <v>5.4535401715010998</v>
      </c>
      <c r="AR55">
        <v>2.2865905652156102</v>
      </c>
      <c r="AS55">
        <v>7.5111362035535798</v>
      </c>
      <c r="AT55">
        <v>8.5464324521475898E-2</v>
      </c>
      <c r="AU55">
        <v>10.9264893334113</v>
      </c>
      <c r="AV55">
        <v>2.8066492241339001</v>
      </c>
      <c r="AW55">
        <v>5.47294916191015</v>
      </c>
      <c r="AX55">
        <v>3.6201900889683198</v>
      </c>
      <c r="AY55">
        <v>3.41535312985767</v>
      </c>
      <c r="AZ55">
        <v>2.8079501452300302</v>
      </c>
      <c r="BA55">
        <v>0</v>
      </c>
      <c r="BB55">
        <v>0</v>
      </c>
      <c r="BC55">
        <v>1.32201495197827</v>
      </c>
      <c r="BD55">
        <v>1.1711572588015201E-2</v>
      </c>
      <c r="BE55">
        <v>0.64055966248044505</v>
      </c>
      <c r="BF55">
        <v>0.63925273130082105</v>
      </c>
      <c r="BG55">
        <v>0.64055966248044505</v>
      </c>
      <c r="BH55">
        <v>0.63925273130082105</v>
      </c>
      <c r="BI55">
        <v>-0.68145528949782996</v>
      </c>
      <c r="BJ55">
        <v>0.63936000454207698</v>
      </c>
      <c r="BK55">
        <v>10.048567484921101</v>
      </c>
      <c r="BL55">
        <v>2.9910270159524801</v>
      </c>
      <c r="BM55">
        <v>2.96453716224263</v>
      </c>
      <c r="BN55">
        <v>3.0127376007428E-2</v>
      </c>
      <c r="BO55">
        <v>4.2378111293119503</v>
      </c>
      <c r="BP55">
        <v>1.7329404592674</v>
      </c>
      <c r="BQ55">
        <v>-5.8107563556091897</v>
      </c>
      <c r="BR55">
        <v>3.45677960615419</v>
      </c>
      <c r="BS55">
        <v>1.27327396706933</v>
      </c>
      <c r="BT55">
        <v>1.7332023234899601</v>
      </c>
      <c r="BU55">
        <v>0.62682549969979795</v>
      </c>
      <c r="BV55">
        <v>0.51488648154943795</v>
      </c>
      <c r="BW55">
        <v>5.8160619076221998E-2</v>
      </c>
      <c r="BX55">
        <v>1.4556703383296999E-4</v>
      </c>
      <c r="BY55">
        <v>1.55269853718857</v>
      </c>
      <c r="BZ55">
        <v>1.1508070285248899</v>
      </c>
      <c r="CA55">
        <v>0.92587303748877603</v>
      </c>
      <c r="CB55">
        <v>1.26073982477934</v>
      </c>
      <c r="CC55">
        <v>1.4945379181123499</v>
      </c>
      <c r="CD55">
        <v>1.1508070377313699</v>
      </c>
    </row>
    <row r="56" spans="1:82" ht="13" customHeight="1" x14ac:dyDescent="0.25">
      <c r="A56" s="26" t="s">
        <v>446</v>
      </c>
      <c r="B56" s="184">
        <v>2</v>
      </c>
      <c r="C56" s="223">
        <v>77.271454111882306</v>
      </c>
      <c r="D56" s="225">
        <v>4.3729070031219299</v>
      </c>
      <c r="E56" s="223">
        <v>82.618775056610104</v>
      </c>
      <c r="F56" s="225">
        <v>4.4211663985490697</v>
      </c>
      <c r="G56" s="223">
        <v>76.304103560482901</v>
      </c>
      <c r="H56" s="225">
        <v>6.1866122997503101</v>
      </c>
      <c r="I56" s="223">
        <v>-0.96735055139943404</v>
      </c>
      <c r="J56" s="225">
        <v>7.5760469511068003</v>
      </c>
      <c r="K56" s="223">
        <v>-6.3146714961272297</v>
      </c>
      <c r="L56" s="225">
        <v>7.6040044760034897</v>
      </c>
      <c r="M56" s="223">
        <v>60.004427159086802</v>
      </c>
      <c r="N56" s="225">
        <v>5.22509417231913</v>
      </c>
      <c r="O56" s="223">
        <v>63.331999761561498</v>
      </c>
      <c r="P56" s="225">
        <v>5.3577772985858099</v>
      </c>
      <c r="Q56" s="223">
        <v>64.107304709454596</v>
      </c>
      <c r="R56" s="225">
        <v>7.2698547374409204</v>
      </c>
      <c r="S56" s="223">
        <v>4.1028775503677899</v>
      </c>
      <c r="T56" s="225">
        <v>8.9527871086659694</v>
      </c>
      <c r="U56" s="223">
        <v>0.77530494789301896</v>
      </c>
      <c r="V56" s="225">
        <v>9.0308673716721994</v>
      </c>
      <c r="W56" s="223">
        <v>0</v>
      </c>
      <c r="X56" s="225">
        <v>0</v>
      </c>
      <c r="Y56" s="223">
        <v>0.68012039709718997</v>
      </c>
      <c r="Z56" s="225">
        <v>0.68217706610377205</v>
      </c>
      <c r="AA56" s="223">
        <v>0</v>
      </c>
      <c r="AB56" s="225">
        <v>0</v>
      </c>
      <c r="AC56" s="223">
        <v>0</v>
      </c>
      <c r="AD56" s="225">
        <v>0</v>
      </c>
      <c r="AE56" s="223">
        <v>-0.68012039709718997</v>
      </c>
      <c r="AF56" s="225">
        <v>0.68217706610377205</v>
      </c>
      <c r="AG56" s="223">
        <v>44.508330791030097</v>
      </c>
      <c r="AH56" s="225">
        <v>5.686519679601</v>
      </c>
      <c r="AI56" s="223">
        <v>33.220022873806798</v>
      </c>
      <c r="AJ56" s="225">
        <v>6.9603651728397198</v>
      </c>
      <c r="AK56" s="223">
        <v>41.387882323092803</v>
      </c>
      <c r="AL56" s="225">
        <v>7.0429221159994402</v>
      </c>
      <c r="AM56" s="223">
        <v>-3.1204484679372899</v>
      </c>
      <c r="AN56" s="225">
        <v>9.0520306008388793</v>
      </c>
      <c r="AO56" s="223">
        <v>8.1678594492860608</v>
      </c>
      <c r="AP56" s="239">
        <v>9.9019914800667301</v>
      </c>
      <c r="AQ56">
        <v>3.9815846045187699</v>
      </c>
      <c r="AR56">
        <v>2.03712025258368</v>
      </c>
      <c r="AS56">
        <v>4.5632121825058398</v>
      </c>
      <c r="AT56">
        <v>2.1576868764091999</v>
      </c>
      <c r="AU56">
        <v>8.3448036155747491</v>
      </c>
      <c r="AV56">
        <v>3.95877951824765</v>
      </c>
      <c r="AW56">
        <v>4.3632190110559801</v>
      </c>
      <c r="AX56">
        <v>4.45216735956586</v>
      </c>
      <c r="AY56">
        <v>3.7815914330689102</v>
      </c>
      <c r="AZ56">
        <v>4.5086082032846404</v>
      </c>
      <c r="BA56">
        <v>1.2421405989260701</v>
      </c>
      <c r="BB56">
        <v>1.0971640902447299</v>
      </c>
      <c r="BC56">
        <v>1.6851909080799901</v>
      </c>
      <c r="BD56">
        <v>1.00652590828751</v>
      </c>
      <c r="BE56">
        <v>5.4628185157653997</v>
      </c>
      <c r="BF56">
        <v>4.02847845961419</v>
      </c>
      <c r="BG56">
        <v>4.22067791683933</v>
      </c>
      <c r="BH56">
        <v>4.1752134963972898</v>
      </c>
      <c r="BI56">
        <v>3.7776276076854098</v>
      </c>
      <c r="BJ56">
        <v>4.15231659482144</v>
      </c>
      <c r="BK56">
        <v>4.9467872794160499</v>
      </c>
      <c r="BL56">
        <v>2.19718148603059</v>
      </c>
      <c r="BM56">
        <v>4.8048181657370002</v>
      </c>
      <c r="BN56">
        <v>2.25064804971902</v>
      </c>
      <c r="BO56">
        <v>3.9633772836210999</v>
      </c>
      <c r="BP56">
        <v>3.7381235618446298</v>
      </c>
      <c r="BQ56">
        <v>-0.98340999579495003</v>
      </c>
      <c r="BR56">
        <v>4.33603208546403</v>
      </c>
      <c r="BS56">
        <v>-0.84144088211589796</v>
      </c>
      <c r="BT56">
        <v>4.3633684702672104</v>
      </c>
      <c r="BU56">
        <v>3.2636638730141199</v>
      </c>
      <c r="BV56">
        <v>1.74117235628121</v>
      </c>
      <c r="BW56">
        <v>2.3627074574378799</v>
      </c>
      <c r="BX56">
        <v>1.2388015309849301</v>
      </c>
      <c r="BY56">
        <v>20.642539439555701</v>
      </c>
      <c r="BZ56">
        <v>6.5176007008148602</v>
      </c>
      <c r="CA56">
        <v>17.378875566541598</v>
      </c>
      <c r="CB56">
        <v>6.7461692885325801</v>
      </c>
      <c r="CC56">
        <v>18.279831982117798</v>
      </c>
      <c r="CD56">
        <v>6.6342858039455104</v>
      </c>
    </row>
    <row r="57" spans="1:82" ht="13" customHeight="1" x14ac:dyDescent="0.25">
      <c r="A57" s="26" t="s">
        <v>447</v>
      </c>
      <c r="B57" s="184">
        <v>2</v>
      </c>
      <c r="C57" s="223">
        <v>77.267233184408596</v>
      </c>
      <c r="D57" s="225">
        <v>3.5802981260518698</v>
      </c>
      <c r="E57" s="223">
        <v>67.679154711524504</v>
      </c>
      <c r="F57" s="225">
        <v>4.1800524068360199</v>
      </c>
      <c r="G57" s="223">
        <v>81.164388465066693</v>
      </c>
      <c r="H57" s="225">
        <v>4.8890076203837598</v>
      </c>
      <c r="I57" s="223">
        <v>3.8971552806580498</v>
      </c>
      <c r="J57" s="225">
        <v>6.0597797141134597</v>
      </c>
      <c r="K57" s="223">
        <v>13.4852337535422</v>
      </c>
      <c r="L57" s="225">
        <v>6.4323583261558204</v>
      </c>
      <c r="M57" s="223">
        <v>63.215562864374498</v>
      </c>
      <c r="N57" s="225">
        <v>3.95812677854697</v>
      </c>
      <c r="O57" s="223">
        <v>52.935953002131903</v>
      </c>
      <c r="P57" s="225">
        <v>4.3381023257420797</v>
      </c>
      <c r="Q57" s="223">
        <v>58.711837851626697</v>
      </c>
      <c r="R57" s="225">
        <v>6.3515976534720302</v>
      </c>
      <c r="S57" s="223">
        <v>-4.5037250127478901</v>
      </c>
      <c r="T57" s="225">
        <v>7.48395352381627</v>
      </c>
      <c r="U57" s="223">
        <v>5.7758848494947701</v>
      </c>
      <c r="V57" s="225">
        <v>7.69167891556845</v>
      </c>
      <c r="W57" s="223">
        <v>6.0219914308598597</v>
      </c>
      <c r="X57" s="225">
        <v>1.89370430432016</v>
      </c>
      <c r="Y57" s="223">
        <v>2.7824871810992402</v>
      </c>
      <c r="Z57" s="225">
        <v>1.0617855262154201</v>
      </c>
      <c r="AA57" s="223">
        <v>1.5512515290776501</v>
      </c>
      <c r="AB57" s="225">
        <v>1.5365460322706099</v>
      </c>
      <c r="AC57" s="223">
        <v>-4.4707399017822098</v>
      </c>
      <c r="AD57" s="225">
        <v>2.4386655575308498</v>
      </c>
      <c r="AE57" s="223">
        <v>-1.2312356520215999</v>
      </c>
      <c r="AF57" s="225">
        <v>1.8677157741388599</v>
      </c>
      <c r="AG57" s="223">
        <v>53.334999607417799</v>
      </c>
      <c r="AH57" s="225">
        <v>3.8927175353608501</v>
      </c>
      <c r="AI57" s="223">
        <v>30.900031037801199</v>
      </c>
      <c r="AJ57" s="225">
        <v>3.7181272974855299</v>
      </c>
      <c r="AK57" s="223">
        <v>36.3308105385061</v>
      </c>
      <c r="AL57" s="225">
        <v>6.0777375656313399</v>
      </c>
      <c r="AM57" s="223">
        <v>-17.004189068911799</v>
      </c>
      <c r="AN57" s="225">
        <v>7.2174887410228896</v>
      </c>
      <c r="AO57" s="223">
        <v>5.4307795007048503</v>
      </c>
      <c r="AP57" s="239">
        <v>7.1248413678476696</v>
      </c>
      <c r="AQ57">
        <v>9.0845795755247494</v>
      </c>
      <c r="AR57">
        <v>2.29252674336202</v>
      </c>
      <c r="AS57">
        <v>6.9105510414373903</v>
      </c>
      <c r="AT57">
        <v>2.1899532370180301</v>
      </c>
      <c r="AU57">
        <v>5.9580453286972999</v>
      </c>
      <c r="AV57">
        <v>2.97235222583349</v>
      </c>
      <c r="AW57">
        <v>-3.12653424682745</v>
      </c>
      <c r="AX57">
        <v>3.7537390190911499</v>
      </c>
      <c r="AY57">
        <v>-0.95250571274009699</v>
      </c>
      <c r="AZ57">
        <v>3.69198766719812</v>
      </c>
      <c r="BA57">
        <v>2.2659792255949101</v>
      </c>
      <c r="BB57">
        <v>1.31294777729496</v>
      </c>
      <c r="BC57">
        <v>2.8482214511875399</v>
      </c>
      <c r="BD57">
        <v>1.3808334161100999</v>
      </c>
      <c r="BE57">
        <v>2.5056766069107401</v>
      </c>
      <c r="BF57">
        <v>2.4884524453457</v>
      </c>
      <c r="BG57">
        <v>0.23969738131582899</v>
      </c>
      <c r="BH57">
        <v>2.8135791154063501</v>
      </c>
      <c r="BI57">
        <v>-0.34254484427679399</v>
      </c>
      <c r="BJ57">
        <v>2.8458911602155998</v>
      </c>
      <c r="BK57">
        <v>10.5721848222154</v>
      </c>
      <c r="BL57">
        <v>2.43620043684564</v>
      </c>
      <c r="BM57">
        <v>4.7698512765221102</v>
      </c>
      <c r="BN57">
        <v>1.96834656600381</v>
      </c>
      <c r="BO57">
        <v>1.0729497650951001</v>
      </c>
      <c r="BP57">
        <v>1.06804939644078</v>
      </c>
      <c r="BQ57">
        <v>-9.4992350571203499</v>
      </c>
      <c r="BR57">
        <v>2.6600379850153302</v>
      </c>
      <c r="BS57">
        <v>-3.6969015114270101</v>
      </c>
      <c r="BT57">
        <v>2.2394458504586598</v>
      </c>
      <c r="BU57">
        <v>2.0786697278228501</v>
      </c>
      <c r="BV57">
        <v>1.0883911301320199</v>
      </c>
      <c r="BW57">
        <v>0.39931525211007501</v>
      </c>
      <c r="BX57">
        <v>0.39950666668290502</v>
      </c>
      <c r="BY57">
        <v>0</v>
      </c>
      <c r="BZ57">
        <v>0</v>
      </c>
      <c r="CA57">
        <v>-2.0786697278228501</v>
      </c>
      <c r="CB57">
        <v>1.0883911301320199</v>
      </c>
      <c r="CC57">
        <v>-0.39931525211007501</v>
      </c>
      <c r="CD57">
        <v>0.39950666668290502</v>
      </c>
    </row>
    <row r="58" spans="1:82" ht="13" customHeight="1" x14ac:dyDescent="0.25">
      <c r="A58" s="27" t="s">
        <v>448</v>
      </c>
      <c r="B58" s="200">
        <v>2</v>
      </c>
      <c r="C58" s="233">
        <v>48.929758714708399</v>
      </c>
      <c r="D58" s="234">
        <v>7.6645592374556299</v>
      </c>
      <c r="E58" s="233">
        <v>55.107246379227597</v>
      </c>
      <c r="F58" s="234">
        <v>4.3836937925000496</v>
      </c>
      <c r="G58" s="233">
        <v>55.513497723876</v>
      </c>
      <c r="H58" s="234">
        <v>6.2807803983643602</v>
      </c>
      <c r="I58" s="233">
        <v>6.5837390091675596</v>
      </c>
      <c r="J58" s="234">
        <v>9.9092719569575092</v>
      </c>
      <c r="K58" s="233">
        <v>0.406251344648418</v>
      </c>
      <c r="L58" s="234">
        <v>7.6593063444989298</v>
      </c>
      <c r="M58" s="233">
        <v>14.5419835997</v>
      </c>
      <c r="N58" s="234">
        <v>4.7709044311287201</v>
      </c>
      <c r="O58" s="233">
        <v>16.405582918402899</v>
      </c>
      <c r="P58" s="234">
        <v>3.5575323777346699</v>
      </c>
      <c r="Q58" s="233">
        <v>13.264267385976201</v>
      </c>
      <c r="R58" s="234">
        <v>4.4382740330992902</v>
      </c>
      <c r="S58" s="233">
        <v>-1.27771621372383</v>
      </c>
      <c r="T58" s="234">
        <v>6.5161188973074404</v>
      </c>
      <c r="U58" s="233">
        <v>-3.1413155324267099</v>
      </c>
      <c r="V58" s="234">
        <v>5.68808517969922</v>
      </c>
      <c r="W58" s="233">
        <v>1.0463629807914401</v>
      </c>
      <c r="X58" s="234">
        <v>1.0517945530164701</v>
      </c>
      <c r="Y58" s="233">
        <v>0.77996647455143697</v>
      </c>
      <c r="Z58" s="234">
        <v>0.78309803371930697</v>
      </c>
      <c r="AA58" s="233">
        <v>1.2464724232312201</v>
      </c>
      <c r="AB58" s="234">
        <v>1.2602466490474999</v>
      </c>
      <c r="AC58" s="233">
        <v>0.20010944243977699</v>
      </c>
      <c r="AD58" s="234">
        <v>1.64149121173114</v>
      </c>
      <c r="AE58" s="233">
        <v>0.46650594867978101</v>
      </c>
      <c r="AF58" s="234">
        <v>1.4837331791297601</v>
      </c>
      <c r="AG58" s="233">
        <v>10.5476271183104</v>
      </c>
      <c r="AH58" s="234">
        <v>4.4929581545037598</v>
      </c>
      <c r="AI58" s="233">
        <v>18.518147798003699</v>
      </c>
      <c r="AJ58" s="234">
        <v>3.30263099661444</v>
      </c>
      <c r="AK58" s="233">
        <v>7.9013878636430404</v>
      </c>
      <c r="AL58" s="234">
        <v>3.2890121471932998</v>
      </c>
      <c r="AM58" s="233">
        <v>-2.6462392546673499</v>
      </c>
      <c r="AN58" s="234">
        <v>5.5681481555816097</v>
      </c>
      <c r="AO58" s="233">
        <v>-10.6167599343606</v>
      </c>
      <c r="AP58" s="243">
        <v>4.6610055142837599</v>
      </c>
      <c r="AQ58">
        <v>4.8846147455337201</v>
      </c>
      <c r="AR58">
        <v>3.05238240815688</v>
      </c>
      <c r="AS58">
        <v>7.7162521075911501</v>
      </c>
      <c r="AT58">
        <v>2.45874853383736</v>
      </c>
      <c r="AU58">
        <v>4.7405686955509996</v>
      </c>
      <c r="AV58">
        <v>2.8058783941896399</v>
      </c>
      <c r="AW58">
        <v>-0.144046049982723</v>
      </c>
      <c r="AX58">
        <v>4.1460815149494801</v>
      </c>
      <c r="AY58">
        <v>-2.9756834120401501</v>
      </c>
      <c r="AZ58">
        <v>3.7307369132153498</v>
      </c>
      <c r="BA58">
        <v>0</v>
      </c>
      <c r="BB58">
        <v>0</v>
      </c>
      <c r="BC58">
        <v>0.51788324387768803</v>
      </c>
      <c r="BD58">
        <v>0.516355427774152</v>
      </c>
      <c r="BE58">
        <v>1.2464724232312201</v>
      </c>
      <c r="BF58">
        <v>1.2602466490474999</v>
      </c>
      <c r="BG58">
        <v>1.2464724232312201</v>
      </c>
      <c r="BH58">
        <v>1.2602466490474999</v>
      </c>
      <c r="BI58">
        <v>0.72858917935353096</v>
      </c>
      <c r="BJ58">
        <v>1.3619267763823699</v>
      </c>
      <c r="BK58">
        <v>1.8549154551915099</v>
      </c>
      <c r="BL58">
        <v>1.33050694380322</v>
      </c>
      <c r="BM58">
        <v>1.520345618506</v>
      </c>
      <c r="BN58">
        <v>1.07312320870918</v>
      </c>
      <c r="BO58">
        <v>1.2464724232312201</v>
      </c>
      <c r="BP58">
        <v>1.2602466490474999</v>
      </c>
      <c r="BQ58">
        <v>-0.60844303196029303</v>
      </c>
      <c r="BR58">
        <v>1.83261298258635</v>
      </c>
      <c r="BS58">
        <v>-0.27387319527478399</v>
      </c>
      <c r="BT58">
        <v>1.65523866481717</v>
      </c>
      <c r="BU58">
        <v>2.0110434812762601</v>
      </c>
      <c r="BV58">
        <v>1.26583332522394</v>
      </c>
      <c r="BW58">
        <v>0.61545635617660399</v>
      </c>
      <c r="BX58">
        <v>0.61744831589806404</v>
      </c>
      <c r="BY58">
        <v>1.2464724232312201</v>
      </c>
      <c r="BZ58">
        <v>1.2602466490474999</v>
      </c>
      <c r="CA58">
        <v>-0.764571058045037</v>
      </c>
      <c r="CB58">
        <v>1.7862126479461899</v>
      </c>
      <c r="CC58">
        <v>0.63101606705461499</v>
      </c>
      <c r="CD58">
        <v>1.4033759436590101</v>
      </c>
    </row>
    <row r="59" spans="1:82" ht="13" customHeight="1" x14ac:dyDescent="0.25">
      <c r="A59" s="237"/>
      <c r="B59" s="227"/>
      <c r="C59" s="228" t="s">
        <v>2268</v>
      </c>
      <c r="D59" s="229" t="s">
        <v>2269</v>
      </c>
      <c r="E59" s="228" t="s">
        <v>2270</v>
      </c>
      <c r="F59" s="229" t="s">
        <v>2271</v>
      </c>
      <c r="G59" s="228" t="s">
        <v>2248</v>
      </c>
      <c r="H59" s="229" t="s">
        <v>2249</v>
      </c>
      <c r="I59" s="228" t="s">
        <v>2272</v>
      </c>
      <c r="J59" s="229" t="s">
        <v>2273</v>
      </c>
      <c r="K59" s="228" t="s">
        <v>2274</v>
      </c>
      <c r="L59" s="229" t="s">
        <v>2275</v>
      </c>
      <c r="M59" s="228" t="s">
        <v>2276</v>
      </c>
      <c r="N59" s="229" t="s">
        <v>2277</v>
      </c>
      <c r="O59" s="228" t="s">
        <v>2278</v>
      </c>
      <c r="P59" s="229" t="s">
        <v>2279</v>
      </c>
      <c r="Q59" s="228" t="s">
        <v>2250</v>
      </c>
      <c r="R59" s="229" t="s">
        <v>2251</v>
      </c>
      <c r="S59" s="228" t="s">
        <v>2280</v>
      </c>
      <c r="T59" s="229" t="s">
        <v>2281</v>
      </c>
      <c r="U59" s="228" t="s">
        <v>2282</v>
      </c>
      <c r="V59" s="229" t="s">
        <v>2283</v>
      </c>
      <c r="W59" s="228" t="s">
        <v>2284</v>
      </c>
      <c r="X59" s="229" t="s">
        <v>2285</v>
      </c>
      <c r="Y59" s="228" t="s">
        <v>2286</v>
      </c>
      <c r="Z59" s="229" t="s">
        <v>2287</v>
      </c>
      <c r="AA59" s="228" t="s">
        <v>2252</v>
      </c>
      <c r="AB59" s="229" t="s">
        <v>2253</v>
      </c>
      <c r="AC59" s="228" t="s">
        <v>2288</v>
      </c>
      <c r="AD59" s="229" t="s">
        <v>2289</v>
      </c>
      <c r="AE59" s="228" t="s">
        <v>2290</v>
      </c>
      <c r="AF59" s="229" t="s">
        <v>2291</v>
      </c>
      <c r="AG59" s="228" t="s">
        <v>2292</v>
      </c>
      <c r="AH59" s="229" t="s">
        <v>2293</v>
      </c>
      <c r="AI59" s="228" t="s">
        <v>2294</v>
      </c>
      <c r="AJ59" s="229" t="s">
        <v>2295</v>
      </c>
      <c r="AK59" s="228" t="s">
        <v>2254</v>
      </c>
      <c r="AL59" s="229" t="s">
        <v>2255</v>
      </c>
      <c r="AM59" s="228" t="s">
        <v>2296</v>
      </c>
      <c r="AN59" s="229" t="s">
        <v>2297</v>
      </c>
      <c r="AO59" s="228" t="s">
        <v>2298</v>
      </c>
      <c r="AP59" s="240" t="s">
        <v>2299</v>
      </c>
      <c r="AQ59" t="s">
        <v>2300</v>
      </c>
      <c r="AR59" t="s">
        <v>2301</v>
      </c>
      <c r="AS59" t="s">
        <v>2302</v>
      </c>
      <c r="AT59" t="s">
        <v>2303</v>
      </c>
      <c r="AU59" t="s">
        <v>2256</v>
      </c>
      <c r="AV59" t="s">
        <v>2257</v>
      </c>
      <c r="AW59" t="s">
        <v>2304</v>
      </c>
      <c r="AX59" t="s">
        <v>2305</v>
      </c>
      <c r="AY59" t="s">
        <v>2306</v>
      </c>
      <c r="AZ59" t="s">
        <v>2307</v>
      </c>
      <c r="BA59" t="s">
        <v>2308</v>
      </c>
      <c r="BB59" t="s">
        <v>2309</v>
      </c>
      <c r="BC59" t="s">
        <v>2310</v>
      </c>
      <c r="BD59" t="s">
        <v>2311</v>
      </c>
      <c r="BE59" t="s">
        <v>2258</v>
      </c>
      <c r="BF59" t="s">
        <v>2259</v>
      </c>
      <c r="BG59" t="s">
        <v>2312</v>
      </c>
      <c r="BH59" t="s">
        <v>2313</v>
      </c>
      <c r="BI59" t="s">
        <v>2314</v>
      </c>
      <c r="BJ59" t="s">
        <v>2315</v>
      </c>
      <c r="BK59" t="s">
        <v>2316</v>
      </c>
      <c r="BL59" t="s">
        <v>2317</v>
      </c>
      <c r="BM59" t="s">
        <v>2318</v>
      </c>
      <c r="BN59" t="s">
        <v>2319</v>
      </c>
      <c r="BO59" t="s">
        <v>2260</v>
      </c>
      <c r="BP59" t="s">
        <v>2261</v>
      </c>
      <c r="BQ59" t="s">
        <v>2320</v>
      </c>
      <c r="BR59" t="s">
        <v>2321</v>
      </c>
      <c r="BS59" t="s">
        <v>2322</v>
      </c>
      <c r="BT59" t="s">
        <v>2323</v>
      </c>
      <c r="BU59" t="s">
        <v>2324</v>
      </c>
      <c r="BV59" t="s">
        <v>2325</v>
      </c>
      <c r="BW59" t="s">
        <v>2326</v>
      </c>
      <c r="BX59" t="s">
        <v>2327</v>
      </c>
      <c r="BY59" t="s">
        <v>2262</v>
      </c>
      <c r="BZ59" t="s">
        <v>2263</v>
      </c>
      <c r="CA59" t="s">
        <v>2328</v>
      </c>
      <c r="CB59" t="s">
        <v>2329</v>
      </c>
      <c r="CC59" t="s">
        <v>2330</v>
      </c>
      <c r="CD59" t="s">
        <v>2331</v>
      </c>
    </row>
    <row r="60" spans="1:82" ht="13" customHeight="1" x14ac:dyDescent="0.25">
      <c r="A60" s="26" t="s">
        <v>410</v>
      </c>
      <c r="B60" s="188">
        <v>1</v>
      </c>
      <c r="C60" s="223" t="s">
        <v>494</v>
      </c>
      <c r="D60" s="225" t="s">
        <v>494</v>
      </c>
      <c r="E60" s="223">
        <v>28.568179814232199</v>
      </c>
      <c r="F60" s="225">
        <v>3.5590323730325899</v>
      </c>
      <c r="G60" s="223">
        <v>24.0062642637658</v>
      </c>
      <c r="H60" s="225">
        <v>3.0467657463456499</v>
      </c>
      <c r="I60" s="223" t="s">
        <v>494</v>
      </c>
      <c r="J60" s="225" t="s">
        <v>494</v>
      </c>
      <c r="K60" s="223">
        <v>-4.56191555046638</v>
      </c>
      <c r="L60" s="225">
        <v>4.6850285960065596</v>
      </c>
      <c r="M60" s="223" t="s">
        <v>494</v>
      </c>
      <c r="N60" s="225" t="s">
        <v>494</v>
      </c>
      <c r="O60" s="223">
        <v>13.574193528757</v>
      </c>
      <c r="P60" s="225">
        <v>2.67355521345364</v>
      </c>
      <c r="Q60" s="223">
        <v>11.239635556756101</v>
      </c>
      <c r="R60" s="225">
        <v>2.31280010624877</v>
      </c>
      <c r="S60" s="223" t="s">
        <v>494</v>
      </c>
      <c r="T60" s="225" t="s">
        <v>494</v>
      </c>
      <c r="U60" s="223">
        <v>-2.3345579720008498</v>
      </c>
      <c r="V60" s="225">
        <v>3.5351013862192802</v>
      </c>
      <c r="W60" s="223" t="s">
        <v>494</v>
      </c>
      <c r="X60" s="225" t="s">
        <v>494</v>
      </c>
      <c r="Y60" s="223">
        <v>0</v>
      </c>
      <c r="Z60" s="225">
        <v>0</v>
      </c>
      <c r="AA60" s="223">
        <v>0.25851564239305602</v>
      </c>
      <c r="AB60" s="225">
        <v>0.25884397086417299</v>
      </c>
      <c r="AC60" s="223" t="s">
        <v>494</v>
      </c>
      <c r="AD60" s="225" t="s">
        <v>494</v>
      </c>
      <c r="AE60" s="223">
        <v>0.25851564239305602</v>
      </c>
      <c r="AF60" s="225">
        <v>0.25884397086417299</v>
      </c>
      <c r="AG60" s="223" t="s">
        <v>494</v>
      </c>
      <c r="AH60" s="225" t="s">
        <v>494</v>
      </c>
      <c r="AI60" s="223">
        <v>8.6533754563190506</v>
      </c>
      <c r="AJ60" s="225">
        <v>2.39702604190997</v>
      </c>
      <c r="AK60" s="223">
        <v>2.9879239628737602</v>
      </c>
      <c r="AL60" s="225">
        <v>1.1269664690212899</v>
      </c>
      <c r="AM60" s="223" t="s">
        <v>494</v>
      </c>
      <c r="AN60" s="225" t="s">
        <v>494</v>
      </c>
      <c r="AO60" s="223">
        <v>-5.66545149344529</v>
      </c>
      <c r="AP60" s="239">
        <v>2.64873314395635</v>
      </c>
      <c r="AQ60" t="s">
        <v>494</v>
      </c>
      <c r="AR60" t="s">
        <v>494</v>
      </c>
      <c r="AS60">
        <v>0.864393829629031</v>
      </c>
      <c r="AT60">
        <v>0.86233525166894498</v>
      </c>
      <c r="AU60">
        <v>0.53227451415646798</v>
      </c>
      <c r="AV60">
        <v>0.37723136245377298</v>
      </c>
      <c r="AW60" t="s">
        <v>494</v>
      </c>
      <c r="AX60" t="s">
        <v>494</v>
      </c>
      <c r="AY60">
        <v>-0.33211931547256301</v>
      </c>
      <c r="AZ60">
        <v>0.941236201540119</v>
      </c>
      <c r="BA60" t="s">
        <v>494</v>
      </c>
      <c r="BB60" t="s">
        <v>494</v>
      </c>
      <c r="BC60">
        <v>0.57423817279142997</v>
      </c>
      <c r="BD60">
        <v>0.57445627339169203</v>
      </c>
      <c r="BE60">
        <v>1.17962721289339</v>
      </c>
      <c r="BF60">
        <v>0.91530602795532201</v>
      </c>
      <c r="BG60" t="s">
        <v>494</v>
      </c>
      <c r="BH60" t="s">
        <v>494</v>
      </c>
      <c r="BI60">
        <v>0.60538904010195704</v>
      </c>
      <c r="BJ60">
        <v>1.08064107586674</v>
      </c>
      <c r="BK60" t="s">
        <v>494</v>
      </c>
      <c r="BL60" t="s">
        <v>494</v>
      </c>
      <c r="BM60">
        <v>4.03583868260261</v>
      </c>
      <c r="BN60">
        <v>1.8774655796908299</v>
      </c>
      <c r="BO60">
        <v>2.3606221017192999</v>
      </c>
      <c r="BP60">
        <v>0.95484475285246695</v>
      </c>
      <c r="BQ60" t="s">
        <v>494</v>
      </c>
      <c r="BR60" t="s">
        <v>494</v>
      </c>
      <c r="BS60">
        <v>-1.6752165808833099</v>
      </c>
      <c r="BT60">
        <v>2.1063251185355298</v>
      </c>
      <c r="BU60" t="s">
        <v>494</v>
      </c>
      <c r="BV60" t="s">
        <v>494</v>
      </c>
      <c r="BW60">
        <v>0</v>
      </c>
      <c r="BX60">
        <v>0</v>
      </c>
      <c r="BY60">
        <v>0</v>
      </c>
      <c r="BZ60">
        <v>0</v>
      </c>
      <c r="CA60" t="s">
        <v>494</v>
      </c>
      <c r="CB60" t="s">
        <v>494</v>
      </c>
      <c r="CC60">
        <v>0</v>
      </c>
      <c r="CD60">
        <v>0</v>
      </c>
    </row>
    <row r="61" spans="1:82" ht="13" customHeight="1" x14ac:dyDescent="0.25">
      <c r="A61" s="26" t="s">
        <v>415</v>
      </c>
      <c r="B61" s="188">
        <v>1</v>
      </c>
      <c r="C61" s="223" t="s">
        <v>494</v>
      </c>
      <c r="D61" s="225" t="s">
        <v>494</v>
      </c>
      <c r="E61" s="223">
        <v>34.360979499436901</v>
      </c>
      <c r="F61" s="225">
        <v>0.20578050009450799</v>
      </c>
      <c r="G61" s="223">
        <v>30.526453176838899</v>
      </c>
      <c r="H61" s="225">
        <v>3.4504193506529002</v>
      </c>
      <c r="I61" s="223" t="s">
        <v>494</v>
      </c>
      <c r="J61" s="225" t="s">
        <v>494</v>
      </c>
      <c r="K61" s="223">
        <v>-3.83452632259795</v>
      </c>
      <c r="L61" s="225">
        <v>3.4565502035380802</v>
      </c>
      <c r="M61" s="223" t="s">
        <v>494</v>
      </c>
      <c r="N61" s="225" t="s">
        <v>494</v>
      </c>
      <c r="O61" s="223">
        <v>27.875188829319399</v>
      </c>
      <c r="P61" s="225">
        <v>0.218668877077594</v>
      </c>
      <c r="Q61" s="223">
        <v>20.653316223515301</v>
      </c>
      <c r="R61" s="225">
        <v>3.1188093361989702</v>
      </c>
      <c r="S61" s="223" t="s">
        <v>494</v>
      </c>
      <c r="T61" s="225" t="s">
        <v>494</v>
      </c>
      <c r="U61" s="223">
        <v>-7.2218726058040996</v>
      </c>
      <c r="V61" s="225">
        <v>3.1264656968155302</v>
      </c>
      <c r="W61" s="223" t="s">
        <v>494</v>
      </c>
      <c r="X61" s="225" t="s">
        <v>494</v>
      </c>
      <c r="Y61" s="223">
        <v>1.58547209445531</v>
      </c>
      <c r="Z61" s="225">
        <v>4.6219465952585401E-2</v>
      </c>
      <c r="AA61" s="223">
        <v>1.0004313245231999</v>
      </c>
      <c r="AB61" s="225">
        <v>0.70518213326863999</v>
      </c>
      <c r="AC61" s="223" t="s">
        <v>494</v>
      </c>
      <c r="AD61" s="225" t="s">
        <v>494</v>
      </c>
      <c r="AE61" s="223">
        <v>-0.58504076993210896</v>
      </c>
      <c r="AF61" s="225">
        <v>0.70669518189545599</v>
      </c>
      <c r="AG61" s="223" t="s">
        <v>494</v>
      </c>
      <c r="AH61" s="225" t="s">
        <v>494</v>
      </c>
      <c r="AI61" s="223">
        <v>8.7927354280803396</v>
      </c>
      <c r="AJ61" s="225">
        <v>0.13657146303312101</v>
      </c>
      <c r="AK61" s="223">
        <v>9.4079894934699002</v>
      </c>
      <c r="AL61" s="225">
        <v>2.07832905428014</v>
      </c>
      <c r="AM61" s="223" t="s">
        <v>494</v>
      </c>
      <c r="AN61" s="225" t="s">
        <v>494</v>
      </c>
      <c r="AO61" s="223">
        <v>0.61525406538956595</v>
      </c>
      <c r="AP61" s="239">
        <v>2.0828114226640801</v>
      </c>
      <c r="AQ61" t="s">
        <v>494</v>
      </c>
      <c r="AR61" t="s">
        <v>494</v>
      </c>
      <c r="AS61">
        <v>3.38977398900919</v>
      </c>
      <c r="AT61">
        <v>7.9924111278856499E-2</v>
      </c>
      <c r="AU61">
        <v>1.6575733940564299</v>
      </c>
      <c r="AV61">
        <v>0.84044479065904598</v>
      </c>
      <c r="AW61" t="s">
        <v>494</v>
      </c>
      <c r="AX61" t="s">
        <v>494</v>
      </c>
      <c r="AY61">
        <v>-1.7322005949527599</v>
      </c>
      <c r="AZ61">
        <v>0.84423652474270605</v>
      </c>
      <c r="BA61" t="s">
        <v>494</v>
      </c>
      <c r="BB61" t="s">
        <v>494</v>
      </c>
      <c r="BC61">
        <v>3.0205971364514101</v>
      </c>
      <c r="BD61">
        <v>6.8566292339865498E-2</v>
      </c>
      <c r="BE61">
        <v>5.5091743444555901</v>
      </c>
      <c r="BF61">
        <v>1.8142766991824499</v>
      </c>
      <c r="BG61" t="s">
        <v>494</v>
      </c>
      <c r="BH61" t="s">
        <v>494</v>
      </c>
      <c r="BI61">
        <v>2.4885772080041799</v>
      </c>
      <c r="BJ61">
        <v>1.8155718872139499</v>
      </c>
      <c r="BK61" t="s">
        <v>494</v>
      </c>
      <c r="BL61" t="s">
        <v>494</v>
      </c>
      <c r="BM61">
        <v>2.6310231051687398</v>
      </c>
      <c r="BN61">
        <v>6.4778222787011397E-2</v>
      </c>
      <c r="BO61">
        <v>1.3298817640879601</v>
      </c>
      <c r="BP61">
        <v>0.77836422613342904</v>
      </c>
      <c r="BQ61" t="s">
        <v>494</v>
      </c>
      <c r="BR61" t="s">
        <v>494</v>
      </c>
      <c r="BS61">
        <v>-1.3011413410807799</v>
      </c>
      <c r="BT61">
        <v>0.78105511116164805</v>
      </c>
      <c r="BU61" t="s">
        <v>494</v>
      </c>
      <c r="BV61" t="s">
        <v>494</v>
      </c>
      <c r="BW61">
        <v>0.69663243612372905</v>
      </c>
      <c r="BX61">
        <v>4.6128415740361903E-2</v>
      </c>
      <c r="BY61">
        <v>0.93038228696868197</v>
      </c>
      <c r="BZ61">
        <v>0.65943340470091005</v>
      </c>
      <c r="CA61" t="s">
        <v>494</v>
      </c>
      <c r="CB61" t="s">
        <v>494</v>
      </c>
      <c r="CC61">
        <v>0.233749850844954</v>
      </c>
      <c r="CD61">
        <v>0.66104481389248504</v>
      </c>
    </row>
    <row r="62" spans="1:82" ht="13" customHeight="1" x14ac:dyDescent="0.25">
      <c r="A62" s="26" t="s">
        <v>417</v>
      </c>
      <c r="B62" s="188">
        <v>1</v>
      </c>
      <c r="C62" s="223" t="s">
        <v>494</v>
      </c>
      <c r="D62" s="225" t="s">
        <v>494</v>
      </c>
      <c r="E62" s="223">
        <v>60.785489168844997</v>
      </c>
      <c r="F62" s="225">
        <v>0.222610307223153</v>
      </c>
      <c r="G62" s="223">
        <v>41.576115591499601</v>
      </c>
      <c r="H62" s="225">
        <v>4.0963171147103496</v>
      </c>
      <c r="I62" s="223" t="s">
        <v>494</v>
      </c>
      <c r="J62" s="225" t="s">
        <v>494</v>
      </c>
      <c r="K62" s="223">
        <v>-19.209373577345399</v>
      </c>
      <c r="L62" s="225">
        <v>4.1023614240033597</v>
      </c>
      <c r="M62" s="223" t="s">
        <v>494</v>
      </c>
      <c r="N62" s="225" t="s">
        <v>494</v>
      </c>
      <c r="O62" s="223">
        <v>61.064041723333098</v>
      </c>
      <c r="P62" s="225">
        <v>0.21928275757264401</v>
      </c>
      <c r="Q62" s="223">
        <v>58.932452353927502</v>
      </c>
      <c r="R62" s="225">
        <v>4.2909901103313803</v>
      </c>
      <c r="S62" s="223" t="s">
        <v>494</v>
      </c>
      <c r="T62" s="225" t="s">
        <v>494</v>
      </c>
      <c r="U62" s="223">
        <v>-2.13158936940565</v>
      </c>
      <c r="V62" s="225">
        <v>4.2965894677907404</v>
      </c>
      <c r="W62" s="223" t="s">
        <v>494</v>
      </c>
      <c r="X62" s="225" t="s">
        <v>494</v>
      </c>
      <c r="Y62" s="223">
        <v>7.4873402875330104</v>
      </c>
      <c r="Z62" s="225">
        <v>0.12870425245001901</v>
      </c>
      <c r="AA62" s="223">
        <v>4.2728201110517796</v>
      </c>
      <c r="AB62" s="225">
        <v>1.7826249554398601</v>
      </c>
      <c r="AC62" s="223" t="s">
        <v>494</v>
      </c>
      <c r="AD62" s="225" t="s">
        <v>494</v>
      </c>
      <c r="AE62" s="223">
        <v>-3.2145201764812299</v>
      </c>
      <c r="AF62" s="225">
        <v>1.78726509403492</v>
      </c>
      <c r="AG62" s="223" t="s">
        <v>494</v>
      </c>
      <c r="AH62" s="225" t="s">
        <v>494</v>
      </c>
      <c r="AI62" s="223">
        <v>44.8306533290503</v>
      </c>
      <c r="AJ62" s="225">
        <v>0.233166009166305</v>
      </c>
      <c r="AK62" s="223">
        <v>40.976032065225702</v>
      </c>
      <c r="AL62" s="225">
        <v>3.9187735431266799</v>
      </c>
      <c r="AM62" s="223" t="s">
        <v>494</v>
      </c>
      <c r="AN62" s="225" t="s">
        <v>494</v>
      </c>
      <c r="AO62" s="223">
        <v>-3.8546212638245501</v>
      </c>
      <c r="AP62" s="239">
        <v>3.9257040731746602</v>
      </c>
      <c r="AQ62" t="s">
        <v>494</v>
      </c>
      <c r="AR62" t="s">
        <v>494</v>
      </c>
      <c r="AS62">
        <v>33.813915671672</v>
      </c>
      <c r="AT62">
        <v>0.225938007364024</v>
      </c>
      <c r="AU62">
        <v>22.223254616008301</v>
      </c>
      <c r="AV62">
        <v>3.53390934857959</v>
      </c>
      <c r="AW62" t="s">
        <v>494</v>
      </c>
      <c r="AX62" t="s">
        <v>494</v>
      </c>
      <c r="AY62">
        <v>-11.590661055663601</v>
      </c>
      <c r="AZ62">
        <v>3.5411245766210802</v>
      </c>
      <c r="BA62" t="s">
        <v>494</v>
      </c>
      <c r="BB62" t="s">
        <v>494</v>
      </c>
      <c r="BC62">
        <v>8.3832917242592</v>
      </c>
      <c r="BD62">
        <v>9.13021641875051E-2</v>
      </c>
      <c r="BE62">
        <v>12.0527001886768</v>
      </c>
      <c r="BF62">
        <v>2.7239919947233702</v>
      </c>
      <c r="BG62" t="s">
        <v>494</v>
      </c>
      <c r="BH62" t="s">
        <v>494</v>
      </c>
      <c r="BI62">
        <v>3.6694084644175802</v>
      </c>
      <c r="BJ62">
        <v>2.7255216881364799</v>
      </c>
      <c r="BK62" t="s">
        <v>494</v>
      </c>
      <c r="BL62" t="s">
        <v>494</v>
      </c>
      <c r="BM62">
        <v>12.4178303883018</v>
      </c>
      <c r="BN62">
        <v>0.141074537450849</v>
      </c>
      <c r="BO62">
        <v>8.09458262189594</v>
      </c>
      <c r="BP62">
        <v>1.9983951876518999</v>
      </c>
      <c r="BQ62" t="s">
        <v>494</v>
      </c>
      <c r="BR62" t="s">
        <v>494</v>
      </c>
      <c r="BS62">
        <v>-4.3232477664058102</v>
      </c>
      <c r="BT62">
        <v>2.00336850108692</v>
      </c>
      <c r="BU62" t="s">
        <v>494</v>
      </c>
      <c r="BV62" t="s">
        <v>494</v>
      </c>
      <c r="BW62">
        <v>4.2819838672442003</v>
      </c>
      <c r="BX62">
        <v>0.118163665775789</v>
      </c>
      <c r="BY62">
        <v>3.9323066330733201</v>
      </c>
      <c r="BZ62">
        <v>1.6497640738722099</v>
      </c>
      <c r="CA62" t="s">
        <v>494</v>
      </c>
      <c r="CB62" t="s">
        <v>494</v>
      </c>
      <c r="CC62">
        <v>-0.34967723417087898</v>
      </c>
      <c r="CD62">
        <v>1.6539903722056599</v>
      </c>
    </row>
    <row r="63" spans="1:82" ht="13" customHeight="1" x14ac:dyDescent="0.25">
      <c r="A63" s="26" t="s">
        <v>435</v>
      </c>
      <c r="B63" s="188">
        <v>1</v>
      </c>
      <c r="C63" s="223" t="s">
        <v>494</v>
      </c>
      <c r="D63" s="225" t="s">
        <v>494</v>
      </c>
      <c r="E63" s="223">
        <v>59.764999025399902</v>
      </c>
      <c r="F63" s="225">
        <v>3.9149091932034499</v>
      </c>
      <c r="G63" s="223">
        <v>60.239019751685397</v>
      </c>
      <c r="H63" s="225">
        <v>3.2724614932786098</v>
      </c>
      <c r="I63" s="223" t="s">
        <v>494</v>
      </c>
      <c r="J63" s="225" t="s">
        <v>494</v>
      </c>
      <c r="K63" s="223">
        <v>0.47402072628548098</v>
      </c>
      <c r="L63" s="225">
        <v>5.1025011725643097</v>
      </c>
      <c r="M63" s="223" t="s">
        <v>494</v>
      </c>
      <c r="N63" s="225" t="s">
        <v>494</v>
      </c>
      <c r="O63" s="223">
        <v>59.837215112462601</v>
      </c>
      <c r="P63" s="225">
        <v>3.6697070344971401</v>
      </c>
      <c r="Q63" s="223">
        <v>51.057102972072897</v>
      </c>
      <c r="R63" s="225">
        <v>3.5189779533204</v>
      </c>
      <c r="S63" s="223" t="s">
        <v>494</v>
      </c>
      <c r="T63" s="225" t="s">
        <v>494</v>
      </c>
      <c r="U63" s="223">
        <v>-8.7801121403897007</v>
      </c>
      <c r="V63" s="225">
        <v>5.0842851567347003</v>
      </c>
      <c r="W63" s="223" t="s">
        <v>494</v>
      </c>
      <c r="X63" s="225" t="s">
        <v>494</v>
      </c>
      <c r="Y63" s="223">
        <v>1.14388240822406E-2</v>
      </c>
      <c r="Z63" s="225">
        <v>1.14681613224184E-2</v>
      </c>
      <c r="AA63" s="223">
        <v>0.52197273494972996</v>
      </c>
      <c r="AB63" s="225">
        <v>0.718835565609244</v>
      </c>
      <c r="AC63" s="223" t="s">
        <v>494</v>
      </c>
      <c r="AD63" s="225" t="s">
        <v>494</v>
      </c>
      <c r="AE63" s="223">
        <v>0.510533910867489</v>
      </c>
      <c r="AF63" s="225">
        <v>0.71892704018480103</v>
      </c>
      <c r="AG63" s="223" t="s">
        <v>494</v>
      </c>
      <c r="AH63" s="225" t="s">
        <v>494</v>
      </c>
      <c r="AI63" s="223">
        <v>10.4275289285711</v>
      </c>
      <c r="AJ63" s="225">
        <v>2.83031219429806</v>
      </c>
      <c r="AK63" s="223">
        <v>12.863865971240999</v>
      </c>
      <c r="AL63" s="225">
        <v>1.8780677839347799</v>
      </c>
      <c r="AM63" s="223" t="s">
        <v>494</v>
      </c>
      <c r="AN63" s="225" t="s">
        <v>494</v>
      </c>
      <c r="AO63" s="223">
        <v>2.4363370426699098</v>
      </c>
      <c r="AP63" s="239">
        <v>3.3967345669401401</v>
      </c>
      <c r="AQ63" t="s">
        <v>494</v>
      </c>
      <c r="AR63" t="s">
        <v>494</v>
      </c>
      <c r="AS63">
        <v>8.8344391019373205</v>
      </c>
      <c r="AT63">
        <v>1.8754456988675701</v>
      </c>
      <c r="AU63">
        <v>1.9465117749071099</v>
      </c>
      <c r="AV63">
        <v>0.95832151931241805</v>
      </c>
      <c r="AW63" t="s">
        <v>494</v>
      </c>
      <c r="AX63" t="s">
        <v>494</v>
      </c>
      <c r="AY63">
        <v>-6.8879273270301997</v>
      </c>
      <c r="AZ63">
        <v>2.1061046279276199</v>
      </c>
      <c r="BA63" t="s">
        <v>494</v>
      </c>
      <c r="BB63" t="s">
        <v>494</v>
      </c>
      <c r="BC63">
        <v>2.0483343703277201</v>
      </c>
      <c r="BD63">
        <v>1.05622018332504</v>
      </c>
      <c r="BE63">
        <v>0.69587774115286605</v>
      </c>
      <c r="BF63">
        <v>0.436093123395631</v>
      </c>
      <c r="BG63" t="s">
        <v>494</v>
      </c>
      <c r="BH63" t="s">
        <v>494</v>
      </c>
      <c r="BI63">
        <v>-1.3524566291748501</v>
      </c>
      <c r="BJ63">
        <v>1.1427065624805599</v>
      </c>
      <c r="BK63" t="s">
        <v>494</v>
      </c>
      <c r="BL63" t="s">
        <v>494</v>
      </c>
      <c r="BM63">
        <v>4.4517914150767899</v>
      </c>
      <c r="BN63">
        <v>1.6690762842615701</v>
      </c>
      <c r="BO63">
        <v>1.5256148916107</v>
      </c>
      <c r="BP63">
        <v>0.78154479832546897</v>
      </c>
      <c r="BQ63" t="s">
        <v>494</v>
      </c>
      <c r="BR63" t="s">
        <v>494</v>
      </c>
      <c r="BS63">
        <v>-2.9261765234660899</v>
      </c>
      <c r="BT63">
        <v>1.8429942795554299</v>
      </c>
      <c r="BU63" t="s">
        <v>494</v>
      </c>
      <c r="BV63" t="s">
        <v>494</v>
      </c>
      <c r="BW63">
        <v>0.673022125884707</v>
      </c>
      <c r="BX63">
        <v>0.67027814086023896</v>
      </c>
      <c r="BY63">
        <v>0.34272004753594298</v>
      </c>
      <c r="BZ63">
        <v>0.33020121316961099</v>
      </c>
      <c r="CA63" t="s">
        <v>494</v>
      </c>
      <c r="CB63" t="s">
        <v>494</v>
      </c>
      <c r="CC63">
        <v>-0.33030207834876402</v>
      </c>
      <c r="CD63">
        <v>0.74719851933321002</v>
      </c>
    </row>
    <row r="64" spans="1:82" ht="13" customHeight="1" x14ac:dyDescent="0.25">
      <c r="A64" s="26" t="s">
        <v>437</v>
      </c>
      <c r="B64" s="188">
        <v>1</v>
      </c>
      <c r="C64" s="223" t="s">
        <v>494</v>
      </c>
      <c r="D64" s="225" t="s">
        <v>494</v>
      </c>
      <c r="E64" s="223">
        <v>78.828930715560602</v>
      </c>
      <c r="F64" s="225">
        <v>0.222399611532373</v>
      </c>
      <c r="G64" s="223">
        <v>69.104248064198302</v>
      </c>
      <c r="H64" s="225">
        <v>3.36355006712916</v>
      </c>
      <c r="I64" s="223" t="s">
        <v>494</v>
      </c>
      <c r="J64" s="225" t="s">
        <v>494</v>
      </c>
      <c r="K64" s="223">
        <v>-9.7246826513622704</v>
      </c>
      <c r="L64" s="225">
        <v>3.37089463515168</v>
      </c>
      <c r="M64" s="223" t="s">
        <v>494</v>
      </c>
      <c r="N64" s="225" t="s">
        <v>494</v>
      </c>
      <c r="O64" s="223">
        <v>71.393678177266807</v>
      </c>
      <c r="P64" s="225">
        <v>0.36087546412146398</v>
      </c>
      <c r="Q64" s="223">
        <v>62.700724551749403</v>
      </c>
      <c r="R64" s="225">
        <v>3.5330494088233202</v>
      </c>
      <c r="S64" s="223" t="s">
        <v>494</v>
      </c>
      <c r="T64" s="225" t="s">
        <v>494</v>
      </c>
      <c r="U64" s="223">
        <v>-8.6929536255173492</v>
      </c>
      <c r="V64" s="225">
        <v>3.5514319965038998</v>
      </c>
      <c r="W64" s="223" t="s">
        <v>494</v>
      </c>
      <c r="X64" s="225" t="s">
        <v>494</v>
      </c>
      <c r="Y64" s="223">
        <v>0.77362632700826495</v>
      </c>
      <c r="Z64" s="225">
        <v>1.1767183268300599E-2</v>
      </c>
      <c r="AA64" s="223">
        <v>5.3350377719338802</v>
      </c>
      <c r="AB64" s="225">
        <v>1.6560863455805801</v>
      </c>
      <c r="AC64" s="223" t="s">
        <v>494</v>
      </c>
      <c r="AD64" s="225" t="s">
        <v>494</v>
      </c>
      <c r="AE64" s="223">
        <v>4.5614114449256098</v>
      </c>
      <c r="AF64" s="225">
        <v>1.6561281504220999</v>
      </c>
      <c r="AG64" s="223" t="s">
        <v>494</v>
      </c>
      <c r="AH64" s="225" t="s">
        <v>494</v>
      </c>
      <c r="AI64" s="223">
        <v>20.577697973709999</v>
      </c>
      <c r="AJ64" s="225">
        <v>0.22773222805393201</v>
      </c>
      <c r="AK64" s="223">
        <v>23.782752878532001</v>
      </c>
      <c r="AL64" s="225">
        <v>2.7634063205011401</v>
      </c>
      <c r="AM64" s="223" t="s">
        <v>494</v>
      </c>
      <c r="AN64" s="225" t="s">
        <v>494</v>
      </c>
      <c r="AO64" s="223">
        <v>3.2050549048220098</v>
      </c>
      <c r="AP64" s="239">
        <v>2.7727741451261498</v>
      </c>
      <c r="AQ64" t="s">
        <v>494</v>
      </c>
      <c r="AR64" t="s">
        <v>494</v>
      </c>
      <c r="AS64">
        <v>16.261385458954901</v>
      </c>
      <c r="AT64">
        <v>0.25207233783648902</v>
      </c>
      <c r="AU64">
        <v>15.228653472158401</v>
      </c>
      <c r="AV64">
        <v>2.4346731141223801</v>
      </c>
      <c r="AW64" t="s">
        <v>494</v>
      </c>
      <c r="AX64" t="s">
        <v>494</v>
      </c>
      <c r="AY64">
        <v>-1.0327319867965099</v>
      </c>
      <c r="AZ64">
        <v>2.44768740572253</v>
      </c>
      <c r="BA64" t="s">
        <v>494</v>
      </c>
      <c r="BB64" t="s">
        <v>494</v>
      </c>
      <c r="BC64">
        <v>0.73940753617717003</v>
      </c>
      <c r="BD64">
        <v>2.0965417291009099E-2</v>
      </c>
      <c r="BE64">
        <v>5.5268060963405699</v>
      </c>
      <c r="BF64">
        <v>1.7192799015537099</v>
      </c>
      <c r="BG64" t="s">
        <v>494</v>
      </c>
      <c r="BH64" t="s">
        <v>494</v>
      </c>
      <c r="BI64">
        <v>4.7873985601633997</v>
      </c>
      <c r="BJ64">
        <v>1.71940772611057</v>
      </c>
      <c r="BK64" t="s">
        <v>494</v>
      </c>
      <c r="BL64" t="s">
        <v>494</v>
      </c>
      <c r="BM64">
        <v>5.3433601709346696</v>
      </c>
      <c r="BN64">
        <v>0.211989852090093</v>
      </c>
      <c r="BO64">
        <v>13.308716977775999</v>
      </c>
      <c r="BP64">
        <v>2.1961393786949301</v>
      </c>
      <c r="BQ64" t="s">
        <v>494</v>
      </c>
      <c r="BR64" t="s">
        <v>494</v>
      </c>
      <c r="BS64">
        <v>7.9653568068413101</v>
      </c>
      <c r="BT64">
        <v>2.2063471775864598</v>
      </c>
      <c r="BU64" t="s">
        <v>494</v>
      </c>
      <c r="BV64" t="s">
        <v>494</v>
      </c>
      <c r="BW64">
        <v>0.376878260497849</v>
      </c>
      <c r="BX64">
        <v>1.76785588391353E-2</v>
      </c>
      <c r="BY64">
        <v>3.3709919347381301</v>
      </c>
      <c r="BZ64">
        <v>1.3568923462247999</v>
      </c>
      <c r="CA64" t="s">
        <v>494</v>
      </c>
      <c r="CB64" t="s">
        <v>494</v>
      </c>
      <c r="CC64">
        <v>2.9941136742402801</v>
      </c>
      <c r="CD64">
        <v>1.3570075057589299</v>
      </c>
    </row>
    <row r="65" spans="1:82" ht="13" customHeight="1" x14ac:dyDescent="0.25">
      <c r="A65" s="238" t="s">
        <v>438</v>
      </c>
      <c r="B65" s="230">
        <v>1</v>
      </c>
      <c r="C65" s="231" t="s">
        <v>494</v>
      </c>
      <c r="D65" s="232" t="s">
        <v>494</v>
      </c>
      <c r="E65" s="231">
        <v>91.3926658102056</v>
      </c>
      <c r="F65" s="232">
        <v>6.8284219163401105E-2</v>
      </c>
      <c r="G65" s="231">
        <v>93.8930091312684</v>
      </c>
      <c r="H65" s="232">
        <v>2.3335766798768498</v>
      </c>
      <c r="I65" s="231" t="s">
        <v>494</v>
      </c>
      <c r="J65" s="232" t="s">
        <v>494</v>
      </c>
      <c r="K65" s="231">
        <v>2.5003433210627701</v>
      </c>
      <c r="L65" s="232">
        <v>2.3345755193293298</v>
      </c>
      <c r="M65" s="231" t="s">
        <v>494</v>
      </c>
      <c r="N65" s="232" t="s">
        <v>494</v>
      </c>
      <c r="O65" s="231">
        <v>85.311165461658007</v>
      </c>
      <c r="P65" s="232">
        <v>9.7571371017404804E-2</v>
      </c>
      <c r="Q65" s="231">
        <v>87.341355334587206</v>
      </c>
      <c r="R65" s="232">
        <v>2.6198561862882901</v>
      </c>
      <c r="S65" s="231" t="s">
        <v>494</v>
      </c>
      <c r="T65" s="232" t="s">
        <v>494</v>
      </c>
      <c r="U65" s="231">
        <v>2.0301898729291601</v>
      </c>
      <c r="V65" s="232">
        <v>2.6216724832204399</v>
      </c>
      <c r="W65" s="231" t="s">
        <v>494</v>
      </c>
      <c r="X65" s="232" t="s">
        <v>494</v>
      </c>
      <c r="Y65" s="231">
        <v>8.4917689043459195</v>
      </c>
      <c r="Z65" s="232">
        <v>8.8964399716866593E-2</v>
      </c>
      <c r="AA65" s="231">
        <v>9.9451004873205395</v>
      </c>
      <c r="AB65" s="232">
        <v>2.99380246990123</v>
      </c>
      <c r="AC65" s="231" t="s">
        <v>494</v>
      </c>
      <c r="AD65" s="232" t="s">
        <v>494</v>
      </c>
      <c r="AE65" s="231">
        <v>1.4533315829746201</v>
      </c>
      <c r="AF65" s="232">
        <v>2.9951240196699098</v>
      </c>
      <c r="AG65" s="231" t="s">
        <v>494</v>
      </c>
      <c r="AH65" s="232" t="s">
        <v>494</v>
      </c>
      <c r="AI65" s="231">
        <v>52.611993389451499</v>
      </c>
      <c r="AJ65" s="232">
        <v>0.17165295532980601</v>
      </c>
      <c r="AK65" s="231">
        <v>67.189572506821904</v>
      </c>
      <c r="AL65" s="232">
        <v>3.74916050079498</v>
      </c>
      <c r="AM65" s="231" t="s">
        <v>494</v>
      </c>
      <c r="AN65" s="232" t="s">
        <v>494</v>
      </c>
      <c r="AO65" s="231">
        <v>14.5775791173704</v>
      </c>
      <c r="AP65" s="241">
        <v>3.7530879549771701</v>
      </c>
      <c r="AQ65" t="s">
        <v>494</v>
      </c>
      <c r="AR65" t="s">
        <v>494</v>
      </c>
      <c r="AS65">
        <v>17.6508101244196</v>
      </c>
      <c r="AT65">
        <v>0.140387227871583</v>
      </c>
      <c r="AU65">
        <v>24.8351958709376</v>
      </c>
      <c r="AV65">
        <v>3.85815970597189</v>
      </c>
      <c r="AW65" t="s">
        <v>494</v>
      </c>
      <c r="AX65" t="s">
        <v>494</v>
      </c>
      <c r="AY65">
        <v>7.1843857465179903</v>
      </c>
      <c r="AZ65">
        <v>3.8607130028706602</v>
      </c>
      <c r="BA65" t="s">
        <v>494</v>
      </c>
      <c r="BB65" t="s">
        <v>494</v>
      </c>
      <c r="BC65">
        <v>18.328535583141701</v>
      </c>
      <c r="BD65">
        <v>0.127882688703811</v>
      </c>
      <c r="BE65">
        <v>20.0152302029732</v>
      </c>
      <c r="BF65">
        <v>3.9910807595862998</v>
      </c>
      <c r="BG65" t="s">
        <v>494</v>
      </c>
      <c r="BH65" t="s">
        <v>494</v>
      </c>
      <c r="BI65">
        <v>1.6866946198314601</v>
      </c>
      <c r="BJ65">
        <v>3.9931290502073802</v>
      </c>
      <c r="BK65" t="s">
        <v>494</v>
      </c>
      <c r="BL65" t="s">
        <v>494</v>
      </c>
      <c r="BM65">
        <v>15.846773880733499</v>
      </c>
      <c r="BN65">
        <v>0.120750423566199</v>
      </c>
      <c r="BO65">
        <v>28.623305912186002</v>
      </c>
      <c r="BP65">
        <v>4.5705901784082297</v>
      </c>
      <c r="BQ65" t="s">
        <v>494</v>
      </c>
      <c r="BR65" t="s">
        <v>494</v>
      </c>
      <c r="BS65">
        <v>12.776532031452501</v>
      </c>
      <c r="BT65">
        <v>4.5721849529249301</v>
      </c>
      <c r="BU65" t="s">
        <v>494</v>
      </c>
      <c r="BV65" t="s">
        <v>494</v>
      </c>
      <c r="BW65">
        <v>6.5599946071485</v>
      </c>
      <c r="BX65">
        <v>8.0781568143726001E-2</v>
      </c>
      <c r="BY65">
        <v>14.017405707735399</v>
      </c>
      <c r="BZ65">
        <v>3.61691558238007</v>
      </c>
      <c r="CA65" t="s">
        <v>494</v>
      </c>
      <c r="CB65" t="s">
        <v>494</v>
      </c>
      <c r="CC65">
        <v>7.4574111005869002</v>
      </c>
      <c r="CD65">
        <v>3.6178175730425499</v>
      </c>
    </row>
    <row r="66" spans="1:82" ht="13" customHeight="1" x14ac:dyDescent="0.25">
      <c r="A66" s="26" t="s">
        <v>478</v>
      </c>
      <c r="B66" s="188">
        <v>1</v>
      </c>
      <c r="C66" s="223" t="s">
        <v>494</v>
      </c>
      <c r="D66" s="225" t="s">
        <v>494</v>
      </c>
      <c r="E66" s="223">
        <v>61.293305449763203</v>
      </c>
      <c r="F66" s="225">
        <v>0.13094359390153501</v>
      </c>
      <c r="G66" s="223">
        <v>67.053264736671807</v>
      </c>
      <c r="H66" s="225">
        <v>4.03425280926235</v>
      </c>
      <c r="I66" s="223" t="s">
        <v>494</v>
      </c>
      <c r="J66" s="225" t="s">
        <v>494</v>
      </c>
      <c r="K66" s="223">
        <v>5.7599592869085798</v>
      </c>
      <c r="L66" s="225">
        <v>4.0363773304567303</v>
      </c>
      <c r="M66" s="223" t="s">
        <v>494</v>
      </c>
      <c r="N66" s="225" t="s">
        <v>494</v>
      </c>
      <c r="O66" s="223">
        <v>58.5286129926127</v>
      </c>
      <c r="P66" s="225">
        <v>0.13923017676895</v>
      </c>
      <c r="Q66" s="223">
        <v>59.276824086287398</v>
      </c>
      <c r="R66" s="225">
        <v>4.4378120282718498</v>
      </c>
      <c r="S66" s="223" t="s">
        <v>494</v>
      </c>
      <c r="T66" s="225" t="s">
        <v>494</v>
      </c>
      <c r="U66" s="223">
        <v>0.74821109367471195</v>
      </c>
      <c r="V66" s="225">
        <v>4.4399955676101097</v>
      </c>
      <c r="W66" s="223" t="s">
        <v>494</v>
      </c>
      <c r="X66" s="225" t="s">
        <v>494</v>
      </c>
      <c r="Y66" s="223">
        <v>2.2954519660987001</v>
      </c>
      <c r="Z66" s="225">
        <v>2.73845595180768E-2</v>
      </c>
      <c r="AA66" s="223">
        <v>1.68649756315849</v>
      </c>
      <c r="AB66" s="225">
        <v>1.20153045371165</v>
      </c>
      <c r="AC66" s="223" t="s">
        <v>494</v>
      </c>
      <c r="AD66" s="225" t="s">
        <v>494</v>
      </c>
      <c r="AE66" s="223">
        <v>-0.60895440294020697</v>
      </c>
      <c r="AF66" s="225">
        <v>1.2018424794025699</v>
      </c>
      <c r="AG66" s="223" t="s">
        <v>494</v>
      </c>
      <c r="AH66" s="225" t="s">
        <v>494</v>
      </c>
      <c r="AI66" s="223">
        <v>34.319297035066697</v>
      </c>
      <c r="AJ66" s="225">
        <v>0.123922247523679</v>
      </c>
      <c r="AK66" s="223">
        <v>39.457193020244397</v>
      </c>
      <c r="AL66" s="225">
        <v>4.3834514295124398</v>
      </c>
      <c r="AM66" s="223" t="s">
        <v>494</v>
      </c>
      <c r="AN66" s="225" t="s">
        <v>494</v>
      </c>
      <c r="AO66" s="223">
        <v>5.1378959851776802</v>
      </c>
      <c r="AP66" s="239">
        <v>4.3852027499678998</v>
      </c>
      <c r="AQ66" t="s">
        <v>494</v>
      </c>
      <c r="AR66" t="s">
        <v>494</v>
      </c>
      <c r="AS66">
        <v>8.1054338610040393</v>
      </c>
      <c r="AT66">
        <v>5.9193261321778302E-2</v>
      </c>
      <c r="AU66">
        <v>5.5481214262438199</v>
      </c>
      <c r="AV66">
        <v>1.97805884670356</v>
      </c>
      <c r="AW66" t="s">
        <v>494</v>
      </c>
      <c r="AX66" t="s">
        <v>494</v>
      </c>
      <c r="AY66">
        <v>-2.5573124347602199</v>
      </c>
      <c r="AZ66">
        <v>1.97894432544428</v>
      </c>
      <c r="BA66" t="s">
        <v>494</v>
      </c>
      <c r="BB66" t="s">
        <v>494</v>
      </c>
      <c r="BC66">
        <v>2.4049988307127901</v>
      </c>
      <c r="BD66">
        <v>8.8231606768803001E-3</v>
      </c>
      <c r="BE66">
        <v>1.2534219392166099</v>
      </c>
      <c r="BF66">
        <v>0.88841822796910097</v>
      </c>
      <c r="BG66" t="s">
        <v>494</v>
      </c>
      <c r="BH66" t="s">
        <v>494</v>
      </c>
      <c r="BI66">
        <v>-1.1515768914961799</v>
      </c>
      <c r="BJ66">
        <v>0.88846203967985404</v>
      </c>
      <c r="BK66" t="s">
        <v>494</v>
      </c>
      <c r="BL66" t="s">
        <v>494</v>
      </c>
      <c r="BM66">
        <v>5.36552126199686</v>
      </c>
      <c r="BN66">
        <v>3.7818384970105402E-2</v>
      </c>
      <c r="BO66">
        <v>1.2235233659781599</v>
      </c>
      <c r="BP66">
        <v>0.791309380829749</v>
      </c>
      <c r="BQ66" t="s">
        <v>494</v>
      </c>
      <c r="BR66" t="s">
        <v>494</v>
      </c>
      <c r="BS66">
        <v>-4.1419978960187098</v>
      </c>
      <c r="BT66">
        <v>0.79221257654174404</v>
      </c>
      <c r="BU66" t="s">
        <v>494</v>
      </c>
      <c r="BV66" t="s">
        <v>494</v>
      </c>
      <c r="BW66">
        <v>3.3793442249460202</v>
      </c>
      <c r="BX66">
        <v>4.17480043577367E-2</v>
      </c>
      <c r="BY66">
        <v>1.34828681484667</v>
      </c>
      <c r="BZ66">
        <v>0.96071227970153905</v>
      </c>
      <c r="CA66" t="s">
        <v>494</v>
      </c>
      <c r="CB66" t="s">
        <v>494</v>
      </c>
      <c r="CC66">
        <v>-2.0310574100993399</v>
      </c>
      <c r="CD66">
        <v>0.961618937124879</v>
      </c>
    </row>
    <row r="67" spans="1:82" ht="13" customHeight="1" x14ac:dyDescent="0.25">
      <c r="A67" s="26" t="s">
        <v>479</v>
      </c>
      <c r="B67" s="188">
        <v>1</v>
      </c>
      <c r="C67" s="223">
        <v>68.143550253544106</v>
      </c>
      <c r="D67" s="225">
        <v>3.9023793818224402</v>
      </c>
      <c r="E67" s="223">
        <v>76.839014089854402</v>
      </c>
      <c r="F67" s="225">
        <v>0.14375997468017099</v>
      </c>
      <c r="G67" s="223">
        <v>71.032283358104195</v>
      </c>
      <c r="H67" s="225">
        <v>4.2302056545704696</v>
      </c>
      <c r="I67" s="223">
        <v>2.8887331045600901</v>
      </c>
      <c r="J67" s="225">
        <v>5.7552762505055197</v>
      </c>
      <c r="K67" s="223">
        <v>-5.8067307317501502</v>
      </c>
      <c r="L67" s="225">
        <v>4.2326477304732197</v>
      </c>
      <c r="M67" s="223">
        <v>31.3242138260524</v>
      </c>
      <c r="N67" s="225">
        <v>3.5724266885396001</v>
      </c>
      <c r="O67" s="223">
        <v>34.894206563156203</v>
      </c>
      <c r="P67" s="225">
        <v>0.206383922126845</v>
      </c>
      <c r="Q67" s="223">
        <v>36.467541845989601</v>
      </c>
      <c r="R67" s="225">
        <v>3.9591353756029899</v>
      </c>
      <c r="S67" s="223">
        <v>5.1433280199372202</v>
      </c>
      <c r="T67" s="225">
        <v>5.3326339990047202</v>
      </c>
      <c r="U67" s="223">
        <v>1.5733352828334299</v>
      </c>
      <c r="V67" s="225">
        <v>3.96451097181777</v>
      </c>
      <c r="W67" s="223">
        <v>0</v>
      </c>
      <c r="X67" s="225">
        <v>0</v>
      </c>
      <c r="Y67" s="223">
        <v>0</v>
      </c>
      <c r="Z67" s="225">
        <v>0</v>
      </c>
      <c r="AA67" s="223">
        <v>0.59586727994743005</v>
      </c>
      <c r="AB67" s="225">
        <v>0.59746539981309399</v>
      </c>
      <c r="AC67" s="223">
        <v>0.59586727994743005</v>
      </c>
      <c r="AD67" s="225">
        <v>0.59746539981309399</v>
      </c>
      <c r="AE67" s="223">
        <v>0.59586727994743005</v>
      </c>
      <c r="AF67" s="225">
        <v>0.59746539981309399</v>
      </c>
      <c r="AG67" s="223">
        <v>21.290932615668499</v>
      </c>
      <c r="AH67" s="225">
        <v>3.86756845652274</v>
      </c>
      <c r="AI67" s="223">
        <v>15.325795505497901</v>
      </c>
      <c r="AJ67" s="225">
        <v>0.12618694248693599</v>
      </c>
      <c r="AK67" s="223">
        <v>32.9137804146349</v>
      </c>
      <c r="AL67" s="225">
        <v>4.3018731336400897</v>
      </c>
      <c r="AM67" s="223">
        <v>11.622847798966401</v>
      </c>
      <c r="AN67" s="225">
        <v>5.7848248222244498</v>
      </c>
      <c r="AO67" s="223">
        <v>17.587984909136999</v>
      </c>
      <c r="AP67" s="239">
        <v>4.3037234579360097</v>
      </c>
      <c r="AQ67">
        <v>4.1243195835203297</v>
      </c>
      <c r="AR67">
        <v>1.68527188427618</v>
      </c>
      <c r="AS67">
        <v>4.21007840360598</v>
      </c>
      <c r="AT67">
        <v>4.2115128388862402E-2</v>
      </c>
      <c r="AU67">
        <v>4.6067384663591104</v>
      </c>
      <c r="AV67">
        <v>1.83786160546372</v>
      </c>
      <c r="AW67">
        <v>0.48241888283878298</v>
      </c>
      <c r="AX67">
        <v>2.4935670443702702</v>
      </c>
      <c r="AY67">
        <v>0.39666006275312798</v>
      </c>
      <c r="AZ67">
        <v>1.83834408228625</v>
      </c>
      <c r="BA67">
        <v>0</v>
      </c>
      <c r="BB67">
        <v>0</v>
      </c>
      <c r="BC67">
        <v>0</v>
      </c>
      <c r="BD67">
        <v>0</v>
      </c>
      <c r="BE67">
        <v>0.59586727994743005</v>
      </c>
      <c r="BF67">
        <v>0.59746539981309399</v>
      </c>
      <c r="BG67">
        <v>0.59586727994743005</v>
      </c>
      <c r="BH67">
        <v>0.59746539981309399</v>
      </c>
      <c r="BI67">
        <v>0.59586727994743005</v>
      </c>
      <c r="BJ67">
        <v>0.59746539981309399</v>
      </c>
      <c r="BK67">
        <v>1.73823175145255</v>
      </c>
      <c r="BL67">
        <v>1.0561580049953601</v>
      </c>
      <c r="BM67">
        <v>0.559937616801781</v>
      </c>
      <c r="BN67">
        <v>3.7187006173506697E-2</v>
      </c>
      <c r="BO67">
        <v>1.2716360759740599</v>
      </c>
      <c r="BP67">
        <v>0.897766113969099</v>
      </c>
      <c r="BQ67">
        <v>-0.46659567547848901</v>
      </c>
      <c r="BR67">
        <v>1.3861651153116501</v>
      </c>
      <c r="BS67">
        <v>0.71169845917228403</v>
      </c>
      <c r="BT67">
        <v>0.89853595855665402</v>
      </c>
      <c r="BU67">
        <v>4.5650655778565001</v>
      </c>
      <c r="BV67">
        <v>1.7780780604415101</v>
      </c>
      <c r="BW67">
        <v>0.638550080192818</v>
      </c>
      <c r="BX67">
        <v>2.6939492314019702E-2</v>
      </c>
      <c r="BY67">
        <v>2.7152858013477301</v>
      </c>
      <c r="BZ67">
        <v>1.64456205925017</v>
      </c>
      <c r="CA67">
        <v>-1.84977977650877</v>
      </c>
      <c r="CB67">
        <v>2.4220127901703199</v>
      </c>
      <c r="CC67">
        <v>2.0767357211549098</v>
      </c>
      <c r="CD67">
        <v>1.64478269171684</v>
      </c>
    </row>
    <row r="68" spans="1:82" ht="13" customHeight="1" x14ac:dyDescent="0.25">
      <c r="A68" s="27" t="s">
        <v>480</v>
      </c>
      <c r="B68" s="203">
        <v>1</v>
      </c>
      <c r="C68" s="233" t="s">
        <v>494</v>
      </c>
      <c r="D68" s="234" t="s">
        <v>494</v>
      </c>
      <c r="E68" s="233">
        <v>65.342714156819</v>
      </c>
      <c r="F68" s="234">
        <v>0.186839096854788</v>
      </c>
      <c r="G68" s="233">
        <v>68.750581799239399</v>
      </c>
      <c r="H68" s="234">
        <v>4.6577737830322299</v>
      </c>
      <c r="I68" s="233" t="s">
        <v>494</v>
      </c>
      <c r="J68" s="234" t="s">
        <v>494</v>
      </c>
      <c r="K68" s="233">
        <v>3.4078676424203098</v>
      </c>
      <c r="L68" s="234">
        <v>4.6615196515745696</v>
      </c>
      <c r="M68" s="233" t="s">
        <v>494</v>
      </c>
      <c r="N68" s="234" t="s">
        <v>494</v>
      </c>
      <c r="O68" s="233">
        <v>54.132728205881101</v>
      </c>
      <c r="P68" s="234">
        <v>0.20446254333431599</v>
      </c>
      <c r="Q68" s="233">
        <v>46.722462384775</v>
      </c>
      <c r="R68" s="234">
        <v>5.1480076045251497</v>
      </c>
      <c r="S68" s="233" t="s">
        <v>494</v>
      </c>
      <c r="T68" s="234" t="s">
        <v>494</v>
      </c>
      <c r="U68" s="233">
        <v>-7.4102658211061199</v>
      </c>
      <c r="V68" s="234">
        <v>5.15206630662645</v>
      </c>
      <c r="W68" s="233" t="s">
        <v>494</v>
      </c>
      <c r="X68" s="234" t="s">
        <v>494</v>
      </c>
      <c r="Y68" s="233">
        <v>0</v>
      </c>
      <c r="Z68" s="234">
        <v>0</v>
      </c>
      <c r="AA68" s="233">
        <v>0</v>
      </c>
      <c r="AB68" s="234">
        <v>0</v>
      </c>
      <c r="AC68" s="233" t="s">
        <v>494</v>
      </c>
      <c r="AD68" s="234" t="s">
        <v>494</v>
      </c>
      <c r="AE68" s="233">
        <v>0</v>
      </c>
      <c r="AF68" s="234">
        <v>0</v>
      </c>
      <c r="AG68" s="233" t="s">
        <v>494</v>
      </c>
      <c r="AH68" s="234" t="s">
        <v>494</v>
      </c>
      <c r="AI68" s="233">
        <v>20.6409169993095</v>
      </c>
      <c r="AJ68" s="234">
        <v>0.15868999796948399</v>
      </c>
      <c r="AK68" s="233">
        <v>16.386920770822499</v>
      </c>
      <c r="AL68" s="234">
        <v>3.7942108030749901</v>
      </c>
      <c r="AM68" s="233" t="s">
        <v>494</v>
      </c>
      <c r="AN68" s="234" t="s">
        <v>494</v>
      </c>
      <c r="AO68" s="233">
        <v>-4.2539962284870398</v>
      </c>
      <c r="AP68" s="243">
        <v>3.7975278976758702</v>
      </c>
      <c r="AQ68" t="s">
        <v>494</v>
      </c>
      <c r="AR68" t="s">
        <v>494</v>
      </c>
      <c r="AS68">
        <v>5.1936636772687903</v>
      </c>
      <c r="AT68">
        <v>9.3351418150581303E-2</v>
      </c>
      <c r="AU68">
        <v>4.51187481589825</v>
      </c>
      <c r="AV68">
        <v>2.1326627072366899</v>
      </c>
      <c r="AW68" t="s">
        <v>494</v>
      </c>
      <c r="AX68" t="s">
        <v>494</v>
      </c>
      <c r="AY68">
        <v>-0.68178886137054595</v>
      </c>
      <c r="AZ68">
        <v>2.1347048297384901</v>
      </c>
      <c r="BA68" t="s">
        <v>494</v>
      </c>
      <c r="BB68" t="s">
        <v>494</v>
      </c>
      <c r="BC68">
        <v>1.7035864866285599</v>
      </c>
      <c r="BD68">
        <v>3.6408145794647601E-2</v>
      </c>
      <c r="BE68">
        <v>4.0080540302473002</v>
      </c>
      <c r="BF68">
        <v>2.0423676097055501</v>
      </c>
      <c r="BG68" t="s">
        <v>494</v>
      </c>
      <c r="BH68" t="s">
        <v>494</v>
      </c>
      <c r="BI68">
        <v>2.3044675436187401</v>
      </c>
      <c r="BJ68">
        <v>2.0426920977608298</v>
      </c>
      <c r="BK68" t="s">
        <v>494</v>
      </c>
      <c r="BL68" t="s">
        <v>494</v>
      </c>
      <c r="BM68">
        <v>2.6387226880318599</v>
      </c>
      <c r="BN68">
        <v>0.12762556394211899</v>
      </c>
      <c r="BO68">
        <v>5.1066076242681797</v>
      </c>
      <c r="BP68">
        <v>1.7548791132994299</v>
      </c>
      <c r="BQ68" t="s">
        <v>494</v>
      </c>
      <c r="BR68" t="s">
        <v>494</v>
      </c>
      <c r="BS68">
        <v>2.4678849362363202</v>
      </c>
      <c r="BT68">
        <v>1.7595138495806499</v>
      </c>
      <c r="BU68" t="s">
        <v>494</v>
      </c>
      <c r="BV68" t="s">
        <v>494</v>
      </c>
      <c r="BW68">
        <v>1.1164131624329301</v>
      </c>
      <c r="BX68">
        <v>6.8442724541029898E-2</v>
      </c>
      <c r="BY68">
        <v>0.88321966990411305</v>
      </c>
      <c r="BZ68">
        <v>0.88619853262888404</v>
      </c>
      <c r="CA68" t="s">
        <v>494</v>
      </c>
      <c r="CB68" t="s">
        <v>494</v>
      </c>
      <c r="CC68">
        <v>-0.23319349252881499</v>
      </c>
      <c r="CD68">
        <v>0.888837581212781</v>
      </c>
    </row>
    <row r="69" spans="1:82" ht="13" customHeight="1" x14ac:dyDescent="0.25">
      <c r="A69" s="26"/>
      <c r="B69" s="96"/>
      <c r="C69" s="223" t="s">
        <v>2268</v>
      </c>
      <c r="D69" s="225" t="s">
        <v>2269</v>
      </c>
      <c r="E69" s="223" t="s">
        <v>2270</v>
      </c>
      <c r="F69" s="225" t="s">
        <v>2271</v>
      </c>
      <c r="G69" s="223" t="s">
        <v>2248</v>
      </c>
      <c r="H69" s="225" t="s">
        <v>2249</v>
      </c>
      <c r="I69" s="223" t="s">
        <v>2272</v>
      </c>
      <c r="J69" s="225" t="s">
        <v>2273</v>
      </c>
      <c r="K69" s="223" t="s">
        <v>2274</v>
      </c>
      <c r="L69" s="225" t="s">
        <v>2275</v>
      </c>
      <c r="M69" s="223" t="s">
        <v>2276</v>
      </c>
      <c r="N69" s="225" t="s">
        <v>2277</v>
      </c>
      <c r="O69" s="223" t="s">
        <v>2278</v>
      </c>
      <c r="P69" s="225" t="s">
        <v>2279</v>
      </c>
      <c r="Q69" s="223" t="s">
        <v>2250</v>
      </c>
      <c r="R69" s="225" t="s">
        <v>2251</v>
      </c>
      <c r="S69" s="223" t="s">
        <v>2280</v>
      </c>
      <c r="T69" s="225" t="s">
        <v>2281</v>
      </c>
      <c r="U69" s="223" t="s">
        <v>2282</v>
      </c>
      <c r="V69" s="225" t="s">
        <v>2283</v>
      </c>
      <c r="W69" s="223" t="s">
        <v>2284</v>
      </c>
      <c r="X69" s="225" t="s">
        <v>2285</v>
      </c>
      <c r="Y69" s="223" t="s">
        <v>2286</v>
      </c>
      <c r="Z69" s="225" t="s">
        <v>2287</v>
      </c>
      <c r="AA69" s="223" t="s">
        <v>2252</v>
      </c>
      <c r="AB69" s="225" t="s">
        <v>2253</v>
      </c>
      <c r="AC69" s="223" t="s">
        <v>2288</v>
      </c>
      <c r="AD69" s="225" t="s">
        <v>2289</v>
      </c>
      <c r="AE69" s="223" t="s">
        <v>2290</v>
      </c>
      <c r="AF69" s="225" t="s">
        <v>2291</v>
      </c>
      <c r="AG69" s="223" t="s">
        <v>2292</v>
      </c>
      <c r="AH69" s="225" t="s">
        <v>2293</v>
      </c>
      <c r="AI69" s="223" t="s">
        <v>2294</v>
      </c>
      <c r="AJ69" s="225" t="s">
        <v>2295</v>
      </c>
      <c r="AK69" s="223" t="s">
        <v>2254</v>
      </c>
      <c r="AL69" s="225" t="s">
        <v>2255</v>
      </c>
      <c r="AM69" s="223" t="s">
        <v>2296</v>
      </c>
      <c r="AN69" s="225" t="s">
        <v>2297</v>
      </c>
      <c r="AO69" s="223" t="s">
        <v>2298</v>
      </c>
      <c r="AP69" s="239" t="s">
        <v>2299</v>
      </c>
      <c r="AQ69" t="s">
        <v>2300</v>
      </c>
      <c r="AR69" t="s">
        <v>2301</v>
      </c>
      <c r="AS69" t="s">
        <v>2302</v>
      </c>
      <c r="AT69" t="s">
        <v>2303</v>
      </c>
      <c r="AU69" t="s">
        <v>2256</v>
      </c>
      <c r="AV69" t="s">
        <v>2257</v>
      </c>
      <c r="AW69" t="s">
        <v>2304</v>
      </c>
      <c r="AX69" t="s">
        <v>2305</v>
      </c>
      <c r="AY69" t="s">
        <v>2306</v>
      </c>
      <c r="AZ69" t="s">
        <v>2307</v>
      </c>
      <c r="BA69" t="s">
        <v>2308</v>
      </c>
      <c r="BB69" t="s">
        <v>2309</v>
      </c>
      <c r="BC69" t="s">
        <v>2310</v>
      </c>
      <c r="BD69" t="s">
        <v>2311</v>
      </c>
      <c r="BE69" t="s">
        <v>2258</v>
      </c>
      <c r="BF69" t="s">
        <v>2259</v>
      </c>
      <c r="BG69" t="s">
        <v>2312</v>
      </c>
      <c r="BH69" t="s">
        <v>2313</v>
      </c>
      <c r="BI69" t="s">
        <v>2314</v>
      </c>
      <c r="BJ69" t="s">
        <v>2315</v>
      </c>
      <c r="BK69" t="s">
        <v>2316</v>
      </c>
      <c r="BL69" t="s">
        <v>2317</v>
      </c>
      <c r="BM69" t="s">
        <v>2318</v>
      </c>
      <c r="BN69" t="s">
        <v>2319</v>
      </c>
      <c r="BO69" t="s">
        <v>2260</v>
      </c>
      <c r="BP69" t="s">
        <v>2261</v>
      </c>
      <c r="BQ69" t="s">
        <v>2320</v>
      </c>
      <c r="BR69" t="s">
        <v>2321</v>
      </c>
      <c r="BS69" t="s">
        <v>2322</v>
      </c>
      <c r="BT69" t="s">
        <v>2323</v>
      </c>
      <c r="BU69" t="s">
        <v>2324</v>
      </c>
      <c r="BV69" t="s">
        <v>2325</v>
      </c>
      <c r="BW69" t="s">
        <v>2326</v>
      </c>
      <c r="BX69" t="s">
        <v>2327</v>
      </c>
      <c r="BY69" t="s">
        <v>2262</v>
      </c>
      <c r="BZ69" t="s">
        <v>2263</v>
      </c>
      <c r="CA69" t="s">
        <v>2328</v>
      </c>
      <c r="CB69" t="s">
        <v>2329</v>
      </c>
      <c r="CC69" t="s">
        <v>2330</v>
      </c>
      <c r="CD69" t="s">
        <v>2331</v>
      </c>
    </row>
    <row r="70" spans="1:82" ht="13" customHeight="1" x14ac:dyDescent="0.25">
      <c r="A70" s="26" t="s">
        <v>404</v>
      </c>
      <c r="B70" s="96">
        <v>3</v>
      </c>
      <c r="C70" s="223" t="s">
        <v>494</v>
      </c>
      <c r="D70" s="225" t="s">
        <v>494</v>
      </c>
      <c r="E70" s="223">
        <v>75.178278336631806</v>
      </c>
      <c r="F70" s="225">
        <v>4.2716089153345003</v>
      </c>
      <c r="G70" s="223">
        <v>74.745119986487893</v>
      </c>
      <c r="H70" s="225">
        <v>3.54197816669073</v>
      </c>
      <c r="I70" s="223" t="s">
        <v>494</v>
      </c>
      <c r="J70" s="225" t="s">
        <v>494</v>
      </c>
      <c r="K70" s="223">
        <v>-0.43315835014392701</v>
      </c>
      <c r="L70" s="225">
        <v>5.5490766852584601</v>
      </c>
      <c r="M70" s="223" t="s">
        <v>494</v>
      </c>
      <c r="N70" s="225" t="s">
        <v>494</v>
      </c>
      <c r="O70" s="223">
        <v>60.107350552019199</v>
      </c>
      <c r="P70" s="225">
        <v>4.6084041782682004</v>
      </c>
      <c r="Q70" s="223">
        <v>60.218474528832203</v>
      </c>
      <c r="R70" s="225">
        <v>4.1506539603712103</v>
      </c>
      <c r="S70" s="223" t="s">
        <v>494</v>
      </c>
      <c r="T70" s="225" t="s">
        <v>494</v>
      </c>
      <c r="U70" s="223">
        <v>0.111123976813033</v>
      </c>
      <c r="V70" s="225">
        <v>6.2020413872389604</v>
      </c>
      <c r="W70" s="223" t="s">
        <v>494</v>
      </c>
      <c r="X70" s="225" t="s">
        <v>494</v>
      </c>
      <c r="Y70" s="223" t="s">
        <v>494</v>
      </c>
      <c r="Z70" s="225" t="s">
        <v>494</v>
      </c>
      <c r="AA70" s="223" t="s">
        <v>494</v>
      </c>
      <c r="AB70" s="225" t="s">
        <v>494</v>
      </c>
      <c r="AC70" s="223" t="s">
        <v>494</v>
      </c>
      <c r="AD70" s="225" t="s">
        <v>494</v>
      </c>
      <c r="AE70" s="223" t="s">
        <v>494</v>
      </c>
      <c r="AF70" s="225" t="s">
        <v>494</v>
      </c>
      <c r="AG70" s="223" t="s">
        <v>494</v>
      </c>
      <c r="AH70" s="225" t="s">
        <v>494</v>
      </c>
      <c r="AI70" s="223">
        <v>13.5445046777208</v>
      </c>
      <c r="AJ70" s="225">
        <v>2.9275554594399802</v>
      </c>
      <c r="AK70" s="223">
        <v>31.718726402069599</v>
      </c>
      <c r="AL70" s="225">
        <v>3.6618719131056201</v>
      </c>
      <c r="AM70" s="223" t="s">
        <v>494</v>
      </c>
      <c r="AN70" s="225" t="s">
        <v>494</v>
      </c>
      <c r="AO70" s="223">
        <v>18.174221724348701</v>
      </c>
      <c r="AP70" s="239">
        <v>4.6882712033422997</v>
      </c>
      <c r="AQ70" t="s">
        <v>494</v>
      </c>
      <c r="AR70" t="s">
        <v>494</v>
      </c>
      <c r="AS70">
        <v>1.9049079081004201</v>
      </c>
      <c r="AT70">
        <v>1.0146185582738201</v>
      </c>
      <c r="AU70">
        <v>7.5689371632290197</v>
      </c>
      <c r="AV70">
        <v>1.86820300785779</v>
      </c>
      <c r="AW70" t="s">
        <v>494</v>
      </c>
      <c r="AX70" t="s">
        <v>494</v>
      </c>
      <c r="AY70">
        <v>5.6640292551286002</v>
      </c>
      <c r="AZ70">
        <v>2.12594291959181</v>
      </c>
      <c r="BA70" t="s">
        <v>494</v>
      </c>
      <c r="BB70" t="s">
        <v>494</v>
      </c>
      <c r="BC70" t="s">
        <v>494</v>
      </c>
      <c r="BD70" t="s">
        <v>494</v>
      </c>
      <c r="BE70" t="s">
        <v>494</v>
      </c>
      <c r="BF70" t="s">
        <v>494</v>
      </c>
      <c r="BG70" t="s">
        <v>494</v>
      </c>
      <c r="BH70" t="s">
        <v>494</v>
      </c>
      <c r="BI70" t="s">
        <v>494</v>
      </c>
      <c r="BJ70" t="s">
        <v>494</v>
      </c>
      <c r="BK70" t="s">
        <v>494</v>
      </c>
      <c r="BL70" t="s">
        <v>494</v>
      </c>
      <c r="BM70">
        <v>12.265177385603801</v>
      </c>
      <c r="BN70">
        <v>3.9870207115549299</v>
      </c>
      <c r="BO70">
        <v>10.6570649229579</v>
      </c>
      <c r="BP70">
        <v>2.3293169583356099</v>
      </c>
      <c r="BQ70" t="s">
        <v>494</v>
      </c>
      <c r="BR70" t="s">
        <v>494</v>
      </c>
      <c r="BS70">
        <v>-1.60811246264595</v>
      </c>
      <c r="BT70">
        <v>4.6175807136159301</v>
      </c>
      <c r="BU70" t="s">
        <v>494</v>
      </c>
      <c r="BV70" t="s">
        <v>494</v>
      </c>
      <c r="BW70">
        <v>0</v>
      </c>
      <c r="BX70">
        <v>0</v>
      </c>
      <c r="BY70">
        <v>2.3776378130961699</v>
      </c>
      <c r="BZ70">
        <v>1.27382168280907</v>
      </c>
      <c r="CA70" t="s">
        <v>494</v>
      </c>
      <c r="CB70" t="s">
        <v>494</v>
      </c>
      <c r="CC70">
        <v>2.3776378130961699</v>
      </c>
      <c r="CD70">
        <v>1.27382168280907</v>
      </c>
    </row>
    <row r="71" spans="1:82" ht="13" customHeight="1" x14ac:dyDescent="0.25">
      <c r="A71" s="26" t="s">
        <v>407</v>
      </c>
      <c r="B71" s="96">
        <v>3</v>
      </c>
      <c r="C71" s="223">
        <v>57.030741188072298</v>
      </c>
      <c r="D71" s="225">
        <v>6.9147311815085004</v>
      </c>
      <c r="E71" s="223">
        <v>46.374848382349803</v>
      </c>
      <c r="F71" s="225">
        <v>6.9205647446564598</v>
      </c>
      <c r="G71" s="223">
        <v>48.977963302636198</v>
      </c>
      <c r="H71" s="225">
        <v>5.5954744975043598</v>
      </c>
      <c r="I71" s="223">
        <v>-8.0527778854361092</v>
      </c>
      <c r="J71" s="225">
        <v>8.8951021447056799</v>
      </c>
      <c r="K71" s="223">
        <v>2.6031149202863899</v>
      </c>
      <c r="L71" s="225">
        <v>8.8996377025811295</v>
      </c>
      <c r="M71" s="223">
        <v>37.006327895073198</v>
      </c>
      <c r="N71" s="225">
        <v>8.2415891173217002</v>
      </c>
      <c r="O71" s="223">
        <v>29.4470820397175</v>
      </c>
      <c r="P71" s="225">
        <v>6.3552315205753702</v>
      </c>
      <c r="Q71" s="223">
        <v>25.563173561873601</v>
      </c>
      <c r="R71" s="225">
        <v>4.7024908520130699</v>
      </c>
      <c r="S71" s="223">
        <v>-11.443154333199599</v>
      </c>
      <c r="T71" s="225">
        <v>9.4887939903879293</v>
      </c>
      <c r="U71" s="223">
        <v>-3.8839084778439301</v>
      </c>
      <c r="V71" s="225">
        <v>7.9058451726163499</v>
      </c>
      <c r="W71" s="223">
        <v>0</v>
      </c>
      <c r="X71" s="225">
        <v>0</v>
      </c>
      <c r="Y71" s="223" t="s">
        <v>494</v>
      </c>
      <c r="Z71" s="225" t="s">
        <v>494</v>
      </c>
      <c r="AA71" s="223">
        <v>2.9324615808477499</v>
      </c>
      <c r="AB71" s="225">
        <v>2.21553545090587</v>
      </c>
      <c r="AC71" s="223">
        <v>2.9324615808477499</v>
      </c>
      <c r="AD71" s="225">
        <v>2.21553545090587</v>
      </c>
      <c r="AE71" s="223" t="s">
        <v>494</v>
      </c>
      <c r="AF71" s="225" t="s">
        <v>494</v>
      </c>
      <c r="AG71" s="223">
        <v>20.3606754494668</v>
      </c>
      <c r="AH71" s="225">
        <v>8.0478074298797893</v>
      </c>
      <c r="AI71" s="223">
        <v>2.0432684676983199</v>
      </c>
      <c r="AJ71" s="225">
        <v>1.20523427897068</v>
      </c>
      <c r="AK71" s="223">
        <v>11.982227831503801</v>
      </c>
      <c r="AL71" s="225">
        <v>3.2899483312856299</v>
      </c>
      <c r="AM71" s="223">
        <v>-8.3784476179629408</v>
      </c>
      <c r="AN71" s="225">
        <v>8.6943064387538893</v>
      </c>
      <c r="AO71" s="223">
        <v>9.9389593638054894</v>
      </c>
      <c r="AP71" s="239">
        <v>3.5037622193486602</v>
      </c>
      <c r="AQ71">
        <v>9.0275462391435095</v>
      </c>
      <c r="AR71">
        <v>6.7191681730109902</v>
      </c>
      <c r="AS71">
        <v>8.2493606589716393</v>
      </c>
      <c r="AT71">
        <v>3.27706352672991</v>
      </c>
      <c r="AU71">
        <v>4.24867061242196</v>
      </c>
      <c r="AV71">
        <v>1.54233971224305</v>
      </c>
      <c r="AW71">
        <v>-4.7788756267215504</v>
      </c>
      <c r="AX71">
        <v>6.8939127297323601</v>
      </c>
      <c r="AY71">
        <v>-4.0006900465496802</v>
      </c>
      <c r="AZ71">
        <v>3.6218720499467398</v>
      </c>
      <c r="BA71">
        <v>0</v>
      </c>
      <c r="BB71">
        <v>0</v>
      </c>
      <c r="BC71">
        <v>3.7548413522577002</v>
      </c>
      <c r="BD71">
        <v>2.6295540095669101</v>
      </c>
      <c r="BE71">
        <v>2.9082233314276702</v>
      </c>
      <c r="BF71">
        <v>2.2251161539708999</v>
      </c>
      <c r="BG71">
        <v>2.9082233314276702</v>
      </c>
      <c r="BH71">
        <v>2.2251161539708999</v>
      </c>
      <c r="BI71">
        <v>-0.84661802083003701</v>
      </c>
      <c r="BJ71">
        <v>3.4446619845627402</v>
      </c>
      <c r="BK71">
        <v>9.7128573613469396</v>
      </c>
      <c r="BL71">
        <v>6.7254107548128799</v>
      </c>
      <c r="BM71">
        <v>1.53064377207661</v>
      </c>
      <c r="BN71">
        <v>1.1067848392770701</v>
      </c>
      <c r="BO71">
        <v>0.58365579421165603</v>
      </c>
      <c r="BP71">
        <v>0.368010745530301</v>
      </c>
      <c r="BQ71">
        <v>-9.12920156713529</v>
      </c>
      <c r="BR71">
        <v>6.7354719010458801</v>
      </c>
      <c r="BS71">
        <v>-0.94698797786495403</v>
      </c>
      <c r="BT71">
        <v>1.1663638322922001</v>
      </c>
      <c r="BU71">
        <v>4.5443124585719898</v>
      </c>
      <c r="BV71">
        <v>2.6648630641860498</v>
      </c>
      <c r="BW71">
        <v>1.6216432843558399</v>
      </c>
      <c r="BX71">
        <v>1.61242325367567</v>
      </c>
      <c r="BY71">
        <v>4.2130711249428501</v>
      </c>
      <c r="BZ71">
        <v>2.0733414333140101</v>
      </c>
      <c r="CA71">
        <v>-0.33124133362914199</v>
      </c>
      <c r="CB71">
        <v>3.3764241217536202</v>
      </c>
      <c r="CC71">
        <v>2.5914278405869999</v>
      </c>
      <c r="CD71">
        <v>2.62652878303106</v>
      </c>
    </row>
    <row r="72" spans="1:82" ht="13" customHeight="1" x14ac:dyDescent="0.25">
      <c r="A72" s="26" t="s">
        <v>426</v>
      </c>
      <c r="B72" s="96">
        <v>3</v>
      </c>
      <c r="C72" s="223" t="s">
        <v>494</v>
      </c>
      <c r="D72" s="225" t="s">
        <v>494</v>
      </c>
      <c r="E72" s="223">
        <v>36.520143731094997</v>
      </c>
      <c r="F72" s="225">
        <v>0.13723445756876201</v>
      </c>
      <c r="G72" s="223">
        <v>33.732115044500397</v>
      </c>
      <c r="H72" s="225">
        <v>3.29056886135904</v>
      </c>
      <c r="I72" s="223" t="s">
        <v>494</v>
      </c>
      <c r="J72" s="225" t="s">
        <v>494</v>
      </c>
      <c r="K72" s="223">
        <v>-2.7880286865946502</v>
      </c>
      <c r="L72" s="225">
        <v>3.2934293263541998</v>
      </c>
      <c r="M72" s="223" t="s">
        <v>494</v>
      </c>
      <c r="N72" s="225" t="s">
        <v>494</v>
      </c>
      <c r="O72" s="223">
        <v>23.015852718446801</v>
      </c>
      <c r="P72" s="225">
        <v>0.11749633184210501</v>
      </c>
      <c r="Q72" s="223">
        <v>18.3581448993862</v>
      </c>
      <c r="R72" s="225">
        <v>2.8396797547641199</v>
      </c>
      <c r="S72" s="223" t="s">
        <v>494</v>
      </c>
      <c r="T72" s="225" t="s">
        <v>494</v>
      </c>
      <c r="U72" s="223">
        <v>-4.6577078190606898</v>
      </c>
      <c r="V72" s="225">
        <v>2.8421095154151899</v>
      </c>
      <c r="W72" s="223" t="s">
        <v>494</v>
      </c>
      <c r="X72" s="225" t="s">
        <v>494</v>
      </c>
      <c r="Y72" s="223">
        <v>0.26221592932361698</v>
      </c>
      <c r="Z72" s="225">
        <v>5.96232305416785E-4</v>
      </c>
      <c r="AA72" s="223">
        <v>1.04828663877002</v>
      </c>
      <c r="AB72" s="225">
        <v>0.75290086311190896</v>
      </c>
      <c r="AC72" s="223" t="s">
        <v>494</v>
      </c>
      <c r="AD72" s="225" t="s">
        <v>494</v>
      </c>
      <c r="AE72" s="223">
        <v>0.78607070944640201</v>
      </c>
      <c r="AF72" s="225">
        <v>0.75290109919405701</v>
      </c>
      <c r="AG72" s="223" t="s">
        <v>494</v>
      </c>
      <c r="AH72" s="225" t="s">
        <v>494</v>
      </c>
      <c r="AI72" s="223">
        <v>7.3384263967686802</v>
      </c>
      <c r="AJ72" s="225">
        <v>8.0541412320836794E-2</v>
      </c>
      <c r="AK72" s="223">
        <v>6.69133002530093</v>
      </c>
      <c r="AL72" s="225">
        <v>1.76911289932978</v>
      </c>
      <c r="AM72" s="223" t="s">
        <v>494</v>
      </c>
      <c r="AN72" s="225" t="s">
        <v>494</v>
      </c>
      <c r="AO72" s="223">
        <v>-0.64709637146775201</v>
      </c>
      <c r="AP72" s="239">
        <v>1.7709453322092299</v>
      </c>
      <c r="AQ72" t="s">
        <v>494</v>
      </c>
      <c r="AR72" t="s">
        <v>494</v>
      </c>
      <c r="AS72">
        <v>4.5557647985432999</v>
      </c>
      <c r="AT72">
        <v>8.5775411298906798E-2</v>
      </c>
      <c r="AU72">
        <v>4.59783887211238</v>
      </c>
      <c r="AV72">
        <v>1.38236983483799</v>
      </c>
      <c r="AW72" t="s">
        <v>494</v>
      </c>
      <c r="AX72" t="s">
        <v>494</v>
      </c>
      <c r="AY72">
        <v>4.20740735690837E-2</v>
      </c>
      <c r="AZ72">
        <v>1.3850284406659401</v>
      </c>
      <c r="BA72" t="s">
        <v>494</v>
      </c>
      <c r="BB72" t="s">
        <v>494</v>
      </c>
      <c r="BC72">
        <v>0.83669490503618704</v>
      </c>
      <c r="BD72">
        <v>2.53679269956734E-2</v>
      </c>
      <c r="BE72">
        <v>3.13363955885234</v>
      </c>
      <c r="BF72">
        <v>1.30666406532292</v>
      </c>
      <c r="BG72" t="s">
        <v>494</v>
      </c>
      <c r="BH72" t="s">
        <v>494</v>
      </c>
      <c r="BI72">
        <v>2.2969446538161602</v>
      </c>
      <c r="BJ72">
        <v>1.3069102919964599</v>
      </c>
      <c r="BK72" t="s">
        <v>494</v>
      </c>
      <c r="BL72" t="s">
        <v>494</v>
      </c>
      <c r="BM72">
        <v>6.9966549412517001</v>
      </c>
      <c r="BN72">
        <v>5.5905774524479299E-2</v>
      </c>
      <c r="BO72">
        <v>14.507453323416501</v>
      </c>
      <c r="BP72">
        <v>2.42660466333898</v>
      </c>
      <c r="BQ72" t="s">
        <v>494</v>
      </c>
      <c r="BR72" t="s">
        <v>494</v>
      </c>
      <c r="BS72">
        <v>7.5107983821648396</v>
      </c>
      <c r="BT72">
        <v>2.4272485756023601</v>
      </c>
      <c r="BU72" t="s">
        <v>494</v>
      </c>
      <c r="BV72" t="s">
        <v>494</v>
      </c>
      <c r="BW72">
        <v>0.712292259911251</v>
      </c>
      <c r="BX72">
        <v>1.7488358580931999E-2</v>
      </c>
      <c r="BY72">
        <v>1.99693460334991</v>
      </c>
      <c r="BZ72">
        <v>1.0079087558944</v>
      </c>
      <c r="CA72" t="s">
        <v>494</v>
      </c>
      <c r="CB72" t="s">
        <v>494</v>
      </c>
      <c r="CC72">
        <v>1.28464234343866</v>
      </c>
      <c r="CD72">
        <v>1.00806046589203</v>
      </c>
    </row>
    <row r="73" spans="1:82" ht="13" customHeight="1" x14ac:dyDescent="0.25">
      <c r="A73" s="26" t="s">
        <v>433</v>
      </c>
      <c r="B73" s="96">
        <v>3</v>
      </c>
      <c r="C73" s="223" t="s">
        <v>494</v>
      </c>
      <c r="D73" s="225" t="s">
        <v>494</v>
      </c>
      <c r="E73" s="223">
        <v>69.970473164571601</v>
      </c>
      <c r="F73" s="225">
        <v>0.22561894641708299</v>
      </c>
      <c r="G73" s="223">
        <v>80.121135949919605</v>
      </c>
      <c r="H73" s="225">
        <v>0.11143888774503501</v>
      </c>
      <c r="I73" s="223" t="s">
        <v>494</v>
      </c>
      <c r="J73" s="225" t="s">
        <v>494</v>
      </c>
      <c r="K73" s="223">
        <v>10.150662785348</v>
      </c>
      <c r="L73" s="225">
        <v>0.25163969218747101</v>
      </c>
      <c r="M73" s="223" t="s">
        <v>494</v>
      </c>
      <c r="N73" s="225" t="s">
        <v>494</v>
      </c>
      <c r="O73" s="223">
        <v>49.960955914899699</v>
      </c>
      <c r="P73" s="225">
        <v>0.24516215313346901</v>
      </c>
      <c r="Q73" s="223">
        <v>53.768277809390298</v>
      </c>
      <c r="R73" s="225">
        <v>0.16697137838269599</v>
      </c>
      <c r="S73" s="223" t="s">
        <v>494</v>
      </c>
      <c r="T73" s="225" t="s">
        <v>494</v>
      </c>
      <c r="U73" s="223">
        <v>3.8073218944905798</v>
      </c>
      <c r="V73" s="225">
        <v>0.29662083967256198</v>
      </c>
      <c r="W73" s="223" t="s">
        <v>494</v>
      </c>
      <c r="X73" s="225" t="s">
        <v>494</v>
      </c>
      <c r="Y73" s="223">
        <v>2.1898638470763698</v>
      </c>
      <c r="Z73" s="225">
        <v>6.8222212241518906E-2</v>
      </c>
      <c r="AA73" s="223">
        <v>1.2535057418156601</v>
      </c>
      <c r="AB73" s="225">
        <v>2.9851559705240002E-2</v>
      </c>
      <c r="AC73" s="223" t="s">
        <v>494</v>
      </c>
      <c r="AD73" s="225" t="s">
        <v>494</v>
      </c>
      <c r="AE73" s="223">
        <v>-0.93635810526070495</v>
      </c>
      <c r="AF73" s="225">
        <v>7.4467347609286805E-2</v>
      </c>
      <c r="AG73" s="223" t="s">
        <v>494</v>
      </c>
      <c r="AH73" s="225" t="s">
        <v>494</v>
      </c>
      <c r="AI73" s="223">
        <v>7.1500197243211101</v>
      </c>
      <c r="AJ73" s="225">
        <v>0.135382683533357</v>
      </c>
      <c r="AK73" s="223">
        <v>15.979880344078801</v>
      </c>
      <c r="AL73" s="225">
        <v>0.110148607661116</v>
      </c>
      <c r="AM73" s="223" t="s">
        <v>494</v>
      </c>
      <c r="AN73" s="225" t="s">
        <v>494</v>
      </c>
      <c r="AO73" s="223">
        <v>8.8298606197576994</v>
      </c>
      <c r="AP73" s="239">
        <v>0.174531334637582</v>
      </c>
      <c r="AQ73" t="s">
        <v>494</v>
      </c>
      <c r="AR73" t="s">
        <v>494</v>
      </c>
      <c r="AS73">
        <v>5.8144203956266196</v>
      </c>
      <c r="AT73">
        <v>6.5855409967865805E-2</v>
      </c>
      <c r="AU73">
        <v>3.65589738766564</v>
      </c>
      <c r="AV73">
        <v>1.26625202802403E-2</v>
      </c>
      <c r="AW73" t="s">
        <v>494</v>
      </c>
      <c r="AX73" t="s">
        <v>494</v>
      </c>
      <c r="AY73">
        <v>-2.1585230079609801</v>
      </c>
      <c r="AZ73">
        <v>6.7061721137196995E-2</v>
      </c>
      <c r="BA73" t="s">
        <v>494</v>
      </c>
      <c r="BB73" t="s">
        <v>494</v>
      </c>
      <c r="BC73">
        <v>1.20948836878805</v>
      </c>
      <c r="BD73">
        <v>5.5452176074691798E-3</v>
      </c>
      <c r="BE73">
        <v>16.848175730168499</v>
      </c>
      <c r="BF73">
        <v>0.136328418883227</v>
      </c>
      <c r="BG73" t="s">
        <v>494</v>
      </c>
      <c r="BH73" t="s">
        <v>494</v>
      </c>
      <c r="BI73">
        <v>15.6386873613804</v>
      </c>
      <c r="BJ73">
        <v>0.13644114934107901</v>
      </c>
      <c r="BK73" t="s">
        <v>494</v>
      </c>
      <c r="BL73" t="s">
        <v>494</v>
      </c>
      <c r="BM73">
        <v>16.099813406668801</v>
      </c>
      <c r="BN73">
        <v>0.179244906416126</v>
      </c>
      <c r="BO73">
        <v>18.505688026030601</v>
      </c>
      <c r="BP73">
        <v>0.11170797780368499</v>
      </c>
      <c r="BQ73" t="s">
        <v>494</v>
      </c>
      <c r="BR73" t="s">
        <v>494</v>
      </c>
      <c r="BS73">
        <v>2.40587461936174</v>
      </c>
      <c r="BT73">
        <v>0.21120466088870801</v>
      </c>
      <c r="BU73" t="s">
        <v>494</v>
      </c>
      <c r="BV73" t="s">
        <v>494</v>
      </c>
      <c r="BW73">
        <v>0.58429546397667298</v>
      </c>
      <c r="BX73">
        <v>3.50444575103541E-2</v>
      </c>
      <c r="BY73">
        <v>0</v>
      </c>
      <c r="BZ73">
        <v>0</v>
      </c>
      <c r="CA73" t="s">
        <v>494</v>
      </c>
      <c r="CB73" t="s">
        <v>494</v>
      </c>
      <c r="CC73">
        <v>-0.58429546397667298</v>
      </c>
      <c r="CD73">
        <v>3.50444575103541E-2</v>
      </c>
    </row>
    <row r="74" spans="1:82" ht="13" customHeight="1" x14ac:dyDescent="0.25">
      <c r="A74" s="26" t="s">
        <v>437</v>
      </c>
      <c r="B74" s="96">
        <v>3</v>
      </c>
      <c r="C74" s="223" t="s">
        <v>494</v>
      </c>
      <c r="D74" s="225" t="s">
        <v>494</v>
      </c>
      <c r="E74" s="223">
        <v>71.716052470377804</v>
      </c>
      <c r="F74" s="225">
        <v>3.4082076188950801</v>
      </c>
      <c r="G74" s="223">
        <v>67.494513266633106</v>
      </c>
      <c r="H74" s="225">
        <v>3.6667861055191402</v>
      </c>
      <c r="I74" s="223" t="s">
        <v>494</v>
      </c>
      <c r="J74" s="225" t="s">
        <v>494</v>
      </c>
      <c r="K74" s="223">
        <v>-4.2215392037447703</v>
      </c>
      <c r="L74" s="225">
        <v>5.0061162109086803</v>
      </c>
      <c r="M74" s="223" t="s">
        <v>494</v>
      </c>
      <c r="N74" s="225" t="s">
        <v>494</v>
      </c>
      <c r="O74" s="223">
        <v>61.846597336592303</v>
      </c>
      <c r="P74" s="225">
        <v>3.5721373876367299</v>
      </c>
      <c r="Q74" s="223">
        <v>64.9998597535741</v>
      </c>
      <c r="R74" s="225">
        <v>3.5483588262588301</v>
      </c>
      <c r="S74" s="223" t="s">
        <v>494</v>
      </c>
      <c r="T74" s="225" t="s">
        <v>494</v>
      </c>
      <c r="U74" s="223">
        <v>3.1532624169817698</v>
      </c>
      <c r="V74" s="225">
        <v>5.0349792329304703</v>
      </c>
      <c r="W74" s="223" t="s">
        <v>494</v>
      </c>
      <c r="X74" s="225" t="s">
        <v>494</v>
      </c>
      <c r="Y74" s="223">
        <v>3.3308574953474701</v>
      </c>
      <c r="Z74" s="225">
        <v>1.5572048499658599</v>
      </c>
      <c r="AA74" s="223">
        <v>9.8378616601483309</v>
      </c>
      <c r="AB74" s="225">
        <v>1.9868555060793101</v>
      </c>
      <c r="AC74" s="223" t="s">
        <v>494</v>
      </c>
      <c r="AD74" s="225" t="s">
        <v>494</v>
      </c>
      <c r="AE74" s="223">
        <v>6.5070041648008603</v>
      </c>
      <c r="AF74" s="225">
        <v>2.5243774968880701</v>
      </c>
      <c r="AG74" s="223" t="s">
        <v>494</v>
      </c>
      <c r="AH74" s="225" t="s">
        <v>494</v>
      </c>
      <c r="AI74" s="223">
        <v>16.771873723131499</v>
      </c>
      <c r="AJ74" s="225">
        <v>2.8722924482988801</v>
      </c>
      <c r="AK74" s="223">
        <v>34.1421159841939</v>
      </c>
      <c r="AL74" s="225">
        <v>3.55618233304856</v>
      </c>
      <c r="AM74" s="223" t="s">
        <v>494</v>
      </c>
      <c r="AN74" s="225" t="s">
        <v>494</v>
      </c>
      <c r="AO74" s="223">
        <v>17.370242261062401</v>
      </c>
      <c r="AP74" s="239">
        <v>4.5712686088701302</v>
      </c>
      <c r="AQ74" t="s">
        <v>494</v>
      </c>
      <c r="AR74" t="s">
        <v>494</v>
      </c>
      <c r="AS74">
        <v>17.754950798965002</v>
      </c>
      <c r="AT74">
        <v>3.2341080613609199</v>
      </c>
      <c r="AU74">
        <v>26.937063887165099</v>
      </c>
      <c r="AV74">
        <v>3.3875752010043199</v>
      </c>
      <c r="AW74" t="s">
        <v>494</v>
      </c>
      <c r="AX74" t="s">
        <v>494</v>
      </c>
      <c r="AY74">
        <v>9.1821130882000404</v>
      </c>
      <c r="AZ74">
        <v>4.6834944961021501</v>
      </c>
      <c r="BA74" t="s">
        <v>494</v>
      </c>
      <c r="BB74" t="s">
        <v>494</v>
      </c>
      <c r="BC74">
        <v>3.62752128880933</v>
      </c>
      <c r="BD74">
        <v>1.44391915244683</v>
      </c>
      <c r="BE74">
        <v>11.068442770139701</v>
      </c>
      <c r="BF74">
        <v>2.5068407035161</v>
      </c>
      <c r="BG74" t="s">
        <v>494</v>
      </c>
      <c r="BH74" t="s">
        <v>494</v>
      </c>
      <c r="BI74">
        <v>7.4409214813303599</v>
      </c>
      <c r="BJ74">
        <v>2.8929488124762699</v>
      </c>
      <c r="BK74" t="s">
        <v>494</v>
      </c>
      <c r="BL74" t="s">
        <v>494</v>
      </c>
      <c r="BM74">
        <v>13.831298849729301</v>
      </c>
      <c r="BN74">
        <v>2.8814343625668299</v>
      </c>
      <c r="BO74">
        <v>20.649657374208601</v>
      </c>
      <c r="BP74">
        <v>3.2936420821657801</v>
      </c>
      <c r="BQ74" t="s">
        <v>494</v>
      </c>
      <c r="BR74" t="s">
        <v>494</v>
      </c>
      <c r="BS74">
        <v>6.8183585244793097</v>
      </c>
      <c r="BT74">
        <v>4.3761560931020496</v>
      </c>
      <c r="BU74" t="s">
        <v>494</v>
      </c>
      <c r="BV74" t="s">
        <v>494</v>
      </c>
      <c r="BW74">
        <v>3.2717527025217601</v>
      </c>
      <c r="BX74">
        <v>1.38019806271178</v>
      </c>
      <c r="BY74">
        <v>7.4318007776654298</v>
      </c>
      <c r="BZ74">
        <v>2.0994427155338</v>
      </c>
      <c r="CA74" t="s">
        <v>494</v>
      </c>
      <c r="CB74" t="s">
        <v>494</v>
      </c>
      <c r="CC74">
        <v>4.1600480751436599</v>
      </c>
      <c r="CD74">
        <v>2.5124900811985902</v>
      </c>
    </row>
    <row r="75" spans="1:82" ht="13" customHeight="1" x14ac:dyDescent="0.25">
      <c r="A75" s="27" t="s">
        <v>438</v>
      </c>
      <c r="B75" s="90">
        <v>3</v>
      </c>
      <c r="C75" s="233" t="s">
        <v>494</v>
      </c>
      <c r="D75" s="234" t="s">
        <v>494</v>
      </c>
      <c r="E75" s="233">
        <v>95.190516703825907</v>
      </c>
      <c r="F75" s="234">
        <v>4.36625365176848E-2</v>
      </c>
      <c r="G75" s="233">
        <v>96.273399905850596</v>
      </c>
      <c r="H75" s="234">
        <v>2.31292249019226</v>
      </c>
      <c r="I75" s="233" t="s">
        <v>494</v>
      </c>
      <c r="J75" s="234" t="s">
        <v>494</v>
      </c>
      <c r="K75" s="233">
        <v>1.0828832020246999</v>
      </c>
      <c r="L75" s="234">
        <v>2.3133345764787898</v>
      </c>
      <c r="M75" s="233" t="s">
        <v>494</v>
      </c>
      <c r="N75" s="234" t="s">
        <v>494</v>
      </c>
      <c r="O75" s="233">
        <v>89.626801762774207</v>
      </c>
      <c r="P75" s="234">
        <v>0.102452631698941</v>
      </c>
      <c r="Q75" s="233">
        <v>91.466624731613905</v>
      </c>
      <c r="R75" s="234">
        <v>2.84873360151638</v>
      </c>
      <c r="S75" s="233" t="s">
        <v>494</v>
      </c>
      <c r="T75" s="234" t="s">
        <v>494</v>
      </c>
      <c r="U75" s="233">
        <v>1.8398229688397101</v>
      </c>
      <c r="V75" s="234">
        <v>2.8505753233602702</v>
      </c>
      <c r="W75" s="233" t="s">
        <v>494</v>
      </c>
      <c r="X75" s="234" t="s">
        <v>494</v>
      </c>
      <c r="Y75" s="233">
        <v>5.9908149108388598</v>
      </c>
      <c r="Z75" s="234">
        <v>0.101151738715656</v>
      </c>
      <c r="AA75" s="233">
        <v>9.3611550489549895</v>
      </c>
      <c r="AB75" s="234">
        <v>2.1628597809517198</v>
      </c>
      <c r="AC75" s="233" t="s">
        <v>494</v>
      </c>
      <c r="AD75" s="234" t="s">
        <v>494</v>
      </c>
      <c r="AE75" s="233">
        <v>3.3703401381161302</v>
      </c>
      <c r="AF75" s="234">
        <v>2.1652238005120199</v>
      </c>
      <c r="AG75" s="233" t="s">
        <v>494</v>
      </c>
      <c r="AH75" s="234" t="s">
        <v>494</v>
      </c>
      <c r="AI75" s="233">
        <v>45.771525053030899</v>
      </c>
      <c r="AJ75" s="234">
        <v>0.227347268329539</v>
      </c>
      <c r="AK75" s="233">
        <v>70.232583795000593</v>
      </c>
      <c r="AL75" s="234">
        <v>4.4228995731369203</v>
      </c>
      <c r="AM75" s="233" t="s">
        <v>494</v>
      </c>
      <c r="AN75" s="234" t="s">
        <v>494</v>
      </c>
      <c r="AO75" s="233">
        <v>24.461058741969701</v>
      </c>
      <c r="AP75" s="243">
        <v>4.4287388063049802</v>
      </c>
      <c r="AQ75" t="s">
        <v>494</v>
      </c>
      <c r="AR75" t="s">
        <v>494</v>
      </c>
      <c r="AS75">
        <v>17.8131846673982</v>
      </c>
      <c r="AT75">
        <v>0.118704056750248</v>
      </c>
      <c r="AU75">
        <v>17.056602508797202</v>
      </c>
      <c r="AV75">
        <v>3.4317142613897098</v>
      </c>
      <c r="AW75" t="s">
        <v>494</v>
      </c>
      <c r="AX75" t="s">
        <v>494</v>
      </c>
      <c r="AY75">
        <v>-0.75658215860106304</v>
      </c>
      <c r="AZ75">
        <v>3.4337666526592199</v>
      </c>
      <c r="BA75" t="s">
        <v>494</v>
      </c>
      <c r="BB75" t="s">
        <v>494</v>
      </c>
      <c r="BC75">
        <v>13.603685901915799</v>
      </c>
      <c r="BD75">
        <v>0.13499509295290299</v>
      </c>
      <c r="BE75">
        <v>14.506931987091299</v>
      </c>
      <c r="BF75">
        <v>2.8782455222773899</v>
      </c>
      <c r="BG75" t="s">
        <v>494</v>
      </c>
      <c r="BH75" t="s">
        <v>494</v>
      </c>
      <c r="BI75">
        <v>0.90324608517541605</v>
      </c>
      <c r="BJ75">
        <v>2.88140954423893</v>
      </c>
      <c r="BK75" t="s">
        <v>494</v>
      </c>
      <c r="BL75" t="s">
        <v>494</v>
      </c>
      <c r="BM75">
        <v>12.017848040220301</v>
      </c>
      <c r="BN75">
        <v>0.149658065155343</v>
      </c>
      <c r="BO75">
        <v>15.4132225479908</v>
      </c>
      <c r="BP75">
        <v>2.9433960619056401</v>
      </c>
      <c r="BQ75" t="s">
        <v>494</v>
      </c>
      <c r="BR75" t="s">
        <v>494</v>
      </c>
      <c r="BS75">
        <v>3.39537450777049</v>
      </c>
      <c r="BT75">
        <v>2.9471983159786901</v>
      </c>
      <c r="BU75" t="s">
        <v>494</v>
      </c>
      <c r="BV75" t="s">
        <v>494</v>
      </c>
      <c r="BW75">
        <v>5.0666996637588104</v>
      </c>
      <c r="BX75">
        <v>9.9963233725976194E-2</v>
      </c>
      <c r="BY75">
        <v>7.1290191564156604</v>
      </c>
      <c r="BZ75">
        <v>1.99528641026541</v>
      </c>
      <c r="CA75" t="s">
        <v>494</v>
      </c>
      <c r="CB75" t="s">
        <v>494</v>
      </c>
      <c r="CC75">
        <v>2.06231949265685</v>
      </c>
      <c r="CD75">
        <v>1.9977889045359001</v>
      </c>
    </row>
    <row r="77" spans="1:82" x14ac:dyDescent="0.25">
      <c r="A77" s="178" t="s">
        <v>654</v>
      </c>
    </row>
    <row r="78" spans="1:82" x14ac:dyDescent="0.25">
      <c r="A78" s="178" t="s">
        <v>699</v>
      </c>
    </row>
    <row r="79" spans="1:82" x14ac:dyDescent="0.25">
      <c r="A79" s="178" t="s">
        <v>459</v>
      </c>
    </row>
    <row r="80" spans="1:82" x14ac:dyDescent="0.25">
      <c r="A80" s="178" t="s">
        <v>491</v>
      </c>
    </row>
    <row r="81" spans="1:1" x14ac:dyDescent="0.25">
      <c r="A81" s="178" t="s">
        <v>492</v>
      </c>
    </row>
    <row r="82" spans="1:1" x14ac:dyDescent="0.25">
      <c r="A82" s="178" t="s">
        <v>460</v>
      </c>
    </row>
    <row r="83" spans="1:1" x14ac:dyDescent="0.25">
      <c r="A83" s="178" t="s">
        <v>461</v>
      </c>
    </row>
    <row r="84" spans="1:1" x14ac:dyDescent="0.25">
      <c r="A84" s="178" t="s">
        <v>462</v>
      </c>
    </row>
    <row r="85" spans="1:1" x14ac:dyDescent="0.25">
      <c r="A85" s="181" t="str">
        <f>HYPERLINK("https://oecdcode.org/disclaimers/cyprus.html", "Information on data for Cyprus: https://oecdcode.org/disclaimers/cyprus.html")</f>
        <v>Information on data for Cyprus: https://oecdcode.org/disclaimers/cyprus.html</v>
      </c>
    </row>
    <row r="86" spans="1:1" x14ac:dyDescent="0.25">
      <c r="A86" s="178" t="s">
        <v>493</v>
      </c>
    </row>
  </sheetData>
  <mergeCells count="26">
    <mergeCell ref="Y8:Z9"/>
    <mergeCell ref="AA8:AB9"/>
    <mergeCell ref="AC8:AD9"/>
    <mergeCell ref="AE8:AF9"/>
    <mergeCell ref="AG7:AP7"/>
    <mergeCell ref="AG8:AH9"/>
    <mergeCell ref="AI8:AJ9"/>
    <mergeCell ref="AK8:AL9"/>
    <mergeCell ref="AM8:AN9"/>
    <mergeCell ref="AO8:AP9"/>
    <mergeCell ref="B6:B10"/>
    <mergeCell ref="C6:AP6"/>
    <mergeCell ref="C7:L7"/>
    <mergeCell ref="C8:D9"/>
    <mergeCell ref="E8:F9"/>
    <mergeCell ref="G8:H9"/>
    <mergeCell ref="I8:J9"/>
    <mergeCell ref="K8:L9"/>
    <mergeCell ref="M7:V7"/>
    <mergeCell ref="M8:N9"/>
    <mergeCell ref="O8:P9"/>
    <mergeCell ref="Q8:R9"/>
    <mergeCell ref="S8:T9"/>
    <mergeCell ref="U8:V9"/>
    <mergeCell ref="W7:AF7"/>
    <mergeCell ref="W8:X9"/>
  </mergeCells>
  <conditionalFormatting sqref="I1:I200">
    <cfRule type="expression" dxfId="195" priority="16">
      <formula>ABS(I1/J1)&gt;1.95996398454005</formula>
    </cfRule>
  </conditionalFormatting>
  <conditionalFormatting sqref="K1:K200">
    <cfRule type="expression" dxfId="194" priority="15">
      <formula>ABS(K1/L1)&gt;1.95996398454005</formula>
    </cfRule>
  </conditionalFormatting>
  <conditionalFormatting sqref="S1:S200">
    <cfRule type="expression" dxfId="193" priority="14">
      <formula>ABS(S1/T1)&gt;1.95996398454005</formula>
    </cfRule>
  </conditionalFormatting>
  <conditionalFormatting sqref="U1:U200">
    <cfRule type="expression" dxfId="192" priority="13">
      <formula>ABS(U1/V1)&gt;1.95996398454005</formula>
    </cfRule>
  </conditionalFormatting>
  <conditionalFormatting sqref="AC1:AC200">
    <cfRule type="expression" dxfId="191" priority="12">
      <formula>ABS(AC1/AD1)&gt;1.95996398454005</formula>
    </cfRule>
  </conditionalFormatting>
  <conditionalFormatting sqref="AE1:AE200">
    <cfRule type="expression" dxfId="190" priority="11">
      <formula>ABS(AE1/AF1)&gt;1.95996398454005</formula>
    </cfRule>
  </conditionalFormatting>
  <conditionalFormatting sqref="AM1:AM200">
    <cfRule type="expression" dxfId="189" priority="10">
      <formula>ABS(AM1/AN1)&gt;1.95996398454005</formula>
    </cfRule>
  </conditionalFormatting>
  <conditionalFormatting sqref="AO1:AO200">
    <cfRule type="expression" dxfId="188" priority="9">
      <formula>ABS(AO1/AP1)&gt;1.95996398454005</formula>
    </cfRule>
  </conditionalFormatting>
  <conditionalFormatting sqref="AW1:AW200">
    <cfRule type="expression" dxfId="187" priority="8">
      <formula>ABS(AW1/AX1)&gt;1.95996398454005</formula>
    </cfRule>
  </conditionalFormatting>
  <conditionalFormatting sqref="AY1:AY200">
    <cfRule type="expression" dxfId="186" priority="7">
      <formula>ABS(AY1/AZ1)&gt;1.95996398454005</formula>
    </cfRule>
  </conditionalFormatting>
  <conditionalFormatting sqref="BG1:BG200">
    <cfRule type="expression" dxfId="185" priority="6">
      <formula>ABS(BG1/BH1)&gt;1.95996398454005</formula>
    </cfRule>
  </conditionalFormatting>
  <conditionalFormatting sqref="BI1:BI200">
    <cfRule type="expression" dxfId="184" priority="5">
      <formula>ABS(BI1/BJ1)&gt;1.95996398454005</formula>
    </cfRule>
  </conditionalFormatting>
  <conditionalFormatting sqref="BQ1:BQ200">
    <cfRule type="expression" dxfId="183" priority="4">
      <formula>ABS(BQ1/BR1)&gt;1.95996398454005</formula>
    </cfRule>
  </conditionalFormatting>
  <conditionalFormatting sqref="BS1:BS200">
    <cfRule type="expression" dxfId="182" priority="3">
      <formula>ABS(BS1/BT1)&gt;1.95996398454005</formula>
    </cfRule>
  </conditionalFormatting>
  <conditionalFormatting sqref="CA1:CA200">
    <cfRule type="expression" dxfId="181" priority="2">
      <formula>ABS(CA1/CB1)&gt;1.95996398454005</formula>
    </cfRule>
  </conditionalFormatting>
  <conditionalFormatting sqref="CC1:CC200">
    <cfRule type="expression" dxfId="180" priority="1">
      <formula>ABS(CC1/CD1)&gt;1.95996398454005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CH104"/>
  <sheetViews>
    <sheetView showGridLines="0" zoomScale="80" workbookViewId="0"/>
  </sheetViews>
  <sheetFormatPr defaultColWidth="10.90625" defaultRowHeight="12.5" x14ac:dyDescent="0.25"/>
  <cols>
    <col min="1" max="1" width="30.7265625" customWidth="1"/>
    <col min="2" max="2" width="8.7265625" customWidth="1"/>
  </cols>
  <sheetData>
    <row r="1" spans="1:86" x14ac:dyDescent="0.25">
      <c r="A1" s="41" t="s">
        <v>342</v>
      </c>
    </row>
    <row r="2" spans="1:86" ht="13" x14ac:dyDescent="0.3">
      <c r="A2" s="42" t="s">
        <v>343</v>
      </c>
    </row>
    <row r="3" spans="1:86" ht="13" x14ac:dyDescent="0.3">
      <c r="A3" s="43" t="s">
        <v>387</v>
      </c>
    </row>
    <row r="4" spans="1:86" x14ac:dyDescent="0.25">
      <c r="A4" s="160" t="str">
        <f>HYPERLINK("#'TOC'!A1", "Back to TOC")</f>
        <v>Back to TOC</v>
      </c>
    </row>
    <row r="6" spans="1:86" ht="16" customHeight="1" x14ac:dyDescent="0.25">
      <c r="B6" s="658" t="s">
        <v>388</v>
      </c>
      <c r="C6" s="662" t="s">
        <v>700</v>
      </c>
      <c r="D6" s="662"/>
      <c r="E6" s="662"/>
      <c r="F6" s="662"/>
      <c r="G6" s="662"/>
      <c r="H6" s="662"/>
      <c r="I6" s="662"/>
      <c r="J6" s="662"/>
      <c r="K6" s="662"/>
      <c r="L6" s="662"/>
      <c r="M6" s="662"/>
      <c r="N6" s="662"/>
      <c r="O6" s="662"/>
      <c r="P6" s="662"/>
      <c r="Q6" s="662"/>
      <c r="R6" s="662"/>
      <c r="S6" s="662"/>
      <c r="T6" s="662"/>
      <c r="U6" s="662"/>
      <c r="V6" s="662"/>
      <c r="W6" s="662"/>
      <c r="X6" s="662"/>
      <c r="Y6" s="662"/>
      <c r="Z6" s="662"/>
      <c r="AA6" s="662"/>
      <c r="AB6" s="662"/>
      <c r="AC6" s="662"/>
      <c r="AD6" s="662"/>
      <c r="AE6" s="662"/>
      <c r="AF6" s="662"/>
      <c r="AG6" s="662"/>
      <c r="AH6" s="662"/>
      <c r="AI6" s="662"/>
      <c r="AJ6" s="662"/>
      <c r="AK6" s="662"/>
      <c r="AL6" s="662"/>
      <c r="AM6" s="662"/>
      <c r="AN6" s="662"/>
      <c r="AO6" s="662"/>
      <c r="AP6" s="662"/>
      <c r="AQ6" s="662"/>
      <c r="AR6" s="662"/>
      <c r="AS6" s="662"/>
      <c r="AT6" s="662"/>
      <c r="AU6" s="662"/>
      <c r="AV6" s="662"/>
      <c r="AW6" s="662"/>
      <c r="AX6" s="662"/>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3"/>
    </row>
    <row r="7" spans="1:86" ht="32" customHeight="1" x14ac:dyDescent="0.25">
      <c r="B7" s="659"/>
      <c r="C7" s="647" t="s">
        <v>701</v>
      </c>
      <c r="D7" s="647"/>
      <c r="E7" s="647"/>
      <c r="F7" s="647"/>
      <c r="G7" s="647"/>
      <c r="H7" s="647"/>
      <c r="I7" s="647"/>
      <c r="J7" s="647"/>
      <c r="K7" s="647"/>
      <c r="L7" s="647"/>
      <c r="M7" s="647" t="s">
        <v>702</v>
      </c>
      <c r="N7" s="647"/>
      <c r="O7" s="647"/>
      <c r="P7" s="647"/>
      <c r="Q7" s="647"/>
      <c r="R7" s="647"/>
      <c r="S7" s="647"/>
      <c r="T7" s="647"/>
      <c r="U7" s="647"/>
      <c r="V7" s="647"/>
      <c r="W7" s="647" t="s">
        <v>703</v>
      </c>
      <c r="X7" s="647"/>
      <c r="Y7" s="647"/>
      <c r="Z7" s="647"/>
      <c r="AA7" s="647"/>
      <c r="AB7" s="647"/>
      <c r="AC7" s="647"/>
      <c r="AD7" s="647"/>
      <c r="AE7" s="647"/>
      <c r="AF7" s="647"/>
      <c r="AG7" s="647" t="s">
        <v>704</v>
      </c>
      <c r="AH7" s="647"/>
      <c r="AI7" s="647"/>
      <c r="AJ7" s="647"/>
      <c r="AK7" s="647"/>
      <c r="AL7" s="647"/>
      <c r="AM7" s="647"/>
      <c r="AN7" s="647"/>
      <c r="AO7" s="647"/>
      <c r="AP7" s="647"/>
      <c r="AQ7" s="647" t="s">
        <v>686</v>
      </c>
      <c r="AR7" s="647"/>
      <c r="AS7" s="647"/>
      <c r="AT7" s="647"/>
      <c r="AU7" s="647"/>
      <c r="AV7" s="647"/>
      <c r="AW7" s="647"/>
      <c r="AX7" s="647"/>
      <c r="AY7" s="647"/>
      <c r="AZ7" s="647"/>
      <c r="BA7" s="647" t="s">
        <v>705</v>
      </c>
      <c r="BB7" s="647"/>
      <c r="BC7" s="647"/>
      <c r="BD7" s="647"/>
      <c r="BE7" s="647"/>
      <c r="BF7" s="647"/>
      <c r="BG7" s="647"/>
      <c r="BH7" s="647"/>
      <c r="BI7" s="647"/>
      <c r="BJ7" s="647"/>
      <c r="BK7" s="667" t="s">
        <v>501</v>
      </c>
      <c r="BL7" s="667"/>
      <c r="BM7" s="667"/>
      <c r="BN7" s="667"/>
      <c r="BO7" s="667"/>
      <c r="BP7" s="667"/>
      <c r="BQ7" s="667"/>
      <c r="BR7" s="667"/>
      <c r="BS7" s="667"/>
      <c r="BT7" s="667"/>
      <c r="BU7" s="667"/>
      <c r="BV7" s="667"/>
      <c r="BW7" s="667" t="s">
        <v>502</v>
      </c>
      <c r="BX7" s="667"/>
      <c r="BY7" s="667"/>
      <c r="BZ7" s="667"/>
      <c r="CA7" s="667"/>
      <c r="CB7" s="667"/>
      <c r="CC7" s="667"/>
      <c r="CD7" s="667"/>
      <c r="CE7" s="667"/>
      <c r="CF7" s="667"/>
      <c r="CG7" s="667"/>
      <c r="CH7" s="669"/>
    </row>
    <row r="8" spans="1:86" ht="16" customHeight="1" x14ac:dyDescent="0.25">
      <c r="B8" s="659"/>
      <c r="C8" s="649" t="s">
        <v>510</v>
      </c>
      <c r="D8" s="649"/>
      <c r="E8" s="649" t="s">
        <v>511</v>
      </c>
      <c r="F8" s="649"/>
      <c r="G8" s="649"/>
      <c r="H8" s="649"/>
      <c r="I8" s="649"/>
      <c r="J8" s="649"/>
      <c r="K8" s="649"/>
      <c r="L8" s="649"/>
      <c r="M8" s="649" t="s">
        <v>510</v>
      </c>
      <c r="N8" s="649"/>
      <c r="O8" s="649" t="s">
        <v>511</v>
      </c>
      <c r="P8" s="649"/>
      <c r="Q8" s="649"/>
      <c r="R8" s="649"/>
      <c r="S8" s="649"/>
      <c r="T8" s="649"/>
      <c r="U8" s="649"/>
      <c r="V8" s="649"/>
      <c r="W8" s="649" t="s">
        <v>510</v>
      </c>
      <c r="X8" s="649"/>
      <c r="Y8" s="649" t="s">
        <v>511</v>
      </c>
      <c r="Z8" s="649"/>
      <c r="AA8" s="649"/>
      <c r="AB8" s="649"/>
      <c r="AC8" s="649"/>
      <c r="AD8" s="649"/>
      <c r="AE8" s="649"/>
      <c r="AF8" s="649"/>
      <c r="AG8" s="649" t="s">
        <v>510</v>
      </c>
      <c r="AH8" s="649"/>
      <c r="AI8" s="649" t="s">
        <v>511</v>
      </c>
      <c r="AJ8" s="649"/>
      <c r="AK8" s="649"/>
      <c r="AL8" s="649"/>
      <c r="AM8" s="649"/>
      <c r="AN8" s="649"/>
      <c r="AO8" s="649"/>
      <c r="AP8" s="649"/>
      <c r="AQ8" s="649" t="s">
        <v>510</v>
      </c>
      <c r="AR8" s="649"/>
      <c r="AS8" s="649" t="s">
        <v>511</v>
      </c>
      <c r="AT8" s="649"/>
      <c r="AU8" s="649"/>
      <c r="AV8" s="649"/>
      <c r="AW8" s="649"/>
      <c r="AX8" s="649"/>
      <c r="AY8" s="649"/>
      <c r="AZ8" s="649"/>
      <c r="BA8" s="649" t="s">
        <v>510</v>
      </c>
      <c r="BB8" s="649"/>
      <c r="BC8" s="649" t="s">
        <v>511</v>
      </c>
      <c r="BD8" s="649"/>
      <c r="BE8" s="649"/>
      <c r="BF8" s="649"/>
      <c r="BG8" s="649"/>
      <c r="BH8" s="649"/>
      <c r="BI8" s="649"/>
      <c r="BJ8" s="649"/>
      <c r="BK8" s="668" t="s">
        <v>510</v>
      </c>
      <c r="BL8" s="668"/>
      <c r="BM8" s="668"/>
      <c r="BN8" s="668"/>
      <c r="BO8" s="668"/>
      <c r="BP8" s="668"/>
      <c r="BQ8" s="668"/>
      <c r="BR8" s="668"/>
      <c r="BS8" s="668"/>
      <c r="BT8" s="668"/>
      <c r="BU8" s="668"/>
      <c r="BV8" s="668"/>
      <c r="BW8" s="668" t="s">
        <v>510</v>
      </c>
      <c r="BX8" s="668"/>
      <c r="BY8" s="668"/>
      <c r="BZ8" s="668"/>
      <c r="CA8" s="668"/>
      <c r="CB8" s="668"/>
      <c r="CC8" s="668"/>
      <c r="CD8" s="668"/>
      <c r="CE8" s="668"/>
      <c r="CF8" s="668"/>
      <c r="CG8" s="668"/>
      <c r="CH8" s="670"/>
    </row>
    <row r="9" spans="1:86" ht="48" customHeight="1" x14ac:dyDescent="0.25">
      <c r="B9" s="659"/>
      <c r="C9" s="649"/>
      <c r="D9" s="649"/>
      <c r="E9" s="651" t="s">
        <v>512</v>
      </c>
      <c r="F9" s="651"/>
      <c r="G9" s="651" t="s">
        <v>513</v>
      </c>
      <c r="H9" s="651"/>
      <c r="I9" s="651" t="s">
        <v>514</v>
      </c>
      <c r="J9" s="651"/>
      <c r="K9" s="651" t="s">
        <v>515</v>
      </c>
      <c r="L9" s="651"/>
      <c r="M9" s="649"/>
      <c r="N9" s="649"/>
      <c r="O9" s="651" t="s">
        <v>512</v>
      </c>
      <c r="P9" s="651"/>
      <c r="Q9" s="651" t="s">
        <v>513</v>
      </c>
      <c r="R9" s="651"/>
      <c r="S9" s="651" t="s">
        <v>514</v>
      </c>
      <c r="T9" s="651"/>
      <c r="U9" s="651" t="s">
        <v>515</v>
      </c>
      <c r="V9" s="651"/>
      <c r="W9" s="649"/>
      <c r="X9" s="649"/>
      <c r="Y9" s="651" t="s">
        <v>512</v>
      </c>
      <c r="Z9" s="651"/>
      <c r="AA9" s="651" t="s">
        <v>513</v>
      </c>
      <c r="AB9" s="651"/>
      <c r="AC9" s="651" t="s">
        <v>514</v>
      </c>
      <c r="AD9" s="651"/>
      <c r="AE9" s="651" t="s">
        <v>515</v>
      </c>
      <c r="AF9" s="651"/>
      <c r="AG9" s="649"/>
      <c r="AH9" s="649"/>
      <c r="AI9" s="651" t="s">
        <v>512</v>
      </c>
      <c r="AJ9" s="651"/>
      <c r="AK9" s="651" t="s">
        <v>513</v>
      </c>
      <c r="AL9" s="651"/>
      <c r="AM9" s="651" t="s">
        <v>514</v>
      </c>
      <c r="AN9" s="651"/>
      <c r="AO9" s="651" t="s">
        <v>515</v>
      </c>
      <c r="AP9" s="651"/>
      <c r="AQ9" s="649"/>
      <c r="AR9" s="649"/>
      <c r="AS9" s="651" t="s">
        <v>512</v>
      </c>
      <c r="AT9" s="651"/>
      <c r="AU9" s="651" t="s">
        <v>513</v>
      </c>
      <c r="AV9" s="651"/>
      <c r="AW9" s="651" t="s">
        <v>514</v>
      </c>
      <c r="AX9" s="651"/>
      <c r="AY9" s="651" t="s">
        <v>515</v>
      </c>
      <c r="AZ9" s="651"/>
      <c r="BA9" s="649"/>
      <c r="BB9" s="649"/>
      <c r="BC9" s="651" t="s">
        <v>512</v>
      </c>
      <c r="BD9" s="651"/>
      <c r="BE9" s="651" t="s">
        <v>513</v>
      </c>
      <c r="BF9" s="651"/>
      <c r="BG9" s="651" t="s">
        <v>514</v>
      </c>
      <c r="BH9" s="651"/>
      <c r="BI9" s="651" t="s">
        <v>515</v>
      </c>
      <c r="BJ9" s="651"/>
      <c r="BK9" s="668" t="s">
        <v>701</v>
      </c>
      <c r="BL9" s="668"/>
      <c r="BM9" s="668" t="s">
        <v>702</v>
      </c>
      <c r="BN9" s="668"/>
      <c r="BO9" s="668" t="s">
        <v>703</v>
      </c>
      <c r="BP9" s="668"/>
      <c r="BQ9" s="668" t="s">
        <v>704</v>
      </c>
      <c r="BR9" s="668"/>
      <c r="BS9" s="668" t="s">
        <v>686</v>
      </c>
      <c r="BT9" s="668"/>
      <c r="BU9" s="668" t="s">
        <v>705</v>
      </c>
      <c r="BV9" s="668"/>
      <c r="BW9" s="668" t="s">
        <v>701</v>
      </c>
      <c r="BX9" s="668"/>
      <c r="BY9" s="668" t="s">
        <v>702</v>
      </c>
      <c r="BZ9" s="668"/>
      <c r="CA9" s="668" t="s">
        <v>703</v>
      </c>
      <c r="CB9" s="668"/>
      <c r="CC9" s="668" t="s">
        <v>704</v>
      </c>
      <c r="CD9" s="668"/>
      <c r="CE9" s="668" t="s">
        <v>686</v>
      </c>
      <c r="CF9" s="668"/>
      <c r="CG9" s="668" t="s">
        <v>705</v>
      </c>
      <c r="CH9" s="670"/>
    </row>
    <row r="10" spans="1:86" ht="16" customHeight="1" x14ac:dyDescent="0.25">
      <c r="B10" s="660"/>
      <c r="C10" s="144" t="s">
        <v>518</v>
      </c>
      <c r="D10" s="144" t="s">
        <v>389</v>
      </c>
      <c r="E10" s="144" t="s">
        <v>518</v>
      </c>
      <c r="F10" s="144" t="s">
        <v>389</v>
      </c>
      <c r="G10" s="144" t="s">
        <v>518</v>
      </c>
      <c r="H10" s="144" t="s">
        <v>389</v>
      </c>
      <c r="I10" s="144" t="s">
        <v>518</v>
      </c>
      <c r="J10" s="144" t="s">
        <v>389</v>
      </c>
      <c r="K10" s="144" t="s">
        <v>519</v>
      </c>
      <c r="L10" s="144" t="s">
        <v>389</v>
      </c>
      <c r="M10" s="144" t="s">
        <v>518</v>
      </c>
      <c r="N10" s="144" t="s">
        <v>389</v>
      </c>
      <c r="O10" s="144" t="s">
        <v>518</v>
      </c>
      <c r="P10" s="144" t="s">
        <v>389</v>
      </c>
      <c r="Q10" s="144" t="s">
        <v>518</v>
      </c>
      <c r="R10" s="144" t="s">
        <v>389</v>
      </c>
      <c r="S10" s="144" t="s">
        <v>518</v>
      </c>
      <c r="T10" s="144" t="s">
        <v>389</v>
      </c>
      <c r="U10" s="144" t="s">
        <v>519</v>
      </c>
      <c r="V10" s="144" t="s">
        <v>389</v>
      </c>
      <c r="W10" s="144" t="s">
        <v>518</v>
      </c>
      <c r="X10" s="144" t="s">
        <v>389</v>
      </c>
      <c r="Y10" s="144" t="s">
        <v>518</v>
      </c>
      <c r="Z10" s="144" t="s">
        <v>389</v>
      </c>
      <c r="AA10" s="144" t="s">
        <v>518</v>
      </c>
      <c r="AB10" s="144" t="s">
        <v>389</v>
      </c>
      <c r="AC10" s="144" t="s">
        <v>518</v>
      </c>
      <c r="AD10" s="144" t="s">
        <v>389</v>
      </c>
      <c r="AE10" s="144" t="s">
        <v>519</v>
      </c>
      <c r="AF10" s="144" t="s">
        <v>389</v>
      </c>
      <c r="AG10" s="144" t="s">
        <v>518</v>
      </c>
      <c r="AH10" s="144" t="s">
        <v>389</v>
      </c>
      <c r="AI10" s="144" t="s">
        <v>518</v>
      </c>
      <c r="AJ10" s="144" t="s">
        <v>389</v>
      </c>
      <c r="AK10" s="144" t="s">
        <v>518</v>
      </c>
      <c r="AL10" s="144" t="s">
        <v>389</v>
      </c>
      <c r="AM10" s="144" t="s">
        <v>518</v>
      </c>
      <c r="AN10" s="144" t="s">
        <v>389</v>
      </c>
      <c r="AO10" s="144" t="s">
        <v>519</v>
      </c>
      <c r="AP10" s="144" t="s">
        <v>389</v>
      </c>
      <c r="AQ10" s="144" t="s">
        <v>518</v>
      </c>
      <c r="AR10" s="144" t="s">
        <v>389</v>
      </c>
      <c r="AS10" s="144" t="s">
        <v>518</v>
      </c>
      <c r="AT10" s="144" t="s">
        <v>389</v>
      </c>
      <c r="AU10" s="144" t="s">
        <v>518</v>
      </c>
      <c r="AV10" s="144" t="s">
        <v>389</v>
      </c>
      <c r="AW10" s="144" t="s">
        <v>518</v>
      </c>
      <c r="AX10" s="144" t="s">
        <v>389</v>
      </c>
      <c r="AY10" s="144" t="s">
        <v>519</v>
      </c>
      <c r="AZ10" s="144" t="s">
        <v>389</v>
      </c>
      <c r="BA10" s="144" t="s">
        <v>518</v>
      </c>
      <c r="BB10" s="144" t="s">
        <v>389</v>
      </c>
      <c r="BC10" s="144" t="s">
        <v>518</v>
      </c>
      <c r="BD10" s="144" t="s">
        <v>389</v>
      </c>
      <c r="BE10" s="144" t="s">
        <v>518</v>
      </c>
      <c r="BF10" s="144" t="s">
        <v>389</v>
      </c>
      <c r="BG10" s="144" t="s">
        <v>518</v>
      </c>
      <c r="BH10" s="144" t="s">
        <v>389</v>
      </c>
      <c r="BI10" s="144" t="s">
        <v>519</v>
      </c>
      <c r="BJ10" s="144" t="s">
        <v>389</v>
      </c>
      <c r="BK10" s="144" t="s">
        <v>519</v>
      </c>
      <c r="BL10" s="144" t="s">
        <v>389</v>
      </c>
      <c r="BM10" s="144" t="s">
        <v>519</v>
      </c>
      <c r="BN10" s="144" t="s">
        <v>389</v>
      </c>
      <c r="BO10" s="144" t="s">
        <v>519</v>
      </c>
      <c r="BP10" s="144" t="s">
        <v>389</v>
      </c>
      <c r="BQ10" s="144" t="s">
        <v>519</v>
      </c>
      <c r="BR10" s="144" t="s">
        <v>389</v>
      </c>
      <c r="BS10" s="144" t="s">
        <v>519</v>
      </c>
      <c r="BT10" s="144" t="s">
        <v>389</v>
      </c>
      <c r="BU10" s="144" t="s">
        <v>519</v>
      </c>
      <c r="BV10" s="144" t="s">
        <v>389</v>
      </c>
      <c r="BW10" s="144" t="s">
        <v>519</v>
      </c>
      <c r="BX10" s="144" t="s">
        <v>389</v>
      </c>
      <c r="BY10" s="144" t="s">
        <v>519</v>
      </c>
      <c r="BZ10" s="144" t="s">
        <v>389</v>
      </c>
      <c r="CA10" s="144" t="s">
        <v>519</v>
      </c>
      <c r="CB10" s="144" t="s">
        <v>389</v>
      </c>
      <c r="CC10" s="144" t="s">
        <v>519</v>
      </c>
      <c r="CD10" s="144" t="s">
        <v>389</v>
      </c>
      <c r="CE10" s="144" t="s">
        <v>519</v>
      </c>
      <c r="CF10" s="144" t="s">
        <v>389</v>
      </c>
      <c r="CG10" s="144" t="s">
        <v>519</v>
      </c>
      <c r="CH10" s="183" t="s">
        <v>389</v>
      </c>
    </row>
    <row r="11" spans="1:86" ht="13" customHeight="1" x14ac:dyDescent="0.25">
      <c r="A11" s="214"/>
      <c r="B11" s="204"/>
      <c r="C11" s="235" t="s">
        <v>2332</v>
      </c>
      <c r="D11" s="236" t="s">
        <v>2333</v>
      </c>
      <c r="E11" s="235" t="s">
        <v>2334</v>
      </c>
      <c r="F11" s="236" t="s">
        <v>2335</v>
      </c>
      <c r="G11" s="235" t="s">
        <v>2336</v>
      </c>
      <c r="H11" s="236" t="s">
        <v>2337</v>
      </c>
      <c r="I11" s="235" t="s">
        <v>2338</v>
      </c>
      <c r="J11" s="236" t="s">
        <v>2339</v>
      </c>
      <c r="K11" s="235" t="s">
        <v>2340</v>
      </c>
      <c r="L11" s="236" t="s">
        <v>2341</v>
      </c>
      <c r="M11" s="235" t="s">
        <v>2342</v>
      </c>
      <c r="N11" s="236" t="s">
        <v>2343</v>
      </c>
      <c r="O11" s="235" t="s">
        <v>2344</v>
      </c>
      <c r="P11" s="236" t="s">
        <v>2345</v>
      </c>
      <c r="Q11" s="235" t="s">
        <v>2346</v>
      </c>
      <c r="R11" s="236" t="s">
        <v>2347</v>
      </c>
      <c r="S11" s="235" t="s">
        <v>2348</v>
      </c>
      <c r="T11" s="236" t="s">
        <v>2349</v>
      </c>
      <c r="U11" s="235" t="s">
        <v>2350</v>
      </c>
      <c r="V11" s="236" t="s">
        <v>2351</v>
      </c>
      <c r="W11" s="235" t="s">
        <v>2352</v>
      </c>
      <c r="X11" s="236" t="s">
        <v>2353</v>
      </c>
      <c r="Y11" s="235" t="s">
        <v>2354</v>
      </c>
      <c r="Z11" s="236" t="s">
        <v>2355</v>
      </c>
      <c r="AA11" s="235" t="s">
        <v>2356</v>
      </c>
      <c r="AB11" s="236" t="s">
        <v>2357</v>
      </c>
      <c r="AC11" s="235" t="s">
        <v>2358</v>
      </c>
      <c r="AD11" s="236" t="s">
        <v>2359</v>
      </c>
      <c r="AE11" s="235" t="s">
        <v>2360</v>
      </c>
      <c r="AF11" s="236" t="s">
        <v>2361</v>
      </c>
      <c r="AG11" s="235" t="s">
        <v>2362</v>
      </c>
      <c r="AH11" s="236" t="s">
        <v>2363</v>
      </c>
      <c r="AI11" s="235" t="s">
        <v>2364</v>
      </c>
      <c r="AJ11" s="236" t="s">
        <v>2365</v>
      </c>
      <c r="AK11" s="235" t="s">
        <v>2366</v>
      </c>
      <c r="AL11" s="236" t="s">
        <v>2367</v>
      </c>
      <c r="AM11" s="235" t="s">
        <v>2368</v>
      </c>
      <c r="AN11" s="236" t="s">
        <v>2369</v>
      </c>
      <c r="AO11" s="235" t="s">
        <v>2370</v>
      </c>
      <c r="AP11" s="236" t="s">
        <v>2371</v>
      </c>
      <c r="AQ11" s="235" t="s">
        <v>2372</v>
      </c>
      <c r="AR11" s="236" t="s">
        <v>2373</v>
      </c>
      <c r="AS11" s="235" t="s">
        <v>2374</v>
      </c>
      <c r="AT11" s="236" t="s">
        <v>2375</v>
      </c>
      <c r="AU11" s="235" t="s">
        <v>2376</v>
      </c>
      <c r="AV11" s="236" t="s">
        <v>2377</v>
      </c>
      <c r="AW11" s="235" t="s">
        <v>2378</v>
      </c>
      <c r="AX11" s="236" t="s">
        <v>2379</v>
      </c>
      <c r="AY11" s="235" t="s">
        <v>2380</v>
      </c>
      <c r="AZ11" s="236" t="s">
        <v>2381</v>
      </c>
      <c r="BA11" s="235" t="s">
        <v>2382</v>
      </c>
      <c r="BB11" s="236" t="s">
        <v>2383</v>
      </c>
      <c r="BC11" s="235" t="s">
        <v>2384</v>
      </c>
      <c r="BD11" s="236" t="s">
        <v>2385</v>
      </c>
      <c r="BE11" s="235" t="s">
        <v>2386</v>
      </c>
      <c r="BF11" s="236" t="s">
        <v>2387</v>
      </c>
      <c r="BG11" s="235" t="s">
        <v>2388</v>
      </c>
      <c r="BH11" s="236" t="s">
        <v>2389</v>
      </c>
      <c r="BI11" s="235" t="s">
        <v>2390</v>
      </c>
      <c r="BJ11" s="236" t="s">
        <v>2391</v>
      </c>
      <c r="BK11" s="252" t="s">
        <v>2392</v>
      </c>
      <c r="BL11" s="252" t="s">
        <v>2393</v>
      </c>
      <c r="BM11" s="252" t="s">
        <v>2394</v>
      </c>
      <c r="BN11" s="252" t="s">
        <v>2395</v>
      </c>
      <c r="BO11" s="252" t="s">
        <v>2396</v>
      </c>
      <c r="BP11" s="252" t="s">
        <v>2397</v>
      </c>
      <c r="BQ11" s="252" t="s">
        <v>2398</v>
      </c>
      <c r="BR11" s="252" t="s">
        <v>2399</v>
      </c>
      <c r="BS11" s="252" t="s">
        <v>2400</v>
      </c>
      <c r="BT11" s="252" t="s">
        <v>2401</v>
      </c>
      <c r="BU11" s="252" t="s">
        <v>2402</v>
      </c>
      <c r="BV11" s="252" t="s">
        <v>2403</v>
      </c>
      <c r="BW11" s="252" t="s">
        <v>2404</v>
      </c>
      <c r="BX11" s="252" t="s">
        <v>2405</v>
      </c>
      <c r="BY11" s="252" t="s">
        <v>2406</v>
      </c>
      <c r="BZ11" s="252" t="s">
        <v>2407</v>
      </c>
      <c r="CA11" s="252" t="s">
        <v>2408</v>
      </c>
      <c r="CB11" s="252" t="s">
        <v>2409</v>
      </c>
      <c r="CC11" s="252" t="s">
        <v>2410</v>
      </c>
      <c r="CD11" s="252" t="s">
        <v>2411</v>
      </c>
      <c r="CE11" s="252" t="s">
        <v>2412</v>
      </c>
      <c r="CF11" s="252" t="s">
        <v>2413</v>
      </c>
      <c r="CG11" s="252" t="s">
        <v>2414</v>
      </c>
      <c r="CH11" s="257" t="s">
        <v>2415</v>
      </c>
    </row>
    <row r="12" spans="1:86" ht="13" customHeight="1" x14ac:dyDescent="0.25">
      <c r="A12" s="26" t="s">
        <v>391</v>
      </c>
      <c r="B12" s="184">
        <v>2</v>
      </c>
      <c r="C12" s="223">
        <v>97.916195315112105</v>
      </c>
      <c r="D12" s="225">
        <v>0.36832421536653698</v>
      </c>
      <c r="E12" s="223">
        <v>96.8135171275852</v>
      </c>
      <c r="F12" s="225">
        <v>1.1949289367773499</v>
      </c>
      <c r="G12" s="223">
        <v>98.373047866112998</v>
      </c>
      <c r="H12" s="225">
        <v>0.70454390248563903</v>
      </c>
      <c r="I12" s="223">
        <v>98.055566517482603</v>
      </c>
      <c r="J12" s="225">
        <v>0.37187574299899201</v>
      </c>
      <c r="K12" s="223">
        <v>1.24204938989747</v>
      </c>
      <c r="L12" s="225">
        <v>1.2003521614556301</v>
      </c>
      <c r="M12" s="223">
        <v>84.960470014528596</v>
      </c>
      <c r="N12" s="225">
        <v>0.95131537596619398</v>
      </c>
      <c r="O12" s="223">
        <v>79.478912318033693</v>
      </c>
      <c r="P12" s="225">
        <v>2.5629568495419801</v>
      </c>
      <c r="Q12" s="223">
        <v>83.759386677334902</v>
      </c>
      <c r="R12" s="225">
        <v>1.9835633611722101</v>
      </c>
      <c r="S12" s="223">
        <v>86.589398259881506</v>
      </c>
      <c r="T12" s="225">
        <v>1.05138840629093</v>
      </c>
      <c r="U12" s="223">
        <v>7.1104859418478297</v>
      </c>
      <c r="V12" s="225">
        <v>2.5991126480009599</v>
      </c>
      <c r="W12" s="223">
        <v>94.780521881565903</v>
      </c>
      <c r="X12" s="225">
        <v>0.49998654904060202</v>
      </c>
      <c r="Y12" s="223">
        <v>90.657650068146594</v>
      </c>
      <c r="Z12" s="225">
        <v>1.77205998836349</v>
      </c>
      <c r="AA12" s="223">
        <v>94.022144800004696</v>
      </c>
      <c r="AB12" s="225">
        <v>1.2068807907753401</v>
      </c>
      <c r="AC12" s="223">
        <v>95.964500267558407</v>
      </c>
      <c r="AD12" s="225">
        <v>0.493072278308825</v>
      </c>
      <c r="AE12" s="223">
        <v>5.30685019941183</v>
      </c>
      <c r="AF12" s="225">
        <v>1.8254543118389499</v>
      </c>
      <c r="AG12" s="223">
        <v>86.936823313959394</v>
      </c>
      <c r="AH12" s="225">
        <v>0.87784473482411396</v>
      </c>
      <c r="AI12" s="223">
        <v>78.204127826139896</v>
      </c>
      <c r="AJ12" s="225">
        <v>2.4333698341187202</v>
      </c>
      <c r="AK12" s="223">
        <v>86.643803163377896</v>
      </c>
      <c r="AL12" s="225">
        <v>1.66496144470149</v>
      </c>
      <c r="AM12" s="223">
        <v>89.111596815096803</v>
      </c>
      <c r="AN12" s="225">
        <v>0.96728114848508095</v>
      </c>
      <c r="AO12" s="223">
        <v>10.907468988957</v>
      </c>
      <c r="AP12" s="225">
        <v>2.5529226574939501</v>
      </c>
      <c r="AQ12" s="223">
        <v>96.627515616930097</v>
      </c>
      <c r="AR12" s="225">
        <v>0.40414645934885801</v>
      </c>
      <c r="AS12" s="223">
        <v>93.226298445302803</v>
      </c>
      <c r="AT12" s="225">
        <v>1.3403714028317699</v>
      </c>
      <c r="AU12" s="223">
        <v>96.719903168310196</v>
      </c>
      <c r="AV12" s="225">
        <v>0.92343281034076297</v>
      </c>
      <c r="AW12" s="223">
        <v>97.426172301339506</v>
      </c>
      <c r="AX12" s="225">
        <v>0.397526721871857</v>
      </c>
      <c r="AY12" s="223">
        <v>4.1998738560367501</v>
      </c>
      <c r="AZ12" s="225">
        <v>1.3191634897998801</v>
      </c>
      <c r="BA12" s="223">
        <v>94.048218994448007</v>
      </c>
      <c r="BB12" s="225">
        <v>0.52451326578692203</v>
      </c>
      <c r="BC12" s="223">
        <v>87.431523294002304</v>
      </c>
      <c r="BD12" s="225">
        <v>1.90969622075148</v>
      </c>
      <c r="BE12" s="223">
        <v>93.591125418590494</v>
      </c>
      <c r="BF12" s="225">
        <v>1.26993799406464</v>
      </c>
      <c r="BG12" s="223">
        <v>95.771637093026797</v>
      </c>
      <c r="BH12" s="225">
        <v>0.56343038408675095</v>
      </c>
      <c r="BI12" s="223">
        <v>8.3401137990245502</v>
      </c>
      <c r="BJ12" s="225">
        <v>2.0098314876745298</v>
      </c>
      <c r="BK12" s="104"/>
      <c r="BL12" s="104"/>
      <c r="BM12" s="104"/>
      <c r="BN12" s="104"/>
      <c r="BO12" s="104"/>
      <c r="BP12" s="104"/>
      <c r="BQ12" s="104"/>
      <c r="BR12" s="104"/>
      <c r="BS12" s="104"/>
      <c r="BT12" s="104"/>
      <c r="BU12" s="104"/>
      <c r="BV12" s="104"/>
      <c r="BW12" s="104"/>
      <c r="BX12" s="104"/>
      <c r="BY12" s="104"/>
      <c r="BZ12" s="104"/>
      <c r="CA12" s="104"/>
      <c r="CB12" s="104"/>
      <c r="CC12" s="104"/>
      <c r="CD12" s="104"/>
      <c r="CE12" s="104"/>
      <c r="CF12" s="104"/>
      <c r="CG12" s="104"/>
      <c r="CH12" s="255"/>
    </row>
    <row r="13" spans="1:86" ht="13" customHeight="1" x14ac:dyDescent="0.25">
      <c r="A13" s="26" t="s">
        <v>392</v>
      </c>
      <c r="B13" s="184">
        <v>2</v>
      </c>
      <c r="C13" s="223">
        <v>82.205153238624305</v>
      </c>
      <c r="D13" s="225">
        <v>1.3431844124022201</v>
      </c>
      <c r="E13" s="223">
        <v>87.937142296366304</v>
      </c>
      <c r="F13" s="225">
        <v>2.0190891474355301</v>
      </c>
      <c r="G13" s="223">
        <v>83.237802145204199</v>
      </c>
      <c r="H13" s="225">
        <v>2.2154761740623199</v>
      </c>
      <c r="I13" s="223">
        <v>80.214114668427897</v>
      </c>
      <c r="J13" s="225">
        <v>1.6394119358236201</v>
      </c>
      <c r="K13" s="223">
        <v>-7.7230276279383903</v>
      </c>
      <c r="L13" s="225">
        <v>2.2580045840294898</v>
      </c>
      <c r="M13" s="223">
        <v>52.371267606882803</v>
      </c>
      <c r="N13" s="225">
        <v>1.98297497758727</v>
      </c>
      <c r="O13" s="223">
        <v>49.935272652287502</v>
      </c>
      <c r="P13" s="225">
        <v>3.2596964955937802</v>
      </c>
      <c r="Q13" s="223">
        <v>50.165860385374501</v>
      </c>
      <c r="R13" s="225">
        <v>3.5871944593626601</v>
      </c>
      <c r="S13" s="223">
        <v>53.491998276659302</v>
      </c>
      <c r="T13" s="225">
        <v>2.1769409365764099</v>
      </c>
      <c r="U13" s="223">
        <v>3.5567256243718899</v>
      </c>
      <c r="V13" s="225">
        <v>3.4276002873237998</v>
      </c>
      <c r="W13" s="223">
        <v>42.958914137937001</v>
      </c>
      <c r="X13" s="225">
        <v>1.35812846834045</v>
      </c>
      <c r="Y13" s="223">
        <v>47.092165382037599</v>
      </c>
      <c r="Z13" s="225">
        <v>3.26204620108529</v>
      </c>
      <c r="AA13" s="223">
        <v>38.295378814990201</v>
      </c>
      <c r="AB13" s="225">
        <v>2.9073925641636098</v>
      </c>
      <c r="AC13" s="223">
        <v>42.7199036172319</v>
      </c>
      <c r="AD13" s="225">
        <v>1.6446119639783701</v>
      </c>
      <c r="AE13" s="223">
        <v>-4.37226176480576</v>
      </c>
      <c r="AF13" s="225">
        <v>3.39250150571735</v>
      </c>
      <c r="AG13" s="223">
        <v>77.735418943053602</v>
      </c>
      <c r="AH13" s="225">
        <v>1.1063856852931899</v>
      </c>
      <c r="AI13" s="223">
        <v>72.492607381694398</v>
      </c>
      <c r="AJ13" s="225">
        <v>2.5413715885302</v>
      </c>
      <c r="AK13" s="223">
        <v>73.625702082565795</v>
      </c>
      <c r="AL13" s="225">
        <v>2.4513247422403799</v>
      </c>
      <c r="AM13" s="223">
        <v>81.118976944176595</v>
      </c>
      <c r="AN13" s="225">
        <v>1.2789151592474599</v>
      </c>
      <c r="AO13" s="223">
        <v>8.6263695624822105</v>
      </c>
      <c r="AP13" s="225">
        <v>2.6792100850568898</v>
      </c>
      <c r="AQ13" s="223">
        <v>81.520014389134204</v>
      </c>
      <c r="AR13" s="225">
        <v>1.0010248885400099</v>
      </c>
      <c r="AS13" s="223">
        <v>81.400320543394798</v>
      </c>
      <c r="AT13" s="225">
        <v>1.9628851599961801</v>
      </c>
      <c r="AU13" s="223">
        <v>76.446247740836597</v>
      </c>
      <c r="AV13" s="225">
        <v>2.5402105330685001</v>
      </c>
      <c r="AW13" s="223">
        <v>83.417559723806704</v>
      </c>
      <c r="AX13" s="225">
        <v>1.17371685126668</v>
      </c>
      <c r="AY13" s="223">
        <v>2.0172391804119498</v>
      </c>
      <c r="AZ13" s="225">
        <v>2.28800524305213</v>
      </c>
      <c r="BA13" s="223">
        <v>43.037488869579001</v>
      </c>
      <c r="BB13" s="225">
        <v>1.61605283361279</v>
      </c>
      <c r="BC13" s="223">
        <v>53.0612344749117</v>
      </c>
      <c r="BD13" s="225">
        <v>3.6638228385674698</v>
      </c>
      <c r="BE13" s="223">
        <v>44.339261912493001</v>
      </c>
      <c r="BF13" s="225">
        <v>2.5843386679589102</v>
      </c>
      <c r="BG13" s="223">
        <v>38.711561015654397</v>
      </c>
      <c r="BH13" s="225">
        <v>1.9804325738684301</v>
      </c>
      <c r="BI13" s="223">
        <v>-14.349673459257399</v>
      </c>
      <c r="BJ13" s="225">
        <v>3.9990214443748902</v>
      </c>
      <c r="BK13" s="104"/>
      <c r="BL13" s="104"/>
      <c r="BM13" s="104"/>
      <c r="BN13" s="104"/>
      <c r="BO13" s="104"/>
      <c r="BP13" s="104"/>
      <c r="BQ13" s="104"/>
      <c r="BR13" s="104"/>
      <c r="BS13" s="104"/>
      <c r="BT13" s="104"/>
      <c r="BU13" s="104"/>
      <c r="BV13" s="104"/>
      <c r="BW13" s="104"/>
      <c r="BX13" s="104"/>
      <c r="BY13" s="104"/>
      <c r="BZ13" s="104"/>
      <c r="CA13" s="104"/>
      <c r="CB13" s="104"/>
      <c r="CC13" s="104"/>
      <c r="CD13" s="104"/>
      <c r="CE13" s="104"/>
      <c r="CF13" s="104"/>
      <c r="CG13" s="104"/>
      <c r="CH13" s="255"/>
    </row>
    <row r="14" spans="1:86" ht="13" customHeight="1" x14ac:dyDescent="0.25">
      <c r="A14" s="26" t="s">
        <v>393</v>
      </c>
      <c r="B14" s="184">
        <v>2</v>
      </c>
      <c r="C14" s="223">
        <v>79.647421558368706</v>
      </c>
      <c r="D14" s="225">
        <v>1.0424110534662601</v>
      </c>
      <c r="E14" s="223">
        <v>85.808826758312307</v>
      </c>
      <c r="F14" s="225">
        <v>1.77331116534549</v>
      </c>
      <c r="G14" s="223">
        <v>80.226882835297701</v>
      </c>
      <c r="H14" s="225">
        <v>1.94574528164894</v>
      </c>
      <c r="I14" s="223">
        <v>75.784321513251001</v>
      </c>
      <c r="J14" s="225">
        <v>1.3759739652880101</v>
      </c>
      <c r="K14" s="223">
        <v>-10.024505245061199</v>
      </c>
      <c r="L14" s="225">
        <v>2.1096652519355499</v>
      </c>
      <c r="M14" s="223">
        <v>60.018579885698998</v>
      </c>
      <c r="N14" s="225">
        <v>1.2836350550448401</v>
      </c>
      <c r="O14" s="223">
        <v>53.382288830185601</v>
      </c>
      <c r="P14" s="225">
        <v>2.37332106277257</v>
      </c>
      <c r="Q14" s="223">
        <v>65.221427300413197</v>
      </c>
      <c r="R14" s="225">
        <v>2.5144533224179102</v>
      </c>
      <c r="S14" s="223">
        <v>61.5965663769177</v>
      </c>
      <c r="T14" s="225">
        <v>1.58925426071327</v>
      </c>
      <c r="U14" s="223">
        <v>8.2142775467320792</v>
      </c>
      <c r="V14" s="225">
        <v>2.78092330995465</v>
      </c>
      <c r="W14" s="223">
        <v>53.146502725608201</v>
      </c>
      <c r="X14" s="225">
        <v>1.0226371961026099</v>
      </c>
      <c r="Y14" s="223">
        <v>52.5694988608088</v>
      </c>
      <c r="Z14" s="225">
        <v>1.88907240333021</v>
      </c>
      <c r="AA14" s="223">
        <v>52.688075935506298</v>
      </c>
      <c r="AB14" s="225">
        <v>1.98477547734242</v>
      </c>
      <c r="AC14" s="223">
        <v>53.620005533566399</v>
      </c>
      <c r="AD14" s="225">
        <v>1.6558227287785601</v>
      </c>
      <c r="AE14" s="223">
        <v>1.05050667275759</v>
      </c>
      <c r="AF14" s="225">
        <v>2.72774276913001</v>
      </c>
      <c r="AG14" s="223">
        <v>71.844228932551403</v>
      </c>
      <c r="AH14" s="225">
        <v>0.99812938699324105</v>
      </c>
      <c r="AI14" s="223">
        <v>63.964742921895997</v>
      </c>
      <c r="AJ14" s="225">
        <v>1.96956508423067</v>
      </c>
      <c r="AK14" s="223">
        <v>74.474978106648294</v>
      </c>
      <c r="AL14" s="225">
        <v>1.9408726877875599</v>
      </c>
      <c r="AM14" s="223">
        <v>75.062437710977704</v>
      </c>
      <c r="AN14" s="225">
        <v>1.3127572387783499</v>
      </c>
      <c r="AO14" s="223">
        <v>11.0976947890817</v>
      </c>
      <c r="AP14" s="225">
        <v>2.39951567361926</v>
      </c>
      <c r="AQ14" s="223">
        <v>68.337424426167601</v>
      </c>
      <c r="AR14" s="225">
        <v>1.0834784231166199</v>
      </c>
      <c r="AS14" s="223">
        <v>62.828053450532302</v>
      </c>
      <c r="AT14" s="225">
        <v>1.68522434677015</v>
      </c>
      <c r="AU14" s="223">
        <v>68.943560233921502</v>
      </c>
      <c r="AV14" s="225">
        <v>2.1250532505685502</v>
      </c>
      <c r="AW14" s="223">
        <v>70.867034617099804</v>
      </c>
      <c r="AX14" s="225">
        <v>1.5035512494893</v>
      </c>
      <c r="AY14" s="223">
        <v>8.0389811665674795</v>
      </c>
      <c r="AZ14" s="225">
        <v>2.1598835849228402</v>
      </c>
      <c r="BA14" s="223">
        <v>29.231427483312299</v>
      </c>
      <c r="BB14" s="225">
        <v>0.94492809665947897</v>
      </c>
      <c r="BC14" s="223">
        <v>30.111889096607499</v>
      </c>
      <c r="BD14" s="225">
        <v>1.5656216410877699</v>
      </c>
      <c r="BE14" s="223">
        <v>29.9409034916028</v>
      </c>
      <c r="BF14" s="225">
        <v>2.0083278199285699</v>
      </c>
      <c r="BG14" s="223">
        <v>28.0990492643352</v>
      </c>
      <c r="BH14" s="225">
        <v>1.1573346748956701</v>
      </c>
      <c r="BI14" s="223">
        <v>-2.0128398322722698</v>
      </c>
      <c r="BJ14" s="225">
        <v>1.82645476172108</v>
      </c>
      <c r="BK14" s="104"/>
      <c r="BL14" s="104"/>
      <c r="BM14" s="104"/>
      <c r="BN14" s="104"/>
      <c r="BO14" s="104"/>
      <c r="BP14" s="104"/>
      <c r="BQ14" s="104"/>
      <c r="BR14" s="104"/>
      <c r="BS14" s="104"/>
      <c r="BT14" s="104"/>
      <c r="BU14" s="104"/>
      <c r="BV14" s="104"/>
      <c r="BW14" s="104"/>
      <c r="BX14" s="104"/>
      <c r="BY14" s="104"/>
      <c r="BZ14" s="104"/>
      <c r="CA14" s="104"/>
      <c r="CB14" s="104"/>
      <c r="CC14" s="104"/>
      <c r="CD14" s="104"/>
      <c r="CE14" s="104"/>
      <c r="CF14" s="104"/>
      <c r="CG14" s="104"/>
      <c r="CH14" s="255"/>
    </row>
    <row r="15" spans="1:86" ht="13" customHeight="1" x14ac:dyDescent="0.25">
      <c r="A15" s="26" t="s">
        <v>394</v>
      </c>
      <c r="B15" s="184">
        <v>2</v>
      </c>
      <c r="C15" s="223">
        <v>95.612007688635899</v>
      </c>
      <c r="D15" s="225">
        <v>0.47107188020129898</v>
      </c>
      <c r="E15" s="223">
        <v>94.864050661682299</v>
      </c>
      <c r="F15" s="225">
        <v>1.09325412406469</v>
      </c>
      <c r="G15" s="223">
        <v>94.990259074180102</v>
      </c>
      <c r="H15" s="225">
        <v>1.4545734378803801</v>
      </c>
      <c r="I15" s="223">
        <v>95.904168207858405</v>
      </c>
      <c r="J15" s="225">
        <v>0.56924206451761705</v>
      </c>
      <c r="K15" s="223">
        <v>1.0401175461761101</v>
      </c>
      <c r="L15" s="225">
        <v>1.24801323974963</v>
      </c>
      <c r="M15" s="223">
        <v>91.2910842742222</v>
      </c>
      <c r="N15" s="225">
        <v>0.62741687419084602</v>
      </c>
      <c r="O15" s="223">
        <v>88.775861865756795</v>
      </c>
      <c r="P15" s="225">
        <v>1.5538262360859201</v>
      </c>
      <c r="Q15" s="223">
        <v>90.798757064674604</v>
      </c>
      <c r="R15" s="225">
        <v>1.8655475416303</v>
      </c>
      <c r="S15" s="223">
        <v>92.319881531306706</v>
      </c>
      <c r="T15" s="225">
        <v>0.70723649448610804</v>
      </c>
      <c r="U15" s="223">
        <v>3.5440196655499201</v>
      </c>
      <c r="V15" s="225">
        <v>1.75932571479293</v>
      </c>
      <c r="W15" s="223">
        <v>92.280225550607994</v>
      </c>
      <c r="X15" s="225">
        <v>0.594846238118384</v>
      </c>
      <c r="Y15" s="223">
        <v>89.998306259278806</v>
      </c>
      <c r="Z15" s="225">
        <v>1.6054801690924201</v>
      </c>
      <c r="AA15" s="223">
        <v>90.013957940256603</v>
      </c>
      <c r="AB15" s="225">
        <v>1.7464319814448599</v>
      </c>
      <c r="AC15" s="223">
        <v>93.207554734711593</v>
      </c>
      <c r="AD15" s="225">
        <v>0.65723376265271405</v>
      </c>
      <c r="AE15" s="223">
        <v>3.2092484754327302</v>
      </c>
      <c r="AF15" s="225">
        <v>1.7446944082810201</v>
      </c>
      <c r="AG15" s="223">
        <v>90.938691737579703</v>
      </c>
      <c r="AH15" s="225">
        <v>0.58369714638041204</v>
      </c>
      <c r="AI15" s="223">
        <v>87.207673212034905</v>
      </c>
      <c r="AJ15" s="225">
        <v>1.7467239216645201</v>
      </c>
      <c r="AK15" s="223">
        <v>88.568473341741594</v>
      </c>
      <c r="AL15" s="225">
        <v>2.1508351537450801</v>
      </c>
      <c r="AM15" s="223">
        <v>92.692561933958302</v>
      </c>
      <c r="AN15" s="225">
        <v>0.63656588309115603</v>
      </c>
      <c r="AO15" s="223">
        <v>5.4848887219234701</v>
      </c>
      <c r="AP15" s="225">
        <v>1.8626752306513099</v>
      </c>
      <c r="AQ15" s="223">
        <v>94.199804584560894</v>
      </c>
      <c r="AR15" s="225">
        <v>0.49940706817608599</v>
      </c>
      <c r="AS15" s="223">
        <v>91.867320047821707</v>
      </c>
      <c r="AT15" s="225">
        <v>1.2961796192259201</v>
      </c>
      <c r="AU15" s="223">
        <v>94.297841248488595</v>
      </c>
      <c r="AV15" s="225">
        <v>1.6389931987783899</v>
      </c>
      <c r="AW15" s="223">
        <v>94.956944025335005</v>
      </c>
      <c r="AX15" s="225">
        <v>0.58240413235894395</v>
      </c>
      <c r="AY15" s="223">
        <v>3.0896239775132401</v>
      </c>
      <c r="AZ15" s="225">
        <v>1.3610048624429201</v>
      </c>
      <c r="BA15" s="223">
        <v>91.716042256769796</v>
      </c>
      <c r="BB15" s="225">
        <v>0.67280577541848896</v>
      </c>
      <c r="BC15" s="223">
        <v>88.008622874700606</v>
      </c>
      <c r="BD15" s="225">
        <v>1.7638085920522699</v>
      </c>
      <c r="BE15" s="223">
        <v>89.079648096414303</v>
      </c>
      <c r="BF15" s="225">
        <v>2.1297839375055401</v>
      </c>
      <c r="BG15" s="223">
        <v>93.3230273683333</v>
      </c>
      <c r="BH15" s="225">
        <v>0.70520649660646895</v>
      </c>
      <c r="BI15" s="223">
        <v>5.3144044936327397</v>
      </c>
      <c r="BJ15" s="225">
        <v>1.8121323791953201</v>
      </c>
      <c r="BK15" s="104"/>
      <c r="BL15" s="104"/>
      <c r="BM15" s="104"/>
      <c r="BN15" s="104"/>
      <c r="BO15" s="104"/>
      <c r="BP15" s="104"/>
      <c r="BQ15" s="104"/>
      <c r="BR15" s="104"/>
      <c r="BS15" s="104"/>
      <c r="BT15" s="104"/>
      <c r="BU15" s="104"/>
      <c r="BV15" s="104"/>
      <c r="BW15" s="104"/>
      <c r="BX15" s="104"/>
      <c r="BY15" s="104"/>
      <c r="BZ15" s="104"/>
      <c r="CA15" s="104"/>
      <c r="CB15" s="104"/>
      <c r="CC15" s="104"/>
      <c r="CD15" s="104"/>
      <c r="CE15" s="104"/>
      <c r="CF15" s="104"/>
      <c r="CG15" s="104"/>
      <c r="CH15" s="255"/>
    </row>
    <row r="16" spans="1:86" ht="13" customHeight="1" x14ac:dyDescent="0.25">
      <c r="A16" s="26" t="s">
        <v>395</v>
      </c>
      <c r="B16" s="184">
        <v>2</v>
      </c>
      <c r="C16" s="223">
        <v>97.268751166598406</v>
      </c>
      <c r="D16" s="225">
        <v>0.36203633110529498</v>
      </c>
      <c r="E16" s="223">
        <v>97.335138651901801</v>
      </c>
      <c r="F16" s="225">
        <v>0.78841546205877699</v>
      </c>
      <c r="G16" s="223">
        <v>96.514249229478594</v>
      </c>
      <c r="H16" s="225">
        <v>0.87689972741142697</v>
      </c>
      <c r="I16" s="223">
        <v>97.418489182499201</v>
      </c>
      <c r="J16" s="225">
        <v>0.53824881449446504</v>
      </c>
      <c r="K16" s="223">
        <v>8.3350530597414305E-2</v>
      </c>
      <c r="L16" s="225">
        <v>0.95837050128649803</v>
      </c>
      <c r="M16" s="223">
        <v>78.829903739320798</v>
      </c>
      <c r="N16" s="225">
        <v>0.98240945783303102</v>
      </c>
      <c r="O16" s="223">
        <v>82.392938431778703</v>
      </c>
      <c r="P16" s="225">
        <v>1.83164578598525</v>
      </c>
      <c r="Q16" s="223">
        <v>74.773479220236297</v>
      </c>
      <c r="R16" s="225">
        <v>2.45907888367103</v>
      </c>
      <c r="S16" s="223">
        <v>78.468491564079002</v>
      </c>
      <c r="T16" s="225">
        <v>1.22062459432172</v>
      </c>
      <c r="U16" s="223">
        <v>-3.9244468676997601</v>
      </c>
      <c r="V16" s="225">
        <v>2.06406876107078</v>
      </c>
      <c r="W16" s="223">
        <v>90.866065898831394</v>
      </c>
      <c r="X16" s="225">
        <v>0.61777542581202605</v>
      </c>
      <c r="Y16" s="223">
        <v>90.215997678158899</v>
      </c>
      <c r="Z16" s="225">
        <v>1.5043997463902701</v>
      </c>
      <c r="AA16" s="223">
        <v>88.218328316793105</v>
      </c>
      <c r="AB16" s="225">
        <v>1.6057376682729301</v>
      </c>
      <c r="AC16" s="223">
        <v>91.898322824440598</v>
      </c>
      <c r="AD16" s="225">
        <v>0.86157906419508301</v>
      </c>
      <c r="AE16" s="223">
        <v>1.68232514628168</v>
      </c>
      <c r="AF16" s="225">
        <v>1.79301157224582</v>
      </c>
      <c r="AG16" s="223">
        <v>78.997731375236498</v>
      </c>
      <c r="AH16" s="225">
        <v>0.98835765829537803</v>
      </c>
      <c r="AI16" s="223">
        <v>71.127147522249103</v>
      </c>
      <c r="AJ16" s="225">
        <v>2.4141176075955499</v>
      </c>
      <c r="AK16" s="223">
        <v>77.167501036463193</v>
      </c>
      <c r="AL16" s="225">
        <v>2.1287640864807602</v>
      </c>
      <c r="AM16" s="223">
        <v>82.138918721016097</v>
      </c>
      <c r="AN16" s="225">
        <v>1.2692902649105</v>
      </c>
      <c r="AO16" s="223">
        <v>11.011771198767001</v>
      </c>
      <c r="AP16" s="225">
        <v>2.8058645304068301</v>
      </c>
      <c r="AQ16" s="223">
        <v>94.388711544754699</v>
      </c>
      <c r="AR16" s="225">
        <v>0.54048781208903596</v>
      </c>
      <c r="AS16" s="223">
        <v>92.2917381488339</v>
      </c>
      <c r="AT16" s="225">
        <v>1.2160007190840001</v>
      </c>
      <c r="AU16" s="223">
        <v>93.821627204417894</v>
      </c>
      <c r="AV16" s="225">
        <v>1.27102497462945</v>
      </c>
      <c r="AW16" s="223">
        <v>95.288186958061701</v>
      </c>
      <c r="AX16" s="225">
        <v>0.73475220169035205</v>
      </c>
      <c r="AY16" s="223">
        <v>2.9964488092277302</v>
      </c>
      <c r="AZ16" s="225">
        <v>1.3638760768326199</v>
      </c>
      <c r="BA16" s="223">
        <v>86.538884982896505</v>
      </c>
      <c r="BB16" s="225">
        <v>0.84479140404512698</v>
      </c>
      <c r="BC16" s="223">
        <v>88.026628659919496</v>
      </c>
      <c r="BD16" s="225">
        <v>1.5866180927587601</v>
      </c>
      <c r="BE16" s="223">
        <v>82.178296353149406</v>
      </c>
      <c r="BF16" s="225">
        <v>2.06858442782596</v>
      </c>
      <c r="BG16" s="223">
        <v>87.200696772809906</v>
      </c>
      <c r="BH16" s="225">
        <v>1.0330746907694</v>
      </c>
      <c r="BI16" s="223">
        <v>-0.82593188710960397</v>
      </c>
      <c r="BJ16" s="225">
        <v>1.77233214013034</v>
      </c>
      <c r="BK16" s="104"/>
      <c r="BL16" s="104"/>
      <c r="BM16" s="104"/>
      <c r="BN16" s="104"/>
      <c r="BO16" s="104"/>
      <c r="BP16" s="104"/>
      <c r="BQ16" s="104"/>
      <c r="BR16" s="104"/>
      <c r="BS16" s="104"/>
      <c r="BT16" s="104"/>
      <c r="BU16" s="104"/>
      <c r="BV16" s="104"/>
      <c r="BW16" s="104"/>
      <c r="BX16" s="104"/>
      <c r="BY16" s="104"/>
      <c r="BZ16" s="104"/>
      <c r="CA16" s="104"/>
      <c r="CB16" s="104"/>
      <c r="CC16" s="104"/>
      <c r="CD16" s="104"/>
      <c r="CE16" s="104"/>
      <c r="CF16" s="104"/>
      <c r="CG16" s="104"/>
      <c r="CH16" s="255"/>
    </row>
    <row r="17" spans="1:86" ht="13" customHeight="1" x14ac:dyDescent="0.25">
      <c r="A17" s="26" t="s">
        <v>396</v>
      </c>
      <c r="B17" s="184">
        <v>2</v>
      </c>
      <c r="C17" s="223">
        <v>82.725136507049299</v>
      </c>
      <c r="D17" s="225">
        <v>0.89940544958953805</v>
      </c>
      <c r="E17" s="223">
        <v>89.001102964727195</v>
      </c>
      <c r="F17" s="225">
        <v>1.1793676276335601</v>
      </c>
      <c r="G17" s="223">
        <v>82.776704225756603</v>
      </c>
      <c r="H17" s="225">
        <v>1.7594690702350799</v>
      </c>
      <c r="I17" s="223">
        <v>80.575868930628303</v>
      </c>
      <c r="J17" s="225">
        <v>1.1074197625842399</v>
      </c>
      <c r="K17" s="223">
        <v>-8.4252340340988798</v>
      </c>
      <c r="L17" s="225">
        <v>1.53452459721815</v>
      </c>
      <c r="M17" s="223">
        <v>36.980947263254997</v>
      </c>
      <c r="N17" s="225">
        <v>1.40911759231603</v>
      </c>
      <c r="O17" s="223">
        <v>39.163403617267697</v>
      </c>
      <c r="P17" s="225">
        <v>2.3255248614052499</v>
      </c>
      <c r="Q17" s="223">
        <v>33.785842087021699</v>
      </c>
      <c r="R17" s="225">
        <v>2.9718201100397099</v>
      </c>
      <c r="S17" s="223">
        <v>37.147593171418698</v>
      </c>
      <c r="T17" s="225">
        <v>1.55748514967686</v>
      </c>
      <c r="U17" s="223">
        <v>-2.01581044584904</v>
      </c>
      <c r="V17" s="225">
        <v>2.5784553857771702</v>
      </c>
      <c r="W17" s="223">
        <v>49.334543239215897</v>
      </c>
      <c r="X17" s="225">
        <v>1.3220602100732799</v>
      </c>
      <c r="Y17" s="223">
        <v>54.8333870681682</v>
      </c>
      <c r="Z17" s="225">
        <v>2.6392793131166199</v>
      </c>
      <c r="AA17" s="223">
        <v>49.667760198966498</v>
      </c>
      <c r="AB17" s="225">
        <v>3.4528917138155801</v>
      </c>
      <c r="AC17" s="223">
        <v>47.459907524064199</v>
      </c>
      <c r="AD17" s="225">
        <v>1.29849739049987</v>
      </c>
      <c r="AE17" s="223">
        <v>-7.3734795441039704</v>
      </c>
      <c r="AF17" s="225">
        <v>2.7993492458664302</v>
      </c>
      <c r="AG17" s="223">
        <v>52.981722322827999</v>
      </c>
      <c r="AH17" s="225">
        <v>1.20293955925561</v>
      </c>
      <c r="AI17" s="223">
        <v>43.104462127681501</v>
      </c>
      <c r="AJ17" s="225">
        <v>2.4530009370849801</v>
      </c>
      <c r="AK17" s="223">
        <v>55.092630061235099</v>
      </c>
      <c r="AL17" s="225">
        <v>3.2496373219971701</v>
      </c>
      <c r="AM17" s="223">
        <v>55.857736496393102</v>
      </c>
      <c r="AN17" s="225">
        <v>1.17166588875608</v>
      </c>
      <c r="AO17" s="223">
        <v>12.753274368711599</v>
      </c>
      <c r="AP17" s="225">
        <v>2.6027726664633799</v>
      </c>
      <c r="AQ17" s="223">
        <v>62.720448399915298</v>
      </c>
      <c r="AR17" s="225">
        <v>1.19100285335984</v>
      </c>
      <c r="AS17" s="223">
        <v>56.334659867036898</v>
      </c>
      <c r="AT17" s="225">
        <v>2.1792722503303401</v>
      </c>
      <c r="AU17" s="223">
        <v>64.881124681770501</v>
      </c>
      <c r="AV17" s="225">
        <v>2.3414183389324199</v>
      </c>
      <c r="AW17" s="223">
        <v>64.295278060862103</v>
      </c>
      <c r="AX17" s="225">
        <v>1.3237703288251801</v>
      </c>
      <c r="AY17" s="223">
        <v>7.9606181938251996</v>
      </c>
      <c r="AZ17" s="225">
        <v>2.23551159536393</v>
      </c>
      <c r="BA17" s="223">
        <v>26.671022703146399</v>
      </c>
      <c r="BB17" s="225">
        <v>1.0316629649053299</v>
      </c>
      <c r="BC17" s="223">
        <v>38.083770918260697</v>
      </c>
      <c r="BD17" s="225">
        <v>2.2765838531400902</v>
      </c>
      <c r="BE17" s="223">
        <v>24.509942090076599</v>
      </c>
      <c r="BF17" s="225">
        <v>2.5995641433371901</v>
      </c>
      <c r="BG17" s="223">
        <v>22.9517861616368</v>
      </c>
      <c r="BH17" s="225">
        <v>1.15553968289194</v>
      </c>
      <c r="BI17" s="223">
        <v>-15.131984756623901</v>
      </c>
      <c r="BJ17" s="225">
        <v>2.4034638582383199</v>
      </c>
      <c r="BK17" s="104"/>
      <c r="BL17" s="104"/>
      <c r="BM17" s="104"/>
      <c r="BN17" s="104"/>
      <c r="BO17" s="104"/>
      <c r="BP17" s="104"/>
      <c r="BQ17" s="104"/>
      <c r="BR17" s="104"/>
      <c r="BS17" s="104"/>
      <c r="BT17" s="104"/>
      <c r="BU17" s="104"/>
      <c r="BV17" s="104"/>
      <c r="BW17" s="104"/>
      <c r="BX17" s="104"/>
      <c r="BY17" s="104"/>
      <c r="BZ17" s="104"/>
      <c r="CA17" s="104"/>
      <c r="CB17" s="104"/>
      <c r="CC17" s="104"/>
      <c r="CD17" s="104"/>
      <c r="CE17" s="104"/>
      <c r="CF17" s="104"/>
      <c r="CG17" s="104"/>
      <c r="CH17" s="255"/>
    </row>
    <row r="18" spans="1:86" ht="13" customHeight="1" x14ac:dyDescent="0.25">
      <c r="A18" s="210" t="s">
        <v>397</v>
      </c>
      <c r="B18" s="184">
        <v>2</v>
      </c>
      <c r="C18" s="223">
        <v>90.713643632445795</v>
      </c>
      <c r="D18" s="225">
        <v>0.91374454484425205</v>
      </c>
      <c r="E18" s="223">
        <v>98.684352814460894</v>
      </c>
      <c r="F18" s="225">
        <v>0.52394873465679404</v>
      </c>
      <c r="G18" s="223">
        <v>96.499170340131201</v>
      </c>
      <c r="H18" s="225">
        <v>1.2730664338873701</v>
      </c>
      <c r="I18" s="223">
        <v>86.302537959634805</v>
      </c>
      <c r="J18" s="225">
        <v>1.2838349356301499</v>
      </c>
      <c r="K18" s="223">
        <v>-12.3818148548261</v>
      </c>
      <c r="L18" s="225">
        <v>1.3578938251852199</v>
      </c>
      <c r="M18" s="223">
        <v>40.610252645825703</v>
      </c>
      <c r="N18" s="225">
        <v>2.0877451756248502</v>
      </c>
      <c r="O18" s="223">
        <v>40.718778035917701</v>
      </c>
      <c r="P18" s="225">
        <v>3.1572150889266002</v>
      </c>
      <c r="Q18" s="223">
        <v>39.2799241588474</v>
      </c>
      <c r="R18" s="225">
        <v>4.5555845649196796</v>
      </c>
      <c r="S18" s="223">
        <v>40.900392031100097</v>
      </c>
      <c r="T18" s="225">
        <v>2.1159150621962599</v>
      </c>
      <c r="U18" s="223">
        <v>0.18161399518238899</v>
      </c>
      <c r="V18" s="225">
        <v>3.2512766381598399</v>
      </c>
      <c r="W18" s="223">
        <v>58.427973483027301</v>
      </c>
      <c r="X18" s="225">
        <v>1.69430386447625</v>
      </c>
      <c r="Y18" s="223">
        <v>65.170927748170598</v>
      </c>
      <c r="Z18" s="225">
        <v>3.5146899495162001</v>
      </c>
      <c r="AA18" s="223">
        <v>64.837917266413001</v>
      </c>
      <c r="AB18" s="225">
        <v>4.4184630705095698</v>
      </c>
      <c r="AC18" s="223">
        <v>54.323106350311001</v>
      </c>
      <c r="AD18" s="225">
        <v>1.65353048599046</v>
      </c>
      <c r="AE18" s="223">
        <v>-10.847821397859599</v>
      </c>
      <c r="AF18" s="225">
        <v>3.7412322741708599</v>
      </c>
      <c r="AG18" s="223">
        <v>50.150859869190199</v>
      </c>
      <c r="AH18" s="225">
        <v>1.70524097972177</v>
      </c>
      <c r="AI18" s="223">
        <v>44.381408947561297</v>
      </c>
      <c r="AJ18" s="225">
        <v>3.4374525703435701</v>
      </c>
      <c r="AK18" s="223">
        <v>53.429405756697001</v>
      </c>
      <c r="AL18" s="225">
        <v>4.80302967300692</v>
      </c>
      <c r="AM18" s="223">
        <v>51.439973494464297</v>
      </c>
      <c r="AN18" s="225">
        <v>1.6639614926264601</v>
      </c>
      <c r="AO18" s="223">
        <v>7.0585645469030096</v>
      </c>
      <c r="AP18" s="225">
        <v>3.7400393515595698</v>
      </c>
      <c r="AQ18" s="223">
        <v>66.257683247308805</v>
      </c>
      <c r="AR18" s="225">
        <v>1.54594315138131</v>
      </c>
      <c r="AS18" s="223">
        <v>61.043768312390398</v>
      </c>
      <c r="AT18" s="225">
        <v>2.7536256954899798</v>
      </c>
      <c r="AU18" s="223">
        <v>70.645029148857404</v>
      </c>
      <c r="AV18" s="225">
        <v>2.7976223945488501</v>
      </c>
      <c r="AW18" s="223">
        <v>67.071542423547697</v>
      </c>
      <c r="AX18" s="225">
        <v>1.7421229724093501</v>
      </c>
      <c r="AY18" s="223">
        <v>6.0277741111573198</v>
      </c>
      <c r="AZ18" s="225">
        <v>2.7293675354695202</v>
      </c>
      <c r="BA18" s="223">
        <v>30.882527903166199</v>
      </c>
      <c r="BB18" s="225">
        <v>1.44250196379646</v>
      </c>
      <c r="BC18" s="223">
        <v>43.107538363404601</v>
      </c>
      <c r="BD18" s="225">
        <v>3.1122719071581701</v>
      </c>
      <c r="BE18" s="223">
        <v>30.710481483932401</v>
      </c>
      <c r="BF18" s="225">
        <v>3.78286569613475</v>
      </c>
      <c r="BG18" s="223">
        <v>25.852548545281799</v>
      </c>
      <c r="BH18" s="225">
        <v>1.5950928827647</v>
      </c>
      <c r="BI18" s="223">
        <v>-17.254989818122802</v>
      </c>
      <c r="BJ18" s="225">
        <v>3.2867434211973201</v>
      </c>
      <c r="BK18" s="104"/>
      <c r="BL18" s="104"/>
      <c r="BM18" s="104"/>
      <c r="BN18" s="104"/>
      <c r="BO18" s="104"/>
      <c r="BP18" s="104"/>
      <c r="BQ18" s="104"/>
      <c r="BR18" s="104"/>
      <c r="BS18" s="104"/>
      <c r="BT18" s="104"/>
      <c r="BU18" s="104"/>
      <c r="BV18" s="104"/>
      <c r="BW18" s="104"/>
      <c r="BX18" s="104"/>
      <c r="BY18" s="104"/>
      <c r="BZ18" s="104"/>
      <c r="CA18" s="104"/>
      <c r="CB18" s="104"/>
      <c r="CC18" s="104"/>
      <c r="CD18" s="104"/>
      <c r="CE18" s="104"/>
      <c r="CF18" s="104"/>
      <c r="CG18" s="104"/>
      <c r="CH18" s="255"/>
    </row>
    <row r="19" spans="1:86" ht="13" customHeight="1" x14ac:dyDescent="0.25">
      <c r="A19" s="210" t="s">
        <v>398</v>
      </c>
      <c r="B19" s="184">
        <v>2</v>
      </c>
      <c r="C19" s="223">
        <v>69.833650373053203</v>
      </c>
      <c r="D19" s="225">
        <v>1.55576225882157</v>
      </c>
      <c r="E19" s="223">
        <v>68.9602839626464</v>
      </c>
      <c r="F19" s="225">
        <v>3.3671596932118901</v>
      </c>
      <c r="G19" s="223">
        <v>64.180653987362305</v>
      </c>
      <c r="H19" s="225">
        <v>3.0405189227153002</v>
      </c>
      <c r="I19" s="223">
        <v>71.690192323490507</v>
      </c>
      <c r="J19" s="225">
        <v>1.77546955433931</v>
      </c>
      <c r="K19" s="223">
        <v>2.7299083608441901</v>
      </c>
      <c r="L19" s="225">
        <v>3.6909652816891301</v>
      </c>
      <c r="M19" s="223">
        <v>31.094470470524101</v>
      </c>
      <c r="N19" s="225">
        <v>1.1762567723464099</v>
      </c>
      <c r="O19" s="223">
        <v>36.016735076753001</v>
      </c>
      <c r="P19" s="225">
        <v>2.9037081439990402</v>
      </c>
      <c r="Q19" s="223">
        <v>26.226210245612499</v>
      </c>
      <c r="R19" s="225">
        <v>2.6260423850668202</v>
      </c>
      <c r="S19" s="223">
        <v>31.273054907076599</v>
      </c>
      <c r="T19" s="225">
        <v>1.82545356839078</v>
      </c>
      <c r="U19" s="223">
        <v>-4.7436801696763897</v>
      </c>
      <c r="V19" s="225">
        <v>3.74393958531902</v>
      </c>
      <c r="W19" s="223">
        <v>34.792188556265103</v>
      </c>
      <c r="X19" s="225">
        <v>1.3629894810447201</v>
      </c>
      <c r="Y19" s="223">
        <v>33.638445167066997</v>
      </c>
      <c r="Z19" s="225">
        <v>3.1502134209802599</v>
      </c>
      <c r="AA19" s="223">
        <v>29.157759106320299</v>
      </c>
      <c r="AB19" s="225">
        <v>2.92026954137101</v>
      </c>
      <c r="AC19" s="223">
        <v>36.953469879409298</v>
      </c>
      <c r="AD19" s="225">
        <v>1.7203937818124799</v>
      </c>
      <c r="AE19" s="223">
        <v>3.3150247123423702</v>
      </c>
      <c r="AF19" s="225">
        <v>3.7330097718050701</v>
      </c>
      <c r="AG19" s="223">
        <v>57.546097027483597</v>
      </c>
      <c r="AH19" s="225">
        <v>1.4926431822801101</v>
      </c>
      <c r="AI19" s="223">
        <v>40.499727638672297</v>
      </c>
      <c r="AJ19" s="225">
        <v>3.1662442822336399</v>
      </c>
      <c r="AK19" s="223">
        <v>57.3471731985018</v>
      </c>
      <c r="AL19" s="225">
        <v>3.0040210114253298</v>
      </c>
      <c r="AM19" s="223">
        <v>62.737527679201598</v>
      </c>
      <c r="AN19" s="225">
        <v>1.6667896146235099</v>
      </c>
      <c r="AO19" s="223">
        <v>22.237800040529201</v>
      </c>
      <c r="AP19" s="225">
        <v>3.6436177009719799</v>
      </c>
      <c r="AQ19" s="223">
        <v>57.009623590017398</v>
      </c>
      <c r="AR19" s="225">
        <v>1.3957230468924999</v>
      </c>
      <c r="AS19" s="223">
        <v>46.681534563261998</v>
      </c>
      <c r="AT19" s="225">
        <v>3.1029202046764301</v>
      </c>
      <c r="AU19" s="223">
        <v>56.958251189152698</v>
      </c>
      <c r="AV19" s="225">
        <v>3.1378877770848499</v>
      </c>
      <c r="AW19" s="223">
        <v>59.988799600960398</v>
      </c>
      <c r="AX19" s="225">
        <v>1.68516096851435</v>
      </c>
      <c r="AY19" s="223">
        <v>13.3072650376984</v>
      </c>
      <c r="AZ19" s="225">
        <v>3.7105554428569998</v>
      </c>
      <c r="BA19" s="223">
        <v>19.9505882015624</v>
      </c>
      <c r="BB19" s="225">
        <v>1.29755698094561</v>
      </c>
      <c r="BC19" s="223">
        <v>27.8897275712674</v>
      </c>
      <c r="BD19" s="225">
        <v>3.1555906625361199</v>
      </c>
      <c r="BE19" s="223">
        <v>16.149121792114901</v>
      </c>
      <c r="BF19" s="225">
        <v>2.8584099241046101</v>
      </c>
      <c r="BG19" s="223">
        <v>18.509780437132498</v>
      </c>
      <c r="BH19" s="225">
        <v>1.56152824613603</v>
      </c>
      <c r="BI19" s="223">
        <v>-9.3799471341349197</v>
      </c>
      <c r="BJ19" s="225">
        <v>3.6144482319337401</v>
      </c>
      <c r="BK19" s="104"/>
      <c r="BL19" s="104"/>
      <c r="BM19" s="104"/>
      <c r="BN19" s="104"/>
      <c r="BO19" s="104"/>
      <c r="BP19" s="104"/>
      <c r="BQ19" s="104"/>
      <c r="BR19" s="104"/>
      <c r="BS19" s="104"/>
      <c r="BT19" s="104"/>
      <c r="BU19" s="104"/>
      <c r="BV19" s="104"/>
      <c r="BW19" s="104"/>
      <c r="BX19" s="104"/>
      <c r="BY19" s="104"/>
      <c r="BZ19" s="104"/>
      <c r="CA19" s="104"/>
      <c r="CB19" s="104"/>
      <c r="CC19" s="104"/>
      <c r="CD19" s="104"/>
      <c r="CE19" s="104"/>
      <c r="CF19" s="104"/>
      <c r="CG19" s="104"/>
      <c r="CH19" s="255"/>
    </row>
    <row r="20" spans="1:86" ht="13" customHeight="1" x14ac:dyDescent="0.25">
      <c r="A20" s="26" t="s">
        <v>399</v>
      </c>
      <c r="B20" s="184">
        <v>2</v>
      </c>
      <c r="C20" s="223">
        <v>86.161724387850995</v>
      </c>
      <c r="D20" s="225">
        <v>1.1949077857897901</v>
      </c>
      <c r="E20" s="223">
        <v>88.154315999603199</v>
      </c>
      <c r="F20" s="225">
        <v>2.68291743997254</v>
      </c>
      <c r="G20" s="223">
        <v>84.720948174637201</v>
      </c>
      <c r="H20" s="225">
        <v>2.8235146774258002</v>
      </c>
      <c r="I20" s="223">
        <v>85.931957383294403</v>
      </c>
      <c r="J20" s="225">
        <v>1.41843084879959</v>
      </c>
      <c r="K20" s="223">
        <v>-2.2223586163087101</v>
      </c>
      <c r="L20" s="225">
        <v>2.9018295590812699</v>
      </c>
      <c r="M20" s="223">
        <v>73.625279249717906</v>
      </c>
      <c r="N20" s="225">
        <v>1.49608678423478</v>
      </c>
      <c r="O20" s="223">
        <v>69.979088320611993</v>
      </c>
      <c r="P20" s="225">
        <v>3.25409359976</v>
      </c>
      <c r="Q20" s="223">
        <v>69.510592702756995</v>
      </c>
      <c r="R20" s="225">
        <v>3.4740605708431702</v>
      </c>
      <c r="S20" s="223">
        <v>75.745000512963401</v>
      </c>
      <c r="T20" s="225">
        <v>1.7869987214412499</v>
      </c>
      <c r="U20" s="223">
        <v>5.7659121923513696</v>
      </c>
      <c r="V20" s="225">
        <v>4.0984050137135899</v>
      </c>
      <c r="W20" s="223">
        <v>73.895262417347396</v>
      </c>
      <c r="X20" s="225">
        <v>1.55317167653258</v>
      </c>
      <c r="Y20" s="223">
        <v>71.271667789141802</v>
      </c>
      <c r="Z20" s="225">
        <v>3.14389411686017</v>
      </c>
      <c r="AA20" s="223">
        <v>71.5341549656127</v>
      </c>
      <c r="AB20" s="225">
        <v>3.3963170362345201</v>
      </c>
      <c r="AC20" s="223">
        <v>75.134960822179906</v>
      </c>
      <c r="AD20" s="225">
        <v>1.91389430761186</v>
      </c>
      <c r="AE20" s="223">
        <v>3.8632930330381199</v>
      </c>
      <c r="AF20" s="225">
        <v>3.7938518638490399</v>
      </c>
      <c r="AG20" s="223">
        <v>82.964099503507597</v>
      </c>
      <c r="AH20" s="225">
        <v>1.1136608609079699</v>
      </c>
      <c r="AI20" s="223">
        <v>79.024153195777401</v>
      </c>
      <c r="AJ20" s="225">
        <v>3.23677458078763</v>
      </c>
      <c r="AK20" s="223">
        <v>76.151979551432504</v>
      </c>
      <c r="AL20" s="225">
        <v>2.8249862590242598</v>
      </c>
      <c r="AM20" s="223">
        <v>86.0073488663825</v>
      </c>
      <c r="AN20" s="225">
        <v>1.1183243385019299</v>
      </c>
      <c r="AO20" s="223">
        <v>6.9831956706050597</v>
      </c>
      <c r="AP20" s="225">
        <v>3.4378897791516101</v>
      </c>
      <c r="AQ20" s="223">
        <v>89.807109469098094</v>
      </c>
      <c r="AR20" s="225">
        <v>0.99087657793791195</v>
      </c>
      <c r="AS20" s="223">
        <v>87.070955932925699</v>
      </c>
      <c r="AT20" s="225">
        <v>2.26514547018221</v>
      </c>
      <c r="AU20" s="223">
        <v>87.384160501551406</v>
      </c>
      <c r="AV20" s="225">
        <v>2.3136021506008499</v>
      </c>
      <c r="AW20" s="223">
        <v>91.327287512590701</v>
      </c>
      <c r="AX20" s="225">
        <v>1.1268919682140699</v>
      </c>
      <c r="AY20" s="223">
        <v>4.2563315796649999</v>
      </c>
      <c r="AZ20" s="225">
        <v>2.5241813828291302</v>
      </c>
      <c r="BA20" s="223">
        <v>67.214647460620796</v>
      </c>
      <c r="BB20" s="225">
        <v>1.65643950072068</v>
      </c>
      <c r="BC20" s="223">
        <v>63.2979295750144</v>
      </c>
      <c r="BD20" s="225">
        <v>3.44059080038814</v>
      </c>
      <c r="BE20" s="223">
        <v>62.6480087022573</v>
      </c>
      <c r="BF20" s="225">
        <v>3.4224082771340498</v>
      </c>
      <c r="BG20" s="223">
        <v>69.816422940076606</v>
      </c>
      <c r="BH20" s="225">
        <v>2.0308213525539198</v>
      </c>
      <c r="BI20" s="223">
        <v>6.5184933650621701</v>
      </c>
      <c r="BJ20" s="225">
        <v>4.0388511535542904</v>
      </c>
      <c r="BK20" s="104"/>
      <c r="BL20" s="104"/>
      <c r="BM20" s="104"/>
      <c r="BN20" s="104"/>
      <c r="BO20" s="104"/>
      <c r="BP20" s="104"/>
      <c r="BQ20" s="104"/>
      <c r="BR20" s="104"/>
      <c r="BS20" s="104"/>
      <c r="BT20" s="104"/>
      <c r="BU20" s="104"/>
      <c r="BV20" s="104"/>
      <c r="BW20" s="104"/>
      <c r="BX20" s="104"/>
      <c r="BY20" s="104"/>
      <c r="BZ20" s="104"/>
      <c r="CA20" s="104"/>
      <c r="CB20" s="104"/>
      <c r="CC20" s="104"/>
      <c r="CD20" s="104"/>
      <c r="CE20" s="104"/>
      <c r="CF20" s="104"/>
      <c r="CG20" s="104"/>
      <c r="CH20" s="255"/>
    </row>
    <row r="21" spans="1:86" ht="13" customHeight="1" x14ac:dyDescent="0.25">
      <c r="A21" s="26" t="s">
        <v>400</v>
      </c>
      <c r="B21" s="184">
        <v>2</v>
      </c>
      <c r="C21" s="223">
        <v>95.734744082215599</v>
      </c>
      <c r="D21" s="225">
        <v>0.59939923556084795</v>
      </c>
      <c r="E21" s="223">
        <v>92.385270459685401</v>
      </c>
      <c r="F21" s="225">
        <v>1.8385340080750301</v>
      </c>
      <c r="G21" s="223">
        <v>96.160284701183599</v>
      </c>
      <c r="H21" s="225">
        <v>1.18551018141885</v>
      </c>
      <c r="I21" s="223">
        <v>97.041974336836503</v>
      </c>
      <c r="J21" s="225">
        <v>0.57355015300724499</v>
      </c>
      <c r="K21" s="223">
        <v>4.65670387715116</v>
      </c>
      <c r="L21" s="225">
        <v>1.97740145946005</v>
      </c>
      <c r="M21" s="223">
        <v>73.445295262288496</v>
      </c>
      <c r="N21" s="225">
        <v>1.42495745274946</v>
      </c>
      <c r="O21" s="223">
        <v>72.320884742361699</v>
      </c>
      <c r="P21" s="225">
        <v>2.18905741498777</v>
      </c>
      <c r="Q21" s="223">
        <v>73.416915224116707</v>
      </c>
      <c r="R21" s="225">
        <v>2.7263803012695802</v>
      </c>
      <c r="S21" s="223">
        <v>73.484162759556796</v>
      </c>
      <c r="T21" s="225">
        <v>1.8150492655967301</v>
      </c>
      <c r="U21" s="223">
        <v>1.1632780171950401</v>
      </c>
      <c r="V21" s="225">
        <v>2.5547354224654701</v>
      </c>
      <c r="W21" s="223">
        <v>84.501499661907502</v>
      </c>
      <c r="X21" s="225">
        <v>1.0433503091724301</v>
      </c>
      <c r="Y21" s="223">
        <v>78.647884878067401</v>
      </c>
      <c r="Z21" s="225">
        <v>2.3740563258930001</v>
      </c>
      <c r="AA21" s="223">
        <v>83.719095136625</v>
      </c>
      <c r="AB21" s="225">
        <v>2.5027864390388199</v>
      </c>
      <c r="AC21" s="223">
        <v>86.755555019493201</v>
      </c>
      <c r="AD21" s="225">
        <v>1.30089368675485</v>
      </c>
      <c r="AE21" s="223">
        <v>8.1076701414257997</v>
      </c>
      <c r="AF21" s="225">
        <v>2.6119403050194299</v>
      </c>
      <c r="AG21" s="223">
        <v>84.428943667332106</v>
      </c>
      <c r="AH21" s="225">
        <v>1.0006143210267799</v>
      </c>
      <c r="AI21" s="223">
        <v>74.341217028388002</v>
      </c>
      <c r="AJ21" s="225">
        <v>2.2275390365281398</v>
      </c>
      <c r="AK21" s="223">
        <v>83.245559921075596</v>
      </c>
      <c r="AL21" s="225">
        <v>2.5896015708645801</v>
      </c>
      <c r="AM21" s="223">
        <v>88.022135422576</v>
      </c>
      <c r="AN21" s="225">
        <v>1.1111281201819401</v>
      </c>
      <c r="AO21" s="223">
        <v>13.680918394188</v>
      </c>
      <c r="AP21" s="225">
        <v>2.41362555195064</v>
      </c>
      <c r="AQ21" s="223">
        <v>85.263345580057901</v>
      </c>
      <c r="AR21" s="225">
        <v>0.97586841073076003</v>
      </c>
      <c r="AS21" s="223">
        <v>77.526458200868902</v>
      </c>
      <c r="AT21" s="225">
        <v>2.45766180143973</v>
      </c>
      <c r="AU21" s="223">
        <v>85.413735110578301</v>
      </c>
      <c r="AV21" s="225">
        <v>2.2739545621457</v>
      </c>
      <c r="AW21" s="223">
        <v>88.1660328447647</v>
      </c>
      <c r="AX21" s="225">
        <v>1.0611909833209201</v>
      </c>
      <c r="AY21" s="223">
        <v>10.6395746438958</v>
      </c>
      <c r="AZ21" s="225">
        <v>2.6691627761482</v>
      </c>
      <c r="BA21" s="223">
        <v>78.087017716860103</v>
      </c>
      <c r="BB21" s="225">
        <v>1.3689829985099899</v>
      </c>
      <c r="BC21" s="223">
        <v>71.506388935736496</v>
      </c>
      <c r="BD21" s="225">
        <v>2.67973085569409</v>
      </c>
      <c r="BE21" s="223">
        <v>78.169549440000395</v>
      </c>
      <c r="BF21" s="225">
        <v>2.9655150769356502</v>
      </c>
      <c r="BG21" s="223">
        <v>79.880118027113099</v>
      </c>
      <c r="BH21" s="225">
        <v>1.5836431118732099</v>
      </c>
      <c r="BI21" s="223">
        <v>8.3737290913766191</v>
      </c>
      <c r="BJ21" s="225">
        <v>2.92589853034004</v>
      </c>
      <c r="BK21" s="104"/>
      <c r="BL21" s="104"/>
      <c r="BM21" s="104"/>
      <c r="BN21" s="104"/>
      <c r="BO21" s="104"/>
      <c r="BP21" s="104"/>
      <c r="BQ21" s="104"/>
      <c r="BR21" s="104"/>
      <c r="BS21" s="104"/>
      <c r="BT21" s="104"/>
      <c r="BU21" s="104"/>
      <c r="BV21" s="104"/>
      <c r="BW21" s="104"/>
      <c r="BX21" s="104"/>
      <c r="BY21" s="104"/>
      <c r="BZ21" s="104"/>
      <c r="CA21" s="104"/>
      <c r="CB21" s="104"/>
      <c r="CC21" s="104"/>
      <c r="CD21" s="104"/>
      <c r="CE21" s="104"/>
      <c r="CF21" s="104"/>
      <c r="CG21" s="104"/>
      <c r="CH21" s="255"/>
    </row>
    <row r="22" spans="1:86" ht="13" customHeight="1" x14ac:dyDescent="0.25">
      <c r="A22" s="26" t="s">
        <v>401</v>
      </c>
      <c r="B22" s="184">
        <v>2</v>
      </c>
      <c r="C22" s="223">
        <v>90.512655298762795</v>
      </c>
      <c r="D22" s="225">
        <v>1.3588318843412901</v>
      </c>
      <c r="E22" s="223">
        <v>88.696893612187296</v>
      </c>
      <c r="F22" s="225">
        <v>2.70358862495481</v>
      </c>
      <c r="G22" s="223">
        <v>93.848428373253498</v>
      </c>
      <c r="H22" s="225">
        <v>1.9184130588725099</v>
      </c>
      <c r="I22" s="223">
        <v>89.829736975232294</v>
      </c>
      <c r="J22" s="225">
        <v>1.80638456657942</v>
      </c>
      <c r="K22" s="223">
        <v>1.1328433630450401</v>
      </c>
      <c r="L22" s="225">
        <v>3.2106235227319799</v>
      </c>
      <c r="M22" s="223">
        <v>48.009846340759402</v>
      </c>
      <c r="N22" s="225">
        <v>2.43995183253526</v>
      </c>
      <c r="O22" s="223">
        <v>39.965387078942797</v>
      </c>
      <c r="P22" s="225">
        <v>4.2774343310370497</v>
      </c>
      <c r="Q22" s="223">
        <v>44.931050930733498</v>
      </c>
      <c r="R22" s="225">
        <v>4.0062174729701896</v>
      </c>
      <c r="S22" s="223">
        <v>51.689709706886603</v>
      </c>
      <c r="T22" s="225">
        <v>3.1852484024963199</v>
      </c>
      <c r="U22" s="223">
        <v>11.7243226279437</v>
      </c>
      <c r="V22" s="225">
        <v>4.9897030904149</v>
      </c>
      <c r="W22" s="223">
        <v>67.730350466491402</v>
      </c>
      <c r="X22" s="225">
        <v>2.1550869179295402</v>
      </c>
      <c r="Y22" s="223">
        <v>57.211271000444398</v>
      </c>
      <c r="Z22" s="225">
        <v>4.1929068035233898</v>
      </c>
      <c r="AA22" s="223">
        <v>67.715919142011103</v>
      </c>
      <c r="AB22" s="225">
        <v>4.4531039486301598</v>
      </c>
      <c r="AC22" s="223">
        <v>71.166220814297603</v>
      </c>
      <c r="AD22" s="225">
        <v>2.7817711250403998</v>
      </c>
      <c r="AE22" s="223">
        <v>13.954949813853201</v>
      </c>
      <c r="AF22" s="225">
        <v>5.2714888442597001</v>
      </c>
      <c r="AG22" s="223">
        <v>70.368446091543305</v>
      </c>
      <c r="AH22" s="225">
        <v>2.0602856174294701</v>
      </c>
      <c r="AI22" s="223">
        <v>54.976937961398498</v>
      </c>
      <c r="AJ22" s="225">
        <v>4.6227350203746198</v>
      </c>
      <c r="AK22" s="223">
        <v>68.927879155333002</v>
      </c>
      <c r="AL22" s="225">
        <v>3.2482485092769702</v>
      </c>
      <c r="AM22" s="223">
        <v>76.151777319029307</v>
      </c>
      <c r="AN22" s="225">
        <v>2.33348040840138</v>
      </c>
      <c r="AO22" s="223">
        <v>21.174839357630798</v>
      </c>
      <c r="AP22" s="225">
        <v>4.8865849033524098</v>
      </c>
      <c r="AQ22" s="223">
        <v>76.031277325806798</v>
      </c>
      <c r="AR22" s="225">
        <v>1.72121527568651</v>
      </c>
      <c r="AS22" s="223">
        <v>67.638328487589206</v>
      </c>
      <c r="AT22" s="225">
        <v>3.8993974493056398</v>
      </c>
      <c r="AU22" s="223">
        <v>71.8296605982611</v>
      </c>
      <c r="AV22" s="225">
        <v>3.6944919339569702</v>
      </c>
      <c r="AW22" s="223">
        <v>80.3711069284617</v>
      </c>
      <c r="AX22" s="225">
        <v>2.0236949965556299</v>
      </c>
      <c r="AY22" s="223">
        <v>12.732778440872501</v>
      </c>
      <c r="AZ22" s="225">
        <v>3.98670788972434</v>
      </c>
      <c r="BA22" s="223">
        <v>58.8856978764939</v>
      </c>
      <c r="BB22" s="225">
        <v>2.3970059922311799</v>
      </c>
      <c r="BC22" s="223">
        <v>48.266212584819399</v>
      </c>
      <c r="BD22" s="225">
        <v>4.48632892002479</v>
      </c>
      <c r="BE22" s="223">
        <v>56.695284980952103</v>
      </c>
      <c r="BF22" s="225">
        <v>5.1152415687689503</v>
      </c>
      <c r="BG22" s="223">
        <v>63.090027091909498</v>
      </c>
      <c r="BH22" s="225">
        <v>2.65507839493013</v>
      </c>
      <c r="BI22" s="223">
        <v>14.8238145070901</v>
      </c>
      <c r="BJ22" s="225">
        <v>4.8124546849101</v>
      </c>
      <c r="BK22" s="104"/>
      <c r="BL22" s="104"/>
      <c r="BM22" s="104"/>
      <c r="BN22" s="104"/>
      <c r="BO22" s="104"/>
      <c r="BP22" s="104"/>
      <c r="BQ22" s="104"/>
      <c r="BR22" s="104"/>
      <c r="BS22" s="104"/>
      <c r="BT22" s="104"/>
      <c r="BU22" s="104"/>
      <c r="BV22" s="104"/>
      <c r="BW22" s="104"/>
      <c r="BX22" s="104"/>
      <c r="BY22" s="104"/>
      <c r="BZ22" s="104"/>
      <c r="CA22" s="104"/>
      <c r="CB22" s="104"/>
      <c r="CC22" s="104"/>
      <c r="CD22" s="104"/>
      <c r="CE22" s="104"/>
      <c r="CF22" s="104"/>
      <c r="CG22" s="104"/>
      <c r="CH22" s="255"/>
    </row>
    <row r="23" spans="1:86" ht="13" customHeight="1" x14ac:dyDescent="0.25">
      <c r="A23" s="26" t="s">
        <v>402</v>
      </c>
      <c r="B23" s="184">
        <v>2</v>
      </c>
      <c r="C23" s="223">
        <v>77.322529030826502</v>
      </c>
      <c r="D23" s="225">
        <v>1.4287922808456299</v>
      </c>
      <c r="E23" s="223">
        <v>82.7348493473269</v>
      </c>
      <c r="F23" s="225">
        <v>3.00177571544722</v>
      </c>
      <c r="G23" s="223">
        <v>80.181300135493501</v>
      </c>
      <c r="H23" s="225">
        <v>3.1312204580362599</v>
      </c>
      <c r="I23" s="223">
        <v>74.860091893648999</v>
      </c>
      <c r="J23" s="225">
        <v>1.6695134062630901</v>
      </c>
      <c r="K23" s="223">
        <v>-7.8747574536779696</v>
      </c>
      <c r="L23" s="225">
        <v>3.4234958085759999</v>
      </c>
      <c r="M23" s="223">
        <v>66.842693122608694</v>
      </c>
      <c r="N23" s="225">
        <v>1.5988684923651999</v>
      </c>
      <c r="O23" s="223">
        <v>63.354644360587798</v>
      </c>
      <c r="P23" s="225">
        <v>4.4039042565282296</v>
      </c>
      <c r="Q23" s="223">
        <v>63.747591964563902</v>
      </c>
      <c r="R23" s="225">
        <v>3.4622290255447998</v>
      </c>
      <c r="S23" s="223">
        <v>68.938893874797003</v>
      </c>
      <c r="T23" s="225">
        <v>1.95306279562742</v>
      </c>
      <c r="U23" s="223">
        <v>5.5842495142092003</v>
      </c>
      <c r="V23" s="225">
        <v>4.8105308655000796</v>
      </c>
      <c r="W23" s="223">
        <v>75.772394306512197</v>
      </c>
      <c r="X23" s="225">
        <v>1.3909605428652101</v>
      </c>
      <c r="Y23" s="223">
        <v>75.964233100300405</v>
      </c>
      <c r="Z23" s="225">
        <v>2.7334224114234802</v>
      </c>
      <c r="AA23" s="223">
        <v>75.965236538741806</v>
      </c>
      <c r="AB23" s="225">
        <v>3.0709865508985801</v>
      </c>
      <c r="AC23" s="223">
        <v>75.834872514559095</v>
      </c>
      <c r="AD23" s="225">
        <v>1.9194497548035501</v>
      </c>
      <c r="AE23" s="223">
        <v>-0.12936058574126699</v>
      </c>
      <c r="AF23" s="225">
        <v>3.3959727432658502</v>
      </c>
      <c r="AG23" s="223">
        <v>84.512572047836699</v>
      </c>
      <c r="AH23" s="225">
        <v>1.2114481536375299</v>
      </c>
      <c r="AI23" s="223">
        <v>79.974370484915298</v>
      </c>
      <c r="AJ23" s="225">
        <v>2.8674796423273698</v>
      </c>
      <c r="AK23" s="223">
        <v>83.2482090146258</v>
      </c>
      <c r="AL23" s="225">
        <v>3.04083833177532</v>
      </c>
      <c r="AM23" s="223">
        <v>86.268286449632797</v>
      </c>
      <c r="AN23" s="225">
        <v>1.47588397067498</v>
      </c>
      <c r="AO23" s="223">
        <v>6.2939159647174803</v>
      </c>
      <c r="AP23" s="225">
        <v>3.31416389839743</v>
      </c>
      <c r="AQ23" s="223">
        <v>88.100791389508004</v>
      </c>
      <c r="AR23" s="225">
        <v>1.21209426736158</v>
      </c>
      <c r="AS23" s="223">
        <v>86.4192430345704</v>
      </c>
      <c r="AT23" s="225">
        <v>2.6194853671378899</v>
      </c>
      <c r="AU23" s="223">
        <v>87.863523611031098</v>
      </c>
      <c r="AV23" s="225">
        <v>2.47975495058679</v>
      </c>
      <c r="AW23" s="223">
        <v>88.731725384404697</v>
      </c>
      <c r="AX23" s="225">
        <v>1.48717673022061</v>
      </c>
      <c r="AY23" s="223">
        <v>2.3124823498343101</v>
      </c>
      <c r="AZ23" s="225">
        <v>2.8941559932257301</v>
      </c>
      <c r="BA23" s="223">
        <v>76.080176808461502</v>
      </c>
      <c r="BB23" s="225">
        <v>1.2816029913113201</v>
      </c>
      <c r="BC23" s="223">
        <v>77.904608677923605</v>
      </c>
      <c r="BD23" s="225">
        <v>2.6249344021924399</v>
      </c>
      <c r="BE23" s="223">
        <v>75.747547182323899</v>
      </c>
      <c r="BF23" s="225">
        <v>2.5367640814782599</v>
      </c>
      <c r="BG23" s="223">
        <v>76.079134197336003</v>
      </c>
      <c r="BH23" s="225">
        <v>1.88856032494113</v>
      </c>
      <c r="BI23" s="223">
        <v>-1.82547448058754</v>
      </c>
      <c r="BJ23" s="225">
        <v>3.4133866217274398</v>
      </c>
      <c r="BK23" s="104"/>
      <c r="BL23" s="104"/>
      <c r="BM23" s="104"/>
      <c r="BN23" s="104"/>
      <c r="BO23" s="104"/>
      <c r="BP23" s="104"/>
      <c r="BQ23" s="104"/>
      <c r="BR23" s="104"/>
      <c r="BS23" s="104"/>
      <c r="BT23" s="104"/>
      <c r="BU23" s="104"/>
      <c r="BV23" s="104"/>
      <c r="BW23" s="104"/>
      <c r="BX23" s="104"/>
      <c r="BY23" s="104"/>
      <c r="BZ23" s="104"/>
      <c r="CA23" s="104"/>
      <c r="CB23" s="104"/>
      <c r="CC23" s="104"/>
      <c r="CD23" s="104"/>
      <c r="CE23" s="104"/>
      <c r="CF23" s="104"/>
      <c r="CG23" s="104"/>
      <c r="CH23" s="255"/>
    </row>
    <row r="24" spans="1:86" ht="13" customHeight="1" x14ac:dyDescent="0.25">
      <c r="A24" s="26" t="s">
        <v>403</v>
      </c>
      <c r="B24" s="184">
        <v>2</v>
      </c>
      <c r="C24" s="223">
        <v>84.242112691347998</v>
      </c>
      <c r="D24" s="225">
        <v>1.2780237542392601</v>
      </c>
      <c r="E24" s="223">
        <v>77.533793547148903</v>
      </c>
      <c r="F24" s="225">
        <v>3.2314583111744599</v>
      </c>
      <c r="G24" s="223">
        <v>82.103097800614705</v>
      </c>
      <c r="H24" s="225">
        <v>2.6665513760195401</v>
      </c>
      <c r="I24" s="223">
        <v>86.159281254627302</v>
      </c>
      <c r="J24" s="225">
        <v>1.4251647623597801</v>
      </c>
      <c r="K24" s="223">
        <v>8.62548770747836</v>
      </c>
      <c r="L24" s="225">
        <v>3.3339287509730999</v>
      </c>
      <c r="M24" s="223">
        <v>49.042730566458197</v>
      </c>
      <c r="N24" s="225">
        <v>1.51387260420603</v>
      </c>
      <c r="O24" s="223">
        <v>52.898153915268402</v>
      </c>
      <c r="P24" s="225">
        <v>4.0201870741627301</v>
      </c>
      <c r="Q24" s="223">
        <v>47.385640965621</v>
      </c>
      <c r="R24" s="225">
        <v>3.7226083707426101</v>
      </c>
      <c r="S24" s="223">
        <v>48.606329830136801</v>
      </c>
      <c r="T24" s="225">
        <v>1.7366193465819999</v>
      </c>
      <c r="U24" s="223">
        <v>-4.2918240851315801</v>
      </c>
      <c r="V24" s="225">
        <v>4.4173943712526</v>
      </c>
      <c r="W24" s="223">
        <v>65.995444528982105</v>
      </c>
      <c r="X24" s="225">
        <v>1.5161214884254399</v>
      </c>
      <c r="Y24" s="223">
        <v>69.701040123325498</v>
      </c>
      <c r="Z24" s="225">
        <v>3.8141283962635102</v>
      </c>
      <c r="AA24" s="223">
        <v>67.442151914788695</v>
      </c>
      <c r="AB24" s="225">
        <v>2.9808210430485902</v>
      </c>
      <c r="AC24" s="223">
        <v>64.6877662548399</v>
      </c>
      <c r="AD24" s="225">
        <v>1.83167758466518</v>
      </c>
      <c r="AE24" s="223">
        <v>-5.0132738684856397</v>
      </c>
      <c r="AF24" s="225">
        <v>3.9858241037170399</v>
      </c>
      <c r="AG24" s="223">
        <v>72.196314228182104</v>
      </c>
      <c r="AH24" s="225">
        <v>1.2413717140176701</v>
      </c>
      <c r="AI24" s="223">
        <v>61.652494879574</v>
      </c>
      <c r="AJ24" s="225">
        <v>4.0836606694556998</v>
      </c>
      <c r="AK24" s="223">
        <v>69.137828805032896</v>
      </c>
      <c r="AL24" s="225">
        <v>2.9333814623671</v>
      </c>
      <c r="AM24" s="223">
        <v>75.107840797362798</v>
      </c>
      <c r="AN24" s="225">
        <v>1.4301525296775099</v>
      </c>
      <c r="AO24" s="223">
        <v>13.4553459177889</v>
      </c>
      <c r="AP24" s="225">
        <v>4.14949139003319</v>
      </c>
      <c r="AQ24" s="223">
        <v>76.853780275718407</v>
      </c>
      <c r="AR24" s="225">
        <v>1.28136663132617</v>
      </c>
      <c r="AS24" s="223">
        <v>80.826070047425503</v>
      </c>
      <c r="AT24" s="225">
        <v>3.11613585100325</v>
      </c>
      <c r="AU24" s="223">
        <v>74.376807907210505</v>
      </c>
      <c r="AV24" s="225">
        <v>2.75285368099515</v>
      </c>
      <c r="AW24" s="223">
        <v>76.154653551265397</v>
      </c>
      <c r="AX24" s="225">
        <v>1.5163398507741199</v>
      </c>
      <c r="AY24" s="223">
        <v>-4.6714164961600897</v>
      </c>
      <c r="AZ24" s="225">
        <v>3.08829720768516</v>
      </c>
      <c r="BA24" s="223">
        <v>56.094499349498797</v>
      </c>
      <c r="BB24" s="225">
        <v>1.8001103503692399</v>
      </c>
      <c r="BC24" s="223">
        <v>65.265895577039501</v>
      </c>
      <c r="BD24" s="225">
        <v>4.2926646212900703</v>
      </c>
      <c r="BE24" s="223">
        <v>61.2686735438241</v>
      </c>
      <c r="BF24" s="225">
        <v>3.3996133982524199</v>
      </c>
      <c r="BG24" s="223">
        <v>52.6052195796956</v>
      </c>
      <c r="BH24" s="225">
        <v>1.93131548141187</v>
      </c>
      <c r="BI24" s="223">
        <v>-12.660675997343899</v>
      </c>
      <c r="BJ24" s="225">
        <v>4.3912406731320903</v>
      </c>
      <c r="BK24" s="104"/>
      <c r="BL24" s="104"/>
      <c r="BM24" s="104"/>
      <c r="BN24" s="104"/>
      <c r="BO24" s="104"/>
      <c r="BP24" s="104"/>
      <c r="BQ24" s="104"/>
      <c r="BR24" s="104"/>
      <c r="BS24" s="104"/>
      <c r="BT24" s="104"/>
      <c r="BU24" s="104"/>
      <c r="BV24" s="104"/>
      <c r="BW24" s="104"/>
      <c r="BX24" s="104"/>
      <c r="BY24" s="104"/>
      <c r="BZ24" s="104"/>
      <c r="CA24" s="104"/>
      <c r="CB24" s="104"/>
      <c r="CC24" s="104"/>
      <c r="CD24" s="104"/>
      <c r="CE24" s="104"/>
      <c r="CF24" s="104"/>
      <c r="CG24" s="104"/>
      <c r="CH24" s="255"/>
    </row>
    <row r="25" spans="1:86" ht="13" customHeight="1" x14ac:dyDescent="0.25">
      <c r="A25" s="26" t="s">
        <v>404</v>
      </c>
      <c r="B25" s="184">
        <v>2</v>
      </c>
      <c r="C25" s="223">
        <v>93.717545608403498</v>
      </c>
      <c r="D25" s="225">
        <v>0.67148982671083601</v>
      </c>
      <c r="E25" s="223">
        <v>91.269094708770595</v>
      </c>
      <c r="F25" s="225">
        <v>1.80419412301249</v>
      </c>
      <c r="G25" s="223">
        <v>91.359550879402605</v>
      </c>
      <c r="H25" s="225">
        <v>1.8208850705837001</v>
      </c>
      <c r="I25" s="223">
        <v>94.870591925796802</v>
      </c>
      <c r="J25" s="225">
        <v>0.76116027400738695</v>
      </c>
      <c r="K25" s="223">
        <v>3.6014972170261799</v>
      </c>
      <c r="L25" s="225">
        <v>1.97571349166428</v>
      </c>
      <c r="M25" s="223">
        <v>53.133989238855797</v>
      </c>
      <c r="N25" s="225">
        <v>1.4216084016758199</v>
      </c>
      <c r="O25" s="223">
        <v>41.658410560085002</v>
      </c>
      <c r="P25" s="225">
        <v>2.5328816394594602</v>
      </c>
      <c r="Q25" s="223">
        <v>49.8612550020272</v>
      </c>
      <c r="R25" s="225">
        <v>3.0007370837317899</v>
      </c>
      <c r="S25" s="223">
        <v>56.2122008837121</v>
      </c>
      <c r="T25" s="225">
        <v>1.82208814716127</v>
      </c>
      <c r="U25" s="223">
        <v>14.5537903236271</v>
      </c>
      <c r="V25" s="225">
        <v>3.1633210022278</v>
      </c>
      <c r="W25" s="223" t="s">
        <v>494</v>
      </c>
      <c r="X25" s="225" t="s">
        <v>494</v>
      </c>
      <c r="Y25" s="223" t="s">
        <v>494</v>
      </c>
      <c r="Z25" s="225" t="s">
        <v>494</v>
      </c>
      <c r="AA25" s="223" t="s">
        <v>494</v>
      </c>
      <c r="AB25" s="225" t="s">
        <v>494</v>
      </c>
      <c r="AC25" s="223" t="s">
        <v>494</v>
      </c>
      <c r="AD25" s="225" t="s">
        <v>494</v>
      </c>
      <c r="AE25" s="223" t="s">
        <v>494</v>
      </c>
      <c r="AF25" s="225" t="s">
        <v>494</v>
      </c>
      <c r="AG25" s="223">
        <v>74.3787218995015</v>
      </c>
      <c r="AH25" s="225">
        <v>1.12912422453662</v>
      </c>
      <c r="AI25" s="223">
        <v>58.721157048667401</v>
      </c>
      <c r="AJ25" s="225">
        <v>2.99005594297194</v>
      </c>
      <c r="AK25" s="223">
        <v>70.255924896423707</v>
      </c>
      <c r="AL25" s="225">
        <v>2.9923018336697602</v>
      </c>
      <c r="AM25" s="223">
        <v>78.870484195606494</v>
      </c>
      <c r="AN25" s="225">
        <v>1.386657811436</v>
      </c>
      <c r="AO25" s="223">
        <v>20.1493271469391</v>
      </c>
      <c r="AP25" s="225">
        <v>3.45540347858757</v>
      </c>
      <c r="AQ25" s="223">
        <v>83.183725729635697</v>
      </c>
      <c r="AR25" s="225">
        <v>0.81493262584098003</v>
      </c>
      <c r="AS25" s="223">
        <v>79.670297580227896</v>
      </c>
      <c r="AT25" s="225">
        <v>2.56647249594059</v>
      </c>
      <c r="AU25" s="223">
        <v>77.433858075791605</v>
      </c>
      <c r="AV25" s="225">
        <v>2.3374877853816098</v>
      </c>
      <c r="AW25" s="223">
        <v>85.240735652418195</v>
      </c>
      <c r="AX25" s="225">
        <v>0.95219647568233601</v>
      </c>
      <c r="AY25" s="223">
        <v>5.5704380721902398</v>
      </c>
      <c r="AZ25" s="225">
        <v>2.69518858453065</v>
      </c>
      <c r="BA25" s="223">
        <v>48.488466601634798</v>
      </c>
      <c r="BB25" s="225">
        <v>1.24761390459017</v>
      </c>
      <c r="BC25" s="223">
        <v>48.159852049368901</v>
      </c>
      <c r="BD25" s="225">
        <v>3.2705586126390802</v>
      </c>
      <c r="BE25" s="223">
        <v>43.490486059973698</v>
      </c>
      <c r="BF25" s="225">
        <v>3.0371755396612699</v>
      </c>
      <c r="BG25" s="223">
        <v>49.537507059424001</v>
      </c>
      <c r="BH25" s="225">
        <v>1.5581525822918101</v>
      </c>
      <c r="BI25" s="223">
        <v>1.37765501005504</v>
      </c>
      <c r="BJ25" s="225">
        <v>3.6368719821269102</v>
      </c>
      <c r="BK25" s="104"/>
      <c r="BL25" s="104"/>
      <c r="BM25" s="104"/>
      <c r="BN25" s="104"/>
      <c r="BO25" s="104"/>
      <c r="BP25" s="104"/>
      <c r="BQ25" s="104"/>
      <c r="BR25" s="104"/>
      <c r="BS25" s="104"/>
      <c r="BT25" s="104"/>
      <c r="BU25" s="104"/>
      <c r="BV25" s="104"/>
      <c r="BW25" s="104"/>
      <c r="BX25" s="104"/>
      <c r="BY25" s="104"/>
      <c r="BZ25" s="104"/>
      <c r="CA25" s="104"/>
      <c r="CB25" s="104"/>
      <c r="CC25" s="104"/>
      <c r="CD25" s="104"/>
      <c r="CE25" s="104"/>
      <c r="CF25" s="104"/>
      <c r="CG25" s="104"/>
      <c r="CH25" s="255"/>
    </row>
    <row r="26" spans="1:86" ht="13" customHeight="1" x14ac:dyDescent="0.25">
      <c r="A26" s="26" t="s">
        <v>405</v>
      </c>
      <c r="B26" s="184">
        <v>2</v>
      </c>
      <c r="C26" s="223">
        <v>85.593103014214506</v>
      </c>
      <c r="D26" s="225">
        <v>1.09887001593971</v>
      </c>
      <c r="E26" s="223">
        <v>79.448438165843299</v>
      </c>
      <c r="F26" s="225">
        <v>2.6230121584138502</v>
      </c>
      <c r="G26" s="223">
        <v>81.210098542748398</v>
      </c>
      <c r="H26" s="225">
        <v>3.7671394701831802</v>
      </c>
      <c r="I26" s="223">
        <v>88.336838937696996</v>
      </c>
      <c r="J26" s="225">
        <v>1.32090310825775</v>
      </c>
      <c r="K26" s="223">
        <v>8.8884007718536697</v>
      </c>
      <c r="L26" s="225">
        <v>3.1205276168712799</v>
      </c>
      <c r="M26" s="223">
        <v>36.287491254438599</v>
      </c>
      <c r="N26" s="225">
        <v>1.4832508970254601</v>
      </c>
      <c r="O26" s="223">
        <v>34.2076631998954</v>
      </c>
      <c r="P26" s="225">
        <v>3.3294342143892499</v>
      </c>
      <c r="Q26" s="223">
        <v>39.072876119059899</v>
      </c>
      <c r="R26" s="225">
        <v>4.4104375318570801</v>
      </c>
      <c r="S26" s="223">
        <v>35.742672796931103</v>
      </c>
      <c r="T26" s="225">
        <v>2.0400647393925802</v>
      </c>
      <c r="U26" s="223">
        <v>1.5350095970356099</v>
      </c>
      <c r="V26" s="225">
        <v>4.0599577227385097</v>
      </c>
      <c r="W26" s="223">
        <v>71.364778743871398</v>
      </c>
      <c r="X26" s="225">
        <v>1.36171930276477</v>
      </c>
      <c r="Y26" s="223">
        <v>64.761382025809993</v>
      </c>
      <c r="Z26" s="225">
        <v>3.4393478353115099</v>
      </c>
      <c r="AA26" s="223">
        <v>68.675219838204001</v>
      </c>
      <c r="AB26" s="225">
        <v>3.8597463870929798</v>
      </c>
      <c r="AC26" s="223">
        <v>73.891711551171497</v>
      </c>
      <c r="AD26" s="225">
        <v>1.65698437436489</v>
      </c>
      <c r="AE26" s="223">
        <v>9.13032952536145</v>
      </c>
      <c r="AF26" s="225">
        <v>4.0212631182437999</v>
      </c>
      <c r="AG26" s="223">
        <v>61.218743345973898</v>
      </c>
      <c r="AH26" s="225">
        <v>1.6731880868495701</v>
      </c>
      <c r="AI26" s="223">
        <v>50.149326095275804</v>
      </c>
      <c r="AJ26" s="225">
        <v>3.3656266988708001</v>
      </c>
      <c r="AK26" s="223">
        <v>62.834364855333497</v>
      </c>
      <c r="AL26" s="225">
        <v>4.8746387510175104</v>
      </c>
      <c r="AM26" s="223">
        <v>63.8289367489486</v>
      </c>
      <c r="AN26" s="225">
        <v>2.0847607176824101</v>
      </c>
      <c r="AO26" s="223">
        <v>13.6796106536728</v>
      </c>
      <c r="AP26" s="225">
        <v>3.9031306560681398</v>
      </c>
      <c r="AQ26" s="223">
        <v>71.733546443730205</v>
      </c>
      <c r="AR26" s="225">
        <v>1.48570437820736</v>
      </c>
      <c r="AS26" s="223">
        <v>67.4262134308768</v>
      </c>
      <c r="AT26" s="225">
        <v>3.2767465944385998</v>
      </c>
      <c r="AU26" s="223">
        <v>75.345433101694098</v>
      </c>
      <c r="AV26" s="225">
        <v>3.8897318253461899</v>
      </c>
      <c r="AW26" s="223">
        <v>72.419474619301099</v>
      </c>
      <c r="AX26" s="225">
        <v>1.72346433129858</v>
      </c>
      <c r="AY26" s="223">
        <v>4.9932611884242801</v>
      </c>
      <c r="AZ26" s="225">
        <v>3.62778324692531</v>
      </c>
      <c r="BA26" s="223">
        <v>44.857096270973699</v>
      </c>
      <c r="BB26" s="225">
        <v>1.7688213145346501</v>
      </c>
      <c r="BC26" s="223">
        <v>42.1517564925757</v>
      </c>
      <c r="BD26" s="225">
        <v>3.2840788613959599</v>
      </c>
      <c r="BE26" s="223">
        <v>48.785026641676197</v>
      </c>
      <c r="BF26" s="225">
        <v>4.3809858256431999</v>
      </c>
      <c r="BG26" s="223">
        <v>44.652912045915897</v>
      </c>
      <c r="BH26" s="225">
        <v>2.4452335125136799</v>
      </c>
      <c r="BI26" s="223">
        <v>2.5011555533402099</v>
      </c>
      <c r="BJ26" s="225">
        <v>4.1322200758246002</v>
      </c>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255"/>
    </row>
    <row r="27" spans="1:86" ht="13" customHeight="1" x14ac:dyDescent="0.25">
      <c r="A27" s="26" t="s">
        <v>406</v>
      </c>
      <c r="B27" s="184">
        <v>2</v>
      </c>
      <c r="C27" s="223">
        <v>97.081071864849605</v>
      </c>
      <c r="D27" s="225">
        <v>0.31538752187594299</v>
      </c>
      <c r="E27" s="223">
        <v>94.753345312049007</v>
      </c>
      <c r="F27" s="225">
        <v>0.80029229776807798</v>
      </c>
      <c r="G27" s="223">
        <v>97.365269283735699</v>
      </c>
      <c r="H27" s="225">
        <v>0.74146573379770997</v>
      </c>
      <c r="I27" s="223">
        <v>97.735212242889006</v>
      </c>
      <c r="J27" s="225">
        <v>0.36878685028751201</v>
      </c>
      <c r="K27" s="223">
        <v>2.9818669308400301</v>
      </c>
      <c r="L27" s="225">
        <v>0.87657757489201005</v>
      </c>
      <c r="M27" s="223">
        <v>82.163295409872802</v>
      </c>
      <c r="N27" s="225">
        <v>0.68946968598798497</v>
      </c>
      <c r="O27" s="223">
        <v>76.958581712649604</v>
      </c>
      <c r="P27" s="225">
        <v>1.6536247822893999</v>
      </c>
      <c r="Q27" s="223">
        <v>79.540786787502498</v>
      </c>
      <c r="R27" s="225">
        <v>1.6300737108602901</v>
      </c>
      <c r="S27" s="223">
        <v>84.839023224584196</v>
      </c>
      <c r="T27" s="225">
        <v>0.78118946478443496</v>
      </c>
      <c r="U27" s="223">
        <v>7.8804415119346798</v>
      </c>
      <c r="V27" s="225">
        <v>1.6919986939676599</v>
      </c>
      <c r="W27" s="223">
        <v>63.804382156236798</v>
      </c>
      <c r="X27" s="225">
        <v>1.04920391585135</v>
      </c>
      <c r="Y27" s="223">
        <v>53.551054178745403</v>
      </c>
      <c r="Z27" s="225">
        <v>1.9923814457497799</v>
      </c>
      <c r="AA27" s="223">
        <v>58.879279343999002</v>
      </c>
      <c r="AB27" s="225">
        <v>2.1238515092736301</v>
      </c>
      <c r="AC27" s="223">
        <v>68.345546421568699</v>
      </c>
      <c r="AD27" s="225">
        <v>1.30607294894393</v>
      </c>
      <c r="AE27" s="223">
        <v>14.794492242823299</v>
      </c>
      <c r="AF27" s="225">
        <v>2.3071100764005101</v>
      </c>
      <c r="AG27" s="223">
        <v>75.340079124445495</v>
      </c>
      <c r="AH27" s="225">
        <v>0.81629850474972598</v>
      </c>
      <c r="AI27" s="223">
        <v>57.004223815211702</v>
      </c>
      <c r="AJ27" s="225">
        <v>1.5496230147346901</v>
      </c>
      <c r="AK27" s="223">
        <v>71.384241192022401</v>
      </c>
      <c r="AL27" s="225">
        <v>1.9688769532836801</v>
      </c>
      <c r="AM27" s="223">
        <v>82.796582053058003</v>
      </c>
      <c r="AN27" s="225">
        <v>0.81282742967043597</v>
      </c>
      <c r="AO27" s="223">
        <v>25.792358237846301</v>
      </c>
      <c r="AP27" s="225">
        <v>1.6040791066607201</v>
      </c>
      <c r="AQ27" s="223">
        <v>88.082063109773799</v>
      </c>
      <c r="AR27" s="225">
        <v>0.54750463098424695</v>
      </c>
      <c r="AS27" s="223">
        <v>77.164773749302796</v>
      </c>
      <c r="AT27" s="225">
        <v>1.6408459215006601</v>
      </c>
      <c r="AU27" s="223">
        <v>86.328489833418402</v>
      </c>
      <c r="AV27" s="225">
        <v>1.33833982243178</v>
      </c>
      <c r="AW27" s="223">
        <v>92.218878317073901</v>
      </c>
      <c r="AX27" s="225">
        <v>0.58931207668460295</v>
      </c>
      <c r="AY27" s="223">
        <v>15.0541045677711</v>
      </c>
      <c r="AZ27" s="225">
        <v>1.7870043537639699</v>
      </c>
      <c r="BA27" s="223">
        <v>47.497208107967097</v>
      </c>
      <c r="BB27" s="225">
        <v>1.14452832123355</v>
      </c>
      <c r="BC27" s="223">
        <v>42.339141938686403</v>
      </c>
      <c r="BD27" s="225">
        <v>2.2095699226651999</v>
      </c>
      <c r="BE27" s="223">
        <v>41.508962805164799</v>
      </c>
      <c r="BF27" s="225">
        <v>2.1955415866572299</v>
      </c>
      <c r="BG27" s="223">
        <v>50.394563941894603</v>
      </c>
      <c r="BH27" s="225">
        <v>1.36355721510549</v>
      </c>
      <c r="BI27" s="223">
        <v>8.0554220032082604</v>
      </c>
      <c r="BJ27" s="225">
        <v>2.3379080184580299</v>
      </c>
      <c r="BK27" s="104"/>
      <c r="BL27" s="104"/>
      <c r="BM27" s="104"/>
      <c r="BN27" s="104"/>
      <c r="BO27" s="104"/>
      <c r="BP27" s="104"/>
      <c r="BQ27" s="104"/>
      <c r="BR27" s="104"/>
      <c r="BS27" s="104"/>
      <c r="BT27" s="104"/>
      <c r="BU27" s="104"/>
      <c r="BV27" s="104"/>
      <c r="BW27" s="104"/>
      <c r="BX27" s="104"/>
      <c r="BY27" s="104"/>
      <c r="BZ27" s="104"/>
      <c r="CA27" s="104"/>
      <c r="CB27" s="104"/>
      <c r="CC27" s="104"/>
      <c r="CD27" s="104"/>
      <c r="CE27" s="104"/>
      <c r="CF27" s="104"/>
      <c r="CG27" s="104"/>
      <c r="CH27" s="255"/>
    </row>
    <row r="28" spans="1:86" ht="13" customHeight="1" x14ac:dyDescent="0.25">
      <c r="A28" s="26" t="s">
        <v>407</v>
      </c>
      <c r="B28" s="184">
        <v>2</v>
      </c>
      <c r="C28" s="223">
        <v>73.143251429413496</v>
      </c>
      <c r="D28" s="225">
        <v>1.42636357466204</v>
      </c>
      <c r="E28" s="223">
        <v>68.254715908403199</v>
      </c>
      <c r="F28" s="225">
        <v>3.22200029303524</v>
      </c>
      <c r="G28" s="223">
        <v>80.9895362841185</v>
      </c>
      <c r="H28" s="225">
        <v>3.2154538387112899</v>
      </c>
      <c r="I28" s="223">
        <v>72.675401047339406</v>
      </c>
      <c r="J28" s="225">
        <v>1.62459106558892</v>
      </c>
      <c r="K28" s="223">
        <v>4.4206851389361796</v>
      </c>
      <c r="L28" s="225">
        <v>3.6328510823151001</v>
      </c>
      <c r="M28" s="223">
        <v>36.490893432718103</v>
      </c>
      <c r="N28" s="225">
        <v>1.62925328464842</v>
      </c>
      <c r="O28" s="223">
        <v>35.938127188482397</v>
      </c>
      <c r="P28" s="225">
        <v>3.8461122098113298</v>
      </c>
      <c r="Q28" s="223">
        <v>35.326489546321902</v>
      </c>
      <c r="R28" s="225">
        <v>4.3091067810007804</v>
      </c>
      <c r="S28" s="223">
        <v>36.654198433551898</v>
      </c>
      <c r="T28" s="225">
        <v>1.6163789840604701</v>
      </c>
      <c r="U28" s="223">
        <v>0.71607124506944997</v>
      </c>
      <c r="V28" s="225">
        <v>4.0703426789719401</v>
      </c>
      <c r="W28" s="223">
        <v>36.428209725294401</v>
      </c>
      <c r="X28" s="225">
        <v>1.59892814251433</v>
      </c>
      <c r="Y28" s="223">
        <v>39.8462992767667</v>
      </c>
      <c r="Z28" s="225">
        <v>4.04269267867355</v>
      </c>
      <c r="AA28" s="223">
        <v>33.711415694374502</v>
      </c>
      <c r="AB28" s="225">
        <v>4.1740090401927503</v>
      </c>
      <c r="AC28" s="223">
        <v>36.333353753344099</v>
      </c>
      <c r="AD28" s="225">
        <v>1.80031910978609</v>
      </c>
      <c r="AE28" s="223">
        <v>-3.5129455234226401</v>
      </c>
      <c r="AF28" s="225">
        <v>4.26692414301532</v>
      </c>
      <c r="AG28" s="223">
        <v>74.306040467504005</v>
      </c>
      <c r="AH28" s="225">
        <v>1.6044037286654</v>
      </c>
      <c r="AI28" s="223">
        <v>63.896600638027898</v>
      </c>
      <c r="AJ28" s="225">
        <v>3.0707559633119499</v>
      </c>
      <c r="AK28" s="223">
        <v>76.590584111112705</v>
      </c>
      <c r="AL28" s="225">
        <v>2.7876540677533899</v>
      </c>
      <c r="AM28" s="223">
        <v>76.525724118682604</v>
      </c>
      <c r="AN28" s="225">
        <v>1.9983893752308599</v>
      </c>
      <c r="AO28" s="223">
        <v>12.6291234806547</v>
      </c>
      <c r="AP28" s="225">
        <v>3.6670316320906702</v>
      </c>
      <c r="AQ28" s="223">
        <v>71.855899130422202</v>
      </c>
      <c r="AR28" s="225">
        <v>1.78148214615434</v>
      </c>
      <c r="AS28" s="223">
        <v>64.144103060432798</v>
      </c>
      <c r="AT28" s="225">
        <v>3.2727638482015</v>
      </c>
      <c r="AU28" s="223">
        <v>72.0655987795881</v>
      </c>
      <c r="AV28" s="225">
        <v>3.4175715716067199</v>
      </c>
      <c r="AW28" s="223">
        <v>73.658707468734605</v>
      </c>
      <c r="AX28" s="225">
        <v>2.1199066032771299</v>
      </c>
      <c r="AY28" s="223">
        <v>9.5146044083018104</v>
      </c>
      <c r="AZ28" s="225">
        <v>3.8720549842021499</v>
      </c>
      <c r="BA28" s="223">
        <v>23.386705194201799</v>
      </c>
      <c r="BB28" s="225">
        <v>1.2942020111374</v>
      </c>
      <c r="BC28" s="223">
        <v>22.254759591233199</v>
      </c>
      <c r="BD28" s="225">
        <v>2.9086298290061201</v>
      </c>
      <c r="BE28" s="223">
        <v>32.415755187345198</v>
      </c>
      <c r="BF28" s="225">
        <v>3.3496534776429101</v>
      </c>
      <c r="BG28" s="223">
        <v>21.713300269420699</v>
      </c>
      <c r="BH28" s="225">
        <v>1.5134648736090199</v>
      </c>
      <c r="BI28" s="223">
        <v>-0.54145932181245404</v>
      </c>
      <c r="BJ28" s="225">
        <v>3.1811094840280099</v>
      </c>
      <c r="BK28" s="104"/>
      <c r="BL28" s="104"/>
      <c r="BM28" s="104"/>
      <c r="BN28" s="104"/>
      <c r="BO28" s="104"/>
      <c r="BP28" s="104"/>
      <c r="BQ28" s="104"/>
      <c r="BR28" s="104"/>
      <c r="BS28" s="104"/>
      <c r="BT28" s="104"/>
      <c r="BU28" s="104"/>
      <c r="BV28" s="104"/>
      <c r="BW28" s="104"/>
      <c r="BX28" s="104"/>
      <c r="BY28" s="104"/>
      <c r="BZ28" s="104"/>
      <c r="CA28" s="104"/>
      <c r="CB28" s="104"/>
      <c r="CC28" s="104"/>
      <c r="CD28" s="104"/>
      <c r="CE28" s="104"/>
      <c r="CF28" s="104"/>
      <c r="CG28" s="104"/>
      <c r="CH28" s="255"/>
    </row>
    <row r="29" spans="1:86" ht="13" customHeight="1" x14ac:dyDescent="0.25">
      <c r="A29" s="26" t="s">
        <v>408</v>
      </c>
      <c r="B29" s="184">
        <v>2</v>
      </c>
      <c r="C29" s="223">
        <v>81.942548673400495</v>
      </c>
      <c r="D29" s="225">
        <v>1.1212699681738001</v>
      </c>
      <c r="E29" s="223">
        <v>78.833030635970005</v>
      </c>
      <c r="F29" s="225">
        <v>2.1868237668854098</v>
      </c>
      <c r="G29" s="223">
        <v>78.461417254461097</v>
      </c>
      <c r="H29" s="225">
        <v>2.69714451650403</v>
      </c>
      <c r="I29" s="223">
        <v>84.085369714481502</v>
      </c>
      <c r="J29" s="225">
        <v>1.33537901562201</v>
      </c>
      <c r="K29" s="223">
        <v>5.2523390785115103</v>
      </c>
      <c r="L29" s="225">
        <v>2.3481385805050499</v>
      </c>
      <c r="M29" s="223">
        <v>53.442655571218197</v>
      </c>
      <c r="N29" s="225">
        <v>1.63504355125631</v>
      </c>
      <c r="O29" s="223">
        <v>38.660483635009598</v>
      </c>
      <c r="P29" s="225">
        <v>2.8192195985753501</v>
      </c>
      <c r="Q29" s="223">
        <v>48.425017453717601</v>
      </c>
      <c r="R29" s="225">
        <v>3.6063746466464801</v>
      </c>
      <c r="S29" s="223">
        <v>58.358231548533503</v>
      </c>
      <c r="T29" s="225">
        <v>1.89256354427215</v>
      </c>
      <c r="U29" s="223">
        <v>19.697747913523902</v>
      </c>
      <c r="V29" s="225">
        <v>3.1918396123299</v>
      </c>
      <c r="W29" s="223">
        <v>59.048914126183803</v>
      </c>
      <c r="X29" s="225">
        <v>1.30217121881172</v>
      </c>
      <c r="Y29" s="223">
        <v>49.781834987676604</v>
      </c>
      <c r="Z29" s="225">
        <v>2.5625335538224498</v>
      </c>
      <c r="AA29" s="223">
        <v>51.3572875327269</v>
      </c>
      <c r="AB29" s="225">
        <v>3.19337222834011</v>
      </c>
      <c r="AC29" s="223">
        <v>62.443884246906798</v>
      </c>
      <c r="AD29" s="225">
        <v>1.6176609945946701</v>
      </c>
      <c r="AE29" s="223">
        <v>12.6620492592301</v>
      </c>
      <c r="AF29" s="225">
        <v>3.0189376268389201</v>
      </c>
      <c r="AG29" s="223">
        <v>72.157271390281593</v>
      </c>
      <c r="AH29" s="225">
        <v>1.1963243374280501</v>
      </c>
      <c r="AI29" s="223">
        <v>50.303694665398098</v>
      </c>
      <c r="AJ29" s="225">
        <v>2.9331142337893699</v>
      </c>
      <c r="AK29" s="223">
        <v>62.370069910471699</v>
      </c>
      <c r="AL29" s="225">
        <v>3.22560623624938</v>
      </c>
      <c r="AM29" s="223">
        <v>79.620190584294505</v>
      </c>
      <c r="AN29" s="225">
        <v>1.30223869981822</v>
      </c>
      <c r="AO29" s="223">
        <v>29.3164959188964</v>
      </c>
      <c r="AP29" s="225">
        <v>3.0448032910015499</v>
      </c>
      <c r="AQ29" s="223">
        <v>78.065228510039802</v>
      </c>
      <c r="AR29" s="225">
        <v>1.0263874667986499</v>
      </c>
      <c r="AS29" s="223">
        <v>62.998179274398098</v>
      </c>
      <c r="AT29" s="225">
        <v>3.49980025471412</v>
      </c>
      <c r="AU29" s="223">
        <v>75.718622434033605</v>
      </c>
      <c r="AV29" s="225">
        <v>2.9835181949829201</v>
      </c>
      <c r="AW29" s="223">
        <v>82.677762699950506</v>
      </c>
      <c r="AX29" s="225">
        <v>1.0218362941405299</v>
      </c>
      <c r="AY29" s="223">
        <v>19.679583425552501</v>
      </c>
      <c r="AZ29" s="225">
        <v>3.5633057628951099</v>
      </c>
      <c r="BA29" s="223">
        <v>41.710579337003601</v>
      </c>
      <c r="BB29" s="225">
        <v>1.2879687550187899</v>
      </c>
      <c r="BC29" s="223">
        <v>33.759643937469001</v>
      </c>
      <c r="BD29" s="225">
        <v>2.7203042049376198</v>
      </c>
      <c r="BE29" s="223">
        <v>36.707785263572198</v>
      </c>
      <c r="BF29" s="225">
        <v>3.1496952321127298</v>
      </c>
      <c r="BG29" s="223">
        <v>44.740524158910802</v>
      </c>
      <c r="BH29" s="225">
        <v>1.6085475449528299</v>
      </c>
      <c r="BI29" s="223">
        <v>10.9808802214419</v>
      </c>
      <c r="BJ29" s="225">
        <v>3.0350594850334001</v>
      </c>
      <c r="BK29" s="104"/>
      <c r="BL29" s="104"/>
      <c r="BM29" s="104"/>
      <c r="BN29" s="104"/>
      <c r="BO29" s="104"/>
      <c r="BP29" s="104"/>
      <c r="BQ29" s="104"/>
      <c r="BR29" s="104"/>
      <c r="BS29" s="104"/>
      <c r="BT29" s="104"/>
      <c r="BU29" s="104"/>
      <c r="BV29" s="104"/>
      <c r="BW29" s="104"/>
      <c r="BX29" s="104"/>
      <c r="BY29" s="104"/>
      <c r="BZ29" s="104"/>
      <c r="CA29" s="104"/>
      <c r="CB29" s="104"/>
      <c r="CC29" s="104"/>
      <c r="CD29" s="104"/>
      <c r="CE29" s="104"/>
      <c r="CF29" s="104"/>
      <c r="CG29" s="104"/>
      <c r="CH29" s="255"/>
    </row>
    <row r="30" spans="1:86" ht="13" customHeight="1" x14ac:dyDescent="0.25">
      <c r="A30" s="26" t="s">
        <v>409</v>
      </c>
      <c r="B30" s="184">
        <v>2</v>
      </c>
      <c r="C30" s="223">
        <v>48.675865368442103</v>
      </c>
      <c r="D30" s="225">
        <v>1.29561378251113</v>
      </c>
      <c r="E30" s="223">
        <v>46.173952500163999</v>
      </c>
      <c r="F30" s="225">
        <v>2.20172363772692</v>
      </c>
      <c r="G30" s="223">
        <v>45.407664435604303</v>
      </c>
      <c r="H30" s="225">
        <v>3.7234682580768101</v>
      </c>
      <c r="I30" s="223">
        <v>50.508857022802196</v>
      </c>
      <c r="J30" s="225">
        <v>1.3418508355752601</v>
      </c>
      <c r="K30" s="223">
        <v>4.3349045226381904</v>
      </c>
      <c r="L30" s="225">
        <v>2.4134515906282199</v>
      </c>
      <c r="M30" s="223">
        <v>30.566324060730398</v>
      </c>
      <c r="N30" s="225">
        <v>1.13966030391221</v>
      </c>
      <c r="O30" s="223">
        <v>28.339360557743401</v>
      </c>
      <c r="P30" s="225">
        <v>2.2822142826066898</v>
      </c>
      <c r="Q30" s="223">
        <v>24.355366057252802</v>
      </c>
      <c r="R30" s="225">
        <v>2.4387944277702398</v>
      </c>
      <c r="S30" s="223">
        <v>32.842503868778799</v>
      </c>
      <c r="T30" s="225">
        <v>1.4228528263367299</v>
      </c>
      <c r="U30" s="223">
        <v>4.5031433110354504</v>
      </c>
      <c r="V30" s="225">
        <v>2.51276381255146</v>
      </c>
      <c r="W30" s="223">
        <v>29.322878279583701</v>
      </c>
      <c r="X30" s="225">
        <v>1.0215832804851701</v>
      </c>
      <c r="Y30" s="223">
        <v>27.9109707463437</v>
      </c>
      <c r="Z30" s="225">
        <v>2.32986474833457</v>
      </c>
      <c r="AA30" s="223">
        <v>25.440599266085499</v>
      </c>
      <c r="AB30" s="225">
        <v>2.3833405222996999</v>
      </c>
      <c r="AC30" s="223">
        <v>30.859762531983701</v>
      </c>
      <c r="AD30" s="225">
        <v>1.3344411346654199</v>
      </c>
      <c r="AE30" s="223">
        <v>2.9487917856399801</v>
      </c>
      <c r="AF30" s="225">
        <v>2.6219556784720699</v>
      </c>
      <c r="AG30" s="223">
        <v>34.787877446210501</v>
      </c>
      <c r="AH30" s="225">
        <v>1.2825966283836101</v>
      </c>
      <c r="AI30" s="223">
        <v>25.924648704599999</v>
      </c>
      <c r="AJ30" s="225">
        <v>2.4501419191159299</v>
      </c>
      <c r="AK30" s="223">
        <v>30.106786606485599</v>
      </c>
      <c r="AL30" s="225">
        <v>2.64480960331209</v>
      </c>
      <c r="AM30" s="223">
        <v>38.8846736907416</v>
      </c>
      <c r="AN30" s="225">
        <v>1.4912234324065201</v>
      </c>
      <c r="AO30" s="223">
        <v>12.960024986141701</v>
      </c>
      <c r="AP30" s="225">
        <v>2.93093398254332</v>
      </c>
      <c r="AQ30" s="223">
        <v>39.784396421125599</v>
      </c>
      <c r="AR30" s="225">
        <v>1.06794254615255</v>
      </c>
      <c r="AS30" s="223">
        <v>36.232686988741598</v>
      </c>
      <c r="AT30" s="225">
        <v>2.4170818928487701</v>
      </c>
      <c r="AU30" s="223">
        <v>35.2197519793758</v>
      </c>
      <c r="AV30" s="225">
        <v>2.6163774837961098</v>
      </c>
      <c r="AW30" s="223">
        <v>42.133871994737099</v>
      </c>
      <c r="AX30" s="225">
        <v>1.2650595966365099</v>
      </c>
      <c r="AY30" s="223">
        <v>5.9011850059954902</v>
      </c>
      <c r="AZ30" s="225">
        <v>2.6812530296141599</v>
      </c>
      <c r="BA30" s="223">
        <v>14.878674122468199</v>
      </c>
      <c r="BB30" s="225">
        <v>0.86957777394489799</v>
      </c>
      <c r="BC30" s="223">
        <v>13.2147826791645</v>
      </c>
      <c r="BD30" s="225">
        <v>1.75042054979423</v>
      </c>
      <c r="BE30" s="223">
        <v>12.2795693529656</v>
      </c>
      <c r="BF30" s="225">
        <v>1.72566125903997</v>
      </c>
      <c r="BG30" s="223">
        <v>16.1756417986796</v>
      </c>
      <c r="BH30" s="225">
        <v>1.10830499302076</v>
      </c>
      <c r="BI30" s="223">
        <v>2.9608591195150802</v>
      </c>
      <c r="BJ30" s="225">
        <v>2.0020320627148398</v>
      </c>
      <c r="BK30" s="104"/>
      <c r="BL30" s="104"/>
      <c r="BM30" s="104"/>
      <c r="BN30" s="104"/>
      <c r="BO30" s="104"/>
      <c r="BP30" s="104"/>
      <c r="BQ30" s="104"/>
      <c r="BR30" s="104"/>
      <c r="BS30" s="104"/>
      <c r="BT30" s="104"/>
      <c r="BU30" s="104"/>
      <c r="BV30" s="104"/>
      <c r="BW30" s="104"/>
      <c r="BX30" s="104"/>
      <c r="BY30" s="104"/>
      <c r="BZ30" s="104"/>
      <c r="CA30" s="104"/>
      <c r="CB30" s="104"/>
      <c r="CC30" s="104"/>
      <c r="CD30" s="104"/>
      <c r="CE30" s="104"/>
      <c r="CF30" s="104"/>
      <c r="CG30" s="104"/>
      <c r="CH30" s="255"/>
    </row>
    <row r="31" spans="1:86" ht="13" customHeight="1" x14ac:dyDescent="0.25">
      <c r="A31" s="26" t="s">
        <v>410</v>
      </c>
      <c r="B31" s="184">
        <v>2</v>
      </c>
      <c r="C31" s="223">
        <v>70.401344102560302</v>
      </c>
      <c r="D31" s="225">
        <v>1.29142072797088</v>
      </c>
      <c r="E31" s="223">
        <v>61.286594658066001</v>
      </c>
      <c r="F31" s="225">
        <v>3.5734942972050998</v>
      </c>
      <c r="G31" s="223">
        <v>69.200910084006907</v>
      </c>
      <c r="H31" s="225">
        <v>2.85630872214875</v>
      </c>
      <c r="I31" s="223">
        <v>72.223001376046497</v>
      </c>
      <c r="J31" s="225">
        <v>1.6170808502765499</v>
      </c>
      <c r="K31" s="223">
        <v>10.9364067179804</v>
      </c>
      <c r="L31" s="225">
        <v>4.1587825699996097</v>
      </c>
      <c r="M31" s="223">
        <v>24.057177822676799</v>
      </c>
      <c r="N31" s="225">
        <v>1.13048049118045</v>
      </c>
      <c r="O31" s="223">
        <v>32.379652000652001</v>
      </c>
      <c r="P31" s="225">
        <v>2.8021545118203499</v>
      </c>
      <c r="Q31" s="223">
        <v>26.053529547356899</v>
      </c>
      <c r="R31" s="225">
        <v>2.59659351729676</v>
      </c>
      <c r="S31" s="223">
        <v>21.960941051918699</v>
      </c>
      <c r="T31" s="225">
        <v>1.27433762234276</v>
      </c>
      <c r="U31" s="223">
        <v>-10.418710948733199</v>
      </c>
      <c r="V31" s="225">
        <v>3.00714110311959</v>
      </c>
      <c r="W31" s="223">
        <v>50.727596919451898</v>
      </c>
      <c r="X31" s="225">
        <v>1.2734038675274499</v>
      </c>
      <c r="Y31" s="223">
        <v>39.972350721922503</v>
      </c>
      <c r="Z31" s="225">
        <v>3.21303073554125</v>
      </c>
      <c r="AA31" s="223">
        <v>49.261744080172001</v>
      </c>
      <c r="AB31" s="225">
        <v>3.2952699872613298</v>
      </c>
      <c r="AC31" s="223">
        <v>52.942608288530003</v>
      </c>
      <c r="AD31" s="225">
        <v>1.40294459248296</v>
      </c>
      <c r="AE31" s="223">
        <v>12.970257566607399</v>
      </c>
      <c r="AF31" s="225">
        <v>3.4029970187334899</v>
      </c>
      <c r="AG31" s="223">
        <v>57.781772367710701</v>
      </c>
      <c r="AH31" s="225">
        <v>1.27172952684554</v>
      </c>
      <c r="AI31" s="223">
        <v>44.813049082577798</v>
      </c>
      <c r="AJ31" s="225">
        <v>2.8706280408949301</v>
      </c>
      <c r="AK31" s="223">
        <v>55.378132209006097</v>
      </c>
      <c r="AL31" s="225">
        <v>3.1714328421114502</v>
      </c>
      <c r="AM31" s="223">
        <v>60.552981423769197</v>
      </c>
      <c r="AN31" s="225">
        <v>1.59819168858344</v>
      </c>
      <c r="AO31" s="223">
        <v>15.7399323411914</v>
      </c>
      <c r="AP31" s="225">
        <v>3.43016058098805</v>
      </c>
      <c r="AQ31" s="223">
        <v>59.150001680066602</v>
      </c>
      <c r="AR31" s="225">
        <v>1.1577859970470601</v>
      </c>
      <c r="AS31" s="223">
        <v>50.467652892435503</v>
      </c>
      <c r="AT31" s="225">
        <v>3.3323083779507301</v>
      </c>
      <c r="AU31" s="223">
        <v>59.430955196449702</v>
      </c>
      <c r="AV31" s="225">
        <v>2.8537173963655502</v>
      </c>
      <c r="AW31" s="223">
        <v>60.644028821916798</v>
      </c>
      <c r="AX31" s="225">
        <v>1.59296048573327</v>
      </c>
      <c r="AY31" s="223">
        <v>10.176375929481299</v>
      </c>
      <c r="AZ31" s="225">
        <v>3.94886501505809</v>
      </c>
      <c r="BA31" s="223">
        <v>17.3453547623687</v>
      </c>
      <c r="BB31" s="225">
        <v>0.99279767161615795</v>
      </c>
      <c r="BC31" s="223">
        <v>23.884362584708501</v>
      </c>
      <c r="BD31" s="225">
        <v>2.3119366567025099</v>
      </c>
      <c r="BE31" s="223">
        <v>21.3468260905466</v>
      </c>
      <c r="BF31" s="225">
        <v>2.48366768400063</v>
      </c>
      <c r="BG31" s="223">
        <v>15.108134092735</v>
      </c>
      <c r="BH31" s="225">
        <v>1.18564714074141</v>
      </c>
      <c r="BI31" s="223">
        <v>-8.7762284919734892</v>
      </c>
      <c r="BJ31" s="225">
        <v>2.8592809377934501</v>
      </c>
      <c r="BK31" s="104"/>
      <c r="BL31" s="104"/>
      <c r="BM31" s="104"/>
      <c r="BN31" s="104"/>
      <c r="BO31" s="104"/>
      <c r="BP31" s="104"/>
      <c r="BQ31" s="104"/>
      <c r="BR31" s="104"/>
      <c r="BS31" s="104"/>
      <c r="BT31" s="104"/>
      <c r="BU31" s="104"/>
      <c r="BV31" s="104"/>
      <c r="BW31" s="104"/>
      <c r="BX31" s="104"/>
      <c r="BY31" s="104"/>
      <c r="BZ31" s="104"/>
      <c r="CA31" s="104"/>
      <c r="CB31" s="104"/>
      <c r="CC31" s="104"/>
      <c r="CD31" s="104"/>
      <c r="CE31" s="104"/>
      <c r="CF31" s="104"/>
      <c r="CG31" s="104"/>
      <c r="CH31" s="255"/>
    </row>
    <row r="32" spans="1:86" ht="13" customHeight="1" x14ac:dyDescent="0.25">
      <c r="A32" s="26" t="s">
        <v>411</v>
      </c>
      <c r="B32" s="184">
        <v>2</v>
      </c>
      <c r="C32" s="223">
        <v>92.861842670939197</v>
      </c>
      <c r="D32" s="225">
        <v>0.63375098950884301</v>
      </c>
      <c r="E32" s="223">
        <v>88.674973884148201</v>
      </c>
      <c r="F32" s="225">
        <v>2.10356381805695</v>
      </c>
      <c r="G32" s="223">
        <v>91.723133350929501</v>
      </c>
      <c r="H32" s="225">
        <v>1.8503055838865901</v>
      </c>
      <c r="I32" s="223">
        <v>93.675817929084005</v>
      </c>
      <c r="J32" s="225">
        <v>0.68760035376744699</v>
      </c>
      <c r="K32" s="223">
        <v>5.0008440449357598</v>
      </c>
      <c r="L32" s="225">
        <v>2.1519358522878398</v>
      </c>
      <c r="M32" s="223">
        <v>49.316784601567903</v>
      </c>
      <c r="N32" s="225">
        <v>1.2448053018216101</v>
      </c>
      <c r="O32" s="223">
        <v>44.199289958245203</v>
      </c>
      <c r="P32" s="225">
        <v>3.3780304523076699</v>
      </c>
      <c r="Q32" s="223">
        <v>40.250469380316503</v>
      </c>
      <c r="R32" s="225">
        <v>3.1027909641278701</v>
      </c>
      <c r="S32" s="223">
        <v>51.429382785590697</v>
      </c>
      <c r="T32" s="225">
        <v>1.39886700237481</v>
      </c>
      <c r="U32" s="223">
        <v>7.2300928273455103</v>
      </c>
      <c r="V32" s="225">
        <v>3.5156801193201299</v>
      </c>
      <c r="W32" s="223">
        <v>73.766209911367397</v>
      </c>
      <c r="X32" s="225">
        <v>1.11573326809984</v>
      </c>
      <c r="Y32" s="223">
        <v>74.397960905321099</v>
      </c>
      <c r="Z32" s="225">
        <v>3.12083386794236</v>
      </c>
      <c r="AA32" s="223">
        <v>70.010417861606001</v>
      </c>
      <c r="AB32" s="225">
        <v>2.82786214810486</v>
      </c>
      <c r="AC32" s="223">
        <v>74.548646390147397</v>
      </c>
      <c r="AD32" s="225">
        <v>1.3096596159873499</v>
      </c>
      <c r="AE32" s="223">
        <v>0.150685484826241</v>
      </c>
      <c r="AF32" s="225">
        <v>3.42898893403824</v>
      </c>
      <c r="AG32" s="223">
        <v>81.026158338233202</v>
      </c>
      <c r="AH32" s="225">
        <v>1.0947756832159301</v>
      </c>
      <c r="AI32" s="223">
        <v>67.273898836556299</v>
      </c>
      <c r="AJ32" s="225">
        <v>3.5312487477388701</v>
      </c>
      <c r="AK32" s="223">
        <v>73.446273695705699</v>
      </c>
      <c r="AL32" s="225">
        <v>3.0461807668470402</v>
      </c>
      <c r="AM32" s="223">
        <v>84.5970807732932</v>
      </c>
      <c r="AN32" s="225">
        <v>0.92414736554803201</v>
      </c>
      <c r="AO32" s="223">
        <v>17.323181936736901</v>
      </c>
      <c r="AP32" s="225">
        <v>3.3458751599579801</v>
      </c>
      <c r="AQ32" s="223">
        <v>83.013920444178893</v>
      </c>
      <c r="AR32" s="225">
        <v>0.83614772660440295</v>
      </c>
      <c r="AS32" s="223">
        <v>81.033542629905099</v>
      </c>
      <c r="AT32" s="225">
        <v>2.4907934163227301</v>
      </c>
      <c r="AU32" s="223">
        <v>80.100834536100294</v>
      </c>
      <c r="AV32" s="225">
        <v>2.6369880892749902</v>
      </c>
      <c r="AW32" s="223">
        <v>83.980815487158907</v>
      </c>
      <c r="AX32" s="225">
        <v>0.97530760661906601</v>
      </c>
      <c r="AY32" s="223">
        <v>2.9472728572538598</v>
      </c>
      <c r="AZ32" s="225">
        <v>2.7101658635813601</v>
      </c>
      <c r="BA32" s="223">
        <v>78.556639020579794</v>
      </c>
      <c r="BB32" s="225">
        <v>1.0662244917127099</v>
      </c>
      <c r="BC32" s="223">
        <v>69.572598920488701</v>
      </c>
      <c r="BD32" s="225">
        <v>3.1194593921817302</v>
      </c>
      <c r="BE32" s="223">
        <v>69.427844827621897</v>
      </c>
      <c r="BF32" s="225">
        <v>3.1671402087423299</v>
      </c>
      <c r="BG32" s="223">
        <v>81.567902483559294</v>
      </c>
      <c r="BH32" s="225">
        <v>1.0967446335170401</v>
      </c>
      <c r="BI32" s="223">
        <v>11.9953035630705</v>
      </c>
      <c r="BJ32" s="225">
        <v>3.2945338693838799</v>
      </c>
      <c r="BK32" s="104"/>
      <c r="BL32" s="104"/>
      <c r="BM32" s="104"/>
      <c r="BN32" s="104"/>
      <c r="BO32" s="104"/>
      <c r="BP32" s="104"/>
      <c r="BQ32" s="104"/>
      <c r="BR32" s="104"/>
      <c r="BS32" s="104"/>
      <c r="BT32" s="104"/>
      <c r="BU32" s="104"/>
      <c r="BV32" s="104"/>
      <c r="BW32" s="104"/>
      <c r="BX32" s="104"/>
      <c r="BY32" s="104"/>
      <c r="BZ32" s="104"/>
      <c r="CA32" s="104"/>
      <c r="CB32" s="104"/>
      <c r="CC32" s="104"/>
      <c r="CD32" s="104"/>
      <c r="CE32" s="104"/>
      <c r="CF32" s="104"/>
      <c r="CG32" s="104"/>
      <c r="CH32" s="255"/>
    </row>
    <row r="33" spans="1:86" ht="13" customHeight="1" x14ac:dyDescent="0.25">
      <c r="A33" s="26" t="s">
        <v>412</v>
      </c>
      <c r="B33" s="184">
        <v>2</v>
      </c>
      <c r="C33" s="223">
        <v>58.071835011267702</v>
      </c>
      <c r="D33" s="225">
        <v>1.6005770040718199</v>
      </c>
      <c r="E33" s="223">
        <v>58.905188633067802</v>
      </c>
      <c r="F33" s="225">
        <v>3.82110539948218</v>
      </c>
      <c r="G33" s="223">
        <v>59.104021898371698</v>
      </c>
      <c r="H33" s="225">
        <v>3.87426606775866</v>
      </c>
      <c r="I33" s="223">
        <v>57.707450674371202</v>
      </c>
      <c r="J33" s="225">
        <v>2.1652939680754701</v>
      </c>
      <c r="K33" s="223">
        <v>-1.1977379586965999</v>
      </c>
      <c r="L33" s="225">
        <v>4.5921039788862101</v>
      </c>
      <c r="M33" s="223">
        <v>27.618002635769901</v>
      </c>
      <c r="N33" s="225">
        <v>1.54702363802696</v>
      </c>
      <c r="O33" s="223">
        <v>27.7720414992882</v>
      </c>
      <c r="P33" s="225">
        <v>3.2322776825393502</v>
      </c>
      <c r="Q33" s="223">
        <v>29.568417361185801</v>
      </c>
      <c r="R33" s="225">
        <v>4.0383273195599703</v>
      </c>
      <c r="S33" s="223">
        <v>26.861254348814199</v>
      </c>
      <c r="T33" s="225">
        <v>2.1006796170269602</v>
      </c>
      <c r="U33" s="223">
        <v>-0.91078715047401104</v>
      </c>
      <c r="V33" s="225">
        <v>3.9302045916175201</v>
      </c>
      <c r="W33" s="223">
        <v>34.370674892301601</v>
      </c>
      <c r="X33" s="225">
        <v>1.83520739583716</v>
      </c>
      <c r="Y33" s="223">
        <v>36.632560529361598</v>
      </c>
      <c r="Z33" s="225">
        <v>3.4784695810053199</v>
      </c>
      <c r="AA33" s="223">
        <v>29.24196821032</v>
      </c>
      <c r="AB33" s="225">
        <v>3.6329582494861898</v>
      </c>
      <c r="AC33" s="223">
        <v>35.358556886374302</v>
      </c>
      <c r="AD33" s="225">
        <v>2.58293529955795</v>
      </c>
      <c r="AE33" s="223">
        <v>-1.2740036429872601</v>
      </c>
      <c r="AF33" s="225">
        <v>4.3479393198857403</v>
      </c>
      <c r="AG33" s="223">
        <v>35.515575138608298</v>
      </c>
      <c r="AH33" s="225">
        <v>1.6565244616792401</v>
      </c>
      <c r="AI33" s="223">
        <v>21.939532059105399</v>
      </c>
      <c r="AJ33" s="225">
        <v>2.9057023966415301</v>
      </c>
      <c r="AK33" s="223">
        <v>29.350674922653301</v>
      </c>
      <c r="AL33" s="225">
        <v>3.3846681082904801</v>
      </c>
      <c r="AM33" s="223">
        <v>45.533636597902799</v>
      </c>
      <c r="AN33" s="225">
        <v>2.3662534414706902</v>
      </c>
      <c r="AO33" s="223">
        <v>23.594104538797399</v>
      </c>
      <c r="AP33" s="225">
        <v>3.77912942935157</v>
      </c>
      <c r="AQ33" s="223">
        <v>41.498024432759898</v>
      </c>
      <c r="AR33" s="225">
        <v>1.69831301320018</v>
      </c>
      <c r="AS33" s="223">
        <v>39.622921139510503</v>
      </c>
      <c r="AT33" s="225">
        <v>3.6160701675906601</v>
      </c>
      <c r="AU33" s="223">
        <v>38.795685349899301</v>
      </c>
      <c r="AV33" s="225">
        <v>3.6974489821613998</v>
      </c>
      <c r="AW33" s="223">
        <v>43.823476866297</v>
      </c>
      <c r="AX33" s="225">
        <v>2.4953225004549102</v>
      </c>
      <c r="AY33" s="223">
        <v>4.2005557267865603</v>
      </c>
      <c r="AZ33" s="225">
        <v>4.56174671591834</v>
      </c>
      <c r="BA33" s="223">
        <v>24.261129408932899</v>
      </c>
      <c r="BB33" s="225">
        <v>1.71096500710693</v>
      </c>
      <c r="BC33" s="223">
        <v>24.925183699470701</v>
      </c>
      <c r="BD33" s="225">
        <v>3.0616999667346501</v>
      </c>
      <c r="BE33" s="223">
        <v>22.598946546100901</v>
      </c>
      <c r="BF33" s="225">
        <v>3.6383956072055201</v>
      </c>
      <c r="BG33" s="223">
        <v>24.920705906402102</v>
      </c>
      <c r="BH33" s="225">
        <v>2.37006014872212</v>
      </c>
      <c r="BI33" s="223">
        <v>-4.47779306861307E-3</v>
      </c>
      <c r="BJ33" s="225">
        <v>3.9700061545752199</v>
      </c>
      <c r="BK33" s="104"/>
      <c r="BL33" s="104"/>
      <c r="BM33" s="104"/>
      <c r="BN33" s="104"/>
      <c r="BO33" s="104"/>
      <c r="BP33" s="104"/>
      <c r="BQ33" s="104"/>
      <c r="BR33" s="104"/>
      <c r="BS33" s="104"/>
      <c r="BT33" s="104"/>
      <c r="BU33" s="104"/>
      <c r="BV33" s="104"/>
      <c r="BW33" s="104"/>
      <c r="BX33" s="104"/>
      <c r="BY33" s="104"/>
      <c r="BZ33" s="104"/>
      <c r="CA33" s="104"/>
      <c r="CB33" s="104"/>
      <c r="CC33" s="104"/>
      <c r="CD33" s="104"/>
      <c r="CE33" s="104"/>
      <c r="CF33" s="104"/>
      <c r="CG33" s="104"/>
      <c r="CH33" s="255"/>
    </row>
    <row r="34" spans="1:86" ht="13" customHeight="1" x14ac:dyDescent="0.25">
      <c r="A34" s="26" t="s">
        <v>413</v>
      </c>
      <c r="B34" s="184">
        <v>2</v>
      </c>
      <c r="C34" s="223">
        <v>74.454016230343996</v>
      </c>
      <c r="D34" s="225">
        <v>1.31081640306303</v>
      </c>
      <c r="E34" s="223">
        <v>84.467445397993203</v>
      </c>
      <c r="F34" s="225">
        <v>2.4709181136784801</v>
      </c>
      <c r="G34" s="223">
        <v>75.216800770303294</v>
      </c>
      <c r="H34" s="225">
        <v>3.5074797782776601</v>
      </c>
      <c r="I34" s="223">
        <v>68.875345681694895</v>
      </c>
      <c r="J34" s="225">
        <v>1.84998454774395</v>
      </c>
      <c r="K34" s="223">
        <v>-15.5920997162983</v>
      </c>
      <c r="L34" s="225">
        <v>2.8474407027433801</v>
      </c>
      <c r="M34" s="223">
        <v>55.081313697367399</v>
      </c>
      <c r="N34" s="225">
        <v>1.6396837489731599</v>
      </c>
      <c r="O34" s="223">
        <v>43.914970752868399</v>
      </c>
      <c r="P34" s="225">
        <v>3.92111866463526</v>
      </c>
      <c r="Q34" s="223">
        <v>54.908269803278699</v>
      </c>
      <c r="R34" s="225">
        <v>3.8043300563350502</v>
      </c>
      <c r="S34" s="223">
        <v>56.455176370234199</v>
      </c>
      <c r="T34" s="225">
        <v>1.6550334167401799</v>
      </c>
      <c r="U34" s="223">
        <v>12.540205617365899</v>
      </c>
      <c r="V34" s="225">
        <v>4.2670746568937901</v>
      </c>
      <c r="W34" s="223">
        <v>70.165434996384207</v>
      </c>
      <c r="X34" s="225">
        <v>1.52925679934993</v>
      </c>
      <c r="Y34" s="223">
        <v>75.865188510249496</v>
      </c>
      <c r="Z34" s="225">
        <v>2.6751888977380398</v>
      </c>
      <c r="AA34" s="223">
        <v>69.863094231847995</v>
      </c>
      <c r="AB34" s="225">
        <v>4.0150725635454796</v>
      </c>
      <c r="AC34" s="223">
        <v>66.810752294443105</v>
      </c>
      <c r="AD34" s="225">
        <v>2.0430863608587702</v>
      </c>
      <c r="AE34" s="223">
        <v>-9.0544362158064597</v>
      </c>
      <c r="AF34" s="225">
        <v>3.1461913749410702</v>
      </c>
      <c r="AG34" s="223">
        <v>60.186683067015601</v>
      </c>
      <c r="AH34" s="225">
        <v>1.51349955404306</v>
      </c>
      <c r="AI34" s="223">
        <v>43.244613607041501</v>
      </c>
      <c r="AJ34" s="225">
        <v>3.1110192804002801</v>
      </c>
      <c r="AK34" s="223">
        <v>57.662575389368499</v>
      </c>
      <c r="AL34" s="225">
        <v>3.4900173044021501</v>
      </c>
      <c r="AM34" s="223">
        <v>64.604096751732598</v>
      </c>
      <c r="AN34" s="225">
        <v>1.8549668803217001</v>
      </c>
      <c r="AO34" s="223">
        <v>21.359483144691101</v>
      </c>
      <c r="AP34" s="225">
        <v>3.4982391225714999</v>
      </c>
      <c r="AQ34" s="223">
        <v>75.579792614243402</v>
      </c>
      <c r="AR34" s="225">
        <v>1.43722330732917</v>
      </c>
      <c r="AS34" s="223">
        <v>65.017015736919404</v>
      </c>
      <c r="AT34" s="225">
        <v>3.2349889547027102</v>
      </c>
      <c r="AU34" s="223">
        <v>76.920197683848102</v>
      </c>
      <c r="AV34" s="225">
        <v>3.3791274351396998</v>
      </c>
      <c r="AW34" s="223">
        <v>76.736112351792201</v>
      </c>
      <c r="AX34" s="225">
        <v>1.80406877656843</v>
      </c>
      <c r="AY34" s="223">
        <v>11.7190966148728</v>
      </c>
      <c r="AZ34" s="225">
        <v>3.3276580317109499</v>
      </c>
      <c r="BA34" s="223">
        <v>49.650661881161902</v>
      </c>
      <c r="BB34" s="225">
        <v>1.5816691397973699</v>
      </c>
      <c r="BC34" s="223">
        <v>43.420324492506701</v>
      </c>
      <c r="BD34" s="225">
        <v>3.2668151617035601</v>
      </c>
      <c r="BE34" s="223">
        <v>46.349118185016003</v>
      </c>
      <c r="BF34" s="225">
        <v>3.38725698219067</v>
      </c>
      <c r="BG34" s="223">
        <v>49.664652997317198</v>
      </c>
      <c r="BH34" s="225">
        <v>1.8887709925185601</v>
      </c>
      <c r="BI34" s="223">
        <v>6.2443285048105199</v>
      </c>
      <c r="BJ34" s="225">
        <v>3.6549917100291101</v>
      </c>
      <c r="BK34" s="104"/>
      <c r="BL34" s="104"/>
      <c r="BM34" s="104"/>
      <c r="BN34" s="104"/>
      <c r="BO34" s="104"/>
      <c r="BP34" s="104"/>
      <c r="BQ34" s="104"/>
      <c r="BR34" s="104"/>
      <c r="BS34" s="104"/>
      <c r="BT34" s="104"/>
      <c r="BU34" s="104"/>
      <c r="BV34" s="104"/>
      <c r="BW34" s="104"/>
      <c r="BX34" s="104"/>
      <c r="BY34" s="104"/>
      <c r="BZ34" s="104"/>
      <c r="CA34" s="104"/>
      <c r="CB34" s="104"/>
      <c r="CC34" s="104"/>
      <c r="CD34" s="104"/>
      <c r="CE34" s="104"/>
      <c r="CF34" s="104"/>
      <c r="CG34" s="104"/>
      <c r="CH34" s="255"/>
    </row>
    <row r="35" spans="1:86" ht="13" customHeight="1" x14ac:dyDescent="0.25">
      <c r="A35" s="26" t="s">
        <v>414</v>
      </c>
      <c r="B35" s="184">
        <v>2</v>
      </c>
      <c r="C35" s="223">
        <v>54.204778747777503</v>
      </c>
      <c r="D35" s="225">
        <v>1.36703216062752</v>
      </c>
      <c r="E35" s="223">
        <v>59.820416678104699</v>
      </c>
      <c r="F35" s="225">
        <v>3.1172533511019198</v>
      </c>
      <c r="G35" s="223">
        <v>60.9682656544487</v>
      </c>
      <c r="H35" s="225">
        <v>2.8821924458359098</v>
      </c>
      <c r="I35" s="223">
        <v>50.585173397104803</v>
      </c>
      <c r="J35" s="225">
        <v>1.50564120605909</v>
      </c>
      <c r="K35" s="223">
        <v>-9.2352432809998497</v>
      </c>
      <c r="L35" s="225">
        <v>3.29518774472864</v>
      </c>
      <c r="M35" s="223">
        <v>28.315622765104202</v>
      </c>
      <c r="N35" s="225">
        <v>1.23047095900088</v>
      </c>
      <c r="O35" s="223">
        <v>28.4112478131274</v>
      </c>
      <c r="P35" s="225">
        <v>2.2249327685812301</v>
      </c>
      <c r="Q35" s="223">
        <v>27.090739068084801</v>
      </c>
      <c r="R35" s="225">
        <v>2.7149150786673002</v>
      </c>
      <c r="S35" s="223">
        <v>28.696722466137</v>
      </c>
      <c r="T35" s="225">
        <v>1.3974975187158101</v>
      </c>
      <c r="U35" s="223">
        <v>0.28547465300960101</v>
      </c>
      <c r="V35" s="225">
        <v>2.5564723076382201</v>
      </c>
      <c r="W35" s="223">
        <v>27.5519944594894</v>
      </c>
      <c r="X35" s="225">
        <v>1.29345370284851</v>
      </c>
      <c r="Y35" s="223">
        <v>28.355722338881499</v>
      </c>
      <c r="Z35" s="225">
        <v>2.6453446317600902</v>
      </c>
      <c r="AA35" s="223">
        <v>30.585477308951699</v>
      </c>
      <c r="AB35" s="225">
        <v>2.6324517928162501</v>
      </c>
      <c r="AC35" s="223">
        <v>26.2409562219419</v>
      </c>
      <c r="AD35" s="225">
        <v>1.30167368836327</v>
      </c>
      <c r="AE35" s="223">
        <v>-2.1147661169395402</v>
      </c>
      <c r="AF35" s="225">
        <v>2.5857801955678399</v>
      </c>
      <c r="AG35" s="223">
        <v>59.015155628212597</v>
      </c>
      <c r="AH35" s="225">
        <v>1.16691508157219</v>
      </c>
      <c r="AI35" s="223">
        <v>33.168498631797704</v>
      </c>
      <c r="AJ35" s="225">
        <v>2.8670116093001599</v>
      </c>
      <c r="AK35" s="223">
        <v>53.521218203569099</v>
      </c>
      <c r="AL35" s="225">
        <v>2.3773801512591999</v>
      </c>
      <c r="AM35" s="223">
        <v>68.536885290552107</v>
      </c>
      <c r="AN35" s="225">
        <v>1.24358306684015</v>
      </c>
      <c r="AO35" s="223">
        <v>35.368386658754403</v>
      </c>
      <c r="AP35" s="225">
        <v>2.90577384045308</v>
      </c>
      <c r="AQ35" s="223">
        <v>69.423218348407403</v>
      </c>
      <c r="AR35" s="225">
        <v>1.1258122298586399</v>
      </c>
      <c r="AS35" s="223">
        <v>55.879434877747798</v>
      </c>
      <c r="AT35" s="225">
        <v>3.0423698021013998</v>
      </c>
      <c r="AU35" s="223">
        <v>67.115825561322197</v>
      </c>
      <c r="AV35" s="225">
        <v>2.1340398391048701</v>
      </c>
      <c r="AW35" s="223">
        <v>74.207200334191199</v>
      </c>
      <c r="AX35" s="225">
        <v>1.2915222307918499</v>
      </c>
      <c r="AY35" s="223">
        <v>18.327765456443402</v>
      </c>
      <c r="AZ35" s="225">
        <v>3.1192755812114501</v>
      </c>
      <c r="BA35" s="223">
        <v>23.231078239720802</v>
      </c>
      <c r="BB35" s="225">
        <v>1.0165420276755199</v>
      </c>
      <c r="BC35" s="223">
        <v>23.310410683078</v>
      </c>
      <c r="BD35" s="225">
        <v>2.1013371917024202</v>
      </c>
      <c r="BE35" s="223">
        <v>27.5443565147954</v>
      </c>
      <c r="BF35" s="225">
        <v>1.9601963855472</v>
      </c>
      <c r="BG35" s="223">
        <v>21.692025781635699</v>
      </c>
      <c r="BH35" s="225">
        <v>1.12794595450042</v>
      </c>
      <c r="BI35" s="223">
        <v>-1.61838490144229</v>
      </c>
      <c r="BJ35" s="225">
        <v>2.21205380004423</v>
      </c>
      <c r="BK35" s="104"/>
      <c r="BL35" s="104"/>
      <c r="BM35" s="104"/>
      <c r="BN35" s="104"/>
      <c r="BO35" s="104"/>
      <c r="BP35" s="104"/>
      <c r="BQ35" s="104"/>
      <c r="BR35" s="104"/>
      <c r="BS35" s="104"/>
      <c r="BT35" s="104"/>
      <c r="BU35" s="104"/>
      <c r="BV35" s="104"/>
      <c r="BW35" s="104"/>
      <c r="BX35" s="104"/>
      <c r="BY35" s="104"/>
      <c r="BZ35" s="104"/>
      <c r="CA35" s="104"/>
      <c r="CB35" s="104"/>
      <c r="CC35" s="104"/>
      <c r="CD35" s="104"/>
      <c r="CE35" s="104"/>
      <c r="CF35" s="104"/>
      <c r="CG35" s="104"/>
      <c r="CH35" s="255"/>
    </row>
    <row r="36" spans="1:86" ht="13" customHeight="1" x14ac:dyDescent="0.25">
      <c r="A36" s="26" t="s">
        <v>415</v>
      </c>
      <c r="B36" s="184">
        <v>2</v>
      </c>
      <c r="C36" s="223">
        <v>91.1345592950114</v>
      </c>
      <c r="D36" s="225">
        <v>0.80963057397645199</v>
      </c>
      <c r="E36" s="223">
        <v>94.012548194265094</v>
      </c>
      <c r="F36" s="225">
        <v>1.1546243722387901</v>
      </c>
      <c r="G36" s="223">
        <v>91.783688212888094</v>
      </c>
      <c r="H36" s="225">
        <v>1.4554604493210701</v>
      </c>
      <c r="I36" s="223">
        <v>89.951134689310095</v>
      </c>
      <c r="J36" s="225">
        <v>1.1434272800522001</v>
      </c>
      <c r="K36" s="223">
        <v>-4.0614135049550297</v>
      </c>
      <c r="L36" s="225">
        <v>1.5064425990350501</v>
      </c>
      <c r="M36" s="223">
        <v>66.569017666045596</v>
      </c>
      <c r="N36" s="225">
        <v>1.3005557768532501</v>
      </c>
      <c r="O36" s="223">
        <v>67.532149757091005</v>
      </c>
      <c r="P36" s="225">
        <v>2.5612219535209402</v>
      </c>
      <c r="Q36" s="223">
        <v>67.837661296445106</v>
      </c>
      <c r="R36" s="225">
        <v>2.6904226471460402</v>
      </c>
      <c r="S36" s="223">
        <v>66.046841813974495</v>
      </c>
      <c r="T36" s="225">
        <v>1.5935844308309799</v>
      </c>
      <c r="U36" s="223">
        <v>-1.48530794311648</v>
      </c>
      <c r="V36" s="225">
        <v>2.9159347951543699</v>
      </c>
      <c r="W36" s="223">
        <v>69.598665924795696</v>
      </c>
      <c r="X36" s="225">
        <v>1.13424352860374</v>
      </c>
      <c r="Y36" s="223">
        <v>75.308019719067801</v>
      </c>
      <c r="Z36" s="225">
        <v>2.15420802515643</v>
      </c>
      <c r="AA36" s="223">
        <v>71.207006574027105</v>
      </c>
      <c r="AB36" s="225">
        <v>2.5315808519635601</v>
      </c>
      <c r="AC36" s="223">
        <v>66.933925271957705</v>
      </c>
      <c r="AD36" s="225">
        <v>1.4694016581320199</v>
      </c>
      <c r="AE36" s="223">
        <v>-8.3740944471101102</v>
      </c>
      <c r="AF36" s="225">
        <v>2.6012204352859798</v>
      </c>
      <c r="AG36" s="223">
        <v>76.702758100679205</v>
      </c>
      <c r="AH36" s="225">
        <v>1.1018268655138099</v>
      </c>
      <c r="AI36" s="223">
        <v>71.375622667500906</v>
      </c>
      <c r="AJ36" s="225">
        <v>2.1928350668201002</v>
      </c>
      <c r="AK36" s="223">
        <v>77.831917392348203</v>
      </c>
      <c r="AL36" s="225">
        <v>2.2992778524186699</v>
      </c>
      <c r="AM36" s="223">
        <v>78.236053031094499</v>
      </c>
      <c r="AN36" s="225">
        <v>1.2203758394862201</v>
      </c>
      <c r="AO36" s="223">
        <v>6.8604303635935802</v>
      </c>
      <c r="AP36" s="225">
        <v>2.3441945827378499</v>
      </c>
      <c r="AQ36" s="223">
        <v>78.684048657576696</v>
      </c>
      <c r="AR36" s="225">
        <v>1.0351390908867799</v>
      </c>
      <c r="AS36" s="223">
        <v>80.187764589223605</v>
      </c>
      <c r="AT36" s="225">
        <v>1.91439114981956</v>
      </c>
      <c r="AU36" s="223">
        <v>77.465008676100297</v>
      </c>
      <c r="AV36" s="225">
        <v>2.1840132891685999</v>
      </c>
      <c r="AW36" s="223">
        <v>78.481460210831699</v>
      </c>
      <c r="AX36" s="225">
        <v>1.1938129925074299</v>
      </c>
      <c r="AY36" s="223">
        <v>-1.7063043783918901</v>
      </c>
      <c r="AZ36" s="225">
        <v>2.1156053635171301</v>
      </c>
      <c r="BA36" s="223">
        <v>61.401953557238002</v>
      </c>
      <c r="BB36" s="225">
        <v>1.2232766427014701</v>
      </c>
      <c r="BC36" s="223">
        <v>64.730267386080001</v>
      </c>
      <c r="BD36" s="225">
        <v>2.6232926969927401</v>
      </c>
      <c r="BE36" s="223">
        <v>63.609456190090398</v>
      </c>
      <c r="BF36" s="225">
        <v>2.6104936999316299</v>
      </c>
      <c r="BG36" s="223">
        <v>59.601521579468702</v>
      </c>
      <c r="BH36" s="225">
        <v>1.47392996279912</v>
      </c>
      <c r="BI36" s="223">
        <v>-5.1287458066112803</v>
      </c>
      <c r="BJ36" s="225">
        <v>2.9909961596885801</v>
      </c>
      <c r="BK36" s="104"/>
      <c r="BL36" s="104"/>
      <c r="BM36" s="104"/>
      <c r="BN36" s="104"/>
      <c r="BO36" s="104"/>
      <c r="BP36" s="104"/>
      <c r="BQ36" s="104"/>
      <c r="BR36" s="104"/>
      <c r="BS36" s="104"/>
      <c r="BT36" s="104"/>
      <c r="BU36" s="104"/>
      <c r="BV36" s="104"/>
      <c r="BW36" s="104"/>
      <c r="BX36" s="104"/>
      <c r="BY36" s="104"/>
      <c r="BZ36" s="104"/>
      <c r="CA36" s="104"/>
      <c r="CB36" s="104"/>
      <c r="CC36" s="104"/>
      <c r="CD36" s="104"/>
      <c r="CE36" s="104"/>
      <c r="CF36" s="104"/>
      <c r="CG36" s="104"/>
      <c r="CH36" s="255"/>
    </row>
    <row r="37" spans="1:86" ht="13" customHeight="1" x14ac:dyDescent="0.25">
      <c r="A37" s="26" t="s">
        <v>416</v>
      </c>
      <c r="B37" s="184">
        <v>2</v>
      </c>
      <c r="C37" s="223">
        <v>97.853332433345798</v>
      </c>
      <c r="D37" s="225">
        <v>0.34857603745545401</v>
      </c>
      <c r="E37" s="223">
        <v>98.061671369912105</v>
      </c>
      <c r="F37" s="225">
        <v>0.52865807225394501</v>
      </c>
      <c r="G37" s="223">
        <v>97.611324723506499</v>
      </c>
      <c r="H37" s="225">
        <v>0.63969728523787195</v>
      </c>
      <c r="I37" s="223">
        <v>97.837477693646505</v>
      </c>
      <c r="J37" s="225">
        <v>0.46010055263863803</v>
      </c>
      <c r="K37" s="223">
        <v>-0.224193676265628</v>
      </c>
      <c r="L37" s="225">
        <v>0.488744826072947</v>
      </c>
      <c r="M37" s="223">
        <v>89.298193829052394</v>
      </c>
      <c r="N37" s="225">
        <v>0.72828094096930995</v>
      </c>
      <c r="O37" s="223">
        <v>88.481618670759502</v>
      </c>
      <c r="P37" s="225">
        <v>1.2374100582455201</v>
      </c>
      <c r="Q37" s="223">
        <v>87.863165120433607</v>
      </c>
      <c r="R37" s="225">
        <v>1.71645904970483</v>
      </c>
      <c r="S37" s="223">
        <v>90.058960849029106</v>
      </c>
      <c r="T37" s="225">
        <v>0.86905722699326204</v>
      </c>
      <c r="U37" s="223">
        <v>1.57734217826965</v>
      </c>
      <c r="V37" s="225">
        <v>1.2746670100006301</v>
      </c>
      <c r="W37" s="223">
        <v>96.197410344920002</v>
      </c>
      <c r="X37" s="225">
        <v>0.31937705744693201</v>
      </c>
      <c r="Y37" s="223">
        <v>96.247085850738301</v>
      </c>
      <c r="Z37" s="225">
        <v>0.66859850532840703</v>
      </c>
      <c r="AA37" s="223">
        <v>95.236333453403006</v>
      </c>
      <c r="AB37" s="225">
        <v>1.0820267541391999</v>
      </c>
      <c r="AC37" s="223">
        <v>96.5260816063888</v>
      </c>
      <c r="AD37" s="225">
        <v>0.40068212944882903</v>
      </c>
      <c r="AE37" s="223">
        <v>0.27899575565044199</v>
      </c>
      <c r="AF37" s="225">
        <v>0.77052949809208104</v>
      </c>
      <c r="AG37" s="223">
        <v>92.392127747118394</v>
      </c>
      <c r="AH37" s="225">
        <v>0.55638791826119205</v>
      </c>
      <c r="AI37" s="223">
        <v>88.381926292376306</v>
      </c>
      <c r="AJ37" s="225">
        <v>1.3021913530248901</v>
      </c>
      <c r="AK37" s="223">
        <v>92.875030828826198</v>
      </c>
      <c r="AL37" s="225">
        <v>1.01884790793573</v>
      </c>
      <c r="AM37" s="223">
        <v>93.975703236294095</v>
      </c>
      <c r="AN37" s="225">
        <v>0.64788292726422103</v>
      </c>
      <c r="AO37" s="223">
        <v>5.5937769439178204</v>
      </c>
      <c r="AP37" s="225">
        <v>1.48338408711628</v>
      </c>
      <c r="AQ37" s="223">
        <v>94.927174933096097</v>
      </c>
      <c r="AR37" s="225">
        <v>0.502348078537451</v>
      </c>
      <c r="AS37" s="223">
        <v>93.500838212171601</v>
      </c>
      <c r="AT37" s="225">
        <v>0.85455323392549798</v>
      </c>
      <c r="AU37" s="223">
        <v>95.658971261733996</v>
      </c>
      <c r="AV37" s="225">
        <v>0.82863298726369095</v>
      </c>
      <c r="AW37" s="223">
        <v>95.382630393345806</v>
      </c>
      <c r="AX37" s="225">
        <v>0.66040037878777103</v>
      </c>
      <c r="AY37" s="223">
        <v>1.88179218117421</v>
      </c>
      <c r="AZ37" s="225">
        <v>0.94096938215867498</v>
      </c>
      <c r="BA37" s="223">
        <v>93.467744018852898</v>
      </c>
      <c r="BB37" s="225">
        <v>0.45638442498243598</v>
      </c>
      <c r="BC37" s="223">
        <v>90.666639034228297</v>
      </c>
      <c r="BD37" s="225">
        <v>0.95603592996202802</v>
      </c>
      <c r="BE37" s="223">
        <v>92.126034910033297</v>
      </c>
      <c r="BF37" s="225">
        <v>1.42193299051027</v>
      </c>
      <c r="BG37" s="223">
        <v>95.006658409262499</v>
      </c>
      <c r="BH37" s="225">
        <v>0.51965668401364695</v>
      </c>
      <c r="BI37" s="223">
        <v>4.3400193750341298</v>
      </c>
      <c r="BJ37" s="225">
        <v>1.06388436456334</v>
      </c>
      <c r="BK37" s="104"/>
      <c r="BL37" s="104"/>
      <c r="BM37" s="104"/>
      <c r="BN37" s="104"/>
      <c r="BO37" s="104"/>
      <c r="BP37" s="104"/>
      <c r="BQ37" s="104"/>
      <c r="BR37" s="104"/>
      <c r="BS37" s="104"/>
      <c r="BT37" s="104"/>
      <c r="BU37" s="104"/>
      <c r="BV37" s="104"/>
      <c r="BW37" s="104"/>
      <c r="BX37" s="104"/>
      <c r="BY37" s="104"/>
      <c r="BZ37" s="104"/>
      <c r="CA37" s="104"/>
      <c r="CB37" s="104"/>
      <c r="CC37" s="104"/>
      <c r="CD37" s="104"/>
      <c r="CE37" s="104"/>
      <c r="CF37" s="104"/>
      <c r="CG37" s="104"/>
      <c r="CH37" s="255"/>
    </row>
    <row r="38" spans="1:86" ht="13" customHeight="1" x14ac:dyDescent="0.25">
      <c r="A38" s="26" t="s">
        <v>417</v>
      </c>
      <c r="B38" s="184">
        <v>2</v>
      </c>
      <c r="C38" s="223">
        <v>91.981722222404002</v>
      </c>
      <c r="D38" s="225">
        <v>0.87896762981577203</v>
      </c>
      <c r="E38" s="223">
        <v>88.212267206290704</v>
      </c>
      <c r="F38" s="225">
        <v>1.602128657415</v>
      </c>
      <c r="G38" s="223">
        <v>90.485104027249307</v>
      </c>
      <c r="H38" s="225">
        <v>2.5899364052776699</v>
      </c>
      <c r="I38" s="223">
        <v>94.315519746907995</v>
      </c>
      <c r="J38" s="225">
        <v>0.87908948728468606</v>
      </c>
      <c r="K38" s="223">
        <v>6.1032525406173299</v>
      </c>
      <c r="L38" s="225">
        <v>1.61846537018755</v>
      </c>
      <c r="M38" s="223">
        <v>75.894410044052606</v>
      </c>
      <c r="N38" s="225">
        <v>1.1293627017379599</v>
      </c>
      <c r="O38" s="223">
        <v>63.8032973284325</v>
      </c>
      <c r="P38" s="225">
        <v>2.2472146500594601</v>
      </c>
      <c r="Q38" s="223">
        <v>80.4887875085806</v>
      </c>
      <c r="R38" s="225">
        <v>2.3353342623279199</v>
      </c>
      <c r="S38" s="223">
        <v>80.318080378605501</v>
      </c>
      <c r="T38" s="225">
        <v>1.5397188700317901</v>
      </c>
      <c r="U38" s="223">
        <v>16.514783050173001</v>
      </c>
      <c r="V38" s="225">
        <v>2.7154600722797402</v>
      </c>
      <c r="W38" s="223">
        <v>70.951358689770998</v>
      </c>
      <c r="X38" s="225">
        <v>1.2683333902018601</v>
      </c>
      <c r="Y38" s="223">
        <v>61.370747245406797</v>
      </c>
      <c r="Z38" s="225">
        <v>2.4858180921881599</v>
      </c>
      <c r="AA38" s="223">
        <v>73.918642832543</v>
      </c>
      <c r="AB38" s="225">
        <v>2.8730984411226901</v>
      </c>
      <c r="AC38" s="223">
        <v>74.669484505939707</v>
      </c>
      <c r="AD38" s="225">
        <v>1.61458434099582</v>
      </c>
      <c r="AE38" s="223">
        <v>13.298737260533001</v>
      </c>
      <c r="AF38" s="225">
        <v>2.7851950645842698</v>
      </c>
      <c r="AG38" s="223">
        <v>73.591867210609706</v>
      </c>
      <c r="AH38" s="225">
        <v>1.10409094659637</v>
      </c>
      <c r="AI38" s="223">
        <v>66.445422853841805</v>
      </c>
      <c r="AJ38" s="225">
        <v>2.6836754671499001</v>
      </c>
      <c r="AK38" s="223">
        <v>77.629679447078502</v>
      </c>
      <c r="AL38" s="225">
        <v>2.5205376461735201</v>
      </c>
      <c r="AM38" s="223">
        <v>75.702051669868595</v>
      </c>
      <c r="AN38" s="225">
        <v>1.3863528479335501</v>
      </c>
      <c r="AO38" s="223">
        <v>9.2566288160268204</v>
      </c>
      <c r="AP38" s="225">
        <v>3.1079445159868002</v>
      </c>
      <c r="AQ38" s="223">
        <v>86.7414222732002</v>
      </c>
      <c r="AR38" s="225">
        <v>0.85965669270799705</v>
      </c>
      <c r="AS38" s="223">
        <v>81.604535819182601</v>
      </c>
      <c r="AT38" s="225">
        <v>2.1473504168486399</v>
      </c>
      <c r="AU38" s="223">
        <v>85.965036759682604</v>
      </c>
      <c r="AV38" s="225">
        <v>2.31141463882315</v>
      </c>
      <c r="AW38" s="223">
        <v>89.461527874505904</v>
      </c>
      <c r="AX38" s="225">
        <v>0.95908960446368796</v>
      </c>
      <c r="AY38" s="223">
        <v>7.8569920553232899</v>
      </c>
      <c r="AZ38" s="225">
        <v>2.4216399962783699</v>
      </c>
      <c r="BA38" s="223">
        <v>77.857888714022096</v>
      </c>
      <c r="BB38" s="225">
        <v>1.22221179961191</v>
      </c>
      <c r="BC38" s="223">
        <v>68.015561770242002</v>
      </c>
      <c r="BD38" s="225">
        <v>2.3289236701147602</v>
      </c>
      <c r="BE38" s="223">
        <v>80.066325345557999</v>
      </c>
      <c r="BF38" s="225">
        <v>2.85129818866498</v>
      </c>
      <c r="BG38" s="223">
        <v>81.8142801297316</v>
      </c>
      <c r="BH38" s="225">
        <v>1.4933588559000099</v>
      </c>
      <c r="BI38" s="223">
        <v>13.7987183594896</v>
      </c>
      <c r="BJ38" s="225">
        <v>2.6269434000238401</v>
      </c>
      <c r="BK38" s="104"/>
      <c r="BL38" s="104"/>
      <c r="BM38" s="104"/>
      <c r="BN38" s="104"/>
      <c r="BO38" s="104"/>
      <c r="BP38" s="104"/>
      <c r="BQ38" s="104"/>
      <c r="BR38" s="104"/>
      <c r="BS38" s="104"/>
      <c r="BT38" s="104"/>
      <c r="BU38" s="104"/>
      <c r="BV38" s="104"/>
      <c r="BW38" s="104"/>
      <c r="BX38" s="104"/>
      <c r="BY38" s="104"/>
      <c r="BZ38" s="104"/>
      <c r="CA38" s="104"/>
      <c r="CB38" s="104"/>
      <c r="CC38" s="104"/>
      <c r="CD38" s="104"/>
      <c r="CE38" s="104"/>
      <c r="CF38" s="104"/>
      <c r="CG38" s="104"/>
      <c r="CH38" s="255"/>
    </row>
    <row r="39" spans="1:86" ht="13" customHeight="1" x14ac:dyDescent="0.25">
      <c r="A39" s="26" t="s">
        <v>418</v>
      </c>
      <c r="B39" s="184">
        <v>2</v>
      </c>
      <c r="C39" s="223">
        <v>93.778092868560293</v>
      </c>
      <c r="D39" s="225">
        <v>0.63512707082372899</v>
      </c>
      <c r="E39" s="223">
        <v>88.383348957499294</v>
      </c>
      <c r="F39" s="225">
        <v>1.85394916799969</v>
      </c>
      <c r="G39" s="223">
        <v>91.917264842487995</v>
      </c>
      <c r="H39" s="225">
        <v>1.7510519080134901</v>
      </c>
      <c r="I39" s="223">
        <v>96.407001419683397</v>
      </c>
      <c r="J39" s="225">
        <v>0.635606689031193</v>
      </c>
      <c r="K39" s="223">
        <v>8.0236524621840992</v>
      </c>
      <c r="L39" s="225">
        <v>1.9452382296111901</v>
      </c>
      <c r="M39" s="223">
        <v>68.371410057635103</v>
      </c>
      <c r="N39" s="225">
        <v>1.41844402787101</v>
      </c>
      <c r="O39" s="223">
        <v>59.747782464046402</v>
      </c>
      <c r="P39" s="225">
        <v>2.91912169115884</v>
      </c>
      <c r="Q39" s="223">
        <v>68.635614908570702</v>
      </c>
      <c r="R39" s="225">
        <v>3.6085409047006598</v>
      </c>
      <c r="S39" s="223">
        <v>70.366558068873104</v>
      </c>
      <c r="T39" s="225">
        <v>1.6115337779927901</v>
      </c>
      <c r="U39" s="223">
        <v>10.6187756048267</v>
      </c>
      <c r="V39" s="225">
        <v>3.0989877616568999</v>
      </c>
      <c r="W39" s="223">
        <v>85.174020889621701</v>
      </c>
      <c r="X39" s="225">
        <v>1.12102962041432</v>
      </c>
      <c r="Y39" s="223">
        <v>79.770828318963595</v>
      </c>
      <c r="Z39" s="225">
        <v>2.3637007801503298</v>
      </c>
      <c r="AA39" s="223">
        <v>79.886568593328604</v>
      </c>
      <c r="AB39" s="225">
        <v>3.1638730399286601</v>
      </c>
      <c r="AC39" s="223">
        <v>87.808525508840503</v>
      </c>
      <c r="AD39" s="225">
        <v>1.2678606713556999</v>
      </c>
      <c r="AE39" s="223">
        <v>8.0376971898768801</v>
      </c>
      <c r="AF39" s="225">
        <v>2.6936333977218299</v>
      </c>
      <c r="AG39" s="223">
        <v>80.037192613675899</v>
      </c>
      <c r="AH39" s="225">
        <v>0.97574303889093195</v>
      </c>
      <c r="AI39" s="223">
        <v>64.297366302675798</v>
      </c>
      <c r="AJ39" s="225">
        <v>2.9785998034614898</v>
      </c>
      <c r="AK39" s="223">
        <v>73.880525320957503</v>
      </c>
      <c r="AL39" s="225">
        <v>3.0125934800619998</v>
      </c>
      <c r="AM39" s="223">
        <v>85.995326734701806</v>
      </c>
      <c r="AN39" s="225">
        <v>1.17228335613127</v>
      </c>
      <c r="AO39" s="223">
        <v>21.697960432026001</v>
      </c>
      <c r="AP39" s="225">
        <v>3.3043163658416699</v>
      </c>
      <c r="AQ39" s="223">
        <v>89.759373483993699</v>
      </c>
      <c r="AR39" s="225">
        <v>0.85262995798085595</v>
      </c>
      <c r="AS39" s="223">
        <v>81.544229227180594</v>
      </c>
      <c r="AT39" s="225">
        <v>2.5808194921914001</v>
      </c>
      <c r="AU39" s="223">
        <v>87.417743421494606</v>
      </c>
      <c r="AV39" s="225">
        <v>2.3324311507891702</v>
      </c>
      <c r="AW39" s="223">
        <v>92.866986527085203</v>
      </c>
      <c r="AX39" s="225">
        <v>0.86132008705848195</v>
      </c>
      <c r="AY39" s="223">
        <v>11.3227572999046</v>
      </c>
      <c r="AZ39" s="225">
        <v>2.68915517355514</v>
      </c>
      <c r="BA39" s="223">
        <v>78.615060822198402</v>
      </c>
      <c r="BB39" s="225">
        <v>1.08715417340183</v>
      </c>
      <c r="BC39" s="223">
        <v>66.930421457000307</v>
      </c>
      <c r="BD39" s="225">
        <v>2.69579594017251</v>
      </c>
      <c r="BE39" s="223">
        <v>78.235891271890196</v>
      </c>
      <c r="BF39" s="225">
        <v>3.0322677150970399</v>
      </c>
      <c r="BG39" s="223">
        <v>82.154177396020003</v>
      </c>
      <c r="BH39" s="225">
        <v>1.3017773551969101</v>
      </c>
      <c r="BI39" s="223">
        <v>15.2237559390197</v>
      </c>
      <c r="BJ39" s="225">
        <v>2.94605730062914</v>
      </c>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255"/>
    </row>
    <row r="40" spans="1:86" ht="13" customHeight="1" x14ac:dyDescent="0.25">
      <c r="A40" s="26" t="s">
        <v>419</v>
      </c>
      <c r="B40" s="184">
        <v>2</v>
      </c>
      <c r="C40" s="223">
        <v>98.984170364223601</v>
      </c>
      <c r="D40" s="225">
        <v>0.27350354629912199</v>
      </c>
      <c r="E40" s="223">
        <v>97.980207245744893</v>
      </c>
      <c r="F40" s="225">
        <v>0.88170850020567404</v>
      </c>
      <c r="G40" s="223">
        <v>96.511549439517097</v>
      </c>
      <c r="H40" s="225">
        <v>1.6880832735137601</v>
      </c>
      <c r="I40" s="223">
        <v>99.421954510744598</v>
      </c>
      <c r="J40" s="225">
        <v>0.166306602573985</v>
      </c>
      <c r="K40" s="223">
        <v>1.44174726499973</v>
      </c>
      <c r="L40" s="225">
        <v>0.89729413955002002</v>
      </c>
      <c r="M40" s="223">
        <v>76.369368577478795</v>
      </c>
      <c r="N40" s="225">
        <v>1.2290067900730499</v>
      </c>
      <c r="O40" s="223">
        <v>63.577472465158301</v>
      </c>
      <c r="P40" s="225">
        <v>3.3477382347938698</v>
      </c>
      <c r="Q40" s="223">
        <v>70.936205354780299</v>
      </c>
      <c r="R40" s="225">
        <v>3.6334369387352998</v>
      </c>
      <c r="S40" s="223">
        <v>79.077336141388898</v>
      </c>
      <c r="T40" s="225">
        <v>1.32961657448965</v>
      </c>
      <c r="U40" s="223">
        <v>15.4998636762306</v>
      </c>
      <c r="V40" s="225">
        <v>3.4455457446356599</v>
      </c>
      <c r="W40" s="223">
        <v>80.487661307968196</v>
      </c>
      <c r="X40" s="225">
        <v>1.20157589606557</v>
      </c>
      <c r="Y40" s="223">
        <v>66.162339338838294</v>
      </c>
      <c r="Z40" s="225">
        <v>3.3958717061477399</v>
      </c>
      <c r="AA40" s="223">
        <v>66.431886004285005</v>
      </c>
      <c r="AB40" s="225">
        <v>3.5903540254007802</v>
      </c>
      <c r="AC40" s="223">
        <v>84.102531394096502</v>
      </c>
      <c r="AD40" s="225">
        <v>1.2238446329308901</v>
      </c>
      <c r="AE40" s="223">
        <v>17.940192055258098</v>
      </c>
      <c r="AF40" s="225">
        <v>3.4741296229502301</v>
      </c>
      <c r="AG40" s="223">
        <v>87.140625935950993</v>
      </c>
      <c r="AH40" s="225">
        <v>0.97921773003103096</v>
      </c>
      <c r="AI40" s="223">
        <v>71.481316291699201</v>
      </c>
      <c r="AJ40" s="225">
        <v>2.9023608668962799</v>
      </c>
      <c r="AK40" s="223">
        <v>81.063868826643898</v>
      </c>
      <c r="AL40" s="225">
        <v>3.03593125871756</v>
      </c>
      <c r="AM40" s="223">
        <v>90.645531339976898</v>
      </c>
      <c r="AN40" s="225">
        <v>0.84833495283803495</v>
      </c>
      <c r="AO40" s="223">
        <v>19.164215048277701</v>
      </c>
      <c r="AP40" s="225">
        <v>2.9223091318019101</v>
      </c>
      <c r="AQ40" s="223">
        <v>91.832104314241306</v>
      </c>
      <c r="AR40" s="225">
        <v>0.89656696215719001</v>
      </c>
      <c r="AS40" s="223">
        <v>77.820453561261104</v>
      </c>
      <c r="AT40" s="225">
        <v>2.4455157872295099</v>
      </c>
      <c r="AU40" s="223">
        <v>86.883653706479805</v>
      </c>
      <c r="AV40" s="225">
        <v>2.9342566316845802</v>
      </c>
      <c r="AW40" s="223">
        <v>94.860080767215507</v>
      </c>
      <c r="AX40" s="225">
        <v>0.76293325439859705</v>
      </c>
      <c r="AY40" s="223">
        <v>17.0396272059544</v>
      </c>
      <c r="AZ40" s="225">
        <v>2.3671133284867301</v>
      </c>
      <c r="BA40" s="223">
        <v>88.9194150647578</v>
      </c>
      <c r="BB40" s="225">
        <v>0.84362024190585905</v>
      </c>
      <c r="BC40" s="223">
        <v>73.474278175193305</v>
      </c>
      <c r="BD40" s="225">
        <v>3.07359348516299</v>
      </c>
      <c r="BE40" s="223">
        <v>79.644108025453306</v>
      </c>
      <c r="BF40" s="225">
        <v>2.8732717375277801</v>
      </c>
      <c r="BG40" s="223">
        <v>92.3841653971227</v>
      </c>
      <c r="BH40" s="225">
        <v>0.81615934332390405</v>
      </c>
      <c r="BI40" s="223">
        <v>18.909887221929399</v>
      </c>
      <c r="BJ40" s="225">
        <v>3.2810291740258499</v>
      </c>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255"/>
    </row>
    <row r="41" spans="1:86" ht="13" customHeight="1" x14ac:dyDescent="0.25">
      <c r="A41" s="26" t="s">
        <v>420</v>
      </c>
      <c r="B41" s="184">
        <v>2</v>
      </c>
      <c r="C41" s="223">
        <v>96.263277475045996</v>
      </c>
      <c r="D41" s="225">
        <v>0.42846916442323202</v>
      </c>
      <c r="E41" s="223">
        <v>91.523842631054507</v>
      </c>
      <c r="F41" s="225">
        <v>2.1393266839459302</v>
      </c>
      <c r="G41" s="223">
        <v>93.391548451953597</v>
      </c>
      <c r="H41" s="225">
        <v>2.13049808298359</v>
      </c>
      <c r="I41" s="223">
        <v>96.980873827248899</v>
      </c>
      <c r="J41" s="225">
        <v>0.38757634569971</v>
      </c>
      <c r="K41" s="223">
        <v>5.4570311961943903</v>
      </c>
      <c r="L41" s="225">
        <v>2.04129141676145</v>
      </c>
      <c r="M41" s="223">
        <v>75.712038207896597</v>
      </c>
      <c r="N41" s="225">
        <v>1.41505642937068</v>
      </c>
      <c r="O41" s="223">
        <v>57.600517973888103</v>
      </c>
      <c r="P41" s="225">
        <v>3.5907476132249001</v>
      </c>
      <c r="Q41" s="223">
        <v>70.674400364581999</v>
      </c>
      <c r="R41" s="225">
        <v>4.3494873601025104</v>
      </c>
      <c r="S41" s="223">
        <v>77.892179299470996</v>
      </c>
      <c r="T41" s="225">
        <v>1.40072527544494</v>
      </c>
      <c r="U41" s="223">
        <v>20.291661325582901</v>
      </c>
      <c r="V41" s="225">
        <v>3.69950370468344</v>
      </c>
      <c r="W41" s="223">
        <v>82.431359091726193</v>
      </c>
      <c r="X41" s="225">
        <v>1.13453631022852</v>
      </c>
      <c r="Y41" s="223">
        <v>67.146668008153597</v>
      </c>
      <c r="Z41" s="225">
        <v>2.8910457020585598</v>
      </c>
      <c r="AA41" s="223">
        <v>71.421410487500907</v>
      </c>
      <c r="AB41" s="225">
        <v>4.9306212867927899</v>
      </c>
      <c r="AC41" s="223">
        <v>84.614218538732999</v>
      </c>
      <c r="AD41" s="225">
        <v>1.11715354048296</v>
      </c>
      <c r="AE41" s="223">
        <v>17.467550530579501</v>
      </c>
      <c r="AF41" s="225">
        <v>2.9836006035678402</v>
      </c>
      <c r="AG41" s="223">
        <v>76.571779323860895</v>
      </c>
      <c r="AH41" s="225">
        <v>0.97710991589835205</v>
      </c>
      <c r="AI41" s="223">
        <v>50.860245163484002</v>
      </c>
      <c r="AJ41" s="225">
        <v>3.2276699963336899</v>
      </c>
      <c r="AK41" s="223">
        <v>67.981649441612205</v>
      </c>
      <c r="AL41" s="225">
        <v>5.1600416691946798</v>
      </c>
      <c r="AM41" s="223">
        <v>80.052774220807507</v>
      </c>
      <c r="AN41" s="225">
        <v>1.03236369743816</v>
      </c>
      <c r="AO41" s="223">
        <v>29.1925290573236</v>
      </c>
      <c r="AP41" s="225">
        <v>3.4815316725439098</v>
      </c>
      <c r="AQ41" s="223">
        <v>89.269709326339907</v>
      </c>
      <c r="AR41" s="225">
        <v>0.77899025268615296</v>
      </c>
      <c r="AS41" s="223">
        <v>81.061248245440893</v>
      </c>
      <c r="AT41" s="225">
        <v>3.0755297211846302</v>
      </c>
      <c r="AU41" s="223">
        <v>84.219323823518295</v>
      </c>
      <c r="AV41" s="225">
        <v>3.7234907203916001</v>
      </c>
      <c r="AW41" s="223">
        <v>90.641305200775406</v>
      </c>
      <c r="AX41" s="225">
        <v>0.84493433880061797</v>
      </c>
      <c r="AY41" s="223">
        <v>9.5800569553345092</v>
      </c>
      <c r="AZ41" s="225">
        <v>3.24205976815231</v>
      </c>
      <c r="BA41" s="223">
        <v>86.123154446122001</v>
      </c>
      <c r="BB41" s="225">
        <v>1.3054751219145</v>
      </c>
      <c r="BC41" s="223">
        <v>65.299176963378997</v>
      </c>
      <c r="BD41" s="225">
        <v>3.6072265171972901</v>
      </c>
      <c r="BE41" s="223">
        <v>80.957334030610696</v>
      </c>
      <c r="BF41" s="225">
        <v>4.3732084171119503</v>
      </c>
      <c r="BG41" s="223">
        <v>88.600061621613406</v>
      </c>
      <c r="BH41" s="225">
        <v>1.39627927027972</v>
      </c>
      <c r="BI41" s="223">
        <v>23.300884658234398</v>
      </c>
      <c r="BJ41" s="225">
        <v>3.74672993230475</v>
      </c>
      <c r="BK41" s="104"/>
      <c r="BL41" s="104"/>
      <c r="BM41" s="104"/>
      <c r="BN41" s="104"/>
      <c r="BO41" s="104"/>
      <c r="BP41" s="104"/>
      <c r="BQ41" s="104"/>
      <c r="BR41" s="104"/>
      <c r="BS41" s="104"/>
      <c r="BT41" s="104"/>
      <c r="BU41" s="104"/>
      <c r="BV41" s="104"/>
      <c r="BW41" s="104"/>
      <c r="BX41" s="104"/>
      <c r="BY41" s="104"/>
      <c r="BZ41" s="104"/>
      <c r="CA41" s="104"/>
      <c r="CB41" s="104"/>
      <c r="CC41" s="104"/>
      <c r="CD41" s="104"/>
      <c r="CE41" s="104"/>
      <c r="CF41" s="104"/>
      <c r="CG41" s="104"/>
      <c r="CH41" s="255"/>
    </row>
    <row r="42" spans="1:86" ht="13" customHeight="1" x14ac:dyDescent="0.25">
      <c r="A42" s="26" t="s">
        <v>421</v>
      </c>
      <c r="B42" s="184">
        <v>2</v>
      </c>
      <c r="C42" s="223">
        <v>84.746019018709802</v>
      </c>
      <c r="D42" s="225">
        <v>0.94551498121879596</v>
      </c>
      <c r="E42" s="223">
        <v>91.154136413491301</v>
      </c>
      <c r="F42" s="225">
        <v>1.77803489859897</v>
      </c>
      <c r="G42" s="223">
        <v>83.760771735802507</v>
      </c>
      <c r="H42" s="225">
        <v>2.5931510410233298</v>
      </c>
      <c r="I42" s="223">
        <v>83.240920293089303</v>
      </c>
      <c r="J42" s="225">
        <v>1.21900729616175</v>
      </c>
      <c r="K42" s="223">
        <v>-7.9132161204019997</v>
      </c>
      <c r="L42" s="225">
        <v>2.1935924492946701</v>
      </c>
      <c r="M42" s="223">
        <v>30.795664382887701</v>
      </c>
      <c r="N42" s="225">
        <v>1.31467875345387</v>
      </c>
      <c r="O42" s="223">
        <v>28.7070975844928</v>
      </c>
      <c r="P42" s="225">
        <v>3.5212230267217901</v>
      </c>
      <c r="Q42" s="223">
        <v>27.884647424703999</v>
      </c>
      <c r="R42" s="225">
        <v>2.75256827374595</v>
      </c>
      <c r="S42" s="223">
        <v>31.559785931369401</v>
      </c>
      <c r="T42" s="225">
        <v>1.6122174703299801</v>
      </c>
      <c r="U42" s="223">
        <v>2.85268834687658</v>
      </c>
      <c r="V42" s="225">
        <v>3.73158030009402</v>
      </c>
      <c r="W42" s="223">
        <v>52.921794015075399</v>
      </c>
      <c r="X42" s="225">
        <v>1.43030830468033</v>
      </c>
      <c r="Y42" s="223">
        <v>65.411092278070299</v>
      </c>
      <c r="Z42" s="225">
        <v>3.08957678387431</v>
      </c>
      <c r="AA42" s="223">
        <v>48.113234034143403</v>
      </c>
      <c r="AB42" s="225">
        <v>3.3345167379051701</v>
      </c>
      <c r="AC42" s="223">
        <v>50.2879249374324</v>
      </c>
      <c r="AD42" s="225">
        <v>1.75970338348194</v>
      </c>
      <c r="AE42" s="223">
        <v>-15.123167340638</v>
      </c>
      <c r="AF42" s="225">
        <v>3.2575516029596998</v>
      </c>
      <c r="AG42" s="223">
        <v>59.240406385284501</v>
      </c>
      <c r="AH42" s="225">
        <v>1.17061313434853</v>
      </c>
      <c r="AI42" s="223">
        <v>46.6258494026101</v>
      </c>
      <c r="AJ42" s="225">
        <v>3.2278214901745699</v>
      </c>
      <c r="AK42" s="223">
        <v>57.395455434123299</v>
      </c>
      <c r="AL42" s="225">
        <v>2.8983003452913598</v>
      </c>
      <c r="AM42" s="223">
        <v>62.539005923514701</v>
      </c>
      <c r="AN42" s="225">
        <v>1.4676002192764901</v>
      </c>
      <c r="AO42" s="223">
        <v>15.9131565209047</v>
      </c>
      <c r="AP42" s="225">
        <v>3.4449650689441</v>
      </c>
      <c r="AQ42" s="223">
        <v>67.778150216861604</v>
      </c>
      <c r="AR42" s="225">
        <v>1.20133012027861</v>
      </c>
      <c r="AS42" s="223">
        <v>69.235530550904798</v>
      </c>
      <c r="AT42" s="225">
        <v>2.97657637106794</v>
      </c>
      <c r="AU42" s="223">
        <v>60.359046826594202</v>
      </c>
      <c r="AV42" s="225">
        <v>3.06898867784605</v>
      </c>
      <c r="AW42" s="223">
        <v>69.182304840839706</v>
      </c>
      <c r="AX42" s="225">
        <v>1.55790085303859</v>
      </c>
      <c r="AY42" s="223">
        <v>-5.32257100651208E-2</v>
      </c>
      <c r="AZ42" s="225">
        <v>3.3561735229292902</v>
      </c>
      <c r="BA42" s="223">
        <v>44.325264388842001</v>
      </c>
      <c r="BB42" s="225">
        <v>1.3171198582039201</v>
      </c>
      <c r="BC42" s="223">
        <v>59.989103268868597</v>
      </c>
      <c r="BD42" s="225">
        <v>3.4161126951599501</v>
      </c>
      <c r="BE42" s="223">
        <v>43.362062105337799</v>
      </c>
      <c r="BF42" s="225">
        <v>3.0873761834233799</v>
      </c>
      <c r="BG42" s="223">
        <v>38.936029929660101</v>
      </c>
      <c r="BH42" s="225">
        <v>1.7080780173021901</v>
      </c>
      <c r="BI42" s="223">
        <v>-21.0530733392084</v>
      </c>
      <c r="BJ42" s="225">
        <v>3.7983056503791199</v>
      </c>
      <c r="BK42" s="104"/>
      <c r="BL42" s="104"/>
      <c r="BM42" s="104"/>
      <c r="BN42" s="104"/>
      <c r="BO42" s="104"/>
      <c r="BP42" s="104"/>
      <c r="BQ42" s="104"/>
      <c r="BR42" s="104"/>
      <c r="BS42" s="104"/>
      <c r="BT42" s="104"/>
      <c r="BU42" s="104"/>
      <c r="BV42" s="104"/>
      <c r="BW42" s="104"/>
      <c r="BX42" s="104"/>
      <c r="BY42" s="104"/>
      <c r="BZ42" s="104"/>
      <c r="CA42" s="104"/>
      <c r="CB42" s="104"/>
      <c r="CC42" s="104"/>
      <c r="CD42" s="104"/>
      <c r="CE42" s="104"/>
      <c r="CF42" s="104"/>
      <c r="CG42" s="104"/>
      <c r="CH42" s="255"/>
    </row>
    <row r="43" spans="1:86" ht="13" customHeight="1" x14ac:dyDescent="0.25">
      <c r="A43" s="26" t="s">
        <v>422</v>
      </c>
      <c r="B43" s="184">
        <v>2</v>
      </c>
      <c r="C43" s="223">
        <v>96.781073545178202</v>
      </c>
      <c r="D43" s="225">
        <v>0.66686847369412905</v>
      </c>
      <c r="E43" s="223">
        <v>96.583261621156595</v>
      </c>
      <c r="F43" s="225">
        <v>1.3811525775260001</v>
      </c>
      <c r="G43" s="223">
        <v>96.798439042939407</v>
      </c>
      <c r="H43" s="225">
        <v>1.3242214329677999</v>
      </c>
      <c r="I43" s="223">
        <v>97.310775418545603</v>
      </c>
      <c r="J43" s="225">
        <v>0.77619600104360598</v>
      </c>
      <c r="K43" s="223">
        <v>0.727513797389022</v>
      </c>
      <c r="L43" s="225">
        <v>1.53947417629106</v>
      </c>
      <c r="M43" s="223">
        <v>68.916742928533694</v>
      </c>
      <c r="N43" s="225">
        <v>1.8491804204731801</v>
      </c>
      <c r="O43" s="223">
        <v>62.489692612247801</v>
      </c>
      <c r="P43" s="225">
        <v>4.4618187292464802</v>
      </c>
      <c r="Q43" s="223">
        <v>67.397754278449995</v>
      </c>
      <c r="R43" s="225">
        <v>4.2465001163792602</v>
      </c>
      <c r="S43" s="223">
        <v>71.327865446856407</v>
      </c>
      <c r="T43" s="225">
        <v>2.15569983016045</v>
      </c>
      <c r="U43" s="223">
        <v>8.8381728346085708</v>
      </c>
      <c r="V43" s="225">
        <v>4.6636340845583897</v>
      </c>
      <c r="W43" s="223">
        <v>89.519331092846699</v>
      </c>
      <c r="X43" s="225">
        <v>1.1536205978312899</v>
      </c>
      <c r="Y43" s="223">
        <v>85.895359284574397</v>
      </c>
      <c r="Z43" s="225">
        <v>2.7798772092633199</v>
      </c>
      <c r="AA43" s="223">
        <v>87.869514046187703</v>
      </c>
      <c r="AB43" s="225">
        <v>2.6144442534234398</v>
      </c>
      <c r="AC43" s="223">
        <v>91.516392628761295</v>
      </c>
      <c r="AD43" s="225">
        <v>1.3327510026851099</v>
      </c>
      <c r="AE43" s="223">
        <v>5.6210333441869</v>
      </c>
      <c r="AF43" s="225">
        <v>3.02027060446532</v>
      </c>
      <c r="AG43" s="223">
        <v>80.011141293591393</v>
      </c>
      <c r="AH43" s="225">
        <v>1.39082388792955</v>
      </c>
      <c r="AI43" s="223">
        <v>65.654956034066601</v>
      </c>
      <c r="AJ43" s="225">
        <v>4.38908787452882</v>
      </c>
      <c r="AK43" s="223">
        <v>79.338436213526194</v>
      </c>
      <c r="AL43" s="225">
        <v>4.0323713835571402</v>
      </c>
      <c r="AM43" s="223">
        <v>84.245396904624002</v>
      </c>
      <c r="AN43" s="225">
        <v>1.56427620354806</v>
      </c>
      <c r="AO43" s="223">
        <v>18.590440870557501</v>
      </c>
      <c r="AP43" s="225">
        <v>4.7863876557621197</v>
      </c>
      <c r="AQ43" s="223">
        <v>91.385503296194798</v>
      </c>
      <c r="AR43" s="225">
        <v>0.88865484431588304</v>
      </c>
      <c r="AS43" s="223">
        <v>85.201576264626198</v>
      </c>
      <c r="AT43" s="225">
        <v>3.0784406524464201</v>
      </c>
      <c r="AU43" s="223">
        <v>92.111169305251494</v>
      </c>
      <c r="AV43" s="225">
        <v>2.18493995467152</v>
      </c>
      <c r="AW43" s="223">
        <v>92.828707508720896</v>
      </c>
      <c r="AX43" s="225">
        <v>1.0026065698575699</v>
      </c>
      <c r="AY43" s="223">
        <v>7.6271312440947003</v>
      </c>
      <c r="AZ43" s="225">
        <v>3.2913445103691101</v>
      </c>
      <c r="BA43" s="223">
        <v>81.250370110689602</v>
      </c>
      <c r="BB43" s="225">
        <v>1.53526441817932</v>
      </c>
      <c r="BC43" s="223">
        <v>73.459382886269793</v>
      </c>
      <c r="BD43" s="225">
        <v>4.0601955696175596</v>
      </c>
      <c r="BE43" s="223">
        <v>83.5902759158257</v>
      </c>
      <c r="BF43" s="225">
        <v>3.5644256692663498</v>
      </c>
      <c r="BG43" s="223">
        <v>83.1157126320618</v>
      </c>
      <c r="BH43" s="225">
        <v>1.8927305814423501</v>
      </c>
      <c r="BI43" s="223">
        <v>9.6563297457920196</v>
      </c>
      <c r="BJ43" s="225">
        <v>4.45194735953877</v>
      </c>
      <c r="BK43" s="104"/>
      <c r="BL43" s="104"/>
      <c r="BM43" s="104"/>
      <c r="BN43" s="104"/>
      <c r="BO43" s="104"/>
      <c r="BP43" s="104"/>
      <c r="BQ43" s="104"/>
      <c r="BR43" s="104"/>
      <c r="BS43" s="104"/>
      <c r="BT43" s="104"/>
      <c r="BU43" s="104"/>
      <c r="BV43" s="104"/>
      <c r="BW43" s="104"/>
      <c r="BX43" s="104"/>
      <c r="BY43" s="104"/>
      <c r="BZ43" s="104"/>
      <c r="CA43" s="104"/>
      <c r="CB43" s="104"/>
      <c r="CC43" s="104"/>
      <c r="CD43" s="104"/>
      <c r="CE43" s="104"/>
      <c r="CF43" s="104"/>
      <c r="CG43" s="104"/>
      <c r="CH43" s="255"/>
    </row>
    <row r="44" spans="1:86" ht="13" customHeight="1" x14ac:dyDescent="0.25">
      <c r="A44" s="26" t="s">
        <v>423</v>
      </c>
      <c r="B44" s="184">
        <v>2</v>
      </c>
      <c r="C44" s="223">
        <v>76.512095866848895</v>
      </c>
      <c r="D44" s="225">
        <v>0.919290509899788</v>
      </c>
      <c r="E44" s="223">
        <v>68.525989539393194</v>
      </c>
      <c r="F44" s="225">
        <v>1.72322133587048</v>
      </c>
      <c r="G44" s="223">
        <v>78.921534096007306</v>
      </c>
      <c r="H44" s="225">
        <v>1.4740900219400399</v>
      </c>
      <c r="I44" s="223">
        <v>80.172677980689897</v>
      </c>
      <c r="J44" s="225">
        <v>1.3009875735052701</v>
      </c>
      <c r="K44" s="223">
        <v>11.6466884412966</v>
      </c>
      <c r="L44" s="225">
        <v>1.87745855135632</v>
      </c>
      <c r="M44" s="223">
        <v>46.231730071300802</v>
      </c>
      <c r="N44" s="225">
        <v>1.0737179371868599</v>
      </c>
      <c r="O44" s="223">
        <v>43.882655108181503</v>
      </c>
      <c r="P44" s="225">
        <v>2.4690316113961202</v>
      </c>
      <c r="Q44" s="223">
        <v>47.911615576656502</v>
      </c>
      <c r="R44" s="225">
        <v>2.11622721880748</v>
      </c>
      <c r="S44" s="223">
        <v>46.454706501529103</v>
      </c>
      <c r="T44" s="225">
        <v>1.5082455931760099</v>
      </c>
      <c r="U44" s="223">
        <v>2.5720513933475502</v>
      </c>
      <c r="V44" s="225">
        <v>2.7999147200765599</v>
      </c>
      <c r="W44" s="223">
        <v>75.477892223103197</v>
      </c>
      <c r="X44" s="225">
        <v>1.0556921554242</v>
      </c>
      <c r="Y44" s="223">
        <v>67.453743398550699</v>
      </c>
      <c r="Z44" s="225">
        <v>2.0547567955729402</v>
      </c>
      <c r="AA44" s="223">
        <v>74.674370080162007</v>
      </c>
      <c r="AB44" s="225">
        <v>2.2766827900827802</v>
      </c>
      <c r="AC44" s="223">
        <v>81.569547716553899</v>
      </c>
      <c r="AD44" s="225">
        <v>1.2446952766289401</v>
      </c>
      <c r="AE44" s="223">
        <v>14.1158043180032</v>
      </c>
      <c r="AF44" s="225">
        <v>2.2352908687805502</v>
      </c>
      <c r="AG44" s="223">
        <v>74.366097412710502</v>
      </c>
      <c r="AH44" s="225">
        <v>0.99751114587024303</v>
      </c>
      <c r="AI44" s="223">
        <v>66.936821837298496</v>
      </c>
      <c r="AJ44" s="225">
        <v>1.8069855201019001</v>
      </c>
      <c r="AK44" s="223">
        <v>76.414926090600602</v>
      </c>
      <c r="AL44" s="225">
        <v>1.6030821311949399</v>
      </c>
      <c r="AM44" s="223">
        <v>77.973051146488203</v>
      </c>
      <c r="AN44" s="225">
        <v>1.27337681413077</v>
      </c>
      <c r="AO44" s="223">
        <v>11.0362293091897</v>
      </c>
      <c r="AP44" s="225">
        <v>2.0588328099283699</v>
      </c>
      <c r="AQ44" s="223">
        <v>82.386548945258895</v>
      </c>
      <c r="AR44" s="225">
        <v>0.72594018246485303</v>
      </c>
      <c r="AS44" s="223">
        <v>76.078214474646202</v>
      </c>
      <c r="AT44" s="225">
        <v>1.40677141128177</v>
      </c>
      <c r="AU44" s="223">
        <v>83.714295181957397</v>
      </c>
      <c r="AV44" s="225">
        <v>1.2581913360646</v>
      </c>
      <c r="AW44" s="223">
        <v>85.486582478875107</v>
      </c>
      <c r="AX44" s="225">
        <v>1.1988921449986101</v>
      </c>
      <c r="AY44" s="223">
        <v>9.4083680042289508</v>
      </c>
      <c r="AZ44" s="225">
        <v>2.0404081231416402</v>
      </c>
      <c r="BA44" s="223">
        <v>58.6225012347385</v>
      </c>
      <c r="BB44" s="225">
        <v>1.1978742679085199</v>
      </c>
      <c r="BC44" s="223">
        <v>53.864974238134998</v>
      </c>
      <c r="BD44" s="225">
        <v>2.1358327322582298</v>
      </c>
      <c r="BE44" s="223">
        <v>62.822931219209003</v>
      </c>
      <c r="BF44" s="225">
        <v>2.2423605343930899</v>
      </c>
      <c r="BG44" s="223">
        <v>58.777503980035704</v>
      </c>
      <c r="BH44" s="225">
        <v>1.47951869324882</v>
      </c>
      <c r="BI44" s="223">
        <v>4.9125297419006602</v>
      </c>
      <c r="BJ44" s="225">
        <v>2.74826832735988</v>
      </c>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255"/>
    </row>
    <row r="45" spans="1:86" ht="13" customHeight="1" x14ac:dyDescent="0.25">
      <c r="A45" s="26" t="s">
        <v>424</v>
      </c>
      <c r="B45" s="184">
        <v>2</v>
      </c>
      <c r="C45" s="223">
        <v>94.334254125042904</v>
      </c>
      <c r="D45" s="225">
        <v>0.56740953485051604</v>
      </c>
      <c r="E45" s="223">
        <v>94.120773504580697</v>
      </c>
      <c r="F45" s="225">
        <v>1.1337584770551301</v>
      </c>
      <c r="G45" s="223">
        <v>93.615309529801607</v>
      </c>
      <c r="H45" s="225">
        <v>1.18600521540695</v>
      </c>
      <c r="I45" s="223">
        <v>94.877387364144397</v>
      </c>
      <c r="J45" s="225">
        <v>0.715199724326399</v>
      </c>
      <c r="K45" s="223">
        <v>0.75661385956374305</v>
      </c>
      <c r="L45" s="225">
        <v>1.2396309859091099</v>
      </c>
      <c r="M45" s="223">
        <v>76.690601734222795</v>
      </c>
      <c r="N45" s="225">
        <v>1.0739232136393699</v>
      </c>
      <c r="O45" s="223">
        <v>73.170413265916807</v>
      </c>
      <c r="P45" s="225">
        <v>2.34271999088589</v>
      </c>
      <c r="Q45" s="223">
        <v>79.186114090157105</v>
      </c>
      <c r="R45" s="225">
        <v>2.1771779455615401</v>
      </c>
      <c r="S45" s="223">
        <v>77.334622364394605</v>
      </c>
      <c r="T45" s="225">
        <v>1.1354188940512899</v>
      </c>
      <c r="U45" s="223">
        <v>4.1642090984777402</v>
      </c>
      <c r="V45" s="225">
        <v>2.4246608499436602</v>
      </c>
      <c r="W45" s="223">
        <v>81.739112959274195</v>
      </c>
      <c r="X45" s="225">
        <v>1.0236270005569099</v>
      </c>
      <c r="Y45" s="223">
        <v>80.883328805557696</v>
      </c>
      <c r="Z45" s="225">
        <v>2.0057130212568901</v>
      </c>
      <c r="AA45" s="223">
        <v>82.844500192828605</v>
      </c>
      <c r="AB45" s="225">
        <v>2.1518919225960702</v>
      </c>
      <c r="AC45" s="223">
        <v>81.918895097832603</v>
      </c>
      <c r="AD45" s="225">
        <v>1.2614658201471001</v>
      </c>
      <c r="AE45" s="223">
        <v>1.03556629227495</v>
      </c>
      <c r="AF45" s="225">
        <v>2.4146270483753201</v>
      </c>
      <c r="AG45" s="223">
        <v>74.307036284674894</v>
      </c>
      <c r="AH45" s="225">
        <v>1.0756157468698999</v>
      </c>
      <c r="AI45" s="223">
        <v>65.434015459520694</v>
      </c>
      <c r="AJ45" s="225">
        <v>2.2960533175386701</v>
      </c>
      <c r="AK45" s="223">
        <v>73.527798807526807</v>
      </c>
      <c r="AL45" s="225">
        <v>2.67221401988659</v>
      </c>
      <c r="AM45" s="223">
        <v>76.815435401070005</v>
      </c>
      <c r="AN45" s="225">
        <v>1.2690409845816399</v>
      </c>
      <c r="AO45" s="223">
        <v>11.3814199415493</v>
      </c>
      <c r="AP45" s="225">
        <v>2.4911198642618801</v>
      </c>
      <c r="AQ45" s="223">
        <v>83.402439313645303</v>
      </c>
      <c r="AR45" s="225">
        <v>0.92119299710012903</v>
      </c>
      <c r="AS45" s="223">
        <v>81.9717274984868</v>
      </c>
      <c r="AT45" s="225">
        <v>1.82440913950213</v>
      </c>
      <c r="AU45" s="223">
        <v>82.354289885068596</v>
      </c>
      <c r="AV45" s="225">
        <v>2.2126872704375899</v>
      </c>
      <c r="AW45" s="223">
        <v>84.152866100912405</v>
      </c>
      <c r="AX45" s="225">
        <v>1.0416148822667</v>
      </c>
      <c r="AY45" s="223">
        <v>2.1811386024256199</v>
      </c>
      <c r="AZ45" s="225">
        <v>1.9744765562547599</v>
      </c>
      <c r="BA45" s="223">
        <v>78.754446151825505</v>
      </c>
      <c r="BB45" s="225">
        <v>0.97462465266912901</v>
      </c>
      <c r="BC45" s="223">
        <v>74.588924576869601</v>
      </c>
      <c r="BD45" s="225">
        <v>2.2138423661248501</v>
      </c>
      <c r="BE45" s="223">
        <v>80.113626642622293</v>
      </c>
      <c r="BF45" s="225">
        <v>2.2767383169812598</v>
      </c>
      <c r="BG45" s="223">
        <v>79.443065846222098</v>
      </c>
      <c r="BH45" s="225">
        <v>1.15317425498068</v>
      </c>
      <c r="BI45" s="223">
        <v>4.8541412693524704</v>
      </c>
      <c r="BJ45" s="225">
        <v>2.3897186520647802</v>
      </c>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255"/>
    </row>
    <row r="46" spans="1:86" ht="13" customHeight="1" x14ac:dyDescent="0.25">
      <c r="A46" s="26" t="s">
        <v>425</v>
      </c>
      <c r="B46" s="184">
        <v>2</v>
      </c>
      <c r="C46" s="223">
        <v>96.210015806694301</v>
      </c>
      <c r="D46" s="225">
        <v>0.54499513407355205</v>
      </c>
      <c r="E46" s="223">
        <v>92.314166608969003</v>
      </c>
      <c r="F46" s="225">
        <v>3.12743230161175</v>
      </c>
      <c r="G46" s="223">
        <v>94.013702972540102</v>
      </c>
      <c r="H46" s="225">
        <v>2.4095407957974802</v>
      </c>
      <c r="I46" s="223">
        <v>96.766778784707896</v>
      </c>
      <c r="J46" s="225">
        <v>0.63910598154600595</v>
      </c>
      <c r="K46" s="223">
        <v>4.4526121757389099</v>
      </c>
      <c r="L46" s="225">
        <v>3.2821692547883998</v>
      </c>
      <c r="M46" s="223">
        <v>48.473172129569299</v>
      </c>
      <c r="N46" s="225">
        <v>1.5929895557440501</v>
      </c>
      <c r="O46" s="223">
        <v>34.770815606870102</v>
      </c>
      <c r="P46" s="225">
        <v>4.1163727529819401</v>
      </c>
      <c r="Q46" s="223">
        <v>46.599198113468901</v>
      </c>
      <c r="R46" s="225">
        <v>4.91491490288512</v>
      </c>
      <c r="S46" s="223">
        <v>49.476889374629003</v>
      </c>
      <c r="T46" s="225">
        <v>1.6850275376247601</v>
      </c>
      <c r="U46" s="223">
        <v>14.7060737677589</v>
      </c>
      <c r="V46" s="225">
        <v>4.4013240446601296</v>
      </c>
      <c r="W46" s="223">
        <v>74.171671300887297</v>
      </c>
      <c r="X46" s="225">
        <v>1.40012794429267</v>
      </c>
      <c r="Y46" s="223">
        <v>54.822885704773299</v>
      </c>
      <c r="Z46" s="225">
        <v>5.5819278810678901</v>
      </c>
      <c r="AA46" s="223">
        <v>68.936700192218794</v>
      </c>
      <c r="AB46" s="225">
        <v>3.54129045099624</v>
      </c>
      <c r="AC46" s="223">
        <v>76.534600987267794</v>
      </c>
      <c r="AD46" s="225">
        <v>1.53054286881532</v>
      </c>
      <c r="AE46" s="223">
        <v>21.711715282494499</v>
      </c>
      <c r="AF46" s="225">
        <v>5.9176220875843901</v>
      </c>
      <c r="AG46" s="223">
        <v>77.457303044515299</v>
      </c>
      <c r="AH46" s="225">
        <v>1.2227604978244</v>
      </c>
      <c r="AI46" s="223">
        <v>52.901990184392901</v>
      </c>
      <c r="AJ46" s="225">
        <v>4.3146181540323099</v>
      </c>
      <c r="AK46" s="223">
        <v>68.750062873020696</v>
      </c>
      <c r="AL46" s="225">
        <v>4.0060791426712896</v>
      </c>
      <c r="AM46" s="223">
        <v>80.865551523453505</v>
      </c>
      <c r="AN46" s="225">
        <v>1.2339304057915199</v>
      </c>
      <c r="AO46" s="223">
        <v>27.963561339060501</v>
      </c>
      <c r="AP46" s="225">
        <v>4.5301419511867698</v>
      </c>
      <c r="AQ46" s="223">
        <v>87.901361230818196</v>
      </c>
      <c r="AR46" s="225">
        <v>0.92534103533561196</v>
      </c>
      <c r="AS46" s="223">
        <v>71.879258362500806</v>
      </c>
      <c r="AT46" s="225">
        <v>4.6837566476817996</v>
      </c>
      <c r="AU46" s="223">
        <v>84.127479237139696</v>
      </c>
      <c r="AV46" s="225">
        <v>2.9838676423925601</v>
      </c>
      <c r="AW46" s="223">
        <v>89.882507343532396</v>
      </c>
      <c r="AX46" s="225">
        <v>0.89395967301103596</v>
      </c>
      <c r="AY46" s="223">
        <v>18.0032489810316</v>
      </c>
      <c r="AZ46" s="225">
        <v>4.6637189941364197</v>
      </c>
      <c r="BA46" s="223">
        <v>59.644159960451098</v>
      </c>
      <c r="BB46" s="225">
        <v>1.4941143326678601</v>
      </c>
      <c r="BC46" s="223">
        <v>51.978893801320098</v>
      </c>
      <c r="BD46" s="225">
        <v>3.99251146525221</v>
      </c>
      <c r="BE46" s="223">
        <v>67.843579837034696</v>
      </c>
      <c r="BF46" s="225">
        <v>4.1088032315966299</v>
      </c>
      <c r="BG46" s="223">
        <v>58.787894735086702</v>
      </c>
      <c r="BH46" s="225">
        <v>1.5555516414204</v>
      </c>
      <c r="BI46" s="223">
        <v>6.8090009337666002</v>
      </c>
      <c r="BJ46" s="225">
        <v>4.1264987613003496</v>
      </c>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255"/>
    </row>
    <row r="47" spans="1:86" ht="13" customHeight="1" x14ac:dyDescent="0.25">
      <c r="A47" s="26" t="s">
        <v>426</v>
      </c>
      <c r="B47" s="184">
        <v>2</v>
      </c>
      <c r="C47" s="223">
        <v>60.434336378534198</v>
      </c>
      <c r="D47" s="225">
        <v>1.32826739669649</v>
      </c>
      <c r="E47" s="223">
        <v>31.117789982242499</v>
      </c>
      <c r="F47" s="225">
        <v>3.5109456686242999</v>
      </c>
      <c r="G47" s="223">
        <v>40.296048229838</v>
      </c>
      <c r="H47" s="225">
        <v>4.7192167208706097</v>
      </c>
      <c r="I47" s="223">
        <v>64.618292300058201</v>
      </c>
      <c r="J47" s="225">
        <v>1.3813098926268601</v>
      </c>
      <c r="K47" s="223">
        <v>33.500502317815702</v>
      </c>
      <c r="L47" s="225">
        <v>3.57074682258036</v>
      </c>
      <c r="M47" s="223">
        <v>37.183912834616301</v>
      </c>
      <c r="N47" s="225">
        <v>1.0931543887778301</v>
      </c>
      <c r="O47" s="223">
        <v>37.167537879743001</v>
      </c>
      <c r="P47" s="225">
        <v>3.3649138225875999</v>
      </c>
      <c r="Q47" s="223">
        <v>28.625126250271698</v>
      </c>
      <c r="R47" s="225">
        <v>4.6199364951166304</v>
      </c>
      <c r="S47" s="223">
        <v>37.672828583154498</v>
      </c>
      <c r="T47" s="225">
        <v>1.26181651941769</v>
      </c>
      <c r="U47" s="223">
        <v>0.50529070341150395</v>
      </c>
      <c r="V47" s="225">
        <v>3.7894232552612799</v>
      </c>
      <c r="W47" s="223">
        <v>43.946750138451897</v>
      </c>
      <c r="X47" s="225">
        <v>1.17640008568653</v>
      </c>
      <c r="Y47" s="223">
        <v>26.219388153412201</v>
      </c>
      <c r="Z47" s="225">
        <v>2.6621320619240798</v>
      </c>
      <c r="AA47" s="223">
        <v>32.968706900613199</v>
      </c>
      <c r="AB47" s="225">
        <v>5.3832513757020299</v>
      </c>
      <c r="AC47" s="223">
        <v>46.3378118213544</v>
      </c>
      <c r="AD47" s="225">
        <v>1.26957535908204</v>
      </c>
      <c r="AE47" s="223">
        <v>20.118423667942299</v>
      </c>
      <c r="AF47" s="225">
        <v>2.83354436023038</v>
      </c>
      <c r="AG47" s="223">
        <v>56.304867559151397</v>
      </c>
      <c r="AH47" s="225">
        <v>1.3230435144464601</v>
      </c>
      <c r="AI47" s="223">
        <v>28.217718855257399</v>
      </c>
      <c r="AJ47" s="225">
        <v>3.3090725074001601</v>
      </c>
      <c r="AK47" s="223">
        <v>38.133139845059802</v>
      </c>
      <c r="AL47" s="225">
        <v>4.4099235316157204</v>
      </c>
      <c r="AM47" s="223">
        <v>60.370831650771102</v>
      </c>
      <c r="AN47" s="225">
        <v>1.37467669880173</v>
      </c>
      <c r="AO47" s="223">
        <v>32.1531127955136</v>
      </c>
      <c r="AP47" s="225">
        <v>3.38279804860254</v>
      </c>
      <c r="AQ47" s="223">
        <v>64.082758329236</v>
      </c>
      <c r="AR47" s="225">
        <v>1.16626444678152</v>
      </c>
      <c r="AS47" s="223">
        <v>52.309079789275799</v>
      </c>
      <c r="AT47" s="225">
        <v>3.2295975584213998</v>
      </c>
      <c r="AU47" s="223">
        <v>57.336799674592498</v>
      </c>
      <c r="AV47" s="225">
        <v>4.1267775754462397</v>
      </c>
      <c r="AW47" s="223">
        <v>65.756162286794094</v>
      </c>
      <c r="AX47" s="225">
        <v>1.2308885587027201</v>
      </c>
      <c r="AY47" s="223">
        <v>13.4470824975183</v>
      </c>
      <c r="AZ47" s="225">
        <v>3.4686926869508898</v>
      </c>
      <c r="BA47" s="223">
        <v>47.042244322994101</v>
      </c>
      <c r="BB47" s="225">
        <v>1.3354469307144601</v>
      </c>
      <c r="BC47" s="223">
        <v>25.415567543745301</v>
      </c>
      <c r="BD47" s="225">
        <v>3.0969105166772901</v>
      </c>
      <c r="BE47" s="223">
        <v>45.020473209077103</v>
      </c>
      <c r="BF47" s="225">
        <v>4.4909967367207901</v>
      </c>
      <c r="BG47" s="223">
        <v>49.276005747423099</v>
      </c>
      <c r="BH47" s="225">
        <v>1.4245954784321699</v>
      </c>
      <c r="BI47" s="223">
        <v>23.860438203677901</v>
      </c>
      <c r="BJ47" s="225">
        <v>3.29424022632094</v>
      </c>
      <c r="BK47" s="104"/>
      <c r="BL47" s="104"/>
      <c r="BM47" s="104"/>
      <c r="BN47" s="104"/>
      <c r="BO47" s="104"/>
      <c r="BP47" s="104"/>
      <c r="BQ47" s="104"/>
      <c r="BR47" s="104"/>
      <c r="BS47" s="104"/>
      <c r="BT47" s="104"/>
      <c r="BU47" s="104"/>
      <c r="BV47" s="104"/>
      <c r="BW47" s="104"/>
      <c r="BX47" s="104"/>
      <c r="BY47" s="104"/>
      <c r="BZ47" s="104"/>
      <c r="CA47" s="104"/>
      <c r="CB47" s="104"/>
      <c r="CC47" s="104"/>
      <c r="CD47" s="104"/>
      <c r="CE47" s="104"/>
      <c r="CF47" s="104"/>
      <c r="CG47" s="104"/>
      <c r="CH47" s="255"/>
    </row>
    <row r="48" spans="1:86" ht="13" customHeight="1" x14ac:dyDescent="0.25">
      <c r="A48" s="26" t="s">
        <v>427</v>
      </c>
      <c r="B48" s="184">
        <v>2</v>
      </c>
      <c r="C48" s="223">
        <v>97.059686611264397</v>
      </c>
      <c r="D48" s="225">
        <v>0.43392302526330601</v>
      </c>
      <c r="E48" s="223">
        <v>94.900586394050194</v>
      </c>
      <c r="F48" s="225">
        <v>1.0982344180121799</v>
      </c>
      <c r="G48" s="223">
        <v>97.554433149604804</v>
      </c>
      <c r="H48" s="225">
        <v>0.88909918588279901</v>
      </c>
      <c r="I48" s="223">
        <v>97.432442121720399</v>
      </c>
      <c r="J48" s="225">
        <v>0.45286204321067403</v>
      </c>
      <c r="K48" s="223">
        <v>2.5318557276702101</v>
      </c>
      <c r="L48" s="225">
        <v>1.0391154496095201</v>
      </c>
      <c r="M48" s="223">
        <v>91.9608299535426</v>
      </c>
      <c r="N48" s="225">
        <v>0.65467663122851705</v>
      </c>
      <c r="O48" s="223">
        <v>85.417028720025499</v>
      </c>
      <c r="P48" s="225">
        <v>2.0196440821718702</v>
      </c>
      <c r="Q48" s="223">
        <v>94.274493561020094</v>
      </c>
      <c r="R48" s="225">
        <v>1.36823951689878</v>
      </c>
      <c r="S48" s="223">
        <v>93.021218531406902</v>
      </c>
      <c r="T48" s="225">
        <v>0.75111400524221605</v>
      </c>
      <c r="U48" s="223">
        <v>7.60418981138137</v>
      </c>
      <c r="V48" s="225">
        <v>2.1371595189387902</v>
      </c>
      <c r="W48" s="223">
        <v>92.058769085985006</v>
      </c>
      <c r="X48" s="225">
        <v>0.62682358927878901</v>
      </c>
      <c r="Y48" s="223">
        <v>88.998943038512294</v>
      </c>
      <c r="Z48" s="225">
        <v>1.5685518324501799</v>
      </c>
      <c r="AA48" s="223">
        <v>95.0020541306193</v>
      </c>
      <c r="AB48" s="225">
        <v>1.32776404431922</v>
      </c>
      <c r="AC48" s="223">
        <v>92.229330140808401</v>
      </c>
      <c r="AD48" s="225">
        <v>0.67375923489324996</v>
      </c>
      <c r="AE48" s="223">
        <v>3.2303871022961101</v>
      </c>
      <c r="AF48" s="225">
        <v>1.5542190061477901</v>
      </c>
      <c r="AG48" s="223">
        <v>87.766690195358706</v>
      </c>
      <c r="AH48" s="225">
        <v>0.66705050332479698</v>
      </c>
      <c r="AI48" s="223">
        <v>74.070732418641796</v>
      </c>
      <c r="AJ48" s="225">
        <v>2.61731359727652</v>
      </c>
      <c r="AK48" s="223">
        <v>90.59460848821</v>
      </c>
      <c r="AL48" s="225">
        <v>1.6894383811331899</v>
      </c>
      <c r="AM48" s="223">
        <v>90.444118725177901</v>
      </c>
      <c r="AN48" s="225">
        <v>0.77183186691490901</v>
      </c>
      <c r="AO48" s="223">
        <v>16.373386306536101</v>
      </c>
      <c r="AP48" s="225">
        <v>2.8671361463565201</v>
      </c>
      <c r="AQ48" s="223">
        <v>93.112900743497704</v>
      </c>
      <c r="AR48" s="225">
        <v>0.51740766994189302</v>
      </c>
      <c r="AS48" s="223">
        <v>84.917404684328901</v>
      </c>
      <c r="AT48" s="225">
        <v>1.88427001768477</v>
      </c>
      <c r="AU48" s="223">
        <v>93.0639671965193</v>
      </c>
      <c r="AV48" s="225">
        <v>1.7181396774770501</v>
      </c>
      <c r="AW48" s="223">
        <v>94.965100841834001</v>
      </c>
      <c r="AX48" s="225">
        <v>0.47865659499957802</v>
      </c>
      <c r="AY48" s="223">
        <v>10.047696157505101</v>
      </c>
      <c r="AZ48" s="225">
        <v>1.9498600768052301</v>
      </c>
      <c r="BA48" s="223">
        <v>91.261699403347293</v>
      </c>
      <c r="BB48" s="225">
        <v>0.59930847597025205</v>
      </c>
      <c r="BC48" s="223">
        <v>86.035956616211294</v>
      </c>
      <c r="BD48" s="225">
        <v>2.0116993872072402</v>
      </c>
      <c r="BE48" s="223">
        <v>93.130110733232002</v>
      </c>
      <c r="BF48" s="225">
        <v>1.7551264823188699</v>
      </c>
      <c r="BG48" s="223">
        <v>92.035828459910704</v>
      </c>
      <c r="BH48" s="225">
        <v>0.70011937254270695</v>
      </c>
      <c r="BI48" s="223">
        <v>5.9998718436993803</v>
      </c>
      <c r="BJ48" s="225">
        <v>2.1849103015714602</v>
      </c>
      <c r="BK48" s="104"/>
      <c r="BL48" s="104"/>
      <c r="BM48" s="104"/>
      <c r="BN48" s="104"/>
      <c r="BO48" s="104"/>
      <c r="BP48" s="104"/>
      <c r="BQ48" s="104"/>
      <c r="BR48" s="104"/>
      <c r="BS48" s="104"/>
      <c r="BT48" s="104"/>
      <c r="BU48" s="104"/>
      <c r="BV48" s="104"/>
      <c r="BW48" s="104"/>
      <c r="BX48" s="104"/>
      <c r="BY48" s="104"/>
      <c r="BZ48" s="104"/>
      <c r="CA48" s="104"/>
      <c r="CB48" s="104"/>
      <c r="CC48" s="104"/>
      <c r="CD48" s="104"/>
      <c r="CE48" s="104"/>
      <c r="CF48" s="104"/>
      <c r="CG48" s="104"/>
      <c r="CH48" s="255"/>
    </row>
    <row r="49" spans="1:86" ht="13" customHeight="1" x14ac:dyDescent="0.25">
      <c r="A49" s="26" t="s">
        <v>428</v>
      </c>
      <c r="B49" s="184">
        <v>2</v>
      </c>
      <c r="C49" s="223">
        <v>95.740640424481995</v>
      </c>
      <c r="D49" s="225">
        <v>0.45925132061052498</v>
      </c>
      <c r="E49" s="223">
        <v>97.420511705646703</v>
      </c>
      <c r="F49" s="225">
        <v>1.2201499605770001</v>
      </c>
      <c r="G49" s="223">
        <v>95.670469291536094</v>
      </c>
      <c r="H49" s="225">
        <v>1.4456652870812801</v>
      </c>
      <c r="I49" s="223">
        <v>95.321557664465701</v>
      </c>
      <c r="J49" s="225">
        <v>0.62776157170158997</v>
      </c>
      <c r="K49" s="223">
        <v>-2.0989540411809702</v>
      </c>
      <c r="L49" s="225">
        <v>1.42115323018679</v>
      </c>
      <c r="M49" s="223">
        <v>93.614611393743303</v>
      </c>
      <c r="N49" s="225">
        <v>0.592175428544089</v>
      </c>
      <c r="O49" s="223">
        <v>96.360678288798795</v>
      </c>
      <c r="P49" s="225">
        <v>1.30780576481233</v>
      </c>
      <c r="Q49" s="223">
        <v>90.980258317165195</v>
      </c>
      <c r="R49" s="225">
        <v>1.8385798706585299</v>
      </c>
      <c r="S49" s="223">
        <v>93.695529552378105</v>
      </c>
      <c r="T49" s="225">
        <v>0.74041391159601699</v>
      </c>
      <c r="U49" s="223">
        <v>-2.6651487364206798</v>
      </c>
      <c r="V49" s="225">
        <v>1.54815423428034</v>
      </c>
      <c r="W49" s="223">
        <v>94.506927743233106</v>
      </c>
      <c r="X49" s="225">
        <v>0.49567636199236698</v>
      </c>
      <c r="Y49" s="223">
        <v>95.919111782634204</v>
      </c>
      <c r="Z49" s="225">
        <v>1.6933805018502599</v>
      </c>
      <c r="AA49" s="223">
        <v>91.702172387624202</v>
      </c>
      <c r="AB49" s="225">
        <v>1.87715473861506</v>
      </c>
      <c r="AC49" s="223">
        <v>94.898318798993103</v>
      </c>
      <c r="AD49" s="225">
        <v>0.54740821461702804</v>
      </c>
      <c r="AE49" s="223">
        <v>-1.02079298364114</v>
      </c>
      <c r="AF49" s="225">
        <v>1.8353210637491899</v>
      </c>
      <c r="AG49" s="223">
        <v>91.194835883451304</v>
      </c>
      <c r="AH49" s="225">
        <v>0.70754754283561105</v>
      </c>
      <c r="AI49" s="223">
        <v>89.038549011721202</v>
      </c>
      <c r="AJ49" s="225">
        <v>2.8084872768009301</v>
      </c>
      <c r="AK49" s="223">
        <v>87.542802580488299</v>
      </c>
      <c r="AL49" s="225">
        <v>2.1936750700508099</v>
      </c>
      <c r="AM49" s="223">
        <v>92.283512339031205</v>
      </c>
      <c r="AN49" s="225">
        <v>0.76630703944929202</v>
      </c>
      <c r="AO49" s="223">
        <v>3.2449633273100198</v>
      </c>
      <c r="AP49" s="225">
        <v>2.8623287625940699</v>
      </c>
      <c r="AQ49" s="223">
        <v>94.885375790044904</v>
      </c>
      <c r="AR49" s="225">
        <v>0.54237509792939897</v>
      </c>
      <c r="AS49" s="223">
        <v>95.184778087211996</v>
      </c>
      <c r="AT49" s="225">
        <v>1.6279728175307899</v>
      </c>
      <c r="AU49" s="223">
        <v>94.184720010399403</v>
      </c>
      <c r="AV49" s="225">
        <v>1.64695830381717</v>
      </c>
      <c r="AW49" s="223">
        <v>94.923707974541898</v>
      </c>
      <c r="AX49" s="225">
        <v>0.67130884652527301</v>
      </c>
      <c r="AY49" s="223">
        <v>-0.26107011267012598</v>
      </c>
      <c r="AZ49" s="225">
        <v>1.7235472516625101</v>
      </c>
      <c r="BA49" s="223">
        <v>90.979152142051205</v>
      </c>
      <c r="BB49" s="225">
        <v>0.74047722872302602</v>
      </c>
      <c r="BC49" s="223">
        <v>92.777628541804503</v>
      </c>
      <c r="BD49" s="225">
        <v>2.01266492343332</v>
      </c>
      <c r="BE49" s="223">
        <v>88.422298701253595</v>
      </c>
      <c r="BF49" s="225">
        <v>2.0766131555201399</v>
      </c>
      <c r="BG49" s="223">
        <v>90.742794916311595</v>
      </c>
      <c r="BH49" s="225">
        <v>0.92123289654597396</v>
      </c>
      <c r="BI49" s="223">
        <v>-2.0348336254929902</v>
      </c>
      <c r="BJ49" s="225">
        <v>2.2334392267663699</v>
      </c>
      <c r="BK49" s="104"/>
      <c r="BL49" s="104"/>
      <c r="BM49" s="104"/>
      <c r="BN49" s="104"/>
      <c r="BO49" s="104"/>
      <c r="BP49" s="104"/>
      <c r="BQ49" s="104"/>
      <c r="BR49" s="104"/>
      <c r="BS49" s="104"/>
      <c r="BT49" s="104"/>
      <c r="BU49" s="104"/>
      <c r="BV49" s="104"/>
      <c r="BW49" s="104"/>
      <c r="BX49" s="104"/>
      <c r="BY49" s="104"/>
      <c r="BZ49" s="104"/>
      <c r="CA49" s="104"/>
      <c r="CB49" s="104"/>
      <c r="CC49" s="104"/>
      <c r="CD49" s="104"/>
      <c r="CE49" s="104"/>
      <c r="CF49" s="104"/>
      <c r="CG49" s="104"/>
      <c r="CH49" s="255"/>
    </row>
    <row r="50" spans="1:86" ht="13" customHeight="1" x14ac:dyDescent="0.25">
      <c r="A50" s="26" t="s">
        <v>429</v>
      </c>
      <c r="B50" s="184">
        <v>2</v>
      </c>
      <c r="C50" s="223">
        <v>97.222263849006794</v>
      </c>
      <c r="D50" s="225">
        <v>0.40463198124419397</v>
      </c>
      <c r="E50" s="223">
        <v>95.492228439590093</v>
      </c>
      <c r="F50" s="225">
        <v>1.1508770086803</v>
      </c>
      <c r="G50" s="223">
        <v>98.036402129818796</v>
      </c>
      <c r="H50" s="225">
        <v>0.77050461268241799</v>
      </c>
      <c r="I50" s="223">
        <v>97.339819353033505</v>
      </c>
      <c r="J50" s="225">
        <v>0.468203540357429</v>
      </c>
      <c r="K50" s="223">
        <v>1.84759091344347</v>
      </c>
      <c r="L50" s="225">
        <v>1.17336681458471</v>
      </c>
      <c r="M50" s="223">
        <v>83.531511434737496</v>
      </c>
      <c r="N50" s="225">
        <v>0.75413759756412702</v>
      </c>
      <c r="O50" s="223">
        <v>78.868908219335296</v>
      </c>
      <c r="P50" s="225">
        <v>2.1717421404133899</v>
      </c>
      <c r="Q50" s="223">
        <v>83.223347387122203</v>
      </c>
      <c r="R50" s="225">
        <v>1.8857877285804301</v>
      </c>
      <c r="S50" s="223">
        <v>84.316664772810796</v>
      </c>
      <c r="T50" s="225">
        <v>0.897357005498856</v>
      </c>
      <c r="U50" s="223">
        <v>5.4477565534755001</v>
      </c>
      <c r="V50" s="225">
        <v>2.3818233144135501</v>
      </c>
      <c r="W50" s="223">
        <v>81.526406871362596</v>
      </c>
      <c r="X50" s="225">
        <v>0.87221350063674796</v>
      </c>
      <c r="Y50" s="223">
        <v>79.766805243805607</v>
      </c>
      <c r="Z50" s="225">
        <v>2.2103733749761201</v>
      </c>
      <c r="AA50" s="223">
        <v>86.375121255184794</v>
      </c>
      <c r="AB50" s="225">
        <v>1.71985067239777</v>
      </c>
      <c r="AC50" s="223">
        <v>80.694181059380398</v>
      </c>
      <c r="AD50" s="225">
        <v>1.0079840936148701</v>
      </c>
      <c r="AE50" s="223">
        <v>0.92737581557476301</v>
      </c>
      <c r="AF50" s="225">
        <v>2.2702091850469301</v>
      </c>
      <c r="AG50" s="223">
        <v>75.502487143049294</v>
      </c>
      <c r="AH50" s="225">
        <v>0.95656162783433796</v>
      </c>
      <c r="AI50" s="223">
        <v>66.233932536149496</v>
      </c>
      <c r="AJ50" s="225">
        <v>2.5533099101874899</v>
      </c>
      <c r="AK50" s="223">
        <v>73.989113066167803</v>
      </c>
      <c r="AL50" s="225">
        <v>2.2488911172861101</v>
      </c>
      <c r="AM50" s="223">
        <v>77.636247942896503</v>
      </c>
      <c r="AN50" s="225">
        <v>1.0593951978888001</v>
      </c>
      <c r="AO50" s="223">
        <v>11.402315406747</v>
      </c>
      <c r="AP50" s="225">
        <v>2.6735079902112302</v>
      </c>
      <c r="AQ50" s="223">
        <v>89.029781106744096</v>
      </c>
      <c r="AR50" s="225">
        <v>0.69159019585468096</v>
      </c>
      <c r="AS50" s="223">
        <v>81.349082493555898</v>
      </c>
      <c r="AT50" s="225">
        <v>2.2143645832567702</v>
      </c>
      <c r="AU50" s="223">
        <v>89.652974675132299</v>
      </c>
      <c r="AV50" s="225">
        <v>1.75996088288745</v>
      </c>
      <c r="AW50" s="223">
        <v>90.358412136529097</v>
      </c>
      <c r="AX50" s="225">
        <v>0.68063323843312296</v>
      </c>
      <c r="AY50" s="223">
        <v>9.0093296429732295</v>
      </c>
      <c r="AZ50" s="225">
        <v>2.2251488442815002</v>
      </c>
      <c r="BA50" s="223">
        <v>80.330724945167503</v>
      </c>
      <c r="BB50" s="225">
        <v>0.92223760918045905</v>
      </c>
      <c r="BC50" s="223">
        <v>76.235822247771196</v>
      </c>
      <c r="BD50" s="225">
        <v>2.2891808530171698</v>
      </c>
      <c r="BE50" s="223">
        <v>82.874527320017293</v>
      </c>
      <c r="BF50" s="225">
        <v>2.17349197026437</v>
      </c>
      <c r="BG50" s="223">
        <v>80.438835287827501</v>
      </c>
      <c r="BH50" s="225">
        <v>1.1960965540755699</v>
      </c>
      <c r="BI50" s="223">
        <v>4.2030130400562298</v>
      </c>
      <c r="BJ50" s="225">
        <v>2.7283218030013701</v>
      </c>
      <c r="BK50" s="104"/>
      <c r="BL50" s="104"/>
      <c r="BM50" s="104"/>
      <c r="BN50" s="104"/>
      <c r="BO50" s="104"/>
      <c r="BP50" s="104"/>
      <c r="BQ50" s="104"/>
      <c r="BR50" s="104"/>
      <c r="BS50" s="104"/>
      <c r="BT50" s="104"/>
      <c r="BU50" s="104"/>
      <c r="BV50" s="104"/>
      <c r="BW50" s="104"/>
      <c r="BX50" s="104"/>
      <c r="BY50" s="104"/>
      <c r="BZ50" s="104"/>
      <c r="CA50" s="104"/>
      <c r="CB50" s="104"/>
      <c r="CC50" s="104"/>
      <c r="CD50" s="104"/>
      <c r="CE50" s="104"/>
      <c r="CF50" s="104"/>
      <c r="CG50" s="104"/>
      <c r="CH50" s="255"/>
    </row>
    <row r="51" spans="1:86" ht="13" customHeight="1" x14ac:dyDescent="0.25">
      <c r="A51" s="26" t="s">
        <v>430</v>
      </c>
      <c r="B51" s="184">
        <v>2</v>
      </c>
      <c r="C51" s="223">
        <v>98.255590149139493</v>
      </c>
      <c r="D51" s="225">
        <v>0.28729915548736901</v>
      </c>
      <c r="E51" s="223">
        <v>99.4332795078045</v>
      </c>
      <c r="F51" s="225">
        <v>0.33205240031148098</v>
      </c>
      <c r="G51" s="223">
        <v>99.314840408260594</v>
      </c>
      <c r="H51" s="225">
        <v>0.39618136964642597</v>
      </c>
      <c r="I51" s="223">
        <v>97.734010324390397</v>
      </c>
      <c r="J51" s="225">
        <v>0.38464668219063203</v>
      </c>
      <c r="K51" s="223">
        <v>-1.6992691834140901</v>
      </c>
      <c r="L51" s="225">
        <v>0.49078366288219499</v>
      </c>
      <c r="M51" s="223">
        <v>95.481414874478801</v>
      </c>
      <c r="N51" s="225">
        <v>0.442762109682243</v>
      </c>
      <c r="O51" s="223">
        <v>96.568766980403893</v>
      </c>
      <c r="P51" s="225">
        <v>0.83041455953702403</v>
      </c>
      <c r="Q51" s="223">
        <v>93.946217037727394</v>
      </c>
      <c r="R51" s="225">
        <v>1.4110692182992</v>
      </c>
      <c r="S51" s="223">
        <v>95.840556190726701</v>
      </c>
      <c r="T51" s="225">
        <v>0.51826911846420198</v>
      </c>
      <c r="U51" s="223">
        <v>-0.72821078967720598</v>
      </c>
      <c r="V51" s="225">
        <v>0.98420326438166195</v>
      </c>
      <c r="W51" s="223">
        <v>93.310487959166593</v>
      </c>
      <c r="X51" s="225">
        <v>0.57279905019174004</v>
      </c>
      <c r="Y51" s="223">
        <v>95.937961980375405</v>
      </c>
      <c r="Z51" s="225">
        <v>0.76408591200007403</v>
      </c>
      <c r="AA51" s="223">
        <v>93.998584827425503</v>
      </c>
      <c r="AB51" s="225">
        <v>1.45266128906185</v>
      </c>
      <c r="AC51" s="223">
        <v>92.523551388845405</v>
      </c>
      <c r="AD51" s="225">
        <v>0.73105994412688202</v>
      </c>
      <c r="AE51" s="223">
        <v>-3.4144105915299598</v>
      </c>
      <c r="AF51" s="225">
        <v>1.0851572728671901</v>
      </c>
      <c r="AG51" s="223">
        <v>82.821272359934298</v>
      </c>
      <c r="AH51" s="225">
        <v>0.87582773765341804</v>
      </c>
      <c r="AI51" s="223">
        <v>83.401480597475299</v>
      </c>
      <c r="AJ51" s="225">
        <v>1.46923852111597</v>
      </c>
      <c r="AK51" s="223">
        <v>82.287124618876803</v>
      </c>
      <c r="AL51" s="225">
        <v>1.9981546842079501</v>
      </c>
      <c r="AM51" s="223">
        <v>82.939812985288597</v>
      </c>
      <c r="AN51" s="225">
        <v>0.98787736523112102</v>
      </c>
      <c r="AO51" s="223">
        <v>-0.46166761218671598</v>
      </c>
      <c r="AP51" s="225">
        <v>1.65322502454771</v>
      </c>
      <c r="AQ51" s="223">
        <v>97.362362910089701</v>
      </c>
      <c r="AR51" s="225">
        <v>0.306803523381526</v>
      </c>
      <c r="AS51" s="223">
        <v>98.654796917262203</v>
      </c>
      <c r="AT51" s="225">
        <v>0.49754101521834398</v>
      </c>
      <c r="AU51" s="223">
        <v>98.677201408955099</v>
      </c>
      <c r="AV51" s="225">
        <v>0.56054118364132199</v>
      </c>
      <c r="AW51" s="223">
        <v>96.652899355865102</v>
      </c>
      <c r="AX51" s="225">
        <v>0.44715463988257598</v>
      </c>
      <c r="AY51" s="223">
        <v>-2.0018975613971399</v>
      </c>
      <c r="AZ51" s="225">
        <v>0.68184319021864104</v>
      </c>
      <c r="BA51" s="223">
        <v>96.995230412760307</v>
      </c>
      <c r="BB51" s="225">
        <v>0.35661370007363002</v>
      </c>
      <c r="BC51" s="223">
        <v>98.196879748683003</v>
      </c>
      <c r="BD51" s="225">
        <v>0.51401495306027101</v>
      </c>
      <c r="BE51" s="223">
        <v>97.159999929747499</v>
      </c>
      <c r="BF51" s="225">
        <v>0.807868371647121</v>
      </c>
      <c r="BG51" s="223">
        <v>96.729897559146707</v>
      </c>
      <c r="BH51" s="225">
        <v>0.42710801781468</v>
      </c>
      <c r="BI51" s="223">
        <v>-1.46698218953627</v>
      </c>
      <c r="BJ51" s="225">
        <v>0.64443661874713598</v>
      </c>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255"/>
    </row>
    <row r="52" spans="1:86" ht="13" customHeight="1" x14ac:dyDescent="0.25">
      <c r="A52" s="26" t="s">
        <v>431</v>
      </c>
      <c r="B52" s="184">
        <v>2</v>
      </c>
      <c r="C52" s="223">
        <v>97.543100765064096</v>
      </c>
      <c r="D52" s="225">
        <v>0.44009433192950398</v>
      </c>
      <c r="E52" s="223">
        <v>98.223111174388194</v>
      </c>
      <c r="F52" s="225">
        <v>0.90005917480879905</v>
      </c>
      <c r="G52" s="223">
        <v>97.026329810465995</v>
      </c>
      <c r="H52" s="225">
        <v>1.0655307622910499</v>
      </c>
      <c r="I52" s="223">
        <v>97.225252535976594</v>
      </c>
      <c r="J52" s="225">
        <v>0.64610127976138299</v>
      </c>
      <c r="K52" s="223">
        <v>-0.99785863841157196</v>
      </c>
      <c r="L52" s="225">
        <v>1.1106397431951101</v>
      </c>
      <c r="M52" s="223">
        <v>72.967701546356295</v>
      </c>
      <c r="N52" s="225">
        <v>1.26453541041213</v>
      </c>
      <c r="O52" s="223">
        <v>62.219268515881602</v>
      </c>
      <c r="P52" s="225">
        <v>3.2012120782718299</v>
      </c>
      <c r="Q52" s="223">
        <v>68.362058405820093</v>
      </c>
      <c r="R52" s="225">
        <v>2.7217831684311098</v>
      </c>
      <c r="S52" s="223">
        <v>75.900894455404199</v>
      </c>
      <c r="T52" s="225">
        <v>1.41243191162522</v>
      </c>
      <c r="U52" s="223">
        <v>13.681625939522601</v>
      </c>
      <c r="V52" s="225">
        <v>3.4288678075398802</v>
      </c>
      <c r="W52" s="223">
        <v>77.258510836528401</v>
      </c>
      <c r="X52" s="225">
        <v>1.0596624761170299</v>
      </c>
      <c r="Y52" s="223">
        <v>73.935551842255904</v>
      </c>
      <c r="Z52" s="225">
        <v>2.8182517306409598</v>
      </c>
      <c r="AA52" s="223">
        <v>68.011910931093198</v>
      </c>
      <c r="AB52" s="225">
        <v>2.7384015700201898</v>
      </c>
      <c r="AC52" s="223">
        <v>78.144826197311104</v>
      </c>
      <c r="AD52" s="225">
        <v>1.27420718191589</v>
      </c>
      <c r="AE52" s="223">
        <v>4.2092743550551104</v>
      </c>
      <c r="AF52" s="225">
        <v>2.97922332043678</v>
      </c>
      <c r="AG52" s="223">
        <v>79.833505655269207</v>
      </c>
      <c r="AH52" s="225">
        <v>0.91306706001565596</v>
      </c>
      <c r="AI52" s="223">
        <v>62.849184619862598</v>
      </c>
      <c r="AJ52" s="225">
        <v>3.1913474738802501</v>
      </c>
      <c r="AK52" s="223">
        <v>75.4925148037578</v>
      </c>
      <c r="AL52" s="225">
        <v>2.3750583810939299</v>
      </c>
      <c r="AM52" s="223">
        <v>82.399068193335296</v>
      </c>
      <c r="AN52" s="225">
        <v>0.92165413486019598</v>
      </c>
      <c r="AO52" s="223">
        <v>19.549883573472599</v>
      </c>
      <c r="AP52" s="225">
        <v>3.3356275258505499</v>
      </c>
      <c r="AQ52" s="223">
        <v>92.078143679073506</v>
      </c>
      <c r="AR52" s="225">
        <v>0.66586004092832496</v>
      </c>
      <c r="AS52" s="223">
        <v>90.207592163716896</v>
      </c>
      <c r="AT52" s="225">
        <v>1.9276074171345099</v>
      </c>
      <c r="AU52" s="223">
        <v>87.148328149105197</v>
      </c>
      <c r="AV52" s="225">
        <v>1.89032464211991</v>
      </c>
      <c r="AW52" s="223">
        <v>93.015481675986805</v>
      </c>
      <c r="AX52" s="225">
        <v>0.81793424629994504</v>
      </c>
      <c r="AY52" s="223">
        <v>2.8078895122698699</v>
      </c>
      <c r="AZ52" s="225">
        <v>1.9198816520403901</v>
      </c>
      <c r="BA52" s="223">
        <v>67.423138664705903</v>
      </c>
      <c r="BB52" s="225">
        <v>1.5366857479493199</v>
      </c>
      <c r="BC52" s="223">
        <v>62.382949834723703</v>
      </c>
      <c r="BD52" s="225">
        <v>3.3745124804851301</v>
      </c>
      <c r="BE52" s="223">
        <v>58.5145921623132</v>
      </c>
      <c r="BF52" s="225">
        <v>2.8131503991746101</v>
      </c>
      <c r="BG52" s="223">
        <v>68.526478126139196</v>
      </c>
      <c r="BH52" s="225">
        <v>1.7919414056204099</v>
      </c>
      <c r="BI52" s="223">
        <v>6.1435282914154401</v>
      </c>
      <c r="BJ52" s="225">
        <v>3.2399161793290499</v>
      </c>
      <c r="BK52" s="104"/>
      <c r="BL52" s="104"/>
      <c r="BM52" s="104"/>
      <c r="BN52" s="104"/>
      <c r="BO52" s="104"/>
      <c r="BP52" s="104"/>
      <c r="BQ52" s="104"/>
      <c r="BR52" s="104"/>
      <c r="BS52" s="104"/>
      <c r="BT52" s="104"/>
      <c r="BU52" s="104"/>
      <c r="BV52" s="104"/>
      <c r="BW52" s="104"/>
      <c r="BX52" s="104"/>
      <c r="BY52" s="104"/>
      <c r="BZ52" s="104"/>
      <c r="CA52" s="104"/>
      <c r="CB52" s="104"/>
      <c r="CC52" s="104"/>
      <c r="CD52" s="104"/>
      <c r="CE52" s="104"/>
      <c r="CF52" s="104"/>
      <c r="CG52" s="104"/>
      <c r="CH52" s="255"/>
    </row>
    <row r="53" spans="1:86" ht="13" customHeight="1" x14ac:dyDescent="0.25">
      <c r="A53" s="26" t="s">
        <v>432</v>
      </c>
      <c r="B53" s="184">
        <v>2</v>
      </c>
      <c r="C53" s="223">
        <v>95.040765190920595</v>
      </c>
      <c r="D53" s="225">
        <v>0.62061072479950496</v>
      </c>
      <c r="E53" s="223">
        <v>91.216052866801405</v>
      </c>
      <c r="F53" s="225">
        <v>1.72391192090728</v>
      </c>
      <c r="G53" s="223">
        <v>91.911462174110298</v>
      </c>
      <c r="H53" s="225">
        <v>1.7066360636373601</v>
      </c>
      <c r="I53" s="223">
        <v>96.733099210664605</v>
      </c>
      <c r="J53" s="225">
        <v>0.50761327993036898</v>
      </c>
      <c r="K53" s="223">
        <v>5.5170463438632096</v>
      </c>
      <c r="L53" s="225">
        <v>1.7360080406563401</v>
      </c>
      <c r="M53" s="223">
        <v>47.760184415350501</v>
      </c>
      <c r="N53" s="225">
        <v>1.1490954893923599</v>
      </c>
      <c r="O53" s="223">
        <v>37.130650899166199</v>
      </c>
      <c r="P53" s="225">
        <v>2.4219931741539602</v>
      </c>
      <c r="Q53" s="223">
        <v>38.3535480873445</v>
      </c>
      <c r="R53" s="225">
        <v>2.8904486888391299</v>
      </c>
      <c r="S53" s="223">
        <v>52.187410011135498</v>
      </c>
      <c r="T53" s="225">
        <v>1.3719295999896499</v>
      </c>
      <c r="U53" s="223">
        <v>15.056759111969299</v>
      </c>
      <c r="V53" s="225">
        <v>2.7541948653050201</v>
      </c>
      <c r="W53" s="223">
        <v>68.771244961863403</v>
      </c>
      <c r="X53" s="225">
        <v>1.2974404918643001</v>
      </c>
      <c r="Y53" s="223">
        <v>58.970627037709299</v>
      </c>
      <c r="Z53" s="225">
        <v>2.9544124311636302</v>
      </c>
      <c r="AA53" s="223">
        <v>62.548076789651702</v>
      </c>
      <c r="AB53" s="225">
        <v>2.87584412154022</v>
      </c>
      <c r="AC53" s="223">
        <v>72.235043694793902</v>
      </c>
      <c r="AD53" s="225">
        <v>1.2876213149307001</v>
      </c>
      <c r="AE53" s="223">
        <v>13.2644166570847</v>
      </c>
      <c r="AF53" s="225">
        <v>2.9389434421073801</v>
      </c>
      <c r="AG53" s="223">
        <v>75.315305026821704</v>
      </c>
      <c r="AH53" s="225">
        <v>0.97172831288949302</v>
      </c>
      <c r="AI53" s="223">
        <v>58.735049136493203</v>
      </c>
      <c r="AJ53" s="225">
        <v>2.5625261302842199</v>
      </c>
      <c r="AK53" s="223">
        <v>67.724654346551503</v>
      </c>
      <c r="AL53" s="225">
        <v>2.5555598610703001</v>
      </c>
      <c r="AM53" s="223">
        <v>81.006075464587198</v>
      </c>
      <c r="AN53" s="225">
        <v>1.1233501349089501</v>
      </c>
      <c r="AO53" s="223">
        <v>22.271026328093999</v>
      </c>
      <c r="AP53" s="225">
        <v>2.7919798907323599</v>
      </c>
      <c r="AQ53" s="223">
        <v>85.172454408521602</v>
      </c>
      <c r="AR53" s="225">
        <v>0.82655308656266602</v>
      </c>
      <c r="AS53" s="223">
        <v>75.4468648001791</v>
      </c>
      <c r="AT53" s="225">
        <v>2.7654419529004799</v>
      </c>
      <c r="AU53" s="223">
        <v>81.047320738842004</v>
      </c>
      <c r="AV53" s="225">
        <v>2.44100262291771</v>
      </c>
      <c r="AW53" s="223">
        <v>88.365673596853796</v>
      </c>
      <c r="AX53" s="225">
        <v>0.82501099956258706</v>
      </c>
      <c r="AY53" s="223">
        <v>12.9188087966747</v>
      </c>
      <c r="AZ53" s="225">
        <v>2.88784438468875</v>
      </c>
      <c r="BA53" s="223">
        <v>54.947182982509702</v>
      </c>
      <c r="BB53" s="225">
        <v>1.23046502992575</v>
      </c>
      <c r="BC53" s="223">
        <v>45.249325976052901</v>
      </c>
      <c r="BD53" s="225">
        <v>2.8005089278120199</v>
      </c>
      <c r="BE53" s="223">
        <v>48.895034065153702</v>
      </c>
      <c r="BF53" s="225">
        <v>2.5397782166110501</v>
      </c>
      <c r="BG53" s="223">
        <v>58.455615339036598</v>
      </c>
      <c r="BH53" s="225">
        <v>1.2386538631111199</v>
      </c>
      <c r="BI53" s="223">
        <v>13.2062893629837</v>
      </c>
      <c r="BJ53" s="225">
        <v>2.7036906148672202</v>
      </c>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255"/>
    </row>
    <row r="54" spans="1:86" ht="13" customHeight="1" x14ac:dyDescent="0.25">
      <c r="A54" s="26" t="s">
        <v>433</v>
      </c>
      <c r="B54" s="184">
        <v>2</v>
      </c>
      <c r="C54" s="223">
        <v>92.650116317394094</v>
      </c>
      <c r="D54" s="225">
        <v>0.76530028770305403</v>
      </c>
      <c r="E54" s="223">
        <v>84.606121383521796</v>
      </c>
      <c r="F54" s="225">
        <v>2.3328986073405802</v>
      </c>
      <c r="G54" s="223">
        <v>92.402663243978097</v>
      </c>
      <c r="H54" s="225">
        <v>1.92257483746169</v>
      </c>
      <c r="I54" s="223">
        <v>94.997607057355694</v>
      </c>
      <c r="J54" s="225">
        <v>0.71069645157059702</v>
      </c>
      <c r="K54" s="223">
        <v>10.3914856738339</v>
      </c>
      <c r="L54" s="225">
        <v>2.3864325782712399</v>
      </c>
      <c r="M54" s="223">
        <v>39.0271366224909</v>
      </c>
      <c r="N54" s="225">
        <v>1.6083967668152299</v>
      </c>
      <c r="O54" s="223">
        <v>35.805144930488602</v>
      </c>
      <c r="P54" s="225">
        <v>3.6015032480931799</v>
      </c>
      <c r="Q54" s="223">
        <v>31.161031945083099</v>
      </c>
      <c r="R54" s="225">
        <v>3.5874095740127601</v>
      </c>
      <c r="S54" s="223">
        <v>41.318540064296798</v>
      </c>
      <c r="T54" s="225">
        <v>1.79191195970936</v>
      </c>
      <c r="U54" s="223">
        <v>5.5133951338081602</v>
      </c>
      <c r="V54" s="225">
        <v>3.7606144397519299</v>
      </c>
      <c r="W54" s="223">
        <v>43.688164218103303</v>
      </c>
      <c r="X54" s="225">
        <v>1.34934762181645</v>
      </c>
      <c r="Y54" s="223">
        <v>38.074829203972001</v>
      </c>
      <c r="Z54" s="225">
        <v>2.9385968102414699</v>
      </c>
      <c r="AA54" s="223">
        <v>38.678846506922099</v>
      </c>
      <c r="AB54" s="225">
        <v>3.6851135180707102</v>
      </c>
      <c r="AC54" s="223">
        <v>46.2284445475063</v>
      </c>
      <c r="AD54" s="225">
        <v>1.6791574761883501</v>
      </c>
      <c r="AE54" s="223">
        <v>8.1536153435343106</v>
      </c>
      <c r="AF54" s="225">
        <v>3.0991432720548699</v>
      </c>
      <c r="AG54" s="223">
        <v>89.573057172676499</v>
      </c>
      <c r="AH54" s="225">
        <v>0.78637069053514597</v>
      </c>
      <c r="AI54" s="223">
        <v>77.780647895646894</v>
      </c>
      <c r="AJ54" s="225">
        <v>2.8077511092257001</v>
      </c>
      <c r="AK54" s="223">
        <v>84.144622103577703</v>
      </c>
      <c r="AL54" s="225">
        <v>2.7063643201101</v>
      </c>
      <c r="AM54" s="223">
        <v>94.060940143194898</v>
      </c>
      <c r="AN54" s="225">
        <v>0.80976575736635903</v>
      </c>
      <c r="AO54" s="223">
        <v>16.280292247548001</v>
      </c>
      <c r="AP54" s="225">
        <v>2.9694483599716199</v>
      </c>
      <c r="AQ54" s="223">
        <v>77.8628571813706</v>
      </c>
      <c r="AR54" s="225">
        <v>0.96605241570112699</v>
      </c>
      <c r="AS54" s="223">
        <v>72.730971396602499</v>
      </c>
      <c r="AT54" s="225">
        <v>2.8051649304376598</v>
      </c>
      <c r="AU54" s="223">
        <v>69.345114566757502</v>
      </c>
      <c r="AV54" s="225">
        <v>3.3730900816329199</v>
      </c>
      <c r="AW54" s="223">
        <v>81.491764714904093</v>
      </c>
      <c r="AX54" s="225">
        <v>1.3234794614626799</v>
      </c>
      <c r="AY54" s="223">
        <v>8.7607933183015803</v>
      </c>
      <c r="AZ54" s="225">
        <v>3.3377131170764298</v>
      </c>
      <c r="BA54" s="223">
        <v>38.521380710813297</v>
      </c>
      <c r="BB54" s="225">
        <v>1.29402230530299</v>
      </c>
      <c r="BC54" s="223">
        <v>32.004986596180203</v>
      </c>
      <c r="BD54" s="225">
        <v>2.46335349512922</v>
      </c>
      <c r="BE54" s="223">
        <v>36.844572362980003</v>
      </c>
      <c r="BF54" s="225">
        <v>3.5912646141150799</v>
      </c>
      <c r="BG54" s="223">
        <v>40.377266969819999</v>
      </c>
      <c r="BH54" s="225">
        <v>1.72400259949737</v>
      </c>
      <c r="BI54" s="223">
        <v>8.3722803736398106</v>
      </c>
      <c r="BJ54" s="225">
        <v>3.1081697097667802</v>
      </c>
      <c r="BK54" s="104"/>
      <c r="BL54" s="104"/>
      <c r="BM54" s="104"/>
      <c r="BN54" s="104"/>
      <c r="BO54" s="104"/>
      <c r="BP54" s="104"/>
      <c r="BQ54" s="104"/>
      <c r="BR54" s="104"/>
      <c r="BS54" s="104"/>
      <c r="BT54" s="104"/>
      <c r="BU54" s="104"/>
      <c r="BV54" s="104"/>
      <c r="BW54" s="104"/>
      <c r="BX54" s="104"/>
      <c r="BY54" s="104"/>
      <c r="BZ54" s="104"/>
      <c r="CA54" s="104"/>
      <c r="CB54" s="104"/>
      <c r="CC54" s="104"/>
      <c r="CD54" s="104"/>
      <c r="CE54" s="104"/>
      <c r="CF54" s="104"/>
      <c r="CG54" s="104"/>
      <c r="CH54" s="255"/>
    </row>
    <row r="55" spans="1:86" ht="13" customHeight="1" x14ac:dyDescent="0.25">
      <c r="A55" s="26" t="s">
        <v>434</v>
      </c>
      <c r="B55" s="184">
        <v>2</v>
      </c>
      <c r="C55" s="223">
        <v>91.896539484110804</v>
      </c>
      <c r="D55" s="225">
        <v>0.73834163537848496</v>
      </c>
      <c r="E55" s="223">
        <v>90.521539436128094</v>
      </c>
      <c r="F55" s="225">
        <v>1.5074486873034501</v>
      </c>
      <c r="G55" s="223">
        <v>90.683523598850499</v>
      </c>
      <c r="H55" s="225">
        <v>1.82914904247124</v>
      </c>
      <c r="I55" s="223">
        <v>93.702801045608396</v>
      </c>
      <c r="J55" s="225">
        <v>1.06214418568619</v>
      </c>
      <c r="K55" s="223">
        <v>3.1812616094803001</v>
      </c>
      <c r="L55" s="225">
        <v>1.7512055306124901</v>
      </c>
      <c r="M55" s="223">
        <v>67.215126563386207</v>
      </c>
      <c r="N55" s="225">
        <v>1.47867474390902</v>
      </c>
      <c r="O55" s="223">
        <v>61.450525027846901</v>
      </c>
      <c r="P55" s="225">
        <v>2.7059791883726598</v>
      </c>
      <c r="Q55" s="223">
        <v>63.019811357657296</v>
      </c>
      <c r="R55" s="225">
        <v>3.6363345196293801</v>
      </c>
      <c r="S55" s="223">
        <v>72.324342969388098</v>
      </c>
      <c r="T55" s="225">
        <v>1.63116061319176</v>
      </c>
      <c r="U55" s="223">
        <v>10.8738179415412</v>
      </c>
      <c r="V55" s="225">
        <v>2.8818456198315099</v>
      </c>
      <c r="W55" s="223">
        <v>87.708860236104201</v>
      </c>
      <c r="X55" s="225">
        <v>0.97368383627409205</v>
      </c>
      <c r="Y55" s="223">
        <v>87.292044392298493</v>
      </c>
      <c r="Z55" s="225">
        <v>1.8630775050114401</v>
      </c>
      <c r="AA55" s="223">
        <v>81.969453593437194</v>
      </c>
      <c r="AB55" s="225">
        <v>2.4883839961355099</v>
      </c>
      <c r="AC55" s="223">
        <v>90.484991063036105</v>
      </c>
      <c r="AD55" s="225">
        <v>0.94957883854678005</v>
      </c>
      <c r="AE55" s="223">
        <v>3.19294667073753</v>
      </c>
      <c r="AF55" s="225">
        <v>2.0912468961863899</v>
      </c>
      <c r="AG55" s="223">
        <v>86.926693591158397</v>
      </c>
      <c r="AH55" s="225">
        <v>0.95708155090995295</v>
      </c>
      <c r="AI55" s="223">
        <v>83.523028731751197</v>
      </c>
      <c r="AJ55" s="225">
        <v>2.0173263893609001</v>
      </c>
      <c r="AK55" s="223">
        <v>87.509402121018596</v>
      </c>
      <c r="AL55" s="225">
        <v>2.09398097319231</v>
      </c>
      <c r="AM55" s="223">
        <v>89.365327820976503</v>
      </c>
      <c r="AN55" s="225">
        <v>1.31131620970219</v>
      </c>
      <c r="AO55" s="223">
        <v>5.8422990892253202</v>
      </c>
      <c r="AP55" s="225">
        <v>2.4794654616307401</v>
      </c>
      <c r="AQ55" s="223">
        <v>95.800976976543595</v>
      </c>
      <c r="AR55" s="225">
        <v>0.56829578823638505</v>
      </c>
      <c r="AS55" s="223">
        <v>95.819401607349505</v>
      </c>
      <c r="AT55" s="225">
        <v>0.99400495526895405</v>
      </c>
      <c r="AU55" s="223">
        <v>94.050864320433305</v>
      </c>
      <c r="AV55" s="225">
        <v>1.6719875159955899</v>
      </c>
      <c r="AW55" s="223">
        <v>97.134253459929397</v>
      </c>
      <c r="AX55" s="225">
        <v>0.58952801591154902</v>
      </c>
      <c r="AY55" s="223">
        <v>1.3148518525798101</v>
      </c>
      <c r="AZ55" s="225">
        <v>1.12307866468942</v>
      </c>
      <c r="BA55" s="223">
        <v>91.857169360430404</v>
      </c>
      <c r="BB55" s="225">
        <v>0.73090959433928804</v>
      </c>
      <c r="BC55" s="223">
        <v>89.315583166268894</v>
      </c>
      <c r="BD55" s="225">
        <v>1.61454382338109</v>
      </c>
      <c r="BE55" s="223">
        <v>89.415095445963203</v>
      </c>
      <c r="BF55" s="225">
        <v>2.26853147923471</v>
      </c>
      <c r="BG55" s="223">
        <v>94.366805444652798</v>
      </c>
      <c r="BH55" s="225">
        <v>0.72563243914295605</v>
      </c>
      <c r="BI55" s="223">
        <v>5.0512222783839498</v>
      </c>
      <c r="BJ55" s="225">
        <v>1.71769966711556</v>
      </c>
      <c r="BK55" s="104"/>
      <c r="BL55" s="104"/>
      <c r="BM55" s="104"/>
      <c r="BN55" s="104"/>
      <c r="BO55" s="104"/>
      <c r="BP55" s="104"/>
      <c r="BQ55" s="104"/>
      <c r="BR55" s="104"/>
      <c r="BS55" s="104"/>
      <c r="BT55" s="104"/>
      <c r="BU55" s="104"/>
      <c r="BV55" s="104"/>
      <c r="BW55" s="104"/>
      <c r="BX55" s="104"/>
      <c r="BY55" s="104"/>
      <c r="BZ55" s="104"/>
      <c r="CA55" s="104"/>
      <c r="CB55" s="104"/>
      <c r="CC55" s="104"/>
      <c r="CD55" s="104"/>
      <c r="CE55" s="104"/>
      <c r="CF55" s="104"/>
      <c r="CG55" s="104"/>
      <c r="CH55" s="255"/>
    </row>
    <row r="56" spans="1:86" ht="13" customHeight="1" x14ac:dyDescent="0.25">
      <c r="A56" s="26" t="s">
        <v>435</v>
      </c>
      <c r="B56" s="184">
        <v>2</v>
      </c>
      <c r="C56" s="223">
        <v>49.336311459513901</v>
      </c>
      <c r="D56" s="225">
        <v>1.00982160596284</v>
      </c>
      <c r="E56" s="223">
        <v>51.972127414835597</v>
      </c>
      <c r="F56" s="225">
        <v>1.97001363810078</v>
      </c>
      <c r="G56" s="223">
        <v>50.338265630547802</v>
      </c>
      <c r="H56" s="225">
        <v>2.42688602098149</v>
      </c>
      <c r="I56" s="223">
        <v>47.735216537802799</v>
      </c>
      <c r="J56" s="225">
        <v>1.3124174167678699</v>
      </c>
      <c r="K56" s="223">
        <v>-4.2369108770327903</v>
      </c>
      <c r="L56" s="225">
        <v>2.49391750653731</v>
      </c>
      <c r="M56" s="223">
        <v>45.3524715576944</v>
      </c>
      <c r="N56" s="225">
        <v>1.22480377505333</v>
      </c>
      <c r="O56" s="223">
        <v>42.299436061902099</v>
      </c>
      <c r="P56" s="225">
        <v>1.9959340636001599</v>
      </c>
      <c r="Q56" s="223">
        <v>41.023083372374302</v>
      </c>
      <c r="R56" s="225">
        <v>2.0821400306173801</v>
      </c>
      <c r="S56" s="223">
        <v>47.7156968570606</v>
      </c>
      <c r="T56" s="225">
        <v>1.5759628068120199</v>
      </c>
      <c r="U56" s="223">
        <v>5.4162607951585597</v>
      </c>
      <c r="V56" s="225">
        <v>2.3947840519960399</v>
      </c>
      <c r="W56" s="223">
        <v>25.2909106493316</v>
      </c>
      <c r="X56" s="225">
        <v>0.791116861705629</v>
      </c>
      <c r="Y56" s="223">
        <v>30.017053180221598</v>
      </c>
      <c r="Z56" s="225">
        <v>2.1420070515955301</v>
      </c>
      <c r="AA56" s="223">
        <v>21.788861150770298</v>
      </c>
      <c r="AB56" s="225">
        <v>1.5959397084104101</v>
      </c>
      <c r="AC56" s="223">
        <v>24.414233732856101</v>
      </c>
      <c r="AD56" s="225">
        <v>0.927728885158699</v>
      </c>
      <c r="AE56" s="223">
        <v>-5.6028194473655004</v>
      </c>
      <c r="AF56" s="225">
        <v>2.3479003610258902</v>
      </c>
      <c r="AG56" s="223">
        <v>54.602285236970999</v>
      </c>
      <c r="AH56" s="225">
        <v>0.93871452045508696</v>
      </c>
      <c r="AI56" s="223">
        <v>46.813418798250297</v>
      </c>
      <c r="AJ56" s="225">
        <v>2.0869275848437399</v>
      </c>
      <c r="AK56" s="223">
        <v>44.123507547490703</v>
      </c>
      <c r="AL56" s="225">
        <v>2.1633776932530999</v>
      </c>
      <c r="AM56" s="223">
        <v>60.871438628565002</v>
      </c>
      <c r="AN56" s="225">
        <v>1.3306848719742601</v>
      </c>
      <c r="AO56" s="223">
        <v>14.0580198303147</v>
      </c>
      <c r="AP56" s="225">
        <v>2.5808240856495299</v>
      </c>
      <c r="AQ56" s="223">
        <v>72.454550781374707</v>
      </c>
      <c r="AR56" s="225">
        <v>0.85137503745000498</v>
      </c>
      <c r="AS56" s="223">
        <v>69.266716603148694</v>
      </c>
      <c r="AT56" s="225">
        <v>1.6385169916943101</v>
      </c>
      <c r="AU56" s="223">
        <v>69.839378844274293</v>
      </c>
      <c r="AV56" s="225">
        <v>1.8288545127960201</v>
      </c>
      <c r="AW56" s="223">
        <v>74.4782678535977</v>
      </c>
      <c r="AX56" s="225">
        <v>1.1521919310678099</v>
      </c>
      <c r="AY56" s="223">
        <v>5.2115512504489896</v>
      </c>
      <c r="AZ56" s="225">
        <v>2.0805489864515998</v>
      </c>
      <c r="BA56" s="223">
        <v>38.763627970925597</v>
      </c>
      <c r="BB56" s="225">
        <v>1.21735123527085</v>
      </c>
      <c r="BC56" s="223">
        <v>39.305422017751603</v>
      </c>
      <c r="BD56" s="225">
        <v>1.8379879378681601</v>
      </c>
      <c r="BE56" s="223">
        <v>37.816801000147201</v>
      </c>
      <c r="BF56" s="225">
        <v>2.2704023277347201</v>
      </c>
      <c r="BG56" s="223">
        <v>38.809999388506</v>
      </c>
      <c r="BH56" s="225">
        <v>1.46200470325821</v>
      </c>
      <c r="BI56" s="223">
        <v>-0.49542262924563102</v>
      </c>
      <c r="BJ56" s="225">
        <v>2.0659981708921</v>
      </c>
      <c r="BK56" s="104"/>
      <c r="BL56" s="104"/>
      <c r="BM56" s="104"/>
      <c r="BN56" s="104"/>
      <c r="BO56" s="104"/>
      <c r="BP56" s="104"/>
      <c r="BQ56" s="104"/>
      <c r="BR56" s="104"/>
      <c r="BS56" s="104"/>
      <c r="BT56" s="104"/>
      <c r="BU56" s="104"/>
      <c r="BV56" s="104"/>
      <c r="BW56" s="104"/>
      <c r="BX56" s="104"/>
      <c r="BY56" s="104"/>
      <c r="BZ56" s="104"/>
      <c r="CA56" s="104"/>
      <c r="CB56" s="104"/>
      <c r="CC56" s="104"/>
      <c r="CD56" s="104"/>
      <c r="CE56" s="104"/>
      <c r="CF56" s="104"/>
      <c r="CG56" s="104"/>
      <c r="CH56" s="255"/>
    </row>
    <row r="57" spans="1:86" ht="13" customHeight="1" x14ac:dyDescent="0.25">
      <c r="A57" s="26" t="s">
        <v>436</v>
      </c>
      <c r="B57" s="184">
        <v>2</v>
      </c>
      <c r="C57" s="223">
        <v>80.3267361331079</v>
      </c>
      <c r="D57" s="225">
        <v>1.5277668295953299</v>
      </c>
      <c r="E57" s="223">
        <v>72.911434622429496</v>
      </c>
      <c r="F57" s="225">
        <v>3.3367175007179499</v>
      </c>
      <c r="G57" s="223">
        <v>80.123221177197905</v>
      </c>
      <c r="H57" s="225">
        <v>3.2104997073205701</v>
      </c>
      <c r="I57" s="223">
        <v>82.197353688389697</v>
      </c>
      <c r="J57" s="225">
        <v>1.4613141765316999</v>
      </c>
      <c r="K57" s="223">
        <v>9.2859190659602699</v>
      </c>
      <c r="L57" s="225">
        <v>3.2495584236151398</v>
      </c>
      <c r="M57" s="223">
        <v>49.995176815200601</v>
      </c>
      <c r="N57" s="225">
        <v>1.80308957147465</v>
      </c>
      <c r="O57" s="223">
        <v>42.130571859369397</v>
      </c>
      <c r="P57" s="225">
        <v>3.76097602286027</v>
      </c>
      <c r="Q57" s="223">
        <v>53.809897920029996</v>
      </c>
      <c r="R57" s="225">
        <v>3.8445874803695501</v>
      </c>
      <c r="S57" s="223">
        <v>50.576057236168303</v>
      </c>
      <c r="T57" s="225">
        <v>2.2016195108364802</v>
      </c>
      <c r="U57" s="223">
        <v>8.44548537679891</v>
      </c>
      <c r="V57" s="225">
        <v>4.4578401023770597</v>
      </c>
      <c r="W57" s="223">
        <v>34.8396168115259</v>
      </c>
      <c r="X57" s="225">
        <v>1.72542953598222</v>
      </c>
      <c r="Y57" s="223">
        <v>29.376026644265199</v>
      </c>
      <c r="Z57" s="225">
        <v>3.5245229888544101</v>
      </c>
      <c r="AA57" s="223">
        <v>36.8687306089735</v>
      </c>
      <c r="AB57" s="225">
        <v>4.0291272802830003</v>
      </c>
      <c r="AC57" s="223">
        <v>35.441360683008</v>
      </c>
      <c r="AD57" s="225">
        <v>2.0003407976078398</v>
      </c>
      <c r="AE57" s="223">
        <v>6.0653340387427903</v>
      </c>
      <c r="AF57" s="225">
        <v>3.8157554367770499</v>
      </c>
      <c r="AG57" s="223">
        <v>64.529138561575493</v>
      </c>
      <c r="AH57" s="225">
        <v>1.5260171549449499</v>
      </c>
      <c r="AI57" s="223">
        <v>45.153926634978902</v>
      </c>
      <c r="AJ57" s="225">
        <v>3.5997806188086598</v>
      </c>
      <c r="AK57" s="223">
        <v>63.597625860689703</v>
      </c>
      <c r="AL57" s="225">
        <v>3.72091057148825</v>
      </c>
      <c r="AM57" s="223">
        <v>69.169456925655894</v>
      </c>
      <c r="AN57" s="225">
        <v>1.74932912966719</v>
      </c>
      <c r="AO57" s="223">
        <v>24.015530290676999</v>
      </c>
      <c r="AP57" s="225">
        <v>4.0585617256142399</v>
      </c>
      <c r="AQ57" s="223">
        <v>55.7878652807956</v>
      </c>
      <c r="AR57" s="225">
        <v>1.5875937975344201</v>
      </c>
      <c r="AS57" s="223">
        <v>50.808370357587499</v>
      </c>
      <c r="AT57" s="225">
        <v>3.8279671697797402</v>
      </c>
      <c r="AU57" s="223">
        <v>51.573998105229201</v>
      </c>
      <c r="AV57" s="225">
        <v>3.6699154552859898</v>
      </c>
      <c r="AW57" s="223">
        <v>58.150534955975601</v>
      </c>
      <c r="AX57" s="225">
        <v>1.7950789569372201</v>
      </c>
      <c r="AY57" s="223">
        <v>7.3421645983880897</v>
      </c>
      <c r="AZ57" s="225">
        <v>4.2232197416242796</v>
      </c>
      <c r="BA57" s="223">
        <v>31.9679378250421</v>
      </c>
      <c r="BB57" s="225">
        <v>1.2513310447338899</v>
      </c>
      <c r="BC57" s="223">
        <v>30.382090413519499</v>
      </c>
      <c r="BD57" s="225">
        <v>4.0262337290893999</v>
      </c>
      <c r="BE57" s="223">
        <v>34.0779970021187</v>
      </c>
      <c r="BF57" s="225">
        <v>3.75427467150126</v>
      </c>
      <c r="BG57" s="223">
        <v>31.772879967922801</v>
      </c>
      <c r="BH57" s="225">
        <v>1.4912748371503599</v>
      </c>
      <c r="BI57" s="223">
        <v>1.39078955440331</v>
      </c>
      <c r="BJ57" s="225">
        <v>4.5275892947717304</v>
      </c>
      <c r="BK57" s="104"/>
      <c r="BL57" s="104"/>
      <c r="BM57" s="104"/>
      <c r="BN57" s="104"/>
      <c r="BO57" s="104"/>
      <c r="BP57" s="104"/>
      <c r="BQ57" s="104"/>
      <c r="BR57" s="104"/>
      <c r="BS57" s="104"/>
      <c r="BT57" s="104"/>
      <c r="BU57" s="104"/>
      <c r="BV57" s="104"/>
      <c r="BW57" s="104"/>
      <c r="BX57" s="104"/>
      <c r="BY57" s="104"/>
      <c r="BZ57" s="104"/>
      <c r="CA57" s="104"/>
      <c r="CB57" s="104"/>
      <c r="CC57" s="104"/>
      <c r="CD57" s="104"/>
      <c r="CE57" s="104"/>
      <c r="CF57" s="104"/>
      <c r="CG57" s="104"/>
      <c r="CH57" s="255"/>
    </row>
    <row r="58" spans="1:86" ht="13" customHeight="1" x14ac:dyDescent="0.25">
      <c r="A58" s="26" t="s">
        <v>437</v>
      </c>
      <c r="B58" s="184">
        <v>2</v>
      </c>
      <c r="C58" s="223">
        <v>79.584445472672499</v>
      </c>
      <c r="D58" s="225">
        <v>1.0584055865505</v>
      </c>
      <c r="E58" s="223">
        <v>81.955294477460797</v>
      </c>
      <c r="F58" s="225">
        <v>2.2618135773886201</v>
      </c>
      <c r="G58" s="223">
        <v>77.431761856284993</v>
      </c>
      <c r="H58" s="225">
        <v>1.64795027431677</v>
      </c>
      <c r="I58" s="223">
        <v>79.799535872935607</v>
      </c>
      <c r="J58" s="225">
        <v>1.2818663343971399</v>
      </c>
      <c r="K58" s="223">
        <v>-2.1557586045252299</v>
      </c>
      <c r="L58" s="225">
        <v>2.4941631295595199</v>
      </c>
      <c r="M58" s="223">
        <v>39.206288671415898</v>
      </c>
      <c r="N58" s="225">
        <v>1.0651251710305301</v>
      </c>
      <c r="O58" s="223">
        <v>45.2132775164592</v>
      </c>
      <c r="P58" s="225">
        <v>2.5500086972178302</v>
      </c>
      <c r="Q58" s="223">
        <v>38.632921798588903</v>
      </c>
      <c r="R58" s="225">
        <v>1.72214817937834</v>
      </c>
      <c r="S58" s="223">
        <v>37.289602850799703</v>
      </c>
      <c r="T58" s="225">
        <v>1.2461806582916599</v>
      </c>
      <c r="U58" s="223">
        <v>-7.9236746656594903</v>
      </c>
      <c r="V58" s="225">
        <v>2.6910152544624402</v>
      </c>
      <c r="W58" s="223">
        <v>51.426055205279901</v>
      </c>
      <c r="X58" s="225">
        <v>1.11562571973437</v>
      </c>
      <c r="Y58" s="223">
        <v>57.203241669177501</v>
      </c>
      <c r="Z58" s="225">
        <v>2.77470045030738</v>
      </c>
      <c r="AA58" s="223">
        <v>47.857109837442003</v>
      </c>
      <c r="AB58" s="225">
        <v>1.75496435427806</v>
      </c>
      <c r="AC58" s="223">
        <v>51.128160875476297</v>
      </c>
      <c r="AD58" s="225">
        <v>1.3638699744687</v>
      </c>
      <c r="AE58" s="223">
        <v>-6.0750807937011801</v>
      </c>
      <c r="AF58" s="225">
        <v>2.9622694463005699</v>
      </c>
      <c r="AG58" s="223">
        <v>77.271939488401401</v>
      </c>
      <c r="AH58" s="225">
        <v>0.99405143515694305</v>
      </c>
      <c r="AI58" s="223">
        <v>77.567449681269693</v>
      </c>
      <c r="AJ58" s="225">
        <v>2.4127915437393002</v>
      </c>
      <c r="AK58" s="223">
        <v>76.283661725344402</v>
      </c>
      <c r="AL58" s="225">
        <v>1.7599504709021201</v>
      </c>
      <c r="AM58" s="223">
        <v>77.674016416378393</v>
      </c>
      <c r="AN58" s="225">
        <v>1.06374292361419</v>
      </c>
      <c r="AO58" s="223">
        <v>0.106566735108743</v>
      </c>
      <c r="AP58" s="225">
        <v>2.5087852596305402</v>
      </c>
      <c r="AQ58" s="223">
        <v>80.479449017239602</v>
      </c>
      <c r="AR58" s="225">
        <v>0.77777424045301802</v>
      </c>
      <c r="AS58" s="223">
        <v>79.658605181567495</v>
      </c>
      <c r="AT58" s="225">
        <v>2.13433131397167</v>
      </c>
      <c r="AU58" s="223">
        <v>80.279780913809702</v>
      </c>
      <c r="AV58" s="225">
        <v>1.5906378976956499</v>
      </c>
      <c r="AW58" s="223">
        <v>80.877634212722398</v>
      </c>
      <c r="AX58" s="225">
        <v>0.94434751561114805</v>
      </c>
      <c r="AY58" s="223">
        <v>1.2190290311548799</v>
      </c>
      <c r="AZ58" s="225">
        <v>2.3611466244084802</v>
      </c>
      <c r="BA58" s="223">
        <v>52.621686795317899</v>
      </c>
      <c r="BB58" s="225">
        <v>1.0571532146307501</v>
      </c>
      <c r="BC58" s="223">
        <v>58.562982031669499</v>
      </c>
      <c r="BD58" s="225">
        <v>2.5131707600639102</v>
      </c>
      <c r="BE58" s="223">
        <v>50.730479811974099</v>
      </c>
      <c r="BF58" s="225">
        <v>1.81911902728824</v>
      </c>
      <c r="BG58" s="223">
        <v>51.588211646047696</v>
      </c>
      <c r="BH58" s="225">
        <v>1.1663917403014901</v>
      </c>
      <c r="BI58" s="223">
        <v>-6.9747703856217402</v>
      </c>
      <c r="BJ58" s="225">
        <v>2.66964129437013</v>
      </c>
      <c r="BK58" s="104"/>
      <c r="BL58" s="104"/>
      <c r="BM58" s="104"/>
      <c r="BN58" s="104"/>
      <c r="BO58" s="104"/>
      <c r="BP58" s="104"/>
      <c r="BQ58" s="104"/>
      <c r="BR58" s="104"/>
      <c r="BS58" s="104"/>
      <c r="BT58" s="104"/>
      <c r="BU58" s="104"/>
      <c r="BV58" s="104"/>
      <c r="BW58" s="104"/>
      <c r="BX58" s="104"/>
      <c r="BY58" s="104"/>
      <c r="BZ58" s="104"/>
      <c r="CA58" s="104"/>
      <c r="CB58" s="104"/>
      <c r="CC58" s="104"/>
      <c r="CD58" s="104"/>
      <c r="CE58" s="104"/>
      <c r="CF58" s="104"/>
      <c r="CG58" s="104"/>
      <c r="CH58" s="255"/>
    </row>
    <row r="59" spans="1:86" ht="13" customHeight="1" x14ac:dyDescent="0.25">
      <c r="A59" s="26" t="s">
        <v>438</v>
      </c>
      <c r="B59" s="184">
        <v>2</v>
      </c>
      <c r="C59" s="223">
        <v>98.926294043377894</v>
      </c>
      <c r="D59" s="225">
        <v>0.26503633654023101</v>
      </c>
      <c r="E59" s="223">
        <v>99.069277988015898</v>
      </c>
      <c r="F59" s="225">
        <v>0.51401384753184198</v>
      </c>
      <c r="G59" s="223">
        <v>98.601510624703394</v>
      </c>
      <c r="H59" s="225">
        <v>0.49449921664151397</v>
      </c>
      <c r="I59" s="223">
        <v>99.102660490056806</v>
      </c>
      <c r="J59" s="225">
        <v>0.31702969549861099</v>
      </c>
      <c r="K59" s="223">
        <v>3.3382502040908001E-2</v>
      </c>
      <c r="L59" s="225">
        <v>0.62219620836279999</v>
      </c>
      <c r="M59" s="223">
        <v>76.870393187773402</v>
      </c>
      <c r="N59" s="225">
        <v>1.66663458962511</v>
      </c>
      <c r="O59" s="223">
        <v>72.438185965008998</v>
      </c>
      <c r="P59" s="225">
        <v>2.9805185768823099</v>
      </c>
      <c r="Q59" s="223">
        <v>74.426206405335094</v>
      </c>
      <c r="R59" s="225">
        <v>2.99993172815778</v>
      </c>
      <c r="S59" s="223">
        <v>79.720772311199596</v>
      </c>
      <c r="T59" s="225">
        <v>1.7343722453886901</v>
      </c>
      <c r="U59" s="223">
        <v>7.2825863461906097</v>
      </c>
      <c r="V59" s="225">
        <v>2.93926103808605</v>
      </c>
      <c r="W59" s="223">
        <v>89.645974283556797</v>
      </c>
      <c r="X59" s="225">
        <v>1.2835641118772001</v>
      </c>
      <c r="Y59" s="223">
        <v>85.075513635514298</v>
      </c>
      <c r="Z59" s="225">
        <v>2.9540476814641101</v>
      </c>
      <c r="AA59" s="223">
        <v>88.431089201026296</v>
      </c>
      <c r="AB59" s="225">
        <v>2.3108768509878401</v>
      </c>
      <c r="AC59" s="223">
        <v>91.614768939452802</v>
      </c>
      <c r="AD59" s="225">
        <v>1.32875443935963</v>
      </c>
      <c r="AE59" s="223">
        <v>6.5392553039385604</v>
      </c>
      <c r="AF59" s="225">
        <v>2.8438945024898201</v>
      </c>
      <c r="AG59" s="223">
        <v>86.338674740979997</v>
      </c>
      <c r="AH59" s="225">
        <v>1.36133243465947</v>
      </c>
      <c r="AI59" s="223">
        <v>74.842232943043697</v>
      </c>
      <c r="AJ59" s="225">
        <v>5.0119839484681803</v>
      </c>
      <c r="AK59" s="223">
        <v>84.761850685858803</v>
      </c>
      <c r="AL59" s="225">
        <v>2.3979721242031</v>
      </c>
      <c r="AM59" s="223">
        <v>91.602691335342598</v>
      </c>
      <c r="AN59" s="225">
        <v>0.93683956320421802</v>
      </c>
      <c r="AO59" s="223">
        <v>16.760458392298901</v>
      </c>
      <c r="AP59" s="225">
        <v>4.7652346273274997</v>
      </c>
      <c r="AQ59" s="223">
        <v>93.760086725803902</v>
      </c>
      <c r="AR59" s="225">
        <v>1.0335840349990399</v>
      </c>
      <c r="AS59" s="223">
        <v>90.517808546244396</v>
      </c>
      <c r="AT59" s="225">
        <v>2.3978562294963499</v>
      </c>
      <c r="AU59" s="223">
        <v>91.688440132721297</v>
      </c>
      <c r="AV59" s="225">
        <v>1.8106408174239701</v>
      </c>
      <c r="AW59" s="223">
        <v>95.815922959086606</v>
      </c>
      <c r="AX59" s="225">
        <v>0.87593329485389304</v>
      </c>
      <c r="AY59" s="223">
        <v>5.2981144128421498</v>
      </c>
      <c r="AZ59" s="225">
        <v>1.82260990802282</v>
      </c>
      <c r="BA59" s="223">
        <v>85.267783670602</v>
      </c>
      <c r="BB59" s="225">
        <v>1.75106307733338</v>
      </c>
      <c r="BC59" s="223">
        <v>83.812571949114897</v>
      </c>
      <c r="BD59" s="225">
        <v>2.26227443770847</v>
      </c>
      <c r="BE59" s="223">
        <v>83.144191997358405</v>
      </c>
      <c r="BF59" s="225">
        <v>3.04968727062136</v>
      </c>
      <c r="BG59" s="223">
        <v>87.0363804423734</v>
      </c>
      <c r="BH59" s="225">
        <v>2.0138283252522799</v>
      </c>
      <c r="BI59" s="223">
        <v>3.2238084932585198</v>
      </c>
      <c r="BJ59" s="225">
        <v>2.8970095642307201</v>
      </c>
      <c r="BK59" s="104"/>
      <c r="BL59" s="104"/>
      <c r="BM59" s="104"/>
      <c r="BN59" s="104"/>
      <c r="BO59" s="104"/>
      <c r="BP59" s="104"/>
      <c r="BQ59" s="104"/>
      <c r="BR59" s="104"/>
      <c r="BS59" s="104"/>
      <c r="BT59" s="104"/>
      <c r="BU59" s="104"/>
      <c r="BV59" s="104"/>
      <c r="BW59" s="104"/>
      <c r="BX59" s="104"/>
      <c r="BY59" s="104"/>
      <c r="BZ59" s="104"/>
      <c r="CA59" s="104"/>
      <c r="CB59" s="104"/>
      <c r="CC59" s="104"/>
      <c r="CD59" s="104"/>
      <c r="CE59" s="104"/>
      <c r="CF59" s="104"/>
      <c r="CG59" s="104"/>
      <c r="CH59" s="255"/>
    </row>
    <row r="60" spans="1:86" ht="13" customHeight="1" x14ac:dyDescent="0.25">
      <c r="A60" s="26" t="s">
        <v>439</v>
      </c>
      <c r="B60" s="184">
        <v>2</v>
      </c>
      <c r="C60" s="223">
        <v>98.565538184728297</v>
      </c>
      <c r="D60" s="225">
        <v>0.39588049327125502</v>
      </c>
      <c r="E60" s="223">
        <v>96.699307265395504</v>
      </c>
      <c r="F60" s="225">
        <v>1.55462390756211</v>
      </c>
      <c r="G60" s="223">
        <v>99.126160601922905</v>
      </c>
      <c r="H60" s="225">
        <v>0.48281578643851703</v>
      </c>
      <c r="I60" s="223">
        <v>98.758033636774499</v>
      </c>
      <c r="J60" s="225">
        <v>0.44785707288732102</v>
      </c>
      <c r="K60" s="223">
        <v>2.0587263713789801</v>
      </c>
      <c r="L60" s="225">
        <v>1.4765645458971699</v>
      </c>
      <c r="M60" s="223">
        <v>41.8037680612833</v>
      </c>
      <c r="N60" s="225">
        <v>2.5692028378721901</v>
      </c>
      <c r="O60" s="223">
        <v>36.850349478195</v>
      </c>
      <c r="P60" s="225">
        <v>7.9884617569019003</v>
      </c>
      <c r="Q60" s="223">
        <v>42.865361449806898</v>
      </c>
      <c r="R60" s="225">
        <v>4.92179882628235</v>
      </c>
      <c r="S60" s="223">
        <v>40.897297286025498</v>
      </c>
      <c r="T60" s="225">
        <v>2.66996245277288</v>
      </c>
      <c r="U60" s="223">
        <v>4.0469478078305601</v>
      </c>
      <c r="V60" s="225">
        <v>8.8076524694090903</v>
      </c>
      <c r="W60" s="223">
        <v>67.248155922946793</v>
      </c>
      <c r="X60" s="225">
        <v>2.8093297954368199</v>
      </c>
      <c r="Y60" s="223">
        <v>60.394190482922298</v>
      </c>
      <c r="Z60" s="225">
        <v>7.6711417973221296</v>
      </c>
      <c r="AA60" s="223">
        <v>68.456101996269396</v>
      </c>
      <c r="AB60" s="225">
        <v>4.2541725911996799</v>
      </c>
      <c r="AC60" s="223">
        <v>68.164540673331203</v>
      </c>
      <c r="AD60" s="225">
        <v>3.4117986123606099</v>
      </c>
      <c r="AE60" s="223">
        <v>7.7703501904088599</v>
      </c>
      <c r="AF60" s="225">
        <v>7.3818652165550196</v>
      </c>
      <c r="AG60" s="223">
        <v>80.420163542326506</v>
      </c>
      <c r="AH60" s="225">
        <v>2.0645928489957299</v>
      </c>
      <c r="AI60" s="223">
        <v>77.815161763487097</v>
      </c>
      <c r="AJ60" s="225">
        <v>3.4372871710702499</v>
      </c>
      <c r="AK60" s="223">
        <v>81.846425877334298</v>
      </c>
      <c r="AL60" s="225">
        <v>3.3639220681858899</v>
      </c>
      <c r="AM60" s="223">
        <v>80.403583395230996</v>
      </c>
      <c r="AN60" s="225">
        <v>3.31872722757744</v>
      </c>
      <c r="AO60" s="223">
        <v>2.58842163174387</v>
      </c>
      <c r="AP60" s="225">
        <v>3.87841057240722</v>
      </c>
      <c r="AQ60" s="223">
        <v>81.305312010375303</v>
      </c>
      <c r="AR60" s="225">
        <v>1.29540676002485</v>
      </c>
      <c r="AS60" s="223">
        <v>80.837176099237993</v>
      </c>
      <c r="AT60" s="225">
        <v>5.9857027444695499</v>
      </c>
      <c r="AU60" s="223">
        <v>81.715465609369403</v>
      </c>
      <c r="AV60" s="225">
        <v>3.7047302540467801</v>
      </c>
      <c r="AW60" s="223">
        <v>80.971461905763903</v>
      </c>
      <c r="AX60" s="225">
        <v>2.7194965386171699</v>
      </c>
      <c r="AY60" s="223">
        <v>0.13428580652590899</v>
      </c>
      <c r="AZ60" s="225">
        <v>8.1802597853703691</v>
      </c>
      <c r="BA60" s="223">
        <v>57.843435280131999</v>
      </c>
      <c r="BB60" s="225">
        <v>2.1137562854339298</v>
      </c>
      <c r="BC60" s="223">
        <v>63.938472348217402</v>
      </c>
      <c r="BD60" s="225">
        <v>7.0399212146081904</v>
      </c>
      <c r="BE60" s="223">
        <v>62.376451817015003</v>
      </c>
      <c r="BF60" s="225">
        <v>4.3828979327501898</v>
      </c>
      <c r="BG60" s="223">
        <v>53.849352655603198</v>
      </c>
      <c r="BH60" s="225">
        <v>3.27310776047314</v>
      </c>
      <c r="BI60" s="223">
        <v>-10.089119692614201</v>
      </c>
      <c r="BJ60" s="225">
        <v>8.7713989836818893</v>
      </c>
      <c r="BK60" s="104"/>
      <c r="BL60" s="104"/>
      <c r="BM60" s="104"/>
      <c r="BN60" s="104"/>
      <c r="BO60" s="104"/>
      <c r="BP60" s="104"/>
      <c r="BQ60" s="104"/>
      <c r="BR60" s="104"/>
      <c r="BS60" s="104"/>
      <c r="BT60" s="104"/>
      <c r="BU60" s="104"/>
      <c r="BV60" s="104"/>
      <c r="BW60" s="104"/>
      <c r="BX60" s="104"/>
      <c r="BY60" s="104"/>
      <c r="BZ60" s="104"/>
      <c r="CA60" s="104"/>
      <c r="CB60" s="104"/>
      <c r="CC60" s="104"/>
      <c r="CD60" s="104"/>
      <c r="CE60" s="104"/>
      <c r="CF60" s="104"/>
      <c r="CG60" s="104"/>
      <c r="CH60" s="255"/>
    </row>
    <row r="61" spans="1:86" ht="13" customHeight="1" x14ac:dyDescent="0.25">
      <c r="A61" s="26" t="s">
        <v>440</v>
      </c>
      <c r="B61" s="184">
        <v>2</v>
      </c>
      <c r="C61" s="223">
        <v>88.876284308088401</v>
      </c>
      <c r="D61" s="225">
        <v>0.70641983598828295</v>
      </c>
      <c r="E61" s="223">
        <v>90.992492782101706</v>
      </c>
      <c r="F61" s="225">
        <v>1.1766662514526001</v>
      </c>
      <c r="G61" s="223">
        <v>89.582675656104499</v>
      </c>
      <c r="H61" s="225">
        <v>1.41186538343094</v>
      </c>
      <c r="I61" s="223">
        <v>87.716621898193296</v>
      </c>
      <c r="J61" s="225">
        <v>0.87424959545586101</v>
      </c>
      <c r="K61" s="223">
        <v>-3.2758708839084698</v>
      </c>
      <c r="L61" s="225">
        <v>1.4036971041886901</v>
      </c>
      <c r="M61" s="223">
        <v>80.391632255447504</v>
      </c>
      <c r="N61" s="225">
        <v>0.90368530646171097</v>
      </c>
      <c r="O61" s="223">
        <v>81.641598608442393</v>
      </c>
      <c r="P61" s="225">
        <v>1.5917384500993501</v>
      </c>
      <c r="Q61" s="223">
        <v>79.0060814327597</v>
      </c>
      <c r="R61" s="225">
        <v>2.0901993881552601</v>
      </c>
      <c r="S61" s="223">
        <v>80.108488764996693</v>
      </c>
      <c r="T61" s="225">
        <v>1.2342327283011001</v>
      </c>
      <c r="U61" s="223">
        <v>-1.53310984344569</v>
      </c>
      <c r="V61" s="225">
        <v>2.0807955804001699</v>
      </c>
      <c r="W61" s="223">
        <v>85.428677676211294</v>
      </c>
      <c r="X61" s="225">
        <v>0.76525653723657605</v>
      </c>
      <c r="Y61" s="223">
        <v>86.512134004797105</v>
      </c>
      <c r="Z61" s="225">
        <v>1.20803006605869</v>
      </c>
      <c r="AA61" s="223">
        <v>87.233492499253302</v>
      </c>
      <c r="AB61" s="225">
        <v>1.64936957473624</v>
      </c>
      <c r="AC61" s="223">
        <v>84.162847485779295</v>
      </c>
      <c r="AD61" s="225">
        <v>1.1062185493588801</v>
      </c>
      <c r="AE61" s="223">
        <v>-2.34928651901782</v>
      </c>
      <c r="AF61" s="225">
        <v>1.48113439096044</v>
      </c>
      <c r="AG61" s="223">
        <v>84.710594295954806</v>
      </c>
      <c r="AH61" s="225">
        <v>0.76854836205722199</v>
      </c>
      <c r="AI61" s="223">
        <v>85.813370686400205</v>
      </c>
      <c r="AJ61" s="225">
        <v>1.42418157282314</v>
      </c>
      <c r="AK61" s="223">
        <v>85.675820383973203</v>
      </c>
      <c r="AL61" s="225">
        <v>1.6548965948785399</v>
      </c>
      <c r="AM61" s="223">
        <v>84.113748838835605</v>
      </c>
      <c r="AN61" s="225">
        <v>1.0839790930520701</v>
      </c>
      <c r="AO61" s="223">
        <v>-1.6996218475646101</v>
      </c>
      <c r="AP61" s="225">
        <v>1.59730690480718</v>
      </c>
      <c r="AQ61" s="223">
        <v>88.031123317127793</v>
      </c>
      <c r="AR61" s="225">
        <v>0.68906154423460997</v>
      </c>
      <c r="AS61" s="223">
        <v>89.659048773701301</v>
      </c>
      <c r="AT61" s="225">
        <v>1.35071870722809</v>
      </c>
      <c r="AU61" s="223">
        <v>88.554982540351901</v>
      </c>
      <c r="AV61" s="225">
        <v>1.5658582631900599</v>
      </c>
      <c r="AW61" s="223">
        <v>86.973739656894907</v>
      </c>
      <c r="AX61" s="225">
        <v>0.89208806162436105</v>
      </c>
      <c r="AY61" s="223">
        <v>-2.6853091168064198</v>
      </c>
      <c r="AZ61" s="225">
        <v>1.5716421464254999</v>
      </c>
      <c r="BA61" s="223">
        <v>83.447103245255704</v>
      </c>
      <c r="BB61" s="225">
        <v>0.900004966422153</v>
      </c>
      <c r="BC61" s="223">
        <v>83.960486428603502</v>
      </c>
      <c r="BD61" s="225">
        <v>1.48675029885761</v>
      </c>
      <c r="BE61" s="223">
        <v>83.403626039258299</v>
      </c>
      <c r="BF61" s="225">
        <v>1.6520724861340499</v>
      </c>
      <c r="BG61" s="223">
        <v>83.170078642420293</v>
      </c>
      <c r="BH61" s="225">
        <v>1.15034747173629</v>
      </c>
      <c r="BI61" s="223">
        <v>-0.79040778618318097</v>
      </c>
      <c r="BJ61" s="225">
        <v>1.61494697116585</v>
      </c>
      <c r="BK61" s="104"/>
      <c r="BL61" s="104"/>
      <c r="BM61" s="104"/>
      <c r="BN61" s="104"/>
      <c r="BO61" s="104"/>
      <c r="BP61" s="104"/>
      <c r="BQ61" s="104"/>
      <c r="BR61" s="104"/>
      <c r="BS61" s="104"/>
      <c r="BT61" s="104"/>
      <c r="BU61" s="104"/>
      <c r="BV61" s="104"/>
      <c r="BW61" s="104"/>
      <c r="BX61" s="104"/>
      <c r="BY61" s="104"/>
      <c r="BZ61" s="104"/>
      <c r="CA61" s="104"/>
      <c r="CB61" s="104"/>
      <c r="CC61" s="104"/>
      <c r="CD61" s="104"/>
      <c r="CE61" s="104"/>
      <c r="CF61" s="104"/>
      <c r="CG61" s="104"/>
      <c r="CH61" s="255"/>
    </row>
    <row r="62" spans="1:86" ht="13" customHeight="1" x14ac:dyDescent="0.25">
      <c r="A62" s="26" t="s">
        <v>441</v>
      </c>
      <c r="B62" s="184">
        <v>2</v>
      </c>
      <c r="C62" s="223">
        <v>99.217229454518105</v>
      </c>
      <c r="D62" s="225">
        <v>0.17060950391899399</v>
      </c>
      <c r="E62" s="223">
        <v>98.857916077111895</v>
      </c>
      <c r="F62" s="225">
        <v>0.80456640099188304</v>
      </c>
      <c r="G62" s="223">
        <v>99.033993265757005</v>
      </c>
      <c r="H62" s="225">
        <v>0.54752791522462796</v>
      </c>
      <c r="I62" s="223">
        <v>99.271700483625494</v>
      </c>
      <c r="J62" s="225">
        <v>0.18035138496175901</v>
      </c>
      <c r="K62" s="223">
        <v>0.41378440651357101</v>
      </c>
      <c r="L62" s="225">
        <v>0.82023055661879696</v>
      </c>
      <c r="M62" s="223">
        <v>93.439713277678294</v>
      </c>
      <c r="N62" s="225">
        <v>0.53996303607181695</v>
      </c>
      <c r="O62" s="223">
        <v>91.510739758214896</v>
      </c>
      <c r="P62" s="225">
        <v>1.98041999277131</v>
      </c>
      <c r="Q62" s="223">
        <v>85.023030626774997</v>
      </c>
      <c r="R62" s="225">
        <v>2.9601055833147001</v>
      </c>
      <c r="S62" s="223">
        <v>94.682113749599395</v>
      </c>
      <c r="T62" s="225">
        <v>0.47054709963310798</v>
      </c>
      <c r="U62" s="223">
        <v>3.1713739913844399</v>
      </c>
      <c r="V62" s="225">
        <v>2.0096093346364698</v>
      </c>
      <c r="W62" s="223">
        <v>97.610009029199702</v>
      </c>
      <c r="X62" s="225">
        <v>0.34408292760862003</v>
      </c>
      <c r="Y62" s="223">
        <v>97.241961276341897</v>
      </c>
      <c r="Z62" s="225">
        <v>1.5208107487703</v>
      </c>
      <c r="AA62" s="223">
        <v>96.923931856131901</v>
      </c>
      <c r="AB62" s="225">
        <v>1.0299988834431</v>
      </c>
      <c r="AC62" s="223">
        <v>97.720132274198804</v>
      </c>
      <c r="AD62" s="225">
        <v>0.36305069412074298</v>
      </c>
      <c r="AE62" s="223">
        <v>0.47817099785696399</v>
      </c>
      <c r="AF62" s="225">
        <v>1.56592904043681</v>
      </c>
      <c r="AG62" s="223">
        <v>76.106752061253204</v>
      </c>
      <c r="AH62" s="225">
        <v>0.98129412105549896</v>
      </c>
      <c r="AI62" s="223">
        <v>73.9345919704583</v>
      </c>
      <c r="AJ62" s="225">
        <v>3.06605915586101</v>
      </c>
      <c r="AK62" s="223">
        <v>67.064583629705893</v>
      </c>
      <c r="AL62" s="225">
        <v>3.1444405275053602</v>
      </c>
      <c r="AM62" s="223">
        <v>77.384828572326299</v>
      </c>
      <c r="AN62" s="225">
        <v>1.04191796039267</v>
      </c>
      <c r="AO62" s="223">
        <v>3.4502366018679398</v>
      </c>
      <c r="AP62" s="225">
        <v>3.2967935066452001</v>
      </c>
      <c r="AQ62" s="223">
        <v>96.963998425401101</v>
      </c>
      <c r="AR62" s="225">
        <v>0.36384876180140202</v>
      </c>
      <c r="AS62" s="223">
        <v>97.210419164074807</v>
      </c>
      <c r="AT62" s="225">
        <v>1.02258334205631</v>
      </c>
      <c r="AU62" s="223">
        <v>97.725486510523695</v>
      </c>
      <c r="AV62" s="225">
        <v>0.83446834153284499</v>
      </c>
      <c r="AW62" s="223">
        <v>96.821484396191195</v>
      </c>
      <c r="AX62" s="225">
        <v>0.41281077518157799</v>
      </c>
      <c r="AY62" s="223">
        <v>-0.38893476788364001</v>
      </c>
      <c r="AZ62" s="225">
        <v>1.0772408061324801</v>
      </c>
      <c r="BA62" s="223">
        <v>95.973987027108507</v>
      </c>
      <c r="BB62" s="225">
        <v>0.40139844906782302</v>
      </c>
      <c r="BC62" s="223">
        <v>93.766997746848602</v>
      </c>
      <c r="BD62" s="225">
        <v>1.65289474957106</v>
      </c>
      <c r="BE62" s="223">
        <v>93.482666177555203</v>
      </c>
      <c r="BF62" s="225">
        <v>1.43800837450709</v>
      </c>
      <c r="BG62" s="223">
        <v>96.492550570114005</v>
      </c>
      <c r="BH62" s="225">
        <v>0.42675406890105599</v>
      </c>
      <c r="BI62" s="223">
        <v>2.72555282326547</v>
      </c>
      <c r="BJ62" s="225">
        <v>1.7562628386341801</v>
      </c>
      <c r="BK62" s="104"/>
      <c r="BL62" s="104"/>
      <c r="BM62" s="104"/>
      <c r="BN62" s="104"/>
      <c r="BO62" s="104"/>
      <c r="BP62" s="104"/>
      <c r="BQ62" s="104"/>
      <c r="BR62" s="104"/>
      <c r="BS62" s="104"/>
      <c r="BT62" s="104"/>
      <c r="BU62" s="104"/>
      <c r="BV62" s="104"/>
      <c r="BW62" s="104"/>
      <c r="BX62" s="104"/>
      <c r="BY62" s="104"/>
      <c r="BZ62" s="104"/>
      <c r="CA62" s="104"/>
      <c r="CB62" s="104"/>
      <c r="CC62" s="104"/>
      <c r="CD62" s="104"/>
      <c r="CE62" s="104"/>
      <c r="CF62" s="104"/>
      <c r="CG62" s="104"/>
      <c r="CH62" s="255"/>
    </row>
    <row r="63" spans="1:86" ht="13" customHeight="1" x14ac:dyDescent="0.25">
      <c r="A63" s="211" t="s">
        <v>442</v>
      </c>
      <c r="B63" s="185">
        <v>2</v>
      </c>
      <c r="C63" s="224">
        <v>80.666798397193503</v>
      </c>
      <c r="D63" s="226">
        <v>0.209049102155871</v>
      </c>
      <c r="E63" s="224">
        <v>78.792719704927606</v>
      </c>
      <c r="F63" s="226">
        <v>0.47714258922955399</v>
      </c>
      <c r="G63" s="224">
        <v>79.949126316652894</v>
      </c>
      <c r="H63" s="226">
        <v>0.49919150575557403</v>
      </c>
      <c r="I63" s="224">
        <v>80.658164599426996</v>
      </c>
      <c r="J63" s="226">
        <v>0.24776769731430601</v>
      </c>
      <c r="K63" s="224">
        <v>1.86544489449939</v>
      </c>
      <c r="L63" s="226">
        <v>0.52326498300797197</v>
      </c>
      <c r="M63" s="224">
        <v>49.765373347621598</v>
      </c>
      <c r="N63" s="226">
        <v>0.29044881880545098</v>
      </c>
      <c r="O63" s="224">
        <v>45.153856567754403</v>
      </c>
      <c r="P63" s="226">
        <v>0.670258174701861</v>
      </c>
      <c r="Q63" s="224">
        <v>47.4727304481519</v>
      </c>
      <c r="R63" s="226">
        <v>0.665080300997683</v>
      </c>
      <c r="S63" s="224">
        <v>51.112492045617401</v>
      </c>
      <c r="T63" s="226">
        <v>0.33611782956661901</v>
      </c>
      <c r="U63" s="224">
        <v>5.95863547786296</v>
      </c>
      <c r="V63" s="226">
        <v>0.73937348507259204</v>
      </c>
      <c r="W63" s="224">
        <v>56.036150336803402</v>
      </c>
      <c r="X63" s="226">
        <v>0.27560409473366998</v>
      </c>
      <c r="Y63" s="224">
        <v>52.175983485861998</v>
      </c>
      <c r="Z63" s="226">
        <v>0.65134110504855802</v>
      </c>
      <c r="AA63" s="224">
        <v>53.007699479863099</v>
      </c>
      <c r="AB63" s="226">
        <v>0.65270510922939096</v>
      </c>
      <c r="AC63" s="224">
        <v>57.043596297041503</v>
      </c>
      <c r="AD63" s="226">
        <v>0.33494386756848799</v>
      </c>
      <c r="AE63" s="224">
        <v>4.8676128111794998</v>
      </c>
      <c r="AF63" s="226">
        <v>0.70318087549367103</v>
      </c>
      <c r="AG63" s="224">
        <v>69.2309779902873</v>
      </c>
      <c r="AH63" s="226">
        <v>0.24585799340092501</v>
      </c>
      <c r="AI63" s="224">
        <v>55.884531323102898</v>
      </c>
      <c r="AJ63" s="226">
        <v>0.580821056172804</v>
      </c>
      <c r="AK63" s="224">
        <v>65.312170324169898</v>
      </c>
      <c r="AL63" s="226">
        <v>0.59280541583726298</v>
      </c>
      <c r="AM63" s="224">
        <v>73.343600422636399</v>
      </c>
      <c r="AN63" s="226">
        <v>0.29738727098865397</v>
      </c>
      <c r="AO63" s="224">
        <v>17.459069099533501</v>
      </c>
      <c r="AP63" s="226">
        <v>0.63338605567434203</v>
      </c>
      <c r="AQ63" s="224">
        <v>74.503339766976197</v>
      </c>
      <c r="AR63" s="226">
        <v>0.22276118542300499</v>
      </c>
      <c r="AS63" s="224">
        <v>68.208075206857401</v>
      </c>
      <c r="AT63" s="226">
        <v>0.59043722938157805</v>
      </c>
      <c r="AU63" s="224">
        <v>72.067972103068996</v>
      </c>
      <c r="AV63" s="226">
        <v>0.557664240904021</v>
      </c>
      <c r="AW63" s="224">
        <v>76.568021982638001</v>
      </c>
      <c r="AX63" s="226">
        <v>0.28047012687999001</v>
      </c>
      <c r="AY63" s="224">
        <v>8.3599467757805392</v>
      </c>
      <c r="AZ63" s="226">
        <v>0.66841454475384499</v>
      </c>
      <c r="BA63" s="224">
        <v>48.376755955378599</v>
      </c>
      <c r="BB63" s="226">
        <v>0.26300482315379298</v>
      </c>
      <c r="BC63" s="224">
        <v>45.471549810360003</v>
      </c>
      <c r="BD63" s="226">
        <v>0.61921449764733005</v>
      </c>
      <c r="BE63" s="224">
        <v>47.798644098948699</v>
      </c>
      <c r="BF63" s="226">
        <v>0.61509687641761501</v>
      </c>
      <c r="BG63" s="224">
        <v>48.623388293277998</v>
      </c>
      <c r="BH63" s="226">
        <v>0.31942819287859298</v>
      </c>
      <c r="BI63" s="224">
        <v>3.1518384829180102</v>
      </c>
      <c r="BJ63" s="226">
        <v>0.69820339204522996</v>
      </c>
      <c r="BK63" s="104"/>
      <c r="BL63" s="104"/>
      <c r="BM63" s="104"/>
      <c r="BN63" s="104"/>
      <c r="BO63" s="104"/>
      <c r="BP63" s="104"/>
      <c r="BQ63" s="104"/>
      <c r="BR63" s="104"/>
      <c r="BS63" s="104"/>
      <c r="BT63" s="104"/>
      <c r="BU63" s="104"/>
      <c r="BV63" s="104"/>
      <c r="BW63" s="104"/>
      <c r="BX63" s="104"/>
      <c r="BY63" s="104"/>
      <c r="BZ63" s="104"/>
      <c r="CA63" s="104"/>
      <c r="CB63" s="104"/>
      <c r="CC63" s="104"/>
      <c r="CD63" s="104"/>
      <c r="CE63" s="104"/>
      <c r="CF63" s="104"/>
      <c r="CG63" s="104"/>
      <c r="CH63" s="255"/>
    </row>
    <row r="64" spans="1:86" ht="13" customHeight="1" x14ac:dyDescent="0.25">
      <c r="A64" s="212" t="s">
        <v>443</v>
      </c>
      <c r="B64" s="186">
        <v>2</v>
      </c>
      <c r="C64" s="245">
        <v>74.167214489195104</v>
      </c>
      <c r="D64" s="248">
        <v>0.35562955441850902</v>
      </c>
      <c r="E64" s="245">
        <v>71.597039776485602</v>
      </c>
      <c r="F64" s="248">
        <v>0.95051643885354498</v>
      </c>
      <c r="G64" s="245">
        <v>73.880846252347396</v>
      </c>
      <c r="H64" s="248">
        <v>0.85525002408406403</v>
      </c>
      <c r="I64" s="245">
        <v>73.823700769100398</v>
      </c>
      <c r="J64" s="248">
        <v>0.43125565388590598</v>
      </c>
      <c r="K64" s="245">
        <v>2.22666099261484</v>
      </c>
      <c r="L64" s="248">
        <v>1.0699233610609</v>
      </c>
      <c r="M64" s="245">
        <v>44.838346696109298</v>
      </c>
      <c r="N64" s="248">
        <v>0.41516230054914499</v>
      </c>
      <c r="O64" s="245">
        <v>41.753301376563698</v>
      </c>
      <c r="P64" s="248">
        <v>0.918893014768011</v>
      </c>
      <c r="Q64" s="245">
        <v>42.989354018292602</v>
      </c>
      <c r="R64" s="248">
        <v>1.0104545568511201</v>
      </c>
      <c r="S64" s="245">
        <v>45.575903927474002</v>
      </c>
      <c r="T64" s="248">
        <v>0.47839662826073398</v>
      </c>
      <c r="U64" s="245">
        <v>3.8226025509102701</v>
      </c>
      <c r="V64" s="248">
        <v>1.0109909766288301</v>
      </c>
      <c r="W64" s="245">
        <v>50.662032274615399</v>
      </c>
      <c r="X64" s="248">
        <v>0.39162516252295998</v>
      </c>
      <c r="Y64" s="245">
        <v>45.015506378781801</v>
      </c>
      <c r="Z64" s="248">
        <v>1.1269896249895099</v>
      </c>
      <c r="AA64" s="245">
        <v>48.2305193189923</v>
      </c>
      <c r="AB64" s="248">
        <v>0.944015484300888</v>
      </c>
      <c r="AC64" s="245">
        <v>51.374325407077798</v>
      </c>
      <c r="AD64" s="248">
        <v>0.42885853006848801</v>
      </c>
      <c r="AE64" s="245">
        <v>6.3588190282959296</v>
      </c>
      <c r="AF64" s="248">
        <v>1.19134722051657</v>
      </c>
      <c r="AG64" s="245">
        <v>65.586348720235094</v>
      </c>
      <c r="AH64" s="248">
        <v>0.373691913044502</v>
      </c>
      <c r="AI64" s="245">
        <v>49.132954889222802</v>
      </c>
      <c r="AJ64" s="248">
        <v>0.98301597623805204</v>
      </c>
      <c r="AK64" s="245">
        <v>60.131192538700098</v>
      </c>
      <c r="AL64" s="248">
        <v>0.96586258474201503</v>
      </c>
      <c r="AM64" s="245">
        <v>70.3726731369199</v>
      </c>
      <c r="AN64" s="248">
        <v>0.44474141096490599</v>
      </c>
      <c r="AO64" s="245">
        <v>21.239718247697098</v>
      </c>
      <c r="AP64" s="248">
        <v>1.0888604033621401</v>
      </c>
      <c r="AQ64" s="245">
        <v>73.3207224771554</v>
      </c>
      <c r="AR64" s="248">
        <v>0.33291885088003298</v>
      </c>
      <c r="AS64" s="245">
        <v>64.307246467115405</v>
      </c>
      <c r="AT64" s="248">
        <v>1.0346897110226301</v>
      </c>
      <c r="AU64" s="245">
        <v>71.195621236180401</v>
      </c>
      <c r="AV64" s="248">
        <v>0.81552606366574398</v>
      </c>
      <c r="AW64" s="245">
        <v>75.671161285403599</v>
      </c>
      <c r="AX64" s="248">
        <v>0.41544764874233497</v>
      </c>
      <c r="AY64" s="245">
        <v>11.363914818288199</v>
      </c>
      <c r="AZ64" s="248">
        <v>1.12439425149866</v>
      </c>
      <c r="BA64" s="245">
        <v>41.310337764443503</v>
      </c>
      <c r="BB64" s="248">
        <v>0.38114402780162399</v>
      </c>
      <c r="BC64" s="245">
        <v>39.394950678148398</v>
      </c>
      <c r="BD64" s="248">
        <v>0.84874213101155105</v>
      </c>
      <c r="BE64" s="245">
        <v>42.716025534298403</v>
      </c>
      <c r="BF64" s="248">
        <v>0.90144892272380905</v>
      </c>
      <c r="BG64" s="245">
        <v>40.834325108379097</v>
      </c>
      <c r="BH64" s="248">
        <v>0.43276937049023101</v>
      </c>
      <c r="BI64" s="245">
        <v>1.4393744302306799</v>
      </c>
      <c r="BJ64" s="248">
        <v>0.93290707336447798</v>
      </c>
      <c r="BK64" s="104"/>
      <c r="BL64" s="104"/>
      <c r="BM64" s="104"/>
      <c r="BN64" s="104"/>
      <c r="BO64" s="104"/>
      <c r="BP64" s="104"/>
      <c r="BQ64" s="104"/>
      <c r="BR64" s="104"/>
      <c r="BS64" s="104"/>
      <c r="BT64" s="104"/>
      <c r="BU64" s="104"/>
      <c r="BV64" s="104"/>
      <c r="BW64" s="104"/>
      <c r="BX64" s="104"/>
      <c r="BY64" s="104"/>
      <c r="BZ64" s="104"/>
      <c r="CA64" s="104"/>
      <c r="CB64" s="104"/>
      <c r="CC64" s="104"/>
      <c r="CD64" s="104"/>
      <c r="CE64" s="104"/>
      <c r="CF64" s="104"/>
      <c r="CG64" s="104"/>
      <c r="CH64" s="255"/>
    </row>
    <row r="65" spans="1:86" ht="13" customHeight="1" x14ac:dyDescent="0.25">
      <c r="A65" s="213" t="s">
        <v>444</v>
      </c>
      <c r="B65" s="187">
        <v>2</v>
      </c>
      <c r="C65" s="246">
        <v>86.505104590489694</v>
      </c>
      <c r="D65" s="249">
        <v>0.13036629655464399</v>
      </c>
      <c r="E65" s="246">
        <v>85.090069035081399</v>
      </c>
      <c r="F65" s="249">
        <v>0.29747989880648101</v>
      </c>
      <c r="G65" s="246">
        <v>85.920074916796295</v>
      </c>
      <c r="H65" s="249">
        <v>0.31491434592145701</v>
      </c>
      <c r="I65" s="246">
        <v>86.735166056384998</v>
      </c>
      <c r="J65" s="249">
        <v>0.156075170944208</v>
      </c>
      <c r="K65" s="246">
        <v>1.64509702130359</v>
      </c>
      <c r="L65" s="249">
        <v>0.327681181648461</v>
      </c>
      <c r="M65" s="246">
        <v>60.632976957345598</v>
      </c>
      <c r="N65" s="249">
        <v>0.19517741364737301</v>
      </c>
      <c r="O65" s="246">
        <v>56.5494458481122</v>
      </c>
      <c r="P65" s="249">
        <v>0.44280000741592201</v>
      </c>
      <c r="Q65" s="246">
        <v>58.655048980421697</v>
      </c>
      <c r="R65" s="249">
        <v>0.450940818632805</v>
      </c>
      <c r="S65" s="246">
        <v>61.945146408164497</v>
      </c>
      <c r="T65" s="249">
        <v>0.22833563661796599</v>
      </c>
      <c r="U65" s="246">
        <v>5.3957005600523704</v>
      </c>
      <c r="V65" s="249">
        <v>0.48883663976851999</v>
      </c>
      <c r="W65" s="246">
        <v>68.765595801958597</v>
      </c>
      <c r="X65" s="249">
        <v>0.18013469030891399</v>
      </c>
      <c r="Y65" s="246">
        <v>65.846789748955601</v>
      </c>
      <c r="Z65" s="249">
        <v>0.42228862096032299</v>
      </c>
      <c r="AA65" s="246">
        <v>66.367981625742701</v>
      </c>
      <c r="AB65" s="249">
        <v>0.42820952226970199</v>
      </c>
      <c r="AC65" s="246">
        <v>69.773542085068499</v>
      </c>
      <c r="AD65" s="249">
        <v>0.21754108842616299</v>
      </c>
      <c r="AE65" s="246">
        <v>3.9267523361129699</v>
      </c>
      <c r="AF65" s="249">
        <v>0.45830925314711002</v>
      </c>
      <c r="AG65" s="246">
        <v>74.299095270292099</v>
      </c>
      <c r="AH65" s="249">
        <v>0.16701297807989601</v>
      </c>
      <c r="AI65" s="246">
        <v>63.238677275435997</v>
      </c>
      <c r="AJ65" s="249">
        <v>0.41796608356815601</v>
      </c>
      <c r="AK65" s="246">
        <v>71.360126501878597</v>
      </c>
      <c r="AL65" s="249">
        <v>0.410766946726625</v>
      </c>
      <c r="AM65" s="246">
        <v>77.768621841115703</v>
      </c>
      <c r="AN65" s="249">
        <v>0.19869799180044401</v>
      </c>
      <c r="AO65" s="246">
        <v>14.5299445656798</v>
      </c>
      <c r="AP65" s="249">
        <v>0.45321481101102001</v>
      </c>
      <c r="AQ65" s="246">
        <v>81.1726096436837</v>
      </c>
      <c r="AR65" s="249">
        <v>0.144089778013721</v>
      </c>
      <c r="AS65" s="246">
        <v>76.362240021172894</v>
      </c>
      <c r="AT65" s="249">
        <v>0.37813070018550798</v>
      </c>
      <c r="AU65" s="246">
        <v>79.441107877957904</v>
      </c>
      <c r="AV65" s="249">
        <v>0.36027982716798501</v>
      </c>
      <c r="AW65" s="246">
        <v>82.8310715867689</v>
      </c>
      <c r="AX65" s="249">
        <v>0.177775364945646</v>
      </c>
      <c r="AY65" s="246">
        <v>6.4688315655959903</v>
      </c>
      <c r="AZ65" s="249">
        <v>0.42193042545797399</v>
      </c>
      <c r="BA65" s="246">
        <v>61.9529420546531</v>
      </c>
      <c r="BB65" s="249">
        <v>0.180073178005969</v>
      </c>
      <c r="BC65" s="246">
        <v>59.230589153110998</v>
      </c>
      <c r="BD65" s="249">
        <v>0.41461716045754099</v>
      </c>
      <c r="BE65" s="246">
        <v>61.189866570516202</v>
      </c>
      <c r="BF65" s="249">
        <v>0.41762399716883702</v>
      </c>
      <c r="BG65" s="246">
        <v>62.448706180966603</v>
      </c>
      <c r="BH65" s="249">
        <v>0.21936456894439799</v>
      </c>
      <c r="BI65" s="246">
        <v>3.2181170278556199</v>
      </c>
      <c r="BJ65" s="249">
        <v>0.46693862887219401</v>
      </c>
      <c r="BK65" s="104"/>
      <c r="BL65" s="104"/>
      <c r="BM65" s="104"/>
      <c r="BN65" s="104"/>
      <c r="BO65" s="104"/>
      <c r="BP65" s="104"/>
      <c r="BQ65" s="104"/>
      <c r="BR65" s="104"/>
      <c r="BS65" s="104"/>
      <c r="BT65" s="104"/>
      <c r="BU65" s="104"/>
      <c r="BV65" s="104"/>
      <c r="BW65" s="104"/>
      <c r="BX65" s="104"/>
      <c r="BY65" s="104"/>
      <c r="BZ65" s="104"/>
      <c r="CA65" s="104"/>
      <c r="CB65" s="104"/>
      <c r="CC65" s="104"/>
      <c r="CD65" s="104"/>
      <c r="CE65" s="104"/>
      <c r="CF65" s="104"/>
      <c r="CG65" s="104"/>
      <c r="CH65" s="255"/>
    </row>
    <row r="66" spans="1:86" ht="13" customHeight="1" x14ac:dyDescent="0.25">
      <c r="A66" s="26" t="s">
        <v>445</v>
      </c>
      <c r="B66" s="184">
        <v>2</v>
      </c>
      <c r="C66" s="223">
        <v>83.149247848708896</v>
      </c>
      <c r="D66" s="225">
        <v>1.6092935061717999</v>
      </c>
      <c r="E66" s="223">
        <v>92.541291069195196</v>
      </c>
      <c r="F66" s="225">
        <v>2.3486616813977799</v>
      </c>
      <c r="G66" s="223">
        <v>82.183851629203204</v>
      </c>
      <c r="H66" s="225">
        <v>4.0829989749327504</v>
      </c>
      <c r="I66" s="223">
        <v>80.305575382798807</v>
      </c>
      <c r="J66" s="225">
        <v>2.0876308735048701</v>
      </c>
      <c r="K66" s="223">
        <v>-12.2357156863965</v>
      </c>
      <c r="L66" s="225">
        <v>3.4474646757208598</v>
      </c>
      <c r="M66" s="223">
        <v>44.768202956042202</v>
      </c>
      <c r="N66" s="225">
        <v>2.3584963049925198</v>
      </c>
      <c r="O66" s="223">
        <v>43.781003395146897</v>
      </c>
      <c r="P66" s="225">
        <v>5.8722893189745298</v>
      </c>
      <c r="Q66" s="223">
        <v>46.0635243424449</v>
      </c>
      <c r="R66" s="225">
        <v>3.24238912401084</v>
      </c>
      <c r="S66" s="223">
        <v>43.005957373675997</v>
      </c>
      <c r="T66" s="225">
        <v>2.7333288711119801</v>
      </c>
      <c r="U66" s="223">
        <v>-0.77504602147093504</v>
      </c>
      <c r="V66" s="225">
        <v>6.34762012436516</v>
      </c>
      <c r="W66" s="223">
        <v>48.364551664927198</v>
      </c>
      <c r="X66" s="225">
        <v>2.3851533395309201</v>
      </c>
      <c r="Y66" s="223">
        <v>56.3001716233872</v>
      </c>
      <c r="Z66" s="225">
        <v>5.7826158042721003</v>
      </c>
      <c r="AA66" s="223">
        <v>49.981125437616598</v>
      </c>
      <c r="AB66" s="225">
        <v>4.45301537320245</v>
      </c>
      <c r="AC66" s="223">
        <v>44.532239274335602</v>
      </c>
      <c r="AD66" s="225">
        <v>2.9796089195944999</v>
      </c>
      <c r="AE66" s="223">
        <v>-11.7679323490516</v>
      </c>
      <c r="AF66" s="225">
        <v>6.5102939374694104</v>
      </c>
      <c r="AG66" s="223">
        <v>73.413317215527201</v>
      </c>
      <c r="AH66" s="225">
        <v>2.3956197451530001</v>
      </c>
      <c r="AI66" s="223">
        <v>65.164542222018298</v>
      </c>
      <c r="AJ66" s="225">
        <v>5.1168852759086301</v>
      </c>
      <c r="AK66" s="223">
        <v>76.071880561186504</v>
      </c>
      <c r="AL66" s="225">
        <v>4.7378949147572103</v>
      </c>
      <c r="AM66" s="223">
        <v>76.692153304321593</v>
      </c>
      <c r="AN66" s="225">
        <v>2.8373679997481802</v>
      </c>
      <c r="AO66" s="223">
        <v>11.5276110823033</v>
      </c>
      <c r="AP66" s="225">
        <v>5.3882731884800696</v>
      </c>
      <c r="AQ66" s="223">
        <v>75.791124850109099</v>
      </c>
      <c r="AR66" s="225">
        <v>2.0898626529297801</v>
      </c>
      <c r="AS66" s="223">
        <v>70.832126392072993</v>
      </c>
      <c r="AT66" s="225">
        <v>4.7077995526789698</v>
      </c>
      <c r="AU66" s="223">
        <v>79.674356161490707</v>
      </c>
      <c r="AV66" s="225">
        <v>3.2357538515812201</v>
      </c>
      <c r="AW66" s="223">
        <v>75.4028779621718</v>
      </c>
      <c r="AX66" s="225">
        <v>2.58926989536522</v>
      </c>
      <c r="AY66" s="223">
        <v>4.57075157009879</v>
      </c>
      <c r="AZ66" s="225">
        <v>4.9623563634847203</v>
      </c>
      <c r="BA66" s="223">
        <v>43.902749121159701</v>
      </c>
      <c r="BB66" s="225">
        <v>2.63931205981913</v>
      </c>
      <c r="BC66" s="223">
        <v>48.8102142505168</v>
      </c>
      <c r="BD66" s="225">
        <v>4.1746208323740799</v>
      </c>
      <c r="BE66" s="223">
        <v>45.3105363238233</v>
      </c>
      <c r="BF66" s="225">
        <v>5.6448718530669799</v>
      </c>
      <c r="BG66" s="223">
        <v>39.176155436476897</v>
      </c>
      <c r="BH66" s="225">
        <v>2.9674681242124499</v>
      </c>
      <c r="BI66" s="223">
        <v>-9.6340588140398502</v>
      </c>
      <c r="BJ66" s="225">
        <v>4.8299269589407201</v>
      </c>
      <c r="BK66" s="104"/>
      <c r="BL66" s="104"/>
      <c r="BM66" s="104"/>
      <c r="BN66" s="104"/>
      <c r="BO66" s="104"/>
      <c r="BP66" s="104"/>
      <c r="BQ66" s="104"/>
      <c r="BR66" s="104"/>
      <c r="BS66" s="104"/>
      <c r="BT66" s="104"/>
      <c r="BU66" s="104"/>
      <c r="BV66" s="104"/>
      <c r="BW66" s="104"/>
      <c r="BX66" s="104"/>
      <c r="BY66" s="104"/>
      <c r="BZ66" s="104"/>
      <c r="CA66" s="104"/>
      <c r="CB66" s="104"/>
      <c r="CC66" s="104"/>
      <c r="CD66" s="104"/>
      <c r="CE66" s="104"/>
      <c r="CF66" s="104"/>
      <c r="CG66" s="104"/>
      <c r="CH66" s="255"/>
    </row>
    <row r="67" spans="1:86" ht="13" customHeight="1" x14ac:dyDescent="0.25">
      <c r="A67" s="26" t="s">
        <v>446</v>
      </c>
      <c r="B67" s="184">
        <v>2</v>
      </c>
      <c r="C67" s="223">
        <v>97.595062308793501</v>
      </c>
      <c r="D67" s="225">
        <v>0.72375511945891902</v>
      </c>
      <c r="E67" s="223">
        <v>98.985239574188299</v>
      </c>
      <c r="F67" s="225">
        <v>0.73691228019629096</v>
      </c>
      <c r="G67" s="223">
        <v>97.677814460322097</v>
      </c>
      <c r="H67" s="225">
        <v>1.3272354409790501</v>
      </c>
      <c r="I67" s="223">
        <v>97.192752132650497</v>
      </c>
      <c r="J67" s="225">
        <v>1.09426279591164</v>
      </c>
      <c r="K67" s="223">
        <v>-1.7924874415377701</v>
      </c>
      <c r="L67" s="225">
        <v>1.20830848926587</v>
      </c>
      <c r="M67" s="223">
        <v>74.346349008172695</v>
      </c>
      <c r="N67" s="225">
        <v>2.3692519412303401</v>
      </c>
      <c r="O67" s="223">
        <v>64.810738203844295</v>
      </c>
      <c r="P67" s="225">
        <v>4.6229547214728202</v>
      </c>
      <c r="Q67" s="223">
        <v>76.279996416908105</v>
      </c>
      <c r="R67" s="225">
        <v>3.9441772260610501</v>
      </c>
      <c r="S67" s="223">
        <v>76.621409954169707</v>
      </c>
      <c r="T67" s="225">
        <v>3.23731896065377</v>
      </c>
      <c r="U67" s="223">
        <v>11.810671750325501</v>
      </c>
      <c r="V67" s="225">
        <v>5.6561733580350104</v>
      </c>
      <c r="W67" s="223">
        <v>61.453183068198697</v>
      </c>
      <c r="X67" s="225">
        <v>1.8407938749824599</v>
      </c>
      <c r="Y67" s="223">
        <v>72.806897619982095</v>
      </c>
      <c r="Z67" s="225">
        <v>4.0455402431802296</v>
      </c>
      <c r="AA67" s="223">
        <v>56.645451204072003</v>
      </c>
      <c r="AB67" s="225">
        <v>4.3468081359698898</v>
      </c>
      <c r="AC67" s="223">
        <v>59.686812467446998</v>
      </c>
      <c r="AD67" s="225">
        <v>2.61138501990827</v>
      </c>
      <c r="AE67" s="223">
        <v>-13.120085152534999</v>
      </c>
      <c r="AF67" s="225">
        <v>4.7615586615277703</v>
      </c>
      <c r="AG67" s="223">
        <v>62.2703817865617</v>
      </c>
      <c r="AH67" s="225">
        <v>2.62264986344268</v>
      </c>
      <c r="AI67" s="223">
        <v>50.626047187188597</v>
      </c>
      <c r="AJ67" s="225">
        <v>5.5143772866273002</v>
      </c>
      <c r="AK67" s="223">
        <v>66.978527802210294</v>
      </c>
      <c r="AL67" s="225">
        <v>4.7392937302920002</v>
      </c>
      <c r="AM67" s="223">
        <v>64.515032081176898</v>
      </c>
      <c r="AN67" s="225">
        <v>3.0388067359573898</v>
      </c>
      <c r="AO67" s="223">
        <v>13.888984893988299</v>
      </c>
      <c r="AP67" s="225">
        <v>6.6876968569400397</v>
      </c>
      <c r="AQ67" s="223">
        <v>83.121521443857304</v>
      </c>
      <c r="AR67" s="225">
        <v>1.87218014975382</v>
      </c>
      <c r="AS67" s="223">
        <v>77.925543234112197</v>
      </c>
      <c r="AT67" s="225">
        <v>5.1692763299051396</v>
      </c>
      <c r="AU67" s="223">
        <v>84.035187979907903</v>
      </c>
      <c r="AV67" s="225">
        <v>3.5147881936758498</v>
      </c>
      <c r="AW67" s="223">
        <v>84.961401746726594</v>
      </c>
      <c r="AX67" s="225">
        <v>2.02123930887499</v>
      </c>
      <c r="AY67" s="223">
        <v>7.0358585126144204</v>
      </c>
      <c r="AZ67" s="225">
        <v>5.2083458725020497</v>
      </c>
      <c r="BA67" s="223">
        <v>47.554656087785403</v>
      </c>
      <c r="BB67" s="225">
        <v>2.7833287285602299</v>
      </c>
      <c r="BC67" s="223">
        <v>64.615116934187199</v>
      </c>
      <c r="BD67" s="225">
        <v>5.4643396205350498</v>
      </c>
      <c r="BE67" s="223">
        <v>49.720992940819301</v>
      </c>
      <c r="BF67" s="225">
        <v>5.69747357804905</v>
      </c>
      <c r="BG67" s="223">
        <v>40.2055914468434</v>
      </c>
      <c r="BH67" s="225">
        <v>3.4057747795023001</v>
      </c>
      <c r="BI67" s="223">
        <v>-24.409525487343799</v>
      </c>
      <c r="BJ67" s="225">
        <v>6.21889607600668</v>
      </c>
      <c r="BK67" s="104"/>
      <c r="BL67" s="104"/>
      <c r="BM67" s="104"/>
      <c r="BN67" s="104"/>
      <c r="BO67" s="104"/>
      <c r="BP67" s="104"/>
      <c r="BQ67" s="104"/>
      <c r="BR67" s="104"/>
      <c r="BS67" s="104"/>
      <c r="BT67" s="104"/>
      <c r="BU67" s="104"/>
      <c r="BV67" s="104"/>
      <c r="BW67" s="104"/>
      <c r="BX67" s="104"/>
      <c r="BY67" s="104"/>
      <c r="BZ67" s="104"/>
      <c r="CA67" s="104"/>
      <c r="CB67" s="104"/>
      <c r="CC67" s="104"/>
      <c r="CD67" s="104"/>
      <c r="CE67" s="104"/>
      <c r="CF67" s="104"/>
      <c r="CG67" s="104"/>
      <c r="CH67" s="255"/>
    </row>
    <row r="68" spans="1:86" ht="13" customHeight="1" x14ac:dyDescent="0.25">
      <c r="A68" s="26" t="s">
        <v>447</v>
      </c>
      <c r="B68" s="184">
        <v>2</v>
      </c>
      <c r="C68" s="223">
        <v>94.641322877356799</v>
      </c>
      <c r="D68" s="225">
        <v>0.93774608612434696</v>
      </c>
      <c r="E68" s="223">
        <v>96.555642790462301</v>
      </c>
      <c r="F68" s="225">
        <v>1.4722885498909</v>
      </c>
      <c r="G68" s="223">
        <v>93.626044921924503</v>
      </c>
      <c r="H68" s="225">
        <v>2.3679875414683198</v>
      </c>
      <c r="I68" s="223">
        <v>93.897237399039696</v>
      </c>
      <c r="J68" s="225">
        <v>1.20404791693891</v>
      </c>
      <c r="K68" s="223">
        <v>-2.6584053914225998</v>
      </c>
      <c r="L68" s="225">
        <v>1.64844631944979</v>
      </c>
      <c r="M68" s="223">
        <v>66.241421180932903</v>
      </c>
      <c r="N68" s="225">
        <v>2.83997334575511</v>
      </c>
      <c r="O68" s="223">
        <v>54.922861170329497</v>
      </c>
      <c r="P68" s="225">
        <v>4.8362141407054597</v>
      </c>
      <c r="Q68" s="223">
        <v>72.171702788296002</v>
      </c>
      <c r="R68" s="225">
        <v>4.5884845284476103</v>
      </c>
      <c r="S68" s="223">
        <v>67.448367478229898</v>
      </c>
      <c r="T68" s="225">
        <v>3.3944848276430699</v>
      </c>
      <c r="U68" s="223">
        <v>12.5255063079004</v>
      </c>
      <c r="V68" s="225">
        <v>5.2259169444364</v>
      </c>
      <c r="W68" s="223">
        <v>59.177240714199499</v>
      </c>
      <c r="X68" s="225">
        <v>2.0116497899360199</v>
      </c>
      <c r="Y68" s="223">
        <v>56.383362074636402</v>
      </c>
      <c r="Z68" s="225">
        <v>4.1896798905497299</v>
      </c>
      <c r="AA68" s="223">
        <v>61.118290979086098</v>
      </c>
      <c r="AB68" s="225">
        <v>4.0051244557745997</v>
      </c>
      <c r="AC68" s="223">
        <v>59.237880633840597</v>
      </c>
      <c r="AD68" s="225">
        <v>2.74035527144706</v>
      </c>
      <c r="AE68" s="223">
        <v>2.8545185592042701</v>
      </c>
      <c r="AF68" s="225">
        <v>4.9102110643934704</v>
      </c>
      <c r="AG68" s="223">
        <v>80.347252451507998</v>
      </c>
      <c r="AH68" s="225">
        <v>2.0442086490176701</v>
      </c>
      <c r="AI68" s="223">
        <v>76.841059136060693</v>
      </c>
      <c r="AJ68" s="225">
        <v>3.72957420869907</v>
      </c>
      <c r="AK68" s="223">
        <v>81.574324306496706</v>
      </c>
      <c r="AL68" s="225">
        <v>4.4735824736138499</v>
      </c>
      <c r="AM68" s="223">
        <v>80.846948687552498</v>
      </c>
      <c r="AN68" s="225">
        <v>2.5895788796899599</v>
      </c>
      <c r="AO68" s="223">
        <v>4.00588955149186</v>
      </c>
      <c r="AP68" s="225">
        <v>4.21754092723382</v>
      </c>
      <c r="AQ68" s="223">
        <v>84.702477398430801</v>
      </c>
      <c r="AR68" s="225">
        <v>1.9882425358095499</v>
      </c>
      <c r="AS68" s="223">
        <v>87.3466379368802</v>
      </c>
      <c r="AT68" s="225">
        <v>3.2361638020007302</v>
      </c>
      <c r="AU68" s="223">
        <v>80.069464938202103</v>
      </c>
      <c r="AV68" s="225">
        <v>5.0476306453427098</v>
      </c>
      <c r="AW68" s="223">
        <v>84.619445792817004</v>
      </c>
      <c r="AX68" s="225">
        <v>2.79758294922858</v>
      </c>
      <c r="AY68" s="223">
        <v>-2.7271921440632001</v>
      </c>
      <c r="AZ68" s="225">
        <v>4.1786366507390698</v>
      </c>
      <c r="BA68" s="223">
        <v>62.115559632413301</v>
      </c>
      <c r="BB68" s="225">
        <v>1.7433739331700699</v>
      </c>
      <c r="BC68" s="223">
        <v>61.749338199367102</v>
      </c>
      <c r="BD68" s="225">
        <v>4.1829231456963702</v>
      </c>
      <c r="BE68" s="223">
        <v>59.599580686116703</v>
      </c>
      <c r="BF68" s="225">
        <v>6.0513067440535897</v>
      </c>
      <c r="BG68" s="223">
        <v>61.890832261734701</v>
      </c>
      <c r="BH68" s="225">
        <v>2.6389759573161302</v>
      </c>
      <c r="BI68" s="223">
        <v>0.14149406236769099</v>
      </c>
      <c r="BJ68" s="225">
        <v>4.9829227827931</v>
      </c>
      <c r="BK68" s="104"/>
      <c r="BL68" s="104"/>
      <c r="BM68" s="104"/>
      <c r="BN68" s="104"/>
      <c r="BO68" s="104"/>
      <c r="BP68" s="104"/>
      <c r="BQ68" s="104"/>
      <c r="BR68" s="104"/>
      <c r="BS68" s="104"/>
      <c r="BT68" s="104"/>
      <c r="BU68" s="104"/>
      <c r="BV68" s="104"/>
      <c r="BW68" s="104"/>
      <c r="BX68" s="104"/>
      <c r="BY68" s="104"/>
      <c r="BZ68" s="104"/>
      <c r="CA68" s="104"/>
      <c r="CB68" s="104"/>
      <c r="CC68" s="104"/>
      <c r="CD68" s="104"/>
      <c r="CE68" s="104"/>
      <c r="CF68" s="104"/>
      <c r="CG68" s="104"/>
      <c r="CH68" s="255"/>
    </row>
    <row r="69" spans="1:86" ht="13" customHeight="1" x14ac:dyDescent="0.25">
      <c r="A69" s="27" t="s">
        <v>448</v>
      </c>
      <c r="B69" s="200">
        <v>2</v>
      </c>
      <c r="C69" s="233">
        <v>67.161412488370402</v>
      </c>
      <c r="D69" s="234">
        <v>2.33780550730852</v>
      </c>
      <c r="E69" s="233">
        <v>63.738858911072597</v>
      </c>
      <c r="F69" s="234">
        <v>4.6121946411286103</v>
      </c>
      <c r="G69" s="233">
        <v>65.588852790433705</v>
      </c>
      <c r="H69" s="234">
        <v>4.9152277233136799</v>
      </c>
      <c r="I69" s="233">
        <v>69.014632759289299</v>
      </c>
      <c r="J69" s="234">
        <v>2.68546162892574</v>
      </c>
      <c r="K69" s="233">
        <v>5.27577384821672</v>
      </c>
      <c r="L69" s="234">
        <v>4.9695225224150104</v>
      </c>
      <c r="M69" s="233">
        <v>37.324011918836597</v>
      </c>
      <c r="N69" s="234">
        <v>2.4237089556861098</v>
      </c>
      <c r="O69" s="233">
        <v>35.587581028520603</v>
      </c>
      <c r="P69" s="234">
        <v>4.4450604507455997</v>
      </c>
      <c r="Q69" s="233">
        <v>35.277863468798799</v>
      </c>
      <c r="R69" s="234">
        <v>4.7233545633756799</v>
      </c>
      <c r="S69" s="233">
        <v>38.194233933511903</v>
      </c>
      <c r="T69" s="234">
        <v>3.3693345246450499</v>
      </c>
      <c r="U69" s="233">
        <v>2.6066529049913001</v>
      </c>
      <c r="V69" s="234">
        <v>6.3144281415901702</v>
      </c>
      <c r="W69" s="233">
        <v>34.504304263665702</v>
      </c>
      <c r="X69" s="234">
        <v>2.0122218595189101</v>
      </c>
      <c r="Y69" s="233">
        <v>23.9486097196861</v>
      </c>
      <c r="Z69" s="234">
        <v>4.6403498460047201</v>
      </c>
      <c r="AA69" s="233">
        <v>29.338135376166399</v>
      </c>
      <c r="AB69" s="234">
        <v>4.5941987438314102</v>
      </c>
      <c r="AC69" s="233">
        <v>39.941677650335002</v>
      </c>
      <c r="AD69" s="234">
        <v>2.8552762132598701</v>
      </c>
      <c r="AE69" s="233">
        <v>15.9930679306489</v>
      </c>
      <c r="AF69" s="234">
        <v>5.3065212051187203</v>
      </c>
      <c r="AG69" s="233">
        <v>71.587019808263506</v>
      </c>
      <c r="AH69" s="234">
        <v>1.97485431201079</v>
      </c>
      <c r="AI69" s="233">
        <v>63.845767875010701</v>
      </c>
      <c r="AJ69" s="234">
        <v>4.0412712856035196</v>
      </c>
      <c r="AK69" s="233">
        <v>66.534947921635506</v>
      </c>
      <c r="AL69" s="234">
        <v>4.4930664648940404</v>
      </c>
      <c r="AM69" s="233">
        <v>76.287086999495401</v>
      </c>
      <c r="AN69" s="234">
        <v>2.4963604820009899</v>
      </c>
      <c r="AO69" s="233">
        <v>12.4413191244847</v>
      </c>
      <c r="AP69" s="234">
        <v>5.15964199430754</v>
      </c>
      <c r="AQ69" s="233">
        <v>63.261975040879697</v>
      </c>
      <c r="AR69" s="234">
        <v>1.99256635614719</v>
      </c>
      <c r="AS69" s="233">
        <v>61.545377597438801</v>
      </c>
      <c r="AT69" s="234">
        <v>4.1440642003331902</v>
      </c>
      <c r="AU69" s="233">
        <v>57.289163757876601</v>
      </c>
      <c r="AV69" s="234">
        <v>4.6373459525695404</v>
      </c>
      <c r="AW69" s="233">
        <v>66.0862677503725</v>
      </c>
      <c r="AX69" s="234">
        <v>3.0672854395879301</v>
      </c>
      <c r="AY69" s="233">
        <v>4.5408901529336703</v>
      </c>
      <c r="AZ69" s="234">
        <v>5.8520628945992801</v>
      </c>
      <c r="BA69" s="233">
        <v>14.957118924245099</v>
      </c>
      <c r="BB69" s="234">
        <v>1.6406824632861201</v>
      </c>
      <c r="BC69" s="233">
        <v>15.8240307686811</v>
      </c>
      <c r="BD69" s="234">
        <v>3.6751021672449098</v>
      </c>
      <c r="BE69" s="233">
        <v>14.0210147143213</v>
      </c>
      <c r="BF69" s="234">
        <v>3.0918958669942</v>
      </c>
      <c r="BG69" s="233">
        <v>14.912711490917999</v>
      </c>
      <c r="BH69" s="234">
        <v>2.4136636647378702</v>
      </c>
      <c r="BI69" s="233">
        <v>-0.91131927776316402</v>
      </c>
      <c r="BJ69" s="234">
        <v>4.7096114845001598</v>
      </c>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6"/>
    </row>
    <row r="70" spans="1:86" ht="13" customHeight="1" x14ac:dyDescent="0.25">
      <c r="A70" s="26"/>
      <c r="B70" s="188"/>
      <c r="C70" s="223" t="s">
        <v>2332</v>
      </c>
      <c r="D70" s="225" t="s">
        <v>2333</v>
      </c>
      <c r="E70" s="223" t="s">
        <v>2334</v>
      </c>
      <c r="F70" s="225" t="s">
        <v>2335</v>
      </c>
      <c r="G70" s="223" t="s">
        <v>2336</v>
      </c>
      <c r="H70" s="225" t="s">
        <v>2337</v>
      </c>
      <c r="I70" s="223" t="s">
        <v>2338</v>
      </c>
      <c r="J70" s="225" t="s">
        <v>2339</v>
      </c>
      <c r="K70" s="223" t="s">
        <v>2340</v>
      </c>
      <c r="L70" s="225" t="s">
        <v>2341</v>
      </c>
      <c r="M70" s="223" t="s">
        <v>2342</v>
      </c>
      <c r="N70" s="225" t="s">
        <v>2343</v>
      </c>
      <c r="O70" s="223" t="s">
        <v>2344</v>
      </c>
      <c r="P70" s="225" t="s">
        <v>2345</v>
      </c>
      <c r="Q70" s="223" t="s">
        <v>2346</v>
      </c>
      <c r="R70" s="225" t="s">
        <v>2347</v>
      </c>
      <c r="S70" s="223" t="s">
        <v>2348</v>
      </c>
      <c r="T70" s="225" t="s">
        <v>2349</v>
      </c>
      <c r="U70" s="223" t="s">
        <v>2350</v>
      </c>
      <c r="V70" s="225" t="s">
        <v>2351</v>
      </c>
      <c r="W70" s="223" t="s">
        <v>2352</v>
      </c>
      <c r="X70" s="225" t="s">
        <v>2353</v>
      </c>
      <c r="Y70" s="223" t="s">
        <v>2354</v>
      </c>
      <c r="Z70" s="225" t="s">
        <v>2355</v>
      </c>
      <c r="AA70" s="223" t="s">
        <v>2356</v>
      </c>
      <c r="AB70" s="225" t="s">
        <v>2357</v>
      </c>
      <c r="AC70" s="223" t="s">
        <v>2358</v>
      </c>
      <c r="AD70" s="225" t="s">
        <v>2359</v>
      </c>
      <c r="AE70" s="223" t="s">
        <v>2360</v>
      </c>
      <c r="AF70" s="225" t="s">
        <v>2361</v>
      </c>
      <c r="AG70" s="223" t="s">
        <v>2362</v>
      </c>
      <c r="AH70" s="225" t="s">
        <v>2363</v>
      </c>
      <c r="AI70" s="223" t="s">
        <v>2364</v>
      </c>
      <c r="AJ70" s="225" t="s">
        <v>2365</v>
      </c>
      <c r="AK70" s="223" t="s">
        <v>2366</v>
      </c>
      <c r="AL70" s="225" t="s">
        <v>2367</v>
      </c>
      <c r="AM70" s="223" t="s">
        <v>2368</v>
      </c>
      <c r="AN70" s="225" t="s">
        <v>2369</v>
      </c>
      <c r="AO70" s="223" t="s">
        <v>2370</v>
      </c>
      <c r="AP70" s="225" t="s">
        <v>2371</v>
      </c>
      <c r="AQ70" s="223" t="s">
        <v>2372</v>
      </c>
      <c r="AR70" s="225" t="s">
        <v>2373</v>
      </c>
      <c r="AS70" s="223" t="s">
        <v>2374</v>
      </c>
      <c r="AT70" s="225" t="s">
        <v>2375</v>
      </c>
      <c r="AU70" s="223" t="s">
        <v>2376</v>
      </c>
      <c r="AV70" s="225" t="s">
        <v>2377</v>
      </c>
      <c r="AW70" s="223" t="s">
        <v>2378</v>
      </c>
      <c r="AX70" s="225" t="s">
        <v>2379</v>
      </c>
      <c r="AY70" s="223" t="s">
        <v>2380</v>
      </c>
      <c r="AZ70" s="225" t="s">
        <v>2381</v>
      </c>
      <c r="BA70" s="223" t="s">
        <v>2382</v>
      </c>
      <c r="BB70" s="225" t="s">
        <v>2383</v>
      </c>
      <c r="BC70" s="223" t="s">
        <v>2384</v>
      </c>
      <c r="BD70" s="225" t="s">
        <v>2385</v>
      </c>
      <c r="BE70" s="223" t="s">
        <v>2386</v>
      </c>
      <c r="BF70" s="225" t="s">
        <v>2387</v>
      </c>
      <c r="BG70" s="223" t="s">
        <v>2388</v>
      </c>
      <c r="BH70" s="225" t="s">
        <v>2389</v>
      </c>
      <c r="BI70" s="223" t="s">
        <v>2390</v>
      </c>
      <c r="BJ70" s="225" t="s">
        <v>2391</v>
      </c>
      <c r="BK70" s="223" t="s">
        <v>2392</v>
      </c>
      <c r="BL70" s="225" t="s">
        <v>2393</v>
      </c>
      <c r="BM70" s="223" t="s">
        <v>2394</v>
      </c>
      <c r="BN70" s="225" t="s">
        <v>2395</v>
      </c>
      <c r="BO70" s="223" t="s">
        <v>2396</v>
      </c>
      <c r="BP70" s="225" t="s">
        <v>2397</v>
      </c>
      <c r="BQ70" s="223" t="s">
        <v>2398</v>
      </c>
      <c r="BR70" s="225" t="s">
        <v>2399</v>
      </c>
      <c r="BS70" s="223" t="s">
        <v>2400</v>
      </c>
      <c r="BT70" s="225" t="s">
        <v>2401</v>
      </c>
      <c r="BU70" s="223" t="s">
        <v>2402</v>
      </c>
      <c r="BV70" s="225" t="s">
        <v>2403</v>
      </c>
      <c r="BW70" s="104" t="s">
        <v>2404</v>
      </c>
      <c r="BX70" s="104" t="s">
        <v>2405</v>
      </c>
      <c r="BY70" s="104" t="s">
        <v>2406</v>
      </c>
      <c r="BZ70" s="104" t="s">
        <v>2407</v>
      </c>
      <c r="CA70" s="104" t="s">
        <v>2408</v>
      </c>
      <c r="CB70" s="104" t="s">
        <v>2409</v>
      </c>
      <c r="CC70" s="104" t="s">
        <v>2410</v>
      </c>
      <c r="CD70" s="104" t="s">
        <v>2411</v>
      </c>
      <c r="CE70" s="104" t="s">
        <v>2412</v>
      </c>
      <c r="CF70" s="104" t="s">
        <v>2413</v>
      </c>
      <c r="CG70" s="104" t="s">
        <v>2414</v>
      </c>
      <c r="CH70" s="255" t="s">
        <v>2415</v>
      </c>
    </row>
    <row r="71" spans="1:86" ht="13" customHeight="1" x14ac:dyDescent="0.25">
      <c r="A71" s="26" t="s">
        <v>392</v>
      </c>
      <c r="B71" s="188">
        <v>1</v>
      </c>
      <c r="C71" s="223">
        <v>84.889252080823198</v>
      </c>
      <c r="D71" s="225">
        <v>1.18672273067595</v>
      </c>
      <c r="E71" s="223">
        <v>87.649410533010098</v>
      </c>
      <c r="F71" s="225">
        <v>1.8981525091458</v>
      </c>
      <c r="G71" s="223">
        <v>84.183152831047494</v>
      </c>
      <c r="H71" s="225">
        <v>2.4743551759455</v>
      </c>
      <c r="I71" s="223">
        <v>84.305307678840194</v>
      </c>
      <c r="J71" s="225">
        <v>1.78701847503997</v>
      </c>
      <c r="K71" s="223">
        <v>-3.3441028541699001</v>
      </c>
      <c r="L71" s="225">
        <v>2.5871688194554099</v>
      </c>
      <c r="M71" s="223">
        <v>39.173421816536198</v>
      </c>
      <c r="N71" s="225">
        <v>1.8443807503102401</v>
      </c>
      <c r="O71" s="223">
        <v>39.904167353983397</v>
      </c>
      <c r="P71" s="225">
        <v>3.3889999045208401</v>
      </c>
      <c r="Q71" s="223">
        <v>33.473830153967697</v>
      </c>
      <c r="R71" s="225">
        <v>3.3033242074315701</v>
      </c>
      <c r="S71" s="223">
        <v>40.422093569063101</v>
      </c>
      <c r="T71" s="225">
        <v>2.16528472985333</v>
      </c>
      <c r="U71" s="223">
        <v>0.51792621507969705</v>
      </c>
      <c r="V71" s="225">
        <v>3.6808015869456399</v>
      </c>
      <c r="W71" s="223">
        <v>46.4931714319722</v>
      </c>
      <c r="X71" s="225">
        <v>1.3922416955433401</v>
      </c>
      <c r="Y71" s="223">
        <v>51.003486846385897</v>
      </c>
      <c r="Z71" s="225">
        <v>3.2853881438343402</v>
      </c>
      <c r="AA71" s="223">
        <v>40.845372922126202</v>
      </c>
      <c r="AB71" s="225">
        <v>2.6908925814276698</v>
      </c>
      <c r="AC71" s="223">
        <v>46.575632379014998</v>
      </c>
      <c r="AD71" s="225">
        <v>1.70506756779755</v>
      </c>
      <c r="AE71" s="223">
        <v>-4.4278544673708602</v>
      </c>
      <c r="AF71" s="225">
        <v>3.4794974114853598</v>
      </c>
      <c r="AG71" s="223">
        <v>70.503851560517703</v>
      </c>
      <c r="AH71" s="225">
        <v>1.47239969684904</v>
      </c>
      <c r="AI71" s="223">
        <v>63.782460980383199</v>
      </c>
      <c r="AJ71" s="225">
        <v>3.3479008162646902</v>
      </c>
      <c r="AK71" s="223">
        <v>69.570793493441101</v>
      </c>
      <c r="AL71" s="225">
        <v>3.08958613290558</v>
      </c>
      <c r="AM71" s="223">
        <v>73.129375186110593</v>
      </c>
      <c r="AN71" s="225">
        <v>1.8754707088740199</v>
      </c>
      <c r="AO71" s="223">
        <v>9.3469142057274208</v>
      </c>
      <c r="AP71" s="225">
        <v>3.64143381924973</v>
      </c>
      <c r="AQ71" s="223">
        <v>81.367579126904502</v>
      </c>
      <c r="AR71" s="225">
        <v>1.16043083343272</v>
      </c>
      <c r="AS71" s="223">
        <v>82.264899817444402</v>
      </c>
      <c r="AT71" s="225">
        <v>2.2121510105261901</v>
      </c>
      <c r="AU71" s="223">
        <v>79.866207314796895</v>
      </c>
      <c r="AV71" s="225">
        <v>3.0069746438450502</v>
      </c>
      <c r="AW71" s="223">
        <v>81.753565972518103</v>
      </c>
      <c r="AX71" s="225">
        <v>1.22402009573953</v>
      </c>
      <c r="AY71" s="223">
        <v>-0.51133384492629796</v>
      </c>
      <c r="AZ71" s="225">
        <v>2.5083347603142299</v>
      </c>
      <c r="BA71" s="223">
        <v>47.286969483370797</v>
      </c>
      <c r="BB71" s="225">
        <v>1.68704595459122</v>
      </c>
      <c r="BC71" s="223">
        <v>55.495803584884499</v>
      </c>
      <c r="BD71" s="225">
        <v>2.92428341383496</v>
      </c>
      <c r="BE71" s="223">
        <v>51.125455175026197</v>
      </c>
      <c r="BF71" s="225">
        <v>3.6189316661574402</v>
      </c>
      <c r="BG71" s="223">
        <v>42.5984025444926</v>
      </c>
      <c r="BH71" s="225">
        <v>2.2089835249647201</v>
      </c>
      <c r="BI71" s="223">
        <v>-12.8974010403919</v>
      </c>
      <c r="BJ71" s="225">
        <v>3.2747131509407299</v>
      </c>
      <c r="BK71" s="223">
        <v>2.6840988421988601</v>
      </c>
      <c r="BL71" s="225">
        <v>1.7923323367119399</v>
      </c>
      <c r="BM71" s="223">
        <v>-13.1978457903466</v>
      </c>
      <c r="BN71" s="225">
        <v>2.7081229872094399</v>
      </c>
      <c r="BO71" s="223">
        <v>3.5342572940352102</v>
      </c>
      <c r="BP71" s="225">
        <v>1.94495498028262</v>
      </c>
      <c r="BQ71" s="223">
        <v>-7.2315673825359301</v>
      </c>
      <c r="BR71" s="225">
        <v>1.8417519246366501</v>
      </c>
      <c r="BS71" s="223">
        <v>-0.15243526222973</v>
      </c>
      <c r="BT71" s="225">
        <v>1.5325307653218201</v>
      </c>
      <c r="BU71" s="223">
        <v>4.2494806137918104</v>
      </c>
      <c r="BV71" s="225">
        <v>2.3361829581457298</v>
      </c>
      <c r="BW71" s="104"/>
      <c r="BX71" s="104"/>
      <c r="BY71" s="104"/>
      <c r="BZ71" s="104"/>
      <c r="CA71" s="104"/>
      <c r="CB71" s="104"/>
      <c r="CC71" s="104"/>
      <c r="CD71" s="104"/>
      <c r="CE71" s="104"/>
      <c r="CF71" s="104"/>
      <c r="CG71" s="104"/>
      <c r="CH71" s="255"/>
    </row>
    <row r="72" spans="1:86" ht="13" customHeight="1" x14ac:dyDescent="0.25">
      <c r="A72" s="26" t="s">
        <v>396</v>
      </c>
      <c r="B72" s="188">
        <v>1</v>
      </c>
      <c r="C72" s="223">
        <v>86.658450996598603</v>
      </c>
      <c r="D72" s="225">
        <v>0.77916044673015605</v>
      </c>
      <c r="E72" s="223">
        <v>84.608308659962404</v>
      </c>
      <c r="F72" s="225">
        <v>1.5565146565033701</v>
      </c>
      <c r="G72" s="223">
        <v>87.160788021624896</v>
      </c>
      <c r="H72" s="225">
        <v>1.51387748939579</v>
      </c>
      <c r="I72" s="223">
        <v>87.126977604953098</v>
      </c>
      <c r="J72" s="225">
        <v>0.97004575946706295</v>
      </c>
      <c r="K72" s="223">
        <v>2.5186689449906199</v>
      </c>
      <c r="L72" s="225">
        <v>1.79109751430701</v>
      </c>
      <c r="M72" s="223">
        <v>31.5016592533348</v>
      </c>
      <c r="N72" s="225">
        <v>1.1660722955855001</v>
      </c>
      <c r="O72" s="223">
        <v>29.379852080877399</v>
      </c>
      <c r="P72" s="225">
        <v>2.1346531064974901</v>
      </c>
      <c r="Q72" s="223">
        <v>31.8021643552539</v>
      </c>
      <c r="R72" s="225">
        <v>2.85680454309944</v>
      </c>
      <c r="S72" s="223">
        <v>31.908874938742699</v>
      </c>
      <c r="T72" s="225">
        <v>1.43977023384695</v>
      </c>
      <c r="U72" s="223">
        <v>2.5290228578652698</v>
      </c>
      <c r="V72" s="225">
        <v>2.59569385427428</v>
      </c>
      <c r="W72" s="223">
        <v>47.251572030443398</v>
      </c>
      <c r="X72" s="225">
        <v>1.03155892174509</v>
      </c>
      <c r="Y72" s="223">
        <v>47.121694920331301</v>
      </c>
      <c r="Z72" s="225">
        <v>2.4802133428936002</v>
      </c>
      <c r="AA72" s="223">
        <v>42.332400561113197</v>
      </c>
      <c r="AB72" s="225">
        <v>2.4096397844197099</v>
      </c>
      <c r="AC72" s="223">
        <v>48.727754852763297</v>
      </c>
      <c r="AD72" s="225">
        <v>1.31162347234605</v>
      </c>
      <c r="AE72" s="223">
        <v>1.6060599324320299</v>
      </c>
      <c r="AF72" s="225">
        <v>2.84477540554788</v>
      </c>
      <c r="AG72" s="223">
        <v>75.463869910978801</v>
      </c>
      <c r="AH72" s="225">
        <v>0.89827962155474605</v>
      </c>
      <c r="AI72" s="223">
        <v>60.639573995865703</v>
      </c>
      <c r="AJ72" s="225">
        <v>2.0875284075393599</v>
      </c>
      <c r="AK72" s="223">
        <v>73.285877780221597</v>
      </c>
      <c r="AL72" s="225">
        <v>2.2366661521766802</v>
      </c>
      <c r="AM72" s="223">
        <v>80.2082635447033</v>
      </c>
      <c r="AN72" s="225">
        <v>1.02188823051879</v>
      </c>
      <c r="AO72" s="223">
        <v>19.5686895488376</v>
      </c>
      <c r="AP72" s="225">
        <v>2.1649528538226201</v>
      </c>
      <c r="AQ72" s="223">
        <v>75.795400405174902</v>
      </c>
      <c r="AR72" s="225">
        <v>0.94841795580747201</v>
      </c>
      <c r="AS72" s="223">
        <v>64.280543514862202</v>
      </c>
      <c r="AT72" s="225">
        <v>2.24219448577891</v>
      </c>
      <c r="AU72" s="223">
        <v>71.016459217747197</v>
      </c>
      <c r="AV72" s="225">
        <v>2.2688113188086199</v>
      </c>
      <c r="AW72" s="223">
        <v>80.459120446482302</v>
      </c>
      <c r="AX72" s="225">
        <v>1.10870615742353</v>
      </c>
      <c r="AY72" s="223">
        <v>16.1785769316201</v>
      </c>
      <c r="AZ72" s="225">
        <v>2.4586712253464298</v>
      </c>
      <c r="BA72" s="223">
        <v>29.1709371139432</v>
      </c>
      <c r="BB72" s="225">
        <v>1.01629067288286</v>
      </c>
      <c r="BC72" s="223">
        <v>37.220479495501799</v>
      </c>
      <c r="BD72" s="225">
        <v>2.6460562772259699</v>
      </c>
      <c r="BE72" s="223">
        <v>31.4615138992651</v>
      </c>
      <c r="BF72" s="225">
        <v>2.3277822885272101</v>
      </c>
      <c r="BG72" s="223">
        <v>26.338568826888</v>
      </c>
      <c r="BH72" s="225">
        <v>1.1682899395814701</v>
      </c>
      <c r="BI72" s="223">
        <v>-10.8819106686138</v>
      </c>
      <c r="BJ72" s="225">
        <v>2.9191479550331798</v>
      </c>
      <c r="BK72" s="223">
        <v>3.93331448954928</v>
      </c>
      <c r="BL72" s="225">
        <v>1.18996687537935</v>
      </c>
      <c r="BM72" s="223">
        <v>-5.4792880099202304</v>
      </c>
      <c r="BN72" s="225">
        <v>1.82902624024549</v>
      </c>
      <c r="BO72" s="223">
        <v>-2.0829712087724799</v>
      </c>
      <c r="BP72" s="225">
        <v>1.67688908640104</v>
      </c>
      <c r="BQ72" s="223">
        <v>22.482147588150799</v>
      </c>
      <c r="BR72" s="225">
        <v>1.5013227040588599</v>
      </c>
      <c r="BS72" s="223">
        <v>13.0749520052596</v>
      </c>
      <c r="BT72" s="225">
        <v>1.5224928294114599</v>
      </c>
      <c r="BU72" s="223">
        <v>2.4999144107968401</v>
      </c>
      <c r="BV72" s="225">
        <v>1.44816269974957</v>
      </c>
      <c r="BW72" s="104"/>
      <c r="BX72" s="104"/>
      <c r="BY72" s="104"/>
      <c r="BZ72" s="104"/>
      <c r="CA72" s="104"/>
      <c r="CB72" s="104"/>
      <c r="CC72" s="104"/>
      <c r="CD72" s="104"/>
      <c r="CE72" s="104"/>
      <c r="CF72" s="104"/>
      <c r="CG72" s="104"/>
      <c r="CH72" s="255"/>
    </row>
    <row r="73" spans="1:86" ht="13" customHeight="1" x14ac:dyDescent="0.25">
      <c r="A73" s="210" t="s">
        <v>398</v>
      </c>
      <c r="B73" s="188">
        <v>1</v>
      </c>
      <c r="C73" s="223">
        <v>80.072268878900303</v>
      </c>
      <c r="D73" s="225">
        <v>1.3103812583269701</v>
      </c>
      <c r="E73" s="223">
        <v>70.383163340862495</v>
      </c>
      <c r="F73" s="225">
        <v>3.4483219373603502</v>
      </c>
      <c r="G73" s="223">
        <v>81.095546045593395</v>
      </c>
      <c r="H73" s="225">
        <v>2.8936466703137098</v>
      </c>
      <c r="I73" s="223">
        <v>82.258182065403304</v>
      </c>
      <c r="J73" s="225">
        <v>1.4974602057394499</v>
      </c>
      <c r="K73" s="223">
        <v>11.875018724540899</v>
      </c>
      <c r="L73" s="225">
        <v>3.6836437225274699</v>
      </c>
      <c r="M73" s="223">
        <v>23.200656860647801</v>
      </c>
      <c r="N73" s="225">
        <v>1.3059364399261399</v>
      </c>
      <c r="O73" s="223">
        <v>20.701879063614999</v>
      </c>
      <c r="P73" s="225">
        <v>2.69255187370503</v>
      </c>
      <c r="Q73" s="223">
        <v>27.5537088438872</v>
      </c>
      <c r="R73" s="225">
        <v>4.0827674938061298</v>
      </c>
      <c r="S73" s="223">
        <v>22.7588269325094</v>
      </c>
      <c r="T73" s="225">
        <v>1.5966767529818899</v>
      </c>
      <c r="U73" s="223">
        <v>2.05694786889444</v>
      </c>
      <c r="V73" s="225">
        <v>3.0068698737769299</v>
      </c>
      <c r="W73" s="223">
        <v>35.365906804535598</v>
      </c>
      <c r="X73" s="225">
        <v>1.39258655839151</v>
      </c>
      <c r="Y73" s="223">
        <v>28.8482348364738</v>
      </c>
      <c r="Z73" s="225">
        <v>2.95781129309553</v>
      </c>
      <c r="AA73" s="223">
        <v>39.509559995629502</v>
      </c>
      <c r="AB73" s="225">
        <v>3.9546515722056901</v>
      </c>
      <c r="AC73" s="223">
        <v>36.123148600614797</v>
      </c>
      <c r="AD73" s="225">
        <v>1.7627300921912199</v>
      </c>
      <c r="AE73" s="223">
        <v>7.2749137641410702</v>
      </c>
      <c r="AF73" s="225">
        <v>3.3337672250744501</v>
      </c>
      <c r="AG73" s="223">
        <v>67.639669397619699</v>
      </c>
      <c r="AH73" s="225">
        <v>1.4063288788902799</v>
      </c>
      <c r="AI73" s="223">
        <v>45.945572173910001</v>
      </c>
      <c r="AJ73" s="225">
        <v>3.5942748884319702</v>
      </c>
      <c r="AK73" s="223">
        <v>69.447716395712206</v>
      </c>
      <c r="AL73" s="225">
        <v>3.3079810884090302</v>
      </c>
      <c r="AM73" s="223">
        <v>72.728487160116799</v>
      </c>
      <c r="AN73" s="225">
        <v>1.74905298453036</v>
      </c>
      <c r="AO73" s="223">
        <v>26.782914986206801</v>
      </c>
      <c r="AP73" s="225">
        <v>3.82447184824048</v>
      </c>
      <c r="AQ73" s="223">
        <v>68.293315137167198</v>
      </c>
      <c r="AR73" s="225">
        <v>1.32597004177755</v>
      </c>
      <c r="AS73" s="223">
        <v>49.565138135422004</v>
      </c>
      <c r="AT73" s="225">
        <v>3.4809735010691201</v>
      </c>
      <c r="AU73" s="223">
        <v>65.977002592544693</v>
      </c>
      <c r="AV73" s="225">
        <v>3.6825648903213501</v>
      </c>
      <c r="AW73" s="223">
        <v>73.720502742470202</v>
      </c>
      <c r="AX73" s="225">
        <v>1.5110699173537501</v>
      </c>
      <c r="AY73" s="223">
        <v>24.155364607048199</v>
      </c>
      <c r="AZ73" s="225">
        <v>3.7680779864467802</v>
      </c>
      <c r="BA73" s="223">
        <v>23.817466842761899</v>
      </c>
      <c r="BB73" s="225">
        <v>1.17932068545508</v>
      </c>
      <c r="BC73" s="223">
        <v>25.759705894293099</v>
      </c>
      <c r="BD73" s="225">
        <v>3.13992861727951</v>
      </c>
      <c r="BE73" s="223">
        <v>33.052472030163003</v>
      </c>
      <c r="BF73" s="225">
        <v>3.5777040530958599</v>
      </c>
      <c r="BG73" s="223">
        <v>21.4896814658876</v>
      </c>
      <c r="BH73" s="225">
        <v>1.3847163470517201</v>
      </c>
      <c r="BI73" s="223">
        <v>-4.2700244284055202</v>
      </c>
      <c r="BJ73" s="225">
        <v>3.6137731282459802</v>
      </c>
      <c r="BK73" s="223">
        <v>10.2386185058471</v>
      </c>
      <c r="BL73" s="225">
        <v>2.0340833926238502</v>
      </c>
      <c r="BM73" s="223">
        <v>-7.8938136098763696</v>
      </c>
      <c r="BN73" s="225">
        <v>1.757569338495</v>
      </c>
      <c r="BO73" s="223">
        <v>0.57371824827055196</v>
      </c>
      <c r="BP73" s="225">
        <v>1.9485988935774501</v>
      </c>
      <c r="BQ73" s="223">
        <v>10.0935723701361</v>
      </c>
      <c r="BR73" s="225">
        <v>2.0507912095598799</v>
      </c>
      <c r="BS73" s="223">
        <v>11.283691547149701</v>
      </c>
      <c r="BT73" s="225">
        <v>1.9251595713910099</v>
      </c>
      <c r="BU73" s="223">
        <v>3.8668786411995302</v>
      </c>
      <c r="BV73" s="225">
        <v>1.7534113601613599</v>
      </c>
      <c r="BW73" s="104"/>
      <c r="BX73" s="104"/>
      <c r="BY73" s="104"/>
      <c r="BZ73" s="104"/>
      <c r="CA73" s="104"/>
      <c r="CB73" s="104"/>
      <c r="CC73" s="104"/>
      <c r="CD73" s="104"/>
      <c r="CE73" s="104"/>
      <c r="CF73" s="104"/>
      <c r="CG73" s="104"/>
      <c r="CH73" s="255"/>
    </row>
    <row r="74" spans="1:86" ht="13" customHeight="1" x14ac:dyDescent="0.25">
      <c r="A74" s="26" t="s">
        <v>399</v>
      </c>
      <c r="B74" s="188">
        <v>1</v>
      </c>
      <c r="C74" s="223">
        <v>91.232526757637501</v>
      </c>
      <c r="D74" s="225">
        <v>0.95765831121072797</v>
      </c>
      <c r="E74" s="223">
        <v>92.129909762661399</v>
      </c>
      <c r="F74" s="225">
        <v>2.2780372479182498</v>
      </c>
      <c r="G74" s="223">
        <v>90.356726533557307</v>
      </c>
      <c r="H74" s="225">
        <v>1.9780365420702</v>
      </c>
      <c r="I74" s="223">
        <v>90.977072899696395</v>
      </c>
      <c r="J74" s="225">
        <v>1.0656311137891901</v>
      </c>
      <c r="K74" s="223">
        <v>-1.1528368629650501</v>
      </c>
      <c r="L74" s="225">
        <v>2.48719006841206</v>
      </c>
      <c r="M74" s="223">
        <v>74.492780028164503</v>
      </c>
      <c r="N74" s="225">
        <v>1.47210340101582</v>
      </c>
      <c r="O74" s="223">
        <v>70.353751613365503</v>
      </c>
      <c r="P74" s="225">
        <v>3.8140078886567599</v>
      </c>
      <c r="Q74" s="223">
        <v>75.493219546180796</v>
      </c>
      <c r="R74" s="225">
        <v>2.5826859964291802</v>
      </c>
      <c r="S74" s="223">
        <v>76.124715639149898</v>
      </c>
      <c r="T74" s="225">
        <v>1.6943427066518</v>
      </c>
      <c r="U74" s="223">
        <v>5.7709640257843899</v>
      </c>
      <c r="V74" s="225">
        <v>4.0608247126958004</v>
      </c>
      <c r="W74" s="223">
        <v>78.714176547282804</v>
      </c>
      <c r="X74" s="225">
        <v>1.4056978266250799</v>
      </c>
      <c r="Y74" s="223">
        <v>76.058927716780005</v>
      </c>
      <c r="Z74" s="225">
        <v>3.1650307883345601</v>
      </c>
      <c r="AA74" s="223">
        <v>77.968299200183196</v>
      </c>
      <c r="AB74" s="225">
        <v>2.99337572545749</v>
      </c>
      <c r="AC74" s="223">
        <v>80.107413413138801</v>
      </c>
      <c r="AD74" s="225">
        <v>1.7109896376001199</v>
      </c>
      <c r="AE74" s="223">
        <v>4.0484856963588003</v>
      </c>
      <c r="AF74" s="225">
        <v>3.6661492269406701</v>
      </c>
      <c r="AG74" s="223">
        <v>84.977949448961198</v>
      </c>
      <c r="AH74" s="225">
        <v>1.2285111144640299</v>
      </c>
      <c r="AI74" s="223">
        <v>79.851204385187302</v>
      </c>
      <c r="AJ74" s="225">
        <v>2.95846821589998</v>
      </c>
      <c r="AK74" s="223">
        <v>79.646968426082907</v>
      </c>
      <c r="AL74" s="225">
        <v>2.2115599808296098</v>
      </c>
      <c r="AM74" s="223">
        <v>88.034686726480103</v>
      </c>
      <c r="AN74" s="225">
        <v>1.1896946378301601</v>
      </c>
      <c r="AO74" s="223">
        <v>8.1834823412927893</v>
      </c>
      <c r="AP74" s="225">
        <v>3.0719956602684402</v>
      </c>
      <c r="AQ74" s="223">
        <v>91.747277962019197</v>
      </c>
      <c r="AR74" s="225">
        <v>1.00627383668906</v>
      </c>
      <c r="AS74" s="223">
        <v>87.812282756061506</v>
      </c>
      <c r="AT74" s="225">
        <v>2.9692344894056601</v>
      </c>
      <c r="AU74" s="223">
        <v>91.900475419584694</v>
      </c>
      <c r="AV74" s="225">
        <v>1.8061514277868</v>
      </c>
      <c r="AW74" s="223">
        <v>93.042814930564205</v>
      </c>
      <c r="AX74" s="225">
        <v>0.88174471991498105</v>
      </c>
      <c r="AY74" s="223">
        <v>5.23053217450268</v>
      </c>
      <c r="AZ74" s="225">
        <v>2.9901486580663001</v>
      </c>
      <c r="BA74" s="223">
        <v>75.487990125064101</v>
      </c>
      <c r="BB74" s="225">
        <v>1.45729663530681</v>
      </c>
      <c r="BC74" s="223">
        <v>76.196707481856706</v>
      </c>
      <c r="BD74" s="225">
        <v>3.2572991886335898</v>
      </c>
      <c r="BE74" s="223">
        <v>74.766572364484702</v>
      </c>
      <c r="BF74" s="225">
        <v>2.7331287533011901</v>
      </c>
      <c r="BG74" s="223">
        <v>76.388301513665098</v>
      </c>
      <c r="BH74" s="225">
        <v>1.73513156841239</v>
      </c>
      <c r="BI74" s="223">
        <v>0.19159403180839299</v>
      </c>
      <c r="BJ74" s="225">
        <v>3.2590561830017699</v>
      </c>
      <c r="BK74" s="223">
        <v>5.0708023697864597</v>
      </c>
      <c r="BL74" s="225">
        <v>1.5313112216567999</v>
      </c>
      <c r="BM74" s="223">
        <v>0.86750077844655504</v>
      </c>
      <c r="BN74" s="225">
        <v>2.0988959214892802</v>
      </c>
      <c r="BO74" s="223">
        <v>4.81891412993535</v>
      </c>
      <c r="BP74" s="225">
        <v>2.0948337968825799</v>
      </c>
      <c r="BQ74" s="223">
        <v>2.0138499454536101</v>
      </c>
      <c r="BR74" s="225">
        <v>1.65815562342017</v>
      </c>
      <c r="BS74" s="223">
        <v>1.9401684929210701</v>
      </c>
      <c r="BT74" s="225">
        <v>1.4122405698431399</v>
      </c>
      <c r="BU74" s="223">
        <v>8.2733426644432893</v>
      </c>
      <c r="BV74" s="225">
        <v>2.20624234906873</v>
      </c>
      <c r="BW74" s="104"/>
      <c r="BX74" s="104"/>
      <c r="BY74" s="104"/>
      <c r="BZ74" s="104"/>
      <c r="CA74" s="104"/>
      <c r="CB74" s="104"/>
      <c r="CC74" s="104"/>
      <c r="CD74" s="104"/>
      <c r="CE74" s="104"/>
      <c r="CF74" s="104"/>
      <c r="CG74" s="104"/>
      <c r="CH74" s="255"/>
    </row>
    <row r="75" spans="1:86" ht="13" customHeight="1" x14ac:dyDescent="0.25">
      <c r="A75" s="26" t="s">
        <v>410</v>
      </c>
      <c r="B75" s="188">
        <v>1</v>
      </c>
      <c r="C75" s="223">
        <v>73.935640256439896</v>
      </c>
      <c r="D75" s="225">
        <v>1.45325849551286</v>
      </c>
      <c r="E75" s="223">
        <v>70.496046119919399</v>
      </c>
      <c r="F75" s="225">
        <v>3.91051879768083</v>
      </c>
      <c r="G75" s="223">
        <v>65.010693568369604</v>
      </c>
      <c r="H75" s="225">
        <v>3.6806308988357799</v>
      </c>
      <c r="I75" s="223">
        <v>76.292568453854201</v>
      </c>
      <c r="J75" s="225">
        <v>1.8213457209289501</v>
      </c>
      <c r="K75" s="223">
        <v>5.7965223339347602</v>
      </c>
      <c r="L75" s="225">
        <v>4.4194205293334701</v>
      </c>
      <c r="M75" s="223">
        <v>23.041443964971101</v>
      </c>
      <c r="N75" s="225">
        <v>1.4377239280196501</v>
      </c>
      <c r="O75" s="223">
        <v>30.409890856339398</v>
      </c>
      <c r="P75" s="225">
        <v>3.4032381863315999</v>
      </c>
      <c r="Q75" s="223">
        <v>22.125004869742099</v>
      </c>
      <c r="R75" s="225">
        <v>3.2647708962354098</v>
      </c>
      <c r="S75" s="223">
        <v>21.8353680609425</v>
      </c>
      <c r="T75" s="225">
        <v>1.8414016322572899</v>
      </c>
      <c r="U75" s="223">
        <v>-8.5745227953968595</v>
      </c>
      <c r="V75" s="225">
        <v>3.8850316819973401</v>
      </c>
      <c r="W75" s="223">
        <v>42.620517999843898</v>
      </c>
      <c r="X75" s="225">
        <v>1.65563152082233</v>
      </c>
      <c r="Y75" s="223">
        <v>39.272299189104302</v>
      </c>
      <c r="Z75" s="225">
        <v>3.96684327605655</v>
      </c>
      <c r="AA75" s="223">
        <v>32.9912044933182</v>
      </c>
      <c r="AB75" s="225">
        <v>3.6653510743170399</v>
      </c>
      <c r="AC75" s="223">
        <v>44.956100951071598</v>
      </c>
      <c r="AD75" s="225">
        <v>2.0935818678601898</v>
      </c>
      <c r="AE75" s="223">
        <v>5.6838017619672199</v>
      </c>
      <c r="AF75" s="225">
        <v>4.2592630798107898</v>
      </c>
      <c r="AG75" s="223">
        <v>75.982421105950806</v>
      </c>
      <c r="AH75" s="225">
        <v>1.3399007412817101</v>
      </c>
      <c r="AI75" s="223">
        <v>63.093059131769699</v>
      </c>
      <c r="AJ75" s="225">
        <v>4.2794361408910202</v>
      </c>
      <c r="AK75" s="223">
        <v>76.268349153080493</v>
      </c>
      <c r="AL75" s="225">
        <v>3.05342602410796</v>
      </c>
      <c r="AM75" s="223">
        <v>78.217327170255402</v>
      </c>
      <c r="AN75" s="225">
        <v>1.59030309137249</v>
      </c>
      <c r="AO75" s="223">
        <v>15.124268038485701</v>
      </c>
      <c r="AP75" s="225">
        <v>4.50907423028527</v>
      </c>
      <c r="AQ75" s="223">
        <v>63.006419162017501</v>
      </c>
      <c r="AR75" s="225">
        <v>1.4492927252029599</v>
      </c>
      <c r="AS75" s="223">
        <v>53.926390057872098</v>
      </c>
      <c r="AT75" s="225">
        <v>4.8672026920512703</v>
      </c>
      <c r="AU75" s="223">
        <v>57.901663406603397</v>
      </c>
      <c r="AV75" s="225">
        <v>4.2789778194701098</v>
      </c>
      <c r="AW75" s="223">
        <v>65.916857343572303</v>
      </c>
      <c r="AX75" s="225">
        <v>1.8305256787502799</v>
      </c>
      <c r="AY75" s="223">
        <v>11.9904672857002</v>
      </c>
      <c r="AZ75" s="225">
        <v>5.3439609335396696</v>
      </c>
      <c r="BA75" s="223">
        <v>18.328634302763302</v>
      </c>
      <c r="BB75" s="225">
        <v>1.25137871530496</v>
      </c>
      <c r="BC75" s="223">
        <v>30.6458424609188</v>
      </c>
      <c r="BD75" s="225">
        <v>4.7362588560165699</v>
      </c>
      <c r="BE75" s="223">
        <v>19.541017777655501</v>
      </c>
      <c r="BF75" s="225">
        <v>2.9416923239730801</v>
      </c>
      <c r="BG75" s="223">
        <v>15.8155325141084</v>
      </c>
      <c r="BH75" s="225">
        <v>1.4962150172173601</v>
      </c>
      <c r="BI75" s="223">
        <v>-14.830309946810299</v>
      </c>
      <c r="BJ75" s="225">
        <v>5.2867147382667401</v>
      </c>
      <c r="BK75" s="223">
        <v>3.5342961538795898</v>
      </c>
      <c r="BL75" s="225">
        <v>1.9441521934800099</v>
      </c>
      <c r="BM75" s="223">
        <v>-1.0157338577056401</v>
      </c>
      <c r="BN75" s="225">
        <v>1.82894402159821</v>
      </c>
      <c r="BO75" s="223">
        <v>-8.107078919608</v>
      </c>
      <c r="BP75" s="225">
        <v>2.08870130525509</v>
      </c>
      <c r="BQ75" s="223">
        <v>18.200648738240002</v>
      </c>
      <c r="BR75" s="225">
        <v>1.84733050262752</v>
      </c>
      <c r="BS75" s="223">
        <v>3.85641748195096</v>
      </c>
      <c r="BT75" s="225">
        <v>1.8549711098247601</v>
      </c>
      <c r="BU75" s="223">
        <v>0.98327954039452303</v>
      </c>
      <c r="BV75" s="225">
        <v>1.5973715616238899</v>
      </c>
      <c r="BW75" s="104"/>
      <c r="BX75" s="104"/>
      <c r="BY75" s="104"/>
      <c r="BZ75" s="104"/>
      <c r="CA75" s="104"/>
      <c r="CB75" s="104"/>
      <c r="CC75" s="104"/>
      <c r="CD75" s="104"/>
      <c r="CE75" s="104"/>
      <c r="CF75" s="104"/>
      <c r="CG75" s="104"/>
      <c r="CH75" s="255"/>
    </row>
    <row r="76" spans="1:86" ht="13" customHeight="1" x14ac:dyDescent="0.25">
      <c r="A76" s="26" t="s">
        <v>415</v>
      </c>
      <c r="B76" s="188">
        <v>1</v>
      </c>
      <c r="C76" s="223">
        <v>95.362639387692397</v>
      </c>
      <c r="D76" s="225">
        <v>0.53478097510189304</v>
      </c>
      <c r="E76" s="223">
        <v>96.466535636850907</v>
      </c>
      <c r="F76" s="225">
        <v>0.90480688791233199</v>
      </c>
      <c r="G76" s="223">
        <v>94.403194869824205</v>
      </c>
      <c r="H76" s="225">
        <v>0.99901923576551999</v>
      </c>
      <c r="I76" s="223">
        <v>95.227388867458203</v>
      </c>
      <c r="J76" s="225">
        <v>0.70362650872132704</v>
      </c>
      <c r="K76" s="223">
        <v>-1.2391467693926901</v>
      </c>
      <c r="L76" s="225">
        <v>1.1706402384377701</v>
      </c>
      <c r="M76" s="223">
        <v>69.374986780692794</v>
      </c>
      <c r="N76" s="225">
        <v>1.1244502861938801</v>
      </c>
      <c r="O76" s="223">
        <v>68.951453563070302</v>
      </c>
      <c r="P76" s="225">
        <v>2.0718920993807202</v>
      </c>
      <c r="Q76" s="223">
        <v>73.119329480332595</v>
      </c>
      <c r="R76" s="225">
        <v>2.0544292506344601</v>
      </c>
      <c r="S76" s="223">
        <v>68.458779919590299</v>
      </c>
      <c r="T76" s="225">
        <v>1.5062342074316599</v>
      </c>
      <c r="U76" s="223">
        <v>-0.49267364348000298</v>
      </c>
      <c r="V76" s="225">
        <v>2.3954292037182601</v>
      </c>
      <c r="W76" s="223">
        <v>73.087867374473504</v>
      </c>
      <c r="X76" s="225">
        <v>1.0657257597930601</v>
      </c>
      <c r="Y76" s="223">
        <v>78.854795507391501</v>
      </c>
      <c r="Z76" s="225">
        <v>2.0730674567362701</v>
      </c>
      <c r="AA76" s="223">
        <v>74.867213977972298</v>
      </c>
      <c r="AB76" s="225">
        <v>2.2145303589788199</v>
      </c>
      <c r="AC76" s="223">
        <v>70.507894619543407</v>
      </c>
      <c r="AD76" s="225">
        <v>1.41878540724845</v>
      </c>
      <c r="AE76" s="223">
        <v>-8.3469008878480402</v>
      </c>
      <c r="AF76" s="225">
        <v>2.4522893184805699</v>
      </c>
      <c r="AG76" s="223">
        <v>76.655329172092607</v>
      </c>
      <c r="AH76" s="225">
        <v>1.29892579497042</v>
      </c>
      <c r="AI76" s="223">
        <v>75.284183680462107</v>
      </c>
      <c r="AJ76" s="225">
        <v>2.6100843489183698</v>
      </c>
      <c r="AK76" s="223">
        <v>78.439571569150004</v>
      </c>
      <c r="AL76" s="225">
        <v>2.1449089628948501</v>
      </c>
      <c r="AM76" s="223">
        <v>76.495858443159705</v>
      </c>
      <c r="AN76" s="225">
        <v>1.3127732178974001</v>
      </c>
      <c r="AO76" s="223">
        <v>1.2116747626975799</v>
      </c>
      <c r="AP76" s="225">
        <v>2.4033208958743799</v>
      </c>
      <c r="AQ76" s="223">
        <v>77.183295964584204</v>
      </c>
      <c r="AR76" s="225">
        <v>1.16434828969802</v>
      </c>
      <c r="AS76" s="223">
        <v>77.958084298689201</v>
      </c>
      <c r="AT76" s="225">
        <v>2.2927196627146098</v>
      </c>
      <c r="AU76" s="223">
        <v>76.457228504966494</v>
      </c>
      <c r="AV76" s="225">
        <v>2.3879926357986601</v>
      </c>
      <c r="AW76" s="223">
        <v>77.102411978725598</v>
      </c>
      <c r="AX76" s="225">
        <v>1.3879800630500401</v>
      </c>
      <c r="AY76" s="223">
        <v>-0.85567231996358795</v>
      </c>
      <c r="AZ76" s="225">
        <v>2.3573734627251102</v>
      </c>
      <c r="BA76" s="223">
        <v>68.862874234496303</v>
      </c>
      <c r="BB76" s="225">
        <v>1.18121999479664</v>
      </c>
      <c r="BC76" s="223">
        <v>74.973369108012804</v>
      </c>
      <c r="BD76" s="225">
        <v>2.1149800054743402</v>
      </c>
      <c r="BE76" s="223">
        <v>70.948785923422093</v>
      </c>
      <c r="BF76" s="225">
        <v>2.47639492288517</v>
      </c>
      <c r="BG76" s="223">
        <v>66.1749956002011</v>
      </c>
      <c r="BH76" s="225">
        <v>1.4601211281972999</v>
      </c>
      <c r="BI76" s="223">
        <v>-8.7983735078116592</v>
      </c>
      <c r="BJ76" s="225">
        <v>2.4503525659257099</v>
      </c>
      <c r="BK76" s="223">
        <v>4.2280800926809698</v>
      </c>
      <c r="BL76" s="225">
        <v>0.97030529095144602</v>
      </c>
      <c r="BM76" s="223">
        <v>2.8059691146471799</v>
      </c>
      <c r="BN76" s="225">
        <v>1.7192538424641901</v>
      </c>
      <c r="BO76" s="223">
        <v>3.4892014496778101</v>
      </c>
      <c r="BP76" s="225">
        <v>1.5563674942846799</v>
      </c>
      <c r="BQ76" s="223">
        <v>-4.7428928586555202E-2</v>
      </c>
      <c r="BR76" s="225">
        <v>1.7032999331907199</v>
      </c>
      <c r="BS76" s="223">
        <v>-1.5007526929924799</v>
      </c>
      <c r="BT76" s="225">
        <v>1.5579537468117</v>
      </c>
      <c r="BU76" s="223">
        <v>7.4609206772582901</v>
      </c>
      <c r="BV76" s="225">
        <v>1.70049593374591</v>
      </c>
      <c r="BW76" s="104"/>
      <c r="BX76" s="104"/>
      <c r="BY76" s="104"/>
      <c r="BZ76" s="104"/>
      <c r="CA76" s="104"/>
      <c r="CB76" s="104"/>
      <c r="CC76" s="104"/>
      <c r="CD76" s="104"/>
      <c r="CE76" s="104"/>
      <c r="CF76" s="104"/>
      <c r="CG76" s="104"/>
      <c r="CH76" s="255"/>
    </row>
    <row r="77" spans="1:86" ht="13" customHeight="1" x14ac:dyDescent="0.25">
      <c r="A77" s="26" t="s">
        <v>417</v>
      </c>
      <c r="B77" s="188">
        <v>1</v>
      </c>
      <c r="C77" s="223">
        <v>95.807701929826294</v>
      </c>
      <c r="D77" s="225">
        <v>0.55244579593086696</v>
      </c>
      <c r="E77" s="223">
        <v>92.158026221377497</v>
      </c>
      <c r="F77" s="225">
        <v>1.6123199923079301</v>
      </c>
      <c r="G77" s="223">
        <v>95.411898280532199</v>
      </c>
      <c r="H77" s="225">
        <v>1.6914378928638101</v>
      </c>
      <c r="I77" s="223">
        <v>96.573492000586896</v>
      </c>
      <c r="J77" s="225">
        <v>0.58251391491481697</v>
      </c>
      <c r="K77" s="223">
        <v>4.4154657792094101</v>
      </c>
      <c r="L77" s="225">
        <v>1.71400522565061</v>
      </c>
      <c r="M77" s="223">
        <v>77.452699734980996</v>
      </c>
      <c r="N77" s="225">
        <v>1.1625803927968501</v>
      </c>
      <c r="O77" s="223">
        <v>65.095622252767996</v>
      </c>
      <c r="P77" s="225">
        <v>3.3201489168201501</v>
      </c>
      <c r="Q77" s="223">
        <v>71.567579303931296</v>
      </c>
      <c r="R77" s="225">
        <v>3.11270911705877</v>
      </c>
      <c r="S77" s="223">
        <v>81.037244449486593</v>
      </c>
      <c r="T77" s="225">
        <v>1.32673283385381</v>
      </c>
      <c r="U77" s="223">
        <v>15.941622196718599</v>
      </c>
      <c r="V77" s="225">
        <v>3.7013743937527401</v>
      </c>
      <c r="W77" s="223">
        <v>66.776562773303695</v>
      </c>
      <c r="X77" s="225">
        <v>1.2267027786058899</v>
      </c>
      <c r="Y77" s="223">
        <v>55.340477473742098</v>
      </c>
      <c r="Z77" s="225">
        <v>3.7857778452683499</v>
      </c>
      <c r="AA77" s="223">
        <v>62.0047796575506</v>
      </c>
      <c r="AB77" s="225">
        <v>3.5137656952942602</v>
      </c>
      <c r="AC77" s="223">
        <v>69.985586747809904</v>
      </c>
      <c r="AD77" s="225">
        <v>1.30377458537945</v>
      </c>
      <c r="AE77" s="223">
        <v>14.645109274067901</v>
      </c>
      <c r="AF77" s="225">
        <v>3.9239203510754299</v>
      </c>
      <c r="AG77" s="223">
        <v>60.536874083896798</v>
      </c>
      <c r="AH77" s="225">
        <v>1.31345375600433</v>
      </c>
      <c r="AI77" s="223">
        <v>58.716062146079103</v>
      </c>
      <c r="AJ77" s="225">
        <v>3.6695640499826201</v>
      </c>
      <c r="AK77" s="223">
        <v>61.322301860263003</v>
      </c>
      <c r="AL77" s="225">
        <v>3.3139240880919001</v>
      </c>
      <c r="AM77" s="223">
        <v>60.6016108562726</v>
      </c>
      <c r="AN77" s="225">
        <v>1.45165761368345</v>
      </c>
      <c r="AO77" s="223">
        <v>1.8855487101934401</v>
      </c>
      <c r="AP77" s="225">
        <v>3.95190284708573</v>
      </c>
      <c r="AQ77" s="223">
        <v>81.798994372789906</v>
      </c>
      <c r="AR77" s="225">
        <v>1.0222284206885901</v>
      </c>
      <c r="AS77" s="223">
        <v>71.780580624319896</v>
      </c>
      <c r="AT77" s="225">
        <v>3.1905841115293301</v>
      </c>
      <c r="AU77" s="223">
        <v>80.615644773608906</v>
      </c>
      <c r="AV77" s="225">
        <v>2.6143366332517899</v>
      </c>
      <c r="AW77" s="223">
        <v>83.903284926446304</v>
      </c>
      <c r="AX77" s="225">
        <v>1.0640852656008299</v>
      </c>
      <c r="AY77" s="223">
        <v>12.122704302126399</v>
      </c>
      <c r="AZ77" s="225">
        <v>3.29349423450588</v>
      </c>
      <c r="BA77" s="223">
        <v>76.437406205832801</v>
      </c>
      <c r="BB77" s="225">
        <v>1.1016656069566799</v>
      </c>
      <c r="BC77" s="223">
        <v>61.651071815853498</v>
      </c>
      <c r="BD77" s="225">
        <v>3.2370411367393501</v>
      </c>
      <c r="BE77" s="223">
        <v>74.745880668474001</v>
      </c>
      <c r="BF77" s="225">
        <v>2.7842599821519798</v>
      </c>
      <c r="BG77" s="223">
        <v>79.717078273824796</v>
      </c>
      <c r="BH77" s="225">
        <v>1.2428587652109599</v>
      </c>
      <c r="BI77" s="223">
        <v>18.066006457971199</v>
      </c>
      <c r="BJ77" s="225">
        <v>3.5476005568372999</v>
      </c>
      <c r="BK77" s="223">
        <v>3.8259797074223498</v>
      </c>
      <c r="BL77" s="225">
        <v>1.03816205464544</v>
      </c>
      <c r="BM77" s="223">
        <v>1.5582896909283801</v>
      </c>
      <c r="BN77" s="225">
        <v>1.6208187072564699</v>
      </c>
      <c r="BO77" s="223">
        <v>-4.1747959164673301</v>
      </c>
      <c r="BP77" s="225">
        <v>1.76450256325695</v>
      </c>
      <c r="BQ77" s="223">
        <v>-13.054993126712899</v>
      </c>
      <c r="BR77" s="225">
        <v>1.7158605967612699</v>
      </c>
      <c r="BS77" s="223">
        <v>-4.9424279004103102</v>
      </c>
      <c r="BT77" s="225">
        <v>1.3356498693075001</v>
      </c>
      <c r="BU77" s="223">
        <v>-1.42048250818932</v>
      </c>
      <c r="BV77" s="225">
        <v>1.6454387842341101</v>
      </c>
      <c r="BW77" s="104"/>
      <c r="BX77" s="104"/>
      <c r="BY77" s="104"/>
      <c r="BZ77" s="104"/>
      <c r="CA77" s="104"/>
      <c r="CB77" s="104"/>
      <c r="CC77" s="104"/>
      <c r="CD77" s="104"/>
      <c r="CE77" s="104"/>
      <c r="CF77" s="104"/>
      <c r="CG77" s="104"/>
      <c r="CH77" s="255"/>
    </row>
    <row r="78" spans="1:86" ht="13" customHeight="1" x14ac:dyDescent="0.25">
      <c r="A78" s="26" t="s">
        <v>423</v>
      </c>
      <c r="B78" s="188">
        <v>1</v>
      </c>
      <c r="C78" s="223">
        <v>87.195625169584503</v>
      </c>
      <c r="D78" s="225">
        <v>0.81026581691079402</v>
      </c>
      <c r="E78" s="223">
        <v>82.898679267871799</v>
      </c>
      <c r="F78" s="225">
        <v>2.0167780706457199</v>
      </c>
      <c r="G78" s="223">
        <v>91.475988837474304</v>
      </c>
      <c r="H78" s="225">
        <v>1.3814575317517099</v>
      </c>
      <c r="I78" s="223">
        <v>87.664431960098895</v>
      </c>
      <c r="J78" s="225">
        <v>1.13728162142178</v>
      </c>
      <c r="K78" s="223">
        <v>4.7657526922270703</v>
      </c>
      <c r="L78" s="225">
        <v>2.2982057382194099</v>
      </c>
      <c r="M78" s="223">
        <v>47.534053876677397</v>
      </c>
      <c r="N78" s="225">
        <v>1.25416520362692</v>
      </c>
      <c r="O78" s="223">
        <v>46.296788781836497</v>
      </c>
      <c r="P78" s="225">
        <v>2.5902298953595002</v>
      </c>
      <c r="Q78" s="223">
        <v>47.808168075371803</v>
      </c>
      <c r="R78" s="225">
        <v>2.7426746533791899</v>
      </c>
      <c r="S78" s="223">
        <v>47.634957848603499</v>
      </c>
      <c r="T78" s="225">
        <v>1.89595629556254</v>
      </c>
      <c r="U78" s="223">
        <v>1.33816906676709</v>
      </c>
      <c r="V78" s="225">
        <v>3.3576643344999502</v>
      </c>
      <c r="W78" s="223">
        <v>81.748905928907206</v>
      </c>
      <c r="X78" s="225">
        <v>1.04750304969827</v>
      </c>
      <c r="Y78" s="223">
        <v>76.5403838135135</v>
      </c>
      <c r="Z78" s="225">
        <v>2.6576187180074098</v>
      </c>
      <c r="AA78" s="223">
        <v>82.489908165768796</v>
      </c>
      <c r="AB78" s="225">
        <v>2.0265799191755698</v>
      </c>
      <c r="AC78" s="223">
        <v>84.659213708629693</v>
      </c>
      <c r="AD78" s="225">
        <v>1.2158245072259499</v>
      </c>
      <c r="AE78" s="223">
        <v>8.1188298951162494</v>
      </c>
      <c r="AF78" s="225">
        <v>2.9464117597396</v>
      </c>
      <c r="AG78" s="223">
        <v>72.846601342196706</v>
      </c>
      <c r="AH78" s="225">
        <v>1.35609410306197</v>
      </c>
      <c r="AI78" s="223">
        <v>68.748493247388197</v>
      </c>
      <c r="AJ78" s="225">
        <v>2.38004016415805</v>
      </c>
      <c r="AK78" s="223">
        <v>74.889330030638106</v>
      </c>
      <c r="AL78" s="225">
        <v>2.8100503825475598</v>
      </c>
      <c r="AM78" s="223">
        <v>73.665910281233494</v>
      </c>
      <c r="AN78" s="225">
        <v>1.54302641504264</v>
      </c>
      <c r="AO78" s="223">
        <v>4.9174170338452701</v>
      </c>
      <c r="AP78" s="225">
        <v>2.71065641671274</v>
      </c>
      <c r="AQ78" s="223">
        <v>83.296996879217303</v>
      </c>
      <c r="AR78" s="225">
        <v>1.13272498741259</v>
      </c>
      <c r="AS78" s="223">
        <v>79.448357891711694</v>
      </c>
      <c r="AT78" s="225">
        <v>2.3269963432588199</v>
      </c>
      <c r="AU78" s="223">
        <v>83.894753688789194</v>
      </c>
      <c r="AV78" s="225">
        <v>2.1294497440918398</v>
      </c>
      <c r="AW78" s="223">
        <v>84.996760343809996</v>
      </c>
      <c r="AX78" s="225">
        <v>1.2857957336400601</v>
      </c>
      <c r="AY78" s="223">
        <v>5.5484024520982702</v>
      </c>
      <c r="AZ78" s="225">
        <v>2.61852995082358</v>
      </c>
      <c r="BA78" s="223">
        <v>64.860662593509701</v>
      </c>
      <c r="BB78" s="225">
        <v>1.23891430331842</v>
      </c>
      <c r="BC78" s="223">
        <v>65.796093289358495</v>
      </c>
      <c r="BD78" s="225">
        <v>2.2860223853921</v>
      </c>
      <c r="BE78" s="223">
        <v>64.937566885931005</v>
      </c>
      <c r="BF78" s="225">
        <v>2.2925910865406398</v>
      </c>
      <c r="BG78" s="223">
        <v>64.104526459152694</v>
      </c>
      <c r="BH78" s="225">
        <v>1.74604105737582</v>
      </c>
      <c r="BI78" s="223">
        <v>-1.69156683020579</v>
      </c>
      <c r="BJ78" s="225">
        <v>2.7228977215319099</v>
      </c>
      <c r="BK78" s="223">
        <v>10.6835293027356</v>
      </c>
      <c r="BL78" s="225">
        <v>1.22540839545269</v>
      </c>
      <c r="BM78" s="223">
        <v>1.3023238053766</v>
      </c>
      <c r="BN78" s="225">
        <v>1.65099986875389</v>
      </c>
      <c r="BO78" s="223">
        <v>6.2710137058039699</v>
      </c>
      <c r="BP78" s="225">
        <v>1.4871948648887201</v>
      </c>
      <c r="BQ78" s="223">
        <v>-1.5194960705137499</v>
      </c>
      <c r="BR78" s="225">
        <v>1.6834546927359899</v>
      </c>
      <c r="BS78" s="223">
        <v>0.91044793395839496</v>
      </c>
      <c r="BT78" s="225">
        <v>1.34538286209761</v>
      </c>
      <c r="BU78" s="223">
        <v>6.2381613587712099</v>
      </c>
      <c r="BV78" s="225">
        <v>1.72331407836307</v>
      </c>
      <c r="BW78" s="104"/>
      <c r="BX78" s="104"/>
      <c r="BY78" s="104"/>
      <c r="BZ78" s="104"/>
      <c r="CA78" s="104"/>
      <c r="CB78" s="104"/>
      <c r="CC78" s="104"/>
      <c r="CD78" s="104"/>
      <c r="CE78" s="104"/>
      <c r="CF78" s="104"/>
      <c r="CG78" s="104"/>
      <c r="CH78" s="255"/>
    </row>
    <row r="79" spans="1:86" ht="13" customHeight="1" x14ac:dyDescent="0.25">
      <c r="A79" s="26" t="s">
        <v>428</v>
      </c>
      <c r="B79" s="188">
        <v>1</v>
      </c>
      <c r="C79" s="223">
        <v>96.527099127480398</v>
      </c>
      <c r="D79" s="225">
        <v>0.46913382349805</v>
      </c>
      <c r="E79" s="223">
        <v>96.5047477821672</v>
      </c>
      <c r="F79" s="225">
        <v>0.87534001055383304</v>
      </c>
      <c r="G79" s="223">
        <v>96.278205960127906</v>
      </c>
      <c r="H79" s="225">
        <v>1.1713277493451999</v>
      </c>
      <c r="I79" s="223">
        <v>97.018940819717201</v>
      </c>
      <c r="J79" s="225">
        <v>0.50217304243982397</v>
      </c>
      <c r="K79" s="223">
        <v>0.51419303754994405</v>
      </c>
      <c r="L79" s="225">
        <v>0.964866216480739</v>
      </c>
      <c r="M79" s="223">
        <v>93.663180611757596</v>
      </c>
      <c r="N79" s="225">
        <v>0.57682165436354804</v>
      </c>
      <c r="O79" s="223">
        <v>94.9205400891084</v>
      </c>
      <c r="P79" s="225">
        <v>1.08512790915324</v>
      </c>
      <c r="Q79" s="223">
        <v>93.249632316893596</v>
      </c>
      <c r="R79" s="225">
        <v>1.59417604968714</v>
      </c>
      <c r="S79" s="223">
        <v>94.027646843689297</v>
      </c>
      <c r="T79" s="225">
        <v>0.66367840302717596</v>
      </c>
      <c r="U79" s="223">
        <v>-0.89289324541904602</v>
      </c>
      <c r="V79" s="225">
        <v>1.2690081486440501</v>
      </c>
      <c r="W79" s="223">
        <v>94.996483224613797</v>
      </c>
      <c r="X79" s="225">
        <v>0.50585586841186503</v>
      </c>
      <c r="Y79" s="223">
        <v>96.156936109768594</v>
      </c>
      <c r="Z79" s="225">
        <v>1.07118790215773</v>
      </c>
      <c r="AA79" s="223">
        <v>95.545235230268602</v>
      </c>
      <c r="AB79" s="225">
        <v>1.3087853843930299</v>
      </c>
      <c r="AC79" s="223">
        <v>95.013717692635595</v>
      </c>
      <c r="AD79" s="225">
        <v>0.59544338523768403</v>
      </c>
      <c r="AE79" s="223">
        <v>-1.143218417133</v>
      </c>
      <c r="AF79" s="225">
        <v>1.18155043125476</v>
      </c>
      <c r="AG79" s="223">
        <v>91.674736322186504</v>
      </c>
      <c r="AH79" s="225">
        <v>0.60930378066492097</v>
      </c>
      <c r="AI79" s="223">
        <v>90.579172871745499</v>
      </c>
      <c r="AJ79" s="225">
        <v>1.9259413803367</v>
      </c>
      <c r="AK79" s="223">
        <v>89.666895458322998</v>
      </c>
      <c r="AL79" s="225">
        <v>2.1273247245232798</v>
      </c>
      <c r="AM79" s="223">
        <v>92.2676782238062</v>
      </c>
      <c r="AN79" s="225">
        <v>0.72682084496548305</v>
      </c>
      <c r="AO79" s="223">
        <v>1.68850535206073</v>
      </c>
      <c r="AP79" s="225">
        <v>2.1045753182223499</v>
      </c>
      <c r="AQ79" s="223">
        <v>94.376747795704304</v>
      </c>
      <c r="AR79" s="225">
        <v>0.53535842737544104</v>
      </c>
      <c r="AS79" s="223">
        <v>93.334765450803303</v>
      </c>
      <c r="AT79" s="225">
        <v>1.38215356216037</v>
      </c>
      <c r="AU79" s="223">
        <v>94.057639462126403</v>
      </c>
      <c r="AV79" s="225">
        <v>1.60400467612935</v>
      </c>
      <c r="AW79" s="223">
        <v>95.178480258727902</v>
      </c>
      <c r="AX79" s="225">
        <v>0.54407866205529298</v>
      </c>
      <c r="AY79" s="223">
        <v>1.8437148079246</v>
      </c>
      <c r="AZ79" s="225">
        <v>1.4858093444198299</v>
      </c>
      <c r="BA79" s="223">
        <v>92.756659577486303</v>
      </c>
      <c r="BB79" s="225">
        <v>0.61251380862978799</v>
      </c>
      <c r="BC79" s="223">
        <v>93.508884772754001</v>
      </c>
      <c r="BD79" s="225">
        <v>1.5807439328249999</v>
      </c>
      <c r="BE79" s="223">
        <v>90.539470710435694</v>
      </c>
      <c r="BF79" s="225">
        <v>2.1367794333989898</v>
      </c>
      <c r="BG79" s="223">
        <v>93.004433889138298</v>
      </c>
      <c r="BH79" s="225">
        <v>0.66140591693586404</v>
      </c>
      <c r="BI79" s="223">
        <v>-0.504450883615704</v>
      </c>
      <c r="BJ79" s="225">
        <v>1.69871410758452</v>
      </c>
      <c r="BK79" s="223">
        <v>0.78645870299840204</v>
      </c>
      <c r="BL79" s="225">
        <v>0.65650462285684696</v>
      </c>
      <c r="BM79" s="223">
        <v>4.8569218014336002E-2</v>
      </c>
      <c r="BN79" s="225">
        <v>0.82667705853862705</v>
      </c>
      <c r="BO79" s="223">
        <v>0.48955548138071903</v>
      </c>
      <c r="BP79" s="225">
        <v>0.70822681073559401</v>
      </c>
      <c r="BQ79" s="223">
        <v>0.47990043873511501</v>
      </c>
      <c r="BR79" s="225">
        <v>0.93374226770842805</v>
      </c>
      <c r="BS79" s="223">
        <v>-0.50862799434054295</v>
      </c>
      <c r="BT79" s="225">
        <v>0.76208883512083503</v>
      </c>
      <c r="BU79" s="223">
        <v>1.7775074354350999</v>
      </c>
      <c r="BV79" s="225">
        <v>0.96097850757418202</v>
      </c>
      <c r="BW79" s="104"/>
      <c r="BX79" s="104"/>
      <c r="BY79" s="104"/>
      <c r="BZ79" s="104"/>
      <c r="CA79" s="104"/>
      <c r="CB79" s="104"/>
      <c r="CC79" s="104"/>
      <c r="CD79" s="104"/>
      <c r="CE79" s="104"/>
      <c r="CF79" s="104"/>
      <c r="CG79" s="104"/>
      <c r="CH79" s="255"/>
    </row>
    <row r="80" spans="1:86" ht="13" customHeight="1" x14ac:dyDescent="0.25">
      <c r="A80" s="26" t="s">
        <v>433</v>
      </c>
      <c r="B80" s="188">
        <v>1</v>
      </c>
      <c r="C80" s="223">
        <v>94.190219697781501</v>
      </c>
      <c r="D80" s="225">
        <v>0.58157697881504</v>
      </c>
      <c r="E80" s="223">
        <v>87.647589633301394</v>
      </c>
      <c r="F80" s="225">
        <v>2.10107233944822</v>
      </c>
      <c r="G80" s="223">
        <v>93.425682215831301</v>
      </c>
      <c r="H80" s="225">
        <v>1.3358412498272001</v>
      </c>
      <c r="I80" s="223">
        <v>95.914003308129907</v>
      </c>
      <c r="J80" s="225">
        <v>0.60721116433560895</v>
      </c>
      <c r="K80" s="223">
        <v>8.2664136748284598</v>
      </c>
      <c r="L80" s="225">
        <v>2.08426205090535</v>
      </c>
      <c r="M80" s="223">
        <v>37.854394886971903</v>
      </c>
      <c r="N80" s="225">
        <v>1.3466345235807</v>
      </c>
      <c r="O80" s="223">
        <v>27.1095491630151</v>
      </c>
      <c r="P80" s="225">
        <v>2.4423944961073101</v>
      </c>
      <c r="Q80" s="223">
        <v>35.398568895856798</v>
      </c>
      <c r="R80" s="225">
        <v>3.12298348482771</v>
      </c>
      <c r="S80" s="223">
        <v>40.119865405288401</v>
      </c>
      <c r="T80" s="225">
        <v>1.63895879344786</v>
      </c>
      <c r="U80" s="223">
        <v>13.0103162422733</v>
      </c>
      <c r="V80" s="225">
        <v>2.8099466468991001</v>
      </c>
      <c r="W80" s="223">
        <v>42.030275660550402</v>
      </c>
      <c r="X80" s="225">
        <v>1.30752269789373</v>
      </c>
      <c r="Y80" s="223">
        <v>37.642720193916702</v>
      </c>
      <c r="Z80" s="225">
        <v>2.5227765025121398</v>
      </c>
      <c r="AA80" s="223">
        <v>38.339082533993</v>
      </c>
      <c r="AB80" s="225">
        <v>2.72374229448253</v>
      </c>
      <c r="AC80" s="223">
        <v>43.110917091591297</v>
      </c>
      <c r="AD80" s="225">
        <v>1.7247828742322899</v>
      </c>
      <c r="AE80" s="223">
        <v>5.4681968976746704</v>
      </c>
      <c r="AF80" s="225">
        <v>2.7032564012517399</v>
      </c>
      <c r="AG80" s="223">
        <v>86.276213994182896</v>
      </c>
      <c r="AH80" s="225">
        <v>0.73737171258325895</v>
      </c>
      <c r="AI80" s="223">
        <v>71.328295971994905</v>
      </c>
      <c r="AJ80" s="225">
        <v>2.6853602748414298</v>
      </c>
      <c r="AK80" s="223">
        <v>87.129920472333495</v>
      </c>
      <c r="AL80" s="225">
        <v>1.87566180473754</v>
      </c>
      <c r="AM80" s="223">
        <v>89.491757139404896</v>
      </c>
      <c r="AN80" s="225">
        <v>0.77400308621899605</v>
      </c>
      <c r="AO80" s="223">
        <v>18.163461167409899</v>
      </c>
      <c r="AP80" s="225">
        <v>2.8468508218721298</v>
      </c>
      <c r="AQ80" s="223">
        <v>82.150350976538704</v>
      </c>
      <c r="AR80" s="225">
        <v>0.84101213961027299</v>
      </c>
      <c r="AS80" s="223">
        <v>71.493470062908301</v>
      </c>
      <c r="AT80" s="225">
        <v>2.5380437850330901</v>
      </c>
      <c r="AU80" s="223">
        <v>80.5260249620286</v>
      </c>
      <c r="AV80" s="225">
        <v>2.4205970551089901</v>
      </c>
      <c r="AW80" s="223">
        <v>84.642582379797602</v>
      </c>
      <c r="AX80" s="225">
        <v>1.0047969017321301</v>
      </c>
      <c r="AY80" s="223">
        <v>13.149112316889299</v>
      </c>
      <c r="AZ80" s="225">
        <v>2.73038629587918</v>
      </c>
      <c r="BA80" s="223">
        <v>42.894913472672897</v>
      </c>
      <c r="BB80" s="225">
        <v>1.1711934296250699</v>
      </c>
      <c r="BC80" s="223">
        <v>34.038336625896598</v>
      </c>
      <c r="BD80" s="225">
        <v>2.5051695592112302</v>
      </c>
      <c r="BE80" s="223">
        <v>40.957236628757201</v>
      </c>
      <c r="BF80" s="225">
        <v>3.2718539250319498</v>
      </c>
      <c r="BG80" s="223">
        <v>44.898392546979998</v>
      </c>
      <c r="BH80" s="225">
        <v>1.40623375134474</v>
      </c>
      <c r="BI80" s="223">
        <v>10.860055921083401</v>
      </c>
      <c r="BJ80" s="225">
        <v>2.8412832698792898</v>
      </c>
      <c r="BK80" s="223">
        <v>1.54010338038738</v>
      </c>
      <c r="BL80" s="225">
        <v>0.96120565575011396</v>
      </c>
      <c r="BM80" s="223">
        <v>-1.17274173551901</v>
      </c>
      <c r="BN80" s="225">
        <v>2.0977046263955001</v>
      </c>
      <c r="BO80" s="223">
        <v>-1.6578885575528799</v>
      </c>
      <c r="BP80" s="225">
        <v>1.87892379036751</v>
      </c>
      <c r="BQ80" s="223">
        <v>-3.2968431784935501</v>
      </c>
      <c r="BR80" s="225">
        <v>1.0780055219945299</v>
      </c>
      <c r="BS80" s="223">
        <v>4.2874937951681602</v>
      </c>
      <c r="BT80" s="225">
        <v>1.2808429602624301</v>
      </c>
      <c r="BU80" s="223">
        <v>4.3735327618596003</v>
      </c>
      <c r="BV80" s="225">
        <v>1.7453331419011699</v>
      </c>
      <c r="BW80" s="104"/>
      <c r="BX80" s="104"/>
      <c r="BY80" s="104"/>
      <c r="BZ80" s="104"/>
      <c r="CA80" s="104"/>
      <c r="CB80" s="104"/>
      <c r="CC80" s="104"/>
      <c r="CD80" s="104"/>
      <c r="CE80" s="104"/>
      <c r="CF80" s="104"/>
      <c r="CG80" s="104"/>
      <c r="CH80" s="255"/>
    </row>
    <row r="81" spans="1:86" ht="13" customHeight="1" x14ac:dyDescent="0.25">
      <c r="A81" s="26" t="s">
        <v>435</v>
      </c>
      <c r="B81" s="188">
        <v>1</v>
      </c>
      <c r="C81" s="223">
        <v>57.660371024112003</v>
      </c>
      <c r="D81" s="225">
        <v>1.2772257515027501</v>
      </c>
      <c r="E81" s="223">
        <v>59.941481735409901</v>
      </c>
      <c r="F81" s="225">
        <v>2.6942618754118999</v>
      </c>
      <c r="G81" s="223">
        <v>50.723396718236302</v>
      </c>
      <c r="H81" s="225">
        <v>2.3818831060987602</v>
      </c>
      <c r="I81" s="223">
        <v>58.720246752147602</v>
      </c>
      <c r="J81" s="225">
        <v>1.54986720181293</v>
      </c>
      <c r="K81" s="223">
        <v>-1.22123498326226</v>
      </c>
      <c r="L81" s="225">
        <v>3.0231451197238899</v>
      </c>
      <c r="M81" s="223">
        <v>30.839218796248499</v>
      </c>
      <c r="N81" s="225">
        <v>1.23336908471142</v>
      </c>
      <c r="O81" s="223">
        <v>23.9698875755602</v>
      </c>
      <c r="P81" s="225">
        <v>2.0522088908621399</v>
      </c>
      <c r="Q81" s="223">
        <v>29.790147540493901</v>
      </c>
      <c r="R81" s="225">
        <v>2.3720229690561498</v>
      </c>
      <c r="S81" s="223">
        <v>32.771593606585803</v>
      </c>
      <c r="T81" s="225">
        <v>1.5339394202880801</v>
      </c>
      <c r="U81" s="223">
        <v>8.8017060310256205</v>
      </c>
      <c r="V81" s="225">
        <v>2.5270222088803198</v>
      </c>
      <c r="W81" s="223">
        <v>25.757606497590402</v>
      </c>
      <c r="X81" s="225">
        <v>0.82609329358522499</v>
      </c>
      <c r="Y81" s="223">
        <v>25.6885575875684</v>
      </c>
      <c r="Z81" s="225">
        <v>2.2709797446095101</v>
      </c>
      <c r="AA81" s="223">
        <v>23.747446326041398</v>
      </c>
      <c r="AB81" s="225">
        <v>2.0964684294434099</v>
      </c>
      <c r="AC81" s="223">
        <v>25.963692609646099</v>
      </c>
      <c r="AD81" s="225">
        <v>1.0413030556137399</v>
      </c>
      <c r="AE81" s="223">
        <v>0.27513502207768398</v>
      </c>
      <c r="AF81" s="225">
        <v>2.4931402559745299</v>
      </c>
      <c r="AG81" s="223">
        <v>51.294102901662498</v>
      </c>
      <c r="AH81" s="225">
        <v>1.13953416871449</v>
      </c>
      <c r="AI81" s="223">
        <v>40.642876831772497</v>
      </c>
      <c r="AJ81" s="225">
        <v>2.45933769830794</v>
      </c>
      <c r="AK81" s="223">
        <v>44.0215816981909</v>
      </c>
      <c r="AL81" s="225">
        <v>2.4414975459556798</v>
      </c>
      <c r="AM81" s="223">
        <v>55.583715197387299</v>
      </c>
      <c r="AN81" s="225">
        <v>1.43765145864773</v>
      </c>
      <c r="AO81" s="223">
        <v>14.9408383656148</v>
      </c>
      <c r="AP81" s="225">
        <v>2.7162022596622402</v>
      </c>
      <c r="AQ81" s="223">
        <v>67.767898761216202</v>
      </c>
      <c r="AR81" s="225">
        <v>0.99115663366778595</v>
      </c>
      <c r="AS81" s="223">
        <v>62.572215654164502</v>
      </c>
      <c r="AT81" s="225">
        <v>2.7255999256973902</v>
      </c>
      <c r="AU81" s="223">
        <v>65.339026836253396</v>
      </c>
      <c r="AV81" s="225">
        <v>2.4163131699062999</v>
      </c>
      <c r="AW81" s="223">
        <v>69.752182379811998</v>
      </c>
      <c r="AX81" s="225">
        <v>1.2649682732462899</v>
      </c>
      <c r="AY81" s="223">
        <v>7.1799667256474899</v>
      </c>
      <c r="AZ81" s="225">
        <v>3.2696078373025901</v>
      </c>
      <c r="BA81" s="223">
        <v>38.410032612957501</v>
      </c>
      <c r="BB81" s="225">
        <v>1.09784970916431</v>
      </c>
      <c r="BC81" s="223">
        <v>36.6140484650766</v>
      </c>
      <c r="BD81" s="225">
        <v>2.3034152018122001</v>
      </c>
      <c r="BE81" s="223">
        <v>37.709236732123998</v>
      </c>
      <c r="BF81" s="225">
        <v>2.3297924219788699</v>
      </c>
      <c r="BG81" s="223">
        <v>38.994192545338997</v>
      </c>
      <c r="BH81" s="225">
        <v>1.37357109056871</v>
      </c>
      <c r="BI81" s="223">
        <v>2.3801440802623799</v>
      </c>
      <c r="BJ81" s="225">
        <v>2.7283375741538398</v>
      </c>
      <c r="BK81" s="223">
        <v>8.3240595645980804</v>
      </c>
      <c r="BL81" s="225">
        <v>1.6282030881223399</v>
      </c>
      <c r="BM81" s="223">
        <v>-14.5132527614459</v>
      </c>
      <c r="BN81" s="225">
        <v>1.73820125028915</v>
      </c>
      <c r="BO81" s="223">
        <v>0.46669584825882998</v>
      </c>
      <c r="BP81" s="225">
        <v>1.1438076842640299</v>
      </c>
      <c r="BQ81" s="223">
        <v>-3.3081823353085702</v>
      </c>
      <c r="BR81" s="225">
        <v>1.47638852358756</v>
      </c>
      <c r="BS81" s="223">
        <v>-4.68665202015855</v>
      </c>
      <c r="BT81" s="225">
        <v>1.3066104725038199</v>
      </c>
      <c r="BU81" s="223">
        <v>-0.353595357968082</v>
      </c>
      <c r="BV81" s="225">
        <v>1.6392736238735901</v>
      </c>
      <c r="BW81" s="104"/>
      <c r="BX81" s="104"/>
      <c r="BY81" s="104"/>
      <c r="BZ81" s="104"/>
      <c r="CA81" s="104"/>
      <c r="CB81" s="104"/>
      <c r="CC81" s="104"/>
      <c r="CD81" s="104"/>
      <c r="CE81" s="104"/>
      <c r="CF81" s="104"/>
      <c r="CG81" s="104"/>
      <c r="CH81" s="255"/>
    </row>
    <row r="82" spans="1:86" ht="13" customHeight="1" x14ac:dyDescent="0.25">
      <c r="A82" s="26" t="s">
        <v>437</v>
      </c>
      <c r="B82" s="188">
        <v>1</v>
      </c>
      <c r="C82" s="223">
        <v>84.0887480274898</v>
      </c>
      <c r="D82" s="225">
        <v>1.06345427110204</v>
      </c>
      <c r="E82" s="223">
        <v>82.504131663374395</v>
      </c>
      <c r="F82" s="225">
        <v>3.3302845965572501</v>
      </c>
      <c r="G82" s="223">
        <v>79.877213008125594</v>
      </c>
      <c r="H82" s="225">
        <v>2.9373645008300699</v>
      </c>
      <c r="I82" s="223">
        <v>85.463804729014299</v>
      </c>
      <c r="J82" s="225">
        <v>1.1215392842982801</v>
      </c>
      <c r="K82" s="223">
        <v>2.9596730656399002</v>
      </c>
      <c r="L82" s="225">
        <v>3.5724857552286502</v>
      </c>
      <c r="M82" s="223">
        <v>37.2213466945148</v>
      </c>
      <c r="N82" s="225">
        <v>1.48002724941241</v>
      </c>
      <c r="O82" s="223">
        <v>32.913077880211198</v>
      </c>
      <c r="P82" s="225">
        <v>4.4001787579854899</v>
      </c>
      <c r="Q82" s="223">
        <v>37.161981809070703</v>
      </c>
      <c r="R82" s="225">
        <v>3.5333995772882099</v>
      </c>
      <c r="S82" s="223">
        <v>37.689813079675801</v>
      </c>
      <c r="T82" s="225">
        <v>1.31821019364437</v>
      </c>
      <c r="U82" s="223">
        <v>4.7767351994645804</v>
      </c>
      <c r="V82" s="225">
        <v>4.0900586361458204</v>
      </c>
      <c r="W82" s="223">
        <v>55.7373591059918</v>
      </c>
      <c r="X82" s="225">
        <v>1.3697365856188799</v>
      </c>
      <c r="Y82" s="223">
        <v>51.197510583512297</v>
      </c>
      <c r="Z82" s="225">
        <v>4.2478637249581901</v>
      </c>
      <c r="AA82" s="223">
        <v>51.053037993515801</v>
      </c>
      <c r="AB82" s="225">
        <v>3.33195593922391</v>
      </c>
      <c r="AC82" s="223">
        <v>57.564346113819298</v>
      </c>
      <c r="AD82" s="225">
        <v>1.3737762302707199</v>
      </c>
      <c r="AE82" s="223">
        <v>6.3668355303070197</v>
      </c>
      <c r="AF82" s="225">
        <v>4.34481047591078</v>
      </c>
      <c r="AG82" s="223">
        <v>55.203483763711702</v>
      </c>
      <c r="AH82" s="225">
        <v>1.4145211276866101</v>
      </c>
      <c r="AI82" s="223">
        <v>54.329221900309797</v>
      </c>
      <c r="AJ82" s="225">
        <v>4.0726937829160201</v>
      </c>
      <c r="AK82" s="223">
        <v>55.797534221710002</v>
      </c>
      <c r="AL82" s="225">
        <v>4.0805802049636899</v>
      </c>
      <c r="AM82" s="223">
        <v>54.927576473903301</v>
      </c>
      <c r="AN82" s="225">
        <v>1.42762183896044</v>
      </c>
      <c r="AO82" s="223">
        <v>0.59835457359352495</v>
      </c>
      <c r="AP82" s="225">
        <v>4.0690926122599604</v>
      </c>
      <c r="AQ82" s="223">
        <v>68.935156756868906</v>
      </c>
      <c r="AR82" s="225">
        <v>1.21069425334554</v>
      </c>
      <c r="AS82" s="223">
        <v>65.101062986367793</v>
      </c>
      <c r="AT82" s="225">
        <v>4.0675588289912099</v>
      </c>
      <c r="AU82" s="223">
        <v>67.372021957283096</v>
      </c>
      <c r="AV82" s="225">
        <v>3.56475535822586</v>
      </c>
      <c r="AW82" s="223">
        <v>70.006296326811395</v>
      </c>
      <c r="AX82" s="225">
        <v>1.15723677370133</v>
      </c>
      <c r="AY82" s="223">
        <v>4.9052333404436004</v>
      </c>
      <c r="AZ82" s="225">
        <v>4.0953409830312397</v>
      </c>
      <c r="BA82" s="223">
        <v>54.6211623024437</v>
      </c>
      <c r="BB82" s="225">
        <v>1.2253242078756901</v>
      </c>
      <c r="BC82" s="223">
        <v>53.069858627356403</v>
      </c>
      <c r="BD82" s="225">
        <v>3.8689814499206898</v>
      </c>
      <c r="BE82" s="223">
        <v>53.936538539790803</v>
      </c>
      <c r="BF82" s="225">
        <v>3.2208412664830699</v>
      </c>
      <c r="BG82" s="223">
        <v>54.967713558923599</v>
      </c>
      <c r="BH82" s="225">
        <v>1.2965447992485799</v>
      </c>
      <c r="BI82" s="223">
        <v>1.89785493156719</v>
      </c>
      <c r="BJ82" s="225">
        <v>3.9695444263588802</v>
      </c>
      <c r="BK82" s="223">
        <v>4.5043025548173103</v>
      </c>
      <c r="BL82" s="225">
        <v>1.5003857411900701</v>
      </c>
      <c r="BM82" s="223">
        <v>-1.9849419769010901</v>
      </c>
      <c r="BN82" s="225">
        <v>1.82345065438198</v>
      </c>
      <c r="BO82" s="223">
        <v>4.3113039007118701</v>
      </c>
      <c r="BP82" s="225">
        <v>1.7665783482528301</v>
      </c>
      <c r="BQ82" s="223">
        <v>-22.068455724689599</v>
      </c>
      <c r="BR82" s="225">
        <v>1.7288748585161899</v>
      </c>
      <c r="BS82" s="223">
        <v>-11.5442922603707</v>
      </c>
      <c r="BT82" s="225">
        <v>1.43899733988503</v>
      </c>
      <c r="BU82" s="223">
        <v>1.9994755071258601</v>
      </c>
      <c r="BV82" s="225">
        <v>1.61833010650186</v>
      </c>
      <c r="BW82" s="104"/>
      <c r="BX82" s="104"/>
      <c r="BY82" s="104"/>
      <c r="BZ82" s="104"/>
      <c r="CA82" s="104"/>
      <c r="CB82" s="104"/>
      <c r="CC82" s="104"/>
      <c r="CD82" s="104"/>
      <c r="CE82" s="104"/>
      <c r="CF82" s="104"/>
      <c r="CG82" s="104"/>
      <c r="CH82" s="255"/>
    </row>
    <row r="83" spans="1:86" ht="13" customHeight="1" x14ac:dyDescent="0.25">
      <c r="A83" s="26" t="s">
        <v>438</v>
      </c>
      <c r="B83" s="188">
        <v>1</v>
      </c>
      <c r="C83" s="223">
        <v>98.849204226896603</v>
      </c>
      <c r="D83" s="225">
        <v>0.23497652399791299</v>
      </c>
      <c r="E83" s="223">
        <v>97.807845475771998</v>
      </c>
      <c r="F83" s="225">
        <v>0.83317102204286098</v>
      </c>
      <c r="G83" s="223">
        <v>99.014406333312195</v>
      </c>
      <c r="H83" s="225">
        <v>0.337739102855243</v>
      </c>
      <c r="I83" s="223">
        <v>99.222575321148696</v>
      </c>
      <c r="J83" s="225">
        <v>0.24916843030593899</v>
      </c>
      <c r="K83" s="223">
        <v>1.4147298453767501</v>
      </c>
      <c r="L83" s="225">
        <v>0.88609670952848196</v>
      </c>
      <c r="M83" s="223">
        <v>72.061553407607406</v>
      </c>
      <c r="N83" s="225">
        <v>1.6005300681259</v>
      </c>
      <c r="O83" s="223">
        <v>74.189443153491197</v>
      </c>
      <c r="P83" s="225">
        <v>2.4872130186798902</v>
      </c>
      <c r="Q83" s="223">
        <v>66.425283310032199</v>
      </c>
      <c r="R83" s="225">
        <v>2.6355704792168302</v>
      </c>
      <c r="S83" s="223">
        <v>75.185789881584597</v>
      </c>
      <c r="T83" s="225">
        <v>2.4845205846847098</v>
      </c>
      <c r="U83" s="223">
        <v>0.99634672809342795</v>
      </c>
      <c r="V83" s="225">
        <v>3.46620209473897</v>
      </c>
      <c r="W83" s="223">
        <v>89.302777609203105</v>
      </c>
      <c r="X83" s="225">
        <v>1.4138361699286901</v>
      </c>
      <c r="Y83" s="223">
        <v>90.777195597486596</v>
      </c>
      <c r="Z83" s="225">
        <v>1.41904681526854</v>
      </c>
      <c r="AA83" s="223">
        <v>86.559374798013494</v>
      </c>
      <c r="AB83" s="225">
        <v>1.8253457233686601</v>
      </c>
      <c r="AC83" s="223">
        <v>90.527514915592207</v>
      </c>
      <c r="AD83" s="225">
        <v>2.05753692577977</v>
      </c>
      <c r="AE83" s="223">
        <v>-0.24968068189438999</v>
      </c>
      <c r="AF83" s="225">
        <v>2.4349295469133301</v>
      </c>
      <c r="AG83" s="223">
        <v>83.472152562253001</v>
      </c>
      <c r="AH83" s="225">
        <v>1.39990433229616</v>
      </c>
      <c r="AI83" s="223">
        <v>82.547640360644394</v>
      </c>
      <c r="AJ83" s="225">
        <v>2.6771157829459602</v>
      </c>
      <c r="AK83" s="223">
        <v>82.863792220585694</v>
      </c>
      <c r="AL83" s="225">
        <v>2.2925802643802999</v>
      </c>
      <c r="AM83" s="223">
        <v>84.757099832319099</v>
      </c>
      <c r="AN83" s="225">
        <v>1.43631965094979</v>
      </c>
      <c r="AO83" s="223">
        <v>2.20945947167472</v>
      </c>
      <c r="AP83" s="225">
        <v>2.9161118365883101</v>
      </c>
      <c r="AQ83" s="223">
        <v>94.704486581751098</v>
      </c>
      <c r="AR83" s="225">
        <v>0.55993650939536099</v>
      </c>
      <c r="AS83" s="223">
        <v>93.052799493251001</v>
      </c>
      <c r="AT83" s="225">
        <v>1.2174894708080499</v>
      </c>
      <c r="AU83" s="223">
        <v>95.0724978998296</v>
      </c>
      <c r="AV83" s="225">
        <v>0.92575458478702999</v>
      </c>
      <c r="AW83" s="223">
        <v>95.576347178318002</v>
      </c>
      <c r="AX83" s="225">
        <v>0.82746080501029196</v>
      </c>
      <c r="AY83" s="223">
        <v>2.52354768506703</v>
      </c>
      <c r="AZ83" s="225">
        <v>1.48880356072765</v>
      </c>
      <c r="BA83" s="223">
        <v>85.243452820629003</v>
      </c>
      <c r="BB83" s="225">
        <v>1.4454041062015399</v>
      </c>
      <c r="BC83" s="223">
        <v>85.7034428780361</v>
      </c>
      <c r="BD83" s="225">
        <v>1.95028010866628</v>
      </c>
      <c r="BE83" s="223">
        <v>83.309509748059696</v>
      </c>
      <c r="BF83" s="225">
        <v>2.0686038064374102</v>
      </c>
      <c r="BG83" s="223">
        <v>86.002368589506005</v>
      </c>
      <c r="BH83" s="225">
        <v>2.2915233771143502</v>
      </c>
      <c r="BI83" s="223">
        <v>0.29892571146991997</v>
      </c>
      <c r="BJ83" s="225">
        <v>2.8936053238241102</v>
      </c>
      <c r="BK83" s="223">
        <v>-7.7089816481333201E-2</v>
      </c>
      <c r="BL83" s="225">
        <v>0.35420082794483698</v>
      </c>
      <c r="BM83" s="223">
        <v>-4.8088397801660498</v>
      </c>
      <c r="BN83" s="225">
        <v>2.31070711132111</v>
      </c>
      <c r="BO83" s="223">
        <v>-0.343196674353763</v>
      </c>
      <c r="BP83" s="225">
        <v>1.9095731315395399</v>
      </c>
      <c r="BQ83" s="223">
        <v>-2.8665221787270498</v>
      </c>
      <c r="BR83" s="225">
        <v>1.9526797323773899</v>
      </c>
      <c r="BS83" s="223">
        <v>0.944399855947196</v>
      </c>
      <c r="BT83" s="225">
        <v>1.1755104644190799</v>
      </c>
      <c r="BU83" s="223">
        <v>-2.4330849973083001E-2</v>
      </c>
      <c r="BV83" s="225">
        <v>2.27055388199103</v>
      </c>
      <c r="BW83" s="104"/>
      <c r="BX83" s="104"/>
      <c r="BY83" s="104"/>
      <c r="BZ83" s="104"/>
      <c r="CA83" s="104"/>
      <c r="CB83" s="104"/>
      <c r="CC83" s="104"/>
      <c r="CD83" s="104"/>
      <c r="CE83" s="104"/>
      <c r="CF83" s="104"/>
      <c r="CG83" s="104"/>
      <c r="CH83" s="255"/>
    </row>
    <row r="84" spans="1:86" ht="13" customHeight="1" x14ac:dyDescent="0.25">
      <c r="A84" s="62" t="s">
        <v>449</v>
      </c>
      <c r="B84" s="189">
        <v>1</v>
      </c>
      <c r="C84" s="247">
        <v>87.199789890196897</v>
      </c>
      <c r="D84" s="250">
        <v>0.25911122371033901</v>
      </c>
      <c r="E84" s="247">
        <v>85.901059374306499</v>
      </c>
      <c r="F84" s="250">
        <v>0.63583780279697499</v>
      </c>
      <c r="G84" s="247">
        <v>85.610112264838605</v>
      </c>
      <c r="H84" s="250">
        <v>0.58460209069642399</v>
      </c>
      <c r="I84" s="247">
        <v>87.875567532970507</v>
      </c>
      <c r="J84" s="250">
        <v>0.323372234574273</v>
      </c>
      <c r="K84" s="247">
        <v>1.9745081586639199</v>
      </c>
      <c r="L84" s="250">
        <v>0.71283457315973298</v>
      </c>
      <c r="M84" s="247">
        <v>52.850894987704798</v>
      </c>
      <c r="N84" s="250">
        <v>0.387334549437793</v>
      </c>
      <c r="O84" s="247">
        <v>50.291168696968903</v>
      </c>
      <c r="P84" s="250">
        <v>0.83789718469729102</v>
      </c>
      <c r="Q84" s="247">
        <v>51.4512424714273</v>
      </c>
      <c r="R84" s="250">
        <v>0.81302863673956804</v>
      </c>
      <c r="S84" s="247">
        <v>53.9347286035335</v>
      </c>
      <c r="T84" s="250">
        <v>0.48617491555356601</v>
      </c>
      <c r="U84" s="247">
        <v>3.6435599065646702</v>
      </c>
      <c r="V84" s="250">
        <v>0.939921016087231</v>
      </c>
      <c r="W84" s="247">
        <v>62.043106348681299</v>
      </c>
      <c r="X84" s="250">
        <v>0.35336117741915402</v>
      </c>
      <c r="Y84" s="247">
        <v>60.471248794958399</v>
      </c>
      <c r="Z84" s="250">
        <v>0.83798034594570603</v>
      </c>
      <c r="AA84" s="247">
        <v>59.061946321655398</v>
      </c>
      <c r="AB84" s="250">
        <v>0.76721344760973798</v>
      </c>
      <c r="AC84" s="247">
        <v>63.141648757938</v>
      </c>
      <c r="AD84" s="250">
        <v>0.43830205630450297</v>
      </c>
      <c r="AE84" s="247">
        <v>2.6703999629795998</v>
      </c>
      <c r="AF84" s="250">
        <v>0.91893470350981699</v>
      </c>
      <c r="AG84" s="247">
        <v>73.740632180715906</v>
      </c>
      <c r="AH84" s="250">
        <v>0.35064335046615902</v>
      </c>
      <c r="AI84" s="247">
        <v>67.461853791966902</v>
      </c>
      <c r="AJ84" s="250">
        <v>0.87121279567421195</v>
      </c>
      <c r="AK84" s="247">
        <v>72.741909698668394</v>
      </c>
      <c r="AL84" s="250">
        <v>0.78241667771521095</v>
      </c>
      <c r="AM84" s="247">
        <v>75.615071589586293</v>
      </c>
      <c r="AN84" s="250">
        <v>0.39098350300189599</v>
      </c>
      <c r="AO84" s="247">
        <v>8.15321779761946</v>
      </c>
      <c r="AP84" s="250">
        <v>0.91829359048566594</v>
      </c>
      <c r="AQ84" s="247">
        <v>80.177550395398896</v>
      </c>
      <c r="AR84" s="250">
        <v>0.29812454942361399</v>
      </c>
      <c r="AS84" s="247">
        <v>75.252121050704702</v>
      </c>
      <c r="AT84" s="250">
        <v>0.82110440206075097</v>
      </c>
      <c r="AU84" s="247">
        <v>78.668303620301501</v>
      </c>
      <c r="AV84" s="250">
        <v>0.74846254126033396</v>
      </c>
      <c r="AW84" s="247">
        <v>81.860892038798795</v>
      </c>
      <c r="AX84" s="250">
        <v>0.33847555300356902</v>
      </c>
      <c r="AY84" s="247">
        <v>6.6087709880941503</v>
      </c>
      <c r="AZ84" s="250">
        <v>0.883640103538327</v>
      </c>
      <c r="BA84" s="247">
        <v>57.863474570430803</v>
      </c>
      <c r="BB84" s="250">
        <v>0.35605128997735402</v>
      </c>
      <c r="BC84" s="247">
        <v>58.742828217125499</v>
      </c>
      <c r="BD84" s="250">
        <v>0.840079463870124</v>
      </c>
      <c r="BE84" s="247">
        <v>57.831565421118803</v>
      </c>
      <c r="BF84" s="250">
        <v>0.78674399339970202</v>
      </c>
      <c r="BG84" s="247">
        <v>57.417042238518299</v>
      </c>
      <c r="BH84" s="250">
        <v>0.45225452229479801</v>
      </c>
      <c r="BI84" s="247">
        <v>-1.3257859786072199</v>
      </c>
      <c r="BJ84" s="250">
        <v>0.93672160731021703</v>
      </c>
      <c r="BK84" s="247">
        <v>3.8209994822045799</v>
      </c>
      <c r="BL84" s="250">
        <v>0.33648308002479499</v>
      </c>
      <c r="BM84" s="247">
        <v>-6.5059143876110799</v>
      </c>
      <c r="BN84" s="250">
        <v>0.54207592150918005</v>
      </c>
      <c r="BO84" s="247">
        <v>0.125749500095825</v>
      </c>
      <c r="BP84" s="250">
        <v>0.48439270667995299</v>
      </c>
      <c r="BQ84" s="247">
        <v>2.4102474575711899</v>
      </c>
      <c r="BR84" s="250">
        <v>0.47271362125163002</v>
      </c>
      <c r="BS84" s="247">
        <v>2.1390503513944399</v>
      </c>
      <c r="BT84" s="250">
        <v>0.40622465128832502</v>
      </c>
      <c r="BU84" s="247">
        <v>3.0964090475380699</v>
      </c>
      <c r="BV84" s="250">
        <v>0.50481301273210699</v>
      </c>
      <c r="BW84" s="104"/>
      <c r="BX84" s="104"/>
      <c r="BY84" s="104"/>
      <c r="BZ84" s="104"/>
      <c r="CA84" s="104"/>
      <c r="CB84" s="104"/>
      <c r="CC84" s="104"/>
      <c r="CD84" s="104"/>
      <c r="CE84" s="104"/>
      <c r="CF84" s="104"/>
      <c r="CG84" s="104"/>
      <c r="CH84" s="255"/>
    </row>
    <row r="85" spans="1:86" ht="13" customHeight="1" x14ac:dyDescent="0.25">
      <c r="A85" s="26" t="s">
        <v>121</v>
      </c>
      <c r="B85" s="188">
        <v>1</v>
      </c>
      <c r="C85" s="223">
        <v>90.906706431347999</v>
      </c>
      <c r="D85" s="225">
        <v>1.0107310369695299</v>
      </c>
      <c r="E85" s="223">
        <v>92.724991440205798</v>
      </c>
      <c r="F85" s="225">
        <v>1.5859814691090499</v>
      </c>
      <c r="G85" s="223">
        <v>90.208188343945906</v>
      </c>
      <c r="H85" s="225">
        <v>2.09374786804492</v>
      </c>
      <c r="I85" s="223">
        <v>90.587315707140405</v>
      </c>
      <c r="J85" s="225">
        <v>1.1504652958278501</v>
      </c>
      <c r="K85" s="223">
        <v>-2.1376757330653802</v>
      </c>
      <c r="L85" s="225">
        <v>1.9131732548232601</v>
      </c>
      <c r="M85" s="223">
        <v>36.824934193782397</v>
      </c>
      <c r="N85" s="225">
        <v>1.6733584826327801</v>
      </c>
      <c r="O85" s="223">
        <v>34.4047773263663</v>
      </c>
      <c r="P85" s="225">
        <v>3.0255338846579201</v>
      </c>
      <c r="Q85" s="223">
        <v>33.908176388102703</v>
      </c>
      <c r="R85" s="225">
        <v>3.5745402355308098</v>
      </c>
      <c r="S85" s="223">
        <v>38.355872765776802</v>
      </c>
      <c r="T85" s="225">
        <v>2.1701709950877501</v>
      </c>
      <c r="U85" s="223">
        <v>3.9510954394105302</v>
      </c>
      <c r="V85" s="225">
        <v>3.8455209933778498</v>
      </c>
      <c r="W85" s="223">
        <v>54.902730945341702</v>
      </c>
      <c r="X85" s="225">
        <v>1.5324227458317099</v>
      </c>
      <c r="Y85" s="223">
        <v>57.475907615044697</v>
      </c>
      <c r="Z85" s="225">
        <v>3.2108527081385998</v>
      </c>
      <c r="AA85" s="223">
        <v>43.753863949331503</v>
      </c>
      <c r="AB85" s="225">
        <v>3.15012800949488</v>
      </c>
      <c r="AC85" s="223">
        <v>57.681701981100097</v>
      </c>
      <c r="AD85" s="225">
        <v>1.8855376554423</v>
      </c>
      <c r="AE85" s="223">
        <v>0.205794366055365</v>
      </c>
      <c r="AF85" s="225">
        <v>3.7311979175572301</v>
      </c>
      <c r="AG85" s="223">
        <v>80.4882904239943</v>
      </c>
      <c r="AH85" s="225">
        <v>1.2677499644733601</v>
      </c>
      <c r="AI85" s="223">
        <v>69.242339090374401</v>
      </c>
      <c r="AJ85" s="225">
        <v>2.9717530412061701</v>
      </c>
      <c r="AK85" s="223">
        <v>75.166691691654606</v>
      </c>
      <c r="AL85" s="225">
        <v>3.0986587766463498</v>
      </c>
      <c r="AM85" s="223">
        <v>85.489343674458297</v>
      </c>
      <c r="AN85" s="225">
        <v>1.31093676144195</v>
      </c>
      <c r="AO85" s="223">
        <v>16.2470045840839</v>
      </c>
      <c r="AP85" s="225">
        <v>2.94254166702056</v>
      </c>
      <c r="AQ85" s="223">
        <v>80.620524542344896</v>
      </c>
      <c r="AR85" s="225">
        <v>1.3932326691238499</v>
      </c>
      <c r="AS85" s="223">
        <v>72.714136150314602</v>
      </c>
      <c r="AT85" s="225">
        <v>3.1732024458394799</v>
      </c>
      <c r="AU85" s="223">
        <v>73.497719528619598</v>
      </c>
      <c r="AV85" s="225">
        <v>2.9771113323317699</v>
      </c>
      <c r="AW85" s="223">
        <v>85.2475022818752</v>
      </c>
      <c r="AX85" s="225">
        <v>1.56348050365178</v>
      </c>
      <c r="AY85" s="223">
        <v>12.5333661315606</v>
      </c>
      <c r="AZ85" s="225">
        <v>3.4100644569675298</v>
      </c>
      <c r="BA85" s="223">
        <v>32.626084845816699</v>
      </c>
      <c r="BB85" s="225">
        <v>1.54103111386043</v>
      </c>
      <c r="BC85" s="223">
        <v>43.825668999161003</v>
      </c>
      <c r="BD85" s="225">
        <v>3.6697159155033199</v>
      </c>
      <c r="BE85" s="223">
        <v>30.689114167440199</v>
      </c>
      <c r="BF85" s="225">
        <v>2.95276687962245</v>
      </c>
      <c r="BG85" s="223">
        <v>29.822006529675701</v>
      </c>
      <c r="BH85" s="225">
        <v>1.77054095308256</v>
      </c>
      <c r="BI85" s="223">
        <v>-14.0036624694854</v>
      </c>
      <c r="BJ85" s="225">
        <v>4.0073312113495101</v>
      </c>
      <c r="BK85" s="223">
        <v>0.19306279890220401</v>
      </c>
      <c r="BL85" s="225">
        <v>1.36253672329451</v>
      </c>
      <c r="BM85" s="223">
        <v>-3.7853184520432799</v>
      </c>
      <c r="BN85" s="225">
        <v>2.6755949861187802</v>
      </c>
      <c r="BO85" s="223">
        <v>-3.5252425376855601</v>
      </c>
      <c r="BP85" s="225">
        <v>2.2845098067466298</v>
      </c>
      <c r="BQ85" s="223">
        <v>30.337430554804101</v>
      </c>
      <c r="BR85" s="225">
        <v>2.1248615887498801</v>
      </c>
      <c r="BS85" s="223">
        <v>14.362841295036</v>
      </c>
      <c r="BT85" s="225">
        <v>2.0811144845050502</v>
      </c>
      <c r="BU85" s="223">
        <v>1.74355694265054</v>
      </c>
      <c r="BV85" s="225">
        <v>2.1108265701953202</v>
      </c>
      <c r="BW85" s="104"/>
      <c r="BX85" s="104"/>
      <c r="BY85" s="104"/>
      <c r="BZ85" s="104"/>
      <c r="CA85" s="104"/>
      <c r="CB85" s="104"/>
      <c r="CC85" s="104"/>
      <c r="CD85" s="104"/>
      <c r="CE85" s="104"/>
      <c r="CF85" s="104"/>
      <c r="CG85" s="104"/>
      <c r="CH85" s="255"/>
    </row>
    <row r="86" spans="1:86" ht="13" customHeight="1" x14ac:dyDescent="0.25">
      <c r="A86" s="26" t="s">
        <v>446</v>
      </c>
      <c r="B86" s="188">
        <v>1</v>
      </c>
      <c r="C86" s="223">
        <v>97.321070466477707</v>
      </c>
      <c r="D86" s="225">
        <v>0.59823847349515702</v>
      </c>
      <c r="E86" s="223">
        <v>97.742247899203406</v>
      </c>
      <c r="F86" s="225">
        <v>0.73547581923613403</v>
      </c>
      <c r="G86" s="223">
        <v>99.287514627877897</v>
      </c>
      <c r="H86" s="225">
        <v>0.70621963429756696</v>
      </c>
      <c r="I86" s="223">
        <v>96.700408388304396</v>
      </c>
      <c r="J86" s="225">
        <v>0.95817176260112102</v>
      </c>
      <c r="K86" s="223">
        <v>-1.0418395108990499</v>
      </c>
      <c r="L86" s="225">
        <v>1.2395558034556</v>
      </c>
      <c r="M86" s="223">
        <v>41.903148873184499</v>
      </c>
      <c r="N86" s="225">
        <v>1.71878391220522</v>
      </c>
      <c r="O86" s="223">
        <v>37.363190728637399</v>
      </c>
      <c r="P86" s="225">
        <v>3.5844566727092899</v>
      </c>
      <c r="Q86" s="223">
        <v>43.326896480407697</v>
      </c>
      <c r="R86" s="225">
        <v>5.3586243723537503</v>
      </c>
      <c r="S86" s="223">
        <v>44.412053833240599</v>
      </c>
      <c r="T86" s="225">
        <v>2.5262408583895901</v>
      </c>
      <c r="U86" s="223">
        <v>7.0488631046031696</v>
      </c>
      <c r="V86" s="225">
        <v>4.66295857591731</v>
      </c>
      <c r="W86" s="223">
        <v>65.598772903930097</v>
      </c>
      <c r="X86" s="225">
        <v>2.1779259655604801</v>
      </c>
      <c r="Y86" s="223">
        <v>61.397993124705998</v>
      </c>
      <c r="Z86" s="225">
        <v>4.32813600937871</v>
      </c>
      <c r="AA86" s="223">
        <v>62.477127178491102</v>
      </c>
      <c r="AB86" s="225">
        <v>4.2122414377634998</v>
      </c>
      <c r="AC86" s="223">
        <v>67.788552448868899</v>
      </c>
      <c r="AD86" s="225">
        <v>2.5534230706244498</v>
      </c>
      <c r="AE86" s="223">
        <v>6.3905593241628802</v>
      </c>
      <c r="AF86" s="225">
        <v>4.6750525494443798</v>
      </c>
      <c r="AG86" s="223">
        <v>88.531790986876501</v>
      </c>
      <c r="AH86" s="225">
        <v>1.25954511580858</v>
      </c>
      <c r="AI86" s="223">
        <v>84.299477396853405</v>
      </c>
      <c r="AJ86" s="225">
        <v>2.56962025834404</v>
      </c>
      <c r="AK86" s="223">
        <v>86.7601375227826</v>
      </c>
      <c r="AL86" s="225">
        <v>3.4777806880973001</v>
      </c>
      <c r="AM86" s="223">
        <v>90.741897374969</v>
      </c>
      <c r="AN86" s="225">
        <v>1.4481785614679901</v>
      </c>
      <c r="AO86" s="223">
        <v>6.4424199781156499</v>
      </c>
      <c r="AP86" s="225">
        <v>2.8264816849383401</v>
      </c>
      <c r="AQ86" s="223">
        <v>90.202462739850802</v>
      </c>
      <c r="AR86" s="225">
        <v>1.1898479708493701</v>
      </c>
      <c r="AS86" s="223">
        <v>87.828250280020598</v>
      </c>
      <c r="AT86" s="225">
        <v>2.2968685614427802</v>
      </c>
      <c r="AU86" s="223">
        <v>88.156017044867696</v>
      </c>
      <c r="AV86" s="225">
        <v>3.8690553801529801</v>
      </c>
      <c r="AW86" s="223">
        <v>91.351024113031002</v>
      </c>
      <c r="AX86" s="225">
        <v>1.47031539814714</v>
      </c>
      <c r="AY86" s="223">
        <v>3.5227738330104201</v>
      </c>
      <c r="AZ86" s="225">
        <v>2.5675538713401398</v>
      </c>
      <c r="BA86" s="223">
        <v>50.766301086900398</v>
      </c>
      <c r="BB86" s="225">
        <v>2.0281338988420301</v>
      </c>
      <c r="BC86" s="223">
        <v>55.841726198913001</v>
      </c>
      <c r="BD86" s="225">
        <v>4.0449632756589802</v>
      </c>
      <c r="BE86" s="223">
        <v>52.9332679297491</v>
      </c>
      <c r="BF86" s="225">
        <v>3.9218533240476599</v>
      </c>
      <c r="BG86" s="223">
        <v>48.3512449724468</v>
      </c>
      <c r="BH86" s="225">
        <v>2.47455510186844</v>
      </c>
      <c r="BI86" s="223">
        <v>-7.4904812264662599</v>
      </c>
      <c r="BJ86" s="225">
        <v>4.5114747996307596</v>
      </c>
      <c r="BK86" s="223">
        <v>-0.27399184231572299</v>
      </c>
      <c r="BL86" s="225">
        <v>0.93899453891532803</v>
      </c>
      <c r="BM86" s="223">
        <v>-32.443200134988203</v>
      </c>
      <c r="BN86" s="225">
        <v>2.9270416631608098</v>
      </c>
      <c r="BO86" s="223">
        <v>4.1455898357313998</v>
      </c>
      <c r="BP86" s="225">
        <v>2.85164577071478</v>
      </c>
      <c r="BQ86" s="223">
        <v>26.261409200314802</v>
      </c>
      <c r="BR86" s="225">
        <v>2.9094236894912999</v>
      </c>
      <c r="BS86" s="223">
        <v>7.0809412959934699</v>
      </c>
      <c r="BT86" s="225">
        <v>2.21828688560938</v>
      </c>
      <c r="BU86" s="223">
        <v>3.2116449991149798</v>
      </c>
      <c r="BV86" s="225">
        <v>3.44387077615594</v>
      </c>
      <c r="BW86" s="104"/>
      <c r="BX86" s="104"/>
      <c r="BY86" s="104"/>
      <c r="BZ86" s="104"/>
      <c r="CA86" s="104"/>
      <c r="CB86" s="104"/>
      <c r="CC86" s="104"/>
      <c r="CD86" s="104"/>
      <c r="CE86" s="104"/>
      <c r="CF86" s="104"/>
      <c r="CG86" s="104"/>
      <c r="CH86" s="255"/>
    </row>
    <row r="87" spans="1:86" ht="13" customHeight="1" x14ac:dyDescent="0.25">
      <c r="A87" s="27" t="s">
        <v>447</v>
      </c>
      <c r="B87" s="203">
        <v>1</v>
      </c>
      <c r="C87" s="233">
        <v>96.581689785623496</v>
      </c>
      <c r="D87" s="234">
        <v>0.756880886752333</v>
      </c>
      <c r="E87" s="233">
        <v>98.527804900663995</v>
      </c>
      <c r="F87" s="234">
        <v>1.14174172309671</v>
      </c>
      <c r="G87" s="233">
        <v>94.301981626589594</v>
      </c>
      <c r="H87" s="234">
        <v>2.3174056303541302</v>
      </c>
      <c r="I87" s="233">
        <v>96.621335242318096</v>
      </c>
      <c r="J87" s="234">
        <v>0.94232152157572402</v>
      </c>
      <c r="K87" s="233">
        <v>-1.90646965834587</v>
      </c>
      <c r="L87" s="234">
        <v>1.48535220826235</v>
      </c>
      <c r="M87" s="233">
        <v>41.859114480654902</v>
      </c>
      <c r="N87" s="234">
        <v>2.1990852756907602</v>
      </c>
      <c r="O87" s="233">
        <v>37.0855457293911</v>
      </c>
      <c r="P87" s="234">
        <v>4.25318453910789</v>
      </c>
      <c r="Q87" s="233">
        <v>43.997321863086398</v>
      </c>
      <c r="R87" s="234">
        <v>4.71709694221002</v>
      </c>
      <c r="S87" s="233">
        <v>43.171134394718997</v>
      </c>
      <c r="T87" s="234">
        <v>3.1437738583904702</v>
      </c>
      <c r="U87" s="233">
        <v>6.0855886653279097</v>
      </c>
      <c r="V87" s="234">
        <v>4.9143810377311903</v>
      </c>
      <c r="W87" s="233">
        <v>52.980156636366999</v>
      </c>
      <c r="X87" s="234">
        <v>1.91610005004279</v>
      </c>
      <c r="Y87" s="233">
        <v>57.469331367228399</v>
      </c>
      <c r="Z87" s="234">
        <v>4.0111401973720797</v>
      </c>
      <c r="AA87" s="233">
        <v>46.681648913823899</v>
      </c>
      <c r="AB87" s="234">
        <v>5.3602204680903496</v>
      </c>
      <c r="AC87" s="233">
        <v>52.818838101608797</v>
      </c>
      <c r="AD87" s="234">
        <v>2.31475652521969</v>
      </c>
      <c r="AE87" s="233">
        <v>-4.6504932656195299</v>
      </c>
      <c r="AF87" s="234">
        <v>4.5743440699474904</v>
      </c>
      <c r="AG87" s="233">
        <v>62.435741862380397</v>
      </c>
      <c r="AH87" s="234">
        <v>2.0827280993005601</v>
      </c>
      <c r="AI87" s="233">
        <v>61.275033912027297</v>
      </c>
      <c r="AJ87" s="234">
        <v>3.9480961409502102</v>
      </c>
      <c r="AK87" s="233">
        <v>53.635503354530698</v>
      </c>
      <c r="AL87" s="234">
        <v>4.6126030367202899</v>
      </c>
      <c r="AM87" s="233">
        <v>65.6810991331823</v>
      </c>
      <c r="AN87" s="234">
        <v>2.42110921792997</v>
      </c>
      <c r="AO87" s="233">
        <v>4.4060652211549796</v>
      </c>
      <c r="AP87" s="234">
        <v>4.1833862255487198</v>
      </c>
      <c r="AQ87" s="233">
        <v>84.521117447859595</v>
      </c>
      <c r="AR87" s="234">
        <v>1.3524890990712699</v>
      </c>
      <c r="AS87" s="233">
        <v>83.586832131640705</v>
      </c>
      <c r="AT87" s="234">
        <v>3.0271100452598501</v>
      </c>
      <c r="AU87" s="233">
        <v>71.869151449981899</v>
      </c>
      <c r="AV87" s="234">
        <v>4.2587009190890397</v>
      </c>
      <c r="AW87" s="233">
        <v>88.963767697229898</v>
      </c>
      <c r="AX87" s="234">
        <v>1.5727365199305401</v>
      </c>
      <c r="AY87" s="233">
        <v>5.3769355655892204</v>
      </c>
      <c r="AZ87" s="234">
        <v>3.1104310076353201</v>
      </c>
      <c r="BA87" s="233">
        <v>66.778817556311395</v>
      </c>
      <c r="BB87" s="234">
        <v>2.1986668964026101</v>
      </c>
      <c r="BC87" s="233">
        <v>65.706820481602506</v>
      </c>
      <c r="BD87" s="234">
        <v>4.9144244442701499</v>
      </c>
      <c r="BE87" s="233">
        <v>67.620257366857302</v>
      </c>
      <c r="BF87" s="234">
        <v>5.3771558812232598</v>
      </c>
      <c r="BG87" s="233">
        <v>66.608478989914104</v>
      </c>
      <c r="BH87" s="234">
        <v>2.4961238211368899</v>
      </c>
      <c r="BI87" s="233">
        <v>0.90165850831164096</v>
      </c>
      <c r="BJ87" s="234">
        <v>4.9693877191134197</v>
      </c>
      <c r="BK87" s="233">
        <v>1.9403669082666799</v>
      </c>
      <c r="BL87" s="234">
        <v>1.20508771414056</v>
      </c>
      <c r="BM87" s="233">
        <v>-24.382306700277901</v>
      </c>
      <c r="BN87" s="234">
        <v>3.59185532202501</v>
      </c>
      <c r="BO87" s="233">
        <v>-6.1970840778324998</v>
      </c>
      <c r="BP87" s="234">
        <v>2.7781602328021999</v>
      </c>
      <c r="BQ87" s="233">
        <v>-17.911510589127701</v>
      </c>
      <c r="BR87" s="234">
        <v>2.91831206973051</v>
      </c>
      <c r="BS87" s="233">
        <v>-0.18135995057120599</v>
      </c>
      <c r="BT87" s="234">
        <v>2.40464865298634</v>
      </c>
      <c r="BU87" s="233">
        <v>4.6632579238980396</v>
      </c>
      <c r="BV87" s="234">
        <v>2.8059737689781699</v>
      </c>
      <c r="BW87" s="251"/>
      <c r="BX87" s="251"/>
      <c r="BY87" s="251"/>
      <c r="BZ87" s="251"/>
      <c r="CA87" s="251"/>
      <c r="CB87" s="251"/>
      <c r="CC87" s="251"/>
      <c r="CD87" s="251"/>
      <c r="CE87" s="251"/>
      <c r="CF87" s="251"/>
      <c r="CG87" s="251"/>
      <c r="CH87" s="256"/>
    </row>
    <row r="88" spans="1:86" ht="13" customHeight="1" x14ac:dyDescent="0.25">
      <c r="A88" s="26"/>
      <c r="B88" s="96"/>
      <c r="C88" s="223" t="s">
        <v>2332</v>
      </c>
      <c r="D88" s="225" t="s">
        <v>2333</v>
      </c>
      <c r="E88" s="223" t="s">
        <v>2334</v>
      </c>
      <c r="F88" s="225" t="s">
        <v>2335</v>
      </c>
      <c r="G88" s="223" t="s">
        <v>2336</v>
      </c>
      <c r="H88" s="225" t="s">
        <v>2337</v>
      </c>
      <c r="I88" s="223" t="s">
        <v>2338</v>
      </c>
      <c r="J88" s="225" t="s">
        <v>2339</v>
      </c>
      <c r="K88" s="223" t="s">
        <v>2340</v>
      </c>
      <c r="L88" s="225" t="s">
        <v>2341</v>
      </c>
      <c r="M88" s="223" t="s">
        <v>2342</v>
      </c>
      <c r="N88" s="225" t="s">
        <v>2343</v>
      </c>
      <c r="O88" s="223" t="s">
        <v>2344</v>
      </c>
      <c r="P88" s="225" t="s">
        <v>2345</v>
      </c>
      <c r="Q88" s="223" t="s">
        <v>2346</v>
      </c>
      <c r="R88" s="225" t="s">
        <v>2347</v>
      </c>
      <c r="S88" s="223" t="s">
        <v>2348</v>
      </c>
      <c r="T88" s="225" t="s">
        <v>2349</v>
      </c>
      <c r="U88" s="223" t="s">
        <v>2350</v>
      </c>
      <c r="V88" s="225" t="s">
        <v>2351</v>
      </c>
      <c r="W88" s="223" t="s">
        <v>2352</v>
      </c>
      <c r="X88" s="225" t="s">
        <v>2353</v>
      </c>
      <c r="Y88" s="223" t="s">
        <v>2354</v>
      </c>
      <c r="Z88" s="225" t="s">
        <v>2355</v>
      </c>
      <c r="AA88" s="223" t="s">
        <v>2356</v>
      </c>
      <c r="AB88" s="225" t="s">
        <v>2357</v>
      </c>
      <c r="AC88" s="223" t="s">
        <v>2358</v>
      </c>
      <c r="AD88" s="225" t="s">
        <v>2359</v>
      </c>
      <c r="AE88" s="223" t="s">
        <v>2360</v>
      </c>
      <c r="AF88" s="225" t="s">
        <v>2361</v>
      </c>
      <c r="AG88" s="223" t="s">
        <v>2362</v>
      </c>
      <c r="AH88" s="225" t="s">
        <v>2363</v>
      </c>
      <c r="AI88" s="223" t="s">
        <v>2364</v>
      </c>
      <c r="AJ88" s="225" t="s">
        <v>2365</v>
      </c>
      <c r="AK88" s="223" t="s">
        <v>2366</v>
      </c>
      <c r="AL88" s="225" t="s">
        <v>2367</v>
      </c>
      <c r="AM88" s="223" t="s">
        <v>2368</v>
      </c>
      <c r="AN88" s="225" t="s">
        <v>2369</v>
      </c>
      <c r="AO88" s="223" t="s">
        <v>2370</v>
      </c>
      <c r="AP88" s="225" t="s">
        <v>2371</v>
      </c>
      <c r="AQ88" s="223" t="s">
        <v>2372</v>
      </c>
      <c r="AR88" s="225" t="s">
        <v>2373</v>
      </c>
      <c r="AS88" s="223" t="s">
        <v>2374</v>
      </c>
      <c r="AT88" s="225" t="s">
        <v>2375</v>
      </c>
      <c r="AU88" s="223" t="s">
        <v>2376</v>
      </c>
      <c r="AV88" s="225" t="s">
        <v>2377</v>
      </c>
      <c r="AW88" s="223" t="s">
        <v>2378</v>
      </c>
      <c r="AX88" s="225" t="s">
        <v>2379</v>
      </c>
      <c r="AY88" s="223" t="s">
        <v>2380</v>
      </c>
      <c r="AZ88" s="225" t="s">
        <v>2381</v>
      </c>
      <c r="BA88" s="223" t="s">
        <v>2382</v>
      </c>
      <c r="BB88" s="225" t="s">
        <v>2383</v>
      </c>
      <c r="BC88" s="223" t="s">
        <v>2384</v>
      </c>
      <c r="BD88" s="225" t="s">
        <v>2385</v>
      </c>
      <c r="BE88" s="223" t="s">
        <v>2386</v>
      </c>
      <c r="BF88" s="225" t="s">
        <v>2387</v>
      </c>
      <c r="BG88" s="223" t="s">
        <v>2388</v>
      </c>
      <c r="BH88" s="225" t="s">
        <v>2389</v>
      </c>
      <c r="BI88" s="223" t="s">
        <v>2390</v>
      </c>
      <c r="BJ88" s="225" t="s">
        <v>2391</v>
      </c>
      <c r="BK88" s="104" t="s">
        <v>2392</v>
      </c>
      <c r="BL88" s="104" t="s">
        <v>2393</v>
      </c>
      <c r="BM88" s="104" t="s">
        <v>2394</v>
      </c>
      <c r="BN88" s="104" t="s">
        <v>2395</v>
      </c>
      <c r="BO88" s="104" t="s">
        <v>2396</v>
      </c>
      <c r="BP88" s="104" t="s">
        <v>2397</v>
      </c>
      <c r="BQ88" s="104" t="s">
        <v>2398</v>
      </c>
      <c r="BR88" s="104" t="s">
        <v>2399</v>
      </c>
      <c r="BS88" s="104" t="s">
        <v>2400</v>
      </c>
      <c r="BT88" s="104" t="s">
        <v>2401</v>
      </c>
      <c r="BU88" s="104" t="s">
        <v>2402</v>
      </c>
      <c r="BV88" s="104" t="s">
        <v>2403</v>
      </c>
      <c r="BW88" s="223" t="s">
        <v>2404</v>
      </c>
      <c r="BX88" s="225" t="s">
        <v>2405</v>
      </c>
      <c r="BY88" s="223" t="s">
        <v>2406</v>
      </c>
      <c r="BZ88" s="225" t="s">
        <v>2407</v>
      </c>
      <c r="CA88" s="223" t="s">
        <v>2408</v>
      </c>
      <c r="CB88" s="225" t="s">
        <v>2409</v>
      </c>
      <c r="CC88" s="223" t="s">
        <v>2410</v>
      </c>
      <c r="CD88" s="225" t="s">
        <v>2411</v>
      </c>
      <c r="CE88" s="223" t="s">
        <v>2412</v>
      </c>
      <c r="CF88" s="225" t="s">
        <v>2413</v>
      </c>
      <c r="CG88" s="223" t="s">
        <v>2414</v>
      </c>
      <c r="CH88" s="239" t="s">
        <v>2415</v>
      </c>
    </row>
    <row r="89" spans="1:86" ht="13" customHeight="1" x14ac:dyDescent="0.25">
      <c r="A89" s="26" t="s">
        <v>404</v>
      </c>
      <c r="B89" s="96">
        <v>3</v>
      </c>
      <c r="C89" s="223">
        <v>94.608287981112696</v>
      </c>
      <c r="D89" s="225">
        <v>0.54464662963275001</v>
      </c>
      <c r="E89" s="223">
        <v>95.407735895395703</v>
      </c>
      <c r="F89" s="225">
        <v>1.1055570248658</v>
      </c>
      <c r="G89" s="223">
        <v>95.251804500683903</v>
      </c>
      <c r="H89" s="225">
        <v>1.0404915280470199</v>
      </c>
      <c r="I89" s="223">
        <v>94.360784043245999</v>
      </c>
      <c r="J89" s="225">
        <v>0.63886994852054702</v>
      </c>
      <c r="K89" s="223">
        <v>-1.0469518521497501</v>
      </c>
      <c r="L89" s="225">
        <v>1.17187052273189</v>
      </c>
      <c r="M89" s="223">
        <v>62.722688906590797</v>
      </c>
      <c r="N89" s="225">
        <v>1.38598232917743</v>
      </c>
      <c r="O89" s="223">
        <v>53.2486522671906</v>
      </c>
      <c r="P89" s="225">
        <v>2.6620898128588801</v>
      </c>
      <c r="Q89" s="223">
        <v>59.575864231109399</v>
      </c>
      <c r="R89" s="225">
        <v>2.73125367632265</v>
      </c>
      <c r="S89" s="223">
        <v>66.060427534913501</v>
      </c>
      <c r="T89" s="225">
        <v>1.5173994744835699</v>
      </c>
      <c r="U89" s="223">
        <v>12.811775267722901</v>
      </c>
      <c r="V89" s="225">
        <v>2.6939052961093402</v>
      </c>
      <c r="W89" s="223" t="s">
        <v>494</v>
      </c>
      <c r="X89" s="225" t="s">
        <v>494</v>
      </c>
      <c r="Y89" s="223" t="s">
        <v>494</v>
      </c>
      <c r="Z89" s="225" t="s">
        <v>494</v>
      </c>
      <c r="AA89" s="223" t="s">
        <v>494</v>
      </c>
      <c r="AB89" s="225" t="s">
        <v>494</v>
      </c>
      <c r="AC89" s="223" t="s">
        <v>494</v>
      </c>
      <c r="AD89" s="225" t="s">
        <v>494</v>
      </c>
      <c r="AE89" s="223" t="s">
        <v>494</v>
      </c>
      <c r="AF89" s="225" t="s">
        <v>494</v>
      </c>
      <c r="AG89" s="223">
        <v>75.569753002989003</v>
      </c>
      <c r="AH89" s="225">
        <v>1.17053962340752</v>
      </c>
      <c r="AI89" s="223">
        <v>68.4156271588908</v>
      </c>
      <c r="AJ89" s="225">
        <v>2.9549026967616401</v>
      </c>
      <c r="AK89" s="223">
        <v>75.070822570379207</v>
      </c>
      <c r="AL89" s="225">
        <v>2.8681652640269801</v>
      </c>
      <c r="AM89" s="223">
        <v>77.905033393123105</v>
      </c>
      <c r="AN89" s="225">
        <v>1.3059597336373501</v>
      </c>
      <c r="AO89" s="223">
        <v>9.4894062342323302</v>
      </c>
      <c r="AP89" s="225">
        <v>3.2239928159027298</v>
      </c>
      <c r="AQ89" s="223">
        <v>84.089080652183</v>
      </c>
      <c r="AR89" s="225">
        <v>0.99873095365446196</v>
      </c>
      <c r="AS89" s="223">
        <v>79.7050671710888</v>
      </c>
      <c r="AT89" s="225">
        <v>2.2552334505267799</v>
      </c>
      <c r="AU89" s="223">
        <v>80.140049601769405</v>
      </c>
      <c r="AV89" s="225">
        <v>2.4482041489198201</v>
      </c>
      <c r="AW89" s="223">
        <v>86.4081358836996</v>
      </c>
      <c r="AX89" s="225">
        <v>0.98154639073443795</v>
      </c>
      <c r="AY89" s="223">
        <v>6.7030687126108601</v>
      </c>
      <c r="AZ89" s="225">
        <v>2.3305562644974098</v>
      </c>
      <c r="BA89" s="223">
        <v>56.972762954211703</v>
      </c>
      <c r="BB89" s="225">
        <v>1.3346511014948199</v>
      </c>
      <c r="BC89" s="223">
        <v>57.096034752390203</v>
      </c>
      <c r="BD89" s="225">
        <v>2.8345838186824501</v>
      </c>
      <c r="BE89" s="223">
        <v>54.236639001210001</v>
      </c>
      <c r="BF89" s="225">
        <v>2.73221667120667</v>
      </c>
      <c r="BG89" s="223">
        <v>57.351662271546601</v>
      </c>
      <c r="BH89" s="225">
        <v>1.46132074446119</v>
      </c>
      <c r="BI89" s="223">
        <v>0.25562751915642701</v>
      </c>
      <c r="BJ89" s="225">
        <v>2.8563492717496501</v>
      </c>
      <c r="BK89" s="104"/>
      <c r="BL89" s="104"/>
      <c r="BM89" s="104"/>
      <c r="BN89" s="104"/>
      <c r="BO89" s="104"/>
      <c r="BP89" s="104"/>
      <c r="BQ89" s="104"/>
      <c r="BR89" s="104"/>
      <c r="BS89" s="104"/>
      <c r="BT89" s="104"/>
      <c r="BU89" s="104"/>
      <c r="BV89" s="104"/>
      <c r="BW89" s="223">
        <v>0.89074237270921197</v>
      </c>
      <c r="BX89" s="225">
        <v>0.86460311041914595</v>
      </c>
      <c r="BY89" s="223">
        <v>9.5886996677349607</v>
      </c>
      <c r="BZ89" s="225">
        <v>1.9854262677086201</v>
      </c>
      <c r="CA89" s="223" t="s">
        <v>494</v>
      </c>
      <c r="CB89" s="225" t="s">
        <v>494</v>
      </c>
      <c r="CC89" s="223">
        <v>1.19103110348755</v>
      </c>
      <c r="CD89" s="225">
        <v>1.62637158251196</v>
      </c>
      <c r="CE89" s="223">
        <v>0.90535492254731798</v>
      </c>
      <c r="CF89" s="225">
        <v>1.2890223824463301</v>
      </c>
      <c r="CG89" s="223">
        <v>8.4842963525768997</v>
      </c>
      <c r="CH89" s="239">
        <v>1.82697400573956</v>
      </c>
    </row>
    <row r="90" spans="1:86" ht="13" customHeight="1" x14ac:dyDescent="0.25">
      <c r="A90" s="26" t="s">
        <v>407</v>
      </c>
      <c r="B90" s="96">
        <v>3</v>
      </c>
      <c r="C90" s="223">
        <v>78.774541194622401</v>
      </c>
      <c r="D90" s="225">
        <v>1.61461813370152</v>
      </c>
      <c r="E90" s="223">
        <v>63.422220506356098</v>
      </c>
      <c r="F90" s="225">
        <v>4.2217469792070803</v>
      </c>
      <c r="G90" s="223">
        <v>78.078640390823097</v>
      </c>
      <c r="H90" s="225">
        <v>2.8396435180056501</v>
      </c>
      <c r="I90" s="223">
        <v>82.156069363961507</v>
      </c>
      <c r="J90" s="225">
        <v>1.7283248856454201</v>
      </c>
      <c r="K90" s="223">
        <v>18.733848857605398</v>
      </c>
      <c r="L90" s="225">
        <v>4.2626352079338599</v>
      </c>
      <c r="M90" s="223">
        <v>71.401827568269496</v>
      </c>
      <c r="N90" s="225">
        <v>1.9587918085035501</v>
      </c>
      <c r="O90" s="223">
        <v>70.579885412173098</v>
      </c>
      <c r="P90" s="225">
        <v>3.39886056508993</v>
      </c>
      <c r="Q90" s="223">
        <v>68.039285100789499</v>
      </c>
      <c r="R90" s="225">
        <v>3.6234589921406699</v>
      </c>
      <c r="S90" s="223">
        <v>72.051817705015395</v>
      </c>
      <c r="T90" s="225">
        <v>2.1372821321634898</v>
      </c>
      <c r="U90" s="223">
        <v>1.4719322928423</v>
      </c>
      <c r="V90" s="225">
        <v>3.4392039940353198</v>
      </c>
      <c r="W90" s="223">
        <v>39.2917452469176</v>
      </c>
      <c r="X90" s="225">
        <v>1.52756812774989</v>
      </c>
      <c r="Y90" s="223">
        <v>43.861922551861603</v>
      </c>
      <c r="Z90" s="225">
        <v>3.38596104161708</v>
      </c>
      <c r="AA90" s="223">
        <v>45.184672560399697</v>
      </c>
      <c r="AB90" s="225">
        <v>3.2630754093465901</v>
      </c>
      <c r="AC90" s="223">
        <v>36.443157205838901</v>
      </c>
      <c r="AD90" s="225">
        <v>1.7397697814566599</v>
      </c>
      <c r="AE90" s="223">
        <v>-7.4187653460227603</v>
      </c>
      <c r="AF90" s="225">
        <v>3.70761058724805</v>
      </c>
      <c r="AG90" s="223">
        <v>66.289467720446396</v>
      </c>
      <c r="AH90" s="225">
        <v>1.7024030428347701</v>
      </c>
      <c r="AI90" s="223">
        <v>57.258868695320203</v>
      </c>
      <c r="AJ90" s="225">
        <v>3.8505571207605498</v>
      </c>
      <c r="AK90" s="223">
        <v>62.0458529359491</v>
      </c>
      <c r="AL90" s="225">
        <v>3.5573469775140398</v>
      </c>
      <c r="AM90" s="223">
        <v>69.770749608566007</v>
      </c>
      <c r="AN90" s="225">
        <v>2.1374090038517699</v>
      </c>
      <c r="AO90" s="223">
        <v>12.5118809132458</v>
      </c>
      <c r="AP90" s="225">
        <v>4.8023396394499196</v>
      </c>
      <c r="AQ90" s="223">
        <v>67.433691529482701</v>
      </c>
      <c r="AR90" s="225">
        <v>1.91511726019767</v>
      </c>
      <c r="AS90" s="223">
        <v>55.401033889383498</v>
      </c>
      <c r="AT90" s="225">
        <v>4.1129927174143104</v>
      </c>
      <c r="AU90" s="223">
        <v>61.734910185569099</v>
      </c>
      <c r="AV90" s="225">
        <v>4.0849995931034497</v>
      </c>
      <c r="AW90" s="223">
        <v>71.660851307648898</v>
      </c>
      <c r="AX90" s="225">
        <v>1.88395844721436</v>
      </c>
      <c r="AY90" s="223">
        <v>16.2598174182653</v>
      </c>
      <c r="AZ90" s="225">
        <v>4.3079798365607198</v>
      </c>
      <c r="BA90" s="223">
        <v>22.9125696039414</v>
      </c>
      <c r="BB90" s="225">
        <v>1.2899920710055199</v>
      </c>
      <c r="BC90" s="223">
        <v>25.721172109601302</v>
      </c>
      <c r="BD90" s="225">
        <v>3.5379247288366802</v>
      </c>
      <c r="BE90" s="223">
        <v>22.9387999631657</v>
      </c>
      <c r="BF90" s="225">
        <v>2.8353041016380498</v>
      </c>
      <c r="BG90" s="223">
        <v>22.099332929415699</v>
      </c>
      <c r="BH90" s="225">
        <v>1.4889657786938899</v>
      </c>
      <c r="BI90" s="223">
        <v>-3.6218391801855998</v>
      </c>
      <c r="BJ90" s="225">
        <v>3.70090830172937</v>
      </c>
      <c r="BK90" s="104"/>
      <c r="BL90" s="104"/>
      <c r="BM90" s="104"/>
      <c r="BN90" s="104"/>
      <c r="BO90" s="104"/>
      <c r="BP90" s="104"/>
      <c r="BQ90" s="104"/>
      <c r="BR90" s="104"/>
      <c r="BS90" s="104"/>
      <c r="BT90" s="104"/>
      <c r="BU90" s="104"/>
      <c r="BV90" s="104"/>
      <c r="BW90" s="223">
        <v>5.63128976520888</v>
      </c>
      <c r="BX90" s="225">
        <v>2.1544151793005102</v>
      </c>
      <c r="BY90" s="223">
        <v>34.9109341355514</v>
      </c>
      <c r="BZ90" s="225">
        <v>2.5478091793928099</v>
      </c>
      <c r="CA90" s="223">
        <v>2.8635355216232599</v>
      </c>
      <c r="CB90" s="225">
        <v>2.21134248587631</v>
      </c>
      <c r="CC90" s="223">
        <v>-8.0165727470576407</v>
      </c>
      <c r="CD90" s="225">
        <v>2.3392920819787602</v>
      </c>
      <c r="CE90" s="223">
        <v>-4.4222076009395002</v>
      </c>
      <c r="CF90" s="225">
        <v>2.61559797319345</v>
      </c>
      <c r="CG90" s="223">
        <v>-0.474135590260374</v>
      </c>
      <c r="CH90" s="239">
        <v>1.82730358421615</v>
      </c>
    </row>
    <row r="91" spans="1:86" ht="13" customHeight="1" x14ac:dyDescent="0.25">
      <c r="A91" s="26" t="s">
        <v>124</v>
      </c>
      <c r="B91" s="96">
        <v>3</v>
      </c>
      <c r="C91" s="223">
        <v>86.600767157179703</v>
      </c>
      <c r="D91" s="225">
        <v>1.1049886713216901</v>
      </c>
      <c r="E91" s="223">
        <v>93.457592349538203</v>
      </c>
      <c r="F91" s="225">
        <v>1.62089319507429</v>
      </c>
      <c r="G91" s="223">
        <v>88.851408622316001</v>
      </c>
      <c r="H91" s="225">
        <v>2.0104683634386</v>
      </c>
      <c r="I91" s="223">
        <v>83.144741458074904</v>
      </c>
      <c r="J91" s="225">
        <v>1.4333634397630799</v>
      </c>
      <c r="K91" s="223">
        <v>-10.312850891463301</v>
      </c>
      <c r="L91" s="225">
        <v>1.96404943218968</v>
      </c>
      <c r="M91" s="223">
        <v>43.751238733429901</v>
      </c>
      <c r="N91" s="225">
        <v>2.0405583243097598</v>
      </c>
      <c r="O91" s="223">
        <v>40.9032068014304</v>
      </c>
      <c r="P91" s="225">
        <v>2.89515488376977</v>
      </c>
      <c r="Q91" s="223">
        <v>41.361225119488999</v>
      </c>
      <c r="R91" s="225">
        <v>4.0812235061333197</v>
      </c>
      <c r="S91" s="223">
        <v>45.708741871631801</v>
      </c>
      <c r="T91" s="225">
        <v>2.36250492907031</v>
      </c>
      <c r="U91" s="223">
        <v>4.8055350702014099</v>
      </c>
      <c r="V91" s="225">
        <v>2.9961156499631199</v>
      </c>
      <c r="W91" s="223">
        <v>54.304451142692201</v>
      </c>
      <c r="X91" s="225">
        <v>1.61003112590412</v>
      </c>
      <c r="Y91" s="223">
        <v>57.620707282728503</v>
      </c>
      <c r="Z91" s="225">
        <v>2.8118778720193598</v>
      </c>
      <c r="AA91" s="223">
        <v>51.099906836569097</v>
      </c>
      <c r="AB91" s="225">
        <v>4.0013171465140802</v>
      </c>
      <c r="AC91" s="223">
        <v>53.961542749566902</v>
      </c>
      <c r="AD91" s="225">
        <v>1.9567294132323301</v>
      </c>
      <c r="AE91" s="223">
        <v>-3.6591645331616598</v>
      </c>
      <c r="AF91" s="225">
        <v>3.3214078581192199</v>
      </c>
      <c r="AG91" s="223">
        <v>32.114136044619102</v>
      </c>
      <c r="AH91" s="225">
        <v>1.14299950391007</v>
      </c>
      <c r="AI91" s="223">
        <v>30.538840264519699</v>
      </c>
      <c r="AJ91" s="225">
        <v>2.5680734217775698</v>
      </c>
      <c r="AK91" s="223">
        <v>30.092965126044099</v>
      </c>
      <c r="AL91" s="225">
        <v>2.6716037201152698</v>
      </c>
      <c r="AM91" s="223">
        <v>33.121045473060001</v>
      </c>
      <c r="AN91" s="225">
        <v>1.67089986895428</v>
      </c>
      <c r="AO91" s="223">
        <v>2.58220520854027</v>
      </c>
      <c r="AP91" s="225">
        <v>3.0720132918619898</v>
      </c>
      <c r="AQ91" s="223">
        <v>57.9356999798269</v>
      </c>
      <c r="AR91" s="225">
        <v>1.35320512216791</v>
      </c>
      <c r="AS91" s="223">
        <v>52.0217450381137</v>
      </c>
      <c r="AT91" s="225">
        <v>2.6632768665559698</v>
      </c>
      <c r="AU91" s="223">
        <v>53.095735374616602</v>
      </c>
      <c r="AV91" s="225">
        <v>2.7974501257178099</v>
      </c>
      <c r="AW91" s="223">
        <v>61.942100397415899</v>
      </c>
      <c r="AX91" s="225">
        <v>1.6591663358781601</v>
      </c>
      <c r="AY91" s="223">
        <v>9.9203553593022598</v>
      </c>
      <c r="AZ91" s="225">
        <v>2.9913518867698099</v>
      </c>
      <c r="BA91" s="223">
        <v>29.074899381984299</v>
      </c>
      <c r="BB91" s="225">
        <v>1.3154664960997</v>
      </c>
      <c r="BC91" s="223">
        <v>38.483907575596199</v>
      </c>
      <c r="BD91" s="225">
        <v>2.78957536913751</v>
      </c>
      <c r="BE91" s="223">
        <v>26.3735726873693</v>
      </c>
      <c r="BF91" s="225">
        <v>3.13412683190082</v>
      </c>
      <c r="BG91" s="223">
        <v>26.0394536735736</v>
      </c>
      <c r="BH91" s="225">
        <v>1.54482574830736</v>
      </c>
      <c r="BI91" s="223">
        <v>-12.444453902022699</v>
      </c>
      <c r="BJ91" s="225">
        <v>3.2680664816870699</v>
      </c>
      <c r="BK91" s="104"/>
      <c r="BL91" s="104"/>
      <c r="BM91" s="104"/>
      <c r="BN91" s="104"/>
      <c r="BO91" s="104"/>
      <c r="BP91" s="104"/>
      <c r="BQ91" s="104"/>
      <c r="BR91" s="104"/>
      <c r="BS91" s="104"/>
      <c r="BT91" s="104"/>
      <c r="BU91" s="104"/>
      <c r="BV91" s="104"/>
      <c r="BW91" s="223">
        <v>-4.1128764752660603</v>
      </c>
      <c r="BX91" s="225">
        <v>1.4338511279006301</v>
      </c>
      <c r="BY91" s="223">
        <v>3.14098608760415</v>
      </c>
      <c r="BZ91" s="225">
        <v>2.9193420822600999</v>
      </c>
      <c r="CA91" s="223">
        <v>-4.1235223403351302</v>
      </c>
      <c r="CB91" s="225">
        <v>2.33727743572714</v>
      </c>
      <c r="CC91" s="223">
        <v>-18.036723824571101</v>
      </c>
      <c r="CD91" s="225">
        <v>2.0528747318969902</v>
      </c>
      <c r="CE91" s="223">
        <v>-8.3219832674818797</v>
      </c>
      <c r="CF91" s="225">
        <v>2.0545326305425902</v>
      </c>
      <c r="CG91" s="223">
        <v>-1.8076285211819101</v>
      </c>
      <c r="CH91" s="239">
        <v>1.9522458907416</v>
      </c>
    </row>
    <row r="92" spans="1:86" ht="13" customHeight="1" x14ac:dyDescent="0.25">
      <c r="A92" s="26" t="s">
        <v>426</v>
      </c>
      <c r="B92" s="96">
        <v>3</v>
      </c>
      <c r="C92" s="223">
        <v>58.663934952792303</v>
      </c>
      <c r="D92" s="225">
        <v>1.1530262769223401</v>
      </c>
      <c r="E92" s="223">
        <v>43.289871141327502</v>
      </c>
      <c r="F92" s="225">
        <v>4.7080781878242197</v>
      </c>
      <c r="G92" s="223">
        <v>35.265919015460199</v>
      </c>
      <c r="H92" s="225">
        <v>5.1416697948861296</v>
      </c>
      <c r="I92" s="223">
        <v>60.9913838273484</v>
      </c>
      <c r="J92" s="225">
        <v>1.2099687312521401</v>
      </c>
      <c r="K92" s="223">
        <v>17.701512686020902</v>
      </c>
      <c r="L92" s="225">
        <v>4.9049661017027999</v>
      </c>
      <c r="M92" s="223">
        <v>42.4348244197041</v>
      </c>
      <c r="N92" s="225">
        <v>1.16246895778528</v>
      </c>
      <c r="O92" s="223">
        <v>55.070083162138701</v>
      </c>
      <c r="P92" s="225">
        <v>4.8070080981704297</v>
      </c>
      <c r="Q92" s="223">
        <v>33.8551738873837</v>
      </c>
      <c r="R92" s="225">
        <v>5.2374080266550704</v>
      </c>
      <c r="S92" s="223">
        <v>41.798232326267403</v>
      </c>
      <c r="T92" s="225">
        <v>1.2561501621453</v>
      </c>
      <c r="U92" s="223">
        <v>-13.2718508358713</v>
      </c>
      <c r="V92" s="225">
        <v>5.0179474865476497</v>
      </c>
      <c r="W92" s="223">
        <v>46.453153076392098</v>
      </c>
      <c r="X92" s="225">
        <v>1.07829933198503</v>
      </c>
      <c r="Y92" s="223">
        <v>35.442330230504602</v>
      </c>
      <c r="Z92" s="225">
        <v>3.8385452953259098</v>
      </c>
      <c r="AA92" s="223">
        <v>33.213007967243897</v>
      </c>
      <c r="AB92" s="225">
        <v>4.5023856273479304</v>
      </c>
      <c r="AC92" s="223">
        <v>47.923194329304799</v>
      </c>
      <c r="AD92" s="225">
        <v>1.1600093568692</v>
      </c>
      <c r="AE92" s="223">
        <v>12.4808640988002</v>
      </c>
      <c r="AF92" s="225">
        <v>4.1957527093148297</v>
      </c>
      <c r="AG92" s="223">
        <v>57.776853538784202</v>
      </c>
      <c r="AH92" s="225">
        <v>1.07731580247037</v>
      </c>
      <c r="AI92" s="223">
        <v>29.306130355829499</v>
      </c>
      <c r="AJ92" s="225">
        <v>3.0865721878969001</v>
      </c>
      <c r="AK92" s="223">
        <v>30.0387155547036</v>
      </c>
      <c r="AL92" s="225">
        <v>4.7919962459503296</v>
      </c>
      <c r="AM92" s="223">
        <v>61.445040316028198</v>
      </c>
      <c r="AN92" s="225">
        <v>1.14994243164244</v>
      </c>
      <c r="AO92" s="223">
        <v>32.138909960198703</v>
      </c>
      <c r="AP92" s="225">
        <v>3.4386028442862102</v>
      </c>
      <c r="AQ92" s="223">
        <v>65.773970870432393</v>
      </c>
      <c r="AR92" s="225">
        <v>0.98474532112167101</v>
      </c>
      <c r="AS92" s="223">
        <v>61.933592713869501</v>
      </c>
      <c r="AT92" s="225">
        <v>4.0656878347382799</v>
      </c>
      <c r="AU92" s="223">
        <v>51.468441585864497</v>
      </c>
      <c r="AV92" s="225">
        <v>4.8988496985371297</v>
      </c>
      <c r="AW92" s="223">
        <v>66.880607806702002</v>
      </c>
      <c r="AX92" s="225">
        <v>1.06012233799161</v>
      </c>
      <c r="AY92" s="223">
        <v>4.9470150928325198</v>
      </c>
      <c r="AZ92" s="225">
        <v>4.3271392317717199</v>
      </c>
      <c r="BA92" s="223">
        <v>48.596482527064403</v>
      </c>
      <c r="BB92" s="225">
        <v>1.1212455094467799</v>
      </c>
      <c r="BC92" s="223">
        <v>38.953773045476098</v>
      </c>
      <c r="BD92" s="225">
        <v>3.8354297933723398</v>
      </c>
      <c r="BE92" s="223">
        <v>42.258845931662698</v>
      </c>
      <c r="BF92" s="225">
        <v>5.2391783031451098</v>
      </c>
      <c r="BG92" s="223">
        <v>49.658764718959198</v>
      </c>
      <c r="BH92" s="225">
        <v>1.16370148336295</v>
      </c>
      <c r="BI92" s="223">
        <v>10.7049916734831</v>
      </c>
      <c r="BJ92" s="225">
        <v>4.07423644604141</v>
      </c>
      <c r="BK92" s="104"/>
      <c r="BL92" s="104"/>
      <c r="BM92" s="104"/>
      <c r="BN92" s="104"/>
      <c r="BO92" s="104"/>
      <c r="BP92" s="104"/>
      <c r="BQ92" s="104"/>
      <c r="BR92" s="104"/>
      <c r="BS92" s="104"/>
      <c r="BT92" s="104"/>
      <c r="BU92" s="104"/>
      <c r="BV92" s="104"/>
      <c r="BW92" s="223">
        <v>-1.7704014257418399</v>
      </c>
      <c r="BX92" s="225">
        <v>1.7589098534036001</v>
      </c>
      <c r="BY92" s="223">
        <v>5.2509115850877404</v>
      </c>
      <c r="BZ92" s="225">
        <v>1.5957194601553999</v>
      </c>
      <c r="CA92" s="223">
        <v>2.5064029379402699</v>
      </c>
      <c r="CB92" s="225">
        <v>1.59582161000615</v>
      </c>
      <c r="CC92" s="223">
        <v>1.4719859796327801</v>
      </c>
      <c r="CD92" s="225">
        <v>1.7061809632542599</v>
      </c>
      <c r="CE92" s="223">
        <v>1.6912125411963901</v>
      </c>
      <c r="CF92" s="225">
        <v>1.52639972068185</v>
      </c>
      <c r="CG92" s="223">
        <v>1.55423820407032</v>
      </c>
      <c r="CH92" s="239">
        <v>1.7437344973387501</v>
      </c>
    </row>
    <row r="93" spans="1:86" ht="13" customHeight="1" x14ac:dyDescent="0.25">
      <c r="A93" s="26" t="s">
        <v>428</v>
      </c>
      <c r="B93" s="96">
        <v>3</v>
      </c>
      <c r="C93" s="223">
        <v>96.652793106109499</v>
      </c>
      <c r="D93" s="225">
        <v>0.48529832023070602</v>
      </c>
      <c r="E93" s="223">
        <v>97.263816578446793</v>
      </c>
      <c r="F93" s="225">
        <v>0.78837423684986196</v>
      </c>
      <c r="G93" s="223">
        <v>96.219935057942607</v>
      </c>
      <c r="H93" s="225">
        <v>1.2257443308957301</v>
      </c>
      <c r="I93" s="223">
        <v>96.279793455735899</v>
      </c>
      <c r="J93" s="225">
        <v>0.63693118978669405</v>
      </c>
      <c r="K93" s="223">
        <v>-0.98402312271083803</v>
      </c>
      <c r="L93" s="225">
        <v>1.00304525411212</v>
      </c>
      <c r="M93" s="223">
        <v>92.831622043561197</v>
      </c>
      <c r="N93" s="225">
        <v>0.697403066934427</v>
      </c>
      <c r="O93" s="223">
        <v>94.577603681492604</v>
      </c>
      <c r="P93" s="225">
        <v>1.47923401623161</v>
      </c>
      <c r="Q93" s="223">
        <v>91.837451168227503</v>
      </c>
      <c r="R93" s="225">
        <v>1.53026470203548</v>
      </c>
      <c r="S93" s="223">
        <v>92.593903436515006</v>
      </c>
      <c r="T93" s="225">
        <v>0.86488649562043596</v>
      </c>
      <c r="U93" s="223">
        <v>-1.9837002449776</v>
      </c>
      <c r="V93" s="225">
        <v>1.70312248038785</v>
      </c>
      <c r="W93" s="223">
        <v>95.154919006686299</v>
      </c>
      <c r="X93" s="225">
        <v>0.55636907738935804</v>
      </c>
      <c r="Y93" s="223">
        <v>95.398531467298199</v>
      </c>
      <c r="Z93" s="225">
        <v>0.89772834717340999</v>
      </c>
      <c r="AA93" s="223">
        <v>93.483819485204094</v>
      </c>
      <c r="AB93" s="225">
        <v>1.3697902352137601</v>
      </c>
      <c r="AC93" s="223">
        <v>95.299250693991794</v>
      </c>
      <c r="AD93" s="225">
        <v>0.68163940978130699</v>
      </c>
      <c r="AE93" s="223">
        <v>-9.9280773306404099E-2</v>
      </c>
      <c r="AF93" s="225">
        <v>1.1058201369435501</v>
      </c>
      <c r="AG93" s="223">
        <v>88.580793098712206</v>
      </c>
      <c r="AH93" s="225">
        <v>0.69226238751996205</v>
      </c>
      <c r="AI93" s="223">
        <v>87.896509461979093</v>
      </c>
      <c r="AJ93" s="225">
        <v>1.66250793638357</v>
      </c>
      <c r="AK93" s="223">
        <v>88.869873416702404</v>
      </c>
      <c r="AL93" s="225">
        <v>1.6952402857187601</v>
      </c>
      <c r="AM93" s="223">
        <v>88.331431029335604</v>
      </c>
      <c r="AN93" s="225">
        <v>0.90361104590628905</v>
      </c>
      <c r="AO93" s="223">
        <v>0.43492156735653997</v>
      </c>
      <c r="AP93" s="225">
        <v>1.9997439763514799</v>
      </c>
      <c r="AQ93" s="223">
        <v>94.690668930018205</v>
      </c>
      <c r="AR93" s="225">
        <v>0.51000386018233401</v>
      </c>
      <c r="AS93" s="223">
        <v>95.799644607535896</v>
      </c>
      <c r="AT93" s="225">
        <v>0.98225336649197603</v>
      </c>
      <c r="AU93" s="223">
        <v>93.637410943134299</v>
      </c>
      <c r="AV93" s="225">
        <v>1.35942244232012</v>
      </c>
      <c r="AW93" s="223">
        <v>94.406089645722801</v>
      </c>
      <c r="AX93" s="225">
        <v>0.66353797250143298</v>
      </c>
      <c r="AY93" s="223">
        <v>-1.39355496181311</v>
      </c>
      <c r="AZ93" s="225">
        <v>1.25173800959347</v>
      </c>
      <c r="BA93" s="223">
        <v>91.204839466060605</v>
      </c>
      <c r="BB93" s="225">
        <v>0.72004007516739998</v>
      </c>
      <c r="BC93" s="223">
        <v>92.507204676063395</v>
      </c>
      <c r="BD93" s="225">
        <v>1.37126023678251</v>
      </c>
      <c r="BE93" s="223">
        <v>90.140824097413301</v>
      </c>
      <c r="BF93" s="225">
        <v>1.5567359216291801</v>
      </c>
      <c r="BG93" s="223">
        <v>90.719253687288102</v>
      </c>
      <c r="BH93" s="225">
        <v>0.93740605260379695</v>
      </c>
      <c r="BI93" s="223">
        <v>-1.78795098877532</v>
      </c>
      <c r="BJ93" s="225">
        <v>1.6591080234948099</v>
      </c>
      <c r="BK93" s="104"/>
      <c r="BL93" s="104"/>
      <c r="BM93" s="104"/>
      <c r="BN93" s="104"/>
      <c r="BO93" s="104"/>
      <c r="BP93" s="104"/>
      <c r="BQ93" s="104"/>
      <c r="BR93" s="104"/>
      <c r="BS93" s="104"/>
      <c r="BT93" s="104"/>
      <c r="BU93" s="104"/>
      <c r="BV93" s="104"/>
      <c r="BW93" s="223">
        <v>0.91215268162751795</v>
      </c>
      <c r="BX93" s="225">
        <v>0.66815135643150203</v>
      </c>
      <c r="BY93" s="223">
        <v>-0.78298935018206395</v>
      </c>
      <c r="BZ93" s="225">
        <v>0.91490041859260296</v>
      </c>
      <c r="CA93" s="223">
        <v>0.64799126345326397</v>
      </c>
      <c r="CB93" s="225">
        <v>0.74514535904954304</v>
      </c>
      <c r="CC93" s="223">
        <v>-2.6140427847391701</v>
      </c>
      <c r="CD93" s="225">
        <v>0.98987410237239204</v>
      </c>
      <c r="CE93" s="223">
        <v>-0.19470686002669901</v>
      </c>
      <c r="CF93" s="225">
        <v>0.74449626208249498</v>
      </c>
      <c r="CG93" s="223">
        <v>0.22568732400948499</v>
      </c>
      <c r="CH93" s="239">
        <v>1.03284279350945</v>
      </c>
    </row>
    <row r="94" spans="1:86" ht="13" customHeight="1" x14ac:dyDescent="0.25">
      <c r="A94" s="26" t="s">
        <v>433</v>
      </c>
      <c r="B94" s="96">
        <v>3</v>
      </c>
      <c r="C94" s="223">
        <v>88.911844967262695</v>
      </c>
      <c r="D94" s="225">
        <v>0.74710682492274305</v>
      </c>
      <c r="E94" s="223">
        <v>85.068126097002505</v>
      </c>
      <c r="F94" s="225">
        <v>2.2341195917304399</v>
      </c>
      <c r="G94" s="223">
        <v>87.427599790879299</v>
      </c>
      <c r="H94" s="225">
        <v>2.4487231056287202</v>
      </c>
      <c r="I94" s="223">
        <v>90.199613979677494</v>
      </c>
      <c r="J94" s="225">
        <v>0.91353292938605002</v>
      </c>
      <c r="K94" s="223">
        <v>5.1314878826749997</v>
      </c>
      <c r="L94" s="225">
        <v>2.4894752411523302</v>
      </c>
      <c r="M94" s="223">
        <v>65.250008226364997</v>
      </c>
      <c r="N94" s="225">
        <v>1.1720042343084001</v>
      </c>
      <c r="O94" s="223">
        <v>52.727997590189403</v>
      </c>
      <c r="P94" s="225">
        <v>3.0075628231455802</v>
      </c>
      <c r="Q94" s="223">
        <v>59.463106646444302</v>
      </c>
      <c r="R94" s="225">
        <v>3.64315124179844</v>
      </c>
      <c r="S94" s="223">
        <v>69.180802988988205</v>
      </c>
      <c r="T94" s="225">
        <v>1.4216573480093</v>
      </c>
      <c r="U94" s="223">
        <v>16.452805398798901</v>
      </c>
      <c r="V94" s="225">
        <v>3.39981072032624</v>
      </c>
      <c r="W94" s="223">
        <v>50.8929676442229</v>
      </c>
      <c r="X94" s="225">
        <v>1.41776297960333</v>
      </c>
      <c r="Y94" s="223">
        <v>51.992272107706803</v>
      </c>
      <c r="Z94" s="225">
        <v>3.0082006032161299</v>
      </c>
      <c r="AA94" s="223">
        <v>51.594461279555397</v>
      </c>
      <c r="AB94" s="225">
        <v>4.4142001896588203</v>
      </c>
      <c r="AC94" s="223">
        <v>50.736806549512103</v>
      </c>
      <c r="AD94" s="225">
        <v>1.6332374931592</v>
      </c>
      <c r="AE94" s="223">
        <v>-1.25546555819473</v>
      </c>
      <c r="AF94" s="225">
        <v>3.50417783997402</v>
      </c>
      <c r="AG94" s="223">
        <v>84.1392693147952</v>
      </c>
      <c r="AH94" s="225">
        <v>0.93630523493740703</v>
      </c>
      <c r="AI94" s="223">
        <v>71.250664326316397</v>
      </c>
      <c r="AJ94" s="225">
        <v>2.7376524017260802</v>
      </c>
      <c r="AK94" s="223">
        <v>77.262198963513498</v>
      </c>
      <c r="AL94" s="225">
        <v>2.9840157870580102</v>
      </c>
      <c r="AM94" s="223">
        <v>88.668788044093304</v>
      </c>
      <c r="AN94" s="225">
        <v>1.10235732309818</v>
      </c>
      <c r="AO94" s="223">
        <v>17.418123717776901</v>
      </c>
      <c r="AP94" s="225">
        <v>3.07172721653474</v>
      </c>
      <c r="AQ94" s="223">
        <v>80.750143250405301</v>
      </c>
      <c r="AR94" s="225">
        <v>1.0998015939705199</v>
      </c>
      <c r="AS94" s="223">
        <v>73.8091239583174</v>
      </c>
      <c r="AT94" s="225">
        <v>3.0032558662915898</v>
      </c>
      <c r="AU94" s="223">
        <v>74.021406061522896</v>
      </c>
      <c r="AV94" s="225">
        <v>3.7562887673654299</v>
      </c>
      <c r="AW94" s="223">
        <v>83.527517340683701</v>
      </c>
      <c r="AX94" s="225">
        <v>1.1877601525661701</v>
      </c>
      <c r="AY94" s="223">
        <v>9.7183933823662993</v>
      </c>
      <c r="AZ94" s="225">
        <v>3.35876883285282</v>
      </c>
      <c r="BA94" s="223">
        <v>45.555392898388902</v>
      </c>
      <c r="BB94" s="225">
        <v>1.41750419950079</v>
      </c>
      <c r="BC94" s="223">
        <v>44.794527471113597</v>
      </c>
      <c r="BD94" s="225">
        <v>3.5448879131481399</v>
      </c>
      <c r="BE94" s="223">
        <v>43.8579356276583</v>
      </c>
      <c r="BF94" s="225">
        <v>3.92283061219227</v>
      </c>
      <c r="BG94" s="223">
        <v>46.1623344680347</v>
      </c>
      <c r="BH94" s="225">
        <v>1.6897786610227901</v>
      </c>
      <c r="BI94" s="223">
        <v>1.36780699692106</v>
      </c>
      <c r="BJ94" s="225">
        <v>3.9219807167443999</v>
      </c>
      <c r="BK94" s="104"/>
      <c r="BL94" s="104"/>
      <c r="BM94" s="104"/>
      <c r="BN94" s="104"/>
      <c r="BO94" s="104"/>
      <c r="BP94" s="104"/>
      <c r="BQ94" s="104"/>
      <c r="BR94" s="104"/>
      <c r="BS94" s="104"/>
      <c r="BT94" s="104"/>
      <c r="BU94" s="104"/>
      <c r="BV94" s="104"/>
      <c r="BW94" s="223">
        <v>-3.7382713501314302</v>
      </c>
      <c r="BX94" s="225">
        <v>1.06951070036934</v>
      </c>
      <c r="BY94" s="223">
        <v>26.222871603874101</v>
      </c>
      <c r="BZ94" s="225">
        <v>1.9901090635285501</v>
      </c>
      <c r="CA94" s="223">
        <v>7.2048034261196996</v>
      </c>
      <c r="CB94" s="225">
        <v>1.95724062670777</v>
      </c>
      <c r="CC94" s="223">
        <v>-5.4337878578812804</v>
      </c>
      <c r="CD94" s="225">
        <v>1.2227208822555999</v>
      </c>
      <c r="CE94" s="223">
        <v>2.88728606903473</v>
      </c>
      <c r="CF94" s="225">
        <v>1.46383770138021</v>
      </c>
      <c r="CG94" s="223">
        <v>7.0340121875756703</v>
      </c>
      <c r="CH94" s="239">
        <v>1.91932589265711</v>
      </c>
    </row>
    <row r="95" spans="1:86" ht="13" customHeight="1" x14ac:dyDescent="0.25">
      <c r="A95" s="26" t="s">
        <v>437</v>
      </c>
      <c r="B95" s="96">
        <v>3</v>
      </c>
      <c r="C95" s="223">
        <v>79.504025359432703</v>
      </c>
      <c r="D95" s="225">
        <v>1.2110280408546501</v>
      </c>
      <c r="E95" s="223">
        <v>79.872028661536206</v>
      </c>
      <c r="F95" s="225">
        <v>2.45513984678532</v>
      </c>
      <c r="G95" s="223">
        <v>77.748850590357705</v>
      </c>
      <c r="H95" s="225">
        <v>2.2267803488867699</v>
      </c>
      <c r="I95" s="223">
        <v>79.865379700312005</v>
      </c>
      <c r="J95" s="225">
        <v>1.4352989298664101</v>
      </c>
      <c r="K95" s="223">
        <v>-6.6489612241724698E-3</v>
      </c>
      <c r="L95" s="225">
        <v>2.65456124268003</v>
      </c>
      <c r="M95" s="223">
        <v>40.524064210414203</v>
      </c>
      <c r="N95" s="225">
        <v>1.2479333154138099</v>
      </c>
      <c r="O95" s="223">
        <v>41.451444839632302</v>
      </c>
      <c r="P95" s="225">
        <v>2.8081073955087401</v>
      </c>
      <c r="Q95" s="223">
        <v>39.980771634712902</v>
      </c>
      <c r="R95" s="225">
        <v>2.85710075403663</v>
      </c>
      <c r="S95" s="223">
        <v>39.837589303338802</v>
      </c>
      <c r="T95" s="225">
        <v>1.3269493043104501</v>
      </c>
      <c r="U95" s="223">
        <v>-1.6138555362934901</v>
      </c>
      <c r="V95" s="225">
        <v>3.0283080987670998</v>
      </c>
      <c r="W95" s="223">
        <v>52.302224582244499</v>
      </c>
      <c r="X95" s="225">
        <v>1.13583431769875</v>
      </c>
      <c r="Y95" s="223">
        <v>53.973278943685202</v>
      </c>
      <c r="Z95" s="225">
        <v>2.4995769863102799</v>
      </c>
      <c r="AA95" s="223">
        <v>49.712579479410103</v>
      </c>
      <c r="AB95" s="225">
        <v>2.3255911116449401</v>
      </c>
      <c r="AC95" s="223">
        <v>52.514627558079297</v>
      </c>
      <c r="AD95" s="225">
        <v>1.33896486669082</v>
      </c>
      <c r="AE95" s="223">
        <v>-1.4586513856058301</v>
      </c>
      <c r="AF95" s="225">
        <v>2.7539279535733399</v>
      </c>
      <c r="AG95" s="223">
        <v>69.3534894792394</v>
      </c>
      <c r="AH95" s="225">
        <v>0.96083446593127997</v>
      </c>
      <c r="AI95" s="223">
        <v>67.469241287664701</v>
      </c>
      <c r="AJ95" s="225">
        <v>2.72114624113917</v>
      </c>
      <c r="AK95" s="223">
        <v>64.157967014456702</v>
      </c>
      <c r="AL95" s="225">
        <v>2.13158507677197</v>
      </c>
      <c r="AM95" s="223">
        <v>71.744727115072095</v>
      </c>
      <c r="AN95" s="225">
        <v>1.2204653067224001</v>
      </c>
      <c r="AO95" s="223">
        <v>4.2754858274073202</v>
      </c>
      <c r="AP95" s="225">
        <v>2.9668545017469299</v>
      </c>
      <c r="AQ95" s="223">
        <v>81.552408999357297</v>
      </c>
      <c r="AR95" s="225">
        <v>0.91575418488828197</v>
      </c>
      <c r="AS95" s="223">
        <v>80.931027972650398</v>
      </c>
      <c r="AT95" s="225">
        <v>2.3968210996672399</v>
      </c>
      <c r="AU95" s="223">
        <v>81.147814663915199</v>
      </c>
      <c r="AV95" s="225">
        <v>1.4884977050325101</v>
      </c>
      <c r="AW95" s="223">
        <v>81.971361676668593</v>
      </c>
      <c r="AX95" s="225">
        <v>1.15837478396509</v>
      </c>
      <c r="AY95" s="223">
        <v>1.0403337040182701</v>
      </c>
      <c r="AZ95" s="225">
        <v>2.6881372939085399</v>
      </c>
      <c r="BA95" s="223">
        <v>52.516292078051002</v>
      </c>
      <c r="BB95" s="225">
        <v>1.23930930419036</v>
      </c>
      <c r="BC95" s="223">
        <v>56.014282085080602</v>
      </c>
      <c r="BD95" s="225">
        <v>2.98320267822927</v>
      </c>
      <c r="BE95" s="223">
        <v>50.600728160002099</v>
      </c>
      <c r="BF95" s="225">
        <v>2.0625700586351901</v>
      </c>
      <c r="BG95" s="223">
        <v>52.109981157628603</v>
      </c>
      <c r="BH95" s="225">
        <v>1.5585751028358199</v>
      </c>
      <c r="BI95" s="223">
        <v>-3.90430092745197</v>
      </c>
      <c r="BJ95" s="225">
        <v>3.3136465223659002</v>
      </c>
      <c r="BK95" s="104"/>
      <c r="BL95" s="104"/>
      <c r="BM95" s="104"/>
      <c r="BN95" s="104"/>
      <c r="BO95" s="104"/>
      <c r="BP95" s="104"/>
      <c r="BQ95" s="104"/>
      <c r="BR95" s="104"/>
      <c r="BS95" s="104"/>
      <c r="BT95" s="104"/>
      <c r="BU95" s="104"/>
      <c r="BV95" s="104"/>
      <c r="BW95" s="223">
        <v>-8.04201132398248E-2</v>
      </c>
      <c r="BX95" s="225">
        <v>1.6083567083758401</v>
      </c>
      <c r="BY95" s="223">
        <v>1.3177755389983099</v>
      </c>
      <c r="BZ95" s="225">
        <v>1.6406794902364401</v>
      </c>
      <c r="CA95" s="223">
        <v>0.87616937696465402</v>
      </c>
      <c r="CB95" s="225">
        <v>1.5920867890272199</v>
      </c>
      <c r="CC95" s="223">
        <v>-7.9184500091619903</v>
      </c>
      <c r="CD95" s="225">
        <v>1.38251261356236</v>
      </c>
      <c r="CE95" s="223">
        <v>1.0729599821176401</v>
      </c>
      <c r="CF95" s="225">
        <v>1.2014734688093101</v>
      </c>
      <c r="CG95" s="223">
        <v>-0.10539471726687601</v>
      </c>
      <c r="CH95" s="239">
        <v>1.62894458796391</v>
      </c>
    </row>
    <row r="96" spans="1:86" ht="13" customHeight="1" x14ac:dyDescent="0.25">
      <c r="A96" s="26" t="s">
        <v>438</v>
      </c>
      <c r="B96" s="96">
        <v>3</v>
      </c>
      <c r="C96" s="223">
        <v>98.499704021279996</v>
      </c>
      <c r="D96" s="225">
        <v>0.29932765928684002</v>
      </c>
      <c r="E96" s="223">
        <v>98.712041007799698</v>
      </c>
      <c r="F96" s="225">
        <v>0.52474165366724901</v>
      </c>
      <c r="G96" s="223">
        <v>98.291646013990103</v>
      </c>
      <c r="H96" s="225">
        <v>0.66464950838091597</v>
      </c>
      <c r="I96" s="223">
        <v>98.766502410362094</v>
      </c>
      <c r="J96" s="225">
        <v>0.34676093948147901</v>
      </c>
      <c r="K96" s="223">
        <v>5.4461402562353101E-2</v>
      </c>
      <c r="L96" s="225">
        <v>0.614265216405813</v>
      </c>
      <c r="M96" s="223">
        <v>76.383133900168204</v>
      </c>
      <c r="N96" s="225">
        <v>2.1492749923199699</v>
      </c>
      <c r="O96" s="223">
        <v>68.557503106275306</v>
      </c>
      <c r="P96" s="225">
        <v>3.95466719187956</v>
      </c>
      <c r="Q96" s="223">
        <v>74.508200813291296</v>
      </c>
      <c r="R96" s="225">
        <v>2.6894054761846999</v>
      </c>
      <c r="S96" s="223">
        <v>79.349750072771201</v>
      </c>
      <c r="T96" s="225">
        <v>2.2619796033302499</v>
      </c>
      <c r="U96" s="223">
        <v>10.792246966495799</v>
      </c>
      <c r="V96" s="225">
        <v>3.7402948725405398</v>
      </c>
      <c r="W96" s="223">
        <v>89.149448359875393</v>
      </c>
      <c r="X96" s="225">
        <v>1.4662895970413601</v>
      </c>
      <c r="Y96" s="223">
        <v>86.345099947999103</v>
      </c>
      <c r="Z96" s="225">
        <v>2.6082519379245901</v>
      </c>
      <c r="AA96" s="223">
        <v>84.417799616352099</v>
      </c>
      <c r="AB96" s="225">
        <v>3.5784612271721898</v>
      </c>
      <c r="AC96" s="223">
        <v>91.769991134603004</v>
      </c>
      <c r="AD96" s="225">
        <v>1.11998662776158</v>
      </c>
      <c r="AE96" s="223">
        <v>5.4248911866039897</v>
      </c>
      <c r="AF96" s="225">
        <v>2.4197908911135499</v>
      </c>
      <c r="AG96" s="223">
        <v>89.423348710294505</v>
      </c>
      <c r="AH96" s="225">
        <v>0.93689323736519003</v>
      </c>
      <c r="AI96" s="223">
        <v>83.817168989036503</v>
      </c>
      <c r="AJ96" s="225">
        <v>2.88622351594922</v>
      </c>
      <c r="AK96" s="223">
        <v>86.756146035474401</v>
      </c>
      <c r="AL96" s="225">
        <v>1.93929053786478</v>
      </c>
      <c r="AM96" s="223">
        <v>92.277659895197203</v>
      </c>
      <c r="AN96" s="225">
        <v>0.96614113906380905</v>
      </c>
      <c r="AO96" s="223">
        <v>8.4604909061607003</v>
      </c>
      <c r="AP96" s="225">
        <v>2.9852217216253498</v>
      </c>
      <c r="AQ96" s="223">
        <v>95.257079301203703</v>
      </c>
      <c r="AR96" s="225">
        <v>0.662840738795758</v>
      </c>
      <c r="AS96" s="223">
        <v>94.138094010692399</v>
      </c>
      <c r="AT96" s="225">
        <v>1.4420064471426299</v>
      </c>
      <c r="AU96" s="223">
        <v>94.001132773974106</v>
      </c>
      <c r="AV96" s="225">
        <v>1.5162502933239601</v>
      </c>
      <c r="AW96" s="223">
        <v>96.413428982851102</v>
      </c>
      <c r="AX96" s="225">
        <v>0.69097769131656706</v>
      </c>
      <c r="AY96" s="223">
        <v>2.27533497215865</v>
      </c>
      <c r="AZ96" s="225">
        <v>1.5955276434838701</v>
      </c>
      <c r="BA96" s="223">
        <v>87.039244776485504</v>
      </c>
      <c r="BB96" s="225">
        <v>1.2249025678286301</v>
      </c>
      <c r="BC96" s="223">
        <v>84.843388688988199</v>
      </c>
      <c r="BD96" s="225">
        <v>2.89884405840519</v>
      </c>
      <c r="BE96" s="223">
        <v>84.460191221877906</v>
      </c>
      <c r="BF96" s="225">
        <v>3.06441820417658</v>
      </c>
      <c r="BG96" s="223">
        <v>88.870763891385494</v>
      </c>
      <c r="BH96" s="225">
        <v>1.44218200824489</v>
      </c>
      <c r="BI96" s="223">
        <v>4.0273752023973701</v>
      </c>
      <c r="BJ96" s="225">
        <v>3.1897074503515701</v>
      </c>
      <c r="BK96" s="104"/>
      <c r="BL96" s="104"/>
      <c r="BM96" s="104"/>
      <c r="BN96" s="104"/>
      <c r="BO96" s="104"/>
      <c r="BP96" s="104"/>
      <c r="BQ96" s="104"/>
      <c r="BR96" s="104"/>
      <c r="BS96" s="104"/>
      <c r="BT96" s="104"/>
      <c r="BU96" s="104"/>
      <c r="BV96" s="104"/>
      <c r="BW96" s="223">
        <v>-0.42659002209792601</v>
      </c>
      <c r="BX96" s="225">
        <v>0.39980158491532403</v>
      </c>
      <c r="BY96" s="223">
        <v>-0.487259287605184</v>
      </c>
      <c r="BZ96" s="225">
        <v>2.7197525343212501</v>
      </c>
      <c r="CA96" s="223">
        <v>-0.49652592368137499</v>
      </c>
      <c r="CB96" s="225">
        <v>1.94872830627843</v>
      </c>
      <c r="CC96" s="223">
        <v>3.08467396931447</v>
      </c>
      <c r="CD96" s="225">
        <v>1.6525722180517599</v>
      </c>
      <c r="CE96" s="223">
        <v>1.4969925753997999</v>
      </c>
      <c r="CF96" s="225">
        <v>1.2278655473675499</v>
      </c>
      <c r="CG96" s="223">
        <v>1.7714611058834999</v>
      </c>
      <c r="CH96" s="239">
        <v>2.1369623771778099</v>
      </c>
    </row>
    <row r="97" spans="1:86" ht="13" customHeight="1" x14ac:dyDescent="0.25">
      <c r="A97" s="63" t="s">
        <v>450</v>
      </c>
      <c r="B97" s="207">
        <v>3</v>
      </c>
      <c r="C97" s="253">
        <v>85.276987342474001</v>
      </c>
      <c r="D97" s="254">
        <v>0.34919483858151301</v>
      </c>
      <c r="E97" s="253">
        <v>82.061679029675304</v>
      </c>
      <c r="F97" s="254">
        <v>0.93336244150875203</v>
      </c>
      <c r="G97" s="253">
        <v>82.141975497806598</v>
      </c>
      <c r="H97" s="254">
        <v>0.90591763692663496</v>
      </c>
      <c r="I97" s="253">
        <v>85.720533529839798</v>
      </c>
      <c r="J97" s="254">
        <v>0.40183887324676598</v>
      </c>
      <c r="K97" s="253">
        <v>3.6588545001644501</v>
      </c>
      <c r="L97" s="254">
        <v>0.98494230457800602</v>
      </c>
      <c r="M97" s="253">
        <v>61.912426001062897</v>
      </c>
      <c r="N97" s="254">
        <v>0.54928519223161498</v>
      </c>
      <c r="O97" s="253">
        <v>59.639547107565299</v>
      </c>
      <c r="P97" s="254">
        <v>1.1516744000769501</v>
      </c>
      <c r="Q97" s="253">
        <v>58.577634825181001</v>
      </c>
      <c r="R97" s="254">
        <v>1.2227416518563401</v>
      </c>
      <c r="S97" s="253">
        <v>63.322658154930203</v>
      </c>
      <c r="T97" s="254">
        <v>0.60822877191320601</v>
      </c>
      <c r="U97" s="253">
        <v>3.68311104736487</v>
      </c>
      <c r="V97" s="254">
        <v>1.1915165665455301</v>
      </c>
      <c r="W97" s="253">
        <v>61.078415579861598</v>
      </c>
      <c r="X97" s="254">
        <v>0.49172991709443797</v>
      </c>
      <c r="Y97" s="253">
        <v>60.662020361683403</v>
      </c>
      <c r="Z97" s="254">
        <v>1.0786600688596</v>
      </c>
      <c r="AA97" s="253">
        <v>58.386606746390598</v>
      </c>
      <c r="AB97" s="254">
        <v>1.3286860453418901</v>
      </c>
      <c r="AC97" s="253">
        <v>61.2355100315567</v>
      </c>
      <c r="AD97" s="254">
        <v>0.54173765304724097</v>
      </c>
      <c r="AE97" s="253">
        <v>0.573489669873264</v>
      </c>
      <c r="AF97" s="254">
        <v>1.1894440037432401</v>
      </c>
      <c r="AG97" s="253">
        <v>70.405888863735001</v>
      </c>
      <c r="AH97" s="254">
        <v>0.393149598787218</v>
      </c>
      <c r="AI97" s="253">
        <v>61.994131317444598</v>
      </c>
      <c r="AJ97" s="254">
        <v>1.0129918976354699</v>
      </c>
      <c r="AK97" s="253">
        <v>64.286817702152902</v>
      </c>
      <c r="AL97" s="254">
        <v>1.05374686040635</v>
      </c>
      <c r="AM97" s="253">
        <v>72.908059359309405</v>
      </c>
      <c r="AN97" s="254">
        <v>0.48158252958618902</v>
      </c>
      <c r="AO97" s="253">
        <v>10.9139280418648</v>
      </c>
      <c r="AP97" s="254">
        <v>1.1582995976139501</v>
      </c>
      <c r="AQ97" s="253">
        <v>78.435342939113696</v>
      </c>
      <c r="AR97" s="254">
        <v>0.39948514020931902</v>
      </c>
      <c r="AS97" s="253">
        <v>74.217416170206505</v>
      </c>
      <c r="AT97" s="254">
        <v>0.99556947976993104</v>
      </c>
      <c r="AU97" s="253">
        <v>73.655862648795804</v>
      </c>
      <c r="AV97" s="254">
        <v>1.0823712095411699</v>
      </c>
      <c r="AW97" s="253">
        <v>80.401261630174105</v>
      </c>
      <c r="AX97" s="254">
        <v>0.43408963973133202</v>
      </c>
      <c r="AY97" s="253">
        <v>6.1838454599676398</v>
      </c>
      <c r="AZ97" s="254">
        <v>1.0773409794565401</v>
      </c>
      <c r="BA97" s="253">
        <v>54.234060460773499</v>
      </c>
      <c r="BB97" s="254">
        <v>0.43295977040253902</v>
      </c>
      <c r="BC97" s="253">
        <v>54.801786300538701</v>
      </c>
      <c r="BD97" s="254">
        <v>1.0810397866474699</v>
      </c>
      <c r="BE97" s="253">
        <v>51.8584420862949</v>
      </c>
      <c r="BF97" s="254">
        <v>1.1472288520624001</v>
      </c>
      <c r="BG97" s="253">
        <v>54.126443349729001</v>
      </c>
      <c r="BH97" s="254">
        <v>0.50522724574751698</v>
      </c>
      <c r="BI97" s="253">
        <v>-0.67534295080970397</v>
      </c>
      <c r="BJ97" s="254">
        <v>1.17542660897257</v>
      </c>
      <c r="BK97" s="251"/>
      <c r="BL97" s="251"/>
      <c r="BM97" s="251"/>
      <c r="BN97" s="251"/>
      <c r="BO97" s="251"/>
      <c r="BP97" s="251"/>
      <c r="BQ97" s="251"/>
      <c r="BR97" s="251"/>
      <c r="BS97" s="251"/>
      <c r="BT97" s="251"/>
      <c r="BU97" s="251"/>
      <c r="BV97" s="251"/>
      <c r="BW97" s="253">
        <v>-0.33679682086643398</v>
      </c>
      <c r="BX97" s="254">
        <v>0.482112347751947</v>
      </c>
      <c r="BY97" s="253">
        <v>9.8952412476329297</v>
      </c>
      <c r="BZ97" s="254">
        <v>0.75403692472364003</v>
      </c>
      <c r="CA97" s="253">
        <v>1.35412203744066</v>
      </c>
      <c r="CB97" s="254">
        <v>0.69426018243468401</v>
      </c>
      <c r="CC97" s="253">
        <v>-4.5339857713720502</v>
      </c>
      <c r="CD97" s="254">
        <v>0.59107890323583201</v>
      </c>
      <c r="CE97" s="253">
        <v>-0.61063645476902595</v>
      </c>
      <c r="CF97" s="254">
        <v>0.56874614965709003</v>
      </c>
      <c r="CG97" s="253">
        <v>2.0853170431758401</v>
      </c>
      <c r="CH97" s="258">
        <v>0.63121152372989697</v>
      </c>
    </row>
    <row r="99" spans="1:86" x14ac:dyDescent="0.25">
      <c r="A99" s="178" t="s">
        <v>459</v>
      </c>
    </row>
    <row r="100" spans="1:86" x14ac:dyDescent="0.25">
      <c r="A100" s="178" t="s">
        <v>460</v>
      </c>
    </row>
    <row r="101" spans="1:86" x14ac:dyDescent="0.25">
      <c r="A101" s="178" t="s">
        <v>461</v>
      </c>
    </row>
    <row r="102" spans="1:86" x14ac:dyDescent="0.25">
      <c r="A102" s="178" t="s">
        <v>462</v>
      </c>
    </row>
    <row r="103" spans="1:86" x14ac:dyDescent="0.25">
      <c r="A103" s="181" t="str">
        <f>HYPERLINK("https://oecdcode.org/disclaimers/cyprus.html", "Information on data for Cyprus: https://oecdcode.org/disclaimers/cyprus.html")</f>
        <v>Information on data for Cyprus: https://oecdcode.org/disclaimers/cyprus.html</v>
      </c>
    </row>
    <row r="104" spans="1:86" x14ac:dyDescent="0.25">
      <c r="A104" s="178" t="s">
        <v>463</v>
      </c>
    </row>
  </sheetData>
  <mergeCells count="60">
    <mergeCell ref="BW7:CH7"/>
    <mergeCell ref="BW8:CH8"/>
    <mergeCell ref="BW9:BX9"/>
    <mergeCell ref="BY9:BZ9"/>
    <mergeCell ref="CA9:CB9"/>
    <mergeCell ref="CC9:CD9"/>
    <mergeCell ref="CE9:CF9"/>
    <mergeCell ref="CG9:CH9"/>
    <mergeCell ref="BK7:BV7"/>
    <mergeCell ref="BK8:BV8"/>
    <mergeCell ref="BK9:BL9"/>
    <mergeCell ref="BM9:BN9"/>
    <mergeCell ref="BO9:BP9"/>
    <mergeCell ref="BQ9:BR9"/>
    <mergeCell ref="BS9:BT9"/>
    <mergeCell ref="BU9:BV9"/>
    <mergeCell ref="BA7:BJ7"/>
    <mergeCell ref="BA8:BB9"/>
    <mergeCell ref="BC8:BJ8"/>
    <mergeCell ref="BC9:BD9"/>
    <mergeCell ref="BE9:BF9"/>
    <mergeCell ref="BG9:BH9"/>
    <mergeCell ref="BI9:BJ9"/>
    <mergeCell ref="AQ7:AZ7"/>
    <mergeCell ref="AQ8:AR9"/>
    <mergeCell ref="AS8:AZ8"/>
    <mergeCell ref="AS9:AT9"/>
    <mergeCell ref="AU9:AV9"/>
    <mergeCell ref="AW9:AX9"/>
    <mergeCell ref="AY9:AZ9"/>
    <mergeCell ref="AG7:AP7"/>
    <mergeCell ref="AG8:AH9"/>
    <mergeCell ref="AI8:AP8"/>
    <mergeCell ref="AI9:AJ9"/>
    <mergeCell ref="AK9:AL9"/>
    <mergeCell ref="AM9:AN9"/>
    <mergeCell ref="AO9:AP9"/>
    <mergeCell ref="W7:AF7"/>
    <mergeCell ref="W8:X9"/>
    <mergeCell ref="Y8:AF8"/>
    <mergeCell ref="Y9:Z9"/>
    <mergeCell ref="AA9:AB9"/>
    <mergeCell ref="AC9:AD9"/>
    <mergeCell ref="AE9:AF9"/>
    <mergeCell ref="B6:B10"/>
    <mergeCell ref="C6:CH6"/>
    <mergeCell ref="C7:L7"/>
    <mergeCell ref="C8:D9"/>
    <mergeCell ref="E8:L8"/>
    <mergeCell ref="E9:F9"/>
    <mergeCell ref="G9:H9"/>
    <mergeCell ref="I9:J9"/>
    <mergeCell ref="K9:L9"/>
    <mergeCell ref="M7:V7"/>
    <mergeCell ref="M8:N9"/>
    <mergeCell ref="O8:V8"/>
    <mergeCell ref="O9:P9"/>
    <mergeCell ref="Q9:R9"/>
    <mergeCell ref="S9:T9"/>
    <mergeCell ref="U9:V9"/>
  </mergeCells>
  <conditionalFormatting sqref="K1:K200">
    <cfRule type="expression" dxfId="179" priority="18">
      <formula>ABS(K1/L1)&gt;1.95996398454005</formula>
    </cfRule>
  </conditionalFormatting>
  <conditionalFormatting sqref="U1:U200">
    <cfRule type="expression" dxfId="178" priority="17">
      <formula>ABS(U1/V1)&gt;1.95996398454005</formula>
    </cfRule>
  </conditionalFormatting>
  <conditionalFormatting sqref="AE1:AE200">
    <cfRule type="expression" dxfId="177" priority="16">
      <formula>ABS(AE1/AF1)&gt;1.95996398454005</formula>
    </cfRule>
  </conditionalFormatting>
  <conditionalFormatting sqref="AO1:AO200">
    <cfRule type="expression" dxfId="176" priority="15">
      <formula>ABS(AO1/AP1)&gt;1.95996398454005</formula>
    </cfRule>
  </conditionalFormatting>
  <conditionalFormatting sqref="AY1:AY200">
    <cfRule type="expression" dxfId="175" priority="14">
      <formula>ABS(AY1/AZ1)&gt;1.95996398454005</formula>
    </cfRule>
  </conditionalFormatting>
  <conditionalFormatting sqref="BI1:BI200">
    <cfRule type="expression" dxfId="174" priority="13">
      <formula>ABS(BI1/BJ1)&gt;1.95996398454005</formula>
    </cfRule>
  </conditionalFormatting>
  <conditionalFormatting sqref="BK1:BK200">
    <cfRule type="expression" dxfId="173" priority="12">
      <formula>ABS(BK1/BL1)&gt;1.95996398454005</formula>
    </cfRule>
  </conditionalFormatting>
  <conditionalFormatting sqref="BM1:BM200">
    <cfRule type="expression" dxfId="172" priority="11">
      <formula>ABS(BM1/BN1)&gt;1.95996398454005</formula>
    </cfRule>
  </conditionalFormatting>
  <conditionalFormatting sqref="BO1:BO200">
    <cfRule type="expression" dxfId="171" priority="10">
      <formula>ABS(BO1/BP1)&gt;1.95996398454005</formula>
    </cfRule>
  </conditionalFormatting>
  <conditionalFormatting sqref="BQ1:BQ200">
    <cfRule type="expression" dxfId="170" priority="9">
      <formula>ABS(BQ1/BR1)&gt;1.95996398454005</formula>
    </cfRule>
  </conditionalFormatting>
  <conditionalFormatting sqref="BS1:BS200">
    <cfRule type="expression" dxfId="169" priority="8">
      <formula>ABS(BS1/BT1)&gt;1.95996398454005</formula>
    </cfRule>
  </conditionalFormatting>
  <conditionalFormatting sqref="BU1:BU200">
    <cfRule type="expression" dxfId="168" priority="7">
      <formula>ABS(BU1/BV1)&gt;1.95996398454005</formula>
    </cfRule>
  </conditionalFormatting>
  <conditionalFormatting sqref="BW1:BW200">
    <cfRule type="expression" dxfId="167" priority="6">
      <formula>ABS(BW1/BX1)&gt;1.95996398454005</formula>
    </cfRule>
  </conditionalFormatting>
  <conditionalFormatting sqref="BY1:BY200">
    <cfRule type="expression" dxfId="166" priority="5">
      <formula>ABS(BY1/BZ1)&gt;1.95996398454005</formula>
    </cfRule>
  </conditionalFormatting>
  <conditionalFormatting sqref="CA1:CA200">
    <cfRule type="expression" dxfId="165" priority="4">
      <formula>ABS(CA1/CB1)&gt;1.95996398454005</formula>
    </cfRule>
  </conditionalFormatting>
  <conditionalFormatting sqref="CC1:CC200">
    <cfRule type="expression" dxfId="164" priority="3">
      <formula>ABS(CC1/CD1)&gt;1.95996398454005</formula>
    </cfRule>
  </conditionalFormatting>
  <conditionalFormatting sqref="CE1:CE200">
    <cfRule type="expression" dxfId="163" priority="2">
      <formula>ABS(CE1/CF1)&gt;1.95996398454005</formula>
    </cfRule>
  </conditionalFormatting>
  <conditionalFormatting sqref="CG1:CG200">
    <cfRule type="expression" dxfId="162" priority="1">
      <formula>ABS(CG1/CH1)&gt;1.95996398454005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D104"/>
  <sheetViews>
    <sheetView showGridLines="0" zoomScale="80" workbookViewId="0"/>
  </sheetViews>
  <sheetFormatPr defaultColWidth="10.90625" defaultRowHeight="12.5" x14ac:dyDescent="0.25"/>
  <cols>
    <col min="1" max="1" width="30.7265625" customWidth="1"/>
    <col min="2" max="2" width="8.7265625" customWidth="1"/>
  </cols>
  <sheetData>
    <row r="1" spans="1:30" x14ac:dyDescent="0.25">
      <c r="A1" s="41" t="s">
        <v>344</v>
      </c>
    </row>
    <row r="2" spans="1:30" ht="13" x14ac:dyDescent="0.3">
      <c r="A2" s="42" t="s">
        <v>345</v>
      </c>
    </row>
    <row r="3" spans="1:30" ht="13" x14ac:dyDescent="0.3">
      <c r="A3" s="43" t="s">
        <v>387</v>
      </c>
    </row>
    <row r="4" spans="1:30" x14ac:dyDescent="0.25">
      <c r="A4" s="160" t="str">
        <f>HYPERLINK("#'TOC'!A1", "Back to TOC")</f>
        <v>Back to TOC</v>
      </c>
    </row>
    <row r="7" spans="1:30" ht="16" customHeight="1" x14ac:dyDescent="0.25">
      <c r="B7" s="658" t="s">
        <v>388</v>
      </c>
      <c r="C7" s="662" t="s">
        <v>706</v>
      </c>
      <c r="D7" s="662"/>
      <c r="E7" s="662"/>
      <c r="F7" s="662"/>
      <c r="G7" s="662"/>
      <c r="H7" s="662"/>
      <c r="I7" s="662"/>
      <c r="J7" s="662"/>
      <c r="K7" s="662"/>
      <c r="L7" s="662"/>
      <c r="M7" s="662"/>
      <c r="N7" s="662"/>
      <c r="O7" s="662"/>
      <c r="P7" s="662"/>
      <c r="Q7" s="662"/>
      <c r="R7" s="662"/>
      <c r="S7" s="662"/>
      <c r="T7" s="662"/>
      <c r="U7" s="662"/>
      <c r="V7" s="662"/>
      <c r="W7" s="662"/>
      <c r="X7" s="662"/>
      <c r="Y7" s="662"/>
      <c r="Z7" s="662"/>
      <c r="AA7" s="662"/>
      <c r="AB7" s="662"/>
      <c r="AC7" s="662"/>
      <c r="AD7" s="663"/>
    </row>
    <row r="8" spans="1:30" ht="32" customHeight="1" x14ac:dyDescent="0.25">
      <c r="B8" s="659"/>
      <c r="C8" s="647" t="s">
        <v>510</v>
      </c>
      <c r="D8" s="647"/>
      <c r="E8" s="647" t="s">
        <v>601</v>
      </c>
      <c r="F8" s="647"/>
      <c r="G8" s="647"/>
      <c r="H8" s="647"/>
      <c r="I8" s="647"/>
      <c r="J8" s="647"/>
      <c r="K8" s="647" t="s">
        <v>605</v>
      </c>
      <c r="L8" s="647"/>
      <c r="M8" s="647"/>
      <c r="N8" s="647"/>
      <c r="O8" s="647"/>
      <c r="P8" s="647"/>
      <c r="Q8" s="647"/>
      <c r="R8" s="647"/>
      <c r="S8" s="647" t="s">
        <v>511</v>
      </c>
      <c r="T8" s="647"/>
      <c r="U8" s="647"/>
      <c r="V8" s="647"/>
      <c r="W8" s="647"/>
      <c r="X8" s="647"/>
      <c r="Y8" s="647"/>
      <c r="Z8" s="647"/>
      <c r="AA8" s="667" t="s">
        <v>501</v>
      </c>
      <c r="AB8" s="667"/>
      <c r="AC8" s="667" t="s">
        <v>502</v>
      </c>
      <c r="AD8" s="669"/>
    </row>
    <row r="9" spans="1:30" ht="32" customHeight="1" x14ac:dyDescent="0.25">
      <c r="B9" s="659"/>
      <c r="C9" s="647"/>
      <c r="D9" s="647"/>
      <c r="E9" s="649" t="s">
        <v>602</v>
      </c>
      <c r="F9" s="649"/>
      <c r="G9" s="649" t="s">
        <v>603</v>
      </c>
      <c r="H9" s="649"/>
      <c r="I9" s="649" t="s">
        <v>604</v>
      </c>
      <c r="J9" s="649"/>
      <c r="K9" s="649" t="s">
        <v>606</v>
      </c>
      <c r="L9" s="649"/>
      <c r="M9" s="649" t="s">
        <v>607</v>
      </c>
      <c r="N9" s="649"/>
      <c r="O9" s="649" t="s">
        <v>608</v>
      </c>
      <c r="P9" s="649"/>
      <c r="Q9" s="649" t="s">
        <v>552</v>
      </c>
      <c r="R9" s="649"/>
      <c r="S9" s="649" t="s">
        <v>512</v>
      </c>
      <c r="T9" s="649"/>
      <c r="U9" s="649" t="s">
        <v>513</v>
      </c>
      <c r="V9" s="649"/>
      <c r="W9" s="649" t="s">
        <v>514</v>
      </c>
      <c r="X9" s="649"/>
      <c r="Y9" s="649" t="s">
        <v>515</v>
      </c>
      <c r="Z9" s="649"/>
      <c r="AA9" s="668" t="s">
        <v>510</v>
      </c>
      <c r="AB9" s="668"/>
      <c r="AC9" s="668" t="s">
        <v>510</v>
      </c>
      <c r="AD9" s="670"/>
    </row>
    <row r="10" spans="1:30" ht="16" customHeight="1" x14ac:dyDescent="0.25">
      <c r="B10" s="660"/>
      <c r="C10" s="144" t="s">
        <v>518</v>
      </c>
      <c r="D10" s="144" t="s">
        <v>389</v>
      </c>
      <c r="E10" s="144" t="s">
        <v>518</v>
      </c>
      <c r="F10" s="144" t="s">
        <v>389</v>
      </c>
      <c r="G10" s="144" t="s">
        <v>518</v>
      </c>
      <c r="H10" s="144" t="s">
        <v>389</v>
      </c>
      <c r="I10" s="144" t="s">
        <v>519</v>
      </c>
      <c r="J10" s="144" t="s">
        <v>389</v>
      </c>
      <c r="K10" s="144" t="s">
        <v>518</v>
      </c>
      <c r="L10" s="144" t="s">
        <v>389</v>
      </c>
      <c r="M10" s="144" t="s">
        <v>518</v>
      </c>
      <c r="N10" s="144" t="s">
        <v>389</v>
      </c>
      <c r="O10" s="144" t="s">
        <v>518</v>
      </c>
      <c r="P10" s="144" t="s">
        <v>389</v>
      </c>
      <c r="Q10" s="144" t="s">
        <v>519</v>
      </c>
      <c r="R10" s="144" t="s">
        <v>389</v>
      </c>
      <c r="S10" s="144" t="s">
        <v>518</v>
      </c>
      <c r="T10" s="144" t="s">
        <v>389</v>
      </c>
      <c r="U10" s="144" t="s">
        <v>518</v>
      </c>
      <c r="V10" s="144" t="s">
        <v>389</v>
      </c>
      <c r="W10" s="144" t="s">
        <v>518</v>
      </c>
      <c r="X10" s="144" t="s">
        <v>389</v>
      </c>
      <c r="Y10" s="144" t="s">
        <v>519</v>
      </c>
      <c r="Z10" s="144" t="s">
        <v>389</v>
      </c>
      <c r="AA10" s="144" t="s">
        <v>519</v>
      </c>
      <c r="AB10" s="144" t="s">
        <v>389</v>
      </c>
      <c r="AC10" s="144" t="s">
        <v>519</v>
      </c>
      <c r="AD10" s="183" t="s">
        <v>389</v>
      </c>
    </row>
    <row r="11" spans="1:30" ht="13" customHeight="1" x14ac:dyDescent="0.25">
      <c r="A11" s="214"/>
      <c r="B11" s="204"/>
      <c r="C11" s="235" t="s">
        <v>800</v>
      </c>
      <c r="D11" s="236" t="s">
        <v>801</v>
      </c>
      <c r="E11" s="235" t="s">
        <v>2416</v>
      </c>
      <c r="F11" s="236" t="s">
        <v>2417</v>
      </c>
      <c r="G11" s="235" t="s">
        <v>2418</v>
      </c>
      <c r="H11" s="236" t="s">
        <v>2419</v>
      </c>
      <c r="I11" s="235" t="s">
        <v>2420</v>
      </c>
      <c r="J11" s="236" t="s">
        <v>2421</v>
      </c>
      <c r="K11" s="235" t="s">
        <v>2422</v>
      </c>
      <c r="L11" s="236" t="s">
        <v>2423</v>
      </c>
      <c r="M11" s="235" t="s">
        <v>2424</v>
      </c>
      <c r="N11" s="236" t="s">
        <v>2425</v>
      </c>
      <c r="O11" s="235" t="s">
        <v>2426</v>
      </c>
      <c r="P11" s="236" t="s">
        <v>2427</v>
      </c>
      <c r="Q11" s="235" t="s">
        <v>2428</v>
      </c>
      <c r="R11" s="236" t="s">
        <v>2429</v>
      </c>
      <c r="S11" s="235" t="s">
        <v>1399</v>
      </c>
      <c r="T11" s="236" t="s">
        <v>1400</v>
      </c>
      <c r="U11" s="235" t="s">
        <v>1401</v>
      </c>
      <c r="V11" s="236" t="s">
        <v>1402</v>
      </c>
      <c r="W11" s="235" t="s">
        <v>1403</v>
      </c>
      <c r="X11" s="236" t="s">
        <v>1404</v>
      </c>
      <c r="Y11" s="235" t="s">
        <v>1405</v>
      </c>
      <c r="Z11" s="236" t="s">
        <v>1406</v>
      </c>
      <c r="AA11" s="252" t="s">
        <v>1477</v>
      </c>
      <c r="AB11" s="252" t="s">
        <v>1478</v>
      </c>
      <c r="AC11" s="252" t="s">
        <v>1509</v>
      </c>
      <c r="AD11" s="257" t="s">
        <v>1510</v>
      </c>
    </row>
    <row r="12" spans="1:30" ht="13" customHeight="1" x14ac:dyDescent="0.25">
      <c r="A12" s="26" t="s">
        <v>391</v>
      </c>
      <c r="B12" s="184">
        <v>2</v>
      </c>
      <c r="C12" s="223">
        <v>25.2807663354962</v>
      </c>
      <c r="D12" s="225">
        <v>1.0539775480228699</v>
      </c>
      <c r="E12" s="223">
        <v>26.1670756012781</v>
      </c>
      <c r="F12" s="225">
        <v>1.2603152520604901</v>
      </c>
      <c r="G12" s="223">
        <v>22.636674252056999</v>
      </c>
      <c r="H12" s="225">
        <v>1.8161339622486501</v>
      </c>
      <c r="I12" s="223">
        <v>-3.5304013492210702</v>
      </c>
      <c r="J12" s="225">
        <v>2.2015141423893101</v>
      </c>
      <c r="K12" s="223">
        <v>29.072154497541899</v>
      </c>
      <c r="L12" s="225">
        <v>3.5288955984198198</v>
      </c>
      <c r="M12" s="223">
        <v>23.930593926878299</v>
      </c>
      <c r="N12" s="225">
        <v>1.28644346625857</v>
      </c>
      <c r="O12" s="223">
        <v>26.831839691850501</v>
      </c>
      <c r="P12" s="225">
        <v>1.71499023827436</v>
      </c>
      <c r="Q12" s="223">
        <v>-2.24031480569138</v>
      </c>
      <c r="R12" s="225">
        <v>3.7407679594102201</v>
      </c>
      <c r="S12" s="223">
        <v>23.438920895511298</v>
      </c>
      <c r="T12" s="225">
        <v>2.35208530571472</v>
      </c>
      <c r="U12" s="223">
        <v>25.9425558281036</v>
      </c>
      <c r="V12" s="225">
        <v>2.33691813770126</v>
      </c>
      <c r="W12" s="223">
        <v>25.596696529818601</v>
      </c>
      <c r="X12" s="225">
        <v>1.25363158179124</v>
      </c>
      <c r="Y12" s="223">
        <v>2.1577756343072898</v>
      </c>
      <c r="Z12" s="225">
        <v>2.6724577491775898</v>
      </c>
      <c r="AA12" s="104"/>
      <c r="AB12" s="104"/>
      <c r="AC12" s="104"/>
      <c r="AD12" s="255"/>
    </row>
    <row r="13" spans="1:30" ht="13" customHeight="1" x14ac:dyDescent="0.25">
      <c r="A13" s="26" t="s">
        <v>392</v>
      </c>
      <c r="B13" s="184">
        <v>2</v>
      </c>
      <c r="C13" s="223">
        <v>35.092495634277498</v>
      </c>
      <c r="D13" s="225">
        <v>1.42227617505653</v>
      </c>
      <c r="E13" s="223">
        <v>38.0942971612698</v>
      </c>
      <c r="F13" s="225">
        <v>1.85558833903703</v>
      </c>
      <c r="G13" s="223">
        <v>29.4273420239203</v>
      </c>
      <c r="H13" s="225">
        <v>1.9155242296773001</v>
      </c>
      <c r="I13" s="223">
        <v>-8.6669551373494595</v>
      </c>
      <c r="J13" s="225">
        <v>2.5197888003116402</v>
      </c>
      <c r="K13" s="223">
        <v>39.353149013096797</v>
      </c>
      <c r="L13" s="225">
        <v>3.1921136407838899</v>
      </c>
      <c r="M13" s="223">
        <v>36.9047123407314</v>
      </c>
      <c r="N13" s="225">
        <v>1.9111759854852599</v>
      </c>
      <c r="O13" s="223">
        <v>29.998739331216498</v>
      </c>
      <c r="P13" s="225">
        <v>2.2460999835367499</v>
      </c>
      <c r="Q13" s="223">
        <v>-9.3544096818803695</v>
      </c>
      <c r="R13" s="225">
        <v>3.7305343149638102</v>
      </c>
      <c r="S13" s="223">
        <v>34.117455472087499</v>
      </c>
      <c r="T13" s="225">
        <v>2.6629239121790298</v>
      </c>
      <c r="U13" s="223">
        <v>38.124220450819799</v>
      </c>
      <c r="V13" s="225">
        <v>3.0479268824370598</v>
      </c>
      <c r="W13" s="223">
        <v>34.323799502543601</v>
      </c>
      <c r="X13" s="225">
        <v>1.8069887637138899</v>
      </c>
      <c r="Y13" s="223">
        <v>0.206344030456101</v>
      </c>
      <c r="Z13" s="225">
        <v>2.8135851558480098</v>
      </c>
      <c r="AA13" s="104"/>
      <c r="AB13" s="104"/>
      <c r="AC13" s="104"/>
      <c r="AD13" s="255"/>
    </row>
    <row r="14" spans="1:30" ht="13" customHeight="1" x14ac:dyDescent="0.25">
      <c r="A14" s="26" t="s">
        <v>393</v>
      </c>
      <c r="B14" s="184">
        <v>2</v>
      </c>
      <c r="C14" s="223">
        <v>36.178215822028903</v>
      </c>
      <c r="D14" s="225">
        <v>1.0798089889816</v>
      </c>
      <c r="E14" s="223">
        <v>38.886460556232002</v>
      </c>
      <c r="F14" s="225">
        <v>1.25391552797782</v>
      </c>
      <c r="G14" s="223">
        <v>29.1964183034497</v>
      </c>
      <c r="H14" s="225">
        <v>1.70271517386246</v>
      </c>
      <c r="I14" s="223">
        <v>-9.6900422527822805</v>
      </c>
      <c r="J14" s="225">
        <v>1.9048237032139299</v>
      </c>
      <c r="K14" s="223">
        <v>40.787890913492703</v>
      </c>
      <c r="L14" s="225">
        <v>2.3493381827220299</v>
      </c>
      <c r="M14" s="223">
        <v>38.2223071100534</v>
      </c>
      <c r="N14" s="225">
        <v>1.59124695497883</v>
      </c>
      <c r="O14" s="223">
        <v>30.5677517196625</v>
      </c>
      <c r="P14" s="225">
        <v>1.5966931309505401</v>
      </c>
      <c r="Q14" s="223">
        <v>-10.2201391938302</v>
      </c>
      <c r="R14" s="225">
        <v>2.6628815345263201</v>
      </c>
      <c r="S14" s="223">
        <v>34.232302628415603</v>
      </c>
      <c r="T14" s="225">
        <v>2.0997879062943201</v>
      </c>
      <c r="U14" s="223">
        <v>43.933732712593397</v>
      </c>
      <c r="V14" s="225">
        <v>2.34470076338039</v>
      </c>
      <c r="W14" s="223">
        <v>34.404144961968697</v>
      </c>
      <c r="X14" s="225">
        <v>1.2944878283689101</v>
      </c>
      <c r="Y14" s="223">
        <v>0.17184233355303699</v>
      </c>
      <c r="Z14" s="225">
        <v>2.2038405614160501</v>
      </c>
      <c r="AA14" s="104"/>
      <c r="AB14" s="104"/>
      <c r="AC14" s="104"/>
      <c r="AD14" s="255"/>
    </row>
    <row r="15" spans="1:30" ht="13" customHeight="1" x14ac:dyDescent="0.25">
      <c r="A15" s="26" t="s">
        <v>394</v>
      </c>
      <c r="B15" s="184">
        <v>2</v>
      </c>
      <c r="C15" s="223">
        <v>20.4309151292858</v>
      </c>
      <c r="D15" s="225">
        <v>1.05216480539122</v>
      </c>
      <c r="E15" s="223">
        <v>19.748241404661702</v>
      </c>
      <c r="F15" s="225">
        <v>1.1690112066014899</v>
      </c>
      <c r="G15" s="223">
        <v>22.929622020898901</v>
      </c>
      <c r="H15" s="225">
        <v>2.3415852027153798</v>
      </c>
      <c r="I15" s="223">
        <v>3.1813806162371701</v>
      </c>
      <c r="J15" s="225">
        <v>2.5947967594158698</v>
      </c>
      <c r="K15" s="223">
        <v>20.887119698787998</v>
      </c>
      <c r="L15" s="225">
        <v>2.5354868194212199</v>
      </c>
      <c r="M15" s="223">
        <v>19.7345673344293</v>
      </c>
      <c r="N15" s="225">
        <v>1.3899909548645299</v>
      </c>
      <c r="O15" s="223">
        <v>21.064782107816502</v>
      </c>
      <c r="P15" s="225">
        <v>1.7679942636694399</v>
      </c>
      <c r="Q15" s="223">
        <v>0.177662409028464</v>
      </c>
      <c r="R15" s="225">
        <v>3.1251592246036499</v>
      </c>
      <c r="S15" s="223">
        <v>18.031542679848801</v>
      </c>
      <c r="T15" s="225">
        <v>1.95974452853299</v>
      </c>
      <c r="U15" s="223">
        <v>20.433405843960401</v>
      </c>
      <c r="V15" s="225">
        <v>2.8374923735233599</v>
      </c>
      <c r="W15" s="223">
        <v>20.747740252570502</v>
      </c>
      <c r="X15" s="225">
        <v>1.2103973738699301</v>
      </c>
      <c r="Y15" s="223">
        <v>2.7161975727217</v>
      </c>
      <c r="Z15" s="225">
        <v>2.2822171405679801</v>
      </c>
      <c r="AA15" s="104"/>
      <c r="AB15" s="104"/>
      <c r="AC15" s="104"/>
      <c r="AD15" s="255"/>
    </row>
    <row r="16" spans="1:30" ht="13" customHeight="1" x14ac:dyDescent="0.25">
      <c r="A16" s="26" t="s">
        <v>395</v>
      </c>
      <c r="B16" s="184">
        <v>2</v>
      </c>
      <c r="C16" s="223">
        <v>42.837133608143397</v>
      </c>
      <c r="D16" s="225">
        <v>1.1896403390108199</v>
      </c>
      <c r="E16" s="223">
        <v>41.2196734451216</v>
      </c>
      <c r="F16" s="225">
        <v>1.49824915677838</v>
      </c>
      <c r="G16" s="223">
        <v>45.281904987702802</v>
      </c>
      <c r="H16" s="225">
        <v>1.7502139172637401</v>
      </c>
      <c r="I16" s="223">
        <v>4.0622315425812001</v>
      </c>
      <c r="J16" s="225">
        <v>2.1635761273271501</v>
      </c>
      <c r="K16" s="223">
        <v>52.399845987036997</v>
      </c>
      <c r="L16" s="225">
        <v>2.88576422254447</v>
      </c>
      <c r="M16" s="223">
        <v>41.259652139522402</v>
      </c>
      <c r="N16" s="225">
        <v>1.49237781583958</v>
      </c>
      <c r="O16" s="223">
        <v>39.431869529818798</v>
      </c>
      <c r="P16" s="225">
        <v>2.6597516227948899</v>
      </c>
      <c r="Q16" s="223">
        <v>-12.967976457218199</v>
      </c>
      <c r="R16" s="225">
        <v>4.2403830118382499</v>
      </c>
      <c r="S16" s="223">
        <v>50.516883914887799</v>
      </c>
      <c r="T16" s="225">
        <v>2.6138893109348702</v>
      </c>
      <c r="U16" s="223">
        <v>41.378597867893497</v>
      </c>
      <c r="V16" s="225">
        <v>2.46524787508418</v>
      </c>
      <c r="W16" s="223">
        <v>40.244592343132197</v>
      </c>
      <c r="X16" s="225">
        <v>1.5976341106463301</v>
      </c>
      <c r="Y16" s="223">
        <v>-10.2722915717557</v>
      </c>
      <c r="Z16" s="225">
        <v>3.2143994430977698</v>
      </c>
      <c r="AA16" s="104"/>
      <c r="AB16" s="104"/>
      <c r="AC16" s="104"/>
      <c r="AD16" s="255"/>
    </row>
    <row r="17" spans="1:30" ht="13" customHeight="1" x14ac:dyDescent="0.25">
      <c r="A17" s="26" t="s">
        <v>396</v>
      </c>
      <c r="B17" s="184">
        <v>2</v>
      </c>
      <c r="C17" s="223">
        <v>44.175240098159698</v>
      </c>
      <c r="D17" s="225">
        <v>1.03462388900932</v>
      </c>
      <c r="E17" s="223">
        <v>45.559846302173597</v>
      </c>
      <c r="F17" s="225">
        <v>1.30488643492923</v>
      </c>
      <c r="G17" s="223">
        <v>41.139588244606699</v>
      </c>
      <c r="H17" s="225">
        <v>1.8838780177247001</v>
      </c>
      <c r="I17" s="223">
        <v>-4.4202580575668904</v>
      </c>
      <c r="J17" s="225">
        <v>2.3424079286249202</v>
      </c>
      <c r="K17" s="223">
        <v>44.194243117587</v>
      </c>
      <c r="L17" s="225">
        <v>2.0995309317509201</v>
      </c>
      <c r="M17" s="223">
        <v>45.425080584916302</v>
      </c>
      <c r="N17" s="225">
        <v>1.3719956921395799</v>
      </c>
      <c r="O17" s="223">
        <v>40.551739182084702</v>
      </c>
      <c r="P17" s="225">
        <v>1.9013198164676399</v>
      </c>
      <c r="Q17" s="223">
        <v>-3.6425039355023099</v>
      </c>
      <c r="R17" s="225">
        <v>2.8754537223482699</v>
      </c>
      <c r="S17" s="223">
        <v>37.859466919385802</v>
      </c>
      <c r="T17" s="225">
        <v>2.0427732817461801</v>
      </c>
      <c r="U17" s="223">
        <v>43.751276300684097</v>
      </c>
      <c r="V17" s="225">
        <v>2.5524639499897002</v>
      </c>
      <c r="W17" s="223">
        <v>46.493749979438903</v>
      </c>
      <c r="X17" s="225">
        <v>1.1831878883811999</v>
      </c>
      <c r="Y17" s="223">
        <v>8.6342830600530398</v>
      </c>
      <c r="Z17" s="225">
        <v>2.2037792125134801</v>
      </c>
      <c r="AA17" s="104"/>
      <c r="AB17" s="104"/>
      <c r="AC17" s="104"/>
      <c r="AD17" s="255"/>
    </row>
    <row r="18" spans="1:30" ht="13" customHeight="1" x14ac:dyDescent="0.25">
      <c r="A18" s="210" t="s">
        <v>397</v>
      </c>
      <c r="B18" s="184">
        <v>2</v>
      </c>
      <c r="C18" s="223">
        <v>48.8716400830073</v>
      </c>
      <c r="D18" s="225">
        <v>1.28308907757292</v>
      </c>
      <c r="E18" s="223">
        <v>50.588414995579598</v>
      </c>
      <c r="F18" s="225">
        <v>1.5601393000047801</v>
      </c>
      <c r="G18" s="223">
        <v>45.269445400341702</v>
      </c>
      <c r="H18" s="225">
        <v>2.58847084683689</v>
      </c>
      <c r="I18" s="223">
        <v>-5.3189695952379301</v>
      </c>
      <c r="J18" s="225">
        <v>3.128725011267</v>
      </c>
      <c r="K18" s="223">
        <v>45.573382522589903</v>
      </c>
      <c r="L18" s="225">
        <v>2.73484383601863</v>
      </c>
      <c r="M18" s="223">
        <v>51.3354035898912</v>
      </c>
      <c r="N18" s="225">
        <v>1.71170701505333</v>
      </c>
      <c r="O18" s="223">
        <v>44.576201134549599</v>
      </c>
      <c r="P18" s="225">
        <v>2.8402539983479098</v>
      </c>
      <c r="Q18" s="223">
        <v>-0.99718138804031797</v>
      </c>
      <c r="R18" s="225">
        <v>3.82243575873435</v>
      </c>
      <c r="S18" s="223">
        <v>41.446367822750098</v>
      </c>
      <c r="T18" s="225">
        <v>2.5479706351907798</v>
      </c>
      <c r="U18" s="223">
        <v>50.703730420320298</v>
      </c>
      <c r="V18" s="225">
        <v>3.6446932386911701</v>
      </c>
      <c r="W18" s="223">
        <v>51.2464285299395</v>
      </c>
      <c r="X18" s="225">
        <v>1.4058511476425499</v>
      </c>
      <c r="Y18" s="223">
        <v>9.8000607071893402</v>
      </c>
      <c r="Z18" s="225">
        <v>2.7478435195664401</v>
      </c>
      <c r="AA18" s="104"/>
      <c r="AB18" s="104"/>
      <c r="AC18" s="104"/>
      <c r="AD18" s="255"/>
    </row>
    <row r="19" spans="1:30" ht="13" customHeight="1" x14ac:dyDescent="0.25">
      <c r="A19" s="210" t="s">
        <v>398</v>
      </c>
      <c r="B19" s="184">
        <v>2</v>
      </c>
      <c r="C19" s="223">
        <v>36.627291644076401</v>
      </c>
      <c r="D19" s="225">
        <v>1.57441868042107</v>
      </c>
      <c r="E19" s="223">
        <v>37.875110633397199</v>
      </c>
      <c r="F19" s="225">
        <v>2.01380678303109</v>
      </c>
      <c r="G19" s="223">
        <v>33.692175924928002</v>
      </c>
      <c r="H19" s="225">
        <v>2.3744050224477098</v>
      </c>
      <c r="I19" s="223">
        <v>-4.1829347084692001</v>
      </c>
      <c r="J19" s="225">
        <v>3.0587742894841501</v>
      </c>
      <c r="K19" s="223">
        <v>41.783572090935998</v>
      </c>
      <c r="L19" s="225">
        <v>3.2393893234481199</v>
      </c>
      <c r="M19" s="223">
        <v>36.057344537692799</v>
      </c>
      <c r="N19" s="225">
        <v>2.0334757106430299</v>
      </c>
      <c r="O19" s="223">
        <v>34.308078008996702</v>
      </c>
      <c r="P19" s="225">
        <v>2.4812559356555401</v>
      </c>
      <c r="Q19" s="223">
        <v>-7.4754940819392903</v>
      </c>
      <c r="R19" s="225">
        <v>4.1171923596527096</v>
      </c>
      <c r="S19" s="223">
        <v>31.152092343920401</v>
      </c>
      <c r="T19" s="225">
        <v>2.6520555286490599</v>
      </c>
      <c r="U19" s="223">
        <v>34.199611773184799</v>
      </c>
      <c r="V19" s="225">
        <v>2.8070756571178102</v>
      </c>
      <c r="W19" s="223">
        <v>38.961269628701501</v>
      </c>
      <c r="X19" s="225">
        <v>2.0274059638036901</v>
      </c>
      <c r="Y19" s="223">
        <v>7.8091772847810796</v>
      </c>
      <c r="Z19" s="225">
        <v>3.1547336173520399</v>
      </c>
      <c r="AA19" s="104"/>
      <c r="AB19" s="104"/>
      <c r="AC19" s="104"/>
      <c r="AD19" s="255"/>
    </row>
    <row r="20" spans="1:30" ht="13" customHeight="1" x14ac:dyDescent="0.25">
      <c r="A20" s="26" t="s">
        <v>399</v>
      </c>
      <c r="B20" s="184">
        <v>2</v>
      </c>
      <c r="C20" s="223">
        <v>47.157985656752302</v>
      </c>
      <c r="D20" s="225">
        <v>1.5953617431899201</v>
      </c>
      <c r="E20" s="223">
        <v>48.2675540509332</v>
      </c>
      <c r="F20" s="225">
        <v>1.9055604799295101</v>
      </c>
      <c r="G20" s="223">
        <v>45.439771393777001</v>
      </c>
      <c r="H20" s="225">
        <v>2.7391233232106398</v>
      </c>
      <c r="I20" s="223">
        <v>-2.8277826571562401</v>
      </c>
      <c r="J20" s="225">
        <v>3.2589725006927299</v>
      </c>
      <c r="K20" s="223">
        <v>42.397584845565</v>
      </c>
      <c r="L20" s="225">
        <v>3.55984838386243</v>
      </c>
      <c r="M20" s="223">
        <v>48.1891115240186</v>
      </c>
      <c r="N20" s="225">
        <v>1.9175289657715</v>
      </c>
      <c r="O20" s="223">
        <v>47.772502029767097</v>
      </c>
      <c r="P20" s="225">
        <v>2.7019614550063502</v>
      </c>
      <c r="Q20" s="223">
        <v>5.3749171842021903</v>
      </c>
      <c r="R20" s="225">
        <v>4.2296624496101103</v>
      </c>
      <c r="S20" s="223">
        <v>44.447025591087296</v>
      </c>
      <c r="T20" s="225">
        <v>3.15491349524991</v>
      </c>
      <c r="U20" s="223">
        <v>52.341015265528</v>
      </c>
      <c r="V20" s="225">
        <v>3.7769850117460799</v>
      </c>
      <c r="W20" s="223">
        <v>46.233126684134596</v>
      </c>
      <c r="X20" s="225">
        <v>1.97715702069027</v>
      </c>
      <c r="Y20" s="223">
        <v>1.78610109304731</v>
      </c>
      <c r="Z20" s="225">
        <v>3.35306141892706</v>
      </c>
      <c r="AA20" s="104"/>
      <c r="AB20" s="104"/>
      <c r="AC20" s="104"/>
      <c r="AD20" s="255"/>
    </row>
    <row r="21" spans="1:30" ht="13" customHeight="1" x14ac:dyDescent="0.25">
      <c r="A21" s="26" t="s">
        <v>400</v>
      </c>
      <c r="B21" s="184">
        <v>2</v>
      </c>
      <c r="C21" s="223">
        <v>41.986794711795397</v>
      </c>
      <c r="D21" s="225">
        <v>1.3367046953649</v>
      </c>
      <c r="E21" s="223">
        <v>44.002459540829499</v>
      </c>
      <c r="F21" s="225">
        <v>1.4866954101137599</v>
      </c>
      <c r="G21" s="223">
        <v>34.540188376114997</v>
      </c>
      <c r="H21" s="225">
        <v>2.34502710651623</v>
      </c>
      <c r="I21" s="223">
        <v>-9.4622711647145508</v>
      </c>
      <c r="J21" s="225">
        <v>2.5894122436539999</v>
      </c>
      <c r="K21" s="223">
        <v>43.774524183478697</v>
      </c>
      <c r="L21" s="225">
        <v>4.4193958011275098</v>
      </c>
      <c r="M21" s="223">
        <v>39.440772812552297</v>
      </c>
      <c r="N21" s="225">
        <v>1.79309533017042</v>
      </c>
      <c r="O21" s="223">
        <v>44.141408987312303</v>
      </c>
      <c r="P21" s="225">
        <v>1.81379454427589</v>
      </c>
      <c r="Q21" s="223">
        <v>0.366884803833535</v>
      </c>
      <c r="R21" s="225">
        <v>4.7000504558198397</v>
      </c>
      <c r="S21" s="223">
        <v>35.121679837565303</v>
      </c>
      <c r="T21" s="225">
        <v>2.7855667298052702</v>
      </c>
      <c r="U21" s="223">
        <v>34.537921276383898</v>
      </c>
      <c r="V21" s="225">
        <v>2.9498802822639698</v>
      </c>
      <c r="W21" s="223">
        <v>45.816671371555699</v>
      </c>
      <c r="X21" s="225">
        <v>1.67651883678355</v>
      </c>
      <c r="Y21" s="223">
        <v>10.6949915339904</v>
      </c>
      <c r="Z21" s="225">
        <v>3.1225805346309001</v>
      </c>
      <c r="AA21" s="104"/>
      <c r="AB21" s="104"/>
      <c r="AC21" s="104"/>
      <c r="AD21" s="255"/>
    </row>
    <row r="22" spans="1:30" ht="13" customHeight="1" x14ac:dyDescent="0.25">
      <c r="A22" s="26" t="s">
        <v>401</v>
      </c>
      <c r="B22" s="184">
        <v>2</v>
      </c>
      <c r="C22" s="223">
        <v>47.6408210393734</v>
      </c>
      <c r="D22" s="225">
        <v>2.2271393639780799</v>
      </c>
      <c r="E22" s="223">
        <v>48.677846725992801</v>
      </c>
      <c r="F22" s="225">
        <v>2.8836476365611099</v>
      </c>
      <c r="G22" s="223">
        <v>45.854618799653302</v>
      </c>
      <c r="H22" s="225">
        <v>3.3380694732106</v>
      </c>
      <c r="I22" s="223">
        <v>-2.8232279263395101</v>
      </c>
      <c r="J22" s="225">
        <v>4.2990820973444901</v>
      </c>
      <c r="K22" s="223">
        <v>49.699013037412001</v>
      </c>
      <c r="L22" s="225">
        <v>5.1302813072120301</v>
      </c>
      <c r="M22" s="223">
        <v>51.814918735862101</v>
      </c>
      <c r="N22" s="225">
        <v>2.5024823886316598</v>
      </c>
      <c r="O22" s="223">
        <v>35.0153198730521</v>
      </c>
      <c r="P22" s="225">
        <v>4.0458088390576998</v>
      </c>
      <c r="Q22" s="223">
        <v>-14.683693164359999</v>
      </c>
      <c r="R22" s="225">
        <v>5.5422751326996504</v>
      </c>
      <c r="S22" s="223">
        <v>48.4977444474655</v>
      </c>
      <c r="T22" s="225">
        <v>4.5228782814574098</v>
      </c>
      <c r="U22" s="223">
        <v>45.740390256496703</v>
      </c>
      <c r="V22" s="225">
        <v>3.6392984694456398</v>
      </c>
      <c r="W22" s="223">
        <v>48.561962722226703</v>
      </c>
      <c r="X22" s="225">
        <v>2.9015047574266299</v>
      </c>
      <c r="Y22" s="223">
        <v>6.4218274761195501E-2</v>
      </c>
      <c r="Z22" s="225">
        <v>4.71106450358395</v>
      </c>
      <c r="AA22" s="104"/>
      <c r="AB22" s="104"/>
      <c r="AC22" s="104"/>
      <c r="AD22" s="255"/>
    </row>
    <row r="23" spans="1:30" ht="13" customHeight="1" x14ac:dyDescent="0.25">
      <c r="A23" s="26" t="s">
        <v>402</v>
      </c>
      <c r="B23" s="184">
        <v>2</v>
      </c>
      <c r="C23" s="223">
        <v>24.481715101361999</v>
      </c>
      <c r="D23" s="225">
        <v>1.62982489805507</v>
      </c>
      <c r="E23" s="223">
        <v>27.733116574194501</v>
      </c>
      <c r="F23" s="225">
        <v>2.0971988230734699</v>
      </c>
      <c r="G23" s="223">
        <v>20.788834343129199</v>
      </c>
      <c r="H23" s="225">
        <v>2.1303539383744501</v>
      </c>
      <c r="I23" s="223">
        <v>-6.9442822310653103</v>
      </c>
      <c r="J23" s="225">
        <v>2.7755108461061799</v>
      </c>
      <c r="K23" s="223">
        <v>40.466164883155201</v>
      </c>
      <c r="L23" s="225">
        <v>4.9565096758635896</v>
      </c>
      <c r="M23" s="223">
        <v>23.513217268693101</v>
      </c>
      <c r="N23" s="225">
        <v>2.0347779837089601</v>
      </c>
      <c r="O23" s="223">
        <v>20.145216768220799</v>
      </c>
      <c r="P23" s="225">
        <v>2.6489833318282101</v>
      </c>
      <c r="Q23" s="223">
        <v>-20.320948114934399</v>
      </c>
      <c r="R23" s="225">
        <v>6.0419577608698596</v>
      </c>
      <c r="S23" s="223">
        <v>34.966661714823701</v>
      </c>
      <c r="T23" s="225">
        <v>4.0166289804858897</v>
      </c>
      <c r="U23" s="223">
        <v>24.108103603885901</v>
      </c>
      <c r="V23" s="225">
        <v>3.2722516335238798</v>
      </c>
      <c r="W23" s="223">
        <v>21.216029437960099</v>
      </c>
      <c r="X23" s="225">
        <v>1.98838348537221</v>
      </c>
      <c r="Y23" s="223">
        <v>-13.7506322768636</v>
      </c>
      <c r="Z23" s="225">
        <v>4.3314585052499401</v>
      </c>
      <c r="AA23" s="104"/>
      <c r="AB23" s="104"/>
      <c r="AC23" s="104"/>
      <c r="AD23" s="255"/>
    </row>
    <row r="24" spans="1:30" ht="13" customHeight="1" x14ac:dyDescent="0.25">
      <c r="A24" s="26" t="s">
        <v>403</v>
      </c>
      <c r="B24" s="184">
        <v>2</v>
      </c>
      <c r="C24" s="223">
        <v>39.841952754208101</v>
      </c>
      <c r="D24" s="225">
        <v>1.55609113177493</v>
      </c>
      <c r="E24" s="223">
        <v>42.326167837940901</v>
      </c>
      <c r="F24" s="225">
        <v>1.7998820866729399</v>
      </c>
      <c r="G24" s="223">
        <v>36.442309253210098</v>
      </c>
      <c r="H24" s="225">
        <v>2.3452085031376302</v>
      </c>
      <c r="I24" s="223">
        <v>-5.8838585847307696</v>
      </c>
      <c r="J24" s="225">
        <v>2.76990470493172</v>
      </c>
      <c r="K24" s="223">
        <v>39.190418548688001</v>
      </c>
      <c r="L24" s="225">
        <v>4.7534902637235001</v>
      </c>
      <c r="M24" s="223">
        <v>40.305784140967504</v>
      </c>
      <c r="N24" s="225">
        <v>1.9137323502155199</v>
      </c>
      <c r="O24" s="223">
        <v>38.249373508638598</v>
      </c>
      <c r="P24" s="225">
        <v>2.5151798937363399</v>
      </c>
      <c r="Q24" s="223">
        <v>-0.94104504004948797</v>
      </c>
      <c r="R24" s="225">
        <v>5.29318162197404</v>
      </c>
      <c r="S24" s="223">
        <v>34.471402511526598</v>
      </c>
      <c r="T24" s="225">
        <v>3.9869712482964399</v>
      </c>
      <c r="U24" s="223">
        <v>32.510735321751397</v>
      </c>
      <c r="V24" s="225">
        <v>3.81132321352051</v>
      </c>
      <c r="W24" s="223">
        <v>43.065360915344499</v>
      </c>
      <c r="X24" s="225">
        <v>1.6847879935413601</v>
      </c>
      <c r="Y24" s="223">
        <v>8.59395840381789</v>
      </c>
      <c r="Z24" s="225">
        <v>4.2768711253999303</v>
      </c>
      <c r="AA24" s="104"/>
      <c r="AB24" s="104"/>
      <c r="AC24" s="104"/>
      <c r="AD24" s="255"/>
    </row>
    <row r="25" spans="1:30" ht="13" customHeight="1" x14ac:dyDescent="0.25">
      <c r="A25" s="26" t="s">
        <v>404</v>
      </c>
      <c r="B25" s="184">
        <v>2</v>
      </c>
      <c r="C25" s="223">
        <v>45.106329576389697</v>
      </c>
      <c r="D25" s="225">
        <v>1.3971302938368499</v>
      </c>
      <c r="E25" s="223">
        <v>47.7482724176079</v>
      </c>
      <c r="F25" s="225">
        <v>1.5047308487265501</v>
      </c>
      <c r="G25" s="223">
        <v>34.906319327547997</v>
      </c>
      <c r="H25" s="225">
        <v>2.6927396232155401</v>
      </c>
      <c r="I25" s="223">
        <v>-12.841953090059899</v>
      </c>
      <c r="J25" s="225">
        <v>2.86748747829024</v>
      </c>
      <c r="K25" s="223">
        <v>54.765378871756504</v>
      </c>
      <c r="L25" s="225">
        <v>5.2730333092888504</v>
      </c>
      <c r="M25" s="223">
        <v>46.950926505669798</v>
      </c>
      <c r="N25" s="225">
        <v>1.72635399052896</v>
      </c>
      <c r="O25" s="223">
        <v>38.307889205590001</v>
      </c>
      <c r="P25" s="225">
        <v>2.3366896055150299</v>
      </c>
      <c r="Q25" s="223">
        <v>-16.457489666166499</v>
      </c>
      <c r="R25" s="225">
        <v>5.8887636379934696</v>
      </c>
      <c r="S25" s="223">
        <v>45.832073956504502</v>
      </c>
      <c r="T25" s="225">
        <v>4.1633069299784502</v>
      </c>
      <c r="U25" s="223">
        <v>51.634761640169998</v>
      </c>
      <c r="V25" s="225">
        <v>3.1960274084378701</v>
      </c>
      <c r="W25" s="223">
        <v>43.593226842798003</v>
      </c>
      <c r="X25" s="225">
        <v>1.5136931905881099</v>
      </c>
      <c r="Y25" s="223">
        <v>-2.2388471137064601</v>
      </c>
      <c r="Z25" s="225">
        <v>4.4382384160613197</v>
      </c>
      <c r="AA25" s="104"/>
      <c r="AB25" s="104"/>
      <c r="AC25" s="104"/>
      <c r="AD25" s="255"/>
    </row>
    <row r="26" spans="1:30" ht="13" customHeight="1" x14ac:dyDescent="0.25">
      <c r="A26" s="26" t="s">
        <v>405</v>
      </c>
      <c r="B26" s="184">
        <v>2</v>
      </c>
      <c r="C26" s="223">
        <v>32.567190312922698</v>
      </c>
      <c r="D26" s="225">
        <v>1.47136223549745</v>
      </c>
      <c r="E26" s="223">
        <v>33.336572533697002</v>
      </c>
      <c r="F26" s="225">
        <v>1.73184928347899</v>
      </c>
      <c r="G26" s="223">
        <v>30.565940256411299</v>
      </c>
      <c r="H26" s="225">
        <v>2.9682493202531499</v>
      </c>
      <c r="I26" s="223">
        <v>-2.7706322772856899</v>
      </c>
      <c r="J26" s="225">
        <v>3.45822515272015</v>
      </c>
      <c r="K26" s="223">
        <v>49.942750945132701</v>
      </c>
      <c r="L26" s="225">
        <v>8.1536254202841807</v>
      </c>
      <c r="M26" s="223">
        <v>33.384092945043399</v>
      </c>
      <c r="N26" s="225">
        <v>2.0278794712020001</v>
      </c>
      <c r="O26" s="223">
        <v>29.2284680240138</v>
      </c>
      <c r="P26" s="225">
        <v>2.7386472429640598</v>
      </c>
      <c r="Q26" s="223">
        <v>-20.714282921118901</v>
      </c>
      <c r="R26" s="225">
        <v>8.5471199962645894</v>
      </c>
      <c r="S26" s="223">
        <v>31.081289096074102</v>
      </c>
      <c r="T26" s="225">
        <v>2.8083980364866101</v>
      </c>
      <c r="U26" s="223">
        <v>35.396857610987098</v>
      </c>
      <c r="V26" s="225">
        <v>4.5205184022835203</v>
      </c>
      <c r="W26" s="223">
        <v>32.079325403314598</v>
      </c>
      <c r="X26" s="225">
        <v>1.8396418057444699</v>
      </c>
      <c r="Y26" s="223">
        <v>0.99803630724051795</v>
      </c>
      <c r="Z26" s="225">
        <v>3.3192771877219802</v>
      </c>
      <c r="AA26" s="104"/>
      <c r="AB26" s="104"/>
      <c r="AC26" s="104"/>
      <c r="AD26" s="255"/>
    </row>
    <row r="27" spans="1:30" ht="13" customHeight="1" x14ac:dyDescent="0.25">
      <c r="A27" s="26" t="s">
        <v>406</v>
      </c>
      <c r="B27" s="184">
        <v>2</v>
      </c>
      <c r="C27" s="223">
        <v>29.9554972421748</v>
      </c>
      <c r="D27" s="225">
        <v>0.85237625553519503</v>
      </c>
      <c r="E27" s="223">
        <v>31.4919505041936</v>
      </c>
      <c r="F27" s="225">
        <v>0.97352598475306096</v>
      </c>
      <c r="G27" s="223">
        <v>25.3852908519534</v>
      </c>
      <c r="H27" s="225">
        <v>1.5188310631539801</v>
      </c>
      <c r="I27" s="223">
        <v>-6.1066596522402499</v>
      </c>
      <c r="J27" s="225">
        <v>1.7312708300966599</v>
      </c>
      <c r="K27" s="223">
        <v>34.5144124596073</v>
      </c>
      <c r="L27" s="225">
        <v>2.4894037336252501</v>
      </c>
      <c r="M27" s="223">
        <v>31.159309905828199</v>
      </c>
      <c r="N27" s="225">
        <v>1.1996031027594201</v>
      </c>
      <c r="O27" s="223">
        <v>26.8113670011716</v>
      </c>
      <c r="P27" s="225">
        <v>1.2593130495723199</v>
      </c>
      <c r="Q27" s="223">
        <v>-7.7030454584357297</v>
      </c>
      <c r="R27" s="225">
        <v>2.6401299029037402</v>
      </c>
      <c r="S27" s="223">
        <v>29.583219946457699</v>
      </c>
      <c r="T27" s="225">
        <v>1.5319075381546401</v>
      </c>
      <c r="U27" s="223">
        <v>30.987789437078298</v>
      </c>
      <c r="V27" s="225">
        <v>1.9169135979518499</v>
      </c>
      <c r="W27" s="223">
        <v>29.9065641570282</v>
      </c>
      <c r="X27" s="225">
        <v>1.04728305374189</v>
      </c>
      <c r="Y27" s="223">
        <v>0.32334421057053597</v>
      </c>
      <c r="Z27" s="225">
        <v>1.76771008403352</v>
      </c>
      <c r="AA27" s="104"/>
      <c r="AB27" s="104"/>
      <c r="AC27" s="104"/>
      <c r="AD27" s="255"/>
    </row>
    <row r="28" spans="1:30" ht="13" customHeight="1" x14ac:dyDescent="0.25">
      <c r="A28" s="26" t="s">
        <v>407</v>
      </c>
      <c r="B28" s="184">
        <v>2</v>
      </c>
      <c r="C28" s="223">
        <v>48.887692218726002</v>
      </c>
      <c r="D28" s="225">
        <v>1.3744633637482</v>
      </c>
      <c r="E28" s="223">
        <v>52.475229510382903</v>
      </c>
      <c r="F28" s="225">
        <v>1.79935969306643</v>
      </c>
      <c r="G28" s="223">
        <v>43.957640206368403</v>
      </c>
      <c r="H28" s="225">
        <v>2.2185926141458099</v>
      </c>
      <c r="I28" s="223">
        <v>-8.5175893040144803</v>
      </c>
      <c r="J28" s="225">
        <v>2.9365830029787601</v>
      </c>
      <c r="K28" s="223">
        <v>46.872879071093102</v>
      </c>
      <c r="L28" s="225">
        <v>4.8515273968875299</v>
      </c>
      <c r="M28" s="223">
        <v>53.196867191068002</v>
      </c>
      <c r="N28" s="225">
        <v>1.7815721149438899</v>
      </c>
      <c r="O28" s="223">
        <v>42.184160288486602</v>
      </c>
      <c r="P28" s="225">
        <v>2.2726969683482299</v>
      </c>
      <c r="Q28" s="223">
        <v>-4.68871878260655</v>
      </c>
      <c r="R28" s="225">
        <v>5.0624121053524798</v>
      </c>
      <c r="S28" s="223">
        <v>43.649901508811197</v>
      </c>
      <c r="T28" s="225">
        <v>3.5798312460599702</v>
      </c>
      <c r="U28" s="223">
        <v>49.456538951918802</v>
      </c>
      <c r="V28" s="225">
        <v>3.3759099485798298</v>
      </c>
      <c r="W28" s="223">
        <v>50.29421884101</v>
      </c>
      <c r="X28" s="225">
        <v>1.7056908185608399</v>
      </c>
      <c r="Y28" s="223">
        <v>6.6443173321987796</v>
      </c>
      <c r="Z28" s="225">
        <v>4.0641183354628403</v>
      </c>
      <c r="AA28" s="104"/>
      <c r="AB28" s="104"/>
      <c r="AC28" s="104"/>
      <c r="AD28" s="255"/>
    </row>
    <row r="29" spans="1:30" ht="13" customHeight="1" x14ac:dyDescent="0.25">
      <c r="A29" s="26" t="s">
        <v>408</v>
      </c>
      <c r="B29" s="184">
        <v>2</v>
      </c>
      <c r="C29" s="223">
        <v>31.722750828341301</v>
      </c>
      <c r="D29" s="225">
        <v>1.2296604041511701</v>
      </c>
      <c r="E29" s="223">
        <v>33.402651236763198</v>
      </c>
      <c r="F29" s="225">
        <v>1.36913827819186</v>
      </c>
      <c r="G29" s="223">
        <v>22.473652019936601</v>
      </c>
      <c r="H29" s="225">
        <v>2.3044127215448902</v>
      </c>
      <c r="I29" s="223">
        <v>-10.928999216826501</v>
      </c>
      <c r="J29" s="225">
        <v>2.5825737181844199</v>
      </c>
      <c r="K29" s="223">
        <v>32.1226230745824</v>
      </c>
      <c r="L29" s="225">
        <v>4.1638886192719999</v>
      </c>
      <c r="M29" s="223">
        <v>37.033385657602302</v>
      </c>
      <c r="N29" s="225">
        <v>1.98452131345992</v>
      </c>
      <c r="O29" s="223">
        <v>27.992652606271399</v>
      </c>
      <c r="P29" s="225">
        <v>1.49770925349896</v>
      </c>
      <c r="Q29" s="223">
        <v>-4.1299704683109901</v>
      </c>
      <c r="R29" s="225">
        <v>4.2714281956162701</v>
      </c>
      <c r="S29" s="223">
        <v>26.974984688477601</v>
      </c>
      <c r="T29" s="225">
        <v>2.8539905210737402</v>
      </c>
      <c r="U29" s="223">
        <v>40.4700632902995</v>
      </c>
      <c r="V29" s="225">
        <v>3.12985015355813</v>
      </c>
      <c r="W29" s="223">
        <v>30.6681073125743</v>
      </c>
      <c r="X29" s="225">
        <v>1.48684433739223</v>
      </c>
      <c r="Y29" s="223">
        <v>3.6931226240966799</v>
      </c>
      <c r="Z29" s="225">
        <v>3.188322483441</v>
      </c>
      <c r="AA29" s="104"/>
      <c r="AB29" s="104"/>
      <c r="AC29" s="104"/>
      <c r="AD29" s="255"/>
    </row>
    <row r="30" spans="1:30" ht="13" customHeight="1" x14ac:dyDescent="0.25">
      <c r="A30" s="26" t="s">
        <v>409</v>
      </c>
      <c r="B30" s="184">
        <v>2</v>
      </c>
      <c r="C30" s="223">
        <v>33.2652324709521</v>
      </c>
      <c r="D30" s="225">
        <v>1.0860573028296401</v>
      </c>
      <c r="E30" s="223">
        <v>36.119488688203397</v>
      </c>
      <c r="F30" s="225">
        <v>1.27858566139101</v>
      </c>
      <c r="G30" s="223">
        <v>25.5413322013904</v>
      </c>
      <c r="H30" s="225">
        <v>1.83438812466581</v>
      </c>
      <c r="I30" s="223">
        <v>-10.578156486813</v>
      </c>
      <c r="J30" s="225">
        <v>2.13592798451482</v>
      </c>
      <c r="K30" s="223">
        <v>35.270547219704298</v>
      </c>
      <c r="L30" s="225">
        <v>4.0579975264274601</v>
      </c>
      <c r="M30" s="223">
        <v>35.848527929938101</v>
      </c>
      <c r="N30" s="225">
        <v>1.55972579333738</v>
      </c>
      <c r="O30" s="223">
        <v>29.477900121531199</v>
      </c>
      <c r="P30" s="225">
        <v>1.3932796977526001</v>
      </c>
      <c r="Q30" s="223">
        <v>-5.7926470981730702</v>
      </c>
      <c r="R30" s="225">
        <v>4.1867593372632204</v>
      </c>
      <c r="S30" s="223">
        <v>34.681677192066601</v>
      </c>
      <c r="T30" s="225">
        <v>2.4560740380813999</v>
      </c>
      <c r="U30" s="223">
        <v>35.655116443931803</v>
      </c>
      <c r="V30" s="225">
        <v>2.5523307583100898</v>
      </c>
      <c r="W30" s="223">
        <v>32.561503238779302</v>
      </c>
      <c r="X30" s="225">
        <v>1.2212739857928401</v>
      </c>
      <c r="Y30" s="223">
        <v>-2.1201739532872699</v>
      </c>
      <c r="Z30" s="225">
        <v>2.6618430128774602</v>
      </c>
      <c r="AA30" s="104"/>
      <c r="AB30" s="104"/>
      <c r="AC30" s="104"/>
      <c r="AD30" s="255"/>
    </row>
    <row r="31" spans="1:30" ht="13" customHeight="1" x14ac:dyDescent="0.25">
      <c r="A31" s="26" t="s">
        <v>410</v>
      </c>
      <c r="B31" s="184">
        <v>2</v>
      </c>
      <c r="C31" s="223">
        <v>48.690679500152903</v>
      </c>
      <c r="D31" s="225">
        <v>1.4963528714094501</v>
      </c>
      <c r="E31" s="223">
        <v>53.017927359467599</v>
      </c>
      <c r="F31" s="225">
        <v>1.54580541873647</v>
      </c>
      <c r="G31" s="223">
        <v>40.399157190634597</v>
      </c>
      <c r="H31" s="225">
        <v>2.4805830480887998</v>
      </c>
      <c r="I31" s="223">
        <v>-12.618770168833001</v>
      </c>
      <c r="J31" s="225">
        <v>2.5941564467161902</v>
      </c>
      <c r="K31" s="223">
        <v>50.6110110752888</v>
      </c>
      <c r="L31" s="225">
        <v>3.6593172141672698</v>
      </c>
      <c r="M31" s="223">
        <v>49.5592658090426</v>
      </c>
      <c r="N31" s="225">
        <v>1.93457375899839</v>
      </c>
      <c r="O31" s="223">
        <v>46.884775525399597</v>
      </c>
      <c r="P31" s="225">
        <v>2.4721047364589999</v>
      </c>
      <c r="Q31" s="223">
        <v>-3.7262355498892599</v>
      </c>
      <c r="R31" s="225">
        <v>4.7452903227733696</v>
      </c>
      <c r="S31" s="223">
        <v>48.7526454079836</v>
      </c>
      <c r="T31" s="225">
        <v>3.3383848444426998</v>
      </c>
      <c r="U31" s="223">
        <v>44.633362226121903</v>
      </c>
      <c r="V31" s="225">
        <v>2.8663510437736002</v>
      </c>
      <c r="W31" s="223">
        <v>49.775895469886599</v>
      </c>
      <c r="X31" s="225">
        <v>1.7283162544652499</v>
      </c>
      <c r="Y31" s="223">
        <v>1.0232500619029801</v>
      </c>
      <c r="Z31" s="225">
        <v>3.8790492237684999</v>
      </c>
      <c r="AA31" s="104"/>
      <c r="AB31" s="104"/>
      <c r="AC31" s="104"/>
      <c r="AD31" s="255"/>
    </row>
    <row r="32" spans="1:30" ht="13" customHeight="1" x14ac:dyDescent="0.25">
      <c r="A32" s="26" t="s">
        <v>411</v>
      </c>
      <c r="B32" s="184">
        <v>2</v>
      </c>
      <c r="C32" s="223">
        <v>38.7937601318513</v>
      </c>
      <c r="D32" s="225">
        <v>1.18819599668465</v>
      </c>
      <c r="E32" s="223">
        <v>41.119327121813797</v>
      </c>
      <c r="F32" s="225">
        <v>1.3857104575496899</v>
      </c>
      <c r="G32" s="223">
        <v>30.219803596216099</v>
      </c>
      <c r="H32" s="225">
        <v>2.0206895044876698</v>
      </c>
      <c r="I32" s="223">
        <v>-10.8995235255978</v>
      </c>
      <c r="J32" s="225">
        <v>2.3992204016385399</v>
      </c>
      <c r="K32" s="223">
        <v>41.612903362110899</v>
      </c>
      <c r="L32" s="225">
        <v>3.7466853283488302</v>
      </c>
      <c r="M32" s="223">
        <v>39.379115194186603</v>
      </c>
      <c r="N32" s="225">
        <v>1.8468517642592801</v>
      </c>
      <c r="O32" s="223">
        <v>38.200071279014303</v>
      </c>
      <c r="P32" s="225">
        <v>1.5945828356115399</v>
      </c>
      <c r="Q32" s="223">
        <v>-3.4128320830965699</v>
      </c>
      <c r="R32" s="225">
        <v>3.9153765766265298</v>
      </c>
      <c r="S32" s="223">
        <v>34.655988339032902</v>
      </c>
      <c r="T32" s="225">
        <v>3.0250418692138701</v>
      </c>
      <c r="U32" s="223">
        <v>40.014991210002798</v>
      </c>
      <c r="V32" s="225">
        <v>2.7044123405904301</v>
      </c>
      <c r="W32" s="223">
        <v>39.225572176962501</v>
      </c>
      <c r="X32" s="225">
        <v>1.40086917587083</v>
      </c>
      <c r="Y32" s="223">
        <v>4.5695838379296099</v>
      </c>
      <c r="Z32" s="225">
        <v>3.10212662831999</v>
      </c>
      <c r="AA32" s="104"/>
      <c r="AB32" s="104"/>
      <c r="AC32" s="104"/>
      <c r="AD32" s="255"/>
    </row>
    <row r="33" spans="1:30" ht="13" customHeight="1" x14ac:dyDescent="0.25">
      <c r="A33" s="26" t="s">
        <v>412</v>
      </c>
      <c r="B33" s="184">
        <v>2</v>
      </c>
      <c r="C33" s="223">
        <v>35.925829877028796</v>
      </c>
      <c r="D33" s="225">
        <v>1.73256923002355</v>
      </c>
      <c r="E33" s="223">
        <v>38.082670503231903</v>
      </c>
      <c r="F33" s="225">
        <v>1.9825898100224799</v>
      </c>
      <c r="G33" s="223">
        <v>29.938644777375</v>
      </c>
      <c r="H33" s="225">
        <v>3.3201157257937801</v>
      </c>
      <c r="I33" s="223">
        <v>-8.1440257258568494</v>
      </c>
      <c r="J33" s="225">
        <v>3.7510343554376702</v>
      </c>
      <c r="K33" s="223">
        <v>25.7576078339677</v>
      </c>
      <c r="L33" s="225">
        <v>5.5719784099543199</v>
      </c>
      <c r="M33" s="223">
        <v>38.471825533419803</v>
      </c>
      <c r="N33" s="225">
        <v>2.4028669475199198</v>
      </c>
      <c r="O33" s="223">
        <v>34.251262748660103</v>
      </c>
      <c r="P33" s="225">
        <v>2.7729885238926402</v>
      </c>
      <c r="Q33" s="223">
        <v>8.4936549146923994</v>
      </c>
      <c r="R33" s="225">
        <v>6.3700008769356202</v>
      </c>
      <c r="S33" s="223">
        <v>29.923824045587299</v>
      </c>
      <c r="T33" s="225">
        <v>3.2063661398349899</v>
      </c>
      <c r="U33" s="223">
        <v>44.1315041303939</v>
      </c>
      <c r="V33" s="225">
        <v>4.1957300244391202</v>
      </c>
      <c r="W33" s="223">
        <v>35.8879304327724</v>
      </c>
      <c r="X33" s="225">
        <v>2.2900325044353398</v>
      </c>
      <c r="Y33" s="223">
        <v>5.9641063871850699</v>
      </c>
      <c r="Z33" s="225">
        <v>3.85638413410335</v>
      </c>
      <c r="AA33" s="104"/>
      <c r="AB33" s="104"/>
      <c r="AC33" s="104"/>
      <c r="AD33" s="255"/>
    </row>
    <row r="34" spans="1:30" ht="13" customHeight="1" x14ac:dyDescent="0.25">
      <c r="A34" s="26" t="s">
        <v>413</v>
      </c>
      <c r="B34" s="184">
        <v>2</v>
      </c>
      <c r="C34" s="223">
        <v>32.314781890148303</v>
      </c>
      <c r="D34" s="225">
        <v>1.2426600728008399</v>
      </c>
      <c r="E34" s="223">
        <v>33.163207539371903</v>
      </c>
      <c r="F34" s="225">
        <v>1.42854562180064</v>
      </c>
      <c r="G34" s="223">
        <v>29.4203358620403</v>
      </c>
      <c r="H34" s="225">
        <v>2.7830285006049902</v>
      </c>
      <c r="I34" s="223">
        <v>-3.7428716773316202</v>
      </c>
      <c r="J34" s="225">
        <v>3.1487527704913498</v>
      </c>
      <c r="K34" s="223">
        <v>36.405325203422798</v>
      </c>
      <c r="L34" s="225">
        <v>4.58460527826223</v>
      </c>
      <c r="M34" s="223">
        <v>31.290201687804199</v>
      </c>
      <c r="N34" s="225">
        <v>1.71463026909823</v>
      </c>
      <c r="O34" s="223">
        <v>30.363533691648101</v>
      </c>
      <c r="P34" s="225">
        <v>2.2130231424273399</v>
      </c>
      <c r="Q34" s="223">
        <v>-6.0417915117747398</v>
      </c>
      <c r="R34" s="225">
        <v>5.2642384752836202</v>
      </c>
      <c r="S34" s="223">
        <v>36.6220679122791</v>
      </c>
      <c r="T34" s="225">
        <v>4.2091650260733902</v>
      </c>
      <c r="U34" s="223">
        <v>37.091246408510301</v>
      </c>
      <c r="V34" s="225">
        <v>3.6616837390676702</v>
      </c>
      <c r="W34" s="223">
        <v>28.2901407029673</v>
      </c>
      <c r="X34" s="225">
        <v>1.49444681363967</v>
      </c>
      <c r="Y34" s="223">
        <v>-8.3319272093118606</v>
      </c>
      <c r="Z34" s="225">
        <v>4.5935095901686598</v>
      </c>
      <c r="AA34" s="104"/>
      <c r="AB34" s="104"/>
      <c r="AC34" s="104"/>
      <c r="AD34" s="255"/>
    </row>
    <row r="35" spans="1:30" ht="13" customHeight="1" x14ac:dyDescent="0.25">
      <c r="A35" s="26" t="s">
        <v>414</v>
      </c>
      <c r="B35" s="184">
        <v>2</v>
      </c>
      <c r="C35" s="223">
        <v>47.651239772980801</v>
      </c>
      <c r="D35" s="225">
        <v>1.2513806869084101</v>
      </c>
      <c r="E35" s="223">
        <v>50.104646368884303</v>
      </c>
      <c r="F35" s="225">
        <v>1.4948410760688799</v>
      </c>
      <c r="G35" s="223">
        <v>38.794128626646803</v>
      </c>
      <c r="H35" s="225">
        <v>2.09471663153986</v>
      </c>
      <c r="I35" s="223">
        <v>-11.310517742237501</v>
      </c>
      <c r="J35" s="225">
        <v>2.59742242471577</v>
      </c>
      <c r="K35" s="223">
        <v>54.634716567524201</v>
      </c>
      <c r="L35" s="225">
        <v>4.69493901284351</v>
      </c>
      <c r="M35" s="223">
        <v>50.130685933597398</v>
      </c>
      <c r="N35" s="225">
        <v>1.8918417285045801</v>
      </c>
      <c r="O35" s="223">
        <v>44.526346507409698</v>
      </c>
      <c r="P35" s="225">
        <v>1.5043224683252301</v>
      </c>
      <c r="Q35" s="223">
        <v>-10.108370060114501</v>
      </c>
      <c r="R35" s="225">
        <v>4.7677095025789802</v>
      </c>
      <c r="S35" s="223">
        <v>48.675912198998098</v>
      </c>
      <c r="T35" s="225">
        <v>2.7145973136650499</v>
      </c>
      <c r="U35" s="223">
        <v>50.5935484391862</v>
      </c>
      <c r="V35" s="225">
        <v>2.8761558347779999</v>
      </c>
      <c r="W35" s="223">
        <v>46.4009258621195</v>
      </c>
      <c r="X35" s="225">
        <v>1.35014576935504</v>
      </c>
      <c r="Y35" s="223">
        <v>-2.2749863368785199</v>
      </c>
      <c r="Z35" s="225">
        <v>2.9834215884669</v>
      </c>
      <c r="AA35" s="104"/>
      <c r="AB35" s="104"/>
      <c r="AC35" s="104"/>
      <c r="AD35" s="255"/>
    </row>
    <row r="36" spans="1:30" ht="13" customHeight="1" x14ac:dyDescent="0.25">
      <c r="A36" s="26" t="s">
        <v>415</v>
      </c>
      <c r="B36" s="184">
        <v>2</v>
      </c>
      <c r="C36" s="223">
        <v>56.400553144977899</v>
      </c>
      <c r="D36" s="225">
        <v>1.2177816180057399</v>
      </c>
      <c r="E36" s="223">
        <v>57.570070741520802</v>
      </c>
      <c r="F36" s="225">
        <v>1.6099961205333999</v>
      </c>
      <c r="G36" s="223">
        <v>55.602740860247401</v>
      </c>
      <c r="H36" s="225">
        <v>1.57746052296058</v>
      </c>
      <c r="I36" s="223">
        <v>-1.9673298812734099</v>
      </c>
      <c r="J36" s="225">
        <v>2.07169516191435</v>
      </c>
      <c r="K36" s="223">
        <v>58.745910100006803</v>
      </c>
      <c r="L36" s="225">
        <v>2.4921825782907501</v>
      </c>
      <c r="M36" s="223">
        <v>61.739406730115199</v>
      </c>
      <c r="N36" s="225">
        <v>1.7394611303460701</v>
      </c>
      <c r="O36" s="223">
        <v>46.629422080735999</v>
      </c>
      <c r="P36" s="225">
        <v>2.0485877915422499</v>
      </c>
      <c r="Q36" s="223">
        <v>-12.1164880192708</v>
      </c>
      <c r="R36" s="225">
        <v>3.1472529801120301</v>
      </c>
      <c r="S36" s="223">
        <v>53.813533289656398</v>
      </c>
      <c r="T36" s="225">
        <v>2.5692527885306702</v>
      </c>
      <c r="U36" s="223">
        <v>64.964509017088602</v>
      </c>
      <c r="V36" s="225">
        <v>2.5468642101824099</v>
      </c>
      <c r="W36" s="223">
        <v>54.607199718954497</v>
      </c>
      <c r="X36" s="225">
        <v>1.37062686464766</v>
      </c>
      <c r="Y36" s="223">
        <v>0.79366642929807796</v>
      </c>
      <c r="Z36" s="225">
        <v>2.81191976382327</v>
      </c>
      <c r="AA36" s="104"/>
      <c r="AB36" s="104"/>
      <c r="AC36" s="104"/>
      <c r="AD36" s="255"/>
    </row>
    <row r="37" spans="1:30" ht="13" customHeight="1" x14ac:dyDescent="0.25">
      <c r="A37" s="26" t="s">
        <v>416</v>
      </c>
      <c r="B37" s="184">
        <v>2</v>
      </c>
      <c r="C37" s="223">
        <v>16.1933378903468</v>
      </c>
      <c r="D37" s="225">
        <v>0.71033987636370599</v>
      </c>
      <c r="E37" s="223">
        <v>16.593324234228501</v>
      </c>
      <c r="F37" s="225">
        <v>0.83414213788659197</v>
      </c>
      <c r="G37" s="223">
        <v>14.702534396921299</v>
      </c>
      <c r="H37" s="225">
        <v>1.48502382594906</v>
      </c>
      <c r="I37" s="223">
        <v>-1.8907898373071499</v>
      </c>
      <c r="J37" s="225">
        <v>1.75377606298843</v>
      </c>
      <c r="K37" s="223">
        <v>20.546185593343001</v>
      </c>
      <c r="L37" s="225">
        <v>1.7397004941952701</v>
      </c>
      <c r="M37" s="223">
        <v>15.8426691303463</v>
      </c>
      <c r="N37" s="225">
        <v>0.96861837198198397</v>
      </c>
      <c r="O37" s="223">
        <v>13.7490615486194</v>
      </c>
      <c r="P37" s="225">
        <v>1.4315474856561501</v>
      </c>
      <c r="Q37" s="223">
        <v>-6.7971240447236099</v>
      </c>
      <c r="R37" s="225">
        <v>2.0613854624643499</v>
      </c>
      <c r="S37" s="223">
        <v>17.684882058866201</v>
      </c>
      <c r="T37" s="225">
        <v>1.38177258856392</v>
      </c>
      <c r="U37" s="223">
        <v>20.690591275473299</v>
      </c>
      <c r="V37" s="225">
        <v>1.9102899582472801</v>
      </c>
      <c r="W37" s="223">
        <v>13.7189941122428</v>
      </c>
      <c r="X37" s="225">
        <v>0.98469955083223104</v>
      </c>
      <c r="Y37" s="223">
        <v>-3.9658879466233201</v>
      </c>
      <c r="Z37" s="225">
        <v>1.6618881071799501</v>
      </c>
      <c r="AA37" s="104"/>
      <c r="AB37" s="104"/>
      <c r="AC37" s="104"/>
      <c r="AD37" s="255"/>
    </row>
    <row r="38" spans="1:30" ht="13" customHeight="1" x14ac:dyDescent="0.25">
      <c r="A38" s="26" t="s">
        <v>417</v>
      </c>
      <c r="B38" s="184">
        <v>2</v>
      </c>
      <c r="C38" s="223">
        <v>56.904333520181801</v>
      </c>
      <c r="D38" s="225">
        <v>1.1787977069594699</v>
      </c>
      <c r="E38" s="223">
        <v>59.584904606442997</v>
      </c>
      <c r="F38" s="225">
        <v>1.40462649184693</v>
      </c>
      <c r="G38" s="223">
        <v>49.971313189690498</v>
      </c>
      <c r="H38" s="225">
        <v>2.41595257038056</v>
      </c>
      <c r="I38" s="223">
        <v>-9.6135914167524597</v>
      </c>
      <c r="J38" s="225">
        <v>2.81367736584957</v>
      </c>
      <c r="K38" s="223">
        <v>48.473813618998904</v>
      </c>
      <c r="L38" s="225">
        <v>2.84960915603545</v>
      </c>
      <c r="M38" s="223">
        <v>62.6703555771116</v>
      </c>
      <c r="N38" s="225">
        <v>1.4169606207077401</v>
      </c>
      <c r="O38" s="223">
        <v>46.729254555507303</v>
      </c>
      <c r="P38" s="225">
        <v>2.5564232942626801</v>
      </c>
      <c r="Q38" s="223">
        <v>-1.74455906349154</v>
      </c>
      <c r="R38" s="225">
        <v>3.8020089024608099</v>
      </c>
      <c r="S38" s="223">
        <v>51.879510580932703</v>
      </c>
      <c r="T38" s="225">
        <v>1.90541652800766</v>
      </c>
      <c r="U38" s="223">
        <v>64.419050669155496</v>
      </c>
      <c r="V38" s="225">
        <v>2.9681330993766402</v>
      </c>
      <c r="W38" s="223">
        <v>56.942208294111303</v>
      </c>
      <c r="X38" s="225">
        <v>1.5384419131796701</v>
      </c>
      <c r="Y38" s="223">
        <v>5.0626977131786504</v>
      </c>
      <c r="Z38" s="225">
        <v>2.0985713001046302</v>
      </c>
      <c r="AA38" s="104"/>
      <c r="AB38" s="104"/>
      <c r="AC38" s="104"/>
      <c r="AD38" s="255"/>
    </row>
    <row r="39" spans="1:30" ht="13" customHeight="1" x14ac:dyDescent="0.25">
      <c r="A39" s="26" t="s">
        <v>418</v>
      </c>
      <c r="B39" s="184">
        <v>2</v>
      </c>
      <c r="C39" s="223">
        <v>31.928355798206098</v>
      </c>
      <c r="D39" s="225">
        <v>1.24380803529477</v>
      </c>
      <c r="E39" s="223">
        <v>31.416605363982999</v>
      </c>
      <c r="F39" s="225">
        <v>1.5573826907742201</v>
      </c>
      <c r="G39" s="223">
        <v>33.0114296680172</v>
      </c>
      <c r="H39" s="225">
        <v>1.86979648640672</v>
      </c>
      <c r="I39" s="223">
        <v>1.5948243040341299</v>
      </c>
      <c r="J39" s="225">
        <v>2.30059778223431</v>
      </c>
      <c r="K39" s="223">
        <v>39.9694059425345</v>
      </c>
      <c r="L39" s="225">
        <v>3.5879138737881902</v>
      </c>
      <c r="M39" s="223">
        <v>32.2948883992958</v>
      </c>
      <c r="N39" s="225">
        <v>1.6268024467152999</v>
      </c>
      <c r="O39" s="223">
        <v>28.754897489626501</v>
      </c>
      <c r="P39" s="225">
        <v>2.11734399195843</v>
      </c>
      <c r="Q39" s="223">
        <v>-11.2145084529079</v>
      </c>
      <c r="R39" s="225">
        <v>3.9573168637649099</v>
      </c>
      <c r="S39" s="223">
        <v>33.989828425267198</v>
      </c>
      <c r="T39" s="225">
        <v>2.3962900426878502</v>
      </c>
      <c r="U39" s="223">
        <v>31.209393711064202</v>
      </c>
      <c r="V39" s="225">
        <v>3.7725547498027598</v>
      </c>
      <c r="W39" s="223">
        <v>30.842935424976201</v>
      </c>
      <c r="X39" s="225">
        <v>1.56269156903004</v>
      </c>
      <c r="Y39" s="223">
        <v>-3.14689300029102</v>
      </c>
      <c r="Z39" s="225">
        <v>2.5811475108809399</v>
      </c>
      <c r="AA39" s="104"/>
      <c r="AB39" s="104"/>
      <c r="AC39" s="104"/>
      <c r="AD39" s="255"/>
    </row>
    <row r="40" spans="1:30" ht="13" customHeight="1" x14ac:dyDescent="0.25">
      <c r="A40" s="26" t="s">
        <v>419</v>
      </c>
      <c r="B40" s="184">
        <v>2</v>
      </c>
      <c r="C40" s="223">
        <v>34.955033533695399</v>
      </c>
      <c r="D40" s="225">
        <v>1.2060012053948299</v>
      </c>
      <c r="E40" s="223">
        <v>36.273910718018797</v>
      </c>
      <c r="F40" s="225">
        <v>1.2586583852217801</v>
      </c>
      <c r="G40" s="223">
        <v>26.527504720417699</v>
      </c>
      <c r="H40" s="225">
        <v>2.83489149620554</v>
      </c>
      <c r="I40" s="223">
        <v>-9.7464059976011903</v>
      </c>
      <c r="J40" s="225">
        <v>2.8783292031686498</v>
      </c>
      <c r="K40" s="223">
        <v>34.468570986877701</v>
      </c>
      <c r="L40" s="225">
        <v>3.84840693043017</v>
      </c>
      <c r="M40" s="223">
        <v>36.5588979547829</v>
      </c>
      <c r="N40" s="225">
        <v>1.9711178474420299</v>
      </c>
      <c r="O40" s="223">
        <v>34.066899320340298</v>
      </c>
      <c r="P40" s="225">
        <v>1.6512087497569701</v>
      </c>
      <c r="Q40" s="223">
        <v>-0.40167166653734698</v>
      </c>
      <c r="R40" s="225">
        <v>4.0084846478496896</v>
      </c>
      <c r="S40" s="223">
        <v>30.667428547491301</v>
      </c>
      <c r="T40" s="225">
        <v>2.8697290723803199</v>
      </c>
      <c r="U40" s="223">
        <v>37.375982523822401</v>
      </c>
      <c r="V40" s="225">
        <v>3.4221156140571698</v>
      </c>
      <c r="W40" s="223">
        <v>35.522707722988002</v>
      </c>
      <c r="X40" s="225">
        <v>1.4459685544929699</v>
      </c>
      <c r="Y40" s="223">
        <v>4.85527917549667</v>
      </c>
      <c r="Z40" s="225">
        <v>3.0570373501962198</v>
      </c>
      <c r="AA40" s="104"/>
      <c r="AB40" s="104"/>
      <c r="AC40" s="104"/>
      <c r="AD40" s="255"/>
    </row>
    <row r="41" spans="1:30" ht="13" customHeight="1" x14ac:dyDescent="0.25">
      <c r="A41" s="26" t="s">
        <v>420</v>
      </c>
      <c r="B41" s="184">
        <v>2</v>
      </c>
      <c r="C41" s="223">
        <v>54.993715666947097</v>
      </c>
      <c r="D41" s="225">
        <v>1.4108477629342899</v>
      </c>
      <c r="E41" s="223">
        <v>57.822655995139002</v>
      </c>
      <c r="F41" s="225">
        <v>1.5707317861630801</v>
      </c>
      <c r="G41" s="223">
        <v>38.281502900763797</v>
      </c>
      <c r="H41" s="225">
        <v>2.35855972919749</v>
      </c>
      <c r="I41" s="223">
        <v>-19.541153094375101</v>
      </c>
      <c r="J41" s="225">
        <v>2.6816049861510902</v>
      </c>
      <c r="K41" s="223">
        <v>55.063888730882198</v>
      </c>
      <c r="L41" s="225">
        <v>5.51959091917566</v>
      </c>
      <c r="M41" s="223">
        <v>58.085442946921802</v>
      </c>
      <c r="N41" s="225">
        <v>2.0073617972816198</v>
      </c>
      <c r="O41" s="223">
        <v>53.1865597951696</v>
      </c>
      <c r="P41" s="225">
        <v>1.4042536287038301</v>
      </c>
      <c r="Q41" s="223">
        <v>-1.8773289357126</v>
      </c>
      <c r="R41" s="225">
        <v>5.3596467950030302</v>
      </c>
      <c r="S41" s="223">
        <v>49.109960643359699</v>
      </c>
      <c r="T41" s="225">
        <v>4.1941705509947296</v>
      </c>
      <c r="U41" s="223">
        <v>56.640175950006899</v>
      </c>
      <c r="V41" s="225">
        <v>4.3660840978552997</v>
      </c>
      <c r="W41" s="223">
        <v>55.5887352773006</v>
      </c>
      <c r="X41" s="225">
        <v>1.4980854945865201</v>
      </c>
      <c r="Y41" s="223">
        <v>6.4787746339409198</v>
      </c>
      <c r="Z41" s="225">
        <v>3.8660320759075999</v>
      </c>
      <c r="AA41" s="104"/>
      <c r="AB41" s="104"/>
      <c r="AC41" s="104"/>
      <c r="AD41" s="255"/>
    </row>
    <row r="42" spans="1:30" ht="13" customHeight="1" x14ac:dyDescent="0.25">
      <c r="A42" s="26" t="s">
        <v>421</v>
      </c>
      <c r="B42" s="184">
        <v>2</v>
      </c>
      <c r="C42" s="223">
        <v>30.380311243906998</v>
      </c>
      <c r="D42" s="225">
        <v>1.3354989374853099</v>
      </c>
      <c r="E42" s="223">
        <v>30.979406773896901</v>
      </c>
      <c r="F42" s="225">
        <v>1.59882702120024</v>
      </c>
      <c r="G42" s="223">
        <v>28.6186250345357</v>
      </c>
      <c r="H42" s="225">
        <v>2.0816530528460402</v>
      </c>
      <c r="I42" s="223">
        <v>-2.3607817393612498</v>
      </c>
      <c r="J42" s="225">
        <v>2.4893503852812602</v>
      </c>
      <c r="K42" s="223">
        <v>36.549772787811698</v>
      </c>
      <c r="L42" s="225">
        <v>3.6293724429255301</v>
      </c>
      <c r="M42" s="223">
        <v>29.417567611167001</v>
      </c>
      <c r="N42" s="225">
        <v>1.56992672997913</v>
      </c>
      <c r="O42" s="223">
        <v>27.8612117804607</v>
      </c>
      <c r="P42" s="225">
        <v>2.7594413625232801</v>
      </c>
      <c r="Q42" s="223">
        <v>-8.6885610073509891</v>
      </c>
      <c r="R42" s="225">
        <v>4.3918312047458903</v>
      </c>
      <c r="S42" s="223">
        <v>34.073762448395499</v>
      </c>
      <c r="T42" s="225">
        <v>3.0308521546384402</v>
      </c>
      <c r="U42" s="223">
        <v>28.749608719030899</v>
      </c>
      <c r="V42" s="225">
        <v>2.8133403170308</v>
      </c>
      <c r="W42" s="223">
        <v>29.5840701779799</v>
      </c>
      <c r="X42" s="225">
        <v>1.7177695775833699</v>
      </c>
      <c r="Y42" s="223">
        <v>-4.4896922704155999</v>
      </c>
      <c r="Z42" s="225">
        <v>3.5243755496732501</v>
      </c>
      <c r="AA42" s="104"/>
      <c r="AB42" s="104"/>
      <c r="AC42" s="104"/>
      <c r="AD42" s="255"/>
    </row>
    <row r="43" spans="1:30" ht="13" customHeight="1" x14ac:dyDescent="0.25">
      <c r="A43" s="26" t="s">
        <v>422</v>
      </c>
      <c r="B43" s="184">
        <v>2</v>
      </c>
      <c r="C43" s="223">
        <v>32.305378829207001</v>
      </c>
      <c r="D43" s="225">
        <v>1.7479109012002101</v>
      </c>
      <c r="E43" s="223">
        <v>30.953784047856999</v>
      </c>
      <c r="F43" s="225">
        <v>2.1180605946727402</v>
      </c>
      <c r="G43" s="223">
        <v>35.896064165829102</v>
      </c>
      <c r="H43" s="225">
        <v>3.06880083497144</v>
      </c>
      <c r="I43" s="223">
        <v>4.9422801179720901</v>
      </c>
      <c r="J43" s="225">
        <v>3.6742666705690201</v>
      </c>
      <c r="K43" s="223">
        <v>19.803142601725298</v>
      </c>
      <c r="L43" s="225">
        <v>6.2718520349762397</v>
      </c>
      <c r="M43" s="223">
        <v>35.064041238254397</v>
      </c>
      <c r="N43" s="225">
        <v>2.4150958881916602</v>
      </c>
      <c r="O43" s="223">
        <v>29.781051935594601</v>
      </c>
      <c r="P43" s="225">
        <v>2.3339048661188602</v>
      </c>
      <c r="Q43" s="223">
        <v>9.9779093338693698</v>
      </c>
      <c r="R43" s="225">
        <v>6.4731078736238103</v>
      </c>
      <c r="S43" s="223">
        <v>24.152456748439999</v>
      </c>
      <c r="T43" s="225">
        <v>3.6336366916313101</v>
      </c>
      <c r="U43" s="223">
        <v>35.679011403309502</v>
      </c>
      <c r="V43" s="225">
        <v>4.4024566976915498</v>
      </c>
      <c r="W43" s="223">
        <v>32.773969503901199</v>
      </c>
      <c r="X43" s="225">
        <v>2.13548535209075</v>
      </c>
      <c r="Y43" s="223">
        <v>8.6215127554611808</v>
      </c>
      <c r="Z43" s="225">
        <v>4.2663193051234698</v>
      </c>
      <c r="AA43" s="104"/>
      <c r="AB43" s="104"/>
      <c r="AC43" s="104"/>
      <c r="AD43" s="255"/>
    </row>
    <row r="44" spans="1:30" ht="13" customHeight="1" x14ac:dyDescent="0.25">
      <c r="A44" s="26" t="s">
        <v>423</v>
      </c>
      <c r="B44" s="184">
        <v>2</v>
      </c>
      <c r="C44" s="223">
        <v>19.266251530871699</v>
      </c>
      <c r="D44" s="225">
        <v>1.26663541713806</v>
      </c>
      <c r="E44" s="223">
        <v>19.631664454413599</v>
      </c>
      <c r="F44" s="225">
        <v>1.5370785062388499</v>
      </c>
      <c r="G44" s="223">
        <v>18.937814852416999</v>
      </c>
      <c r="H44" s="225">
        <v>1.46016670481251</v>
      </c>
      <c r="I44" s="223">
        <v>-0.69384960199659995</v>
      </c>
      <c r="J44" s="225">
        <v>1.5883094468643399</v>
      </c>
      <c r="K44" s="223">
        <v>15.771771018392201</v>
      </c>
      <c r="L44" s="225">
        <v>1.6599668470355</v>
      </c>
      <c r="M44" s="223">
        <v>18.038272188791801</v>
      </c>
      <c r="N44" s="225">
        <v>1.3123592791849501</v>
      </c>
      <c r="O44" s="223">
        <v>25.842650196557798</v>
      </c>
      <c r="P44" s="225">
        <v>3.05345216774823</v>
      </c>
      <c r="Q44" s="223">
        <v>10.0708791781655</v>
      </c>
      <c r="R44" s="225">
        <v>3.2982280156438701</v>
      </c>
      <c r="S44" s="223">
        <v>16.373288590556299</v>
      </c>
      <c r="T44" s="225">
        <v>1.5913982746642901</v>
      </c>
      <c r="U44" s="223">
        <v>18.079941884826098</v>
      </c>
      <c r="V44" s="225">
        <v>2.1610313996261898</v>
      </c>
      <c r="W44" s="223">
        <v>21.110914195501501</v>
      </c>
      <c r="X44" s="225">
        <v>1.7109029399004201</v>
      </c>
      <c r="Y44" s="223">
        <v>4.7376256049452401</v>
      </c>
      <c r="Z44" s="225">
        <v>2.4495783817502601</v>
      </c>
      <c r="AA44" s="104"/>
      <c r="AB44" s="104"/>
      <c r="AC44" s="104"/>
      <c r="AD44" s="255"/>
    </row>
    <row r="45" spans="1:30" ht="13" customHeight="1" x14ac:dyDescent="0.25">
      <c r="A45" s="26" t="s">
        <v>424</v>
      </c>
      <c r="B45" s="184">
        <v>2</v>
      </c>
      <c r="C45" s="223">
        <v>29.517517596880001</v>
      </c>
      <c r="D45" s="225">
        <v>1.0940541389026199</v>
      </c>
      <c r="E45" s="223">
        <v>30.026120788247901</v>
      </c>
      <c r="F45" s="225">
        <v>1.3820328066944001</v>
      </c>
      <c r="G45" s="223">
        <v>28.1030735377337</v>
      </c>
      <c r="H45" s="225">
        <v>1.77917441054315</v>
      </c>
      <c r="I45" s="223">
        <v>-1.92304725051424</v>
      </c>
      <c r="J45" s="225">
        <v>2.2239501796350001</v>
      </c>
      <c r="K45" s="223">
        <v>22.6176005512818</v>
      </c>
      <c r="L45" s="225">
        <v>2.9260982526933499</v>
      </c>
      <c r="M45" s="223">
        <v>30.873840886733198</v>
      </c>
      <c r="N45" s="225">
        <v>1.3188205789176299</v>
      </c>
      <c r="O45" s="223">
        <v>28.1852342387307</v>
      </c>
      <c r="P45" s="225">
        <v>1.8840565261454201</v>
      </c>
      <c r="Q45" s="223">
        <v>5.5676336874488896</v>
      </c>
      <c r="R45" s="225">
        <v>3.1505769933814198</v>
      </c>
      <c r="S45" s="223">
        <v>25.010929980894598</v>
      </c>
      <c r="T45" s="225">
        <v>2.0246421396634902</v>
      </c>
      <c r="U45" s="223">
        <v>29.6114211701891</v>
      </c>
      <c r="V45" s="225">
        <v>2.3225973283848802</v>
      </c>
      <c r="W45" s="223">
        <v>30.989148478187701</v>
      </c>
      <c r="X45" s="225">
        <v>1.50284169757589</v>
      </c>
      <c r="Y45" s="223">
        <v>5.9782184972931098</v>
      </c>
      <c r="Z45" s="225">
        <v>2.3610954487970499</v>
      </c>
      <c r="AA45" s="104"/>
      <c r="AB45" s="104"/>
      <c r="AC45" s="104"/>
      <c r="AD45" s="255"/>
    </row>
    <row r="46" spans="1:30" ht="13" customHeight="1" x14ac:dyDescent="0.25">
      <c r="A46" s="26" t="s">
        <v>425</v>
      </c>
      <c r="B46" s="184">
        <v>2</v>
      </c>
      <c r="C46" s="223">
        <v>44.365760453351797</v>
      </c>
      <c r="D46" s="225">
        <v>1.47378196371613</v>
      </c>
      <c r="E46" s="223">
        <v>48.766426124588399</v>
      </c>
      <c r="F46" s="225">
        <v>1.74161786513675</v>
      </c>
      <c r="G46" s="223">
        <v>29.469928768854601</v>
      </c>
      <c r="H46" s="225">
        <v>2.7659970114077201</v>
      </c>
      <c r="I46" s="223">
        <v>-19.296497355733699</v>
      </c>
      <c r="J46" s="225">
        <v>3.2299956657873898</v>
      </c>
      <c r="K46" s="223">
        <v>50.484661537148199</v>
      </c>
      <c r="L46" s="225">
        <v>9.1143321458501294</v>
      </c>
      <c r="M46" s="223">
        <v>46.362048513194999</v>
      </c>
      <c r="N46" s="225">
        <v>1.93519395369253</v>
      </c>
      <c r="O46" s="223">
        <v>42.249352276298801</v>
      </c>
      <c r="P46" s="225">
        <v>2.1661290775559201</v>
      </c>
      <c r="Q46" s="223">
        <v>-8.23530926084943</v>
      </c>
      <c r="R46" s="225">
        <v>9.2128940405735094</v>
      </c>
      <c r="S46" s="223">
        <v>33.402979840250097</v>
      </c>
      <c r="T46" s="225">
        <v>4.2177340804980199</v>
      </c>
      <c r="U46" s="223">
        <v>44.8361277642014</v>
      </c>
      <c r="V46" s="225">
        <v>4.2727541649713299</v>
      </c>
      <c r="W46" s="223">
        <v>45.646557781060899</v>
      </c>
      <c r="X46" s="225">
        <v>1.70681405971767</v>
      </c>
      <c r="Y46" s="223">
        <v>12.243577940810701</v>
      </c>
      <c r="Z46" s="225">
        <v>4.7354125474303901</v>
      </c>
      <c r="AA46" s="104"/>
      <c r="AB46" s="104"/>
      <c r="AC46" s="104"/>
      <c r="AD46" s="255"/>
    </row>
    <row r="47" spans="1:30" ht="13" customHeight="1" x14ac:dyDescent="0.25">
      <c r="A47" s="26" t="s">
        <v>426</v>
      </c>
      <c r="B47" s="184">
        <v>2</v>
      </c>
      <c r="C47" s="223">
        <v>60.5560700079646</v>
      </c>
      <c r="D47" s="225">
        <v>1.3014181561695199</v>
      </c>
      <c r="E47" s="223">
        <v>62.191507866847999</v>
      </c>
      <c r="F47" s="225">
        <v>1.47536967973632</v>
      </c>
      <c r="G47" s="223">
        <v>55.467408996644401</v>
      </c>
      <c r="H47" s="225">
        <v>2.4421543250631901</v>
      </c>
      <c r="I47" s="223">
        <v>-6.7240988702036697</v>
      </c>
      <c r="J47" s="225">
        <v>2.7439244262980602</v>
      </c>
      <c r="K47" s="223">
        <v>50.924477942858303</v>
      </c>
      <c r="L47" s="225">
        <v>7.4356962012122398</v>
      </c>
      <c r="M47" s="223">
        <v>61.714432514872001</v>
      </c>
      <c r="N47" s="225">
        <v>1.7407640469916099</v>
      </c>
      <c r="O47" s="223">
        <v>60.289210912457101</v>
      </c>
      <c r="P47" s="225">
        <v>1.7403862913852499</v>
      </c>
      <c r="Q47" s="223">
        <v>9.36473296959878</v>
      </c>
      <c r="R47" s="225">
        <v>7.5476031179841199</v>
      </c>
      <c r="S47" s="223">
        <v>47.339879834008897</v>
      </c>
      <c r="T47" s="225">
        <v>4.0530457456781201</v>
      </c>
      <c r="U47" s="223">
        <v>64.740792783037307</v>
      </c>
      <c r="V47" s="225">
        <v>4.41302992486807</v>
      </c>
      <c r="W47" s="223">
        <v>61.498763520704102</v>
      </c>
      <c r="X47" s="225">
        <v>1.4041789406418099</v>
      </c>
      <c r="Y47" s="223">
        <v>14.1588836866952</v>
      </c>
      <c r="Z47" s="225">
        <v>4.3679959448875403</v>
      </c>
      <c r="AA47" s="104"/>
      <c r="AB47" s="104"/>
      <c r="AC47" s="104"/>
      <c r="AD47" s="255"/>
    </row>
    <row r="48" spans="1:30" ht="13" customHeight="1" x14ac:dyDescent="0.25">
      <c r="A48" s="26" t="s">
        <v>427</v>
      </c>
      <c r="B48" s="184">
        <v>2</v>
      </c>
      <c r="C48" s="223">
        <v>28.626046804707801</v>
      </c>
      <c r="D48" s="225">
        <v>1.2211290291277901</v>
      </c>
      <c r="E48" s="223">
        <v>30.566771037946101</v>
      </c>
      <c r="F48" s="225">
        <v>1.35337471907118</v>
      </c>
      <c r="G48" s="223">
        <v>22.543776990331001</v>
      </c>
      <c r="H48" s="225">
        <v>2.4032568567466801</v>
      </c>
      <c r="I48" s="223">
        <v>-8.0229940476151302</v>
      </c>
      <c r="J48" s="225">
        <v>2.6565753416565201</v>
      </c>
      <c r="K48" s="223">
        <v>30.513535320642301</v>
      </c>
      <c r="L48" s="225">
        <v>3.4106372785498502</v>
      </c>
      <c r="M48" s="223">
        <v>30.6614075331021</v>
      </c>
      <c r="N48" s="225">
        <v>1.7342468249876399</v>
      </c>
      <c r="O48" s="223">
        <v>24.145653338014199</v>
      </c>
      <c r="P48" s="225">
        <v>1.88522327670847</v>
      </c>
      <c r="Q48" s="223">
        <v>-6.3678819826281696</v>
      </c>
      <c r="R48" s="225">
        <v>3.5599114340912799</v>
      </c>
      <c r="S48" s="223">
        <v>28.051049512495101</v>
      </c>
      <c r="T48" s="225">
        <v>2.5518742209744101</v>
      </c>
      <c r="U48" s="223">
        <v>34.565317664293197</v>
      </c>
      <c r="V48" s="225">
        <v>3.9000271431471099</v>
      </c>
      <c r="W48" s="223">
        <v>28.101645229656299</v>
      </c>
      <c r="X48" s="225">
        <v>1.3389740485886901</v>
      </c>
      <c r="Y48" s="223">
        <v>5.0595717161211702E-2</v>
      </c>
      <c r="Z48" s="225">
        <v>2.5117312025443499</v>
      </c>
      <c r="AA48" s="104"/>
      <c r="AB48" s="104"/>
      <c r="AC48" s="104"/>
      <c r="AD48" s="255"/>
    </row>
    <row r="49" spans="1:30" ht="13" customHeight="1" x14ac:dyDescent="0.25">
      <c r="A49" s="26" t="s">
        <v>428</v>
      </c>
      <c r="B49" s="184">
        <v>2</v>
      </c>
      <c r="C49" s="223">
        <v>41.878237749678703</v>
      </c>
      <c r="D49" s="225">
        <v>1.2351099983696101</v>
      </c>
      <c r="E49" s="223">
        <v>44.2586724210611</v>
      </c>
      <c r="F49" s="225">
        <v>1.7910483738865599</v>
      </c>
      <c r="G49" s="223">
        <v>39.392105837785202</v>
      </c>
      <c r="H49" s="225">
        <v>1.8351725409792801</v>
      </c>
      <c r="I49" s="223">
        <v>-4.8665665832759997</v>
      </c>
      <c r="J49" s="225">
        <v>2.6949508407403</v>
      </c>
      <c r="K49" s="223">
        <v>40.619652355362497</v>
      </c>
      <c r="L49" s="225">
        <v>6.2690958721988004</v>
      </c>
      <c r="M49" s="223">
        <v>43.184089542876102</v>
      </c>
      <c r="N49" s="225">
        <v>1.34866457341501</v>
      </c>
      <c r="O49" s="223">
        <v>36.1450688375553</v>
      </c>
      <c r="P49" s="225">
        <v>2.8329510882401601</v>
      </c>
      <c r="Q49" s="223">
        <v>-4.4745835178071003</v>
      </c>
      <c r="R49" s="225">
        <v>7.1502389966571496</v>
      </c>
      <c r="S49" s="223">
        <v>40.7967176496592</v>
      </c>
      <c r="T49" s="225">
        <v>4.4977200122783199</v>
      </c>
      <c r="U49" s="223">
        <v>36.827189924486099</v>
      </c>
      <c r="V49" s="225">
        <v>3.52310483892246</v>
      </c>
      <c r="W49" s="223">
        <v>42.599193569087603</v>
      </c>
      <c r="X49" s="225">
        <v>1.5192585275216199</v>
      </c>
      <c r="Y49" s="223">
        <v>1.8024759194284501</v>
      </c>
      <c r="Z49" s="225">
        <v>4.8983564676488403</v>
      </c>
      <c r="AA49" s="104"/>
      <c r="AB49" s="104"/>
      <c r="AC49" s="104"/>
      <c r="AD49" s="255"/>
    </row>
    <row r="50" spans="1:30" ht="13" customHeight="1" x14ac:dyDescent="0.25">
      <c r="A50" s="26" t="s">
        <v>429</v>
      </c>
      <c r="B50" s="184">
        <v>2</v>
      </c>
      <c r="C50" s="223">
        <v>33.080917412644297</v>
      </c>
      <c r="D50" s="225">
        <v>1.03056181990545</v>
      </c>
      <c r="E50" s="223">
        <v>36.033747568595601</v>
      </c>
      <c r="F50" s="225">
        <v>1.18724730894275</v>
      </c>
      <c r="G50" s="223">
        <v>25.7638066662497</v>
      </c>
      <c r="H50" s="225">
        <v>1.7838734135432099</v>
      </c>
      <c r="I50" s="223">
        <v>-10.2699409023458</v>
      </c>
      <c r="J50" s="225">
        <v>2.03754412419728</v>
      </c>
      <c r="K50" s="223">
        <v>22.527381422330201</v>
      </c>
      <c r="L50" s="225">
        <v>3.7672927253100199</v>
      </c>
      <c r="M50" s="223">
        <v>34.757309949338499</v>
      </c>
      <c r="N50" s="225">
        <v>1.36937227952866</v>
      </c>
      <c r="O50" s="223">
        <v>31.6182613503223</v>
      </c>
      <c r="P50" s="225">
        <v>1.6182811786967599</v>
      </c>
      <c r="Q50" s="223">
        <v>9.0908799279920594</v>
      </c>
      <c r="R50" s="225">
        <v>4.27717182812584</v>
      </c>
      <c r="S50" s="223">
        <v>23.0076659023362</v>
      </c>
      <c r="T50" s="225">
        <v>2.10902212193005</v>
      </c>
      <c r="U50" s="223">
        <v>28.150127491478301</v>
      </c>
      <c r="V50" s="225">
        <v>2.4426459910935798</v>
      </c>
      <c r="W50" s="223">
        <v>36.2546421325398</v>
      </c>
      <c r="X50" s="225">
        <v>1.3589338922179099</v>
      </c>
      <c r="Y50" s="223">
        <v>13.2469762302036</v>
      </c>
      <c r="Z50" s="225">
        <v>2.6155112301733499</v>
      </c>
      <c r="AA50" s="104"/>
      <c r="AB50" s="104"/>
      <c r="AC50" s="104"/>
      <c r="AD50" s="255"/>
    </row>
    <row r="51" spans="1:30" ht="13" customHeight="1" x14ac:dyDescent="0.25">
      <c r="A51" s="26" t="s">
        <v>430</v>
      </c>
      <c r="B51" s="184">
        <v>2</v>
      </c>
      <c r="C51" s="223">
        <v>32.613079685000301</v>
      </c>
      <c r="D51" s="225">
        <v>1.01383481188142</v>
      </c>
      <c r="E51" s="223">
        <v>34.050818732343799</v>
      </c>
      <c r="F51" s="225">
        <v>1.2112245693889701</v>
      </c>
      <c r="G51" s="223">
        <v>28.087083588002599</v>
      </c>
      <c r="H51" s="225">
        <v>1.6444962424079499</v>
      </c>
      <c r="I51" s="223">
        <v>-5.9637351443411903</v>
      </c>
      <c r="J51" s="225">
        <v>1.99961111557871</v>
      </c>
      <c r="K51" s="223">
        <v>38.522512021515702</v>
      </c>
      <c r="L51" s="225">
        <v>2.29510707635741</v>
      </c>
      <c r="M51" s="223">
        <v>32.0022660028677</v>
      </c>
      <c r="N51" s="225">
        <v>1.29629832805802</v>
      </c>
      <c r="O51" s="223">
        <v>28.538115091156602</v>
      </c>
      <c r="P51" s="225">
        <v>2.0243511366322702</v>
      </c>
      <c r="Q51" s="223">
        <v>-9.9843969303590594</v>
      </c>
      <c r="R51" s="225">
        <v>3.1469905712346899</v>
      </c>
      <c r="S51" s="223">
        <v>37.131215490941599</v>
      </c>
      <c r="T51" s="225">
        <v>2.5579509547186801</v>
      </c>
      <c r="U51" s="223">
        <v>33.386776650226501</v>
      </c>
      <c r="V51" s="225">
        <v>2.2110663778821502</v>
      </c>
      <c r="W51" s="223">
        <v>30.717655666887399</v>
      </c>
      <c r="X51" s="225">
        <v>1.26226522540584</v>
      </c>
      <c r="Y51" s="223">
        <v>-6.4135598240541496</v>
      </c>
      <c r="Z51" s="225">
        <v>2.89945198734726</v>
      </c>
      <c r="AA51" s="104"/>
      <c r="AB51" s="104"/>
      <c r="AC51" s="104"/>
      <c r="AD51" s="255"/>
    </row>
    <row r="52" spans="1:30" ht="13" customHeight="1" x14ac:dyDescent="0.25">
      <c r="A52" s="26" t="s">
        <v>431</v>
      </c>
      <c r="B52" s="184">
        <v>2</v>
      </c>
      <c r="C52" s="223">
        <v>35.869212922355402</v>
      </c>
      <c r="D52" s="225">
        <v>1.1089106789986201</v>
      </c>
      <c r="E52" s="223">
        <v>36.478558009559798</v>
      </c>
      <c r="F52" s="225">
        <v>1.65667510659918</v>
      </c>
      <c r="G52" s="223">
        <v>34.855121636659597</v>
      </c>
      <c r="H52" s="225">
        <v>2.5003366081576499</v>
      </c>
      <c r="I52" s="223">
        <v>-1.6234363729002701</v>
      </c>
      <c r="J52" s="225">
        <v>3.4709225285160801</v>
      </c>
      <c r="K52" s="223">
        <v>38.717887751046497</v>
      </c>
      <c r="L52" s="225">
        <v>3.28404296172191</v>
      </c>
      <c r="M52" s="223">
        <v>37.396860751262501</v>
      </c>
      <c r="N52" s="225">
        <v>1.6536113825532199</v>
      </c>
      <c r="O52" s="223">
        <v>30.452633610634301</v>
      </c>
      <c r="P52" s="225">
        <v>1.88862554693655</v>
      </c>
      <c r="Q52" s="223">
        <v>-8.2652541404122406</v>
      </c>
      <c r="R52" s="225">
        <v>3.8696223010455202</v>
      </c>
      <c r="S52" s="223">
        <v>37.489484721817099</v>
      </c>
      <c r="T52" s="225">
        <v>3.0735385217819502</v>
      </c>
      <c r="U52" s="223">
        <v>40.477453297368399</v>
      </c>
      <c r="V52" s="225">
        <v>3.5738255285468199</v>
      </c>
      <c r="W52" s="223">
        <v>35.022832346687103</v>
      </c>
      <c r="X52" s="225">
        <v>1.3061573182870301</v>
      </c>
      <c r="Y52" s="223">
        <v>-2.4666523751300198</v>
      </c>
      <c r="Z52" s="225">
        <v>3.3578025977827402</v>
      </c>
      <c r="AA52" s="104"/>
      <c r="AB52" s="104"/>
      <c r="AC52" s="104"/>
      <c r="AD52" s="255"/>
    </row>
    <row r="53" spans="1:30" ht="13" customHeight="1" x14ac:dyDescent="0.25">
      <c r="A53" s="26" t="s">
        <v>432</v>
      </c>
      <c r="B53" s="184">
        <v>2</v>
      </c>
      <c r="C53" s="223">
        <v>35.018006273714199</v>
      </c>
      <c r="D53" s="225">
        <v>1.03265860585554</v>
      </c>
      <c r="E53" s="223">
        <v>37.7486777863827</v>
      </c>
      <c r="F53" s="225">
        <v>1.2488806894084401</v>
      </c>
      <c r="G53" s="223">
        <v>23.479775402625901</v>
      </c>
      <c r="H53" s="225">
        <v>1.7908800794003901</v>
      </c>
      <c r="I53" s="223">
        <v>-14.268902383756799</v>
      </c>
      <c r="J53" s="225">
        <v>2.2624262382573099</v>
      </c>
      <c r="K53" s="223">
        <v>37.803716340657097</v>
      </c>
      <c r="L53" s="225">
        <v>3.9181179828594801</v>
      </c>
      <c r="M53" s="223">
        <v>38.932065260208702</v>
      </c>
      <c r="N53" s="225">
        <v>1.1963358068821299</v>
      </c>
      <c r="O53" s="223">
        <v>26.8296982964495</v>
      </c>
      <c r="P53" s="225">
        <v>1.60739588953607</v>
      </c>
      <c r="Q53" s="223">
        <v>-10.9740180442076</v>
      </c>
      <c r="R53" s="225">
        <v>4.2114101376958697</v>
      </c>
      <c r="S53" s="223">
        <v>34.433006567211898</v>
      </c>
      <c r="T53" s="225">
        <v>2.2632438415574199</v>
      </c>
      <c r="U53" s="223">
        <v>39.778693241224502</v>
      </c>
      <c r="V53" s="225">
        <v>2.2321791114185401</v>
      </c>
      <c r="W53" s="223">
        <v>34.332400421759502</v>
      </c>
      <c r="X53" s="225">
        <v>1.26841413858932</v>
      </c>
      <c r="Y53" s="223">
        <v>-0.100606145452453</v>
      </c>
      <c r="Z53" s="225">
        <v>2.4493860167896799</v>
      </c>
      <c r="AA53" s="104"/>
      <c r="AB53" s="104"/>
      <c r="AC53" s="104"/>
      <c r="AD53" s="255"/>
    </row>
    <row r="54" spans="1:30" ht="13" customHeight="1" x14ac:dyDescent="0.25">
      <c r="A54" s="26" t="s">
        <v>433</v>
      </c>
      <c r="B54" s="184">
        <v>2</v>
      </c>
      <c r="C54" s="223">
        <v>50.526157251158899</v>
      </c>
      <c r="D54" s="225">
        <v>1.3909755978438501</v>
      </c>
      <c r="E54" s="223">
        <v>52.5967360742764</v>
      </c>
      <c r="F54" s="225">
        <v>1.54728753708987</v>
      </c>
      <c r="G54" s="223">
        <v>42.452940569215698</v>
      </c>
      <c r="H54" s="225">
        <v>2.7678238979095502</v>
      </c>
      <c r="I54" s="223">
        <v>-10.1437955050606</v>
      </c>
      <c r="J54" s="225">
        <v>3.0901215539295599</v>
      </c>
      <c r="K54" s="223">
        <v>54.507030887787899</v>
      </c>
      <c r="L54" s="225">
        <v>5.5407844829365001</v>
      </c>
      <c r="M54" s="223">
        <v>52.704058945122298</v>
      </c>
      <c r="N54" s="225">
        <v>1.73867950025025</v>
      </c>
      <c r="O54" s="223">
        <v>45.783038364063003</v>
      </c>
      <c r="P54" s="225">
        <v>2.6777809678389901</v>
      </c>
      <c r="Q54" s="223">
        <v>-8.7239925237249007</v>
      </c>
      <c r="R54" s="225">
        <v>6.2217973186632802</v>
      </c>
      <c r="S54" s="223">
        <v>49.000673901245399</v>
      </c>
      <c r="T54" s="225">
        <v>3.9200931048226999</v>
      </c>
      <c r="U54" s="223">
        <v>55.623009209863397</v>
      </c>
      <c r="V54" s="225">
        <v>3.15529635907953</v>
      </c>
      <c r="W54" s="223">
        <v>49.6345108964126</v>
      </c>
      <c r="X54" s="225">
        <v>1.53009616791672</v>
      </c>
      <c r="Y54" s="223">
        <v>0.63383699516720104</v>
      </c>
      <c r="Z54" s="225">
        <v>4.1162091964319698</v>
      </c>
      <c r="AA54" s="104"/>
      <c r="AB54" s="104"/>
      <c r="AC54" s="104"/>
      <c r="AD54" s="255"/>
    </row>
    <row r="55" spans="1:30" ht="13" customHeight="1" x14ac:dyDescent="0.25">
      <c r="A55" s="26" t="s">
        <v>434</v>
      </c>
      <c r="B55" s="184">
        <v>2</v>
      </c>
      <c r="C55" s="223">
        <v>44.3021898355288</v>
      </c>
      <c r="D55" s="225">
        <v>1.4322819747323301</v>
      </c>
      <c r="E55" s="223">
        <v>46.294356864575697</v>
      </c>
      <c r="F55" s="225">
        <v>1.8817633728412899</v>
      </c>
      <c r="G55" s="223">
        <v>40.959253589402103</v>
      </c>
      <c r="H55" s="225">
        <v>2.5102578758665901</v>
      </c>
      <c r="I55" s="223">
        <v>-5.33510327517362</v>
      </c>
      <c r="J55" s="225">
        <v>3.2331536576783</v>
      </c>
      <c r="K55" s="223">
        <v>44.617191510955202</v>
      </c>
      <c r="L55" s="225">
        <v>2.6979747477150302</v>
      </c>
      <c r="M55" s="223">
        <v>42.348722061762501</v>
      </c>
      <c r="N55" s="225">
        <v>2.27916457874315</v>
      </c>
      <c r="O55" s="223">
        <v>46.562871206825001</v>
      </c>
      <c r="P55" s="225">
        <v>2.5967047424413998</v>
      </c>
      <c r="Q55" s="223">
        <v>1.9456796958698299</v>
      </c>
      <c r="R55" s="225">
        <v>3.8434580734020298</v>
      </c>
      <c r="S55" s="223">
        <v>41.772339647146801</v>
      </c>
      <c r="T55" s="225">
        <v>2.6431504194652802</v>
      </c>
      <c r="U55" s="223">
        <v>44.563428110086797</v>
      </c>
      <c r="V55" s="225">
        <v>2.8541517894355501</v>
      </c>
      <c r="W55" s="223">
        <v>44.317651257985098</v>
      </c>
      <c r="X55" s="225">
        <v>2.19043193082948</v>
      </c>
      <c r="Y55" s="223">
        <v>2.54531161083831</v>
      </c>
      <c r="Z55" s="225">
        <v>3.3639504171932599</v>
      </c>
      <c r="AA55" s="104"/>
      <c r="AB55" s="104"/>
      <c r="AC55" s="104"/>
      <c r="AD55" s="255"/>
    </row>
    <row r="56" spans="1:30" ht="13" customHeight="1" x14ac:dyDescent="0.25">
      <c r="A56" s="26" t="s">
        <v>435</v>
      </c>
      <c r="B56" s="184">
        <v>2</v>
      </c>
      <c r="C56" s="223">
        <v>45.428866507613797</v>
      </c>
      <c r="D56" s="225">
        <v>1.03039494701363</v>
      </c>
      <c r="E56" s="223">
        <v>49.160568979373103</v>
      </c>
      <c r="F56" s="225">
        <v>1.1300054718061201</v>
      </c>
      <c r="G56" s="223">
        <v>38.890470841608199</v>
      </c>
      <c r="H56" s="225">
        <v>1.4944266190851001</v>
      </c>
      <c r="I56" s="223">
        <v>-10.270098137764901</v>
      </c>
      <c r="J56" s="225">
        <v>1.6176466686298001</v>
      </c>
      <c r="K56" s="223">
        <v>42.911312622346699</v>
      </c>
      <c r="L56" s="225">
        <v>3.5107417051555498</v>
      </c>
      <c r="M56" s="223">
        <v>46.446373837032603</v>
      </c>
      <c r="N56" s="225">
        <v>1.1934481073995</v>
      </c>
      <c r="O56" s="223">
        <v>44.888975413435801</v>
      </c>
      <c r="P56" s="225">
        <v>1.66502617878147</v>
      </c>
      <c r="Q56" s="223">
        <v>1.9776627910891</v>
      </c>
      <c r="R56" s="225">
        <v>3.6389940622284001</v>
      </c>
      <c r="S56" s="223">
        <v>42.168560326908299</v>
      </c>
      <c r="T56" s="225">
        <v>1.8436977307870901</v>
      </c>
      <c r="U56" s="223">
        <v>46.909479883985099</v>
      </c>
      <c r="V56" s="225">
        <v>2.1077288082547398</v>
      </c>
      <c r="W56" s="223">
        <v>46.589268985570797</v>
      </c>
      <c r="X56" s="225">
        <v>1.2921336420977101</v>
      </c>
      <c r="Y56" s="223">
        <v>4.4207086586624902</v>
      </c>
      <c r="Z56" s="225">
        <v>1.9382939423671199</v>
      </c>
      <c r="AA56" s="104"/>
      <c r="AB56" s="104"/>
      <c r="AC56" s="104"/>
      <c r="AD56" s="255"/>
    </row>
    <row r="57" spans="1:30" ht="13" customHeight="1" x14ac:dyDescent="0.25">
      <c r="A57" s="26" t="s">
        <v>436</v>
      </c>
      <c r="B57" s="184">
        <v>2</v>
      </c>
      <c r="C57" s="223">
        <v>39.090249772301298</v>
      </c>
      <c r="D57" s="225">
        <v>1.6689564258538001</v>
      </c>
      <c r="E57" s="223">
        <v>40.474034689000703</v>
      </c>
      <c r="F57" s="225">
        <v>1.82207331926807</v>
      </c>
      <c r="G57" s="223">
        <v>36.7057240474889</v>
      </c>
      <c r="H57" s="225">
        <v>2.7675730929981599</v>
      </c>
      <c r="I57" s="223">
        <v>-3.76831064151175</v>
      </c>
      <c r="J57" s="225">
        <v>2.99503105841025</v>
      </c>
      <c r="K57" s="223">
        <v>45.305970680093701</v>
      </c>
      <c r="L57" s="225">
        <v>6.3619084974657696</v>
      </c>
      <c r="M57" s="223">
        <v>43.378471682199702</v>
      </c>
      <c r="N57" s="225">
        <v>2.6482451133199101</v>
      </c>
      <c r="O57" s="223">
        <v>33.046650371037899</v>
      </c>
      <c r="P57" s="225">
        <v>2.1255880228214599</v>
      </c>
      <c r="Q57" s="223">
        <v>-12.2593203090558</v>
      </c>
      <c r="R57" s="225">
        <v>6.9473223225132497</v>
      </c>
      <c r="S57" s="223">
        <v>44.716858376396402</v>
      </c>
      <c r="T57" s="225">
        <v>3.2129249034156899</v>
      </c>
      <c r="U57" s="223">
        <v>41.0750074916429</v>
      </c>
      <c r="V57" s="225">
        <v>4.0979837144140898</v>
      </c>
      <c r="W57" s="223">
        <v>36.915609447580003</v>
      </c>
      <c r="X57" s="225">
        <v>1.9123470567262899</v>
      </c>
      <c r="Y57" s="223">
        <v>-7.8012489288164399</v>
      </c>
      <c r="Z57" s="225">
        <v>3.5220091443497901</v>
      </c>
      <c r="AA57" s="104"/>
      <c r="AB57" s="104"/>
      <c r="AC57" s="104"/>
      <c r="AD57" s="255"/>
    </row>
    <row r="58" spans="1:30" ht="13" customHeight="1" x14ac:dyDescent="0.25">
      <c r="A58" s="26" t="s">
        <v>437</v>
      </c>
      <c r="B58" s="184">
        <v>2</v>
      </c>
      <c r="C58" s="223">
        <v>42.169075918566897</v>
      </c>
      <c r="D58" s="225">
        <v>1.1101165728126501</v>
      </c>
      <c r="E58" s="223">
        <v>45.503126697324298</v>
      </c>
      <c r="F58" s="225">
        <v>1.3276406853982601</v>
      </c>
      <c r="G58" s="223">
        <v>37.111618500719302</v>
      </c>
      <c r="H58" s="225">
        <v>1.63215797217768</v>
      </c>
      <c r="I58" s="223">
        <v>-8.3915081966050202</v>
      </c>
      <c r="J58" s="225">
        <v>1.90616727373135</v>
      </c>
      <c r="K58" s="223">
        <v>40.059638138562299</v>
      </c>
      <c r="L58" s="225">
        <v>2.7199270621043699</v>
      </c>
      <c r="M58" s="223">
        <v>44.108193217402501</v>
      </c>
      <c r="N58" s="225">
        <v>1.3055065241816499</v>
      </c>
      <c r="O58" s="223">
        <v>27.541650230002301</v>
      </c>
      <c r="P58" s="225">
        <v>2.94015324143784</v>
      </c>
      <c r="Q58" s="223">
        <v>-12.51798790856</v>
      </c>
      <c r="R58" s="225">
        <v>3.9954379012860199</v>
      </c>
      <c r="S58" s="223">
        <v>40.738581211813603</v>
      </c>
      <c r="T58" s="225">
        <v>1.99227450435429</v>
      </c>
      <c r="U58" s="223">
        <v>43.795883958155798</v>
      </c>
      <c r="V58" s="225">
        <v>2.1816554048949302</v>
      </c>
      <c r="W58" s="223">
        <v>42.181869546209001</v>
      </c>
      <c r="X58" s="225">
        <v>1.4514236559609599</v>
      </c>
      <c r="Y58" s="223">
        <v>1.4432883343953999</v>
      </c>
      <c r="Z58" s="225">
        <v>2.5493120423300701</v>
      </c>
      <c r="AA58" s="104"/>
      <c r="AB58" s="104"/>
      <c r="AC58" s="104"/>
      <c r="AD58" s="255"/>
    </row>
    <row r="59" spans="1:30" ht="13" customHeight="1" x14ac:dyDescent="0.25">
      <c r="A59" s="26" t="s">
        <v>438</v>
      </c>
      <c r="B59" s="184">
        <v>2</v>
      </c>
      <c r="C59" s="223">
        <v>30.2395997169053</v>
      </c>
      <c r="D59" s="225">
        <v>1.33610072447454</v>
      </c>
      <c r="E59" s="223">
        <v>32.292647264558802</v>
      </c>
      <c r="F59" s="225">
        <v>1.5502803934303899</v>
      </c>
      <c r="G59" s="223">
        <v>25.177545024522502</v>
      </c>
      <c r="H59" s="225">
        <v>2.0189176210473101</v>
      </c>
      <c r="I59" s="223">
        <v>-7.1151022400362098</v>
      </c>
      <c r="J59" s="225">
        <v>2.2957759307354801</v>
      </c>
      <c r="K59" s="223">
        <v>34.024232717568403</v>
      </c>
      <c r="L59" s="225">
        <v>2.9443433996119901</v>
      </c>
      <c r="M59" s="223">
        <v>29.163153518777602</v>
      </c>
      <c r="N59" s="225">
        <v>1.6438872030807901</v>
      </c>
      <c r="O59" s="223">
        <v>28.275246781032401</v>
      </c>
      <c r="P59" s="225">
        <v>5.5485900279965303</v>
      </c>
      <c r="Q59" s="223">
        <v>-5.7489859365359397</v>
      </c>
      <c r="R59" s="225">
        <v>6.2981260898265301</v>
      </c>
      <c r="S59" s="223">
        <v>33.871469510651899</v>
      </c>
      <c r="T59" s="225">
        <v>2.6831099541888799</v>
      </c>
      <c r="U59" s="223">
        <v>35.1328322388486</v>
      </c>
      <c r="V59" s="225">
        <v>2.7102030504486199</v>
      </c>
      <c r="W59" s="223">
        <v>25.608865744727201</v>
      </c>
      <c r="X59" s="225">
        <v>1.7639954353678</v>
      </c>
      <c r="Y59" s="223">
        <v>-8.2626037659246396</v>
      </c>
      <c r="Z59" s="225">
        <v>2.5799561552907999</v>
      </c>
      <c r="AA59" s="104"/>
      <c r="AB59" s="104"/>
      <c r="AC59" s="104"/>
      <c r="AD59" s="255"/>
    </row>
    <row r="60" spans="1:30" ht="13" customHeight="1" x14ac:dyDescent="0.25">
      <c r="A60" s="26" t="s">
        <v>439</v>
      </c>
      <c r="B60" s="184">
        <v>2</v>
      </c>
      <c r="C60" s="223">
        <v>28.951481424180901</v>
      </c>
      <c r="D60" s="225">
        <v>1.7182553705832699</v>
      </c>
      <c r="E60" s="223">
        <v>31.595366540714501</v>
      </c>
      <c r="F60" s="225">
        <v>2.5280561503281298</v>
      </c>
      <c r="G60" s="223">
        <v>24.486423382882499</v>
      </c>
      <c r="H60" s="225">
        <v>2.3646236231814899</v>
      </c>
      <c r="I60" s="223">
        <v>-7.1089431578320204</v>
      </c>
      <c r="J60" s="225">
        <v>3.5361612650839298</v>
      </c>
      <c r="K60" s="223">
        <v>38.2154147648993</v>
      </c>
      <c r="L60" s="225">
        <v>5.2213043572635698</v>
      </c>
      <c r="M60" s="223">
        <v>25.185582699656202</v>
      </c>
      <c r="N60" s="225">
        <v>2.00895372583514</v>
      </c>
      <c r="O60" s="223">
        <v>27.053129861829198</v>
      </c>
      <c r="P60" s="225">
        <v>4.10465337354767</v>
      </c>
      <c r="Q60" s="223">
        <v>-11.162284903070001</v>
      </c>
      <c r="R60" s="225">
        <v>6.2947697277275099</v>
      </c>
      <c r="S60" s="223">
        <v>24.316908150110201</v>
      </c>
      <c r="T60" s="225">
        <v>3.59105309301912</v>
      </c>
      <c r="U60" s="223">
        <v>35.2243359218633</v>
      </c>
      <c r="V60" s="225">
        <v>4.6500309149731098</v>
      </c>
      <c r="W60" s="223">
        <v>25.894442819493701</v>
      </c>
      <c r="X60" s="225">
        <v>2.33345118046336</v>
      </c>
      <c r="Y60" s="223">
        <v>1.57753466938343</v>
      </c>
      <c r="Z60" s="225">
        <v>4.725581946768</v>
      </c>
      <c r="AA60" s="104"/>
      <c r="AB60" s="104"/>
      <c r="AC60" s="104"/>
      <c r="AD60" s="255"/>
    </row>
    <row r="61" spans="1:30" ht="13" customHeight="1" x14ac:dyDescent="0.25">
      <c r="A61" s="26" t="s">
        <v>440</v>
      </c>
      <c r="B61" s="184">
        <v>2</v>
      </c>
      <c r="C61" s="223">
        <v>31.7278929239924</v>
      </c>
      <c r="D61" s="225">
        <v>1.20859086832608</v>
      </c>
      <c r="E61" s="223">
        <v>27.6312639302229</v>
      </c>
      <c r="F61" s="225">
        <v>1.37190025939117</v>
      </c>
      <c r="G61" s="223">
        <v>38.826408852219103</v>
      </c>
      <c r="H61" s="225">
        <v>1.8803283772726</v>
      </c>
      <c r="I61" s="223">
        <v>11.195144921996301</v>
      </c>
      <c r="J61" s="225">
        <v>2.1149228546830598</v>
      </c>
      <c r="K61" s="223">
        <v>24.4744496676328</v>
      </c>
      <c r="L61" s="225">
        <v>1.86858375108567</v>
      </c>
      <c r="M61" s="223">
        <v>32.5346621796701</v>
      </c>
      <c r="N61" s="225">
        <v>1.45821622590978</v>
      </c>
      <c r="O61" s="223">
        <v>36.923650524900097</v>
      </c>
      <c r="P61" s="225">
        <v>2.6162942391525599</v>
      </c>
      <c r="Q61" s="223">
        <v>12.4492008572673</v>
      </c>
      <c r="R61" s="225">
        <v>2.8408378952341402</v>
      </c>
      <c r="S61" s="223">
        <v>23.952592245345901</v>
      </c>
      <c r="T61" s="225">
        <v>1.58190670964161</v>
      </c>
      <c r="U61" s="223">
        <v>31.463056293417299</v>
      </c>
      <c r="V61" s="225">
        <v>2.4826765790650298</v>
      </c>
      <c r="W61" s="223">
        <v>35.4230129981147</v>
      </c>
      <c r="X61" s="225">
        <v>1.8364354363455999</v>
      </c>
      <c r="Y61" s="223">
        <v>11.4704207527687</v>
      </c>
      <c r="Z61" s="225">
        <v>2.2584113673255199</v>
      </c>
      <c r="AA61" s="104"/>
      <c r="AB61" s="104"/>
      <c r="AC61" s="104"/>
      <c r="AD61" s="255"/>
    </row>
    <row r="62" spans="1:30" ht="13" customHeight="1" x14ac:dyDescent="0.25">
      <c r="A62" s="26" t="s">
        <v>441</v>
      </c>
      <c r="B62" s="184">
        <v>2</v>
      </c>
      <c r="C62" s="223">
        <v>38.985843720680599</v>
      </c>
      <c r="D62" s="225">
        <v>1.0382131725349899</v>
      </c>
      <c r="E62" s="223">
        <v>39.354048639112598</v>
      </c>
      <c r="F62" s="225">
        <v>1.16431314398284</v>
      </c>
      <c r="G62" s="223">
        <v>38.142448137120603</v>
      </c>
      <c r="H62" s="225">
        <v>1.67983922557539</v>
      </c>
      <c r="I62" s="223">
        <v>-1.2116005019920499</v>
      </c>
      <c r="J62" s="225">
        <v>1.84244958781362</v>
      </c>
      <c r="K62" s="223">
        <v>33.093807944194801</v>
      </c>
      <c r="L62" s="225">
        <v>2.9676794941551901</v>
      </c>
      <c r="M62" s="223">
        <v>38.457719457045101</v>
      </c>
      <c r="N62" s="225">
        <v>1.0786533563151</v>
      </c>
      <c r="O62" s="223">
        <v>44.825110367462301</v>
      </c>
      <c r="P62" s="225">
        <v>2.8333394121338999</v>
      </c>
      <c r="Q62" s="223">
        <v>11.731302423267501</v>
      </c>
      <c r="R62" s="225">
        <v>4.1703868923203</v>
      </c>
      <c r="S62" s="223">
        <v>35.885534220942198</v>
      </c>
      <c r="T62" s="225">
        <v>3.0900567161717198</v>
      </c>
      <c r="U62" s="223">
        <v>40.232596773141502</v>
      </c>
      <c r="V62" s="225">
        <v>2.88648575990358</v>
      </c>
      <c r="W62" s="223">
        <v>38.991023351548897</v>
      </c>
      <c r="X62" s="225">
        <v>1.14543705570418</v>
      </c>
      <c r="Y62" s="223">
        <v>3.10548913060678</v>
      </c>
      <c r="Z62" s="225">
        <v>3.3467690995363801</v>
      </c>
      <c r="AA62" s="104"/>
      <c r="AB62" s="104"/>
      <c r="AC62" s="104"/>
      <c r="AD62" s="255"/>
    </row>
    <row r="63" spans="1:30" ht="13" customHeight="1" x14ac:dyDescent="0.25">
      <c r="A63" s="211" t="s">
        <v>442</v>
      </c>
      <c r="B63" s="185">
        <v>2</v>
      </c>
      <c r="C63" s="224">
        <v>41.628785476163699</v>
      </c>
      <c r="D63" s="226">
        <v>0.26341539852013401</v>
      </c>
      <c r="E63" s="224">
        <v>44.057141511472103</v>
      </c>
      <c r="F63" s="226">
        <v>0.31733783857931303</v>
      </c>
      <c r="G63" s="224">
        <v>35.089868462284798</v>
      </c>
      <c r="H63" s="226">
        <v>0.446217688453874</v>
      </c>
      <c r="I63" s="224">
        <v>-8.9672730491872592</v>
      </c>
      <c r="J63" s="226">
        <v>0.528256980140969</v>
      </c>
      <c r="K63" s="224">
        <v>43.276196730809303</v>
      </c>
      <c r="L63" s="226">
        <v>0.89974437390984596</v>
      </c>
      <c r="M63" s="224">
        <v>43.708908700086397</v>
      </c>
      <c r="N63" s="226">
        <v>0.35315163790349202</v>
      </c>
      <c r="O63" s="224">
        <v>37.167187097399797</v>
      </c>
      <c r="P63" s="226">
        <v>0.43986742591449102</v>
      </c>
      <c r="Q63" s="224">
        <v>-6.1090096334095501</v>
      </c>
      <c r="R63" s="226">
        <v>0.98430502018750798</v>
      </c>
      <c r="S63" s="224">
        <v>39.231597637140098</v>
      </c>
      <c r="T63" s="226">
        <v>0.61364438420999101</v>
      </c>
      <c r="U63" s="224">
        <v>44.3179876888045</v>
      </c>
      <c r="V63" s="226">
        <v>0.63325187046228304</v>
      </c>
      <c r="W63" s="224">
        <v>41.349265931323202</v>
      </c>
      <c r="X63" s="226">
        <v>0.31818239873152399</v>
      </c>
      <c r="Y63" s="224">
        <v>2.11766829418309</v>
      </c>
      <c r="Z63" s="226">
        <v>0.67215154344374695</v>
      </c>
      <c r="AA63" s="104"/>
      <c r="AB63" s="104"/>
      <c r="AC63" s="104"/>
      <c r="AD63" s="255"/>
    </row>
    <row r="64" spans="1:30" ht="13" customHeight="1" x14ac:dyDescent="0.25">
      <c r="A64" s="212" t="s">
        <v>443</v>
      </c>
      <c r="B64" s="186">
        <v>2</v>
      </c>
      <c r="C64" s="245">
        <v>43.788356873568603</v>
      </c>
      <c r="D64" s="248">
        <v>0.42707008448817702</v>
      </c>
      <c r="E64" s="245">
        <v>46.891884051920101</v>
      </c>
      <c r="F64" s="248">
        <v>0.47701900109338002</v>
      </c>
      <c r="G64" s="245">
        <v>35.428463831588502</v>
      </c>
      <c r="H64" s="248">
        <v>0.72521166637814405</v>
      </c>
      <c r="I64" s="245">
        <v>-11.463420220331599</v>
      </c>
      <c r="J64" s="248">
        <v>0.81858779736068299</v>
      </c>
      <c r="K64" s="245">
        <v>46.255976243385497</v>
      </c>
      <c r="L64" s="248">
        <v>1.7352960812703799</v>
      </c>
      <c r="M64" s="245">
        <v>45.463940368872301</v>
      </c>
      <c r="N64" s="248">
        <v>0.56685737286590399</v>
      </c>
      <c r="O64" s="245">
        <v>41.255816715565999</v>
      </c>
      <c r="P64" s="248">
        <v>0.64782143764709599</v>
      </c>
      <c r="Q64" s="245">
        <v>-5.0001595278195596</v>
      </c>
      <c r="R64" s="248">
        <v>1.83403032900466</v>
      </c>
      <c r="S64" s="245">
        <v>40.768825197840798</v>
      </c>
      <c r="T64" s="248">
        <v>0.99547640944758597</v>
      </c>
      <c r="U64" s="245">
        <v>44.954714849939997</v>
      </c>
      <c r="V64" s="248">
        <v>1.00074503379371</v>
      </c>
      <c r="W64" s="245">
        <v>44.187952660083603</v>
      </c>
      <c r="X64" s="248">
        <v>0.494952978850072</v>
      </c>
      <c r="Y64" s="245">
        <v>3.4191274622427401</v>
      </c>
      <c r="Z64" s="248">
        <v>1.1142517794390301</v>
      </c>
      <c r="AA64" s="104"/>
      <c r="AB64" s="104"/>
      <c r="AC64" s="104"/>
      <c r="AD64" s="255"/>
    </row>
    <row r="65" spans="1:30" ht="13" customHeight="1" x14ac:dyDescent="0.25">
      <c r="A65" s="213" t="s">
        <v>444</v>
      </c>
      <c r="B65" s="187">
        <v>2</v>
      </c>
      <c r="C65" s="246">
        <v>37.882826466288101</v>
      </c>
      <c r="D65" s="249">
        <v>0.18823005094297601</v>
      </c>
      <c r="E65" s="246">
        <v>39.522335917030198</v>
      </c>
      <c r="F65" s="249">
        <v>0.227252460984083</v>
      </c>
      <c r="G65" s="246">
        <v>33.402937981100997</v>
      </c>
      <c r="H65" s="249">
        <v>0.321922679635048</v>
      </c>
      <c r="I65" s="246">
        <v>-6.1193979359292197</v>
      </c>
      <c r="J65" s="249">
        <v>0.38226130223570398</v>
      </c>
      <c r="K65" s="246">
        <v>39.266636734030399</v>
      </c>
      <c r="L65" s="249">
        <v>0.623370252898241</v>
      </c>
      <c r="M65" s="246">
        <v>39.083014745749701</v>
      </c>
      <c r="N65" s="249">
        <v>0.248581079068523</v>
      </c>
      <c r="O65" s="246">
        <v>34.937827132723598</v>
      </c>
      <c r="P65" s="249">
        <v>0.34421178203501901</v>
      </c>
      <c r="Q65" s="246">
        <v>-4.3288096013067996</v>
      </c>
      <c r="R65" s="249">
        <v>0.70238586191429997</v>
      </c>
      <c r="S65" s="246">
        <v>35.938076925061601</v>
      </c>
      <c r="T65" s="249">
        <v>0.42989993973783203</v>
      </c>
      <c r="U65" s="246">
        <v>39.736112847713997</v>
      </c>
      <c r="V65" s="249">
        <v>0.45726181712313402</v>
      </c>
      <c r="W65" s="246">
        <v>37.689757423736197</v>
      </c>
      <c r="X65" s="249">
        <v>0.232454385635182</v>
      </c>
      <c r="Y65" s="246">
        <v>1.7516804986746199</v>
      </c>
      <c r="Z65" s="249">
        <v>0.47707380929950899</v>
      </c>
      <c r="AA65" s="104"/>
      <c r="AB65" s="104"/>
      <c r="AC65" s="104"/>
      <c r="AD65" s="255"/>
    </row>
    <row r="66" spans="1:30" ht="13" customHeight="1" x14ac:dyDescent="0.25">
      <c r="A66" s="26" t="s">
        <v>445</v>
      </c>
      <c r="B66" s="184">
        <v>2</v>
      </c>
      <c r="C66" s="223">
        <v>35.279953020916899</v>
      </c>
      <c r="D66" s="225">
        <v>2.3210112897600501</v>
      </c>
      <c r="E66" s="223">
        <v>39.225150521577902</v>
      </c>
      <c r="F66" s="225">
        <v>2.7853089813586598</v>
      </c>
      <c r="G66" s="223">
        <v>28.9402098283161</v>
      </c>
      <c r="H66" s="225">
        <v>3.5496959632121001</v>
      </c>
      <c r="I66" s="223">
        <v>-10.284940693261801</v>
      </c>
      <c r="J66" s="225">
        <v>4.1060733623359598</v>
      </c>
      <c r="K66" s="223">
        <v>40.211249641917199</v>
      </c>
      <c r="L66" s="225">
        <v>5.2770568517046899</v>
      </c>
      <c r="M66" s="223">
        <v>34.168590557141997</v>
      </c>
      <c r="N66" s="225">
        <v>3.2042489663923202</v>
      </c>
      <c r="O66" s="223">
        <v>30.473062682214</v>
      </c>
      <c r="P66" s="225">
        <v>5.1293240819819204</v>
      </c>
      <c r="Q66" s="223">
        <v>-9.7381869597032296</v>
      </c>
      <c r="R66" s="225">
        <v>7.8090540220645002</v>
      </c>
      <c r="S66" s="223">
        <v>37.163377367171499</v>
      </c>
      <c r="T66" s="225">
        <v>4.1671334327187202</v>
      </c>
      <c r="U66" s="223">
        <v>38.483129994705401</v>
      </c>
      <c r="V66" s="225">
        <v>5.7141259447725403</v>
      </c>
      <c r="W66" s="223">
        <v>32.135982866088497</v>
      </c>
      <c r="X66" s="225">
        <v>3.07708064810552</v>
      </c>
      <c r="Y66" s="223">
        <v>-5.0273945010829397</v>
      </c>
      <c r="Z66" s="225">
        <v>4.8798551198912099</v>
      </c>
      <c r="AA66" s="104"/>
      <c r="AB66" s="104"/>
      <c r="AC66" s="104"/>
      <c r="AD66" s="255"/>
    </row>
    <row r="67" spans="1:30" ht="13" customHeight="1" x14ac:dyDescent="0.25">
      <c r="A67" s="26" t="s">
        <v>446</v>
      </c>
      <c r="B67" s="184">
        <v>2</v>
      </c>
      <c r="C67" s="223">
        <v>30.169939877847199</v>
      </c>
      <c r="D67" s="225">
        <v>1.86398595898237</v>
      </c>
      <c r="E67" s="223">
        <v>33.295616489430103</v>
      </c>
      <c r="F67" s="225">
        <v>3.24216207787022</v>
      </c>
      <c r="G67" s="223">
        <v>26.110853829416602</v>
      </c>
      <c r="H67" s="225">
        <v>2.7695028492232501</v>
      </c>
      <c r="I67" s="223">
        <v>-7.1847626600134404</v>
      </c>
      <c r="J67" s="225">
        <v>4.78079432825119</v>
      </c>
      <c r="K67" s="223">
        <v>43.048115435631701</v>
      </c>
      <c r="L67" s="225">
        <v>4.5064932616176696</v>
      </c>
      <c r="M67" s="223">
        <v>32.5905270362667</v>
      </c>
      <c r="N67" s="225">
        <v>2.6556606045108699</v>
      </c>
      <c r="O67" s="223">
        <v>18.921434917321001</v>
      </c>
      <c r="P67" s="225">
        <v>3.19295456314538</v>
      </c>
      <c r="Q67" s="223">
        <v>-24.1266805183107</v>
      </c>
      <c r="R67" s="225">
        <v>5.87474542590419</v>
      </c>
      <c r="S67" s="223">
        <v>30.105825614642299</v>
      </c>
      <c r="T67" s="225">
        <v>3.8367099296742899</v>
      </c>
      <c r="U67" s="223">
        <v>34.386468891136801</v>
      </c>
      <c r="V67" s="225">
        <v>5.4594468212274103</v>
      </c>
      <c r="W67" s="223">
        <v>28.123512712605098</v>
      </c>
      <c r="X67" s="225">
        <v>2.4817199415912099</v>
      </c>
      <c r="Y67" s="223">
        <v>-1.9823129020372099</v>
      </c>
      <c r="Z67" s="225">
        <v>4.3790104642927004</v>
      </c>
      <c r="AA67" s="104"/>
      <c r="AB67" s="104"/>
      <c r="AC67" s="104"/>
      <c r="AD67" s="255"/>
    </row>
    <row r="68" spans="1:30" ht="13" customHeight="1" x14ac:dyDescent="0.25">
      <c r="A68" s="26" t="s">
        <v>447</v>
      </c>
      <c r="B68" s="184">
        <v>2</v>
      </c>
      <c r="C68" s="223">
        <v>34.168540467944098</v>
      </c>
      <c r="D68" s="225">
        <v>2.1492139449278298</v>
      </c>
      <c r="E68" s="223">
        <v>37.025283050102502</v>
      </c>
      <c r="F68" s="225">
        <v>2.5534523566374498</v>
      </c>
      <c r="G68" s="223">
        <v>28.320636915636399</v>
      </c>
      <c r="H68" s="225">
        <v>3.4865194900010801</v>
      </c>
      <c r="I68" s="223">
        <v>-8.7046461344661505</v>
      </c>
      <c r="J68" s="225">
        <v>4.0603471621409</v>
      </c>
      <c r="K68" s="223">
        <v>38.6368823531134</v>
      </c>
      <c r="L68" s="225">
        <v>5.2093716628769702</v>
      </c>
      <c r="M68" s="223">
        <v>36.782056577717</v>
      </c>
      <c r="N68" s="225">
        <v>3.35476829263136</v>
      </c>
      <c r="O68" s="223">
        <v>30.114353454988802</v>
      </c>
      <c r="P68" s="225">
        <v>3.3222996252769201</v>
      </c>
      <c r="Q68" s="223">
        <v>-8.5225288981246301</v>
      </c>
      <c r="R68" s="225">
        <v>6.8822208835709304</v>
      </c>
      <c r="S68" s="223">
        <v>31.2160900877101</v>
      </c>
      <c r="T68" s="225">
        <v>3.6175006024745602</v>
      </c>
      <c r="U68" s="223">
        <v>38.598679960582203</v>
      </c>
      <c r="V68" s="225">
        <v>5.52915346036289</v>
      </c>
      <c r="W68" s="223">
        <v>35.2004142455717</v>
      </c>
      <c r="X68" s="225">
        <v>2.6194003579902101</v>
      </c>
      <c r="Y68" s="223">
        <v>3.98432415786155</v>
      </c>
      <c r="Z68" s="225">
        <v>4.3763940568743003</v>
      </c>
      <c r="AA68" s="104"/>
      <c r="AB68" s="104"/>
      <c r="AC68" s="104"/>
      <c r="AD68" s="255"/>
    </row>
    <row r="69" spans="1:30" ht="13" customHeight="1" x14ac:dyDescent="0.25">
      <c r="A69" s="27" t="s">
        <v>448</v>
      </c>
      <c r="B69" s="200">
        <v>2</v>
      </c>
      <c r="C69" s="233">
        <v>47.566916309811504</v>
      </c>
      <c r="D69" s="234">
        <v>1.9735995472419601</v>
      </c>
      <c r="E69" s="233">
        <v>51.435896844020903</v>
      </c>
      <c r="F69" s="234">
        <v>2.5866327232474502</v>
      </c>
      <c r="G69" s="233">
        <v>41.166995517548798</v>
      </c>
      <c r="H69" s="234">
        <v>3.5337870952307302</v>
      </c>
      <c r="I69" s="233">
        <v>-10.268901326472101</v>
      </c>
      <c r="J69" s="234">
        <v>4.4934370806241501</v>
      </c>
      <c r="K69" s="233">
        <v>50.886445426939098</v>
      </c>
      <c r="L69" s="234">
        <v>5.2161479582792598</v>
      </c>
      <c r="M69" s="233">
        <v>55.499866370489897</v>
      </c>
      <c r="N69" s="234">
        <v>2.7672377161165</v>
      </c>
      <c r="O69" s="233">
        <v>29.365966000643802</v>
      </c>
      <c r="P69" s="234">
        <v>3.10851459362559</v>
      </c>
      <c r="Q69" s="233">
        <v>-21.520479426295399</v>
      </c>
      <c r="R69" s="234">
        <v>6.1493365987031696</v>
      </c>
      <c r="S69" s="233">
        <v>47.424409255668003</v>
      </c>
      <c r="T69" s="234">
        <v>4.3897916527012297</v>
      </c>
      <c r="U69" s="233">
        <v>63.415321034681497</v>
      </c>
      <c r="V69" s="234">
        <v>3.7354501315288702</v>
      </c>
      <c r="W69" s="233">
        <v>42.295238018385099</v>
      </c>
      <c r="X69" s="234">
        <v>2.63609795015496</v>
      </c>
      <c r="Y69" s="233">
        <v>-5.1291712372829901</v>
      </c>
      <c r="Z69" s="234">
        <v>5.0499681216316299</v>
      </c>
      <c r="AA69" s="251"/>
      <c r="AB69" s="251"/>
      <c r="AC69" s="251"/>
      <c r="AD69" s="256"/>
    </row>
    <row r="70" spans="1:30" ht="13" customHeight="1" x14ac:dyDescent="0.25">
      <c r="A70" s="26"/>
      <c r="B70" s="188"/>
      <c r="C70" s="223" t="s">
        <v>800</v>
      </c>
      <c r="D70" s="225" t="s">
        <v>801</v>
      </c>
      <c r="E70" s="223" t="s">
        <v>2416</v>
      </c>
      <c r="F70" s="225" t="s">
        <v>2417</v>
      </c>
      <c r="G70" s="223" t="s">
        <v>2418</v>
      </c>
      <c r="H70" s="225" t="s">
        <v>2419</v>
      </c>
      <c r="I70" s="223" t="s">
        <v>2420</v>
      </c>
      <c r="J70" s="225" t="s">
        <v>2421</v>
      </c>
      <c r="K70" s="223" t="s">
        <v>2422</v>
      </c>
      <c r="L70" s="225" t="s">
        <v>2423</v>
      </c>
      <c r="M70" s="223" t="s">
        <v>2424</v>
      </c>
      <c r="N70" s="225" t="s">
        <v>2425</v>
      </c>
      <c r="O70" s="223" t="s">
        <v>2426</v>
      </c>
      <c r="P70" s="225" t="s">
        <v>2427</v>
      </c>
      <c r="Q70" s="223" t="s">
        <v>2428</v>
      </c>
      <c r="R70" s="225" t="s">
        <v>2429</v>
      </c>
      <c r="S70" s="223" t="s">
        <v>1399</v>
      </c>
      <c r="T70" s="225" t="s">
        <v>1400</v>
      </c>
      <c r="U70" s="223" t="s">
        <v>1401</v>
      </c>
      <c r="V70" s="225" t="s">
        <v>1402</v>
      </c>
      <c r="W70" s="223" t="s">
        <v>1403</v>
      </c>
      <c r="X70" s="225" t="s">
        <v>1404</v>
      </c>
      <c r="Y70" s="223" t="s">
        <v>1405</v>
      </c>
      <c r="Z70" s="225" t="s">
        <v>1406</v>
      </c>
      <c r="AA70" s="223" t="s">
        <v>1477</v>
      </c>
      <c r="AB70" s="225" t="s">
        <v>1478</v>
      </c>
      <c r="AC70" s="104" t="s">
        <v>1509</v>
      </c>
      <c r="AD70" s="255" t="s">
        <v>1510</v>
      </c>
    </row>
    <row r="71" spans="1:30" ht="13" customHeight="1" x14ac:dyDescent="0.25">
      <c r="A71" s="26" t="s">
        <v>392</v>
      </c>
      <c r="B71" s="188">
        <v>1</v>
      </c>
      <c r="C71" s="223">
        <v>47.7362950164203</v>
      </c>
      <c r="D71" s="225">
        <v>1.6745343650695199</v>
      </c>
      <c r="E71" s="223">
        <v>48.5217346848356</v>
      </c>
      <c r="F71" s="225">
        <v>1.87475137334174</v>
      </c>
      <c r="G71" s="223">
        <v>43.9748426299548</v>
      </c>
      <c r="H71" s="225">
        <v>2.9906973729533899</v>
      </c>
      <c r="I71" s="223">
        <v>-4.5468920548807397</v>
      </c>
      <c r="J71" s="225">
        <v>3.4092304017771</v>
      </c>
      <c r="K71" s="223">
        <v>56.496575654455</v>
      </c>
      <c r="L71" s="225">
        <v>3.4511182947678201</v>
      </c>
      <c r="M71" s="223">
        <v>47.678713520246802</v>
      </c>
      <c r="N71" s="225">
        <v>2.2276124563647102</v>
      </c>
      <c r="O71" s="223">
        <v>40.348032896846803</v>
      </c>
      <c r="P71" s="225">
        <v>2.8095985068909202</v>
      </c>
      <c r="Q71" s="223">
        <v>-16.148542757608201</v>
      </c>
      <c r="R71" s="225">
        <v>4.1172368113295699</v>
      </c>
      <c r="S71" s="223">
        <v>50.062881706482003</v>
      </c>
      <c r="T71" s="225">
        <v>3.4750623380447299</v>
      </c>
      <c r="U71" s="223">
        <v>55.855863353144898</v>
      </c>
      <c r="V71" s="225">
        <v>2.6312232944609701</v>
      </c>
      <c r="W71" s="223">
        <v>43.7031439428726</v>
      </c>
      <c r="X71" s="225">
        <v>2.0160605589667502</v>
      </c>
      <c r="Y71" s="223">
        <v>-6.3597377636094397</v>
      </c>
      <c r="Z71" s="225">
        <v>3.6143316459856201</v>
      </c>
      <c r="AA71" s="223">
        <v>12.643799382142801</v>
      </c>
      <c r="AB71" s="225">
        <v>2.1970286429476098</v>
      </c>
      <c r="AC71" s="104"/>
      <c r="AD71" s="255"/>
    </row>
    <row r="72" spans="1:30" ht="13" customHeight="1" x14ac:dyDescent="0.25">
      <c r="A72" s="26" t="s">
        <v>396</v>
      </c>
      <c r="B72" s="188">
        <v>1</v>
      </c>
      <c r="C72" s="223">
        <v>55.551646301705503</v>
      </c>
      <c r="D72" s="225">
        <v>1.02330586358286</v>
      </c>
      <c r="E72" s="223">
        <v>58.048724643020002</v>
      </c>
      <c r="F72" s="225">
        <v>1.0801890771338301</v>
      </c>
      <c r="G72" s="223">
        <v>39.503841474672399</v>
      </c>
      <c r="H72" s="225">
        <v>2.7439843610154</v>
      </c>
      <c r="I72" s="223">
        <v>-18.544883168347599</v>
      </c>
      <c r="J72" s="225">
        <v>2.9539733471869898</v>
      </c>
      <c r="K72" s="223">
        <v>59.8461022574635</v>
      </c>
      <c r="L72" s="225">
        <v>2.4177732245593302</v>
      </c>
      <c r="M72" s="223">
        <v>57.666661420822699</v>
      </c>
      <c r="N72" s="225">
        <v>1.4244761293452199</v>
      </c>
      <c r="O72" s="223">
        <v>46.516737831000498</v>
      </c>
      <c r="P72" s="225">
        <v>2.0080678596655099</v>
      </c>
      <c r="Q72" s="223">
        <v>-13.329364426463</v>
      </c>
      <c r="R72" s="225">
        <v>3.16172922670872</v>
      </c>
      <c r="S72" s="223">
        <v>57.273843390787199</v>
      </c>
      <c r="T72" s="225">
        <v>2.2789173284964499</v>
      </c>
      <c r="U72" s="223">
        <v>58.294214009599003</v>
      </c>
      <c r="V72" s="225">
        <v>2.4932971751886299</v>
      </c>
      <c r="W72" s="223">
        <v>54.4181509014714</v>
      </c>
      <c r="X72" s="225">
        <v>1.3066193234597001</v>
      </c>
      <c r="Y72" s="223">
        <v>-2.8556924893158402</v>
      </c>
      <c r="Z72" s="225">
        <v>2.6396707653943299</v>
      </c>
      <c r="AA72" s="223">
        <v>11.3764062035458</v>
      </c>
      <c r="AB72" s="225">
        <v>1.4551980903477799</v>
      </c>
      <c r="AC72" s="104"/>
      <c r="AD72" s="255"/>
    </row>
    <row r="73" spans="1:30" ht="13" customHeight="1" x14ac:dyDescent="0.25">
      <c r="A73" s="210" t="s">
        <v>398</v>
      </c>
      <c r="B73" s="188">
        <v>1</v>
      </c>
      <c r="C73" s="223">
        <v>49.868834774036699</v>
      </c>
      <c r="D73" s="225">
        <v>1.5254791902154801</v>
      </c>
      <c r="E73" s="223">
        <v>51.744483066658098</v>
      </c>
      <c r="F73" s="225">
        <v>1.5140337961322901</v>
      </c>
      <c r="G73" s="223">
        <v>37.931852998840697</v>
      </c>
      <c r="H73" s="225">
        <v>3.81663695352698</v>
      </c>
      <c r="I73" s="223">
        <v>-13.812630067817301</v>
      </c>
      <c r="J73" s="225">
        <v>3.7677344433853301</v>
      </c>
      <c r="K73" s="223">
        <v>58.393606879398597</v>
      </c>
      <c r="L73" s="225">
        <v>3.0321960411403199</v>
      </c>
      <c r="M73" s="223">
        <v>50.281467761990697</v>
      </c>
      <c r="N73" s="225">
        <v>1.8971428925520399</v>
      </c>
      <c r="O73" s="223">
        <v>42.578225160788698</v>
      </c>
      <c r="P73" s="225">
        <v>2.8922968388905002</v>
      </c>
      <c r="Q73" s="223">
        <v>-15.815381718609901</v>
      </c>
      <c r="R73" s="225">
        <v>3.8766425777754301</v>
      </c>
      <c r="S73" s="223">
        <v>55.955059328317603</v>
      </c>
      <c r="T73" s="225">
        <v>3.5405759013076201</v>
      </c>
      <c r="U73" s="223">
        <v>53.987292950988603</v>
      </c>
      <c r="V73" s="225">
        <v>3.8123111137766599</v>
      </c>
      <c r="W73" s="223">
        <v>47.333555872602503</v>
      </c>
      <c r="X73" s="225">
        <v>1.7937562511206799</v>
      </c>
      <c r="Y73" s="223">
        <v>-8.6215034557151107</v>
      </c>
      <c r="Z73" s="225">
        <v>3.8537219322746701</v>
      </c>
      <c r="AA73" s="223">
        <v>13.2415431299603</v>
      </c>
      <c r="AB73" s="225">
        <v>2.1922319542054201</v>
      </c>
      <c r="AC73" s="104"/>
      <c r="AD73" s="255"/>
    </row>
    <row r="74" spans="1:30" ht="13" customHeight="1" x14ac:dyDescent="0.25">
      <c r="A74" s="26" t="s">
        <v>399</v>
      </c>
      <c r="B74" s="188">
        <v>1</v>
      </c>
      <c r="C74" s="223">
        <v>50.210518317823599</v>
      </c>
      <c r="D74" s="225">
        <v>1.7151426913316099</v>
      </c>
      <c r="E74" s="223">
        <v>51.543677480587199</v>
      </c>
      <c r="F74" s="225">
        <v>1.68315673037122</v>
      </c>
      <c r="G74" s="223">
        <v>40.076279408996498</v>
      </c>
      <c r="H74" s="225">
        <v>4.0568278599691396</v>
      </c>
      <c r="I74" s="223">
        <v>-11.4673980715908</v>
      </c>
      <c r="J74" s="225">
        <v>3.8683783675643699</v>
      </c>
      <c r="K74" s="223">
        <v>52.224291827811903</v>
      </c>
      <c r="L74" s="225">
        <v>5.5818080405208796</v>
      </c>
      <c r="M74" s="223">
        <v>49.586165617359299</v>
      </c>
      <c r="N74" s="225">
        <v>1.9402713146837001</v>
      </c>
      <c r="O74" s="223">
        <v>50.250717886840803</v>
      </c>
      <c r="P74" s="225">
        <v>2.9514389995249202</v>
      </c>
      <c r="Q74" s="223">
        <v>-1.97357394097107</v>
      </c>
      <c r="R74" s="225">
        <v>6.2587873089486799</v>
      </c>
      <c r="S74" s="223">
        <v>45.582064287933598</v>
      </c>
      <c r="T74" s="225">
        <v>3.44646121653907</v>
      </c>
      <c r="U74" s="223">
        <v>48.664411806331401</v>
      </c>
      <c r="V74" s="225">
        <v>3.69992725259254</v>
      </c>
      <c r="W74" s="223">
        <v>51.552227060540297</v>
      </c>
      <c r="X74" s="225">
        <v>2.2846804716340299</v>
      </c>
      <c r="Y74" s="223">
        <v>5.9701627726066802</v>
      </c>
      <c r="Z74" s="225">
        <v>4.1786352026858697</v>
      </c>
      <c r="AA74" s="223">
        <v>3.0525326610712402</v>
      </c>
      <c r="AB74" s="225">
        <v>2.3424119072576</v>
      </c>
      <c r="AC74" s="104"/>
      <c r="AD74" s="255"/>
    </row>
    <row r="75" spans="1:30" ht="13" customHeight="1" x14ac:dyDescent="0.25">
      <c r="A75" s="26" t="s">
        <v>410</v>
      </c>
      <c r="B75" s="188">
        <v>1</v>
      </c>
      <c r="C75" s="223">
        <v>54.503837812528403</v>
      </c>
      <c r="D75" s="225">
        <v>1.51131531172394</v>
      </c>
      <c r="E75" s="223">
        <v>56.035560871784099</v>
      </c>
      <c r="F75" s="225">
        <v>1.55345248426992</v>
      </c>
      <c r="G75" s="223">
        <v>43.221639954929003</v>
      </c>
      <c r="H75" s="225">
        <v>4.7520016801493199</v>
      </c>
      <c r="I75" s="223">
        <v>-12.8139209168551</v>
      </c>
      <c r="J75" s="225">
        <v>4.9004629522224796</v>
      </c>
      <c r="K75" s="223">
        <v>64.045233086755502</v>
      </c>
      <c r="L75" s="225">
        <v>5.2187667332854799</v>
      </c>
      <c r="M75" s="223">
        <v>56.160110115331797</v>
      </c>
      <c r="N75" s="225">
        <v>1.9735084163702099</v>
      </c>
      <c r="O75" s="223">
        <v>48.343713264789699</v>
      </c>
      <c r="P75" s="225">
        <v>2.6666867433155899</v>
      </c>
      <c r="Q75" s="223">
        <v>-15.7015198219658</v>
      </c>
      <c r="R75" s="225">
        <v>6.1542714293291896</v>
      </c>
      <c r="S75" s="223">
        <v>55.3073940583945</v>
      </c>
      <c r="T75" s="225">
        <v>3.8920185779543401</v>
      </c>
      <c r="U75" s="223">
        <v>53.693774064400301</v>
      </c>
      <c r="V75" s="225">
        <v>3.5705031969463401</v>
      </c>
      <c r="W75" s="223">
        <v>54.5834765696586</v>
      </c>
      <c r="X75" s="225">
        <v>1.9678130771229001</v>
      </c>
      <c r="Y75" s="223">
        <v>-0.72391748873583595</v>
      </c>
      <c r="Z75" s="225">
        <v>4.4108779588234404</v>
      </c>
      <c r="AA75" s="223">
        <v>5.8131583123754904</v>
      </c>
      <c r="AB75" s="225">
        <v>2.1267688842999699</v>
      </c>
      <c r="AC75" s="104"/>
      <c r="AD75" s="255"/>
    </row>
    <row r="76" spans="1:30" ht="13" customHeight="1" x14ac:dyDescent="0.25">
      <c r="A76" s="26" t="s">
        <v>415</v>
      </c>
      <c r="B76" s="188">
        <v>1</v>
      </c>
      <c r="C76" s="223">
        <v>58.667535725419803</v>
      </c>
      <c r="D76" s="225">
        <v>1.1925422880435299</v>
      </c>
      <c r="E76" s="223">
        <v>59.6874829942251</v>
      </c>
      <c r="F76" s="225">
        <v>1.37259302958379</v>
      </c>
      <c r="G76" s="223">
        <v>56.891577904706097</v>
      </c>
      <c r="H76" s="225">
        <v>2.0183258171853802</v>
      </c>
      <c r="I76" s="223">
        <v>-2.7959050895190698</v>
      </c>
      <c r="J76" s="225">
        <v>2.3599668833268201</v>
      </c>
      <c r="K76" s="223">
        <v>66.212095071376893</v>
      </c>
      <c r="L76" s="225">
        <v>2.5402598841897102</v>
      </c>
      <c r="M76" s="223">
        <v>63.192988918851199</v>
      </c>
      <c r="N76" s="225">
        <v>1.8951209905922299</v>
      </c>
      <c r="O76" s="223">
        <v>47.149028146786797</v>
      </c>
      <c r="P76" s="225">
        <v>1.98420717612195</v>
      </c>
      <c r="Q76" s="223">
        <v>-19.0630669245901</v>
      </c>
      <c r="R76" s="225">
        <v>3.39291319216448</v>
      </c>
      <c r="S76" s="223">
        <v>62.615755096834597</v>
      </c>
      <c r="T76" s="225">
        <v>2.6455772418093599</v>
      </c>
      <c r="U76" s="223">
        <v>62.002095437981602</v>
      </c>
      <c r="V76" s="225">
        <v>2.8827637951067202</v>
      </c>
      <c r="W76" s="223">
        <v>56.2840109150209</v>
      </c>
      <c r="X76" s="225">
        <v>1.34540340433224</v>
      </c>
      <c r="Y76" s="223">
        <v>-6.3317441818137503</v>
      </c>
      <c r="Z76" s="225">
        <v>2.9287157738392899</v>
      </c>
      <c r="AA76" s="223">
        <v>2.2669825804419199</v>
      </c>
      <c r="AB76" s="225">
        <v>1.704449816781</v>
      </c>
      <c r="AC76" s="104"/>
      <c r="AD76" s="255"/>
    </row>
    <row r="77" spans="1:30" ht="13" customHeight="1" x14ac:dyDescent="0.25">
      <c r="A77" s="26" t="s">
        <v>417</v>
      </c>
      <c r="B77" s="188">
        <v>1</v>
      </c>
      <c r="C77" s="223">
        <v>69.076143480527307</v>
      </c>
      <c r="D77" s="225">
        <v>1.19177015757275</v>
      </c>
      <c r="E77" s="223">
        <v>72.078306035911694</v>
      </c>
      <c r="F77" s="225">
        <v>1.2698934053091699</v>
      </c>
      <c r="G77" s="223">
        <v>59.4597924292258</v>
      </c>
      <c r="H77" s="225">
        <v>2.6776501672561901</v>
      </c>
      <c r="I77" s="223">
        <v>-12.618513606685999</v>
      </c>
      <c r="J77" s="225">
        <v>2.9045003604416699</v>
      </c>
      <c r="K77" s="223">
        <v>69.802784069612599</v>
      </c>
      <c r="L77" s="225">
        <v>3.3771347369061302</v>
      </c>
      <c r="M77" s="223">
        <v>72.884729841796897</v>
      </c>
      <c r="N77" s="225">
        <v>1.5560627309925701</v>
      </c>
      <c r="O77" s="223">
        <v>59.777738744109598</v>
      </c>
      <c r="P77" s="225">
        <v>2.7763470316557699</v>
      </c>
      <c r="Q77" s="223">
        <v>-10.0250453255031</v>
      </c>
      <c r="R77" s="225">
        <v>4.84461225106166</v>
      </c>
      <c r="S77" s="223">
        <v>66.177464425255494</v>
      </c>
      <c r="T77" s="225">
        <v>3.5965593670096401</v>
      </c>
      <c r="U77" s="223">
        <v>79.738774895138306</v>
      </c>
      <c r="V77" s="225">
        <v>2.5683867348119902</v>
      </c>
      <c r="W77" s="223">
        <v>67.531904403880802</v>
      </c>
      <c r="X77" s="225">
        <v>1.59023699635284</v>
      </c>
      <c r="Y77" s="223">
        <v>1.35443997862536</v>
      </c>
      <c r="Z77" s="225">
        <v>4.1633450652409101</v>
      </c>
      <c r="AA77" s="223">
        <v>12.1718099603456</v>
      </c>
      <c r="AB77" s="225">
        <v>1.67626971052211</v>
      </c>
      <c r="AC77" s="104"/>
      <c r="AD77" s="255"/>
    </row>
    <row r="78" spans="1:30" ht="13" customHeight="1" x14ac:dyDescent="0.25">
      <c r="A78" s="26" t="s">
        <v>423</v>
      </c>
      <c r="B78" s="188">
        <v>1</v>
      </c>
      <c r="C78" s="223">
        <v>24.661362070582602</v>
      </c>
      <c r="D78" s="225">
        <v>1.1523347329074201</v>
      </c>
      <c r="E78" s="223">
        <v>25.697631266757298</v>
      </c>
      <c r="F78" s="225">
        <v>1.3537305980954</v>
      </c>
      <c r="G78" s="223">
        <v>22.9987035390653</v>
      </c>
      <c r="H78" s="225">
        <v>1.76302092841392</v>
      </c>
      <c r="I78" s="223">
        <v>-2.6989277276919701</v>
      </c>
      <c r="J78" s="225">
        <v>2.02683264061322</v>
      </c>
      <c r="K78" s="223">
        <v>18.209961090055899</v>
      </c>
      <c r="L78" s="225">
        <v>2.4459057596710099</v>
      </c>
      <c r="M78" s="223">
        <v>24.115623058671101</v>
      </c>
      <c r="N78" s="225">
        <v>1.51354300485197</v>
      </c>
      <c r="O78" s="223">
        <v>32.677206298315802</v>
      </c>
      <c r="P78" s="225">
        <v>2.38889547918187</v>
      </c>
      <c r="Q78" s="223">
        <v>14.4672452082599</v>
      </c>
      <c r="R78" s="225">
        <v>3.2705782704314101</v>
      </c>
      <c r="S78" s="223">
        <v>20.199808351184899</v>
      </c>
      <c r="T78" s="225">
        <v>1.88211578126275</v>
      </c>
      <c r="U78" s="223">
        <v>22.377866443555099</v>
      </c>
      <c r="V78" s="225">
        <v>2.07857586505355</v>
      </c>
      <c r="W78" s="223">
        <v>28.7056175346701</v>
      </c>
      <c r="X78" s="225">
        <v>1.9918537596593</v>
      </c>
      <c r="Y78" s="223">
        <v>8.50580918348526</v>
      </c>
      <c r="Z78" s="225">
        <v>2.73306843226423</v>
      </c>
      <c r="AA78" s="223">
        <v>5.3951105397108501</v>
      </c>
      <c r="AB78" s="225">
        <v>1.7123786428863601</v>
      </c>
      <c r="AC78" s="104"/>
      <c r="AD78" s="255"/>
    </row>
    <row r="79" spans="1:30" ht="13" customHeight="1" x14ac:dyDescent="0.25">
      <c r="A79" s="26" t="s">
        <v>428</v>
      </c>
      <c r="B79" s="188">
        <v>1</v>
      </c>
      <c r="C79" s="223">
        <v>40.5042997455867</v>
      </c>
      <c r="D79" s="225">
        <v>1.4078175511114699</v>
      </c>
      <c r="E79" s="223">
        <v>41.928568860658899</v>
      </c>
      <c r="F79" s="225">
        <v>1.93054646145756</v>
      </c>
      <c r="G79" s="223">
        <v>38.013702155486897</v>
      </c>
      <c r="H79" s="225">
        <v>1.77040769596294</v>
      </c>
      <c r="I79" s="223">
        <v>-3.9148667051719701</v>
      </c>
      <c r="J79" s="225">
        <v>2.5732371665559701</v>
      </c>
      <c r="K79" s="223">
        <v>33.806078413153401</v>
      </c>
      <c r="L79" s="225">
        <v>4.5434153745914001</v>
      </c>
      <c r="M79" s="223">
        <v>40.409818225203303</v>
      </c>
      <c r="N79" s="225">
        <v>1.47883695846373</v>
      </c>
      <c r="O79" s="223">
        <v>41.282041571864397</v>
      </c>
      <c r="P79" s="225">
        <v>3.1602097959445201</v>
      </c>
      <c r="Q79" s="223">
        <v>7.4759631587109903</v>
      </c>
      <c r="R79" s="225">
        <v>5.7927235873494904</v>
      </c>
      <c r="S79" s="223">
        <v>35.3139257605702</v>
      </c>
      <c r="T79" s="225">
        <v>2.6960593742935699</v>
      </c>
      <c r="U79" s="223">
        <v>41.011606779853302</v>
      </c>
      <c r="V79" s="225">
        <v>2.94197168304725</v>
      </c>
      <c r="W79" s="223">
        <v>39.706657274699502</v>
      </c>
      <c r="X79" s="225">
        <v>1.82866084076282</v>
      </c>
      <c r="Y79" s="223">
        <v>4.3927315141292</v>
      </c>
      <c r="Z79" s="225">
        <v>3.1091285048674</v>
      </c>
      <c r="AA79" s="223">
        <v>-1.3739380040920499</v>
      </c>
      <c r="AB79" s="225">
        <v>1.8728179210190401</v>
      </c>
      <c r="AC79" s="104"/>
      <c r="AD79" s="255"/>
    </row>
    <row r="80" spans="1:30" ht="13" customHeight="1" x14ac:dyDescent="0.25">
      <c r="A80" s="26" t="s">
        <v>433</v>
      </c>
      <c r="B80" s="188">
        <v>1</v>
      </c>
      <c r="C80" s="223">
        <v>54.427631159599599</v>
      </c>
      <c r="D80" s="225">
        <v>1.20221664010615</v>
      </c>
      <c r="E80" s="223">
        <v>56.293494923592498</v>
      </c>
      <c r="F80" s="225">
        <v>1.1928104251864</v>
      </c>
      <c r="G80" s="223">
        <v>38.677726094178198</v>
      </c>
      <c r="H80" s="225">
        <v>3.8155736498160602</v>
      </c>
      <c r="I80" s="223">
        <v>-17.6157688294143</v>
      </c>
      <c r="J80" s="225">
        <v>3.9141638728495098</v>
      </c>
      <c r="K80" s="223">
        <v>53.369136151913402</v>
      </c>
      <c r="L80" s="225">
        <v>4.2911164376351802</v>
      </c>
      <c r="M80" s="223">
        <v>57.0284855268279</v>
      </c>
      <c r="N80" s="225">
        <v>1.6697708822828501</v>
      </c>
      <c r="O80" s="223">
        <v>50.236886158407103</v>
      </c>
      <c r="P80" s="225">
        <v>1.74203878963499</v>
      </c>
      <c r="Q80" s="223">
        <v>-3.13224999350629</v>
      </c>
      <c r="R80" s="225">
        <v>4.8764898713103504</v>
      </c>
      <c r="S80" s="223">
        <v>54.836336775890899</v>
      </c>
      <c r="T80" s="225">
        <v>2.5169896907453202</v>
      </c>
      <c r="U80" s="223">
        <v>53.2582779053932</v>
      </c>
      <c r="V80" s="225">
        <v>3.36603237929384</v>
      </c>
      <c r="W80" s="223">
        <v>54.539051343980603</v>
      </c>
      <c r="X80" s="225">
        <v>1.2738289751490499</v>
      </c>
      <c r="Y80" s="223">
        <v>-0.29728543191036</v>
      </c>
      <c r="Z80" s="225">
        <v>2.62812408534477</v>
      </c>
      <c r="AA80" s="223">
        <v>3.9014739084407699</v>
      </c>
      <c r="AB80" s="225">
        <v>1.8385151518399701</v>
      </c>
      <c r="AC80" s="104"/>
      <c r="AD80" s="255"/>
    </row>
    <row r="81" spans="1:30" ht="13" customHeight="1" x14ac:dyDescent="0.25">
      <c r="A81" s="26" t="s">
        <v>435</v>
      </c>
      <c r="B81" s="188">
        <v>1</v>
      </c>
      <c r="C81" s="223">
        <v>48.302352848159899</v>
      </c>
      <c r="D81" s="225">
        <v>0.83748829141724201</v>
      </c>
      <c r="E81" s="223">
        <v>49.7321039384749</v>
      </c>
      <c r="F81" s="225">
        <v>1.03129394315013</v>
      </c>
      <c r="G81" s="223">
        <v>43.738771491190001</v>
      </c>
      <c r="H81" s="225">
        <v>1.98266243373818</v>
      </c>
      <c r="I81" s="223">
        <v>-5.9933324472849296</v>
      </c>
      <c r="J81" s="225">
        <v>2.4240306047298299</v>
      </c>
      <c r="K81" s="223">
        <v>46.652266623165801</v>
      </c>
      <c r="L81" s="225">
        <v>3.02493081692805</v>
      </c>
      <c r="M81" s="223">
        <v>49.603217527695897</v>
      </c>
      <c r="N81" s="225">
        <v>1.19028404532267</v>
      </c>
      <c r="O81" s="223">
        <v>46.034471675619599</v>
      </c>
      <c r="P81" s="225">
        <v>1.2428947072945</v>
      </c>
      <c r="Q81" s="223">
        <v>-0.61779494754620101</v>
      </c>
      <c r="R81" s="225">
        <v>3.3378289810727599</v>
      </c>
      <c r="S81" s="223">
        <v>43.315534686080397</v>
      </c>
      <c r="T81" s="225">
        <v>2.18359774823419</v>
      </c>
      <c r="U81" s="223">
        <v>48.8691740210229</v>
      </c>
      <c r="V81" s="225">
        <v>2.2213091873612698</v>
      </c>
      <c r="W81" s="223">
        <v>49.447374427670297</v>
      </c>
      <c r="X81" s="225">
        <v>1.0137547991759099</v>
      </c>
      <c r="Y81" s="223">
        <v>6.1318397415899302</v>
      </c>
      <c r="Z81" s="225">
        <v>2.30326972993368</v>
      </c>
      <c r="AA81" s="223">
        <v>2.87348634054602</v>
      </c>
      <c r="AB81" s="225">
        <v>1.3278179035892601</v>
      </c>
      <c r="AC81" s="104"/>
      <c r="AD81" s="255"/>
    </row>
    <row r="82" spans="1:30" ht="13" customHeight="1" x14ac:dyDescent="0.25">
      <c r="A82" s="26" t="s">
        <v>437</v>
      </c>
      <c r="B82" s="188">
        <v>1</v>
      </c>
      <c r="C82" s="223">
        <v>48.478136351980197</v>
      </c>
      <c r="D82" s="225">
        <v>1.39860413569592</v>
      </c>
      <c r="E82" s="223">
        <v>51.634462273981597</v>
      </c>
      <c r="F82" s="225">
        <v>1.67955184559334</v>
      </c>
      <c r="G82" s="223">
        <v>42.093460421583103</v>
      </c>
      <c r="H82" s="225">
        <v>2.0325181549354099</v>
      </c>
      <c r="I82" s="223">
        <v>-9.5410018523984892</v>
      </c>
      <c r="J82" s="225">
        <v>2.5057017355074001</v>
      </c>
      <c r="K82" s="223">
        <v>50.0187075522933</v>
      </c>
      <c r="L82" s="225">
        <v>4.9714578247803702</v>
      </c>
      <c r="M82" s="223">
        <v>51.524441967304902</v>
      </c>
      <c r="N82" s="225">
        <v>1.6777338726498401</v>
      </c>
      <c r="O82" s="223">
        <v>39.441527769644303</v>
      </c>
      <c r="P82" s="225">
        <v>2.5968528664111901</v>
      </c>
      <c r="Q82" s="223">
        <v>-10.577179782649001</v>
      </c>
      <c r="R82" s="225">
        <v>5.4323742319998001</v>
      </c>
      <c r="S82" s="223">
        <v>48.325537435814901</v>
      </c>
      <c r="T82" s="225">
        <v>4.4147914782282998</v>
      </c>
      <c r="U82" s="223">
        <v>55.762843378691201</v>
      </c>
      <c r="V82" s="225">
        <v>3.31594265819228</v>
      </c>
      <c r="W82" s="223">
        <v>46.826469090562</v>
      </c>
      <c r="X82" s="225">
        <v>1.50107802654648</v>
      </c>
      <c r="Y82" s="223">
        <v>-1.4990683452529301</v>
      </c>
      <c r="Z82" s="225">
        <v>4.7242232485767799</v>
      </c>
      <c r="AA82" s="223">
        <v>6.3090604334132596</v>
      </c>
      <c r="AB82" s="225">
        <v>1.7856237939776201</v>
      </c>
      <c r="AC82" s="104"/>
      <c r="AD82" s="255"/>
    </row>
    <row r="83" spans="1:30" ht="13" customHeight="1" x14ac:dyDescent="0.25">
      <c r="A83" s="26" t="s">
        <v>438</v>
      </c>
      <c r="B83" s="188">
        <v>1</v>
      </c>
      <c r="C83" s="223">
        <v>31.425385207164801</v>
      </c>
      <c r="D83" s="225">
        <v>1.1985434841135101</v>
      </c>
      <c r="E83" s="223">
        <v>32.167263648103898</v>
      </c>
      <c r="F83" s="225">
        <v>1.43822665587037</v>
      </c>
      <c r="G83" s="223">
        <v>25.860867297081999</v>
      </c>
      <c r="H83" s="225">
        <v>2.9864743386886299</v>
      </c>
      <c r="I83" s="223">
        <v>-6.3063963510219301</v>
      </c>
      <c r="J83" s="225">
        <v>3.6686634541268899</v>
      </c>
      <c r="K83" s="223">
        <v>30.941015619937499</v>
      </c>
      <c r="L83" s="225">
        <v>2.64345669224863</v>
      </c>
      <c r="M83" s="223">
        <v>32.005617808518998</v>
      </c>
      <c r="N83" s="225">
        <v>1.4714421145991501</v>
      </c>
      <c r="O83" s="223">
        <v>25.7581096721431</v>
      </c>
      <c r="P83" s="225">
        <v>3.7856391238098501</v>
      </c>
      <c r="Q83" s="223">
        <v>-5.1829059477944197</v>
      </c>
      <c r="R83" s="225">
        <v>4.5355151464824397</v>
      </c>
      <c r="S83" s="223">
        <v>33.342363509203601</v>
      </c>
      <c r="T83" s="225">
        <v>2.4661923851370702</v>
      </c>
      <c r="U83" s="223">
        <v>32.603003694018902</v>
      </c>
      <c r="V83" s="225">
        <v>2.2767655355332601</v>
      </c>
      <c r="W83" s="223">
        <v>29.6715512359355</v>
      </c>
      <c r="X83" s="225">
        <v>1.5362697952598401</v>
      </c>
      <c r="Y83" s="223">
        <v>-3.6708122732680701</v>
      </c>
      <c r="Z83" s="225">
        <v>2.8109018538299</v>
      </c>
      <c r="AA83" s="223">
        <v>1.1857854902595399</v>
      </c>
      <c r="AB83" s="225">
        <v>1.7949015653378699</v>
      </c>
      <c r="AC83" s="104"/>
      <c r="AD83" s="255"/>
    </row>
    <row r="84" spans="1:30" ht="13" customHeight="1" x14ac:dyDescent="0.25">
      <c r="A84" s="62" t="s">
        <v>449</v>
      </c>
      <c r="B84" s="189">
        <v>1</v>
      </c>
      <c r="C84" s="247">
        <v>48.628762003124898</v>
      </c>
      <c r="D84" s="250">
        <v>0.37977166901239701</v>
      </c>
      <c r="E84" s="247">
        <v>50.280750968494402</v>
      </c>
      <c r="F84" s="250">
        <v>0.427847678917746</v>
      </c>
      <c r="G84" s="247">
        <v>41.2092670667558</v>
      </c>
      <c r="H84" s="250">
        <v>0.852035310624086</v>
      </c>
      <c r="I84" s="247">
        <v>-9.0714839017385707</v>
      </c>
      <c r="J84" s="250">
        <v>0.93168418601149094</v>
      </c>
      <c r="K84" s="247">
        <v>50.135353951499603</v>
      </c>
      <c r="L84" s="250">
        <v>1.11771757931921</v>
      </c>
      <c r="M84" s="247">
        <v>50.154714462385897</v>
      </c>
      <c r="N84" s="250">
        <v>0.488238098391652</v>
      </c>
      <c r="O84" s="247">
        <v>43.984684326363997</v>
      </c>
      <c r="P84" s="250">
        <v>0.74880234912601296</v>
      </c>
      <c r="Q84" s="247">
        <v>-6.15066962513552</v>
      </c>
      <c r="R84" s="250">
        <v>1.36481822623525</v>
      </c>
      <c r="S84" s="247">
        <v>47.696075790369399</v>
      </c>
      <c r="T84" s="250">
        <v>0.88080087083205005</v>
      </c>
      <c r="U84" s="247">
        <v>51.0109921490942</v>
      </c>
      <c r="V84" s="250">
        <v>0.832933068923422</v>
      </c>
      <c r="W84" s="247">
        <v>48.080802891746899</v>
      </c>
      <c r="X84" s="250">
        <v>0.48432335724396702</v>
      </c>
      <c r="Y84" s="247">
        <v>0.38472710137751698</v>
      </c>
      <c r="Z84" s="250">
        <v>0.99452248118578401</v>
      </c>
      <c r="AA84" s="247">
        <v>5.9570039418055503</v>
      </c>
      <c r="AB84" s="250">
        <v>0.49909645357695098</v>
      </c>
      <c r="AC84" s="104"/>
      <c r="AD84" s="255"/>
    </row>
    <row r="85" spans="1:30" ht="13" customHeight="1" x14ac:dyDescent="0.25">
      <c r="A85" s="26" t="s">
        <v>121</v>
      </c>
      <c r="B85" s="188">
        <v>1</v>
      </c>
      <c r="C85" s="223">
        <v>59.405695761150298</v>
      </c>
      <c r="D85" s="225">
        <v>1.38736633788393</v>
      </c>
      <c r="E85" s="223">
        <v>62.266646616434201</v>
      </c>
      <c r="F85" s="225">
        <v>1.4725606422081701</v>
      </c>
      <c r="G85" s="223">
        <v>40.652751100058701</v>
      </c>
      <c r="H85" s="225">
        <v>3.9594295286375698</v>
      </c>
      <c r="I85" s="223">
        <v>-21.613895516375401</v>
      </c>
      <c r="J85" s="225">
        <v>4.2976999242567802</v>
      </c>
      <c r="K85" s="223">
        <v>60.6343883484627</v>
      </c>
      <c r="L85" s="225">
        <v>2.9899563749717601</v>
      </c>
      <c r="M85" s="223">
        <v>62.856738140751297</v>
      </c>
      <c r="N85" s="225">
        <v>1.9546650221898001</v>
      </c>
      <c r="O85" s="223">
        <v>49.433026795725603</v>
      </c>
      <c r="P85" s="225">
        <v>3.04084727139989</v>
      </c>
      <c r="Q85" s="223">
        <v>-11.201361552737</v>
      </c>
      <c r="R85" s="225">
        <v>4.3450039072557702</v>
      </c>
      <c r="S85" s="223">
        <v>58.041354308553203</v>
      </c>
      <c r="T85" s="225">
        <v>3.03444909954217</v>
      </c>
      <c r="U85" s="223">
        <v>60.869475770101303</v>
      </c>
      <c r="V85" s="225">
        <v>3.1735620078926798</v>
      </c>
      <c r="W85" s="223">
        <v>59.556650077281397</v>
      </c>
      <c r="X85" s="225">
        <v>1.8375146986306501</v>
      </c>
      <c r="Y85" s="223">
        <v>1.51529576872824</v>
      </c>
      <c r="Z85" s="225">
        <v>3.5268214989515898</v>
      </c>
      <c r="AA85" s="223">
        <v>10.534055678143</v>
      </c>
      <c r="AB85" s="225">
        <v>1.88973620817308</v>
      </c>
      <c r="AC85" s="104"/>
      <c r="AD85" s="255"/>
    </row>
    <row r="86" spans="1:30" ht="13" customHeight="1" x14ac:dyDescent="0.25">
      <c r="A86" s="26" t="s">
        <v>446</v>
      </c>
      <c r="B86" s="188">
        <v>1</v>
      </c>
      <c r="C86" s="223">
        <v>33.686387169617397</v>
      </c>
      <c r="D86" s="225">
        <v>1.6922779177590199</v>
      </c>
      <c r="E86" s="223">
        <v>35.470345272095301</v>
      </c>
      <c r="F86" s="225">
        <v>1.81441668508839</v>
      </c>
      <c r="G86" s="223">
        <v>26.797933592351999</v>
      </c>
      <c r="H86" s="225">
        <v>4.11402967577376</v>
      </c>
      <c r="I86" s="223">
        <v>-8.6724116797433606</v>
      </c>
      <c r="J86" s="225">
        <v>4.3975704997765002</v>
      </c>
      <c r="K86" s="223">
        <v>40.992201103613397</v>
      </c>
      <c r="L86" s="225">
        <v>3.9072670232159101</v>
      </c>
      <c r="M86" s="223">
        <v>36.757318084992299</v>
      </c>
      <c r="N86" s="225">
        <v>2.04706223775311</v>
      </c>
      <c r="O86" s="223">
        <v>21.618920948325599</v>
      </c>
      <c r="P86" s="225">
        <v>3.0071145990627799</v>
      </c>
      <c r="Q86" s="223">
        <v>-19.373280155287802</v>
      </c>
      <c r="R86" s="225">
        <v>5.0266182521347096</v>
      </c>
      <c r="S86" s="223">
        <v>34.743349264151398</v>
      </c>
      <c r="T86" s="225">
        <v>3.4662657833611301</v>
      </c>
      <c r="U86" s="223">
        <v>42.1091604523615</v>
      </c>
      <c r="V86" s="225">
        <v>4.2387487618184503</v>
      </c>
      <c r="W86" s="223">
        <v>31.986161410112</v>
      </c>
      <c r="X86" s="225">
        <v>2.0985234430170099</v>
      </c>
      <c r="Y86" s="223">
        <v>-2.7571878540393699</v>
      </c>
      <c r="Z86" s="225">
        <v>4.1791432514964901</v>
      </c>
      <c r="AA86" s="223">
        <v>3.5164472917701302</v>
      </c>
      <c r="AB86" s="225">
        <v>2.5175877752758198</v>
      </c>
      <c r="AC86" s="104"/>
      <c r="AD86" s="255"/>
    </row>
    <row r="87" spans="1:30" ht="13" customHeight="1" x14ac:dyDescent="0.25">
      <c r="A87" s="27" t="s">
        <v>447</v>
      </c>
      <c r="B87" s="203">
        <v>1</v>
      </c>
      <c r="C87" s="233">
        <v>36.572889628758297</v>
      </c>
      <c r="D87" s="234">
        <v>1.94213631446849</v>
      </c>
      <c r="E87" s="233">
        <v>36.639650460339503</v>
      </c>
      <c r="F87" s="234">
        <v>1.9222932655164</v>
      </c>
      <c r="G87" s="233">
        <v>36.0150551580494</v>
      </c>
      <c r="H87" s="234">
        <v>6.0385970106329196</v>
      </c>
      <c r="I87" s="233">
        <v>-0.62459530229011095</v>
      </c>
      <c r="J87" s="234">
        <v>5.9614127507736496</v>
      </c>
      <c r="K87" s="233">
        <v>45.047195742778399</v>
      </c>
      <c r="L87" s="234">
        <v>4.2265218911861302</v>
      </c>
      <c r="M87" s="233">
        <v>38.037920411233998</v>
      </c>
      <c r="N87" s="234">
        <v>2.6897083873688801</v>
      </c>
      <c r="O87" s="233">
        <v>28.936930530511599</v>
      </c>
      <c r="P87" s="234">
        <v>3.1496467383377298</v>
      </c>
      <c r="Q87" s="233">
        <v>-16.1102652122668</v>
      </c>
      <c r="R87" s="234">
        <v>5.0408761304407399</v>
      </c>
      <c r="S87" s="233">
        <v>35.668475657420501</v>
      </c>
      <c r="T87" s="234">
        <v>4.2476405492683904</v>
      </c>
      <c r="U87" s="233">
        <v>40.841173449830301</v>
      </c>
      <c r="V87" s="234">
        <v>4.3353456591217396</v>
      </c>
      <c r="W87" s="233">
        <v>34.9367620904207</v>
      </c>
      <c r="X87" s="234">
        <v>2.41905275154723</v>
      </c>
      <c r="Y87" s="233">
        <v>-0.73171356699983603</v>
      </c>
      <c r="Z87" s="234">
        <v>4.6206225839668003</v>
      </c>
      <c r="AA87" s="233">
        <v>2.40434916081418</v>
      </c>
      <c r="AB87" s="234">
        <v>2.8967247099179998</v>
      </c>
      <c r="AC87" s="251"/>
      <c r="AD87" s="256"/>
    </row>
    <row r="88" spans="1:30" ht="13" customHeight="1" x14ac:dyDescent="0.25">
      <c r="A88" s="26"/>
      <c r="B88" s="96"/>
      <c r="C88" s="223" t="s">
        <v>800</v>
      </c>
      <c r="D88" s="225" t="s">
        <v>801</v>
      </c>
      <c r="E88" s="223" t="s">
        <v>2416</v>
      </c>
      <c r="F88" s="225" t="s">
        <v>2417</v>
      </c>
      <c r="G88" s="223" t="s">
        <v>2418</v>
      </c>
      <c r="H88" s="225" t="s">
        <v>2419</v>
      </c>
      <c r="I88" s="223" t="s">
        <v>2420</v>
      </c>
      <c r="J88" s="225" t="s">
        <v>2421</v>
      </c>
      <c r="K88" s="223" t="s">
        <v>2422</v>
      </c>
      <c r="L88" s="225" t="s">
        <v>2423</v>
      </c>
      <c r="M88" s="223" t="s">
        <v>2424</v>
      </c>
      <c r="N88" s="225" t="s">
        <v>2425</v>
      </c>
      <c r="O88" s="223" t="s">
        <v>2426</v>
      </c>
      <c r="P88" s="225" t="s">
        <v>2427</v>
      </c>
      <c r="Q88" s="223" t="s">
        <v>2428</v>
      </c>
      <c r="R88" s="225" t="s">
        <v>2429</v>
      </c>
      <c r="S88" s="223" t="s">
        <v>1399</v>
      </c>
      <c r="T88" s="225" t="s">
        <v>1400</v>
      </c>
      <c r="U88" s="223" t="s">
        <v>1401</v>
      </c>
      <c r="V88" s="225" t="s">
        <v>1402</v>
      </c>
      <c r="W88" s="223" t="s">
        <v>1403</v>
      </c>
      <c r="X88" s="225" t="s">
        <v>1404</v>
      </c>
      <c r="Y88" s="223" t="s">
        <v>1405</v>
      </c>
      <c r="Z88" s="225" t="s">
        <v>1406</v>
      </c>
      <c r="AA88" s="104" t="s">
        <v>1477</v>
      </c>
      <c r="AB88" s="104" t="s">
        <v>1478</v>
      </c>
      <c r="AC88" s="223" t="s">
        <v>1509</v>
      </c>
      <c r="AD88" s="239" t="s">
        <v>1510</v>
      </c>
    </row>
    <row r="89" spans="1:30" ht="13" customHeight="1" x14ac:dyDescent="0.25">
      <c r="A89" s="26" t="s">
        <v>404</v>
      </c>
      <c r="B89" s="96">
        <v>3</v>
      </c>
      <c r="C89" s="223">
        <v>29.226787547160701</v>
      </c>
      <c r="D89" s="225">
        <v>1.1118353562960499</v>
      </c>
      <c r="E89" s="223">
        <v>31.5516920958284</v>
      </c>
      <c r="F89" s="225">
        <v>1.3581447122521699</v>
      </c>
      <c r="G89" s="223">
        <v>23.819726609237499</v>
      </c>
      <c r="H89" s="225">
        <v>1.5230269607064799</v>
      </c>
      <c r="I89" s="223">
        <v>-7.7319654865909397</v>
      </c>
      <c r="J89" s="225">
        <v>1.92685512889576</v>
      </c>
      <c r="K89" s="223">
        <v>32.559814737302801</v>
      </c>
      <c r="L89" s="225">
        <v>4.3323276815437497</v>
      </c>
      <c r="M89" s="223">
        <v>32.801676253435602</v>
      </c>
      <c r="N89" s="225">
        <v>1.4738318802917401</v>
      </c>
      <c r="O89" s="223">
        <v>23.6783111143667</v>
      </c>
      <c r="P89" s="225">
        <v>1.6652153293880601</v>
      </c>
      <c r="Q89" s="223">
        <v>-8.8815036229360995</v>
      </c>
      <c r="R89" s="225">
        <v>4.5773829823364904</v>
      </c>
      <c r="S89" s="223">
        <v>25.056710187295401</v>
      </c>
      <c r="T89" s="225">
        <v>2.1202045077353602</v>
      </c>
      <c r="U89" s="223">
        <v>35.508840195470903</v>
      </c>
      <c r="V89" s="225">
        <v>2.4957735490166102</v>
      </c>
      <c r="W89" s="223">
        <v>28.793941664782999</v>
      </c>
      <c r="X89" s="225">
        <v>1.40548619245883</v>
      </c>
      <c r="Y89" s="223">
        <v>3.7372314774876698</v>
      </c>
      <c r="Z89" s="225">
        <v>2.6132887614602298</v>
      </c>
      <c r="AA89" s="104"/>
      <c r="AB89" s="104"/>
      <c r="AC89" s="223">
        <v>-15.879542029229</v>
      </c>
      <c r="AD89" s="239">
        <v>1.7855393911831301</v>
      </c>
    </row>
    <row r="90" spans="1:30" ht="13" customHeight="1" x14ac:dyDescent="0.25">
      <c r="A90" s="26" t="s">
        <v>407</v>
      </c>
      <c r="B90" s="96">
        <v>3</v>
      </c>
      <c r="C90" s="223">
        <v>4.4059877509316303</v>
      </c>
      <c r="D90" s="225">
        <v>0.667206419042775</v>
      </c>
      <c r="E90" s="223">
        <v>5.2403922679027799</v>
      </c>
      <c r="F90" s="225">
        <v>0.93203163978590897</v>
      </c>
      <c r="G90" s="223">
        <v>3.49562584887093</v>
      </c>
      <c r="H90" s="225">
        <v>0.82573915538759002</v>
      </c>
      <c r="I90" s="223">
        <v>-1.7447664190318599</v>
      </c>
      <c r="J90" s="225">
        <v>1.15584153320671</v>
      </c>
      <c r="K90" s="223">
        <v>3.4322908376001902</v>
      </c>
      <c r="L90" s="225">
        <v>2.5021792626413202</v>
      </c>
      <c r="M90" s="223">
        <v>3.9990471554921001</v>
      </c>
      <c r="N90" s="225">
        <v>0.72005318657188599</v>
      </c>
      <c r="O90" s="223">
        <v>4.9789912569150996</v>
      </c>
      <c r="P90" s="225">
        <v>1.20238994761687</v>
      </c>
      <c r="Q90" s="223">
        <v>1.5467004193149101</v>
      </c>
      <c r="R90" s="225">
        <v>2.7137301780311698</v>
      </c>
      <c r="S90" s="223">
        <v>2.8043778002122499</v>
      </c>
      <c r="T90" s="225">
        <v>1.05792042662943</v>
      </c>
      <c r="U90" s="223">
        <v>5.4156959871093804</v>
      </c>
      <c r="V90" s="225">
        <v>1.3791735402993599</v>
      </c>
      <c r="W90" s="223">
        <v>4.3751737082564599</v>
      </c>
      <c r="X90" s="225">
        <v>0.85313931711257096</v>
      </c>
      <c r="Y90" s="223">
        <v>1.57079590804422</v>
      </c>
      <c r="Z90" s="225">
        <v>1.33489564021038</v>
      </c>
      <c r="AA90" s="104"/>
      <c r="AB90" s="104"/>
      <c r="AC90" s="223">
        <v>-44.481704467794401</v>
      </c>
      <c r="AD90" s="239">
        <v>1.52784617808793</v>
      </c>
    </row>
    <row r="91" spans="1:30" ht="13" customHeight="1" x14ac:dyDescent="0.25">
      <c r="A91" s="26" t="s">
        <v>124</v>
      </c>
      <c r="B91" s="96">
        <v>3</v>
      </c>
      <c r="C91" s="223">
        <v>38.039009399657701</v>
      </c>
      <c r="D91" s="225">
        <v>1.55571774454542</v>
      </c>
      <c r="E91" s="223">
        <v>42.0294336723599</v>
      </c>
      <c r="F91" s="225">
        <v>1.92794316828823</v>
      </c>
      <c r="G91" s="223">
        <v>31.174153299217501</v>
      </c>
      <c r="H91" s="225">
        <v>2.2370781404950399</v>
      </c>
      <c r="I91" s="223">
        <v>-10.855280373142399</v>
      </c>
      <c r="J91" s="225">
        <v>2.79975106976481</v>
      </c>
      <c r="K91" s="223">
        <v>37.651795095374801</v>
      </c>
      <c r="L91" s="225">
        <v>3.72786615632827</v>
      </c>
      <c r="M91" s="223">
        <v>37.781985178099298</v>
      </c>
      <c r="N91" s="225">
        <v>1.82915613884188</v>
      </c>
      <c r="O91" s="223">
        <v>38.713475106118501</v>
      </c>
      <c r="P91" s="225">
        <v>3.2886826129293398</v>
      </c>
      <c r="Q91" s="223">
        <v>1.0616800107436499</v>
      </c>
      <c r="R91" s="225">
        <v>4.6940606215432297</v>
      </c>
      <c r="S91" s="223">
        <v>32.159588098460198</v>
      </c>
      <c r="T91" s="225">
        <v>2.8397048896915198</v>
      </c>
      <c r="U91" s="223">
        <v>32.893552589845399</v>
      </c>
      <c r="V91" s="225">
        <v>3.3687694779955102</v>
      </c>
      <c r="W91" s="223">
        <v>41.822517840712301</v>
      </c>
      <c r="X91" s="225">
        <v>1.9761441645290101</v>
      </c>
      <c r="Y91" s="223">
        <v>9.6629297422521496</v>
      </c>
      <c r="Z91" s="225">
        <v>3.1842834431594902</v>
      </c>
      <c r="AA91" s="104"/>
      <c r="AB91" s="104"/>
      <c r="AC91" s="223">
        <v>-10.832630683349601</v>
      </c>
      <c r="AD91" s="239">
        <v>2.0165751366315199</v>
      </c>
    </row>
    <row r="92" spans="1:30" ht="13" customHeight="1" x14ac:dyDescent="0.25">
      <c r="A92" s="26" t="s">
        <v>426</v>
      </c>
      <c r="B92" s="96">
        <v>3</v>
      </c>
      <c r="C92" s="223">
        <v>54.636903716762603</v>
      </c>
      <c r="D92" s="225">
        <v>1.2110598719186501</v>
      </c>
      <c r="E92" s="223">
        <v>56.488876584250399</v>
      </c>
      <c r="F92" s="225">
        <v>1.39587933772418</v>
      </c>
      <c r="G92" s="223">
        <v>50.246795954212402</v>
      </c>
      <c r="H92" s="225">
        <v>1.72578814391309</v>
      </c>
      <c r="I92" s="223">
        <v>-6.2420806300379796</v>
      </c>
      <c r="J92" s="225">
        <v>1.9248494410557899</v>
      </c>
      <c r="K92" s="223">
        <v>57.740338721958402</v>
      </c>
      <c r="L92" s="225">
        <v>7.0959783290391796</v>
      </c>
      <c r="M92" s="223">
        <v>52.776855675297298</v>
      </c>
      <c r="N92" s="225">
        <v>1.8917859012427201</v>
      </c>
      <c r="O92" s="223">
        <v>55.536829591192102</v>
      </c>
      <c r="P92" s="225">
        <v>1.39834502631405</v>
      </c>
      <c r="Q92" s="223">
        <v>-2.2035091307662702</v>
      </c>
      <c r="R92" s="225">
        <v>7.2558527307044098</v>
      </c>
      <c r="S92" s="223">
        <v>45.6996438928754</v>
      </c>
      <c r="T92" s="225">
        <v>4.06711048275581</v>
      </c>
      <c r="U92" s="223">
        <v>43.180784779555999</v>
      </c>
      <c r="V92" s="225">
        <v>6.0273970862993904</v>
      </c>
      <c r="W92" s="223">
        <v>56.020250346568297</v>
      </c>
      <c r="X92" s="225">
        <v>1.2689230048659701</v>
      </c>
      <c r="Y92" s="223">
        <v>10.3206064536929</v>
      </c>
      <c r="Z92" s="225">
        <v>4.3156017980777603</v>
      </c>
      <c r="AA92" s="104"/>
      <c r="AB92" s="104"/>
      <c r="AC92" s="223">
        <v>-5.9191662912020204</v>
      </c>
      <c r="AD92" s="239">
        <v>1.77773879706195</v>
      </c>
    </row>
    <row r="93" spans="1:30" ht="13" customHeight="1" x14ac:dyDescent="0.25">
      <c r="A93" s="26" t="s">
        <v>428</v>
      </c>
      <c r="B93" s="96">
        <v>3</v>
      </c>
      <c r="C93" s="223">
        <v>38.385428237096598</v>
      </c>
      <c r="D93" s="225">
        <v>1.23802997874549</v>
      </c>
      <c r="E93" s="223">
        <v>37.151312369895599</v>
      </c>
      <c r="F93" s="225">
        <v>1.67281553258313</v>
      </c>
      <c r="G93" s="223">
        <v>39.945950705019001</v>
      </c>
      <c r="H93" s="225">
        <v>1.9261722610079699</v>
      </c>
      <c r="I93" s="223">
        <v>2.7946383351234201</v>
      </c>
      <c r="J93" s="225">
        <v>2.5874331099446199</v>
      </c>
      <c r="K93" s="223">
        <v>33.481805278011002</v>
      </c>
      <c r="L93" s="225">
        <v>4.58398617001939</v>
      </c>
      <c r="M93" s="223">
        <v>38.588174831752802</v>
      </c>
      <c r="N93" s="225">
        <v>1.4005742936852501</v>
      </c>
      <c r="O93" s="223">
        <v>38.082672203230103</v>
      </c>
      <c r="P93" s="225">
        <v>2.7802815099016902</v>
      </c>
      <c r="Q93" s="223">
        <v>4.6008669252191199</v>
      </c>
      <c r="R93" s="225">
        <v>5.4881447602960103</v>
      </c>
      <c r="S93" s="223">
        <v>36.591496611204803</v>
      </c>
      <c r="T93" s="225">
        <v>2.7902732489126301</v>
      </c>
      <c r="U93" s="223">
        <v>38.287033966274997</v>
      </c>
      <c r="V93" s="225">
        <v>2.5796763081922198</v>
      </c>
      <c r="W93" s="223">
        <v>37.962015935291198</v>
      </c>
      <c r="X93" s="225">
        <v>1.49562147634752</v>
      </c>
      <c r="Y93" s="223">
        <v>1.37051932408635</v>
      </c>
      <c r="Z93" s="225">
        <v>3.1740902140362799</v>
      </c>
      <c r="AA93" s="104"/>
      <c r="AB93" s="104"/>
      <c r="AC93" s="223">
        <v>-3.4928095125821601</v>
      </c>
      <c r="AD93" s="239">
        <v>1.7487752675358701</v>
      </c>
    </row>
    <row r="94" spans="1:30" ht="13" customHeight="1" x14ac:dyDescent="0.25">
      <c r="A94" s="26" t="s">
        <v>433</v>
      </c>
      <c r="B94" s="96">
        <v>3</v>
      </c>
      <c r="C94" s="223">
        <v>31.784714788361601</v>
      </c>
      <c r="D94" s="225">
        <v>1.2411199972821401</v>
      </c>
      <c r="E94" s="223">
        <v>34.649793310097898</v>
      </c>
      <c r="F94" s="225">
        <v>1.50242773543712</v>
      </c>
      <c r="G94" s="223">
        <v>24.818667944518999</v>
      </c>
      <c r="H94" s="225">
        <v>1.9352222109741699</v>
      </c>
      <c r="I94" s="223">
        <v>-9.8311253655789201</v>
      </c>
      <c r="J94" s="225">
        <v>2.3362089911571702</v>
      </c>
      <c r="K94" s="223">
        <v>29.793381720115399</v>
      </c>
      <c r="L94" s="225">
        <v>4.5787799496511097</v>
      </c>
      <c r="M94" s="223">
        <v>34.539803385226897</v>
      </c>
      <c r="N94" s="225">
        <v>1.92972667494909</v>
      </c>
      <c r="O94" s="223">
        <v>29.800764082182202</v>
      </c>
      <c r="P94" s="225">
        <v>1.9343441821148599</v>
      </c>
      <c r="Q94" s="223">
        <v>7.3823620667496899E-3</v>
      </c>
      <c r="R94" s="225">
        <v>4.6956929581233897</v>
      </c>
      <c r="S94" s="223">
        <v>31.8248800969135</v>
      </c>
      <c r="T94" s="225">
        <v>3.0756572805713001</v>
      </c>
      <c r="U94" s="223">
        <v>31.6294091728967</v>
      </c>
      <c r="V94" s="225">
        <v>3.6751953215237299</v>
      </c>
      <c r="W94" s="223">
        <v>32.039772826404402</v>
      </c>
      <c r="X94" s="225">
        <v>1.5156422698993799</v>
      </c>
      <c r="Y94" s="223">
        <v>0.21489272949088101</v>
      </c>
      <c r="Z94" s="225">
        <v>3.4886342860913899</v>
      </c>
      <c r="AA94" s="104"/>
      <c r="AB94" s="104"/>
      <c r="AC94" s="223">
        <v>-18.741442462797199</v>
      </c>
      <c r="AD94" s="239">
        <v>1.86418667559091</v>
      </c>
    </row>
    <row r="95" spans="1:30" ht="13" customHeight="1" x14ac:dyDescent="0.25">
      <c r="A95" s="26" t="s">
        <v>437</v>
      </c>
      <c r="B95" s="96">
        <v>3</v>
      </c>
      <c r="C95" s="223">
        <v>29.382026827711201</v>
      </c>
      <c r="D95" s="225">
        <v>1.0216051194773299</v>
      </c>
      <c r="E95" s="223">
        <v>30.6338067745898</v>
      </c>
      <c r="F95" s="225">
        <v>1.2965771844135401</v>
      </c>
      <c r="G95" s="223">
        <v>27.827403358228199</v>
      </c>
      <c r="H95" s="225">
        <v>1.3150884894475201</v>
      </c>
      <c r="I95" s="223">
        <v>-2.80640341636169</v>
      </c>
      <c r="J95" s="225">
        <v>1.6406962792058499</v>
      </c>
      <c r="K95" s="223">
        <v>41.688322453008901</v>
      </c>
      <c r="L95" s="225">
        <v>3.0991590749316198</v>
      </c>
      <c r="M95" s="223">
        <v>29.726761852689702</v>
      </c>
      <c r="N95" s="225">
        <v>1.1755039033635799</v>
      </c>
      <c r="O95" s="223">
        <v>21.1490739678948</v>
      </c>
      <c r="P95" s="225">
        <v>1.88403585754446</v>
      </c>
      <c r="Q95" s="223">
        <v>-20.539248485114101</v>
      </c>
      <c r="R95" s="225">
        <v>3.3779479740398499</v>
      </c>
      <c r="S95" s="223">
        <v>37.003622449723501</v>
      </c>
      <c r="T95" s="225">
        <v>2.66597448773229</v>
      </c>
      <c r="U95" s="223">
        <v>33.515991195943997</v>
      </c>
      <c r="V95" s="225">
        <v>2.2649465453250901</v>
      </c>
      <c r="W95" s="223">
        <v>25.923633275808999</v>
      </c>
      <c r="X95" s="225">
        <v>1.12451758421551</v>
      </c>
      <c r="Y95" s="223">
        <v>-11.0799891739145</v>
      </c>
      <c r="Z95" s="225">
        <v>2.78380589666603</v>
      </c>
      <c r="AA95" s="104"/>
      <c r="AB95" s="104"/>
      <c r="AC95" s="223">
        <v>-12.7870490908557</v>
      </c>
      <c r="AD95" s="239">
        <v>1.5086536465920799</v>
      </c>
    </row>
    <row r="96" spans="1:30" ht="13" customHeight="1" x14ac:dyDescent="0.25">
      <c r="A96" s="26" t="s">
        <v>438</v>
      </c>
      <c r="B96" s="96">
        <v>3</v>
      </c>
      <c r="C96" s="223">
        <v>28.588523297398901</v>
      </c>
      <c r="D96" s="225">
        <v>1.27418414000172</v>
      </c>
      <c r="E96" s="223">
        <v>28.441457639027</v>
      </c>
      <c r="F96" s="225">
        <v>1.6162607972962599</v>
      </c>
      <c r="G96" s="223">
        <v>28.6430590942146</v>
      </c>
      <c r="H96" s="225">
        <v>2.3892902986468898</v>
      </c>
      <c r="I96" s="223">
        <v>0.20160145518756101</v>
      </c>
      <c r="J96" s="225">
        <v>3.03012429270255</v>
      </c>
      <c r="K96" s="223">
        <v>29.942996507350401</v>
      </c>
      <c r="L96" s="225">
        <v>4.7230510444685203</v>
      </c>
      <c r="M96" s="223">
        <v>29.694286705624201</v>
      </c>
      <c r="N96" s="225">
        <v>1.7383285986810399</v>
      </c>
      <c r="O96" s="223">
        <v>23.2029535207514</v>
      </c>
      <c r="P96" s="225">
        <v>2.4001955630399001</v>
      </c>
      <c r="Q96" s="223">
        <v>-6.7400429865989997</v>
      </c>
      <c r="R96" s="225">
        <v>5.3602389484274102</v>
      </c>
      <c r="S96" s="223">
        <v>30.880823764686198</v>
      </c>
      <c r="T96" s="225">
        <v>3.4709925081403701</v>
      </c>
      <c r="U96" s="223">
        <v>30.488955902508302</v>
      </c>
      <c r="V96" s="225">
        <v>2.8490284104171102</v>
      </c>
      <c r="W96" s="223">
        <v>27.0094371404507</v>
      </c>
      <c r="X96" s="225">
        <v>1.4638564675496999</v>
      </c>
      <c r="Y96" s="223">
        <v>-3.87138662423548</v>
      </c>
      <c r="Z96" s="225">
        <v>3.53480402271822</v>
      </c>
      <c r="AA96" s="104"/>
      <c r="AB96" s="104"/>
      <c r="AC96" s="223">
        <v>-1.65107641950643</v>
      </c>
      <c r="AD96" s="239">
        <v>1.8462693109547399</v>
      </c>
    </row>
    <row r="97" spans="1:30" ht="13" customHeight="1" x14ac:dyDescent="0.25">
      <c r="A97" s="63" t="s">
        <v>450</v>
      </c>
      <c r="B97" s="207">
        <v>3</v>
      </c>
      <c r="C97" s="253">
        <v>31.806172695635102</v>
      </c>
      <c r="D97" s="254">
        <v>0.42035300079753202</v>
      </c>
      <c r="E97" s="253">
        <v>33.273345589244002</v>
      </c>
      <c r="F97" s="254">
        <v>0.52630338637899299</v>
      </c>
      <c r="G97" s="253">
        <v>28.7464228516899</v>
      </c>
      <c r="H97" s="254">
        <v>0.63587673298540803</v>
      </c>
      <c r="I97" s="253">
        <v>-4.5269227375541004</v>
      </c>
      <c r="J97" s="254">
        <v>0.79665915527406195</v>
      </c>
      <c r="K97" s="253">
        <v>33.286343168840197</v>
      </c>
      <c r="L97" s="254">
        <v>1.5967252224425801</v>
      </c>
      <c r="M97" s="253">
        <v>32.488573879702201</v>
      </c>
      <c r="N97" s="254">
        <v>0.55487008917653502</v>
      </c>
      <c r="O97" s="253">
        <v>29.392883855331402</v>
      </c>
      <c r="P97" s="254">
        <v>0.76823324464209597</v>
      </c>
      <c r="Q97" s="253">
        <v>-3.8934593135088802</v>
      </c>
      <c r="R97" s="254">
        <v>1.74691840188045</v>
      </c>
      <c r="S97" s="253">
        <v>30.252642862671401</v>
      </c>
      <c r="T97" s="254">
        <v>1.0202655582242699</v>
      </c>
      <c r="U97" s="253">
        <v>31.3650329737007</v>
      </c>
      <c r="V97" s="254">
        <v>1.18069011160435</v>
      </c>
      <c r="W97" s="253">
        <v>31.743342842284399</v>
      </c>
      <c r="X97" s="254">
        <v>0.50249409400277001</v>
      </c>
      <c r="Y97" s="253">
        <v>1.49069997961302</v>
      </c>
      <c r="Z97" s="254">
        <v>1.11709120784496</v>
      </c>
      <c r="AA97" s="251"/>
      <c r="AB97" s="251"/>
      <c r="AC97" s="253">
        <v>-14.2231776196646</v>
      </c>
      <c r="AD97" s="258">
        <v>0.62459422409384302</v>
      </c>
    </row>
    <row r="99" spans="1:30" x14ac:dyDescent="0.25">
      <c r="A99" s="178" t="s">
        <v>459</v>
      </c>
    </row>
    <row r="100" spans="1:30" x14ac:dyDescent="0.25">
      <c r="A100" s="178" t="s">
        <v>460</v>
      </c>
    </row>
    <row r="101" spans="1:30" x14ac:dyDescent="0.25">
      <c r="A101" s="178" t="s">
        <v>461</v>
      </c>
    </row>
    <row r="102" spans="1:30" x14ac:dyDescent="0.25">
      <c r="A102" s="178" t="s">
        <v>462</v>
      </c>
    </row>
    <row r="103" spans="1:30" x14ac:dyDescent="0.25">
      <c r="A103" s="181" t="str">
        <f>HYPERLINK("https://oecdcode.org/disclaimers/cyprus.html", "Information on data for Cyprus: https://oecdcode.org/disclaimers/cyprus.html")</f>
        <v>Information on data for Cyprus: https://oecdcode.org/disclaimers/cyprus.html</v>
      </c>
    </row>
    <row r="104" spans="1:30" x14ac:dyDescent="0.25">
      <c r="A104" s="178" t="s">
        <v>463</v>
      </c>
    </row>
  </sheetData>
  <mergeCells count="21">
    <mergeCell ref="Y9:Z9"/>
    <mergeCell ref="AA8:AB8"/>
    <mergeCell ref="AA9:AB9"/>
    <mergeCell ref="AC8:AD8"/>
    <mergeCell ref="AC9:AD9"/>
    <mergeCell ref="B7:B10"/>
    <mergeCell ref="C7:AD7"/>
    <mergeCell ref="C8:D9"/>
    <mergeCell ref="E8:J8"/>
    <mergeCell ref="E9:F9"/>
    <mergeCell ref="G9:H9"/>
    <mergeCell ref="I9:J9"/>
    <mergeCell ref="K8:R8"/>
    <mergeCell ref="K9:L9"/>
    <mergeCell ref="M9:N9"/>
    <mergeCell ref="O9:P9"/>
    <mergeCell ref="Q9:R9"/>
    <mergeCell ref="S8:Z8"/>
    <mergeCell ref="S9:T9"/>
    <mergeCell ref="U9:V9"/>
    <mergeCell ref="W9:X9"/>
  </mergeCells>
  <conditionalFormatting sqref="I1:I200">
    <cfRule type="expression" dxfId="161" priority="5">
      <formula>ABS(I1/J1)&gt;1.95996398454005</formula>
    </cfRule>
  </conditionalFormatting>
  <conditionalFormatting sqref="Q1:Q200">
    <cfRule type="expression" dxfId="160" priority="4">
      <formula>ABS(Q1/R1)&gt;1.95996398454005</formula>
    </cfRule>
  </conditionalFormatting>
  <conditionalFormatting sqref="Y1:Y200">
    <cfRule type="expression" dxfId="159" priority="3">
      <formula>ABS(Y1/Z1)&gt;1.95996398454005</formula>
    </cfRule>
  </conditionalFormatting>
  <conditionalFormatting sqref="AA1:AA200">
    <cfRule type="expression" dxfId="158" priority="2">
      <formula>ABS(AA1/AB1)&gt;1.95996398454005</formula>
    </cfRule>
  </conditionalFormatting>
  <conditionalFormatting sqref="AC1:AC200">
    <cfRule type="expression" dxfId="157" priority="1">
      <formula>ABS(AC1/AD1)&gt;1.95996398454005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L105"/>
  <sheetViews>
    <sheetView showGridLines="0" zoomScale="80" workbookViewId="0"/>
  </sheetViews>
  <sheetFormatPr defaultColWidth="10.90625" defaultRowHeight="12.5" x14ac:dyDescent="0.25"/>
  <cols>
    <col min="1" max="1" width="30.7265625" customWidth="1"/>
    <col min="2" max="2" width="8.7265625" customWidth="1"/>
  </cols>
  <sheetData>
    <row r="1" spans="1:38" x14ac:dyDescent="0.25">
      <c r="A1" s="41" t="s">
        <v>346</v>
      </c>
    </row>
    <row r="2" spans="1:38" ht="13" x14ac:dyDescent="0.3">
      <c r="A2" s="42" t="s">
        <v>347</v>
      </c>
    </row>
    <row r="3" spans="1:38" ht="13" x14ac:dyDescent="0.3">
      <c r="A3" s="43" t="s">
        <v>387</v>
      </c>
    </row>
    <row r="4" spans="1:38" x14ac:dyDescent="0.25">
      <c r="A4" s="160" t="str">
        <f>HYPERLINK("#'TOC'!A1", "Back to TOC")</f>
        <v>Back to TOC</v>
      </c>
    </row>
    <row r="7" spans="1:38" ht="16" customHeight="1" x14ac:dyDescent="0.25">
      <c r="B7" s="658" t="s">
        <v>388</v>
      </c>
      <c r="C7" s="662" t="s">
        <v>713</v>
      </c>
      <c r="D7" s="662"/>
      <c r="E7" s="662"/>
      <c r="F7" s="662"/>
      <c r="G7" s="662"/>
      <c r="H7" s="662"/>
      <c r="I7" s="662"/>
      <c r="J7" s="662"/>
      <c r="K7" s="662"/>
      <c r="L7" s="662"/>
      <c r="M7" s="662"/>
      <c r="N7" s="662"/>
      <c r="O7" s="662"/>
      <c r="P7" s="662"/>
      <c r="Q7" s="662"/>
      <c r="R7" s="662"/>
      <c r="S7" s="662"/>
      <c r="T7" s="662"/>
      <c r="U7" s="662"/>
      <c r="V7" s="662"/>
      <c r="W7" s="662"/>
      <c r="X7" s="662"/>
      <c r="Y7" s="662"/>
      <c r="Z7" s="662"/>
      <c r="AA7" s="662"/>
      <c r="AB7" s="662"/>
      <c r="AC7" s="662"/>
      <c r="AD7" s="662"/>
      <c r="AE7" s="662"/>
      <c r="AF7" s="662"/>
      <c r="AG7" s="662"/>
      <c r="AH7" s="662"/>
      <c r="AI7" s="662"/>
      <c r="AJ7" s="662"/>
      <c r="AK7" s="662"/>
      <c r="AL7" s="663"/>
    </row>
    <row r="8" spans="1:38" ht="32" customHeight="1" x14ac:dyDescent="0.25">
      <c r="B8" s="659"/>
      <c r="C8" s="647" t="s">
        <v>707</v>
      </c>
      <c r="D8" s="647"/>
      <c r="E8" s="647" t="s">
        <v>708</v>
      </c>
      <c r="F8" s="647"/>
      <c r="G8" s="647" t="s">
        <v>709</v>
      </c>
      <c r="H8" s="647"/>
      <c r="I8" s="647" t="s">
        <v>710</v>
      </c>
      <c r="J8" s="647"/>
      <c r="K8" s="647" t="s">
        <v>711</v>
      </c>
      <c r="L8" s="647"/>
      <c r="M8" s="647" t="s">
        <v>712</v>
      </c>
      <c r="N8" s="647"/>
      <c r="O8" s="667" t="s">
        <v>501</v>
      </c>
      <c r="P8" s="667"/>
      <c r="Q8" s="667"/>
      <c r="R8" s="667"/>
      <c r="S8" s="667"/>
      <c r="T8" s="667"/>
      <c r="U8" s="667"/>
      <c r="V8" s="667"/>
      <c r="W8" s="667"/>
      <c r="X8" s="667"/>
      <c r="Y8" s="667"/>
      <c r="Z8" s="667"/>
      <c r="AA8" s="667" t="s">
        <v>502</v>
      </c>
      <c r="AB8" s="667"/>
      <c r="AC8" s="667"/>
      <c r="AD8" s="667"/>
      <c r="AE8" s="667"/>
      <c r="AF8" s="667"/>
      <c r="AG8" s="667"/>
      <c r="AH8" s="667"/>
      <c r="AI8" s="667"/>
      <c r="AJ8" s="667"/>
      <c r="AK8" s="667"/>
      <c r="AL8" s="669"/>
    </row>
    <row r="9" spans="1:38" ht="64" customHeight="1" x14ac:dyDescent="0.25">
      <c r="B9" s="659"/>
      <c r="C9" s="649"/>
      <c r="D9" s="649"/>
      <c r="E9" s="649"/>
      <c r="F9" s="649"/>
      <c r="G9" s="649"/>
      <c r="H9" s="649"/>
      <c r="I9" s="649"/>
      <c r="J9" s="649"/>
      <c r="K9" s="649"/>
      <c r="L9" s="649"/>
      <c r="M9" s="649"/>
      <c r="N9" s="649"/>
      <c r="O9" s="668" t="s">
        <v>707</v>
      </c>
      <c r="P9" s="668"/>
      <c r="Q9" s="668" t="s">
        <v>708</v>
      </c>
      <c r="R9" s="668"/>
      <c r="S9" s="668" t="s">
        <v>709</v>
      </c>
      <c r="T9" s="668"/>
      <c r="U9" s="668" t="s">
        <v>710</v>
      </c>
      <c r="V9" s="668"/>
      <c r="W9" s="668" t="s">
        <v>711</v>
      </c>
      <c r="X9" s="668"/>
      <c r="Y9" s="668" t="s">
        <v>712</v>
      </c>
      <c r="Z9" s="668"/>
      <c r="AA9" s="668" t="s">
        <v>707</v>
      </c>
      <c r="AB9" s="668"/>
      <c r="AC9" s="668" t="s">
        <v>708</v>
      </c>
      <c r="AD9" s="668"/>
      <c r="AE9" s="668" t="s">
        <v>709</v>
      </c>
      <c r="AF9" s="668"/>
      <c r="AG9" s="668" t="s">
        <v>710</v>
      </c>
      <c r="AH9" s="668"/>
      <c r="AI9" s="668" t="s">
        <v>711</v>
      </c>
      <c r="AJ9" s="668"/>
      <c r="AK9" s="668" t="s">
        <v>712</v>
      </c>
      <c r="AL9" s="670"/>
    </row>
    <row r="10" spans="1:38" ht="16" customHeight="1" x14ac:dyDescent="0.25">
      <c r="B10" s="660"/>
      <c r="C10" s="144" t="s">
        <v>518</v>
      </c>
      <c r="D10" s="144" t="s">
        <v>389</v>
      </c>
      <c r="E10" s="144" t="s">
        <v>518</v>
      </c>
      <c r="F10" s="144" t="s">
        <v>389</v>
      </c>
      <c r="G10" s="144" t="s">
        <v>518</v>
      </c>
      <c r="H10" s="144" t="s">
        <v>389</v>
      </c>
      <c r="I10" s="144" t="s">
        <v>518</v>
      </c>
      <c r="J10" s="144" t="s">
        <v>389</v>
      </c>
      <c r="K10" s="144" t="s">
        <v>518</v>
      </c>
      <c r="L10" s="144" t="s">
        <v>389</v>
      </c>
      <c r="M10" s="144" t="s">
        <v>518</v>
      </c>
      <c r="N10" s="144" t="s">
        <v>389</v>
      </c>
      <c r="O10" s="144" t="s">
        <v>519</v>
      </c>
      <c r="P10" s="144" t="s">
        <v>389</v>
      </c>
      <c r="Q10" s="144" t="s">
        <v>519</v>
      </c>
      <c r="R10" s="144" t="s">
        <v>389</v>
      </c>
      <c r="S10" s="144" t="s">
        <v>519</v>
      </c>
      <c r="T10" s="144" t="s">
        <v>389</v>
      </c>
      <c r="U10" s="144" t="s">
        <v>519</v>
      </c>
      <c r="V10" s="144" t="s">
        <v>389</v>
      </c>
      <c r="W10" s="144" t="s">
        <v>519</v>
      </c>
      <c r="X10" s="144" t="s">
        <v>389</v>
      </c>
      <c r="Y10" s="144" t="s">
        <v>519</v>
      </c>
      <c r="Z10" s="144" t="s">
        <v>389</v>
      </c>
      <c r="AA10" s="144" t="s">
        <v>519</v>
      </c>
      <c r="AB10" s="144" t="s">
        <v>389</v>
      </c>
      <c r="AC10" s="144" t="s">
        <v>519</v>
      </c>
      <c r="AD10" s="144" t="s">
        <v>389</v>
      </c>
      <c r="AE10" s="144" t="s">
        <v>519</v>
      </c>
      <c r="AF10" s="144" t="s">
        <v>389</v>
      </c>
      <c r="AG10" s="144" t="s">
        <v>519</v>
      </c>
      <c r="AH10" s="144" t="s">
        <v>389</v>
      </c>
      <c r="AI10" s="144" t="s">
        <v>519</v>
      </c>
      <c r="AJ10" s="144" t="s">
        <v>389</v>
      </c>
      <c r="AK10" s="144" t="s">
        <v>519</v>
      </c>
      <c r="AL10" s="183" t="s">
        <v>389</v>
      </c>
    </row>
    <row r="11" spans="1:38" ht="13" customHeight="1" x14ac:dyDescent="0.25">
      <c r="A11" s="214"/>
      <c r="B11" s="204"/>
      <c r="C11" s="235" t="s">
        <v>2430</v>
      </c>
      <c r="D11" s="236" t="s">
        <v>2431</v>
      </c>
      <c r="E11" s="235" t="s">
        <v>2432</v>
      </c>
      <c r="F11" s="236" t="s">
        <v>2433</v>
      </c>
      <c r="G11" s="235" t="s">
        <v>2434</v>
      </c>
      <c r="H11" s="236" t="s">
        <v>2435</v>
      </c>
      <c r="I11" s="235" t="s">
        <v>2436</v>
      </c>
      <c r="J11" s="236" t="s">
        <v>2437</v>
      </c>
      <c r="K11" s="235" t="s">
        <v>2438</v>
      </c>
      <c r="L11" s="236" t="s">
        <v>2439</v>
      </c>
      <c r="M11" s="235" t="s">
        <v>2440</v>
      </c>
      <c r="N11" s="236" t="s">
        <v>2441</v>
      </c>
      <c r="O11" s="252" t="s">
        <v>2442</v>
      </c>
      <c r="P11" s="252" t="s">
        <v>2443</v>
      </c>
      <c r="Q11" s="252" t="s">
        <v>2444</v>
      </c>
      <c r="R11" s="252" t="s">
        <v>2445</v>
      </c>
      <c r="S11" s="252" t="s">
        <v>2446</v>
      </c>
      <c r="T11" s="252" t="s">
        <v>2447</v>
      </c>
      <c r="U11" s="252" t="s">
        <v>2448</v>
      </c>
      <c r="V11" s="252" t="s">
        <v>2449</v>
      </c>
      <c r="W11" s="252" t="s">
        <v>2450</v>
      </c>
      <c r="X11" s="252" t="s">
        <v>2451</v>
      </c>
      <c r="Y11" s="252" t="s">
        <v>2452</v>
      </c>
      <c r="Z11" s="252" t="s">
        <v>2453</v>
      </c>
      <c r="AA11" s="252" t="s">
        <v>2454</v>
      </c>
      <c r="AB11" s="252" t="s">
        <v>2455</v>
      </c>
      <c r="AC11" s="252" t="s">
        <v>2456</v>
      </c>
      <c r="AD11" s="252" t="s">
        <v>2457</v>
      </c>
      <c r="AE11" s="252" t="s">
        <v>2458</v>
      </c>
      <c r="AF11" s="252" t="s">
        <v>2459</v>
      </c>
      <c r="AG11" s="252" t="s">
        <v>2460</v>
      </c>
      <c r="AH11" s="252" t="s">
        <v>2461</v>
      </c>
      <c r="AI11" s="252" t="s">
        <v>2462</v>
      </c>
      <c r="AJ11" s="252" t="s">
        <v>2463</v>
      </c>
      <c r="AK11" s="252" t="s">
        <v>2464</v>
      </c>
      <c r="AL11" s="257" t="s">
        <v>2465</v>
      </c>
    </row>
    <row r="12" spans="1:38" ht="13" customHeight="1" x14ac:dyDescent="0.25">
      <c r="A12" s="26" t="s">
        <v>391</v>
      </c>
      <c r="B12" s="184">
        <v>2</v>
      </c>
      <c r="C12" s="223">
        <v>79.497597193534105</v>
      </c>
      <c r="D12" s="225">
        <v>1.0777126303025699</v>
      </c>
      <c r="E12" s="223">
        <v>6.0296386755288403</v>
      </c>
      <c r="F12" s="225">
        <v>0.55423461862947598</v>
      </c>
      <c r="G12" s="223">
        <v>25.224918396994301</v>
      </c>
      <c r="H12" s="225">
        <v>1.1108318566656501</v>
      </c>
      <c r="I12" s="223">
        <v>19.560776781797401</v>
      </c>
      <c r="J12" s="225">
        <v>0.96638744533547605</v>
      </c>
      <c r="K12" s="223">
        <v>36.553750018391099</v>
      </c>
      <c r="L12" s="225">
        <v>1.23356622777411</v>
      </c>
      <c r="M12" s="223">
        <v>20.981653163776901</v>
      </c>
      <c r="N12" s="225">
        <v>1.03478025205786</v>
      </c>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255"/>
    </row>
    <row r="13" spans="1:38" ht="13" customHeight="1" x14ac:dyDescent="0.25">
      <c r="A13" s="26" t="s">
        <v>392</v>
      </c>
      <c r="B13" s="184">
        <v>2</v>
      </c>
      <c r="C13" s="223">
        <v>45.597545195971001</v>
      </c>
      <c r="D13" s="225">
        <v>1.8514004580314001</v>
      </c>
      <c r="E13" s="223">
        <v>36.649455185008698</v>
      </c>
      <c r="F13" s="225">
        <v>1.7646397963990801</v>
      </c>
      <c r="G13" s="223">
        <v>38.631871760818598</v>
      </c>
      <c r="H13" s="225">
        <v>1.69466477571164</v>
      </c>
      <c r="I13" s="223">
        <v>44.217781415917798</v>
      </c>
      <c r="J13" s="225">
        <v>1.80115939946022</v>
      </c>
      <c r="K13" s="223">
        <v>59.499501576559801</v>
      </c>
      <c r="L13" s="225">
        <v>1.9492657792841901</v>
      </c>
      <c r="M13" s="223">
        <v>41.492262650227097</v>
      </c>
      <c r="N13" s="225">
        <v>1.69182214310507</v>
      </c>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255"/>
    </row>
    <row r="14" spans="1:38" ht="13" customHeight="1" x14ac:dyDescent="0.25">
      <c r="A14" s="26" t="s">
        <v>393</v>
      </c>
      <c r="B14" s="184">
        <v>2</v>
      </c>
      <c r="C14" s="223">
        <v>28.219992653510399</v>
      </c>
      <c r="D14" s="225">
        <v>1.26469010629562</v>
      </c>
      <c r="E14" s="223">
        <v>22.344677063374501</v>
      </c>
      <c r="F14" s="225">
        <v>1.1604266634426901</v>
      </c>
      <c r="G14" s="223">
        <v>25.2999344487068</v>
      </c>
      <c r="H14" s="225">
        <v>1.28072165692801</v>
      </c>
      <c r="I14" s="223">
        <v>31.567757974190101</v>
      </c>
      <c r="J14" s="225">
        <v>1.45932120205296</v>
      </c>
      <c r="K14" s="223">
        <v>43.410070892151197</v>
      </c>
      <c r="L14" s="225">
        <v>1.3573435482726799</v>
      </c>
      <c r="M14" s="223">
        <v>28.614006707960499</v>
      </c>
      <c r="N14" s="225">
        <v>1.2944304186373301</v>
      </c>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255"/>
    </row>
    <row r="15" spans="1:38" ht="13" customHeight="1" x14ac:dyDescent="0.25">
      <c r="A15" s="26" t="s">
        <v>394</v>
      </c>
      <c r="B15" s="184">
        <v>2</v>
      </c>
      <c r="C15" s="223">
        <v>54.283895217289498</v>
      </c>
      <c r="D15" s="225">
        <v>1.1126053775048901</v>
      </c>
      <c r="E15" s="223">
        <v>16.456612389045301</v>
      </c>
      <c r="F15" s="225">
        <v>1.00125164698826</v>
      </c>
      <c r="G15" s="223">
        <v>26.6696157198393</v>
      </c>
      <c r="H15" s="225">
        <v>1.13591102606623</v>
      </c>
      <c r="I15" s="223">
        <v>28.037459314708201</v>
      </c>
      <c r="J15" s="225">
        <v>1.04359502644117</v>
      </c>
      <c r="K15" s="223">
        <v>47.487602272889497</v>
      </c>
      <c r="L15" s="225">
        <v>1.30865939319271</v>
      </c>
      <c r="M15" s="223">
        <v>35.8675163522554</v>
      </c>
      <c r="N15" s="225">
        <v>1.2781815939687</v>
      </c>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255"/>
    </row>
    <row r="16" spans="1:38" ht="13" customHeight="1" x14ac:dyDescent="0.25">
      <c r="A16" s="26" t="s">
        <v>395</v>
      </c>
      <c r="B16" s="184">
        <v>2</v>
      </c>
      <c r="C16" s="223">
        <v>73.397850207618305</v>
      </c>
      <c r="D16" s="225">
        <v>0.93596212351289798</v>
      </c>
      <c r="E16" s="223">
        <v>20.460946935552201</v>
      </c>
      <c r="F16" s="225">
        <v>0.98938241326878995</v>
      </c>
      <c r="G16" s="223">
        <v>40.766161914142501</v>
      </c>
      <c r="H16" s="225">
        <v>1.2621251816555199</v>
      </c>
      <c r="I16" s="223">
        <v>43.274099202926998</v>
      </c>
      <c r="J16" s="225">
        <v>1.11561900201897</v>
      </c>
      <c r="K16" s="223">
        <v>52.106116796616597</v>
      </c>
      <c r="L16" s="225">
        <v>1.2837099822315701</v>
      </c>
      <c r="M16" s="223">
        <v>36.710981836642802</v>
      </c>
      <c r="N16" s="225">
        <v>1.09012306839343</v>
      </c>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255"/>
    </row>
    <row r="17" spans="1:38" ht="13" customHeight="1" x14ac:dyDescent="0.25">
      <c r="A17" s="26" t="s">
        <v>396</v>
      </c>
      <c r="B17" s="184">
        <v>2</v>
      </c>
      <c r="C17" s="223">
        <v>41.141321251453199</v>
      </c>
      <c r="D17" s="225">
        <v>1.2817059020538299</v>
      </c>
      <c r="E17" s="223">
        <v>33.889808096954397</v>
      </c>
      <c r="F17" s="225">
        <v>1.2986779086054701</v>
      </c>
      <c r="G17" s="223">
        <v>38.079330188262702</v>
      </c>
      <c r="H17" s="225">
        <v>1.3375119444319901</v>
      </c>
      <c r="I17" s="223">
        <v>36.689391224456102</v>
      </c>
      <c r="J17" s="225">
        <v>1.3281341205138399</v>
      </c>
      <c r="K17" s="223">
        <v>55.357433084944098</v>
      </c>
      <c r="L17" s="225">
        <v>1.2521645948145499</v>
      </c>
      <c r="M17" s="223">
        <v>32.028958595289801</v>
      </c>
      <c r="N17" s="225">
        <v>1.15381281838318</v>
      </c>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255"/>
    </row>
    <row r="18" spans="1:38" ht="13" customHeight="1" x14ac:dyDescent="0.25">
      <c r="A18" s="210" t="s">
        <v>397</v>
      </c>
      <c r="B18" s="184">
        <v>2</v>
      </c>
      <c r="C18" s="223">
        <v>45.927653534365298</v>
      </c>
      <c r="D18" s="225">
        <v>1.63565332332456</v>
      </c>
      <c r="E18" s="223">
        <v>34.111366400420799</v>
      </c>
      <c r="F18" s="225">
        <v>1.6402645261988</v>
      </c>
      <c r="G18" s="223">
        <v>40.716137690379199</v>
      </c>
      <c r="H18" s="225">
        <v>1.75509897382837</v>
      </c>
      <c r="I18" s="223">
        <v>37.366605278631802</v>
      </c>
      <c r="J18" s="225">
        <v>1.61180669502479</v>
      </c>
      <c r="K18" s="223">
        <v>58.8056369166842</v>
      </c>
      <c r="L18" s="225">
        <v>1.66717369426304</v>
      </c>
      <c r="M18" s="223">
        <v>24.371245622068201</v>
      </c>
      <c r="N18" s="225">
        <v>1.4693899687341301</v>
      </c>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255"/>
    </row>
    <row r="19" spans="1:38" ht="13" customHeight="1" x14ac:dyDescent="0.25">
      <c r="A19" s="210" t="s">
        <v>398</v>
      </c>
      <c r="B19" s="184">
        <v>2</v>
      </c>
      <c r="C19" s="223">
        <v>33.506093702284701</v>
      </c>
      <c r="D19" s="225">
        <v>1.9288024969669799</v>
      </c>
      <c r="E19" s="223">
        <v>33.536218465346799</v>
      </c>
      <c r="F19" s="225">
        <v>2.1526972766435102</v>
      </c>
      <c r="G19" s="223">
        <v>33.886054990197103</v>
      </c>
      <c r="H19" s="225">
        <v>2.1491112296535002</v>
      </c>
      <c r="I19" s="223">
        <v>35.6081706749356</v>
      </c>
      <c r="J19" s="225">
        <v>2.1845204986451501</v>
      </c>
      <c r="K19" s="223">
        <v>49.845743819560099</v>
      </c>
      <c r="L19" s="225">
        <v>2.05373743613813</v>
      </c>
      <c r="M19" s="223">
        <v>44.252447434000899</v>
      </c>
      <c r="N19" s="225">
        <v>1.77013011791101</v>
      </c>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255"/>
    </row>
    <row r="20" spans="1:38" ht="13" customHeight="1" x14ac:dyDescent="0.25">
      <c r="A20" s="26" t="s">
        <v>399</v>
      </c>
      <c r="B20" s="184">
        <v>2</v>
      </c>
      <c r="C20" s="223">
        <v>30.906976367235899</v>
      </c>
      <c r="D20" s="225">
        <v>1.5368374630313</v>
      </c>
      <c r="E20" s="223">
        <v>14.365802464440501</v>
      </c>
      <c r="F20" s="225">
        <v>1.3139467159401901</v>
      </c>
      <c r="G20" s="223">
        <v>19.146252565705801</v>
      </c>
      <c r="H20" s="225">
        <v>1.31529846322803</v>
      </c>
      <c r="I20" s="223">
        <v>22.2242750298342</v>
      </c>
      <c r="J20" s="225">
        <v>1.50094552646529</v>
      </c>
      <c r="K20" s="223">
        <v>32.755265698568401</v>
      </c>
      <c r="L20" s="225">
        <v>1.57189164136411</v>
      </c>
      <c r="M20" s="223">
        <v>31.918507531840799</v>
      </c>
      <c r="N20" s="225">
        <v>1.6589840094695201</v>
      </c>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255"/>
    </row>
    <row r="21" spans="1:38" ht="13" customHeight="1" x14ac:dyDescent="0.25">
      <c r="A21" s="26" t="s">
        <v>400</v>
      </c>
      <c r="B21" s="184">
        <v>2</v>
      </c>
      <c r="C21" s="223">
        <v>24.825465044356999</v>
      </c>
      <c r="D21" s="225">
        <v>1.3185726916826901</v>
      </c>
      <c r="E21" s="223">
        <v>9.6435616113276801</v>
      </c>
      <c r="F21" s="225">
        <v>0.79963929161579295</v>
      </c>
      <c r="G21" s="223">
        <v>8.8387979289418706</v>
      </c>
      <c r="H21" s="225">
        <v>0.61366805950453096</v>
      </c>
      <c r="I21" s="223">
        <v>10.888112593429399</v>
      </c>
      <c r="J21" s="225">
        <v>0.82041584576781001</v>
      </c>
      <c r="K21" s="223">
        <v>34.8104697268504</v>
      </c>
      <c r="L21" s="225">
        <v>1.3890708836563499</v>
      </c>
      <c r="M21" s="223">
        <v>11.2792576277621</v>
      </c>
      <c r="N21" s="225">
        <v>0.92607931755666095</v>
      </c>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255"/>
    </row>
    <row r="22" spans="1:38" ht="13" customHeight="1" x14ac:dyDescent="0.25">
      <c r="A22" s="26" t="s">
        <v>401</v>
      </c>
      <c r="B22" s="184">
        <v>2</v>
      </c>
      <c r="C22" s="223">
        <v>43.700494012846796</v>
      </c>
      <c r="D22" s="225">
        <v>2.2304400095577002</v>
      </c>
      <c r="E22" s="223">
        <v>16.462709775473499</v>
      </c>
      <c r="F22" s="225">
        <v>1.21443869150786</v>
      </c>
      <c r="G22" s="223">
        <v>21.380970369569901</v>
      </c>
      <c r="H22" s="225">
        <v>1.46454965060994</v>
      </c>
      <c r="I22" s="223">
        <v>23.7645262868743</v>
      </c>
      <c r="J22" s="225">
        <v>1.5484659577842399</v>
      </c>
      <c r="K22" s="223">
        <v>33.993863263847302</v>
      </c>
      <c r="L22" s="225">
        <v>1.7223670924038501</v>
      </c>
      <c r="M22" s="223">
        <v>38.0028263780207</v>
      </c>
      <c r="N22" s="225">
        <v>2.2847558613232102</v>
      </c>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255"/>
    </row>
    <row r="23" spans="1:38" ht="13" customHeight="1" x14ac:dyDescent="0.25">
      <c r="A23" s="26" t="s">
        <v>402</v>
      </c>
      <c r="B23" s="184">
        <v>2</v>
      </c>
      <c r="C23" s="223">
        <v>46.474230848100603</v>
      </c>
      <c r="D23" s="225">
        <v>1.70523710810472</v>
      </c>
      <c r="E23" s="223">
        <v>14.363880236031701</v>
      </c>
      <c r="F23" s="225">
        <v>1.30249680576795</v>
      </c>
      <c r="G23" s="223">
        <v>20.9413033267119</v>
      </c>
      <c r="H23" s="225">
        <v>1.5341139831322399</v>
      </c>
      <c r="I23" s="223">
        <v>23.142913223796398</v>
      </c>
      <c r="J23" s="225">
        <v>1.5736659366483701</v>
      </c>
      <c r="K23" s="223">
        <v>38.737104095090203</v>
      </c>
      <c r="L23" s="225">
        <v>1.9289640378895001</v>
      </c>
      <c r="M23" s="223">
        <v>35.268380257401802</v>
      </c>
      <c r="N23" s="225">
        <v>1.6858496688362301</v>
      </c>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255"/>
    </row>
    <row r="24" spans="1:38" ht="13" customHeight="1" x14ac:dyDescent="0.25">
      <c r="A24" s="26" t="s">
        <v>403</v>
      </c>
      <c r="B24" s="184">
        <v>2</v>
      </c>
      <c r="C24" s="223">
        <v>41.5191949552745</v>
      </c>
      <c r="D24" s="225">
        <v>1.27281684980122</v>
      </c>
      <c r="E24" s="223">
        <v>23.760788460514501</v>
      </c>
      <c r="F24" s="225">
        <v>1.2401390990635299</v>
      </c>
      <c r="G24" s="223">
        <v>27.512277482515699</v>
      </c>
      <c r="H24" s="225">
        <v>1.4212313224423601</v>
      </c>
      <c r="I24" s="223">
        <v>25.302106822005101</v>
      </c>
      <c r="J24" s="225">
        <v>1.31372044500666</v>
      </c>
      <c r="K24" s="223">
        <v>45.158409341828197</v>
      </c>
      <c r="L24" s="225">
        <v>1.6261691046423501</v>
      </c>
      <c r="M24" s="223">
        <v>44.350064604993797</v>
      </c>
      <c r="N24" s="225">
        <v>1.5140280002950099</v>
      </c>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255"/>
    </row>
    <row r="25" spans="1:38" ht="13" customHeight="1" x14ac:dyDescent="0.25">
      <c r="A25" s="26" t="s">
        <v>404</v>
      </c>
      <c r="B25" s="184">
        <v>2</v>
      </c>
      <c r="C25" s="223">
        <v>15.903191442610201</v>
      </c>
      <c r="D25" s="225">
        <v>1.0988038707983401</v>
      </c>
      <c r="E25" s="223">
        <v>13.9637752318854</v>
      </c>
      <c r="F25" s="225">
        <v>1.0652283605647901</v>
      </c>
      <c r="G25" s="223">
        <v>13.5433788999591</v>
      </c>
      <c r="H25" s="225">
        <v>0.93791829314847097</v>
      </c>
      <c r="I25" s="223">
        <v>15.9769770890845</v>
      </c>
      <c r="J25" s="225">
        <v>1.01915005825801</v>
      </c>
      <c r="K25" s="223">
        <v>36.7300817876162</v>
      </c>
      <c r="L25" s="225">
        <v>1.4085613805771999</v>
      </c>
      <c r="M25" s="223">
        <v>19.769450538679301</v>
      </c>
      <c r="N25" s="225">
        <v>1.04515935785034</v>
      </c>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255"/>
    </row>
    <row r="26" spans="1:38" ht="13" customHeight="1" x14ac:dyDescent="0.25">
      <c r="A26" s="26" t="s">
        <v>405</v>
      </c>
      <c r="B26" s="184">
        <v>2</v>
      </c>
      <c r="C26" s="223">
        <v>53.407000895413297</v>
      </c>
      <c r="D26" s="225">
        <v>1.86253427040701</v>
      </c>
      <c r="E26" s="223">
        <v>11.3254822827627</v>
      </c>
      <c r="F26" s="225">
        <v>0.93383022895786905</v>
      </c>
      <c r="G26" s="223">
        <v>15.1420254028535</v>
      </c>
      <c r="H26" s="225">
        <v>1.1450007300317</v>
      </c>
      <c r="I26" s="223">
        <v>15.9607519564076</v>
      </c>
      <c r="J26" s="225">
        <v>1.1284573503015201</v>
      </c>
      <c r="K26" s="223">
        <v>30.9587083736177</v>
      </c>
      <c r="L26" s="225">
        <v>1.5579849095029901</v>
      </c>
      <c r="M26" s="223">
        <v>21.669228085425999</v>
      </c>
      <c r="N26" s="225">
        <v>1.3802646104193801</v>
      </c>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255"/>
    </row>
    <row r="27" spans="1:38" ht="13" customHeight="1" x14ac:dyDescent="0.25">
      <c r="A27" s="26" t="s">
        <v>406</v>
      </c>
      <c r="B27" s="184">
        <v>2</v>
      </c>
      <c r="C27" s="223">
        <v>15.5874196686022</v>
      </c>
      <c r="D27" s="225">
        <v>1.1749195049751999</v>
      </c>
      <c r="E27" s="223">
        <v>13.211261184205</v>
      </c>
      <c r="F27" s="225">
        <v>0.88727187522158801</v>
      </c>
      <c r="G27" s="223">
        <v>11.834265521211901</v>
      </c>
      <c r="H27" s="225">
        <v>0.91945150559541799</v>
      </c>
      <c r="I27" s="223">
        <v>14.088620416826201</v>
      </c>
      <c r="J27" s="225">
        <v>0.94087907574437302</v>
      </c>
      <c r="K27" s="223">
        <v>23.206249195944199</v>
      </c>
      <c r="L27" s="225">
        <v>0.99321312937470096</v>
      </c>
      <c r="M27" s="223">
        <v>12.764163935171799</v>
      </c>
      <c r="N27" s="225">
        <v>0.697127444009357</v>
      </c>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255"/>
    </row>
    <row r="28" spans="1:38" ht="13" customHeight="1" x14ac:dyDescent="0.25">
      <c r="A28" s="26" t="s">
        <v>407</v>
      </c>
      <c r="B28" s="184">
        <v>2</v>
      </c>
      <c r="C28" s="223">
        <v>43.196596065538401</v>
      </c>
      <c r="D28" s="225">
        <v>1.64433061986033</v>
      </c>
      <c r="E28" s="223">
        <v>35.169694449694298</v>
      </c>
      <c r="F28" s="225">
        <v>1.4377867218295</v>
      </c>
      <c r="G28" s="223">
        <v>35.645068191945199</v>
      </c>
      <c r="H28" s="225">
        <v>1.4800223737758</v>
      </c>
      <c r="I28" s="223">
        <v>40.507561692322497</v>
      </c>
      <c r="J28" s="225">
        <v>1.5694066334441701</v>
      </c>
      <c r="K28" s="223">
        <v>49.504335985830103</v>
      </c>
      <c r="L28" s="225">
        <v>1.8987541142428801</v>
      </c>
      <c r="M28" s="223">
        <v>45.706612866951602</v>
      </c>
      <c r="N28" s="225">
        <v>1.6536682082023899</v>
      </c>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255"/>
    </row>
    <row r="29" spans="1:38" ht="13" customHeight="1" x14ac:dyDescent="0.25">
      <c r="A29" s="26" t="s">
        <v>408</v>
      </c>
      <c r="B29" s="184">
        <v>2</v>
      </c>
      <c r="C29" s="223">
        <v>30.516351493415701</v>
      </c>
      <c r="D29" s="225">
        <v>1.6247553455075201</v>
      </c>
      <c r="E29" s="223">
        <v>21.7028749972146</v>
      </c>
      <c r="F29" s="225">
        <v>1.36121569554341</v>
      </c>
      <c r="G29" s="223">
        <v>23.192332164371201</v>
      </c>
      <c r="H29" s="225">
        <v>1.3935636950569601</v>
      </c>
      <c r="I29" s="223">
        <v>23.2223269828011</v>
      </c>
      <c r="J29" s="225">
        <v>1.40229311725267</v>
      </c>
      <c r="K29" s="223">
        <v>45.615978772332703</v>
      </c>
      <c r="L29" s="225">
        <v>1.5261803077588501</v>
      </c>
      <c r="M29" s="223">
        <v>28.860394812958699</v>
      </c>
      <c r="N29" s="225">
        <v>1.2778454293611501</v>
      </c>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255"/>
    </row>
    <row r="30" spans="1:38" ht="13" customHeight="1" x14ac:dyDescent="0.25">
      <c r="A30" s="26" t="s">
        <v>409</v>
      </c>
      <c r="B30" s="184">
        <v>2</v>
      </c>
      <c r="C30" s="223">
        <v>25.764376378523998</v>
      </c>
      <c r="D30" s="225">
        <v>1.14632070961454</v>
      </c>
      <c r="E30" s="223">
        <v>23.135102481845099</v>
      </c>
      <c r="F30" s="225">
        <v>1.1992197534701701</v>
      </c>
      <c r="G30" s="223">
        <v>23.9842547693511</v>
      </c>
      <c r="H30" s="225">
        <v>1.1760964198172199</v>
      </c>
      <c r="I30" s="223">
        <v>24.716265440854599</v>
      </c>
      <c r="J30" s="225">
        <v>1.1860781587426801</v>
      </c>
      <c r="K30" s="223">
        <v>55.985518088509998</v>
      </c>
      <c r="L30" s="225">
        <v>1.1613242463342199</v>
      </c>
      <c r="M30" s="223">
        <v>30.181428169878501</v>
      </c>
      <c r="N30" s="225">
        <v>1.10507735566409</v>
      </c>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255"/>
    </row>
    <row r="31" spans="1:38" ht="13" customHeight="1" x14ac:dyDescent="0.25">
      <c r="A31" s="26" t="s">
        <v>410</v>
      </c>
      <c r="B31" s="184">
        <v>2</v>
      </c>
      <c r="C31" s="223">
        <v>27.2591325040271</v>
      </c>
      <c r="D31" s="225">
        <v>1.58143893972074</v>
      </c>
      <c r="E31" s="223">
        <v>26.117143437107899</v>
      </c>
      <c r="F31" s="225">
        <v>1.45220461947225</v>
      </c>
      <c r="G31" s="223">
        <v>26.153833780532299</v>
      </c>
      <c r="H31" s="225">
        <v>1.5189338638349299</v>
      </c>
      <c r="I31" s="223">
        <v>29.227198988295498</v>
      </c>
      <c r="J31" s="225">
        <v>1.5132366076103601</v>
      </c>
      <c r="K31" s="223">
        <v>43.972873709174401</v>
      </c>
      <c r="L31" s="225">
        <v>1.68153064516012</v>
      </c>
      <c r="M31" s="223">
        <v>49.1874396453819</v>
      </c>
      <c r="N31" s="225">
        <v>1.2613703999754</v>
      </c>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255"/>
    </row>
    <row r="32" spans="1:38" ht="13" customHeight="1" x14ac:dyDescent="0.25">
      <c r="A32" s="26" t="s">
        <v>411</v>
      </c>
      <c r="B32" s="184">
        <v>2</v>
      </c>
      <c r="C32" s="223">
        <v>21.307013077430302</v>
      </c>
      <c r="D32" s="225">
        <v>0.91141633421078505</v>
      </c>
      <c r="E32" s="223">
        <v>20.009790862883602</v>
      </c>
      <c r="F32" s="225">
        <v>0.86465771745438702</v>
      </c>
      <c r="G32" s="223">
        <v>26.325148898557298</v>
      </c>
      <c r="H32" s="225">
        <v>0.98818909003363098</v>
      </c>
      <c r="I32" s="223">
        <v>27.269732729308299</v>
      </c>
      <c r="J32" s="225">
        <v>0.96324153805970303</v>
      </c>
      <c r="K32" s="223">
        <v>54.940130833572802</v>
      </c>
      <c r="L32" s="225">
        <v>1.1667362356163899</v>
      </c>
      <c r="M32" s="223">
        <v>36.231753411096399</v>
      </c>
      <c r="N32" s="225">
        <v>1.16807200726244</v>
      </c>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255"/>
    </row>
    <row r="33" spans="1:38" ht="13" customHeight="1" x14ac:dyDescent="0.25">
      <c r="A33" s="26" t="s">
        <v>412</v>
      </c>
      <c r="B33" s="184">
        <v>2</v>
      </c>
      <c r="C33" s="223">
        <v>30.809004121309499</v>
      </c>
      <c r="D33" s="225">
        <v>1.8835203191263901</v>
      </c>
      <c r="E33" s="223">
        <v>24.849321082884401</v>
      </c>
      <c r="F33" s="225">
        <v>1.8286529685351101</v>
      </c>
      <c r="G33" s="223">
        <v>23.331540859341999</v>
      </c>
      <c r="H33" s="225">
        <v>1.69806285584413</v>
      </c>
      <c r="I33" s="223">
        <v>23.716353944368699</v>
      </c>
      <c r="J33" s="225">
        <v>1.8159650764253801</v>
      </c>
      <c r="K33" s="223">
        <v>43.273429289875097</v>
      </c>
      <c r="L33" s="225">
        <v>1.9982384085984199</v>
      </c>
      <c r="M33" s="223">
        <v>37.902602501293003</v>
      </c>
      <c r="N33" s="225">
        <v>1.9098401465611501</v>
      </c>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255"/>
    </row>
    <row r="34" spans="1:38" ht="13" customHeight="1" x14ac:dyDescent="0.25">
      <c r="A34" s="26" t="s">
        <v>413</v>
      </c>
      <c r="B34" s="184">
        <v>2</v>
      </c>
      <c r="C34" s="223">
        <v>37.637723469646602</v>
      </c>
      <c r="D34" s="225">
        <v>1.3466242513781601</v>
      </c>
      <c r="E34" s="223">
        <v>10.3077898325948</v>
      </c>
      <c r="F34" s="225">
        <v>0.83347042942023497</v>
      </c>
      <c r="G34" s="223">
        <v>21.6761902287171</v>
      </c>
      <c r="H34" s="225">
        <v>1.2892324284974599</v>
      </c>
      <c r="I34" s="223">
        <v>29.738234229430802</v>
      </c>
      <c r="J34" s="225">
        <v>1.24851879796925</v>
      </c>
      <c r="K34" s="223">
        <v>30.4413375454379</v>
      </c>
      <c r="L34" s="225">
        <v>1.2745527778213599</v>
      </c>
      <c r="M34" s="223">
        <v>23.3534433115714</v>
      </c>
      <c r="N34" s="225">
        <v>1.3134429287354601</v>
      </c>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255"/>
    </row>
    <row r="35" spans="1:38" ht="13" customHeight="1" x14ac:dyDescent="0.25">
      <c r="A35" s="26" t="s">
        <v>414</v>
      </c>
      <c r="B35" s="184">
        <v>2</v>
      </c>
      <c r="C35" s="223">
        <v>16.0727504041038</v>
      </c>
      <c r="D35" s="225">
        <v>1.0744577790418799</v>
      </c>
      <c r="E35" s="223">
        <v>10.4525130644013</v>
      </c>
      <c r="F35" s="225">
        <v>0.75355700008275195</v>
      </c>
      <c r="G35" s="223">
        <v>12.138889600785101</v>
      </c>
      <c r="H35" s="225">
        <v>0.93644019846852999</v>
      </c>
      <c r="I35" s="223">
        <v>14.295858809543899</v>
      </c>
      <c r="J35" s="225">
        <v>0.95830424047028695</v>
      </c>
      <c r="K35" s="223">
        <v>28.278302262321699</v>
      </c>
      <c r="L35" s="225">
        <v>1.18290912588688</v>
      </c>
      <c r="M35" s="223">
        <v>25.014181491216998</v>
      </c>
      <c r="N35" s="225">
        <v>1.3317984904279001</v>
      </c>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255"/>
    </row>
    <row r="36" spans="1:38" ht="13" customHeight="1" x14ac:dyDescent="0.25">
      <c r="A36" s="26" t="s">
        <v>415</v>
      </c>
      <c r="B36" s="184">
        <v>2</v>
      </c>
      <c r="C36" s="223">
        <v>36.721554772852201</v>
      </c>
      <c r="D36" s="225">
        <v>1.6499972379008101</v>
      </c>
      <c r="E36" s="223">
        <v>18.761086627489998</v>
      </c>
      <c r="F36" s="225">
        <v>1.15761820539126</v>
      </c>
      <c r="G36" s="223">
        <v>24.927697070661502</v>
      </c>
      <c r="H36" s="225">
        <v>1.4116029828621</v>
      </c>
      <c r="I36" s="223">
        <v>25.722890559056601</v>
      </c>
      <c r="J36" s="225">
        <v>1.3430470127960199</v>
      </c>
      <c r="K36" s="223">
        <v>50.792654584180902</v>
      </c>
      <c r="L36" s="225">
        <v>1.47897344035658</v>
      </c>
      <c r="M36" s="223">
        <v>35.701360928309697</v>
      </c>
      <c r="N36" s="225">
        <v>1.3504787642155101</v>
      </c>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255"/>
    </row>
    <row r="37" spans="1:38" ht="13" customHeight="1" x14ac:dyDescent="0.25">
      <c r="A37" s="26" t="s">
        <v>416</v>
      </c>
      <c r="B37" s="184">
        <v>2</v>
      </c>
      <c r="C37" s="223">
        <v>36.844857525845399</v>
      </c>
      <c r="D37" s="225">
        <v>0.99248723777923897</v>
      </c>
      <c r="E37" s="223">
        <v>9.9525427615579591</v>
      </c>
      <c r="F37" s="225">
        <v>0.674682573865372</v>
      </c>
      <c r="G37" s="223">
        <v>15.0244489640698</v>
      </c>
      <c r="H37" s="225">
        <v>0.70667557349863197</v>
      </c>
      <c r="I37" s="223">
        <v>16.615477856215101</v>
      </c>
      <c r="J37" s="225">
        <v>0.75824522172349595</v>
      </c>
      <c r="K37" s="223">
        <v>39.503065767871298</v>
      </c>
      <c r="L37" s="225">
        <v>0.90566532182695003</v>
      </c>
      <c r="M37" s="223">
        <v>18.849901386923001</v>
      </c>
      <c r="N37" s="225">
        <v>0.76833547259030299</v>
      </c>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255"/>
    </row>
    <row r="38" spans="1:38" ht="13" customHeight="1" x14ac:dyDescent="0.25">
      <c r="A38" s="26" t="s">
        <v>417</v>
      </c>
      <c r="B38" s="184">
        <v>2</v>
      </c>
      <c r="C38" s="223">
        <v>31.624570239803798</v>
      </c>
      <c r="D38" s="225">
        <v>1.52720483214054</v>
      </c>
      <c r="E38" s="223">
        <v>22.746027497954302</v>
      </c>
      <c r="F38" s="225">
        <v>1.14831483016377</v>
      </c>
      <c r="G38" s="223">
        <v>17.5518485602678</v>
      </c>
      <c r="H38" s="225">
        <v>1.1059457697553901</v>
      </c>
      <c r="I38" s="223">
        <v>23.276750896559999</v>
      </c>
      <c r="J38" s="225">
        <v>1.25216485965104</v>
      </c>
      <c r="K38" s="223">
        <v>47.0305121417029</v>
      </c>
      <c r="L38" s="225">
        <v>1.41641732148138</v>
      </c>
      <c r="M38" s="223">
        <v>25.728899428248798</v>
      </c>
      <c r="N38" s="225">
        <v>1.1734055895162601</v>
      </c>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255"/>
    </row>
    <row r="39" spans="1:38" ht="13" customHeight="1" x14ac:dyDescent="0.25">
      <c r="A39" s="26" t="s">
        <v>418</v>
      </c>
      <c r="B39" s="184">
        <v>2</v>
      </c>
      <c r="C39" s="223">
        <v>74.124508723201203</v>
      </c>
      <c r="D39" s="225">
        <v>1.27597382712645</v>
      </c>
      <c r="E39" s="223">
        <v>9.19507479331563</v>
      </c>
      <c r="F39" s="225">
        <v>0.70285923448229604</v>
      </c>
      <c r="G39" s="223">
        <v>34.8782208203368</v>
      </c>
      <c r="H39" s="225">
        <v>1.3932595819065601</v>
      </c>
      <c r="I39" s="223">
        <v>31.737427291673999</v>
      </c>
      <c r="J39" s="225">
        <v>1.19711574686227</v>
      </c>
      <c r="K39" s="223">
        <v>51.068611689669297</v>
      </c>
      <c r="L39" s="225">
        <v>1.4187613789117</v>
      </c>
      <c r="M39" s="223">
        <v>26.232692394992501</v>
      </c>
      <c r="N39" s="225">
        <v>1.26318120105811</v>
      </c>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255"/>
    </row>
    <row r="40" spans="1:38" ht="13" customHeight="1" x14ac:dyDescent="0.25">
      <c r="A40" s="26" t="s">
        <v>419</v>
      </c>
      <c r="B40" s="184">
        <v>2</v>
      </c>
      <c r="C40" s="223">
        <v>30.165741993108501</v>
      </c>
      <c r="D40" s="225">
        <v>1.29233202843443</v>
      </c>
      <c r="E40" s="223">
        <v>24.0471378652326</v>
      </c>
      <c r="F40" s="225">
        <v>1.1556738894569201</v>
      </c>
      <c r="G40" s="223">
        <v>20.3291160359835</v>
      </c>
      <c r="H40" s="225">
        <v>0.93154060362055302</v>
      </c>
      <c r="I40" s="223">
        <v>31.640633504264301</v>
      </c>
      <c r="J40" s="225">
        <v>1.1109809751316599</v>
      </c>
      <c r="K40" s="223">
        <v>48.099969505972197</v>
      </c>
      <c r="L40" s="225">
        <v>1.3515654153485599</v>
      </c>
      <c r="M40" s="223">
        <v>26.243683992732901</v>
      </c>
      <c r="N40" s="225">
        <v>1.1346588954140899</v>
      </c>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255"/>
    </row>
    <row r="41" spans="1:38" ht="13" customHeight="1" x14ac:dyDescent="0.25">
      <c r="A41" s="26" t="s">
        <v>420</v>
      </c>
      <c r="B41" s="184">
        <v>2</v>
      </c>
      <c r="C41" s="223">
        <v>27.587774287086098</v>
      </c>
      <c r="D41" s="225">
        <v>1.6249073622193699</v>
      </c>
      <c r="E41" s="223">
        <v>18.4825832121318</v>
      </c>
      <c r="F41" s="225">
        <v>1.3596433040752001</v>
      </c>
      <c r="G41" s="223">
        <v>17.465578326158699</v>
      </c>
      <c r="H41" s="225">
        <v>1.3842024324028901</v>
      </c>
      <c r="I41" s="223">
        <v>24.780098064317301</v>
      </c>
      <c r="J41" s="225">
        <v>1.3610763843798099</v>
      </c>
      <c r="K41" s="223">
        <v>48.295087140431001</v>
      </c>
      <c r="L41" s="225">
        <v>1.5145818311353501</v>
      </c>
      <c r="M41" s="223">
        <v>26.469381648972199</v>
      </c>
      <c r="N41" s="225">
        <v>1.51997023822889</v>
      </c>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255"/>
    </row>
    <row r="42" spans="1:38" ht="13" customHeight="1" x14ac:dyDescent="0.25">
      <c r="A42" s="26" t="s">
        <v>421</v>
      </c>
      <c r="B42" s="184">
        <v>2</v>
      </c>
      <c r="C42" s="223">
        <v>45.047548111528499</v>
      </c>
      <c r="D42" s="225">
        <v>1.3401411330064701</v>
      </c>
      <c r="E42" s="223">
        <v>40.559155857905402</v>
      </c>
      <c r="F42" s="225">
        <v>1.3171809897047499</v>
      </c>
      <c r="G42" s="223">
        <v>38.378934659345802</v>
      </c>
      <c r="H42" s="225">
        <v>1.3028986328097201</v>
      </c>
      <c r="I42" s="223">
        <v>42.488037289023701</v>
      </c>
      <c r="J42" s="225">
        <v>1.33318768528863</v>
      </c>
      <c r="K42" s="223">
        <v>55.7026249694581</v>
      </c>
      <c r="L42" s="225">
        <v>1.3402436753678899</v>
      </c>
      <c r="M42" s="223">
        <v>36.978900000256999</v>
      </c>
      <c r="N42" s="225">
        <v>1.46214586076518</v>
      </c>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255"/>
    </row>
    <row r="43" spans="1:38" ht="13" customHeight="1" x14ac:dyDescent="0.25">
      <c r="A43" s="26" t="s">
        <v>422</v>
      </c>
      <c r="B43" s="184">
        <v>2</v>
      </c>
      <c r="C43" s="223">
        <v>29.765178927496599</v>
      </c>
      <c r="D43" s="225">
        <v>1.6079355884956801</v>
      </c>
      <c r="E43" s="223">
        <v>13.773089094996299</v>
      </c>
      <c r="F43" s="225">
        <v>1.42571642399834</v>
      </c>
      <c r="G43" s="223">
        <v>16.527740199427701</v>
      </c>
      <c r="H43" s="225">
        <v>1.48342830229015</v>
      </c>
      <c r="I43" s="223">
        <v>20.172008168571999</v>
      </c>
      <c r="J43" s="225">
        <v>1.50222061105427</v>
      </c>
      <c r="K43" s="223">
        <v>34.540952977314497</v>
      </c>
      <c r="L43" s="225">
        <v>1.71940897690982</v>
      </c>
      <c r="M43" s="223">
        <v>17.7597785337055</v>
      </c>
      <c r="N43" s="225">
        <v>1.5876596834688901</v>
      </c>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255"/>
    </row>
    <row r="44" spans="1:38" ht="13" customHeight="1" x14ac:dyDescent="0.25">
      <c r="A44" s="26" t="s">
        <v>423</v>
      </c>
      <c r="B44" s="184">
        <v>2</v>
      </c>
      <c r="C44" s="223">
        <v>68.440770907287501</v>
      </c>
      <c r="D44" s="225">
        <v>1.09478127119782</v>
      </c>
      <c r="E44" s="223">
        <v>7.6309999045066297</v>
      </c>
      <c r="F44" s="225">
        <v>0.802821506663704</v>
      </c>
      <c r="G44" s="223">
        <v>21.851033171246399</v>
      </c>
      <c r="H44" s="225">
        <v>1.0367001413667201</v>
      </c>
      <c r="I44" s="223">
        <v>20.429328025281698</v>
      </c>
      <c r="J44" s="225">
        <v>0.89583522108688596</v>
      </c>
      <c r="K44" s="223">
        <v>32.240228142686803</v>
      </c>
      <c r="L44" s="225">
        <v>1.32927040973068</v>
      </c>
      <c r="M44" s="223">
        <v>25.914778688102</v>
      </c>
      <c r="N44" s="225">
        <v>1.07191718259558</v>
      </c>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255"/>
    </row>
    <row r="45" spans="1:38" ht="13" customHeight="1" x14ac:dyDescent="0.25">
      <c r="A45" s="26" t="s">
        <v>424</v>
      </c>
      <c r="B45" s="184">
        <v>2</v>
      </c>
      <c r="C45" s="223">
        <v>51.861151627300401</v>
      </c>
      <c r="D45" s="225">
        <v>1.1216425835785999</v>
      </c>
      <c r="E45" s="223">
        <v>17.032679671420698</v>
      </c>
      <c r="F45" s="225">
        <v>0.98809810074407101</v>
      </c>
      <c r="G45" s="223">
        <v>25.7039019637946</v>
      </c>
      <c r="H45" s="225">
        <v>0.90216911559347202</v>
      </c>
      <c r="I45" s="223">
        <v>32.332324896051801</v>
      </c>
      <c r="J45" s="225">
        <v>1.0718811189401001</v>
      </c>
      <c r="K45" s="223">
        <v>50.7032267815949</v>
      </c>
      <c r="L45" s="225">
        <v>1.1911847327797001</v>
      </c>
      <c r="M45" s="223">
        <v>31.5936314249705</v>
      </c>
      <c r="N45" s="225">
        <v>1.04217895302623</v>
      </c>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255"/>
    </row>
    <row r="46" spans="1:38" ht="13" customHeight="1" x14ac:dyDescent="0.25">
      <c r="A46" s="26" t="s">
        <v>425</v>
      </c>
      <c r="B46" s="184">
        <v>2</v>
      </c>
      <c r="C46" s="223">
        <v>16.050267749509299</v>
      </c>
      <c r="D46" s="225">
        <v>1.0786164783510399</v>
      </c>
      <c r="E46" s="223">
        <v>15.8657148279139</v>
      </c>
      <c r="F46" s="225">
        <v>1.04988590266841</v>
      </c>
      <c r="G46" s="223">
        <v>14.6620094981528</v>
      </c>
      <c r="H46" s="225">
        <v>1.16322192011534</v>
      </c>
      <c r="I46" s="223">
        <v>18.157225020597298</v>
      </c>
      <c r="J46" s="225">
        <v>1.19322267795736</v>
      </c>
      <c r="K46" s="223">
        <v>36.585541037290199</v>
      </c>
      <c r="L46" s="225">
        <v>1.56833100852712</v>
      </c>
      <c r="M46" s="223">
        <v>17.458684612430499</v>
      </c>
      <c r="N46" s="225">
        <v>1.2228828958084601</v>
      </c>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255"/>
    </row>
    <row r="47" spans="1:38" ht="13" customHeight="1" x14ac:dyDescent="0.25">
      <c r="A47" s="26" t="s">
        <v>426</v>
      </c>
      <c r="B47" s="184">
        <v>2</v>
      </c>
      <c r="C47" s="223">
        <v>24.274570124797702</v>
      </c>
      <c r="D47" s="225">
        <v>1.3045830921077699</v>
      </c>
      <c r="E47" s="223">
        <v>18.1655104400722</v>
      </c>
      <c r="F47" s="225">
        <v>1.1567312528139899</v>
      </c>
      <c r="G47" s="223">
        <v>19.7111655678973</v>
      </c>
      <c r="H47" s="225">
        <v>1.2515181237583299</v>
      </c>
      <c r="I47" s="223">
        <v>19.797190277808699</v>
      </c>
      <c r="J47" s="225">
        <v>1.14493926112467</v>
      </c>
      <c r="K47" s="223">
        <v>37.018723238937298</v>
      </c>
      <c r="L47" s="225">
        <v>1.38393572365065</v>
      </c>
      <c r="M47" s="223">
        <v>24.239113191517401</v>
      </c>
      <c r="N47" s="225">
        <v>1.2071457960590699</v>
      </c>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255"/>
    </row>
    <row r="48" spans="1:38" ht="13" customHeight="1" x14ac:dyDescent="0.25">
      <c r="A48" s="26" t="s">
        <v>427</v>
      </c>
      <c r="B48" s="184">
        <v>2</v>
      </c>
      <c r="C48" s="223">
        <v>11.4667570678732</v>
      </c>
      <c r="D48" s="225">
        <v>0.85800962714513096</v>
      </c>
      <c r="E48" s="223">
        <v>4.1117716179539698</v>
      </c>
      <c r="F48" s="225">
        <v>0.47447582687529199</v>
      </c>
      <c r="G48" s="223">
        <v>6.4823423151428798</v>
      </c>
      <c r="H48" s="225">
        <v>0.55828940386122605</v>
      </c>
      <c r="I48" s="223">
        <v>6.6506435376261299</v>
      </c>
      <c r="J48" s="225">
        <v>0.58885354917206401</v>
      </c>
      <c r="K48" s="223">
        <v>20.032381127962001</v>
      </c>
      <c r="L48" s="225">
        <v>1.04244497298225</v>
      </c>
      <c r="M48" s="223">
        <v>13.2788125348342</v>
      </c>
      <c r="N48" s="225">
        <v>1.0536964513586</v>
      </c>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255"/>
    </row>
    <row r="49" spans="1:38" ht="13" customHeight="1" x14ac:dyDescent="0.25">
      <c r="A49" s="26" t="s">
        <v>428</v>
      </c>
      <c r="B49" s="184">
        <v>2</v>
      </c>
      <c r="C49" s="223">
        <v>73.116182726334699</v>
      </c>
      <c r="D49" s="225">
        <v>1.22356791195117</v>
      </c>
      <c r="E49" s="223">
        <v>13.368118721431999</v>
      </c>
      <c r="F49" s="225">
        <v>0.86939309716454705</v>
      </c>
      <c r="G49" s="223">
        <v>24.0123330635851</v>
      </c>
      <c r="H49" s="225">
        <v>1.12049459234195</v>
      </c>
      <c r="I49" s="223">
        <v>26.287428008585099</v>
      </c>
      <c r="J49" s="225">
        <v>1.2830035079864599</v>
      </c>
      <c r="K49" s="223">
        <v>40.055990400625703</v>
      </c>
      <c r="L49" s="225">
        <v>1.34525606412414</v>
      </c>
      <c r="M49" s="223">
        <v>23.1243866636127</v>
      </c>
      <c r="N49" s="225">
        <v>1.32828513688102</v>
      </c>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255"/>
    </row>
    <row r="50" spans="1:38" ht="13" customHeight="1" x14ac:dyDescent="0.25">
      <c r="A50" s="26" t="s">
        <v>429</v>
      </c>
      <c r="B50" s="184">
        <v>2</v>
      </c>
      <c r="C50" s="223">
        <v>30.474245346063</v>
      </c>
      <c r="D50" s="225">
        <v>1.2214211521306699</v>
      </c>
      <c r="E50" s="223">
        <v>20.662977834059301</v>
      </c>
      <c r="F50" s="225">
        <v>1.1231086940875601</v>
      </c>
      <c r="G50" s="223">
        <v>24.014296853660198</v>
      </c>
      <c r="H50" s="225">
        <v>1.1789124577979599</v>
      </c>
      <c r="I50" s="223">
        <v>35.435462356283999</v>
      </c>
      <c r="J50" s="225">
        <v>1.1566992334724999</v>
      </c>
      <c r="K50" s="223">
        <v>45.194145062574201</v>
      </c>
      <c r="L50" s="225">
        <v>1.2162604566545701</v>
      </c>
      <c r="M50" s="223">
        <v>27.4525624947136</v>
      </c>
      <c r="N50" s="225">
        <v>1.1363442618367701</v>
      </c>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255"/>
    </row>
    <row r="51" spans="1:38" ht="13" customHeight="1" x14ac:dyDescent="0.25">
      <c r="A51" s="26" t="s">
        <v>430</v>
      </c>
      <c r="B51" s="184">
        <v>2</v>
      </c>
      <c r="C51" s="223">
        <v>47.436825431335599</v>
      </c>
      <c r="D51" s="225">
        <v>1.20808186012647</v>
      </c>
      <c r="E51" s="223">
        <v>7.3388741412377803</v>
      </c>
      <c r="F51" s="225">
        <v>0.61486291783129199</v>
      </c>
      <c r="G51" s="223">
        <v>22.550119344335101</v>
      </c>
      <c r="H51" s="225">
        <v>0.99805317472771904</v>
      </c>
      <c r="I51" s="223">
        <v>27.904312790577698</v>
      </c>
      <c r="J51" s="225">
        <v>0.96046768773055102</v>
      </c>
      <c r="K51" s="223">
        <v>72.206952312142306</v>
      </c>
      <c r="L51" s="225">
        <v>0.87255844041925201</v>
      </c>
      <c r="M51" s="223">
        <v>18.924206159782401</v>
      </c>
      <c r="N51" s="225">
        <v>0.89209793972774298</v>
      </c>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255"/>
    </row>
    <row r="52" spans="1:38" ht="13" customHeight="1" x14ac:dyDescent="0.25">
      <c r="A52" s="26" t="s">
        <v>431</v>
      </c>
      <c r="B52" s="184">
        <v>2</v>
      </c>
      <c r="C52" s="223">
        <v>47.257548820426898</v>
      </c>
      <c r="D52" s="225">
        <v>1.26850750252065</v>
      </c>
      <c r="E52" s="223">
        <v>34.0668185793376</v>
      </c>
      <c r="F52" s="225">
        <v>1.30030934248507</v>
      </c>
      <c r="G52" s="223">
        <v>34.529897000519398</v>
      </c>
      <c r="H52" s="225">
        <v>1.2534701064107601</v>
      </c>
      <c r="I52" s="223">
        <v>42.264965411293304</v>
      </c>
      <c r="J52" s="225">
        <v>1.5071510435733599</v>
      </c>
      <c r="K52" s="223">
        <v>66.477925302719896</v>
      </c>
      <c r="L52" s="225">
        <v>1.1017805359401101</v>
      </c>
      <c r="M52" s="223">
        <v>27.9024862349515</v>
      </c>
      <c r="N52" s="225">
        <v>0.98208391731309697</v>
      </c>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255"/>
    </row>
    <row r="53" spans="1:38" ht="13" customHeight="1" x14ac:dyDescent="0.25">
      <c r="A53" s="26" t="s">
        <v>432</v>
      </c>
      <c r="B53" s="184">
        <v>2</v>
      </c>
      <c r="C53" s="223">
        <v>26.469417483471702</v>
      </c>
      <c r="D53" s="225">
        <v>1.31354723285494</v>
      </c>
      <c r="E53" s="223">
        <v>17.120340498033201</v>
      </c>
      <c r="F53" s="225">
        <v>1.12063673063555</v>
      </c>
      <c r="G53" s="223">
        <v>14.7517822039843</v>
      </c>
      <c r="H53" s="225">
        <v>1.0175274654914499</v>
      </c>
      <c r="I53" s="223">
        <v>20.237407119360899</v>
      </c>
      <c r="J53" s="225">
        <v>1.17419011734333</v>
      </c>
      <c r="K53" s="223">
        <v>34.849473262131703</v>
      </c>
      <c r="L53" s="225">
        <v>1.1649466088322999</v>
      </c>
      <c r="M53" s="223">
        <v>11.765878958865301</v>
      </c>
      <c r="N53" s="225">
        <v>0.74366632515484699</v>
      </c>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255"/>
    </row>
    <row r="54" spans="1:38" ht="13" customHeight="1" x14ac:dyDescent="0.25">
      <c r="A54" s="26" t="s">
        <v>433</v>
      </c>
      <c r="B54" s="184">
        <v>2</v>
      </c>
      <c r="C54" s="223">
        <v>25.6711450403381</v>
      </c>
      <c r="D54" s="225">
        <v>1.2564885288222301</v>
      </c>
      <c r="E54" s="223">
        <v>23.1722887823462</v>
      </c>
      <c r="F54" s="225">
        <v>1.4122174955622799</v>
      </c>
      <c r="G54" s="223">
        <v>14.897843093236</v>
      </c>
      <c r="H54" s="225">
        <v>1.098061712325</v>
      </c>
      <c r="I54" s="223">
        <v>20.6520904924229</v>
      </c>
      <c r="J54" s="225">
        <v>1.2451321245578499</v>
      </c>
      <c r="K54" s="223">
        <v>48.321648129624599</v>
      </c>
      <c r="L54" s="225">
        <v>1.44661314270466</v>
      </c>
      <c r="M54" s="223">
        <v>19.2339242224228</v>
      </c>
      <c r="N54" s="225">
        <v>1.22868985806014</v>
      </c>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255"/>
    </row>
    <row r="55" spans="1:38" ht="13" customHeight="1" x14ac:dyDescent="0.25">
      <c r="A55" s="26" t="s">
        <v>434</v>
      </c>
      <c r="B55" s="184">
        <v>2</v>
      </c>
      <c r="C55" s="223">
        <v>48.497668670527602</v>
      </c>
      <c r="D55" s="225">
        <v>1.36238802573781</v>
      </c>
      <c r="E55" s="223">
        <v>19.945575894976699</v>
      </c>
      <c r="F55" s="225">
        <v>1.1030567138504801</v>
      </c>
      <c r="G55" s="223">
        <v>27.461971315556301</v>
      </c>
      <c r="H55" s="225">
        <v>1.2408828677905599</v>
      </c>
      <c r="I55" s="223">
        <v>29.946653213592601</v>
      </c>
      <c r="J55" s="225">
        <v>1.3779905878480501</v>
      </c>
      <c r="K55" s="223">
        <v>61.795711882504797</v>
      </c>
      <c r="L55" s="225">
        <v>1.58185002466417</v>
      </c>
      <c r="M55" s="223">
        <v>38.397413310808297</v>
      </c>
      <c r="N55" s="225">
        <v>1.4623076013823699</v>
      </c>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255"/>
    </row>
    <row r="56" spans="1:38" ht="13" customHeight="1" x14ac:dyDescent="0.25">
      <c r="A56" s="26" t="s">
        <v>435</v>
      </c>
      <c r="B56" s="184">
        <v>2</v>
      </c>
      <c r="C56" s="223">
        <v>25.5872852872306</v>
      </c>
      <c r="D56" s="225">
        <v>1.02073349114457</v>
      </c>
      <c r="E56" s="223">
        <v>17.5541570461559</v>
      </c>
      <c r="F56" s="225">
        <v>0.82925331566939897</v>
      </c>
      <c r="G56" s="223">
        <v>20.575408615464099</v>
      </c>
      <c r="H56" s="225">
        <v>0.96909112848414702</v>
      </c>
      <c r="I56" s="223">
        <v>23.890455273202502</v>
      </c>
      <c r="J56" s="225">
        <v>0.99657256447135201</v>
      </c>
      <c r="K56" s="223">
        <v>34.527813031961799</v>
      </c>
      <c r="L56" s="225">
        <v>1.0638372651801999</v>
      </c>
      <c r="M56" s="223">
        <v>32.633059094246597</v>
      </c>
      <c r="N56" s="225">
        <v>1.10542317667779</v>
      </c>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255"/>
    </row>
    <row r="57" spans="1:38" ht="13" customHeight="1" x14ac:dyDescent="0.25">
      <c r="A57" s="26" t="s">
        <v>436</v>
      </c>
      <c r="B57" s="184">
        <v>2</v>
      </c>
      <c r="C57" s="223">
        <v>37.330161168229999</v>
      </c>
      <c r="D57" s="225">
        <v>2.14595414330284</v>
      </c>
      <c r="E57" s="223">
        <v>24.0867169759733</v>
      </c>
      <c r="F57" s="225">
        <v>2.0296245583756898</v>
      </c>
      <c r="G57" s="223">
        <v>28.315195921280399</v>
      </c>
      <c r="H57" s="225">
        <v>2.0867361831821301</v>
      </c>
      <c r="I57" s="223">
        <v>30.029534348617801</v>
      </c>
      <c r="J57" s="225">
        <v>2.0317726279742701</v>
      </c>
      <c r="K57" s="223">
        <v>47.4238139166644</v>
      </c>
      <c r="L57" s="225">
        <v>2.2231497292996001</v>
      </c>
      <c r="M57" s="223">
        <v>41.345200010536303</v>
      </c>
      <c r="N57" s="225">
        <v>1.6735606486696699</v>
      </c>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255"/>
    </row>
    <row r="58" spans="1:38" ht="13" customHeight="1" x14ac:dyDescent="0.25">
      <c r="A58" s="26" t="s">
        <v>437</v>
      </c>
      <c r="B58" s="184">
        <v>2</v>
      </c>
      <c r="C58" s="223">
        <v>25.2743265010253</v>
      </c>
      <c r="D58" s="225">
        <v>1.1185129797444899</v>
      </c>
      <c r="E58" s="223">
        <v>8.9488330546183104</v>
      </c>
      <c r="F58" s="225">
        <v>0.71323985384699196</v>
      </c>
      <c r="G58" s="223">
        <v>16.683266142852698</v>
      </c>
      <c r="H58" s="225">
        <v>1.1175742579978101</v>
      </c>
      <c r="I58" s="223">
        <v>16.845257856044899</v>
      </c>
      <c r="J58" s="225">
        <v>1.0028023840347799</v>
      </c>
      <c r="K58" s="223">
        <v>56.395315135116498</v>
      </c>
      <c r="L58" s="225">
        <v>1.10020822291788</v>
      </c>
      <c r="M58" s="223">
        <v>23.751732480595599</v>
      </c>
      <c r="N58" s="225">
        <v>1.1739649527059699</v>
      </c>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255"/>
    </row>
    <row r="59" spans="1:38" ht="13" customHeight="1" x14ac:dyDescent="0.25">
      <c r="A59" s="26" t="s">
        <v>438</v>
      </c>
      <c r="B59" s="184">
        <v>2</v>
      </c>
      <c r="C59" s="223">
        <v>60.610966329177302</v>
      </c>
      <c r="D59" s="225">
        <v>1.81091487464432</v>
      </c>
      <c r="E59" s="223">
        <v>16.186421315696499</v>
      </c>
      <c r="F59" s="225">
        <v>1.34385491701617</v>
      </c>
      <c r="G59" s="223">
        <v>30.701075880134599</v>
      </c>
      <c r="H59" s="225">
        <v>1.49831995133141</v>
      </c>
      <c r="I59" s="223">
        <v>33.116578153894302</v>
      </c>
      <c r="J59" s="225">
        <v>1.50801768483031</v>
      </c>
      <c r="K59" s="223">
        <v>42.6149428966702</v>
      </c>
      <c r="L59" s="225">
        <v>1.7154006906727799</v>
      </c>
      <c r="M59" s="223">
        <v>21.232138348963701</v>
      </c>
      <c r="N59" s="225">
        <v>1.38003170624677</v>
      </c>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255"/>
    </row>
    <row r="60" spans="1:38" ht="13" customHeight="1" x14ac:dyDescent="0.25">
      <c r="A60" s="26" t="s">
        <v>439</v>
      </c>
      <c r="B60" s="184">
        <v>2</v>
      </c>
      <c r="C60" s="223">
        <v>38.916811052785</v>
      </c>
      <c r="D60" s="225">
        <v>2.8061483475315998</v>
      </c>
      <c r="E60" s="223">
        <v>30.226303524623098</v>
      </c>
      <c r="F60" s="225">
        <v>2.5923348429521802</v>
      </c>
      <c r="G60" s="223">
        <v>30.2859499730226</v>
      </c>
      <c r="H60" s="225">
        <v>2.2468069174418801</v>
      </c>
      <c r="I60" s="223">
        <v>37.798127294267097</v>
      </c>
      <c r="J60" s="225">
        <v>2.4534916917341598</v>
      </c>
      <c r="K60" s="223">
        <v>54.385706303952396</v>
      </c>
      <c r="L60" s="225">
        <v>2.44982126107484</v>
      </c>
      <c r="M60" s="223">
        <v>36.020138237029101</v>
      </c>
      <c r="N60" s="225">
        <v>2.297527791092</v>
      </c>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255"/>
    </row>
    <row r="61" spans="1:38" ht="13" customHeight="1" x14ac:dyDescent="0.25">
      <c r="A61" s="26" t="s">
        <v>440</v>
      </c>
      <c r="B61" s="184">
        <v>2</v>
      </c>
      <c r="C61" s="223">
        <v>83.379069404191995</v>
      </c>
      <c r="D61" s="225">
        <v>0.92230523198764702</v>
      </c>
      <c r="E61" s="223">
        <v>13.869089188327999</v>
      </c>
      <c r="F61" s="225">
        <v>0.78988116929862795</v>
      </c>
      <c r="G61" s="223">
        <v>30.676082734179399</v>
      </c>
      <c r="H61" s="225">
        <v>1.0438331234759799</v>
      </c>
      <c r="I61" s="223">
        <v>24.196538411943799</v>
      </c>
      <c r="J61" s="225">
        <v>0.92058127562588599</v>
      </c>
      <c r="K61" s="223">
        <v>54.1651878905584</v>
      </c>
      <c r="L61" s="225">
        <v>1.0796725221489101</v>
      </c>
      <c r="M61" s="223">
        <v>35.093750514059202</v>
      </c>
      <c r="N61" s="225">
        <v>1.03792691830996</v>
      </c>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255"/>
    </row>
    <row r="62" spans="1:38" ht="13" customHeight="1" x14ac:dyDescent="0.25">
      <c r="A62" s="26" t="s">
        <v>441</v>
      </c>
      <c r="B62" s="184">
        <v>2</v>
      </c>
      <c r="C62" s="223">
        <v>39.3405543538356</v>
      </c>
      <c r="D62" s="225">
        <v>1.1891226923968401</v>
      </c>
      <c r="E62" s="223">
        <v>11.800198423555001</v>
      </c>
      <c r="F62" s="225">
        <v>0.77191688039136297</v>
      </c>
      <c r="G62" s="223">
        <v>17.8979743954703</v>
      </c>
      <c r="H62" s="225">
        <v>0.96227089270780997</v>
      </c>
      <c r="I62" s="223">
        <v>24.895389992795302</v>
      </c>
      <c r="J62" s="225">
        <v>0.978636118199816</v>
      </c>
      <c r="K62" s="223">
        <v>45.277161747812798</v>
      </c>
      <c r="L62" s="225">
        <v>1.0881429000566201</v>
      </c>
      <c r="M62" s="223">
        <v>23.3911203528504</v>
      </c>
      <c r="N62" s="225">
        <v>0.91394741630176901</v>
      </c>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255"/>
    </row>
    <row r="63" spans="1:38" ht="13" customHeight="1" x14ac:dyDescent="0.25">
      <c r="A63" s="211" t="s">
        <v>442</v>
      </c>
      <c r="B63" s="185">
        <v>2</v>
      </c>
      <c r="C63" s="224">
        <v>31.1287693259256</v>
      </c>
      <c r="D63" s="226">
        <v>0.297140684688038</v>
      </c>
      <c r="E63" s="224">
        <v>21.1705003912123</v>
      </c>
      <c r="F63" s="226">
        <v>0.25669176788058101</v>
      </c>
      <c r="G63" s="224">
        <v>22.8253360222356</v>
      </c>
      <c r="H63" s="226">
        <v>0.26355522033122403</v>
      </c>
      <c r="I63" s="224">
        <v>26.084973736574501</v>
      </c>
      <c r="J63" s="226">
        <v>0.27146049292247798</v>
      </c>
      <c r="K63" s="224">
        <v>44.262992420940201</v>
      </c>
      <c r="L63" s="226">
        <v>0.29961619338179502</v>
      </c>
      <c r="M63" s="224">
        <v>30.724058375752598</v>
      </c>
      <c r="N63" s="226">
        <v>0.27440773286389702</v>
      </c>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255"/>
    </row>
    <row r="64" spans="1:38" ht="13" customHeight="1" x14ac:dyDescent="0.25">
      <c r="A64" s="212" t="s">
        <v>443</v>
      </c>
      <c r="B64" s="186">
        <v>2</v>
      </c>
      <c r="C64" s="245">
        <v>23.264278982475599</v>
      </c>
      <c r="D64" s="248">
        <v>0.40544400020086402</v>
      </c>
      <c r="E64" s="245">
        <v>18.325982330981901</v>
      </c>
      <c r="F64" s="248">
        <v>0.35571612529029401</v>
      </c>
      <c r="G64" s="245">
        <v>19.475804622050099</v>
      </c>
      <c r="H64" s="248">
        <v>0.38890461075953497</v>
      </c>
      <c r="I64" s="245">
        <v>22.211859307401198</v>
      </c>
      <c r="J64" s="248">
        <v>0.39371285186905303</v>
      </c>
      <c r="K64" s="245">
        <v>37.7359467332465</v>
      </c>
      <c r="L64" s="248">
        <v>0.45697027974471699</v>
      </c>
      <c r="M64" s="245">
        <v>29.361830583429001</v>
      </c>
      <c r="N64" s="248">
        <v>0.39805354818175798</v>
      </c>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255"/>
    </row>
    <row r="65" spans="1:38" ht="13" customHeight="1" x14ac:dyDescent="0.25">
      <c r="A65" s="213" t="s">
        <v>444</v>
      </c>
      <c r="B65" s="187">
        <v>2</v>
      </c>
      <c r="C65" s="246">
        <v>39.191073104907701</v>
      </c>
      <c r="D65" s="249">
        <v>0.20414560387042899</v>
      </c>
      <c r="E65" s="246">
        <v>18.435565672521498</v>
      </c>
      <c r="F65" s="249">
        <v>0.170242295258348</v>
      </c>
      <c r="G65" s="246">
        <v>23.189910124685699</v>
      </c>
      <c r="H65" s="249">
        <v>0.18093629492428001</v>
      </c>
      <c r="I65" s="246">
        <v>26.014067719573699</v>
      </c>
      <c r="J65" s="249">
        <v>0.18561636811181201</v>
      </c>
      <c r="K65" s="246">
        <v>44.4506509998388</v>
      </c>
      <c r="L65" s="249">
        <v>0.208176595331269</v>
      </c>
      <c r="M65" s="246">
        <v>28.446382251535301</v>
      </c>
      <c r="N65" s="249">
        <v>0.18964765681415299</v>
      </c>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255"/>
    </row>
    <row r="66" spans="1:38" ht="13" customHeight="1" x14ac:dyDescent="0.25">
      <c r="A66" s="26" t="s">
        <v>445</v>
      </c>
      <c r="B66" s="184">
        <v>2</v>
      </c>
      <c r="C66" s="223">
        <v>36.208580918748901</v>
      </c>
      <c r="D66" s="225">
        <v>2.4602804664414801</v>
      </c>
      <c r="E66" s="223">
        <v>31.018823050787098</v>
      </c>
      <c r="F66" s="225">
        <v>2.3958028494897001</v>
      </c>
      <c r="G66" s="223">
        <v>31.2261306235091</v>
      </c>
      <c r="H66" s="225">
        <v>2.4461120813949302</v>
      </c>
      <c r="I66" s="223">
        <v>39.099101213380102</v>
      </c>
      <c r="J66" s="225">
        <v>2.7160346030664</v>
      </c>
      <c r="K66" s="223">
        <v>53.349436699207601</v>
      </c>
      <c r="L66" s="225">
        <v>3.09845136154226</v>
      </c>
      <c r="M66" s="223">
        <v>42.628347217694497</v>
      </c>
      <c r="N66" s="225">
        <v>2.54998643065547</v>
      </c>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255"/>
    </row>
    <row r="67" spans="1:38" ht="13" customHeight="1" x14ac:dyDescent="0.25">
      <c r="A67" s="26" t="s">
        <v>446</v>
      </c>
      <c r="B67" s="184">
        <v>2</v>
      </c>
      <c r="C67" s="223">
        <v>53.797126726995501</v>
      </c>
      <c r="D67" s="225">
        <v>2.0991467337939902</v>
      </c>
      <c r="E67" s="223">
        <v>36.430979586735297</v>
      </c>
      <c r="F67" s="225">
        <v>1.7665293135423401</v>
      </c>
      <c r="G67" s="223">
        <v>52.229369125227898</v>
      </c>
      <c r="H67" s="225">
        <v>1.84893419893903</v>
      </c>
      <c r="I67" s="223">
        <v>55.223172931340898</v>
      </c>
      <c r="J67" s="225">
        <v>2.1640738656586902</v>
      </c>
      <c r="K67" s="223">
        <v>68.600962488339505</v>
      </c>
      <c r="L67" s="225">
        <v>1.97260566423311</v>
      </c>
      <c r="M67" s="223">
        <v>35.053845117269503</v>
      </c>
      <c r="N67" s="225">
        <v>2.68346831717888</v>
      </c>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255"/>
    </row>
    <row r="68" spans="1:38" ht="13" customHeight="1" x14ac:dyDescent="0.25">
      <c r="A68" s="26" t="s">
        <v>447</v>
      </c>
      <c r="B68" s="184">
        <v>2</v>
      </c>
      <c r="C68" s="223">
        <v>42.6034542224305</v>
      </c>
      <c r="D68" s="225">
        <v>2.8306729918271598</v>
      </c>
      <c r="E68" s="223">
        <v>34.572260124571002</v>
      </c>
      <c r="F68" s="225">
        <v>2.40206426859939</v>
      </c>
      <c r="G68" s="223">
        <v>35.712229837621798</v>
      </c>
      <c r="H68" s="225">
        <v>2.77823669611</v>
      </c>
      <c r="I68" s="223">
        <v>43.556553852841901</v>
      </c>
      <c r="J68" s="225">
        <v>3.0796775217819801</v>
      </c>
      <c r="K68" s="223">
        <v>56.4671180567249</v>
      </c>
      <c r="L68" s="225">
        <v>2.6570991953410399</v>
      </c>
      <c r="M68" s="223">
        <v>39.762574484738401</v>
      </c>
      <c r="N68" s="225">
        <v>2.5220545156624099</v>
      </c>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255"/>
    </row>
    <row r="69" spans="1:38" ht="13" customHeight="1" x14ac:dyDescent="0.25">
      <c r="A69" s="27" t="s">
        <v>448</v>
      </c>
      <c r="B69" s="200">
        <v>2</v>
      </c>
      <c r="C69" s="233">
        <v>30.177679758038799</v>
      </c>
      <c r="D69" s="234">
        <v>2.5136943327120198</v>
      </c>
      <c r="E69" s="233">
        <v>17.1060637293591</v>
      </c>
      <c r="F69" s="234">
        <v>2.1922808318549598</v>
      </c>
      <c r="G69" s="233">
        <v>20.3539014479271</v>
      </c>
      <c r="H69" s="234">
        <v>2.34325989276291</v>
      </c>
      <c r="I69" s="233">
        <v>24.772367296846099</v>
      </c>
      <c r="J69" s="234">
        <v>2.2229101995541898</v>
      </c>
      <c r="K69" s="233">
        <v>38.630526182232003</v>
      </c>
      <c r="L69" s="234">
        <v>3.1022013313088599</v>
      </c>
      <c r="M69" s="233">
        <v>41.886625672757503</v>
      </c>
      <c r="N69" s="234">
        <v>2.8117048224098502</v>
      </c>
      <c r="O69" s="251"/>
      <c r="P69" s="251"/>
      <c r="Q69" s="251"/>
      <c r="R69" s="251"/>
      <c r="S69" s="251"/>
      <c r="T69" s="251"/>
      <c r="U69" s="251"/>
      <c r="V69" s="251"/>
      <c r="W69" s="251"/>
      <c r="X69" s="251"/>
      <c r="Y69" s="251"/>
      <c r="Z69" s="251"/>
      <c r="AA69" s="251"/>
      <c r="AB69" s="251"/>
      <c r="AC69" s="251"/>
      <c r="AD69" s="251"/>
      <c r="AE69" s="251"/>
      <c r="AF69" s="251"/>
      <c r="AG69" s="251"/>
      <c r="AH69" s="251"/>
      <c r="AI69" s="251"/>
      <c r="AJ69" s="251"/>
      <c r="AK69" s="251"/>
      <c r="AL69" s="256"/>
    </row>
    <row r="70" spans="1:38" ht="13" customHeight="1" x14ac:dyDescent="0.25">
      <c r="A70" s="26"/>
      <c r="B70" s="188"/>
      <c r="C70" s="223" t="s">
        <v>2430</v>
      </c>
      <c r="D70" s="225" t="s">
        <v>2431</v>
      </c>
      <c r="E70" s="223" t="s">
        <v>2432</v>
      </c>
      <c r="F70" s="225" t="s">
        <v>2433</v>
      </c>
      <c r="G70" s="223" t="s">
        <v>2434</v>
      </c>
      <c r="H70" s="225" t="s">
        <v>2435</v>
      </c>
      <c r="I70" s="223" t="s">
        <v>2436</v>
      </c>
      <c r="J70" s="225" t="s">
        <v>2437</v>
      </c>
      <c r="K70" s="223" t="s">
        <v>2438</v>
      </c>
      <c r="L70" s="225" t="s">
        <v>2439</v>
      </c>
      <c r="M70" s="223" t="s">
        <v>2440</v>
      </c>
      <c r="N70" s="225" t="s">
        <v>2441</v>
      </c>
      <c r="O70" s="223" t="s">
        <v>2442</v>
      </c>
      <c r="P70" s="225" t="s">
        <v>2443</v>
      </c>
      <c r="Q70" s="223" t="s">
        <v>2444</v>
      </c>
      <c r="R70" s="225" t="s">
        <v>2445</v>
      </c>
      <c r="S70" s="223" t="s">
        <v>2446</v>
      </c>
      <c r="T70" s="225" t="s">
        <v>2447</v>
      </c>
      <c r="U70" s="223" t="s">
        <v>2448</v>
      </c>
      <c r="V70" s="225" t="s">
        <v>2449</v>
      </c>
      <c r="W70" s="223" t="s">
        <v>2450</v>
      </c>
      <c r="X70" s="225" t="s">
        <v>2451</v>
      </c>
      <c r="Y70" s="223" t="s">
        <v>2452</v>
      </c>
      <c r="Z70" s="225" t="s">
        <v>2453</v>
      </c>
      <c r="AA70" s="104" t="s">
        <v>2454</v>
      </c>
      <c r="AB70" s="104" t="s">
        <v>2455</v>
      </c>
      <c r="AC70" s="104" t="s">
        <v>2456</v>
      </c>
      <c r="AD70" s="104" t="s">
        <v>2457</v>
      </c>
      <c r="AE70" s="104" t="s">
        <v>2458</v>
      </c>
      <c r="AF70" s="104" t="s">
        <v>2459</v>
      </c>
      <c r="AG70" s="104" t="s">
        <v>2460</v>
      </c>
      <c r="AH70" s="104" t="s">
        <v>2461</v>
      </c>
      <c r="AI70" s="104" t="s">
        <v>2462</v>
      </c>
      <c r="AJ70" s="104" t="s">
        <v>2463</v>
      </c>
      <c r="AK70" s="104" t="s">
        <v>2464</v>
      </c>
      <c r="AL70" s="255" t="s">
        <v>2465</v>
      </c>
    </row>
    <row r="71" spans="1:38" ht="13" customHeight="1" x14ac:dyDescent="0.25">
      <c r="A71" s="26" t="s">
        <v>392</v>
      </c>
      <c r="B71" s="188">
        <v>1</v>
      </c>
      <c r="C71" s="223">
        <v>38.499203318069803</v>
      </c>
      <c r="D71" s="225">
        <v>1.68451954073862</v>
      </c>
      <c r="E71" s="223">
        <v>30.492416775082599</v>
      </c>
      <c r="F71" s="225">
        <v>1.62394393633576</v>
      </c>
      <c r="G71" s="223">
        <v>33.879785290673098</v>
      </c>
      <c r="H71" s="225">
        <v>1.6936598664528699</v>
      </c>
      <c r="I71" s="223">
        <v>38.863482605288702</v>
      </c>
      <c r="J71" s="225">
        <v>1.6908443037452501</v>
      </c>
      <c r="K71" s="223">
        <v>56.291830046678001</v>
      </c>
      <c r="L71" s="225">
        <v>1.7124627620733399</v>
      </c>
      <c r="M71" s="223">
        <v>30.803533474887502</v>
      </c>
      <c r="N71" s="225">
        <v>1.4407886399869101</v>
      </c>
      <c r="O71" s="223">
        <v>-7.0983418779012197</v>
      </c>
      <c r="P71" s="225">
        <v>2.5030560799009498</v>
      </c>
      <c r="Q71" s="223">
        <v>-6.1570384099260798</v>
      </c>
      <c r="R71" s="225">
        <v>2.3981550240543399</v>
      </c>
      <c r="S71" s="223">
        <v>-4.7520864701455299</v>
      </c>
      <c r="T71" s="225">
        <v>2.3959074367076298</v>
      </c>
      <c r="U71" s="223">
        <v>-5.3542988106291203</v>
      </c>
      <c r="V71" s="225">
        <v>2.47045130325851</v>
      </c>
      <c r="W71" s="223">
        <v>-3.2076715298818601</v>
      </c>
      <c r="X71" s="225">
        <v>2.5946417459403301</v>
      </c>
      <c r="Y71" s="223">
        <v>-10.688729175339599</v>
      </c>
      <c r="Z71" s="225">
        <v>2.2221912764242302</v>
      </c>
      <c r="AA71" s="104"/>
      <c r="AB71" s="104"/>
      <c r="AC71" s="104"/>
      <c r="AD71" s="104"/>
      <c r="AE71" s="104"/>
      <c r="AF71" s="104"/>
      <c r="AG71" s="104"/>
      <c r="AH71" s="104"/>
      <c r="AI71" s="104"/>
      <c r="AJ71" s="104"/>
      <c r="AK71" s="104"/>
      <c r="AL71" s="255"/>
    </row>
    <row r="72" spans="1:38" ht="13" customHeight="1" x14ac:dyDescent="0.25">
      <c r="A72" s="26" t="s">
        <v>396</v>
      </c>
      <c r="B72" s="188">
        <v>1</v>
      </c>
      <c r="C72" s="223">
        <v>37.6252389071933</v>
      </c>
      <c r="D72" s="225">
        <v>1.3576386910452101</v>
      </c>
      <c r="E72" s="223">
        <v>30.443309046336299</v>
      </c>
      <c r="F72" s="225">
        <v>1.2804499032524801</v>
      </c>
      <c r="G72" s="223">
        <v>35.976291907677002</v>
      </c>
      <c r="H72" s="225">
        <v>1.3356838270895299</v>
      </c>
      <c r="I72" s="223">
        <v>35.404479722366801</v>
      </c>
      <c r="J72" s="225">
        <v>1.32906322040761</v>
      </c>
      <c r="K72" s="223">
        <v>54.451775366908599</v>
      </c>
      <c r="L72" s="225">
        <v>1.38432195611854</v>
      </c>
      <c r="M72" s="223">
        <v>32.116017099868998</v>
      </c>
      <c r="N72" s="225">
        <v>1.1539434756222</v>
      </c>
      <c r="O72" s="223">
        <v>-3.5160823442598299</v>
      </c>
      <c r="P72" s="225">
        <v>1.8670706560766701</v>
      </c>
      <c r="Q72" s="223">
        <v>-3.4464990506181201</v>
      </c>
      <c r="R72" s="225">
        <v>1.8237643118120199</v>
      </c>
      <c r="S72" s="223">
        <v>-2.10303828058565</v>
      </c>
      <c r="T72" s="225">
        <v>1.89023529949231</v>
      </c>
      <c r="U72" s="223">
        <v>-1.28491150208934</v>
      </c>
      <c r="V72" s="225">
        <v>1.87892237357304</v>
      </c>
      <c r="W72" s="223">
        <v>-0.90565771803549899</v>
      </c>
      <c r="X72" s="225">
        <v>1.8666181855695501</v>
      </c>
      <c r="Y72" s="223">
        <v>8.7058504579196894E-2</v>
      </c>
      <c r="Z72" s="225">
        <v>1.63183012743251</v>
      </c>
      <c r="AA72" s="104"/>
      <c r="AB72" s="104"/>
      <c r="AC72" s="104"/>
      <c r="AD72" s="104"/>
      <c r="AE72" s="104"/>
      <c r="AF72" s="104"/>
      <c r="AG72" s="104"/>
      <c r="AH72" s="104"/>
      <c r="AI72" s="104"/>
      <c r="AJ72" s="104"/>
      <c r="AK72" s="104"/>
      <c r="AL72" s="255"/>
    </row>
    <row r="73" spans="1:38" ht="13" customHeight="1" x14ac:dyDescent="0.25">
      <c r="A73" s="210" t="s">
        <v>398</v>
      </c>
      <c r="B73" s="188">
        <v>1</v>
      </c>
      <c r="C73" s="223">
        <v>35.366043889596298</v>
      </c>
      <c r="D73" s="225">
        <v>1.6914992640740001</v>
      </c>
      <c r="E73" s="223">
        <v>38.784636194762399</v>
      </c>
      <c r="F73" s="225">
        <v>1.7699457858264001</v>
      </c>
      <c r="G73" s="223">
        <v>38.4183760326368</v>
      </c>
      <c r="H73" s="225">
        <v>1.6102538591776601</v>
      </c>
      <c r="I73" s="223">
        <v>38.973275328878003</v>
      </c>
      <c r="J73" s="225">
        <v>1.5865014414879</v>
      </c>
      <c r="K73" s="223">
        <v>51.673084516211297</v>
      </c>
      <c r="L73" s="225">
        <v>1.7196942447235599</v>
      </c>
      <c r="M73" s="223">
        <v>42.704744830957999</v>
      </c>
      <c r="N73" s="225">
        <v>1.64618970973803</v>
      </c>
      <c r="O73" s="223">
        <v>1.85995018731163</v>
      </c>
      <c r="P73" s="225">
        <v>2.5654334590218699</v>
      </c>
      <c r="Q73" s="223">
        <v>5.2484177294155998</v>
      </c>
      <c r="R73" s="225">
        <v>2.7869003659321998</v>
      </c>
      <c r="S73" s="223">
        <v>4.5323210424396496</v>
      </c>
      <c r="T73" s="225">
        <v>2.6854415965385101</v>
      </c>
      <c r="U73" s="223">
        <v>3.3651046539423999</v>
      </c>
      <c r="V73" s="225">
        <v>2.6998364085336801</v>
      </c>
      <c r="W73" s="223">
        <v>1.82734069665121</v>
      </c>
      <c r="X73" s="225">
        <v>2.67865372004866</v>
      </c>
      <c r="Y73" s="223">
        <v>-1.5477026030429</v>
      </c>
      <c r="Z73" s="225">
        <v>2.4172921202831499</v>
      </c>
      <c r="AA73" s="104"/>
      <c r="AB73" s="104"/>
      <c r="AC73" s="104"/>
      <c r="AD73" s="104"/>
      <c r="AE73" s="104"/>
      <c r="AF73" s="104"/>
      <c r="AG73" s="104"/>
      <c r="AH73" s="104"/>
      <c r="AI73" s="104"/>
      <c r="AJ73" s="104"/>
      <c r="AK73" s="104"/>
      <c r="AL73" s="255"/>
    </row>
    <row r="74" spans="1:38" ht="13" customHeight="1" x14ac:dyDescent="0.25">
      <c r="A74" s="26" t="s">
        <v>399</v>
      </c>
      <c r="B74" s="188">
        <v>1</v>
      </c>
      <c r="C74" s="223">
        <v>25.490775908082298</v>
      </c>
      <c r="D74" s="225">
        <v>1.4742962963555299</v>
      </c>
      <c r="E74" s="223">
        <v>9.9533838026022305</v>
      </c>
      <c r="F74" s="225">
        <v>1.03411378484626</v>
      </c>
      <c r="G74" s="223">
        <v>14.6091737581839</v>
      </c>
      <c r="H74" s="225">
        <v>1.0960223822206501</v>
      </c>
      <c r="I74" s="223">
        <v>18.084488284495201</v>
      </c>
      <c r="J74" s="225">
        <v>1.2530847070883799</v>
      </c>
      <c r="K74" s="223">
        <v>27.335547198461601</v>
      </c>
      <c r="L74" s="225">
        <v>1.1401353943588299</v>
      </c>
      <c r="M74" s="223">
        <v>26.963386415431799</v>
      </c>
      <c r="N74" s="225">
        <v>1.2891441476846</v>
      </c>
      <c r="O74" s="223">
        <v>-5.4162004591536599</v>
      </c>
      <c r="P74" s="225">
        <v>2.1296523089988502</v>
      </c>
      <c r="Q74" s="223">
        <v>-4.4124186618383101</v>
      </c>
      <c r="R74" s="225">
        <v>1.6720787338935501</v>
      </c>
      <c r="S74" s="223">
        <v>-4.5370788075219703</v>
      </c>
      <c r="T74" s="225">
        <v>1.7120966998679199</v>
      </c>
      <c r="U74" s="223">
        <v>-4.1397867453389701</v>
      </c>
      <c r="V74" s="225">
        <v>1.95526436999065</v>
      </c>
      <c r="W74" s="223">
        <v>-5.4197185001067396</v>
      </c>
      <c r="X74" s="225">
        <v>1.9418424368779601</v>
      </c>
      <c r="Y74" s="223">
        <v>-4.9551211164089501</v>
      </c>
      <c r="Z74" s="225">
        <v>2.1009808607374398</v>
      </c>
      <c r="AA74" s="104"/>
      <c r="AB74" s="104"/>
      <c r="AC74" s="104"/>
      <c r="AD74" s="104"/>
      <c r="AE74" s="104"/>
      <c r="AF74" s="104"/>
      <c r="AG74" s="104"/>
      <c r="AH74" s="104"/>
      <c r="AI74" s="104"/>
      <c r="AJ74" s="104"/>
      <c r="AK74" s="104"/>
      <c r="AL74" s="255"/>
    </row>
    <row r="75" spans="1:38" ht="13" customHeight="1" x14ac:dyDescent="0.25">
      <c r="A75" s="26" t="s">
        <v>410</v>
      </c>
      <c r="B75" s="188">
        <v>1</v>
      </c>
      <c r="C75" s="223">
        <v>11.2521433625763</v>
      </c>
      <c r="D75" s="225">
        <v>1.18317006005411</v>
      </c>
      <c r="E75" s="223">
        <v>12.675144244483199</v>
      </c>
      <c r="F75" s="225">
        <v>1.2373449849211</v>
      </c>
      <c r="G75" s="223">
        <v>12.3516719381317</v>
      </c>
      <c r="H75" s="225">
        <v>1.1954350941785601</v>
      </c>
      <c r="I75" s="223">
        <v>16.8663034211399</v>
      </c>
      <c r="J75" s="225">
        <v>1.2933410518845201</v>
      </c>
      <c r="K75" s="223">
        <v>26.3972804871077</v>
      </c>
      <c r="L75" s="225">
        <v>1.4833845010651501</v>
      </c>
      <c r="M75" s="223">
        <v>34.325042795207303</v>
      </c>
      <c r="N75" s="225">
        <v>1.7094667934449601</v>
      </c>
      <c r="O75" s="223">
        <v>-16.006989141450799</v>
      </c>
      <c r="P75" s="225">
        <v>1.97505455901185</v>
      </c>
      <c r="Q75" s="223">
        <v>-13.4419991926246</v>
      </c>
      <c r="R75" s="225">
        <v>1.90785766464008</v>
      </c>
      <c r="S75" s="223">
        <v>-13.802161842400601</v>
      </c>
      <c r="T75" s="225">
        <v>1.9329317492085001</v>
      </c>
      <c r="U75" s="223">
        <v>-12.360895567155699</v>
      </c>
      <c r="V75" s="225">
        <v>1.9906320873285099</v>
      </c>
      <c r="W75" s="223">
        <v>-17.5755932220668</v>
      </c>
      <c r="X75" s="225">
        <v>2.2423146274804799</v>
      </c>
      <c r="Y75" s="223">
        <v>-14.8623968501745</v>
      </c>
      <c r="Z75" s="225">
        <v>2.1244604029788601</v>
      </c>
      <c r="AA75" s="104"/>
      <c r="AB75" s="104"/>
      <c r="AC75" s="104"/>
      <c r="AD75" s="104"/>
      <c r="AE75" s="104"/>
      <c r="AF75" s="104"/>
      <c r="AG75" s="104"/>
      <c r="AH75" s="104"/>
      <c r="AI75" s="104"/>
      <c r="AJ75" s="104"/>
      <c r="AK75" s="104"/>
      <c r="AL75" s="255"/>
    </row>
    <row r="76" spans="1:38" ht="13" customHeight="1" x14ac:dyDescent="0.25">
      <c r="A76" s="26" t="s">
        <v>415</v>
      </c>
      <c r="B76" s="188">
        <v>1</v>
      </c>
      <c r="C76" s="223">
        <v>32.871380939354701</v>
      </c>
      <c r="D76" s="225">
        <v>1.5032441643021901</v>
      </c>
      <c r="E76" s="223">
        <v>14.3409752286782</v>
      </c>
      <c r="F76" s="225">
        <v>0.97474724845259897</v>
      </c>
      <c r="G76" s="223">
        <v>19.9427595351615</v>
      </c>
      <c r="H76" s="225">
        <v>1.3143016759703301</v>
      </c>
      <c r="I76" s="223">
        <v>22.076483901360199</v>
      </c>
      <c r="J76" s="225">
        <v>1.2255097360212199</v>
      </c>
      <c r="K76" s="223">
        <v>48.809890207969303</v>
      </c>
      <c r="L76" s="225">
        <v>1.32542168794205</v>
      </c>
      <c r="M76" s="223">
        <v>28.863002015585401</v>
      </c>
      <c r="N76" s="225">
        <v>1.2406508767184199</v>
      </c>
      <c r="O76" s="223">
        <v>-3.8501738334975402</v>
      </c>
      <c r="P76" s="225">
        <v>2.23209182216792</v>
      </c>
      <c r="Q76" s="223">
        <v>-4.4201113988118097</v>
      </c>
      <c r="R76" s="225">
        <v>1.51334467581552</v>
      </c>
      <c r="S76" s="223">
        <v>-4.9849375355000403</v>
      </c>
      <c r="T76" s="225">
        <v>1.9287332310829299</v>
      </c>
      <c r="U76" s="223">
        <v>-3.6464066576963399</v>
      </c>
      <c r="V76" s="225">
        <v>1.8181444914151199</v>
      </c>
      <c r="W76" s="223">
        <v>-1.9827643762115601</v>
      </c>
      <c r="X76" s="225">
        <v>1.9859771116876801</v>
      </c>
      <c r="Y76" s="223">
        <v>-6.8383589127242601</v>
      </c>
      <c r="Z76" s="225">
        <v>1.83385045478066</v>
      </c>
      <c r="AA76" s="104"/>
      <c r="AB76" s="104"/>
      <c r="AC76" s="104"/>
      <c r="AD76" s="104"/>
      <c r="AE76" s="104"/>
      <c r="AF76" s="104"/>
      <c r="AG76" s="104"/>
      <c r="AH76" s="104"/>
      <c r="AI76" s="104"/>
      <c r="AJ76" s="104"/>
      <c r="AK76" s="104"/>
      <c r="AL76" s="255"/>
    </row>
    <row r="77" spans="1:38" ht="13" customHeight="1" x14ac:dyDescent="0.25">
      <c r="A77" s="26" t="s">
        <v>417</v>
      </c>
      <c r="B77" s="188">
        <v>1</v>
      </c>
      <c r="C77" s="223">
        <v>26.5808709052761</v>
      </c>
      <c r="D77" s="225">
        <v>1.4070015159032701</v>
      </c>
      <c r="E77" s="223">
        <v>20.571035856193902</v>
      </c>
      <c r="F77" s="225">
        <v>1.2944717966261501</v>
      </c>
      <c r="G77" s="223">
        <v>15.3993176081798</v>
      </c>
      <c r="H77" s="225">
        <v>1.2027891059971101</v>
      </c>
      <c r="I77" s="223">
        <v>18.820315718286899</v>
      </c>
      <c r="J77" s="225">
        <v>1.0931114706310301</v>
      </c>
      <c r="K77" s="223">
        <v>45.0035278866997</v>
      </c>
      <c r="L77" s="225">
        <v>1.1792195751774099</v>
      </c>
      <c r="M77" s="223">
        <v>23.499412151027698</v>
      </c>
      <c r="N77" s="225">
        <v>1.0697583327711599</v>
      </c>
      <c r="O77" s="223">
        <v>-5.0436993345277497</v>
      </c>
      <c r="P77" s="225">
        <v>2.0765374701814299</v>
      </c>
      <c r="Q77" s="223">
        <v>-2.1749916417604198</v>
      </c>
      <c r="R77" s="225">
        <v>1.7304000061935401</v>
      </c>
      <c r="S77" s="223">
        <v>-2.1525309520879499</v>
      </c>
      <c r="T77" s="225">
        <v>1.6339576736088299</v>
      </c>
      <c r="U77" s="223">
        <v>-4.4564351782731197</v>
      </c>
      <c r="V77" s="225">
        <v>1.6621701245570599</v>
      </c>
      <c r="W77" s="223">
        <v>-2.02698425500316</v>
      </c>
      <c r="X77" s="225">
        <v>1.8430401067459401</v>
      </c>
      <c r="Y77" s="223">
        <v>-2.2294872772210801</v>
      </c>
      <c r="Z77" s="225">
        <v>1.58784872328611</v>
      </c>
      <c r="AA77" s="104"/>
      <c r="AB77" s="104"/>
      <c r="AC77" s="104"/>
      <c r="AD77" s="104"/>
      <c r="AE77" s="104"/>
      <c r="AF77" s="104"/>
      <c r="AG77" s="104"/>
      <c r="AH77" s="104"/>
      <c r="AI77" s="104"/>
      <c r="AJ77" s="104"/>
      <c r="AK77" s="104"/>
      <c r="AL77" s="255"/>
    </row>
    <row r="78" spans="1:38" ht="13" customHeight="1" x14ac:dyDescent="0.25">
      <c r="A78" s="26" t="s">
        <v>423</v>
      </c>
      <c r="B78" s="188">
        <v>1</v>
      </c>
      <c r="C78" s="223">
        <v>66.011445641938494</v>
      </c>
      <c r="D78" s="225">
        <v>1.4337399240825399</v>
      </c>
      <c r="E78" s="223">
        <v>6.29631272030469</v>
      </c>
      <c r="F78" s="225">
        <v>0.54083417436726899</v>
      </c>
      <c r="G78" s="223">
        <v>23.5970722502997</v>
      </c>
      <c r="H78" s="225">
        <v>1.1828991807290701</v>
      </c>
      <c r="I78" s="223">
        <v>22.915084883528898</v>
      </c>
      <c r="J78" s="225">
        <v>1.1546042854079299</v>
      </c>
      <c r="K78" s="223">
        <v>29.873621113397601</v>
      </c>
      <c r="L78" s="225">
        <v>1.2604083363340599</v>
      </c>
      <c r="M78" s="223">
        <v>27.195365005265501</v>
      </c>
      <c r="N78" s="225">
        <v>1.21571969486555</v>
      </c>
      <c r="O78" s="223">
        <v>-2.4293252653490098</v>
      </c>
      <c r="P78" s="225">
        <v>1.8039279923748901</v>
      </c>
      <c r="Q78" s="223">
        <v>-1.3346871842019401</v>
      </c>
      <c r="R78" s="225">
        <v>0.96799998746141802</v>
      </c>
      <c r="S78" s="223">
        <v>1.74603907905328</v>
      </c>
      <c r="T78" s="225">
        <v>1.5728946738034499</v>
      </c>
      <c r="U78" s="223">
        <v>2.4857568582471501</v>
      </c>
      <c r="V78" s="225">
        <v>1.46138010087114</v>
      </c>
      <c r="W78" s="223">
        <v>-2.3666070292892498</v>
      </c>
      <c r="X78" s="225">
        <v>1.83182668298231</v>
      </c>
      <c r="Y78" s="223">
        <v>1.2805863171634799</v>
      </c>
      <c r="Z78" s="225">
        <v>1.62079635452071</v>
      </c>
      <c r="AA78" s="104"/>
      <c r="AB78" s="104"/>
      <c r="AC78" s="104"/>
      <c r="AD78" s="104"/>
      <c r="AE78" s="104"/>
      <c r="AF78" s="104"/>
      <c r="AG78" s="104"/>
      <c r="AH78" s="104"/>
      <c r="AI78" s="104"/>
      <c r="AJ78" s="104"/>
      <c r="AK78" s="104"/>
      <c r="AL78" s="255"/>
    </row>
    <row r="79" spans="1:38" ht="13" customHeight="1" x14ac:dyDescent="0.25">
      <c r="A79" s="26" t="s">
        <v>428</v>
      </c>
      <c r="B79" s="188">
        <v>1</v>
      </c>
      <c r="C79" s="223">
        <v>74.558887761655797</v>
      </c>
      <c r="D79" s="225">
        <v>0.96661069702725899</v>
      </c>
      <c r="E79" s="223">
        <v>13.7844432066906</v>
      </c>
      <c r="F79" s="225">
        <v>0.788028179241689</v>
      </c>
      <c r="G79" s="223">
        <v>19.736881572410901</v>
      </c>
      <c r="H79" s="225">
        <v>0.95992233411677796</v>
      </c>
      <c r="I79" s="223">
        <v>22.2095449762306</v>
      </c>
      <c r="J79" s="225">
        <v>1.1434185525360001</v>
      </c>
      <c r="K79" s="223">
        <v>34.413909316113802</v>
      </c>
      <c r="L79" s="225">
        <v>1.2392255175968301</v>
      </c>
      <c r="M79" s="223">
        <v>19.599056466971501</v>
      </c>
      <c r="N79" s="225">
        <v>1.0253278513203199</v>
      </c>
      <c r="O79" s="223">
        <v>1.44270503532108</v>
      </c>
      <c r="P79" s="225">
        <v>1.55931224415255</v>
      </c>
      <c r="Q79" s="223">
        <v>0.41632448525861299</v>
      </c>
      <c r="R79" s="225">
        <v>1.17338517490052</v>
      </c>
      <c r="S79" s="223">
        <v>-4.2754514911742199</v>
      </c>
      <c r="T79" s="225">
        <v>1.47545214053312</v>
      </c>
      <c r="U79" s="223">
        <v>-4.0778830323545003</v>
      </c>
      <c r="V79" s="225">
        <v>1.71857615129184</v>
      </c>
      <c r="W79" s="223">
        <v>-5.6420810845118901</v>
      </c>
      <c r="X79" s="225">
        <v>1.82904176046528</v>
      </c>
      <c r="Y79" s="223">
        <v>-3.5253301966411899</v>
      </c>
      <c r="Z79" s="225">
        <v>1.6779864741863</v>
      </c>
      <c r="AA79" s="104"/>
      <c r="AB79" s="104"/>
      <c r="AC79" s="104"/>
      <c r="AD79" s="104"/>
      <c r="AE79" s="104"/>
      <c r="AF79" s="104"/>
      <c r="AG79" s="104"/>
      <c r="AH79" s="104"/>
      <c r="AI79" s="104"/>
      <c r="AJ79" s="104"/>
      <c r="AK79" s="104"/>
      <c r="AL79" s="255"/>
    </row>
    <row r="80" spans="1:38" ht="13" customHeight="1" x14ac:dyDescent="0.25">
      <c r="A80" s="26" t="s">
        <v>433</v>
      </c>
      <c r="B80" s="188">
        <v>1</v>
      </c>
      <c r="C80" s="223">
        <v>25.455024849185001</v>
      </c>
      <c r="D80" s="225">
        <v>1.24840511412044</v>
      </c>
      <c r="E80" s="223">
        <v>22.3119841002326</v>
      </c>
      <c r="F80" s="225">
        <v>1.21241554996717</v>
      </c>
      <c r="G80" s="223">
        <v>14.004074568878799</v>
      </c>
      <c r="H80" s="225">
        <v>0.98641360902372499</v>
      </c>
      <c r="I80" s="223">
        <v>19.770048109449899</v>
      </c>
      <c r="J80" s="225">
        <v>1.1598211349605401</v>
      </c>
      <c r="K80" s="223">
        <v>46.793987220675902</v>
      </c>
      <c r="L80" s="225">
        <v>1.3568555320350899</v>
      </c>
      <c r="M80" s="223">
        <v>18.470611590190799</v>
      </c>
      <c r="N80" s="225">
        <v>0.836942142817788</v>
      </c>
      <c r="O80" s="223">
        <v>-0.216120191153092</v>
      </c>
      <c r="P80" s="225">
        <v>1.7712365036956299</v>
      </c>
      <c r="Q80" s="223">
        <v>-0.860304682113611</v>
      </c>
      <c r="R80" s="225">
        <v>1.86126562332581</v>
      </c>
      <c r="S80" s="223">
        <v>-0.89376852435717802</v>
      </c>
      <c r="T80" s="225">
        <v>1.47605939316185</v>
      </c>
      <c r="U80" s="223">
        <v>-0.882042382972966</v>
      </c>
      <c r="V80" s="225">
        <v>1.7016283591628101</v>
      </c>
      <c r="W80" s="223">
        <v>-1.52766090894877</v>
      </c>
      <c r="X80" s="225">
        <v>1.98336746959813</v>
      </c>
      <c r="Y80" s="223">
        <v>-0.76331263223199697</v>
      </c>
      <c r="Z80" s="225">
        <v>1.48665763298894</v>
      </c>
      <c r="AA80" s="104"/>
      <c r="AB80" s="104"/>
      <c r="AC80" s="104"/>
      <c r="AD80" s="104"/>
      <c r="AE80" s="104"/>
      <c r="AF80" s="104"/>
      <c r="AG80" s="104"/>
      <c r="AH80" s="104"/>
      <c r="AI80" s="104"/>
      <c r="AJ80" s="104"/>
      <c r="AK80" s="104"/>
      <c r="AL80" s="255"/>
    </row>
    <row r="81" spans="1:38" ht="13" customHeight="1" x14ac:dyDescent="0.25">
      <c r="A81" s="26" t="s">
        <v>435</v>
      </c>
      <c r="B81" s="188">
        <v>1</v>
      </c>
      <c r="C81" s="223">
        <v>31.3621317203066</v>
      </c>
      <c r="D81" s="225">
        <v>1.3287464123148001</v>
      </c>
      <c r="E81" s="223">
        <v>17.641869805762902</v>
      </c>
      <c r="F81" s="225">
        <v>0.97639690906584398</v>
      </c>
      <c r="G81" s="223">
        <v>21.647657692307799</v>
      </c>
      <c r="H81" s="225">
        <v>1.11344731455716</v>
      </c>
      <c r="I81" s="223">
        <v>25.730889122811501</v>
      </c>
      <c r="J81" s="225">
        <v>1.16044102474457</v>
      </c>
      <c r="K81" s="223">
        <v>36.743726973492102</v>
      </c>
      <c r="L81" s="225">
        <v>1.37166005440441</v>
      </c>
      <c r="M81" s="223">
        <v>29.686021644066599</v>
      </c>
      <c r="N81" s="225">
        <v>1.3961946304444099</v>
      </c>
      <c r="O81" s="223">
        <v>5.7748464330760401</v>
      </c>
      <c r="P81" s="225">
        <v>1.6755488319304901</v>
      </c>
      <c r="Q81" s="223">
        <v>8.7712759607011706E-2</v>
      </c>
      <c r="R81" s="225">
        <v>1.2810199005409799</v>
      </c>
      <c r="S81" s="223">
        <v>1.0722490768436499</v>
      </c>
      <c r="T81" s="225">
        <v>1.47611061157395</v>
      </c>
      <c r="U81" s="223">
        <v>1.840433849609</v>
      </c>
      <c r="V81" s="225">
        <v>1.5296340242578399</v>
      </c>
      <c r="W81" s="223">
        <v>2.21591394153022</v>
      </c>
      <c r="X81" s="225">
        <v>1.735857434133</v>
      </c>
      <c r="Y81" s="223">
        <v>-2.9470374501799599</v>
      </c>
      <c r="Z81" s="225">
        <v>1.7808199924804899</v>
      </c>
      <c r="AA81" s="104"/>
      <c r="AB81" s="104"/>
      <c r="AC81" s="104"/>
      <c r="AD81" s="104"/>
      <c r="AE81" s="104"/>
      <c r="AF81" s="104"/>
      <c r="AG81" s="104"/>
      <c r="AH81" s="104"/>
      <c r="AI81" s="104"/>
      <c r="AJ81" s="104"/>
      <c r="AK81" s="104"/>
      <c r="AL81" s="255"/>
    </row>
    <row r="82" spans="1:38" ht="13" customHeight="1" x14ac:dyDescent="0.25">
      <c r="A82" s="26" t="s">
        <v>437</v>
      </c>
      <c r="B82" s="188">
        <v>1</v>
      </c>
      <c r="C82" s="223">
        <v>29.232127006856199</v>
      </c>
      <c r="D82" s="225">
        <v>1.1665642007994701</v>
      </c>
      <c r="E82" s="223">
        <v>8.5581439640284707</v>
      </c>
      <c r="F82" s="225">
        <v>0.71474830518795696</v>
      </c>
      <c r="G82" s="223">
        <v>15.515823886817699</v>
      </c>
      <c r="H82" s="225">
        <v>1.0223731595910801</v>
      </c>
      <c r="I82" s="223">
        <v>15.064072132176101</v>
      </c>
      <c r="J82" s="225">
        <v>0.944289398275166</v>
      </c>
      <c r="K82" s="223">
        <v>53.607650851419898</v>
      </c>
      <c r="L82" s="225">
        <v>1.20011747025997</v>
      </c>
      <c r="M82" s="223">
        <v>22.8052133087951</v>
      </c>
      <c r="N82" s="225">
        <v>1.22571226028435</v>
      </c>
      <c r="O82" s="223">
        <v>3.9578005058308698</v>
      </c>
      <c r="P82" s="225">
        <v>1.6161507728067299</v>
      </c>
      <c r="Q82" s="223">
        <v>-0.39068909058983098</v>
      </c>
      <c r="R82" s="225">
        <v>1.0097406740766299</v>
      </c>
      <c r="S82" s="223">
        <v>-1.16744225603501</v>
      </c>
      <c r="T82" s="225">
        <v>1.51466798328597</v>
      </c>
      <c r="U82" s="223">
        <v>-1.78118572386879</v>
      </c>
      <c r="V82" s="225">
        <v>1.37742335145035</v>
      </c>
      <c r="W82" s="223">
        <v>-2.78766428369654</v>
      </c>
      <c r="X82" s="225">
        <v>1.6281093563392199</v>
      </c>
      <c r="Y82" s="223">
        <v>-0.94651917180058798</v>
      </c>
      <c r="Z82" s="225">
        <v>1.69722251198637</v>
      </c>
      <c r="AA82" s="104"/>
      <c r="AB82" s="104"/>
      <c r="AC82" s="104"/>
      <c r="AD82" s="104"/>
      <c r="AE82" s="104"/>
      <c r="AF82" s="104"/>
      <c r="AG82" s="104"/>
      <c r="AH82" s="104"/>
      <c r="AI82" s="104"/>
      <c r="AJ82" s="104"/>
      <c r="AK82" s="104"/>
      <c r="AL82" s="255"/>
    </row>
    <row r="83" spans="1:38" ht="13" customHeight="1" x14ac:dyDescent="0.25">
      <c r="A83" s="26" t="s">
        <v>438</v>
      </c>
      <c r="B83" s="188">
        <v>1</v>
      </c>
      <c r="C83" s="223">
        <v>63.664306132280103</v>
      </c>
      <c r="D83" s="225">
        <v>1.4676926455808099</v>
      </c>
      <c r="E83" s="223">
        <v>17.633079294256799</v>
      </c>
      <c r="F83" s="225">
        <v>1.65040335478902</v>
      </c>
      <c r="G83" s="223">
        <v>33.2899400537421</v>
      </c>
      <c r="H83" s="225">
        <v>1.64711683536588</v>
      </c>
      <c r="I83" s="223">
        <v>34.693032762596602</v>
      </c>
      <c r="J83" s="225">
        <v>1.7622872983770099</v>
      </c>
      <c r="K83" s="223">
        <v>43.959266864993502</v>
      </c>
      <c r="L83" s="225">
        <v>1.6612666250652</v>
      </c>
      <c r="M83" s="223">
        <v>23.687389120292899</v>
      </c>
      <c r="N83" s="225">
        <v>1.3739316050363199</v>
      </c>
      <c r="O83" s="223">
        <v>3.0533398031028498</v>
      </c>
      <c r="P83" s="225">
        <v>2.33099429109126</v>
      </c>
      <c r="Q83" s="223">
        <v>1.44665797856024</v>
      </c>
      <c r="R83" s="225">
        <v>2.1283273412441401</v>
      </c>
      <c r="S83" s="223">
        <v>2.5888641736074902</v>
      </c>
      <c r="T83" s="225">
        <v>2.2266469288828601</v>
      </c>
      <c r="U83" s="223">
        <v>1.5764546087022699</v>
      </c>
      <c r="V83" s="225">
        <v>2.31943395245088</v>
      </c>
      <c r="W83" s="223">
        <v>1.3443239683232999</v>
      </c>
      <c r="X83" s="225">
        <v>2.3879711742640799</v>
      </c>
      <c r="Y83" s="223">
        <v>2.4552507713292502</v>
      </c>
      <c r="Z83" s="225">
        <v>1.94735090971402</v>
      </c>
      <c r="AA83" s="104"/>
      <c r="AB83" s="104"/>
      <c r="AC83" s="104"/>
      <c r="AD83" s="104"/>
      <c r="AE83" s="104"/>
      <c r="AF83" s="104"/>
      <c r="AG83" s="104"/>
      <c r="AH83" s="104"/>
      <c r="AI83" s="104"/>
      <c r="AJ83" s="104"/>
      <c r="AK83" s="104"/>
      <c r="AL83" s="255"/>
    </row>
    <row r="84" spans="1:38" ht="13" customHeight="1" x14ac:dyDescent="0.25">
      <c r="A84" s="62" t="s">
        <v>449</v>
      </c>
      <c r="B84" s="189">
        <v>1</v>
      </c>
      <c r="C84" s="247">
        <v>38.550294704397899</v>
      </c>
      <c r="D84" s="250">
        <v>0.393723752612547</v>
      </c>
      <c r="E84" s="247">
        <v>17.0585081703877</v>
      </c>
      <c r="F84" s="250">
        <v>0.33410782944191503</v>
      </c>
      <c r="G84" s="247">
        <v>21.6625375052053</v>
      </c>
      <c r="H84" s="250">
        <v>0.36083116359368</v>
      </c>
      <c r="I84" s="247">
        <v>24.2081854699776</v>
      </c>
      <c r="J84" s="250">
        <v>0.37169606696288499</v>
      </c>
      <c r="K84" s="247">
        <v>41.973501127826502</v>
      </c>
      <c r="L84" s="250">
        <v>0.39566594515084202</v>
      </c>
      <c r="M84" s="247">
        <v>26.501170923965901</v>
      </c>
      <c r="N84" s="250">
        <v>0.365570198323177</v>
      </c>
      <c r="O84" s="247">
        <v>-3.4272809874357799</v>
      </c>
      <c r="P84" s="250">
        <v>0.57191389197585596</v>
      </c>
      <c r="Q84" s="247">
        <v>-4.1497431647598297</v>
      </c>
      <c r="R84" s="250">
        <v>0.50184273141231805</v>
      </c>
      <c r="S84" s="247">
        <v>-3.8357730401494901</v>
      </c>
      <c r="T84" s="250">
        <v>0.53030356093121001</v>
      </c>
      <c r="U84" s="247">
        <v>-3.7103463647638399</v>
      </c>
      <c r="V84" s="250">
        <v>0.55488710765372395</v>
      </c>
      <c r="W84" s="247">
        <v>-3.4119756720030798</v>
      </c>
      <c r="X84" s="250">
        <v>0.56878519180758502</v>
      </c>
      <c r="Y84" s="247">
        <v>-4.7199853688874898</v>
      </c>
      <c r="Z84" s="250">
        <v>0.529167000346631</v>
      </c>
      <c r="AA84" s="104"/>
      <c r="AB84" s="104"/>
      <c r="AC84" s="104"/>
      <c r="AD84" s="104"/>
      <c r="AE84" s="104"/>
      <c r="AF84" s="104"/>
      <c r="AG84" s="104"/>
      <c r="AH84" s="104"/>
      <c r="AI84" s="104"/>
      <c r="AJ84" s="104"/>
      <c r="AK84" s="104"/>
      <c r="AL84" s="255"/>
    </row>
    <row r="85" spans="1:38" ht="13" customHeight="1" x14ac:dyDescent="0.25">
      <c r="A85" s="26" t="s">
        <v>121</v>
      </c>
      <c r="B85" s="188">
        <v>1</v>
      </c>
      <c r="C85" s="223">
        <v>39.085155630578903</v>
      </c>
      <c r="D85" s="225">
        <v>1.8937388455742701</v>
      </c>
      <c r="E85" s="223">
        <v>25.033978138861301</v>
      </c>
      <c r="F85" s="225">
        <v>1.63811271087085</v>
      </c>
      <c r="G85" s="223">
        <v>34.397521010839398</v>
      </c>
      <c r="H85" s="225">
        <v>1.7998618595713201</v>
      </c>
      <c r="I85" s="223">
        <v>33.095543349826201</v>
      </c>
      <c r="J85" s="225">
        <v>1.8401602257216001</v>
      </c>
      <c r="K85" s="223">
        <v>56.247907460420002</v>
      </c>
      <c r="L85" s="225">
        <v>1.8222929286507501</v>
      </c>
      <c r="M85" s="223">
        <v>25.264186762208201</v>
      </c>
      <c r="N85" s="225">
        <v>1.4993420498627199</v>
      </c>
      <c r="O85" s="223">
        <v>-6.8424979037864304</v>
      </c>
      <c r="P85" s="225">
        <v>2.5023206447894899</v>
      </c>
      <c r="Q85" s="223">
        <v>-9.0773882615595305</v>
      </c>
      <c r="R85" s="225">
        <v>2.31816327497069</v>
      </c>
      <c r="S85" s="223">
        <v>-6.3186166795398098</v>
      </c>
      <c r="T85" s="225">
        <v>2.5139361808671499</v>
      </c>
      <c r="U85" s="223">
        <v>-4.2710619288055902</v>
      </c>
      <c r="V85" s="225">
        <v>2.4462441575718699</v>
      </c>
      <c r="W85" s="223">
        <v>-2.5577294562641901</v>
      </c>
      <c r="X85" s="225">
        <v>2.46986227240573</v>
      </c>
      <c r="Y85" s="223">
        <v>0.89294114014002102</v>
      </c>
      <c r="Z85" s="225">
        <v>2.0993173801745701</v>
      </c>
      <c r="AA85" s="104"/>
      <c r="AB85" s="104"/>
      <c r="AC85" s="104"/>
      <c r="AD85" s="104"/>
      <c r="AE85" s="104"/>
      <c r="AF85" s="104"/>
      <c r="AG85" s="104"/>
      <c r="AH85" s="104"/>
      <c r="AI85" s="104"/>
      <c r="AJ85" s="104"/>
      <c r="AK85" s="104"/>
      <c r="AL85" s="255"/>
    </row>
    <row r="86" spans="1:38" ht="13" customHeight="1" x14ac:dyDescent="0.25">
      <c r="A86" s="26" t="s">
        <v>446</v>
      </c>
      <c r="B86" s="188">
        <v>1</v>
      </c>
      <c r="C86" s="223">
        <v>42.196868226555502</v>
      </c>
      <c r="D86" s="225">
        <v>2.3862979688251702</v>
      </c>
      <c r="E86" s="223">
        <v>19.681928105371899</v>
      </c>
      <c r="F86" s="225">
        <v>1.9079814055016799</v>
      </c>
      <c r="G86" s="223">
        <v>36.690571295969903</v>
      </c>
      <c r="H86" s="225">
        <v>2.17643953112331</v>
      </c>
      <c r="I86" s="223">
        <v>41.427634298022198</v>
      </c>
      <c r="J86" s="225">
        <v>2.27268072657392</v>
      </c>
      <c r="K86" s="223">
        <v>61.547130774077601</v>
      </c>
      <c r="L86" s="225">
        <v>2.2543386024495402</v>
      </c>
      <c r="M86" s="223">
        <v>16.761646950878799</v>
      </c>
      <c r="N86" s="225">
        <v>1.83554857040515</v>
      </c>
      <c r="O86" s="223">
        <v>-11.600258500440001</v>
      </c>
      <c r="P86" s="225">
        <v>3.1781810845225702</v>
      </c>
      <c r="Q86" s="223">
        <v>-16.749051481363399</v>
      </c>
      <c r="R86" s="225">
        <v>2.6001959271071402</v>
      </c>
      <c r="S86" s="223">
        <v>-15.5387978292579</v>
      </c>
      <c r="T86" s="225">
        <v>2.8557742741054599</v>
      </c>
      <c r="U86" s="223">
        <v>-13.795538633318699</v>
      </c>
      <c r="V86" s="225">
        <v>3.1381990664977799</v>
      </c>
      <c r="W86" s="223">
        <v>-7.0538317142619196</v>
      </c>
      <c r="X86" s="225">
        <v>2.9955326139200502</v>
      </c>
      <c r="Y86" s="223">
        <v>-18.292198166390701</v>
      </c>
      <c r="Z86" s="225">
        <v>3.25119066860423</v>
      </c>
      <c r="AA86" s="104"/>
      <c r="AB86" s="104"/>
      <c r="AC86" s="104"/>
      <c r="AD86" s="104"/>
      <c r="AE86" s="104"/>
      <c r="AF86" s="104"/>
      <c r="AG86" s="104"/>
      <c r="AH86" s="104"/>
      <c r="AI86" s="104"/>
      <c r="AJ86" s="104"/>
      <c r="AK86" s="104"/>
      <c r="AL86" s="255"/>
    </row>
    <row r="87" spans="1:38" ht="13" customHeight="1" x14ac:dyDescent="0.25">
      <c r="A87" s="27" t="s">
        <v>447</v>
      </c>
      <c r="B87" s="203">
        <v>1</v>
      </c>
      <c r="C87" s="233">
        <v>33.698005310334899</v>
      </c>
      <c r="D87" s="234">
        <v>2.3705929408087698</v>
      </c>
      <c r="E87" s="233">
        <v>23.442435590980001</v>
      </c>
      <c r="F87" s="234">
        <v>2.24386321238724</v>
      </c>
      <c r="G87" s="233">
        <v>24.9262984918917</v>
      </c>
      <c r="H87" s="234">
        <v>1.98891991188365</v>
      </c>
      <c r="I87" s="233">
        <v>30.9737082086227</v>
      </c>
      <c r="J87" s="234">
        <v>2.2643438078883702</v>
      </c>
      <c r="K87" s="233">
        <v>49.541892776448996</v>
      </c>
      <c r="L87" s="234">
        <v>2.2703119132618901</v>
      </c>
      <c r="M87" s="233">
        <v>27.1231654014823</v>
      </c>
      <c r="N87" s="234">
        <v>2.14325527191161</v>
      </c>
      <c r="O87" s="233">
        <v>-8.90544891209559</v>
      </c>
      <c r="P87" s="234">
        <v>3.6922107845669001</v>
      </c>
      <c r="Q87" s="233">
        <v>-11.129824533591</v>
      </c>
      <c r="R87" s="234">
        <v>3.2870708642173598</v>
      </c>
      <c r="S87" s="233">
        <v>-10.7859313457301</v>
      </c>
      <c r="T87" s="234">
        <v>3.4167823394971299</v>
      </c>
      <c r="U87" s="233">
        <v>-12.5828456442192</v>
      </c>
      <c r="V87" s="234">
        <v>3.8225209637739899</v>
      </c>
      <c r="W87" s="233">
        <v>-6.9252252802758996</v>
      </c>
      <c r="X87" s="234">
        <v>3.4949237927858801</v>
      </c>
      <c r="Y87" s="233">
        <v>-12.639409083256099</v>
      </c>
      <c r="Z87" s="234">
        <v>3.3097284088804102</v>
      </c>
      <c r="AA87" s="251"/>
      <c r="AB87" s="251"/>
      <c r="AC87" s="251"/>
      <c r="AD87" s="251"/>
      <c r="AE87" s="251"/>
      <c r="AF87" s="251"/>
      <c r="AG87" s="251"/>
      <c r="AH87" s="251"/>
      <c r="AI87" s="251"/>
      <c r="AJ87" s="251"/>
      <c r="AK87" s="251"/>
      <c r="AL87" s="256"/>
    </row>
    <row r="88" spans="1:38" ht="13" customHeight="1" x14ac:dyDescent="0.25">
      <c r="A88" s="26"/>
      <c r="B88" s="96"/>
      <c r="C88" s="223" t="s">
        <v>2430</v>
      </c>
      <c r="D88" s="225" t="s">
        <v>2431</v>
      </c>
      <c r="E88" s="223" t="s">
        <v>2432</v>
      </c>
      <c r="F88" s="225" t="s">
        <v>2433</v>
      </c>
      <c r="G88" s="223" t="s">
        <v>2434</v>
      </c>
      <c r="H88" s="225" t="s">
        <v>2435</v>
      </c>
      <c r="I88" s="223" t="s">
        <v>2436</v>
      </c>
      <c r="J88" s="225" t="s">
        <v>2437</v>
      </c>
      <c r="K88" s="223" t="s">
        <v>2438</v>
      </c>
      <c r="L88" s="225" t="s">
        <v>2439</v>
      </c>
      <c r="M88" s="223" t="s">
        <v>2440</v>
      </c>
      <c r="N88" s="225" t="s">
        <v>2441</v>
      </c>
      <c r="O88" s="104" t="s">
        <v>2442</v>
      </c>
      <c r="P88" s="104" t="s">
        <v>2443</v>
      </c>
      <c r="Q88" s="104" t="s">
        <v>2444</v>
      </c>
      <c r="R88" s="104" t="s">
        <v>2445</v>
      </c>
      <c r="S88" s="104" t="s">
        <v>2446</v>
      </c>
      <c r="T88" s="104" t="s">
        <v>2447</v>
      </c>
      <c r="U88" s="104" t="s">
        <v>2448</v>
      </c>
      <c r="V88" s="104" t="s">
        <v>2449</v>
      </c>
      <c r="W88" s="104" t="s">
        <v>2450</v>
      </c>
      <c r="X88" s="104" t="s">
        <v>2451</v>
      </c>
      <c r="Y88" s="104" t="s">
        <v>2452</v>
      </c>
      <c r="Z88" s="104" t="s">
        <v>2453</v>
      </c>
      <c r="AA88" s="223" t="s">
        <v>2454</v>
      </c>
      <c r="AB88" s="225" t="s">
        <v>2455</v>
      </c>
      <c r="AC88" s="223" t="s">
        <v>2456</v>
      </c>
      <c r="AD88" s="225" t="s">
        <v>2457</v>
      </c>
      <c r="AE88" s="223" t="s">
        <v>2458</v>
      </c>
      <c r="AF88" s="225" t="s">
        <v>2459</v>
      </c>
      <c r="AG88" s="223" t="s">
        <v>2460</v>
      </c>
      <c r="AH88" s="225" t="s">
        <v>2461</v>
      </c>
      <c r="AI88" s="223" t="s">
        <v>2462</v>
      </c>
      <c r="AJ88" s="225" t="s">
        <v>2463</v>
      </c>
      <c r="AK88" s="223" t="s">
        <v>2464</v>
      </c>
      <c r="AL88" s="239" t="s">
        <v>2465</v>
      </c>
    </row>
    <row r="89" spans="1:38" ht="13" customHeight="1" x14ac:dyDescent="0.25">
      <c r="A89" s="26" t="s">
        <v>404</v>
      </c>
      <c r="B89" s="96">
        <v>3</v>
      </c>
      <c r="C89" s="223">
        <v>17.3773143504459</v>
      </c>
      <c r="D89" s="225">
        <v>1.06450152315211</v>
      </c>
      <c r="E89" s="223">
        <v>12.5540473063127</v>
      </c>
      <c r="F89" s="225">
        <v>0.86004416635292102</v>
      </c>
      <c r="G89" s="223">
        <v>12.3241816398347</v>
      </c>
      <c r="H89" s="225">
        <v>0.87736920481316405</v>
      </c>
      <c r="I89" s="223">
        <v>14.762664089559401</v>
      </c>
      <c r="J89" s="225">
        <v>0.94630670018791296</v>
      </c>
      <c r="K89" s="223">
        <v>33.274114262225901</v>
      </c>
      <c r="L89" s="225">
        <v>1.2835538634919199</v>
      </c>
      <c r="M89" s="223">
        <v>19.595267795401501</v>
      </c>
      <c r="N89" s="225">
        <v>1.1113619504838399</v>
      </c>
      <c r="O89" s="104"/>
      <c r="P89" s="104"/>
      <c r="Q89" s="104"/>
      <c r="R89" s="104"/>
      <c r="S89" s="104"/>
      <c r="T89" s="104"/>
      <c r="U89" s="104"/>
      <c r="V89" s="104"/>
      <c r="W89" s="104"/>
      <c r="X89" s="104"/>
      <c r="Y89" s="104"/>
      <c r="Z89" s="104"/>
      <c r="AA89" s="223">
        <v>1.4741229078357501</v>
      </c>
      <c r="AB89" s="225">
        <v>1.5298802042233799</v>
      </c>
      <c r="AC89" s="223">
        <v>-1.40972792557269</v>
      </c>
      <c r="AD89" s="225">
        <v>1.3690826959060001</v>
      </c>
      <c r="AE89" s="223">
        <v>-1.2191972601244701</v>
      </c>
      <c r="AF89" s="225">
        <v>1.28431594484263</v>
      </c>
      <c r="AG89" s="223">
        <v>-1.2143129995250901</v>
      </c>
      <c r="AH89" s="225">
        <v>1.3907419645886301</v>
      </c>
      <c r="AI89" s="223">
        <v>-3.4559675253902999</v>
      </c>
      <c r="AJ89" s="225">
        <v>1.9056641055911601</v>
      </c>
      <c r="AK89" s="223">
        <v>-0.17418274327782901</v>
      </c>
      <c r="AL89" s="239">
        <v>1.5256092121789899</v>
      </c>
    </row>
    <row r="90" spans="1:38" ht="13" customHeight="1" x14ac:dyDescent="0.25">
      <c r="A90" s="26" t="s">
        <v>407</v>
      </c>
      <c r="B90" s="96">
        <v>3</v>
      </c>
      <c r="C90" s="223">
        <v>35.227605210370399</v>
      </c>
      <c r="D90" s="225">
        <v>1.88717193732637</v>
      </c>
      <c r="E90" s="223">
        <v>28.198853309076899</v>
      </c>
      <c r="F90" s="225">
        <v>1.66452548750493</v>
      </c>
      <c r="G90" s="223">
        <v>26.461690512832</v>
      </c>
      <c r="H90" s="225">
        <v>1.5717758734759699</v>
      </c>
      <c r="I90" s="223">
        <v>31.888970421391502</v>
      </c>
      <c r="J90" s="225">
        <v>1.67873533794226</v>
      </c>
      <c r="K90" s="223">
        <v>39.864922825661097</v>
      </c>
      <c r="L90" s="225">
        <v>2.0920549179055299</v>
      </c>
      <c r="M90" s="223">
        <v>42.9206439336822</v>
      </c>
      <c r="N90" s="225">
        <v>2.0956693338152999</v>
      </c>
      <c r="O90" s="104"/>
      <c r="P90" s="104"/>
      <c r="Q90" s="104"/>
      <c r="R90" s="104"/>
      <c r="S90" s="104"/>
      <c r="T90" s="104"/>
      <c r="U90" s="104"/>
      <c r="V90" s="104"/>
      <c r="W90" s="104"/>
      <c r="X90" s="104"/>
      <c r="Y90" s="104"/>
      <c r="Z90" s="104"/>
      <c r="AA90" s="223">
        <v>-7.9689908551679798</v>
      </c>
      <c r="AB90" s="225">
        <v>2.5030463656197899</v>
      </c>
      <c r="AC90" s="223">
        <v>-6.9708411406173401</v>
      </c>
      <c r="AD90" s="225">
        <v>2.1995171642937401</v>
      </c>
      <c r="AE90" s="223">
        <v>-9.1833776791132404</v>
      </c>
      <c r="AF90" s="225">
        <v>2.1589223291536199</v>
      </c>
      <c r="AG90" s="223">
        <v>-8.6185912709309704</v>
      </c>
      <c r="AH90" s="225">
        <v>2.2980838792251799</v>
      </c>
      <c r="AI90" s="223">
        <v>-9.6394131601689601</v>
      </c>
      <c r="AJ90" s="225">
        <v>2.8252364442444402</v>
      </c>
      <c r="AK90" s="223">
        <v>-2.78596893326934</v>
      </c>
      <c r="AL90" s="239">
        <v>2.6695408780374899</v>
      </c>
    </row>
    <row r="91" spans="1:38" ht="13" customHeight="1" x14ac:dyDescent="0.25">
      <c r="A91" s="26" t="s">
        <v>124</v>
      </c>
      <c r="B91" s="96">
        <v>3</v>
      </c>
      <c r="C91" s="223">
        <v>44.956764442807298</v>
      </c>
      <c r="D91" s="225">
        <v>2.0488701404201302</v>
      </c>
      <c r="E91" s="223">
        <v>36.0621956391536</v>
      </c>
      <c r="F91" s="225">
        <v>1.8994940714476201</v>
      </c>
      <c r="G91" s="223">
        <v>40.9853026811993</v>
      </c>
      <c r="H91" s="225">
        <v>2.02026371060981</v>
      </c>
      <c r="I91" s="223">
        <v>37.811964500532397</v>
      </c>
      <c r="J91" s="225">
        <v>1.84367944578347</v>
      </c>
      <c r="K91" s="223">
        <v>59.668525797046499</v>
      </c>
      <c r="L91" s="225">
        <v>1.64315794736142</v>
      </c>
      <c r="M91" s="223">
        <v>29.424463179931099</v>
      </c>
      <c r="N91" s="225">
        <v>1.31610743488125</v>
      </c>
      <c r="O91" s="104"/>
      <c r="P91" s="104"/>
      <c r="Q91" s="104"/>
      <c r="R91" s="104"/>
      <c r="S91" s="104"/>
      <c r="T91" s="104"/>
      <c r="U91" s="104"/>
      <c r="V91" s="104"/>
      <c r="W91" s="104"/>
      <c r="X91" s="104"/>
      <c r="Y91" s="104"/>
      <c r="Z91" s="104"/>
      <c r="AA91" s="223">
        <v>-0.970889091557957</v>
      </c>
      <c r="AB91" s="225">
        <v>2.6216846962226201</v>
      </c>
      <c r="AC91" s="223">
        <v>1.9508292387328201</v>
      </c>
      <c r="AD91" s="225">
        <v>2.5096903082593398</v>
      </c>
      <c r="AE91" s="223">
        <v>0.26916499082008</v>
      </c>
      <c r="AF91" s="225">
        <v>2.6761610318402602</v>
      </c>
      <c r="AG91" s="223">
        <v>0.44535922190061</v>
      </c>
      <c r="AH91" s="225">
        <v>2.4488925498949898</v>
      </c>
      <c r="AI91" s="223">
        <v>0.86288888036231304</v>
      </c>
      <c r="AJ91" s="225">
        <v>2.34081955024724</v>
      </c>
      <c r="AK91" s="223">
        <v>5.0532175578628999</v>
      </c>
      <c r="AL91" s="239">
        <v>1.9726240544934599</v>
      </c>
    </row>
    <row r="92" spans="1:38" ht="13" customHeight="1" x14ac:dyDescent="0.25">
      <c r="A92" s="26" t="s">
        <v>426</v>
      </c>
      <c r="B92" s="96">
        <v>3</v>
      </c>
      <c r="C92" s="223">
        <v>26.4236347854645</v>
      </c>
      <c r="D92" s="225">
        <v>1.2267094075175899</v>
      </c>
      <c r="E92" s="223">
        <v>20.441468352485799</v>
      </c>
      <c r="F92" s="225">
        <v>1.10325429213571</v>
      </c>
      <c r="G92" s="223">
        <v>21.965833670515799</v>
      </c>
      <c r="H92" s="225">
        <v>1.12020396944409</v>
      </c>
      <c r="I92" s="223">
        <v>20.8336628086475</v>
      </c>
      <c r="J92" s="225">
        <v>1.0464493383002</v>
      </c>
      <c r="K92" s="223">
        <v>41.214826894427098</v>
      </c>
      <c r="L92" s="225">
        <v>1.2751861338045101</v>
      </c>
      <c r="M92" s="223">
        <v>24.244623999262298</v>
      </c>
      <c r="N92" s="225">
        <v>1.0757109918997001</v>
      </c>
      <c r="O92" s="104"/>
      <c r="P92" s="104"/>
      <c r="Q92" s="104"/>
      <c r="R92" s="104"/>
      <c r="S92" s="104"/>
      <c r="T92" s="104"/>
      <c r="U92" s="104"/>
      <c r="V92" s="104"/>
      <c r="W92" s="104"/>
      <c r="X92" s="104"/>
      <c r="Y92" s="104"/>
      <c r="Z92" s="104"/>
      <c r="AA92" s="223">
        <v>2.14906466066684</v>
      </c>
      <c r="AB92" s="225">
        <v>1.79074091222198</v>
      </c>
      <c r="AC92" s="223">
        <v>2.2759579124136899</v>
      </c>
      <c r="AD92" s="225">
        <v>1.59849842801064</v>
      </c>
      <c r="AE92" s="223">
        <v>2.25466810261854</v>
      </c>
      <c r="AF92" s="225">
        <v>1.6796292886389701</v>
      </c>
      <c r="AG92" s="223">
        <v>1.0364725308388401</v>
      </c>
      <c r="AH92" s="225">
        <v>1.55110996686039</v>
      </c>
      <c r="AI92" s="223">
        <v>4.1961036554897904</v>
      </c>
      <c r="AJ92" s="225">
        <v>1.8818548730026301</v>
      </c>
      <c r="AK92" s="223">
        <v>5.5108077448977602E-3</v>
      </c>
      <c r="AL92" s="239">
        <v>1.61689675336334</v>
      </c>
    </row>
    <row r="93" spans="1:38" ht="13" customHeight="1" x14ac:dyDescent="0.25">
      <c r="A93" s="26" t="s">
        <v>428</v>
      </c>
      <c r="B93" s="96">
        <v>3</v>
      </c>
      <c r="C93" s="223">
        <v>71.129076232053393</v>
      </c>
      <c r="D93" s="225">
        <v>1.01539952670644</v>
      </c>
      <c r="E93" s="223">
        <v>12.221739632653</v>
      </c>
      <c r="F93" s="225">
        <v>0.67665756605393401</v>
      </c>
      <c r="G93" s="223">
        <v>21.685125040063198</v>
      </c>
      <c r="H93" s="225">
        <v>1.0093680687569799</v>
      </c>
      <c r="I93" s="223">
        <v>23.2734642344832</v>
      </c>
      <c r="J93" s="225">
        <v>0.951775134325617</v>
      </c>
      <c r="K93" s="223">
        <v>34.2298681449724</v>
      </c>
      <c r="L93" s="225">
        <v>1.1565454169045299</v>
      </c>
      <c r="M93" s="223">
        <v>20.552540198686199</v>
      </c>
      <c r="N93" s="225">
        <v>0.93773511771706697</v>
      </c>
      <c r="O93" s="104"/>
      <c r="P93" s="104"/>
      <c r="Q93" s="104"/>
      <c r="R93" s="104"/>
      <c r="S93" s="104"/>
      <c r="T93" s="104"/>
      <c r="U93" s="104"/>
      <c r="V93" s="104"/>
      <c r="W93" s="104"/>
      <c r="X93" s="104"/>
      <c r="Y93" s="104"/>
      <c r="Z93" s="104"/>
      <c r="AA93" s="223">
        <v>-1.9871064942813199</v>
      </c>
      <c r="AB93" s="225">
        <v>1.59001718040788</v>
      </c>
      <c r="AC93" s="223">
        <v>-1.1463790887790399</v>
      </c>
      <c r="AD93" s="225">
        <v>1.1016849908641799</v>
      </c>
      <c r="AE93" s="223">
        <v>-2.3272080235219699</v>
      </c>
      <c r="AF93" s="225">
        <v>1.50808886664339</v>
      </c>
      <c r="AG93" s="223">
        <v>-3.0139637741018999</v>
      </c>
      <c r="AH93" s="225">
        <v>1.59748987722179</v>
      </c>
      <c r="AI93" s="223">
        <v>-5.8261222556532699</v>
      </c>
      <c r="AJ93" s="225">
        <v>1.77406628383092</v>
      </c>
      <c r="AK93" s="223">
        <v>-2.5718464649265398</v>
      </c>
      <c r="AL93" s="239">
        <v>1.62594235932854</v>
      </c>
    </row>
    <row r="94" spans="1:38" ht="13" customHeight="1" x14ac:dyDescent="0.25">
      <c r="A94" s="26" t="s">
        <v>433</v>
      </c>
      <c r="B94" s="96">
        <v>3</v>
      </c>
      <c r="C94" s="223">
        <v>24.051716318776201</v>
      </c>
      <c r="D94" s="225">
        <v>1.1880964886465899</v>
      </c>
      <c r="E94" s="223">
        <v>21.308554462825299</v>
      </c>
      <c r="F94" s="225">
        <v>1.12499743778114</v>
      </c>
      <c r="G94" s="223">
        <v>15.7748474936195</v>
      </c>
      <c r="H94" s="225">
        <v>0.95580145235487302</v>
      </c>
      <c r="I94" s="223">
        <v>20.263646043860099</v>
      </c>
      <c r="J94" s="225">
        <v>1.07439975202104</v>
      </c>
      <c r="K94" s="223">
        <v>46.635294082475603</v>
      </c>
      <c r="L94" s="225">
        <v>1.37015387547163</v>
      </c>
      <c r="M94" s="223">
        <v>21.217925872044201</v>
      </c>
      <c r="N94" s="225">
        <v>1.19858187225683</v>
      </c>
      <c r="O94" s="104"/>
      <c r="P94" s="104"/>
      <c r="Q94" s="104"/>
      <c r="R94" s="104"/>
      <c r="S94" s="104"/>
      <c r="T94" s="104"/>
      <c r="U94" s="104"/>
      <c r="V94" s="104"/>
      <c r="W94" s="104"/>
      <c r="X94" s="104"/>
      <c r="Y94" s="104"/>
      <c r="Z94" s="104"/>
      <c r="AA94" s="223">
        <v>-1.6194287215618799</v>
      </c>
      <c r="AB94" s="225">
        <v>1.7292590000911401</v>
      </c>
      <c r="AC94" s="223">
        <v>-1.86373431952089</v>
      </c>
      <c r="AD94" s="225">
        <v>1.8055407748888801</v>
      </c>
      <c r="AE94" s="223">
        <v>0.877004400383532</v>
      </c>
      <c r="AF94" s="225">
        <v>1.4557801827191501</v>
      </c>
      <c r="AG94" s="223">
        <v>-0.38844444856277999</v>
      </c>
      <c r="AH94" s="225">
        <v>1.64459382059791</v>
      </c>
      <c r="AI94" s="223">
        <v>-1.68635404714899</v>
      </c>
      <c r="AJ94" s="225">
        <v>1.99248870187908</v>
      </c>
      <c r="AK94" s="223">
        <v>1.9840016496213699</v>
      </c>
      <c r="AL94" s="239">
        <v>1.7164723335383401</v>
      </c>
    </row>
    <row r="95" spans="1:38" ht="13" customHeight="1" x14ac:dyDescent="0.25">
      <c r="A95" s="26" t="s">
        <v>437</v>
      </c>
      <c r="B95" s="96">
        <v>3</v>
      </c>
      <c r="C95" s="223">
        <v>30.246923338695598</v>
      </c>
      <c r="D95" s="225">
        <v>1.07442727568551</v>
      </c>
      <c r="E95" s="223">
        <v>10.934317891461401</v>
      </c>
      <c r="F95" s="225">
        <v>0.69336497107361394</v>
      </c>
      <c r="G95" s="223">
        <v>18.765793099891599</v>
      </c>
      <c r="H95" s="225">
        <v>0.92755525210627299</v>
      </c>
      <c r="I95" s="223">
        <v>17.914892191445499</v>
      </c>
      <c r="J95" s="225">
        <v>0.935096066536662</v>
      </c>
      <c r="K95" s="223">
        <v>57.230724317186699</v>
      </c>
      <c r="L95" s="225">
        <v>1.0355709514362399</v>
      </c>
      <c r="M95" s="223">
        <v>26.3215787682581</v>
      </c>
      <c r="N95" s="225">
        <v>1.0056634357267</v>
      </c>
      <c r="O95" s="104"/>
      <c r="P95" s="104"/>
      <c r="Q95" s="104"/>
      <c r="R95" s="104"/>
      <c r="S95" s="104"/>
      <c r="T95" s="104"/>
      <c r="U95" s="104"/>
      <c r="V95" s="104"/>
      <c r="W95" s="104"/>
      <c r="X95" s="104"/>
      <c r="Y95" s="104"/>
      <c r="Z95" s="104"/>
      <c r="AA95" s="223">
        <v>4.9725968376702996</v>
      </c>
      <c r="AB95" s="225">
        <v>1.5509562394193701</v>
      </c>
      <c r="AC95" s="223">
        <v>1.9854848368431399</v>
      </c>
      <c r="AD95" s="225">
        <v>0.99471909211977605</v>
      </c>
      <c r="AE95" s="223">
        <v>2.0825269570388598</v>
      </c>
      <c r="AF95" s="225">
        <v>1.4523535960120999</v>
      </c>
      <c r="AG95" s="223">
        <v>1.0696343354006099</v>
      </c>
      <c r="AH95" s="225">
        <v>1.3711372196385601</v>
      </c>
      <c r="AI95" s="223">
        <v>0.83540918207025805</v>
      </c>
      <c r="AJ95" s="225">
        <v>1.51091539446611</v>
      </c>
      <c r="AK95" s="223">
        <v>2.5698462876624801</v>
      </c>
      <c r="AL95" s="239">
        <v>1.5458177952590599</v>
      </c>
    </row>
    <row r="96" spans="1:38" ht="13" customHeight="1" x14ac:dyDescent="0.25">
      <c r="A96" s="26" t="s">
        <v>438</v>
      </c>
      <c r="B96" s="96">
        <v>3</v>
      </c>
      <c r="C96" s="223">
        <v>61.650699448760598</v>
      </c>
      <c r="D96" s="225">
        <v>1.7722246670197399</v>
      </c>
      <c r="E96" s="223">
        <v>16.811001917601299</v>
      </c>
      <c r="F96" s="225">
        <v>1.1382229697489801</v>
      </c>
      <c r="G96" s="223">
        <v>29.950940600893802</v>
      </c>
      <c r="H96" s="225">
        <v>2.0120774373353298</v>
      </c>
      <c r="I96" s="223">
        <v>32.690258532420899</v>
      </c>
      <c r="J96" s="225">
        <v>1.4128372069069799</v>
      </c>
      <c r="K96" s="223">
        <v>44.347836977009997</v>
      </c>
      <c r="L96" s="225">
        <v>1.77573918376402</v>
      </c>
      <c r="M96" s="223">
        <v>22.7858204466676</v>
      </c>
      <c r="N96" s="225">
        <v>1.6783551782141</v>
      </c>
      <c r="O96" s="104"/>
      <c r="P96" s="104"/>
      <c r="Q96" s="104"/>
      <c r="R96" s="104"/>
      <c r="S96" s="104"/>
      <c r="T96" s="104"/>
      <c r="U96" s="104"/>
      <c r="V96" s="104"/>
      <c r="W96" s="104"/>
      <c r="X96" s="104"/>
      <c r="Y96" s="104"/>
      <c r="Z96" s="104"/>
      <c r="AA96" s="223">
        <v>1.0397331195832999</v>
      </c>
      <c r="AB96" s="225">
        <v>2.5338099679339199</v>
      </c>
      <c r="AC96" s="223">
        <v>0.62458060190480702</v>
      </c>
      <c r="AD96" s="225">
        <v>1.76110691522483</v>
      </c>
      <c r="AE96" s="223">
        <v>-0.75013527924080503</v>
      </c>
      <c r="AF96" s="225">
        <v>2.5086686290524098</v>
      </c>
      <c r="AG96" s="223">
        <v>-0.426319621473432</v>
      </c>
      <c r="AH96" s="225">
        <v>2.0664525910317102</v>
      </c>
      <c r="AI96" s="223">
        <v>1.73289408033985</v>
      </c>
      <c r="AJ96" s="225">
        <v>2.4689773547595699</v>
      </c>
      <c r="AK96" s="223">
        <v>1.55368209770398</v>
      </c>
      <c r="AL96" s="239">
        <v>2.17286990279778</v>
      </c>
    </row>
    <row r="97" spans="1:38" ht="13" customHeight="1" x14ac:dyDescent="0.25">
      <c r="A97" s="63" t="s">
        <v>450</v>
      </c>
      <c r="B97" s="207">
        <v>3</v>
      </c>
      <c r="C97" s="253">
        <v>38.882966765921701</v>
      </c>
      <c r="D97" s="254">
        <v>0.51743130496537504</v>
      </c>
      <c r="E97" s="253">
        <v>19.816522313946301</v>
      </c>
      <c r="F97" s="254">
        <v>0.43003197620751099</v>
      </c>
      <c r="G97" s="253">
        <v>23.489214342356199</v>
      </c>
      <c r="H97" s="254">
        <v>0.49081840432674501</v>
      </c>
      <c r="I97" s="253">
        <v>24.929940352792599</v>
      </c>
      <c r="J97" s="254">
        <v>0.453089794881463</v>
      </c>
      <c r="K97" s="253">
        <v>44.558264162625697</v>
      </c>
      <c r="L97" s="254">
        <v>0.52723998040337805</v>
      </c>
      <c r="M97" s="253">
        <v>25.8828580242416</v>
      </c>
      <c r="N97" s="254">
        <v>0.47861174514192101</v>
      </c>
      <c r="O97" s="251"/>
      <c r="P97" s="251"/>
      <c r="Q97" s="251"/>
      <c r="R97" s="251"/>
      <c r="S97" s="251"/>
      <c r="T97" s="251"/>
      <c r="U97" s="251"/>
      <c r="V97" s="251"/>
      <c r="W97" s="251"/>
      <c r="X97" s="251"/>
      <c r="Y97" s="251"/>
      <c r="Z97" s="251"/>
      <c r="AA97" s="253">
        <v>-0.363862204601619</v>
      </c>
      <c r="AB97" s="254">
        <v>0.71839564898126995</v>
      </c>
      <c r="AC97" s="253">
        <v>-0.56922873557443698</v>
      </c>
      <c r="AD97" s="254">
        <v>0.61403706117710899</v>
      </c>
      <c r="AE97" s="253">
        <v>-0.99956922389243297</v>
      </c>
      <c r="AF97" s="254">
        <v>0.67418681008843195</v>
      </c>
      <c r="AG97" s="253">
        <v>-1.3887707533067599</v>
      </c>
      <c r="AH97" s="254">
        <v>0.64982300362870604</v>
      </c>
      <c r="AI97" s="253">
        <v>-1.62257014876241</v>
      </c>
      <c r="AJ97" s="254">
        <v>0.75135676750858404</v>
      </c>
      <c r="AK97" s="253">
        <v>0.70428253239023897</v>
      </c>
      <c r="AL97" s="258">
        <v>0.66919278375946101</v>
      </c>
    </row>
    <row r="99" spans="1:38" x14ac:dyDescent="0.25">
      <c r="A99" s="178" t="s">
        <v>714</v>
      </c>
    </row>
    <row r="100" spans="1:38" x14ac:dyDescent="0.25">
      <c r="A100" s="178" t="s">
        <v>459</v>
      </c>
    </row>
    <row r="101" spans="1:38" x14ac:dyDescent="0.25">
      <c r="A101" s="178" t="s">
        <v>460</v>
      </c>
    </row>
    <row r="102" spans="1:38" x14ac:dyDescent="0.25">
      <c r="A102" s="178" t="s">
        <v>461</v>
      </c>
    </row>
    <row r="103" spans="1:38" x14ac:dyDescent="0.25">
      <c r="A103" s="178" t="s">
        <v>462</v>
      </c>
    </row>
    <row r="104" spans="1:38" x14ac:dyDescent="0.25">
      <c r="A104" s="181" t="str">
        <f>HYPERLINK("https://oecdcode.org/disclaimers/cyprus.html", "Information on data for Cyprus: https://oecdcode.org/disclaimers/cyprus.html")</f>
        <v>Information on data for Cyprus: https://oecdcode.org/disclaimers/cyprus.html</v>
      </c>
    </row>
    <row r="105" spans="1:38" x14ac:dyDescent="0.25">
      <c r="A105" s="178" t="s">
        <v>463</v>
      </c>
    </row>
  </sheetData>
  <mergeCells count="22">
    <mergeCell ref="AK9:AL9"/>
    <mergeCell ref="AA9:AB9"/>
    <mergeCell ref="AC9:AD9"/>
    <mergeCell ref="AE9:AF9"/>
    <mergeCell ref="AG9:AH9"/>
    <mergeCell ref="AI9:AJ9"/>
    <mergeCell ref="B7:B10"/>
    <mergeCell ref="C7:AL7"/>
    <mergeCell ref="C8:D9"/>
    <mergeCell ref="E8:F9"/>
    <mergeCell ref="G8:H9"/>
    <mergeCell ref="I8:J9"/>
    <mergeCell ref="K8:L9"/>
    <mergeCell ref="M8:N9"/>
    <mergeCell ref="O8:Z8"/>
    <mergeCell ref="O9:P9"/>
    <mergeCell ref="Q9:R9"/>
    <mergeCell ref="S9:T9"/>
    <mergeCell ref="U9:V9"/>
    <mergeCell ref="W9:X9"/>
    <mergeCell ref="Y9:Z9"/>
    <mergeCell ref="AA8:AL8"/>
  </mergeCells>
  <conditionalFormatting sqref="O1:O200">
    <cfRule type="expression" dxfId="156" priority="12">
      <formula>ABS(O1/P1)&gt;1.95996398454005</formula>
    </cfRule>
  </conditionalFormatting>
  <conditionalFormatting sqref="Q1:Q200">
    <cfRule type="expression" dxfId="155" priority="11">
      <formula>ABS(Q1/R1)&gt;1.95996398454005</formula>
    </cfRule>
  </conditionalFormatting>
  <conditionalFormatting sqref="S1:S200">
    <cfRule type="expression" dxfId="154" priority="10">
      <formula>ABS(S1/T1)&gt;1.95996398454005</formula>
    </cfRule>
  </conditionalFormatting>
  <conditionalFormatting sqref="U1:U200">
    <cfRule type="expression" dxfId="153" priority="9">
      <formula>ABS(U1/V1)&gt;1.95996398454005</formula>
    </cfRule>
  </conditionalFormatting>
  <conditionalFormatting sqref="W1:W200">
    <cfRule type="expression" dxfId="152" priority="8">
      <formula>ABS(W1/X1)&gt;1.95996398454005</formula>
    </cfRule>
  </conditionalFormatting>
  <conditionalFormatting sqref="Y1:Y200">
    <cfRule type="expression" dxfId="151" priority="7">
      <formula>ABS(Y1/Z1)&gt;1.95996398454005</formula>
    </cfRule>
  </conditionalFormatting>
  <conditionalFormatting sqref="AA1:AA200">
    <cfRule type="expression" dxfId="150" priority="6">
      <formula>ABS(AA1/AB1)&gt;1.95996398454005</formula>
    </cfRule>
  </conditionalFormatting>
  <conditionalFormatting sqref="AC1:AC200">
    <cfRule type="expression" dxfId="149" priority="5">
      <formula>ABS(AC1/AD1)&gt;1.95996398454005</formula>
    </cfRule>
  </conditionalFormatting>
  <conditionalFormatting sqref="AE1:AE200">
    <cfRule type="expression" dxfId="148" priority="4">
      <formula>ABS(AE1/AF1)&gt;1.95996398454005</formula>
    </cfRule>
  </conditionalFormatting>
  <conditionalFormatting sqref="AG1:AG200">
    <cfRule type="expression" dxfId="147" priority="3">
      <formula>ABS(AG1/AH1)&gt;1.95996398454005</formula>
    </cfRule>
  </conditionalFormatting>
  <conditionalFormatting sqref="AI1:AI200">
    <cfRule type="expression" dxfId="146" priority="2">
      <formula>ABS(AI1/AJ1)&gt;1.95996398454005</formula>
    </cfRule>
  </conditionalFormatting>
  <conditionalFormatting sqref="AK1:AK200">
    <cfRule type="expression" dxfId="145" priority="1">
      <formula>ABS(AK1/AL1)&gt;1.95996398454005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D105"/>
  <sheetViews>
    <sheetView showGridLines="0" zoomScale="80" workbookViewId="0"/>
  </sheetViews>
  <sheetFormatPr defaultColWidth="10.90625" defaultRowHeight="12.5" x14ac:dyDescent="0.25"/>
  <cols>
    <col min="1" max="1" width="30.7265625" customWidth="1"/>
    <col min="2" max="2" width="8.7265625" customWidth="1"/>
  </cols>
  <sheetData>
    <row r="1" spans="1:30" x14ac:dyDescent="0.25">
      <c r="A1" s="41" t="s">
        <v>348</v>
      </c>
    </row>
    <row r="2" spans="1:30" ht="13" x14ac:dyDescent="0.3">
      <c r="A2" s="42" t="s">
        <v>349</v>
      </c>
    </row>
    <row r="3" spans="1:30" ht="13" x14ac:dyDescent="0.3">
      <c r="A3" s="43" t="s">
        <v>387</v>
      </c>
    </row>
    <row r="4" spans="1:30" x14ac:dyDescent="0.25">
      <c r="A4" s="160" t="str">
        <f>HYPERLINK("#'TOC'!A1", "Back to TOC")</f>
        <v>Back to TOC</v>
      </c>
    </row>
    <row r="7" spans="1:30" ht="16" customHeight="1" x14ac:dyDescent="0.25">
      <c r="B7" s="658" t="s">
        <v>388</v>
      </c>
      <c r="C7" s="662" t="s">
        <v>715</v>
      </c>
      <c r="D7" s="662"/>
      <c r="E7" s="662"/>
      <c r="F7" s="662"/>
      <c r="G7" s="662"/>
      <c r="H7" s="662"/>
      <c r="I7" s="662"/>
      <c r="J7" s="662"/>
      <c r="K7" s="662"/>
      <c r="L7" s="662"/>
      <c r="M7" s="662"/>
      <c r="N7" s="662"/>
      <c r="O7" s="662"/>
      <c r="P7" s="662"/>
      <c r="Q7" s="662"/>
      <c r="R7" s="662"/>
      <c r="S7" s="662"/>
      <c r="T7" s="662"/>
      <c r="U7" s="662"/>
      <c r="V7" s="662"/>
      <c r="W7" s="662"/>
      <c r="X7" s="662"/>
      <c r="Y7" s="662"/>
      <c r="Z7" s="662"/>
      <c r="AA7" s="662"/>
      <c r="AB7" s="662"/>
      <c r="AC7" s="662"/>
      <c r="AD7" s="663"/>
    </row>
    <row r="8" spans="1:30" ht="32" customHeight="1" x14ac:dyDescent="0.25">
      <c r="B8" s="659"/>
      <c r="C8" s="647" t="s">
        <v>510</v>
      </c>
      <c r="D8" s="647"/>
      <c r="E8" s="647" t="s">
        <v>601</v>
      </c>
      <c r="F8" s="647"/>
      <c r="G8" s="647"/>
      <c r="H8" s="647"/>
      <c r="I8" s="647"/>
      <c r="J8" s="647"/>
      <c r="K8" s="647" t="s">
        <v>605</v>
      </c>
      <c r="L8" s="647"/>
      <c r="M8" s="647"/>
      <c r="N8" s="647"/>
      <c r="O8" s="647"/>
      <c r="P8" s="647"/>
      <c r="Q8" s="647"/>
      <c r="R8" s="647"/>
      <c r="S8" s="647" t="s">
        <v>511</v>
      </c>
      <c r="T8" s="647"/>
      <c r="U8" s="647"/>
      <c r="V8" s="647"/>
      <c r="W8" s="647"/>
      <c r="X8" s="647"/>
      <c r="Y8" s="647"/>
      <c r="Z8" s="647"/>
      <c r="AA8" s="667" t="s">
        <v>501</v>
      </c>
      <c r="AB8" s="667"/>
      <c r="AC8" s="667" t="s">
        <v>502</v>
      </c>
      <c r="AD8" s="669"/>
    </row>
    <row r="9" spans="1:30" ht="32" customHeight="1" x14ac:dyDescent="0.25">
      <c r="B9" s="659"/>
      <c r="C9" s="647"/>
      <c r="D9" s="647"/>
      <c r="E9" s="649" t="s">
        <v>602</v>
      </c>
      <c r="F9" s="649"/>
      <c r="G9" s="649" t="s">
        <v>603</v>
      </c>
      <c r="H9" s="649"/>
      <c r="I9" s="649" t="s">
        <v>604</v>
      </c>
      <c r="J9" s="649"/>
      <c r="K9" s="649" t="s">
        <v>606</v>
      </c>
      <c r="L9" s="649"/>
      <c r="M9" s="649" t="s">
        <v>607</v>
      </c>
      <c r="N9" s="649"/>
      <c r="O9" s="649" t="s">
        <v>608</v>
      </c>
      <c r="P9" s="649"/>
      <c r="Q9" s="649" t="s">
        <v>552</v>
      </c>
      <c r="R9" s="649"/>
      <c r="S9" s="649" t="s">
        <v>512</v>
      </c>
      <c r="T9" s="649"/>
      <c r="U9" s="649" t="s">
        <v>513</v>
      </c>
      <c r="V9" s="649"/>
      <c r="W9" s="649" t="s">
        <v>514</v>
      </c>
      <c r="X9" s="649"/>
      <c r="Y9" s="649" t="s">
        <v>515</v>
      </c>
      <c r="Z9" s="649"/>
      <c r="AA9" s="668" t="s">
        <v>510</v>
      </c>
      <c r="AB9" s="668"/>
      <c r="AC9" s="668" t="s">
        <v>510</v>
      </c>
      <c r="AD9" s="670"/>
    </row>
    <row r="10" spans="1:30" ht="16" customHeight="1" x14ac:dyDescent="0.25">
      <c r="B10" s="660"/>
      <c r="C10" s="144" t="s">
        <v>518</v>
      </c>
      <c r="D10" s="144" t="s">
        <v>389</v>
      </c>
      <c r="E10" s="144" t="s">
        <v>518</v>
      </c>
      <c r="F10" s="144" t="s">
        <v>389</v>
      </c>
      <c r="G10" s="144" t="s">
        <v>518</v>
      </c>
      <c r="H10" s="144" t="s">
        <v>389</v>
      </c>
      <c r="I10" s="144" t="s">
        <v>519</v>
      </c>
      <c r="J10" s="144" t="s">
        <v>389</v>
      </c>
      <c r="K10" s="144" t="s">
        <v>518</v>
      </c>
      <c r="L10" s="144" t="s">
        <v>389</v>
      </c>
      <c r="M10" s="144" t="s">
        <v>518</v>
      </c>
      <c r="N10" s="144" t="s">
        <v>389</v>
      </c>
      <c r="O10" s="144" t="s">
        <v>518</v>
      </c>
      <c r="P10" s="144" t="s">
        <v>389</v>
      </c>
      <c r="Q10" s="144" t="s">
        <v>519</v>
      </c>
      <c r="R10" s="144" t="s">
        <v>389</v>
      </c>
      <c r="S10" s="144" t="s">
        <v>518</v>
      </c>
      <c r="T10" s="144" t="s">
        <v>389</v>
      </c>
      <c r="U10" s="144" t="s">
        <v>518</v>
      </c>
      <c r="V10" s="144" t="s">
        <v>389</v>
      </c>
      <c r="W10" s="144" t="s">
        <v>518</v>
      </c>
      <c r="X10" s="144" t="s">
        <v>389</v>
      </c>
      <c r="Y10" s="144" t="s">
        <v>519</v>
      </c>
      <c r="Z10" s="144" t="s">
        <v>389</v>
      </c>
      <c r="AA10" s="144" t="s">
        <v>519</v>
      </c>
      <c r="AB10" s="144" t="s">
        <v>389</v>
      </c>
      <c r="AC10" s="144" t="s">
        <v>519</v>
      </c>
      <c r="AD10" s="183" t="s">
        <v>389</v>
      </c>
    </row>
    <row r="11" spans="1:30" ht="13" customHeight="1" x14ac:dyDescent="0.25">
      <c r="A11" s="214"/>
      <c r="B11" s="204"/>
      <c r="C11" s="235" t="s">
        <v>2430</v>
      </c>
      <c r="D11" s="236" t="s">
        <v>2431</v>
      </c>
      <c r="E11" s="235" t="s">
        <v>2466</v>
      </c>
      <c r="F11" s="236" t="s">
        <v>2467</v>
      </c>
      <c r="G11" s="235" t="s">
        <v>2468</v>
      </c>
      <c r="H11" s="236" t="s">
        <v>2469</v>
      </c>
      <c r="I11" s="235" t="s">
        <v>2470</v>
      </c>
      <c r="J11" s="236" t="s">
        <v>2471</v>
      </c>
      <c r="K11" s="235" t="s">
        <v>2472</v>
      </c>
      <c r="L11" s="236" t="s">
        <v>2473</v>
      </c>
      <c r="M11" s="235" t="s">
        <v>2474</v>
      </c>
      <c r="N11" s="236" t="s">
        <v>2475</v>
      </c>
      <c r="O11" s="235" t="s">
        <v>2476</v>
      </c>
      <c r="P11" s="236" t="s">
        <v>2477</v>
      </c>
      <c r="Q11" s="235" t="s">
        <v>2478</v>
      </c>
      <c r="R11" s="236" t="s">
        <v>2479</v>
      </c>
      <c r="S11" s="235" t="s">
        <v>2480</v>
      </c>
      <c r="T11" s="236" t="s">
        <v>2481</v>
      </c>
      <c r="U11" s="235" t="s">
        <v>2482</v>
      </c>
      <c r="V11" s="236" t="s">
        <v>2483</v>
      </c>
      <c r="W11" s="235" t="s">
        <v>2484</v>
      </c>
      <c r="X11" s="236" t="s">
        <v>2485</v>
      </c>
      <c r="Y11" s="235" t="s">
        <v>2486</v>
      </c>
      <c r="Z11" s="236" t="s">
        <v>2487</v>
      </c>
      <c r="AA11" s="252" t="s">
        <v>2442</v>
      </c>
      <c r="AB11" s="252" t="s">
        <v>2443</v>
      </c>
      <c r="AC11" s="252" t="s">
        <v>2454</v>
      </c>
      <c r="AD11" s="257" t="s">
        <v>2455</v>
      </c>
    </row>
    <row r="12" spans="1:30" ht="13" customHeight="1" x14ac:dyDescent="0.25">
      <c r="A12" s="26" t="s">
        <v>391</v>
      </c>
      <c r="B12" s="184">
        <v>2</v>
      </c>
      <c r="C12" s="223">
        <v>79.497597193534105</v>
      </c>
      <c r="D12" s="225">
        <v>1.0777126303025699</v>
      </c>
      <c r="E12" s="223">
        <v>80.796627608253402</v>
      </c>
      <c r="F12" s="225">
        <v>1.25280784316476</v>
      </c>
      <c r="G12" s="223">
        <v>75.769223195573204</v>
      </c>
      <c r="H12" s="225">
        <v>2.0480769612327898</v>
      </c>
      <c r="I12" s="223">
        <v>-5.0274044126802</v>
      </c>
      <c r="J12" s="225">
        <v>2.3570605452049498</v>
      </c>
      <c r="K12" s="223">
        <v>77.429887750447605</v>
      </c>
      <c r="L12" s="225">
        <v>3.0959286327046298</v>
      </c>
      <c r="M12" s="223">
        <v>78.826360834219599</v>
      </c>
      <c r="N12" s="225">
        <v>1.2583410520979901</v>
      </c>
      <c r="O12" s="223">
        <v>81.304197608305103</v>
      </c>
      <c r="P12" s="225">
        <v>1.73182554281922</v>
      </c>
      <c r="Q12" s="223">
        <v>3.8743098578574999</v>
      </c>
      <c r="R12" s="225">
        <v>3.3383130704215001</v>
      </c>
      <c r="S12" s="223">
        <v>75.948793637528894</v>
      </c>
      <c r="T12" s="225">
        <v>2.7520495680872701</v>
      </c>
      <c r="U12" s="223">
        <v>80.321768689871007</v>
      </c>
      <c r="V12" s="225">
        <v>2.2278444276040399</v>
      </c>
      <c r="W12" s="223">
        <v>80.154611568353999</v>
      </c>
      <c r="X12" s="225">
        <v>1.2096351247516399</v>
      </c>
      <c r="Y12" s="223">
        <v>4.2058179308250603</v>
      </c>
      <c r="Z12" s="225">
        <v>3.0089868939239799</v>
      </c>
      <c r="AA12" s="104"/>
      <c r="AB12" s="104"/>
      <c r="AC12" s="104"/>
      <c r="AD12" s="255"/>
    </row>
    <row r="13" spans="1:30" ht="13" customHeight="1" x14ac:dyDescent="0.25">
      <c r="A13" s="26" t="s">
        <v>392</v>
      </c>
      <c r="B13" s="184">
        <v>2</v>
      </c>
      <c r="C13" s="223">
        <v>45.597545195971001</v>
      </c>
      <c r="D13" s="225">
        <v>1.8514004580314001</v>
      </c>
      <c r="E13" s="223">
        <v>44.920478969966702</v>
      </c>
      <c r="F13" s="225">
        <v>2.15238498490957</v>
      </c>
      <c r="G13" s="223">
        <v>46.468739094154202</v>
      </c>
      <c r="H13" s="225">
        <v>2.51477956222524</v>
      </c>
      <c r="I13" s="223">
        <v>1.54826012418754</v>
      </c>
      <c r="J13" s="225">
        <v>2.8192450330983299</v>
      </c>
      <c r="K13" s="223">
        <v>39.010616053390002</v>
      </c>
      <c r="L13" s="225">
        <v>3.5798122351185802</v>
      </c>
      <c r="M13" s="223">
        <v>46.681500119825401</v>
      </c>
      <c r="N13" s="225">
        <v>2.4101690132774398</v>
      </c>
      <c r="O13" s="223">
        <v>47.299197890478702</v>
      </c>
      <c r="P13" s="225">
        <v>2.80281867391784</v>
      </c>
      <c r="Q13" s="223">
        <v>8.2885818370886497</v>
      </c>
      <c r="R13" s="225">
        <v>4.1967922174305503</v>
      </c>
      <c r="S13" s="223">
        <v>35.231903679090799</v>
      </c>
      <c r="T13" s="225">
        <v>2.99901223963644</v>
      </c>
      <c r="U13" s="223">
        <v>42.955716432679999</v>
      </c>
      <c r="V13" s="225">
        <v>3.3036354134207202</v>
      </c>
      <c r="W13" s="223">
        <v>49.820203468598102</v>
      </c>
      <c r="X13" s="225">
        <v>2.2878457589237202</v>
      </c>
      <c r="Y13" s="223">
        <v>14.5882997895073</v>
      </c>
      <c r="Z13" s="225">
        <v>3.4522888693665901</v>
      </c>
      <c r="AA13" s="104"/>
      <c r="AB13" s="104"/>
      <c r="AC13" s="104"/>
      <c r="AD13" s="255"/>
    </row>
    <row r="14" spans="1:30" ht="13" customHeight="1" x14ac:dyDescent="0.25">
      <c r="A14" s="26" t="s">
        <v>393</v>
      </c>
      <c r="B14" s="184">
        <v>2</v>
      </c>
      <c r="C14" s="223">
        <v>28.219992653510399</v>
      </c>
      <c r="D14" s="225">
        <v>1.26469010629562</v>
      </c>
      <c r="E14" s="223">
        <v>27.2592597514472</v>
      </c>
      <c r="F14" s="225">
        <v>1.4893263713970699</v>
      </c>
      <c r="G14" s="223">
        <v>30.510345629069</v>
      </c>
      <c r="H14" s="225">
        <v>1.9130185287621799</v>
      </c>
      <c r="I14" s="223">
        <v>3.2510858776217701</v>
      </c>
      <c r="J14" s="225">
        <v>2.2210139345756601</v>
      </c>
      <c r="K14" s="223">
        <v>19.0690215849861</v>
      </c>
      <c r="L14" s="225">
        <v>2.3417451430288301</v>
      </c>
      <c r="M14" s="223">
        <v>27.852096402099001</v>
      </c>
      <c r="N14" s="225">
        <v>1.4262315659302001</v>
      </c>
      <c r="O14" s="223">
        <v>33.342034468599998</v>
      </c>
      <c r="P14" s="225">
        <v>2.19666849206655</v>
      </c>
      <c r="Q14" s="223">
        <v>14.2730128836139</v>
      </c>
      <c r="R14" s="225">
        <v>3.2145046840170601</v>
      </c>
      <c r="S14" s="223">
        <v>17.545704942927799</v>
      </c>
      <c r="T14" s="225">
        <v>1.8930797668830299</v>
      </c>
      <c r="U14" s="223">
        <v>31.728086905283501</v>
      </c>
      <c r="V14" s="225">
        <v>2.2797978730703101</v>
      </c>
      <c r="W14" s="223">
        <v>32.848999144483997</v>
      </c>
      <c r="X14" s="225">
        <v>1.80317658973754</v>
      </c>
      <c r="Y14" s="223">
        <v>15.3032942015562</v>
      </c>
      <c r="Z14" s="225">
        <v>2.4270448962435101</v>
      </c>
      <c r="AA14" s="104"/>
      <c r="AB14" s="104"/>
      <c r="AC14" s="104"/>
      <c r="AD14" s="255"/>
    </row>
    <row r="15" spans="1:30" ht="13" customHeight="1" x14ac:dyDescent="0.25">
      <c r="A15" s="26" t="s">
        <v>394</v>
      </c>
      <c r="B15" s="184">
        <v>2</v>
      </c>
      <c r="C15" s="223">
        <v>54.283895217289498</v>
      </c>
      <c r="D15" s="225">
        <v>1.1126053775048901</v>
      </c>
      <c r="E15" s="223">
        <v>52.569353082660101</v>
      </c>
      <c r="F15" s="225">
        <v>1.1649178673821601</v>
      </c>
      <c r="G15" s="223">
        <v>59.843354962771798</v>
      </c>
      <c r="H15" s="225">
        <v>2.18715455135822</v>
      </c>
      <c r="I15" s="223">
        <v>7.2740018801117197</v>
      </c>
      <c r="J15" s="225">
        <v>2.2841771223646199</v>
      </c>
      <c r="K15" s="223">
        <v>48.839552499221497</v>
      </c>
      <c r="L15" s="225">
        <v>3.1417955257528098</v>
      </c>
      <c r="M15" s="223">
        <v>51.596846472838699</v>
      </c>
      <c r="N15" s="225">
        <v>1.74326006492848</v>
      </c>
      <c r="O15" s="223">
        <v>59.983640720845898</v>
      </c>
      <c r="P15" s="225">
        <v>1.5358404169675399</v>
      </c>
      <c r="Q15" s="223">
        <v>11.144088221624401</v>
      </c>
      <c r="R15" s="225">
        <v>3.2145449408169702</v>
      </c>
      <c r="S15" s="223">
        <v>47.409540762862399</v>
      </c>
      <c r="T15" s="225">
        <v>2.5091172265351398</v>
      </c>
      <c r="U15" s="223">
        <v>49.091164700719503</v>
      </c>
      <c r="V15" s="225">
        <v>3.0699884480984498</v>
      </c>
      <c r="W15" s="223">
        <v>56.953510736552097</v>
      </c>
      <c r="X15" s="225">
        <v>1.31213952763812</v>
      </c>
      <c r="Y15" s="223">
        <v>9.5439699736897303</v>
      </c>
      <c r="Z15" s="225">
        <v>2.7553501996473302</v>
      </c>
      <c r="AA15" s="104"/>
      <c r="AB15" s="104"/>
      <c r="AC15" s="104"/>
      <c r="AD15" s="255"/>
    </row>
    <row r="16" spans="1:30" ht="13" customHeight="1" x14ac:dyDescent="0.25">
      <c r="A16" s="26" t="s">
        <v>395</v>
      </c>
      <c r="B16" s="184">
        <v>2</v>
      </c>
      <c r="C16" s="223">
        <v>73.397850207618305</v>
      </c>
      <c r="D16" s="225">
        <v>0.93596212351289798</v>
      </c>
      <c r="E16" s="223">
        <v>72.1876698633628</v>
      </c>
      <c r="F16" s="225">
        <v>1.23775941795721</v>
      </c>
      <c r="G16" s="223">
        <v>74.758210839892499</v>
      </c>
      <c r="H16" s="225">
        <v>1.46055455391081</v>
      </c>
      <c r="I16" s="223">
        <v>2.5705409765296801</v>
      </c>
      <c r="J16" s="225">
        <v>1.91183675659869</v>
      </c>
      <c r="K16" s="223">
        <v>73.006219684010503</v>
      </c>
      <c r="L16" s="225">
        <v>2.3198272953686598</v>
      </c>
      <c r="M16" s="223">
        <v>73.965149155096896</v>
      </c>
      <c r="N16" s="225">
        <v>1.2529249857276701</v>
      </c>
      <c r="O16" s="223">
        <v>72.334315591683506</v>
      </c>
      <c r="P16" s="225">
        <v>2.5598533797250198</v>
      </c>
      <c r="Q16" s="223">
        <v>-0.67190409232701098</v>
      </c>
      <c r="R16" s="225">
        <v>3.7963660359523499</v>
      </c>
      <c r="S16" s="223">
        <v>73.399838316413394</v>
      </c>
      <c r="T16" s="225">
        <v>1.88800196283808</v>
      </c>
      <c r="U16" s="223">
        <v>70.347615894172804</v>
      </c>
      <c r="V16" s="225">
        <v>2.3330241224980099</v>
      </c>
      <c r="W16" s="223">
        <v>74.423870530679295</v>
      </c>
      <c r="X16" s="225">
        <v>1.38615733817371</v>
      </c>
      <c r="Y16" s="223">
        <v>1.0240322142659</v>
      </c>
      <c r="Z16" s="225">
        <v>2.4899299567837301</v>
      </c>
      <c r="AA16" s="104"/>
      <c r="AB16" s="104"/>
      <c r="AC16" s="104"/>
      <c r="AD16" s="255"/>
    </row>
    <row r="17" spans="1:30" ht="13" customHeight="1" x14ac:dyDescent="0.25">
      <c r="A17" s="26" t="s">
        <v>396</v>
      </c>
      <c r="B17" s="184">
        <v>2</v>
      </c>
      <c r="C17" s="223">
        <v>41.141321251453199</v>
      </c>
      <c r="D17" s="225">
        <v>1.2817059020538299</v>
      </c>
      <c r="E17" s="223">
        <v>39.902417315554601</v>
      </c>
      <c r="F17" s="225">
        <v>1.4578277740104699</v>
      </c>
      <c r="G17" s="223">
        <v>43.790782092563099</v>
      </c>
      <c r="H17" s="225">
        <v>1.85582092123648</v>
      </c>
      <c r="I17" s="223">
        <v>3.8883647770085301</v>
      </c>
      <c r="J17" s="225">
        <v>2.01121494153257</v>
      </c>
      <c r="K17" s="223">
        <v>36.076768548977199</v>
      </c>
      <c r="L17" s="225">
        <v>2.3804581564662102</v>
      </c>
      <c r="M17" s="223">
        <v>40.476605594958897</v>
      </c>
      <c r="N17" s="225">
        <v>1.5943026005610501</v>
      </c>
      <c r="O17" s="223">
        <v>47.053754256525004</v>
      </c>
      <c r="P17" s="225">
        <v>2.0352396658890402</v>
      </c>
      <c r="Q17" s="223">
        <v>10.976985707547801</v>
      </c>
      <c r="R17" s="225">
        <v>2.6739082855092802</v>
      </c>
      <c r="S17" s="223">
        <v>29.108896532702801</v>
      </c>
      <c r="T17" s="225">
        <v>1.9769591815734799</v>
      </c>
      <c r="U17" s="223">
        <v>39.123951378274299</v>
      </c>
      <c r="V17" s="225">
        <v>2.5157618505913599</v>
      </c>
      <c r="W17" s="223">
        <v>45.894146575853398</v>
      </c>
      <c r="X17" s="225">
        <v>1.4362788844537</v>
      </c>
      <c r="Y17" s="223">
        <v>16.785250043150501</v>
      </c>
      <c r="Z17" s="225">
        <v>2.1119701651201601</v>
      </c>
      <c r="AA17" s="104"/>
      <c r="AB17" s="104"/>
      <c r="AC17" s="104"/>
      <c r="AD17" s="255"/>
    </row>
    <row r="18" spans="1:30" ht="13" customHeight="1" x14ac:dyDescent="0.25">
      <c r="A18" s="210" t="s">
        <v>397</v>
      </c>
      <c r="B18" s="184">
        <v>2</v>
      </c>
      <c r="C18" s="223">
        <v>45.927653534365298</v>
      </c>
      <c r="D18" s="225">
        <v>1.63565332332456</v>
      </c>
      <c r="E18" s="223">
        <v>43.813177404305499</v>
      </c>
      <c r="F18" s="225">
        <v>1.9024876538409701</v>
      </c>
      <c r="G18" s="223">
        <v>50.520442055644097</v>
      </c>
      <c r="H18" s="225">
        <v>2.50445764015531</v>
      </c>
      <c r="I18" s="223">
        <v>6.7072646513385799</v>
      </c>
      <c r="J18" s="225">
        <v>2.8861068211094301</v>
      </c>
      <c r="K18" s="223">
        <v>42.702997258740297</v>
      </c>
      <c r="L18" s="225">
        <v>2.9901641324454902</v>
      </c>
      <c r="M18" s="223">
        <v>44.829332331456499</v>
      </c>
      <c r="N18" s="225">
        <v>2.10758175923438</v>
      </c>
      <c r="O18" s="223">
        <v>51.966702846293799</v>
      </c>
      <c r="P18" s="225">
        <v>2.9859368417113199</v>
      </c>
      <c r="Q18" s="223">
        <v>9.2637055875535008</v>
      </c>
      <c r="R18" s="225">
        <v>3.7209262185727301</v>
      </c>
      <c r="S18" s="223">
        <v>33.635598042652198</v>
      </c>
      <c r="T18" s="225">
        <v>2.5546357606952999</v>
      </c>
      <c r="U18" s="223">
        <v>45.2110724403869</v>
      </c>
      <c r="V18" s="225">
        <v>3.8947509134535498</v>
      </c>
      <c r="W18" s="223">
        <v>50.936020881385097</v>
      </c>
      <c r="X18" s="225">
        <v>1.8628619177171899</v>
      </c>
      <c r="Y18" s="223">
        <v>17.300422838732999</v>
      </c>
      <c r="Z18" s="225">
        <v>2.9583397811239398</v>
      </c>
      <c r="AA18" s="104"/>
      <c r="AB18" s="104"/>
      <c r="AC18" s="104"/>
      <c r="AD18" s="255"/>
    </row>
    <row r="19" spans="1:30" ht="13" customHeight="1" x14ac:dyDescent="0.25">
      <c r="A19" s="210" t="s">
        <v>398</v>
      </c>
      <c r="B19" s="184">
        <v>2</v>
      </c>
      <c r="C19" s="223">
        <v>33.506093702284701</v>
      </c>
      <c r="D19" s="225">
        <v>1.9288024969669799</v>
      </c>
      <c r="E19" s="223">
        <v>33.775054807143803</v>
      </c>
      <c r="F19" s="225">
        <v>2.1005614033359299</v>
      </c>
      <c r="G19" s="223">
        <v>32.5023634827769</v>
      </c>
      <c r="H19" s="225">
        <v>2.5022444822452701</v>
      </c>
      <c r="I19" s="223">
        <v>-1.2726913243669</v>
      </c>
      <c r="J19" s="225">
        <v>2.4276134782024998</v>
      </c>
      <c r="K19" s="223">
        <v>24.333064855669601</v>
      </c>
      <c r="L19" s="225">
        <v>3.11545005146681</v>
      </c>
      <c r="M19" s="223">
        <v>33.326100637232301</v>
      </c>
      <c r="N19" s="225">
        <v>2.2145318585755698</v>
      </c>
      <c r="O19" s="223">
        <v>40.4069983749568</v>
      </c>
      <c r="P19" s="225">
        <v>2.8332401988884302</v>
      </c>
      <c r="Q19" s="223">
        <v>16.073933519287099</v>
      </c>
      <c r="R19" s="225">
        <v>3.9915722102474702</v>
      </c>
      <c r="S19" s="223">
        <v>19.9109511386484</v>
      </c>
      <c r="T19" s="225">
        <v>2.6815937855707599</v>
      </c>
      <c r="U19" s="223">
        <v>30.975223123449901</v>
      </c>
      <c r="V19" s="225">
        <v>3.0005507404195102</v>
      </c>
      <c r="W19" s="223">
        <v>38.146093370489297</v>
      </c>
      <c r="X19" s="225">
        <v>2.37419079353803</v>
      </c>
      <c r="Y19" s="223">
        <v>18.2351422318409</v>
      </c>
      <c r="Z19" s="225">
        <v>3.31878180254613</v>
      </c>
      <c r="AA19" s="104"/>
      <c r="AB19" s="104"/>
      <c r="AC19" s="104"/>
      <c r="AD19" s="255"/>
    </row>
    <row r="20" spans="1:30" ht="13" customHeight="1" x14ac:dyDescent="0.25">
      <c r="A20" s="26" t="s">
        <v>399</v>
      </c>
      <c r="B20" s="184">
        <v>2</v>
      </c>
      <c r="C20" s="223">
        <v>30.906976367235899</v>
      </c>
      <c r="D20" s="225">
        <v>1.5368374630313</v>
      </c>
      <c r="E20" s="223">
        <v>29.0851677429171</v>
      </c>
      <c r="F20" s="225">
        <v>1.78785522016383</v>
      </c>
      <c r="G20" s="223">
        <v>34.859292747513003</v>
      </c>
      <c r="H20" s="225">
        <v>2.8073547054405199</v>
      </c>
      <c r="I20" s="223">
        <v>5.7741250045958799</v>
      </c>
      <c r="J20" s="225">
        <v>3.26486963089312</v>
      </c>
      <c r="K20" s="223">
        <v>26.536230710791301</v>
      </c>
      <c r="L20" s="225">
        <v>4.2575525350565204</v>
      </c>
      <c r="M20" s="223">
        <v>32.567331130589501</v>
      </c>
      <c r="N20" s="225">
        <v>1.82392244695329</v>
      </c>
      <c r="O20" s="223">
        <v>29.389748787372</v>
      </c>
      <c r="P20" s="225">
        <v>2.5724285476895101</v>
      </c>
      <c r="Q20" s="223">
        <v>2.85351807658065</v>
      </c>
      <c r="R20" s="225">
        <v>4.7450110833480599</v>
      </c>
      <c r="S20" s="223">
        <v>32.824768418052301</v>
      </c>
      <c r="T20" s="225">
        <v>3.7167679834624598</v>
      </c>
      <c r="U20" s="223">
        <v>27.9761075893196</v>
      </c>
      <c r="V20" s="225">
        <v>3.3418150773673099</v>
      </c>
      <c r="W20" s="223">
        <v>31.174360283073099</v>
      </c>
      <c r="X20" s="225">
        <v>1.70971113008816</v>
      </c>
      <c r="Y20" s="223">
        <v>-1.6504081349791999</v>
      </c>
      <c r="Z20" s="225">
        <v>4.0064961871208604</v>
      </c>
      <c r="AA20" s="104"/>
      <c r="AB20" s="104"/>
      <c r="AC20" s="104"/>
      <c r="AD20" s="255"/>
    </row>
    <row r="21" spans="1:30" ht="13" customHeight="1" x14ac:dyDescent="0.25">
      <c r="A21" s="26" t="s">
        <v>400</v>
      </c>
      <c r="B21" s="184">
        <v>2</v>
      </c>
      <c r="C21" s="223">
        <v>24.825465044356999</v>
      </c>
      <c r="D21" s="225">
        <v>1.3185726916826901</v>
      </c>
      <c r="E21" s="223">
        <v>25.5149504660919</v>
      </c>
      <c r="F21" s="225">
        <v>1.43759182864997</v>
      </c>
      <c r="G21" s="223">
        <v>22.3763074354029</v>
      </c>
      <c r="H21" s="225">
        <v>2.2645363296039598</v>
      </c>
      <c r="I21" s="223">
        <v>-3.1386430306889599</v>
      </c>
      <c r="J21" s="225">
        <v>2.4386494064034498</v>
      </c>
      <c r="K21" s="223">
        <v>24.686020350094399</v>
      </c>
      <c r="L21" s="225">
        <v>4.3074092546658402</v>
      </c>
      <c r="M21" s="223">
        <v>22.134477268492901</v>
      </c>
      <c r="N21" s="225">
        <v>1.7464065545448899</v>
      </c>
      <c r="O21" s="223">
        <v>27.342294608822101</v>
      </c>
      <c r="P21" s="225">
        <v>1.79831574524009</v>
      </c>
      <c r="Q21" s="223">
        <v>2.6562742587277102</v>
      </c>
      <c r="R21" s="225">
        <v>4.6519186056070803</v>
      </c>
      <c r="S21" s="223">
        <v>21.2164981012189</v>
      </c>
      <c r="T21" s="225">
        <v>2.4493310737481999</v>
      </c>
      <c r="U21" s="223">
        <v>19.318980910353801</v>
      </c>
      <c r="V21" s="225">
        <v>2.7703183007676899</v>
      </c>
      <c r="W21" s="223">
        <v>27.6763275396019</v>
      </c>
      <c r="X21" s="225">
        <v>1.6469544119717101</v>
      </c>
      <c r="Y21" s="223">
        <v>6.4598294383830099</v>
      </c>
      <c r="Z21" s="225">
        <v>2.77070716539016</v>
      </c>
      <c r="AA21" s="104"/>
      <c r="AB21" s="104"/>
      <c r="AC21" s="104"/>
      <c r="AD21" s="255"/>
    </row>
    <row r="22" spans="1:30" ht="13" customHeight="1" x14ac:dyDescent="0.25">
      <c r="A22" s="26" t="s">
        <v>401</v>
      </c>
      <c r="B22" s="184">
        <v>2</v>
      </c>
      <c r="C22" s="223">
        <v>43.700494012846796</v>
      </c>
      <c r="D22" s="225">
        <v>2.2304400095577002</v>
      </c>
      <c r="E22" s="223">
        <v>42.7059442169964</v>
      </c>
      <c r="F22" s="225">
        <v>2.97821006324545</v>
      </c>
      <c r="G22" s="223">
        <v>45.0015422216185</v>
      </c>
      <c r="H22" s="225">
        <v>2.6404673404308601</v>
      </c>
      <c r="I22" s="223">
        <v>2.2955980046221001</v>
      </c>
      <c r="J22" s="225">
        <v>3.6020071463668502</v>
      </c>
      <c r="K22" s="223">
        <v>43.573795730120501</v>
      </c>
      <c r="L22" s="225">
        <v>4.5107866271174704</v>
      </c>
      <c r="M22" s="223">
        <v>44.6419438769693</v>
      </c>
      <c r="N22" s="225">
        <v>2.9413286181060001</v>
      </c>
      <c r="O22" s="223">
        <v>40.791744737801501</v>
      </c>
      <c r="P22" s="225">
        <v>4.4781761853812299</v>
      </c>
      <c r="Q22" s="223">
        <v>-2.78205099231893</v>
      </c>
      <c r="R22" s="225">
        <v>6.1845369409600499</v>
      </c>
      <c r="S22" s="223">
        <v>43.476615370607902</v>
      </c>
      <c r="T22" s="225">
        <v>3.7767779187466299</v>
      </c>
      <c r="U22" s="223">
        <v>37.911311357725197</v>
      </c>
      <c r="V22" s="225">
        <v>5.9066522406510904</v>
      </c>
      <c r="W22" s="223">
        <v>45.785210248517203</v>
      </c>
      <c r="X22" s="225">
        <v>2.96201977975783</v>
      </c>
      <c r="Y22" s="223">
        <v>2.3085948779093002</v>
      </c>
      <c r="Z22" s="225">
        <v>4.7675149573760596</v>
      </c>
      <c r="AA22" s="104"/>
      <c r="AB22" s="104"/>
      <c r="AC22" s="104"/>
      <c r="AD22" s="255"/>
    </row>
    <row r="23" spans="1:30" ht="13" customHeight="1" x14ac:dyDescent="0.25">
      <c r="A23" s="26" t="s">
        <v>402</v>
      </c>
      <c r="B23" s="184">
        <v>2</v>
      </c>
      <c r="C23" s="223">
        <v>46.474230848100603</v>
      </c>
      <c r="D23" s="225">
        <v>1.70523710810472</v>
      </c>
      <c r="E23" s="223">
        <v>48.050365354428799</v>
      </c>
      <c r="F23" s="225">
        <v>2.6631616850441602</v>
      </c>
      <c r="G23" s="223">
        <v>44.284637911748597</v>
      </c>
      <c r="H23" s="225">
        <v>2.2780101669495898</v>
      </c>
      <c r="I23" s="223">
        <v>-3.7657274426801601</v>
      </c>
      <c r="J23" s="225">
        <v>3.5339051827400398</v>
      </c>
      <c r="K23" s="223">
        <v>59.134352456170497</v>
      </c>
      <c r="L23" s="225">
        <v>4.7555781133512598</v>
      </c>
      <c r="M23" s="223">
        <v>47.537175031440697</v>
      </c>
      <c r="N23" s="225">
        <v>2.19534682502989</v>
      </c>
      <c r="O23" s="223">
        <v>40.791648880060698</v>
      </c>
      <c r="P23" s="225">
        <v>2.1831101512128699</v>
      </c>
      <c r="Q23" s="223">
        <v>-18.342703576109901</v>
      </c>
      <c r="R23" s="225">
        <v>5.6907602464274296</v>
      </c>
      <c r="S23" s="223">
        <v>50.421698808278499</v>
      </c>
      <c r="T23" s="225">
        <v>3.6465236834622199</v>
      </c>
      <c r="U23" s="223">
        <v>47.488819086782101</v>
      </c>
      <c r="V23" s="225">
        <v>4.4861052904534304</v>
      </c>
      <c r="W23" s="223">
        <v>44.079877117421802</v>
      </c>
      <c r="X23" s="225">
        <v>2.0106360440556301</v>
      </c>
      <c r="Y23" s="223">
        <v>-6.3418216908566301</v>
      </c>
      <c r="Z23" s="225">
        <v>4.53563880123526</v>
      </c>
      <c r="AA23" s="104"/>
      <c r="AB23" s="104"/>
      <c r="AC23" s="104"/>
      <c r="AD23" s="255"/>
    </row>
    <row r="24" spans="1:30" ht="13" customHeight="1" x14ac:dyDescent="0.25">
      <c r="A24" s="26" t="s">
        <v>403</v>
      </c>
      <c r="B24" s="184">
        <v>2</v>
      </c>
      <c r="C24" s="223">
        <v>41.5191949552745</v>
      </c>
      <c r="D24" s="225">
        <v>1.27281684980122</v>
      </c>
      <c r="E24" s="223">
        <v>42.385157052877403</v>
      </c>
      <c r="F24" s="225">
        <v>1.7557360082087501</v>
      </c>
      <c r="G24" s="223">
        <v>40.139847573493903</v>
      </c>
      <c r="H24" s="225">
        <v>1.89962478494014</v>
      </c>
      <c r="I24" s="223">
        <v>-2.24530947938349</v>
      </c>
      <c r="J24" s="225">
        <v>2.60483862723409</v>
      </c>
      <c r="K24" s="223">
        <v>50.845771133068297</v>
      </c>
      <c r="L24" s="225">
        <v>5.0740617687481997</v>
      </c>
      <c r="M24" s="223">
        <v>40.987942626355299</v>
      </c>
      <c r="N24" s="225">
        <v>1.60575776893254</v>
      </c>
      <c r="O24" s="223">
        <v>37.2895107686264</v>
      </c>
      <c r="P24" s="225">
        <v>2.90587110482647</v>
      </c>
      <c r="Q24" s="223">
        <v>-13.556260364441901</v>
      </c>
      <c r="R24" s="225">
        <v>6.0542445352210699</v>
      </c>
      <c r="S24" s="223">
        <v>49.229037892910597</v>
      </c>
      <c r="T24" s="225">
        <v>4.2281238044685097</v>
      </c>
      <c r="U24" s="223">
        <v>42.530790881734497</v>
      </c>
      <c r="V24" s="225">
        <v>3.2581944707686801</v>
      </c>
      <c r="W24" s="223">
        <v>39.532507991540001</v>
      </c>
      <c r="X24" s="225">
        <v>1.5456266634142799</v>
      </c>
      <c r="Y24" s="223">
        <v>-9.6965299013705497</v>
      </c>
      <c r="Z24" s="225">
        <v>4.6771196725139799</v>
      </c>
      <c r="AA24" s="104"/>
      <c r="AB24" s="104"/>
      <c r="AC24" s="104"/>
      <c r="AD24" s="255"/>
    </row>
    <row r="25" spans="1:30" ht="13" customHeight="1" x14ac:dyDescent="0.25">
      <c r="A25" s="26" t="s">
        <v>404</v>
      </c>
      <c r="B25" s="184">
        <v>2</v>
      </c>
      <c r="C25" s="223">
        <v>15.903191442610201</v>
      </c>
      <c r="D25" s="225">
        <v>1.0988038707983401</v>
      </c>
      <c r="E25" s="223">
        <v>15.883882031939001</v>
      </c>
      <c r="F25" s="225">
        <v>1.18884204848829</v>
      </c>
      <c r="G25" s="223">
        <v>15.7734531566102</v>
      </c>
      <c r="H25" s="225">
        <v>2.05409461976146</v>
      </c>
      <c r="I25" s="223">
        <v>-0.11042887532882301</v>
      </c>
      <c r="J25" s="225">
        <v>2.20139521548901</v>
      </c>
      <c r="K25" s="223">
        <v>6.4387095556374998</v>
      </c>
      <c r="L25" s="225">
        <v>2.3850266081933502</v>
      </c>
      <c r="M25" s="223">
        <v>17.470141424908501</v>
      </c>
      <c r="N25" s="225">
        <v>1.45214809811629</v>
      </c>
      <c r="O25" s="223">
        <v>14.380594547548</v>
      </c>
      <c r="P25" s="225">
        <v>1.5441852744979601</v>
      </c>
      <c r="Q25" s="223">
        <v>7.9418849919105501</v>
      </c>
      <c r="R25" s="225">
        <v>3.00597933959396</v>
      </c>
      <c r="S25" s="223">
        <v>10.641445621475199</v>
      </c>
      <c r="T25" s="225">
        <v>2.3456750837354501</v>
      </c>
      <c r="U25" s="223">
        <v>19.792942408440201</v>
      </c>
      <c r="V25" s="225">
        <v>2.66420300442558</v>
      </c>
      <c r="W25" s="223">
        <v>16.3483528119027</v>
      </c>
      <c r="X25" s="225">
        <v>1.3071427858817199</v>
      </c>
      <c r="Y25" s="223">
        <v>5.7069071904274598</v>
      </c>
      <c r="Z25" s="225">
        <v>2.6122231726960301</v>
      </c>
      <c r="AA25" s="104"/>
      <c r="AB25" s="104"/>
      <c r="AC25" s="104"/>
      <c r="AD25" s="255"/>
    </row>
    <row r="26" spans="1:30" ht="13" customHeight="1" x14ac:dyDescent="0.25">
      <c r="A26" s="26" t="s">
        <v>405</v>
      </c>
      <c r="B26" s="184">
        <v>2</v>
      </c>
      <c r="C26" s="223">
        <v>53.407000895413297</v>
      </c>
      <c r="D26" s="225">
        <v>1.86253427040701</v>
      </c>
      <c r="E26" s="223">
        <v>52.599398771073403</v>
      </c>
      <c r="F26" s="225">
        <v>2.1639467368057099</v>
      </c>
      <c r="G26" s="223">
        <v>55.131484046483401</v>
      </c>
      <c r="H26" s="225">
        <v>3.24119803496971</v>
      </c>
      <c r="I26" s="223">
        <v>2.5320852754099499</v>
      </c>
      <c r="J26" s="225">
        <v>3.7118967772976301</v>
      </c>
      <c r="K26" s="223">
        <v>52.114481442704303</v>
      </c>
      <c r="L26" s="225">
        <v>7.2200543898564504</v>
      </c>
      <c r="M26" s="223">
        <v>54.023121552274397</v>
      </c>
      <c r="N26" s="225">
        <v>2.30864234745665</v>
      </c>
      <c r="O26" s="223">
        <v>51.758372138414899</v>
      </c>
      <c r="P26" s="225">
        <v>2.8179271702551398</v>
      </c>
      <c r="Q26" s="223">
        <v>-0.356109304289355</v>
      </c>
      <c r="R26" s="225">
        <v>7.4836571049747898</v>
      </c>
      <c r="S26" s="223">
        <v>51.553532609068498</v>
      </c>
      <c r="T26" s="225">
        <v>3.2827668030258401</v>
      </c>
      <c r="U26" s="223">
        <v>50.0271694451123</v>
      </c>
      <c r="V26" s="225">
        <v>4.4931134521643896</v>
      </c>
      <c r="W26" s="223">
        <v>54.675723241726402</v>
      </c>
      <c r="X26" s="225">
        <v>2.2569752641635099</v>
      </c>
      <c r="Y26" s="223">
        <v>3.12219063265796</v>
      </c>
      <c r="Z26" s="225">
        <v>3.71831330098723</v>
      </c>
      <c r="AA26" s="104"/>
      <c r="AB26" s="104"/>
      <c r="AC26" s="104"/>
      <c r="AD26" s="255"/>
    </row>
    <row r="27" spans="1:30" ht="13" customHeight="1" x14ac:dyDescent="0.25">
      <c r="A27" s="26" t="s">
        <v>406</v>
      </c>
      <c r="B27" s="184">
        <v>2</v>
      </c>
      <c r="C27" s="223">
        <v>15.5874196686022</v>
      </c>
      <c r="D27" s="225">
        <v>1.1749195049751999</v>
      </c>
      <c r="E27" s="223">
        <v>15.6971601370168</v>
      </c>
      <c r="F27" s="225">
        <v>1.2657678111147199</v>
      </c>
      <c r="G27" s="223">
        <v>15.288823117223499</v>
      </c>
      <c r="H27" s="225">
        <v>1.4618179159903799</v>
      </c>
      <c r="I27" s="223">
        <v>-0.40833701979328502</v>
      </c>
      <c r="J27" s="225">
        <v>1.3560623587868399</v>
      </c>
      <c r="K27" s="223">
        <v>13.0450870894704</v>
      </c>
      <c r="L27" s="225">
        <v>2.0192692572665498</v>
      </c>
      <c r="M27" s="223">
        <v>15.8586031729906</v>
      </c>
      <c r="N27" s="225">
        <v>1.3975717843754101</v>
      </c>
      <c r="O27" s="223">
        <v>15.8167657438281</v>
      </c>
      <c r="P27" s="225">
        <v>1.42808122952839</v>
      </c>
      <c r="Q27" s="223">
        <v>2.7716786543577299</v>
      </c>
      <c r="R27" s="225">
        <v>1.9842462537152501</v>
      </c>
      <c r="S27" s="223">
        <v>13.0590285588166</v>
      </c>
      <c r="T27" s="225">
        <v>1.6676773328893699</v>
      </c>
      <c r="U27" s="223">
        <v>15.854275178842</v>
      </c>
      <c r="V27" s="225">
        <v>1.92068312143714</v>
      </c>
      <c r="W27" s="223">
        <v>16.453319071401001</v>
      </c>
      <c r="X27" s="225">
        <v>1.2470480577327301</v>
      </c>
      <c r="Y27" s="223">
        <v>3.3942905125844298</v>
      </c>
      <c r="Z27" s="225">
        <v>1.56691181653589</v>
      </c>
      <c r="AA27" s="104"/>
      <c r="AB27" s="104"/>
      <c r="AC27" s="104"/>
      <c r="AD27" s="255"/>
    </row>
    <row r="28" spans="1:30" ht="13" customHeight="1" x14ac:dyDescent="0.25">
      <c r="A28" s="26" t="s">
        <v>407</v>
      </c>
      <c r="B28" s="184">
        <v>2</v>
      </c>
      <c r="C28" s="223">
        <v>43.196596065538401</v>
      </c>
      <c r="D28" s="225">
        <v>1.64433061986033</v>
      </c>
      <c r="E28" s="223">
        <v>40.9486562131098</v>
      </c>
      <c r="F28" s="225">
        <v>2.2853135168377401</v>
      </c>
      <c r="G28" s="223">
        <v>46.272469489324401</v>
      </c>
      <c r="H28" s="225">
        <v>2.0779941117054901</v>
      </c>
      <c r="I28" s="223">
        <v>5.3238132762146204</v>
      </c>
      <c r="J28" s="225">
        <v>2.8431927237853301</v>
      </c>
      <c r="K28" s="223">
        <v>34.8119463625913</v>
      </c>
      <c r="L28" s="225">
        <v>5.4505422216501502</v>
      </c>
      <c r="M28" s="223">
        <v>42.825083886934998</v>
      </c>
      <c r="N28" s="225">
        <v>2.02013391001105</v>
      </c>
      <c r="O28" s="223">
        <v>45.1248847383116</v>
      </c>
      <c r="P28" s="225">
        <v>2.5586057553490802</v>
      </c>
      <c r="Q28" s="223">
        <v>10.3129383757203</v>
      </c>
      <c r="R28" s="225">
        <v>6.0914331506807597</v>
      </c>
      <c r="S28" s="223">
        <v>30.688989094651699</v>
      </c>
      <c r="T28" s="225">
        <v>3.76597091873486</v>
      </c>
      <c r="U28" s="223">
        <v>48.1603659046784</v>
      </c>
      <c r="V28" s="225">
        <v>3.7100162776517802</v>
      </c>
      <c r="W28" s="223">
        <v>44.8965233280991</v>
      </c>
      <c r="X28" s="225">
        <v>2.06621049898679</v>
      </c>
      <c r="Y28" s="223">
        <v>14.207534233447401</v>
      </c>
      <c r="Z28" s="225">
        <v>4.1147740058361801</v>
      </c>
      <c r="AA28" s="104"/>
      <c r="AB28" s="104"/>
      <c r="AC28" s="104"/>
      <c r="AD28" s="255"/>
    </row>
    <row r="29" spans="1:30" ht="13" customHeight="1" x14ac:dyDescent="0.25">
      <c r="A29" s="26" t="s">
        <v>408</v>
      </c>
      <c r="B29" s="184">
        <v>2</v>
      </c>
      <c r="C29" s="223">
        <v>30.516351493415701</v>
      </c>
      <c r="D29" s="225">
        <v>1.6247553455075201</v>
      </c>
      <c r="E29" s="223">
        <v>30.8629439013935</v>
      </c>
      <c r="F29" s="225">
        <v>1.78503618181451</v>
      </c>
      <c r="G29" s="223">
        <v>28.870678070030198</v>
      </c>
      <c r="H29" s="225">
        <v>2.4567651979193799</v>
      </c>
      <c r="I29" s="223">
        <v>-1.9922658313633099</v>
      </c>
      <c r="J29" s="225">
        <v>2.7363222154071898</v>
      </c>
      <c r="K29" s="223">
        <v>23.223184187417601</v>
      </c>
      <c r="L29" s="225">
        <v>4.2816185870155596</v>
      </c>
      <c r="M29" s="223">
        <v>29.7735143929877</v>
      </c>
      <c r="N29" s="225">
        <v>1.9236169830696499</v>
      </c>
      <c r="O29" s="223">
        <v>32.234045687646898</v>
      </c>
      <c r="P29" s="225">
        <v>2.2127438584321202</v>
      </c>
      <c r="Q29" s="223">
        <v>9.0108615002292893</v>
      </c>
      <c r="R29" s="225">
        <v>4.6749813365365602</v>
      </c>
      <c r="S29" s="223">
        <v>21.961490480871898</v>
      </c>
      <c r="T29" s="225">
        <v>2.7938550428026399</v>
      </c>
      <c r="U29" s="223">
        <v>26.923698279643101</v>
      </c>
      <c r="V29" s="225">
        <v>3.4591916120259101</v>
      </c>
      <c r="W29" s="223">
        <v>33.191953709486903</v>
      </c>
      <c r="X29" s="225">
        <v>2.0320467436621201</v>
      </c>
      <c r="Y29" s="223">
        <v>11.2304632286151</v>
      </c>
      <c r="Z29" s="225">
        <v>2.9392842353229098</v>
      </c>
      <c r="AA29" s="104"/>
      <c r="AB29" s="104"/>
      <c r="AC29" s="104"/>
      <c r="AD29" s="255"/>
    </row>
    <row r="30" spans="1:30" ht="13" customHeight="1" x14ac:dyDescent="0.25">
      <c r="A30" s="26" t="s">
        <v>409</v>
      </c>
      <c r="B30" s="184">
        <v>2</v>
      </c>
      <c r="C30" s="223">
        <v>25.764376378523998</v>
      </c>
      <c r="D30" s="225">
        <v>1.14632070961454</v>
      </c>
      <c r="E30" s="223">
        <v>25.8075762286242</v>
      </c>
      <c r="F30" s="225">
        <v>1.34114089970865</v>
      </c>
      <c r="G30" s="223">
        <v>25.634948359235299</v>
      </c>
      <c r="H30" s="225">
        <v>1.93525433169106</v>
      </c>
      <c r="I30" s="223">
        <v>-0.17262786938895799</v>
      </c>
      <c r="J30" s="225">
        <v>2.2163341166274901</v>
      </c>
      <c r="K30" s="223">
        <v>15.2943973785083</v>
      </c>
      <c r="L30" s="225">
        <v>3.0516999431256302</v>
      </c>
      <c r="M30" s="223">
        <v>25.2764231383481</v>
      </c>
      <c r="N30" s="225">
        <v>1.594657334229</v>
      </c>
      <c r="O30" s="223">
        <v>28.656724273278599</v>
      </c>
      <c r="P30" s="225">
        <v>1.5601788465428299</v>
      </c>
      <c r="Q30" s="223">
        <v>13.362326894770399</v>
      </c>
      <c r="R30" s="225">
        <v>3.7512720366213199</v>
      </c>
      <c r="S30" s="223">
        <v>16.898787255364301</v>
      </c>
      <c r="T30" s="225">
        <v>2.6948245369386701</v>
      </c>
      <c r="U30" s="223">
        <v>20.967067770292498</v>
      </c>
      <c r="V30" s="225">
        <v>2.1266948159315402</v>
      </c>
      <c r="W30" s="223">
        <v>29.833739659559001</v>
      </c>
      <c r="X30" s="225">
        <v>1.39577064182805</v>
      </c>
      <c r="Y30" s="223">
        <v>12.934952404194799</v>
      </c>
      <c r="Z30" s="225">
        <v>3.0462255243371299</v>
      </c>
      <c r="AA30" s="104"/>
      <c r="AB30" s="104"/>
      <c r="AC30" s="104"/>
      <c r="AD30" s="255"/>
    </row>
    <row r="31" spans="1:30" ht="13" customHeight="1" x14ac:dyDescent="0.25">
      <c r="A31" s="26" t="s">
        <v>410</v>
      </c>
      <c r="B31" s="184">
        <v>2</v>
      </c>
      <c r="C31" s="223">
        <v>27.2591325040271</v>
      </c>
      <c r="D31" s="225">
        <v>1.58143893972074</v>
      </c>
      <c r="E31" s="223">
        <v>25.325968533241198</v>
      </c>
      <c r="F31" s="225">
        <v>1.80308661719167</v>
      </c>
      <c r="G31" s="223">
        <v>30.811638289312</v>
      </c>
      <c r="H31" s="225">
        <v>2.16789532458735</v>
      </c>
      <c r="I31" s="223">
        <v>5.4856697560708598</v>
      </c>
      <c r="J31" s="225">
        <v>2.3638941524097001</v>
      </c>
      <c r="K31" s="223">
        <v>18.570444752240899</v>
      </c>
      <c r="L31" s="225">
        <v>3.2025364335249602</v>
      </c>
      <c r="M31" s="223">
        <v>28.460588932612701</v>
      </c>
      <c r="N31" s="225">
        <v>1.8165096604481801</v>
      </c>
      <c r="O31" s="223">
        <v>27.7308325237268</v>
      </c>
      <c r="P31" s="225">
        <v>2.4052044956421401</v>
      </c>
      <c r="Q31" s="223">
        <v>9.1603877714859294</v>
      </c>
      <c r="R31" s="225">
        <v>3.4918774052320098</v>
      </c>
      <c r="S31" s="223">
        <v>17.4093389084927</v>
      </c>
      <c r="T31" s="225">
        <v>3.0284974162535301</v>
      </c>
      <c r="U31" s="223">
        <v>20.688396301216802</v>
      </c>
      <c r="V31" s="225">
        <v>2.9769829943837198</v>
      </c>
      <c r="W31" s="223">
        <v>30.535166923565999</v>
      </c>
      <c r="X31" s="225">
        <v>1.8164436161587401</v>
      </c>
      <c r="Y31" s="223">
        <v>13.125828015073299</v>
      </c>
      <c r="Z31" s="225">
        <v>3.1144960529244101</v>
      </c>
      <c r="AA31" s="104"/>
      <c r="AB31" s="104"/>
      <c r="AC31" s="104"/>
      <c r="AD31" s="255"/>
    </row>
    <row r="32" spans="1:30" ht="13" customHeight="1" x14ac:dyDescent="0.25">
      <c r="A32" s="26" t="s">
        <v>411</v>
      </c>
      <c r="B32" s="184">
        <v>2</v>
      </c>
      <c r="C32" s="223">
        <v>21.307013077430302</v>
      </c>
      <c r="D32" s="225">
        <v>0.91141633421078505</v>
      </c>
      <c r="E32" s="223">
        <v>20.109658709259399</v>
      </c>
      <c r="F32" s="225">
        <v>0.90430134225893899</v>
      </c>
      <c r="G32" s="223">
        <v>25.967302421158799</v>
      </c>
      <c r="H32" s="225">
        <v>2.1956651396473199</v>
      </c>
      <c r="I32" s="223">
        <v>5.8576437118993496</v>
      </c>
      <c r="J32" s="225">
        <v>2.23803139810131</v>
      </c>
      <c r="K32" s="223">
        <v>16.8402200518223</v>
      </c>
      <c r="L32" s="225">
        <v>3.8852359866383401</v>
      </c>
      <c r="M32" s="223">
        <v>19.606775960570801</v>
      </c>
      <c r="N32" s="225">
        <v>1.4140677140211899</v>
      </c>
      <c r="O32" s="223">
        <v>23.134700797921301</v>
      </c>
      <c r="P32" s="225">
        <v>1.2922073633853599</v>
      </c>
      <c r="Q32" s="223">
        <v>6.29448074609898</v>
      </c>
      <c r="R32" s="225">
        <v>4.0830386821705398</v>
      </c>
      <c r="S32" s="223">
        <v>17.5077099622176</v>
      </c>
      <c r="T32" s="225">
        <v>2.6200230185252602</v>
      </c>
      <c r="U32" s="223">
        <v>18.7668985816412</v>
      </c>
      <c r="V32" s="225">
        <v>2.2137787769135802</v>
      </c>
      <c r="W32" s="223">
        <v>22.136188400108601</v>
      </c>
      <c r="X32" s="225">
        <v>1.07943917276018</v>
      </c>
      <c r="Y32" s="223">
        <v>4.6284784378909798</v>
      </c>
      <c r="Z32" s="225">
        <v>2.66237514629585</v>
      </c>
      <c r="AA32" s="104"/>
      <c r="AB32" s="104"/>
      <c r="AC32" s="104"/>
      <c r="AD32" s="255"/>
    </row>
    <row r="33" spans="1:30" ht="13" customHeight="1" x14ac:dyDescent="0.25">
      <c r="A33" s="26" t="s">
        <v>412</v>
      </c>
      <c r="B33" s="184">
        <v>2</v>
      </c>
      <c r="C33" s="223">
        <v>30.809004121309499</v>
      </c>
      <c r="D33" s="225">
        <v>1.8835203191263901</v>
      </c>
      <c r="E33" s="223">
        <v>30.297876769578998</v>
      </c>
      <c r="F33" s="225">
        <v>2.0256931386287098</v>
      </c>
      <c r="G33" s="223">
        <v>32.360017319261701</v>
      </c>
      <c r="H33" s="225">
        <v>3.5056474822913</v>
      </c>
      <c r="I33" s="223">
        <v>2.0621405496827601</v>
      </c>
      <c r="J33" s="225">
        <v>3.69628429966372</v>
      </c>
      <c r="K33" s="223">
        <v>14.7070863854201</v>
      </c>
      <c r="L33" s="225">
        <v>4.3032043294808098</v>
      </c>
      <c r="M33" s="223">
        <v>30.590148384781699</v>
      </c>
      <c r="N33" s="225">
        <v>2.2042412476434001</v>
      </c>
      <c r="O33" s="223">
        <v>33.873973040994798</v>
      </c>
      <c r="P33" s="225">
        <v>2.9713209030826899</v>
      </c>
      <c r="Q33" s="223">
        <v>19.1668866555747</v>
      </c>
      <c r="R33" s="225">
        <v>4.8652061680664396</v>
      </c>
      <c r="S33" s="223">
        <v>21.436439195685502</v>
      </c>
      <c r="T33" s="225">
        <v>2.9161726870658899</v>
      </c>
      <c r="U33" s="223">
        <v>30.878924463168101</v>
      </c>
      <c r="V33" s="225">
        <v>3.8856382923745501</v>
      </c>
      <c r="W33" s="223">
        <v>36.449435655560897</v>
      </c>
      <c r="X33" s="225">
        <v>2.5297354854601801</v>
      </c>
      <c r="Y33" s="223">
        <v>15.012996459875399</v>
      </c>
      <c r="Z33" s="225">
        <v>3.6378543901905198</v>
      </c>
      <c r="AA33" s="104"/>
      <c r="AB33" s="104"/>
      <c r="AC33" s="104"/>
      <c r="AD33" s="255"/>
    </row>
    <row r="34" spans="1:30" ht="13" customHeight="1" x14ac:dyDescent="0.25">
      <c r="A34" s="26" t="s">
        <v>413</v>
      </c>
      <c r="B34" s="184">
        <v>2</v>
      </c>
      <c r="C34" s="223">
        <v>37.637723469646602</v>
      </c>
      <c r="D34" s="225">
        <v>1.3466242513781601</v>
      </c>
      <c r="E34" s="223">
        <v>38.056309915841403</v>
      </c>
      <c r="F34" s="225">
        <v>1.44667066981703</v>
      </c>
      <c r="G34" s="223">
        <v>36.628653647009997</v>
      </c>
      <c r="H34" s="225">
        <v>3.5472794638223601</v>
      </c>
      <c r="I34" s="223">
        <v>-1.4276562688314101</v>
      </c>
      <c r="J34" s="225">
        <v>3.90976684022736</v>
      </c>
      <c r="K34" s="223">
        <v>44.160693614690999</v>
      </c>
      <c r="L34" s="225">
        <v>3.5237530699338202</v>
      </c>
      <c r="M34" s="223">
        <v>38.620803391651201</v>
      </c>
      <c r="N34" s="225">
        <v>1.56978787532456</v>
      </c>
      <c r="O34" s="223">
        <v>30.647521143775901</v>
      </c>
      <c r="P34" s="225">
        <v>2.2216582277794199</v>
      </c>
      <c r="Q34" s="223">
        <v>-13.5131724709151</v>
      </c>
      <c r="R34" s="225">
        <v>4.0641382003322297</v>
      </c>
      <c r="S34" s="223">
        <v>23.839693754844198</v>
      </c>
      <c r="T34" s="225">
        <v>2.4713638499030401</v>
      </c>
      <c r="U34" s="223">
        <v>32.595002037907797</v>
      </c>
      <c r="V34" s="225">
        <v>3.2110927128242399</v>
      </c>
      <c r="W34" s="223">
        <v>39.649012129385397</v>
      </c>
      <c r="X34" s="225">
        <v>1.6306006556239701</v>
      </c>
      <c r="Y34" s="223">
        <v>15.809318374541199</v>
      </c>
      <c r="Z34" s="225">
        <v>2.8982846875408299</v>
      </c>
      <c r="AA34" s="104"/>
      <c r="AB34" s="104"/>
      <c r="AC34" s="104"/>
      <c r="AD34" s="255"/>
    </row>
    <row r="35" spans="1:30" ht="13" customHeight="1" x14ac:dyDescent="0.25">
      <c r="A35" s="26" t="s">
        <v>414</v>
      </c>
      <c r="B35" s="184">
        <v>2</v>
      </c>
      <c r="C35" s="223">
        <v>16.0727504041038</v>
      </c>
      <c r="D35" s="225">
        <v>1.0744577790418799</v>
      </c>
      <c r="E35" s="223">
        <v>15.3198726654979</v>
      </c>
      <c r="F35" s="225">
        <v>1.11077069172605</v>
      </c>
      <c r="G35" s="223">
        <v>18.628112483499699</v>
      </c>
      <c r="H35" s="225">
        <v>2.1109419159068001</v>
      </c>
      <c r="I35" s="223">
        <v>3.3082398180017401</v>
      </c>
      <c r="J35" s="225">
        <v>2.1309300436687502</v>
      </c>
      <c r="K35" s="223">
        <v>11.953007605740799</v>
      </c>
      <c r="L35" s="225">
        <v>4.4055043940583403</v>
      </c>
      <c r="M35" s="223">
        <v>14.5779530800899</v>
      </c>
      <c r="N35" s="225">
        <v>1.3248297799889399</v>
      </c>
      <c r="O35" s="223">
        <v>17.9219163677494</v>
      </c>
      <c r="P35" s="225">
        <v>1.2944897548462999</v>
      </c>
      <c r="Q35" s="223">
        <v>5.9689087620086596</v>
      </c>
      <c r="R35" s="225">
        <v>4.4987127691222204</v>
      </c>
      <c r="S35" s="223">
        <v>9.3029630324036106</v>
      </c>
      <c r="T35" s="225">
        <v>1.52211841244277</v>
      </c>
      <c r="U35" s="223">
        <v>16.3757150561066</v>
      </c>
      <c r="V35" s="225">
        <v>2.0637105701267999</v>
      </c>
      <c r="W35" s="223">
        <v>18.017473401357801</v>
      </c>
      <c r="X35" s="225">
        <v>1.2445298147475501</v>
      </c>
      <c r="Y35" s="223">
        <v>8.7145103689541905</v>
      </c>
      <c r="Z35" s="225">
        <v>1.8296952133320901</v>
      </c>
      <c r="AA35" s="104"/>
      <c r="AB35" s="104"/>
      <c r="AC35" s="104"/>
      <c r="AD35" s="255"/>
    </row>
    <row r="36" spans="1:30" ht="13" customHeight="1" x14ac:dyDescent="0.25">
      <c r="A36" s="26" t="s">
        <v>415</v>
      </c>
      <c r="B36" s="184">
        <v>2</v>
      </c>
      <c r="C36" s="223">
        <v>36.721554772852201</v>
      </c>
      <c r="D36" s="225">
        <v>1.6499972379008101</v>
      </c>
      <c r="E36" s="223">
        <v>36.336521058516297</v>
      </c>
      <c r="F36" s="225">
        <v>2.2184819781368299</v>
      </c>
      <c r="G36" s="223">
        <v>36.966414197903497</v>
      </c>
      <c r="H36" s="225">
        <v>1.7055939587809501</v>
      </c>
      <c r="I36" s="223">
        <v>0.62989313938719205</v>
      </c>
      <c r="J36" s="225">
        <v>2.0663444620414602</v>
      </c>
      <c r="K36" s="223">
        <v>33.896309341599398</v>
      </c>
      <c r="L36" s="225">
        <v>2.44049461954872</v>
      </c>
      <c r="M36" s="223">
        <v>38.846915371588402</v>
      </c>
      <c r="N36" s="225">
        <v>2.2449718596742301</v>
      </c>
      <c r="O36" s="223">
        <v>35.686174233339003</v>
      </c>
      <c r="P36" s="225">
        <v>2.1861887422344601</v>
      </c>
      <c r="Q36" s="223">
        <v>1.7898648917396001</v>
      </c>
      <c r="R36" s="225">
        <v>2.7239284178305301</v>
      </c>
      <c r="S36" s="223">
        <v>30.9347392428229</v>
      </c>
      <c r="T36" s="225">
        <v>2.3469221545037802</v>
      </c>
      <c r="U36" s="223">
        <v>42.834284598319897</v>
      </c>
      <c r="V36" s="225">
        <v>2.66336916515997</v>
      </c>
      <c r="W36" s="223">
        <v>36.999999713499498</v>
      </c>
      <c r="X36" s="225">
        <v>1.93173204270552</v>
      </c>
      <c r="Y36" s="223">
        <v>6.0652604706765896</v>
      </c>
      <c r="Z36" s="225">
        <v>2.5514691354810202</v>
      </c>
      <c r="AA36" s="104"/>
      <c r="AB36" s="104"/>
      <c r="AC36" s="104"/>
      <c r="AD36" s="255"/>
    </row>
    <row r="37" spans="1:30" ht="13" customHeight="1" x14ac:dyDescent="0.25">
      <c r="A37" s="26" t="s">
        <v>416</v>
      </c>
      <c r="B37" s="184">
        <v>2</v>
      </c>
      <c r="C37" s="223">
        <v>36.844857525845399</v>
      </c>
      <c r="D37" s="225">
        <v>0.99248723777923897</v>
      </c>
      <c r="E37" s="223">
        <v>37.0732798733249</v>
      </c>
      <c r="F37" s="225">
        <v>1.1203950725703999</v>
      </c>
      <c r="G37" s="223">
        <v>36.181094034957901</v>
      </c>
      <c r="H37" s="225">
        <v>1.9098037437434201</v>
      </c>
      <c r="I37" s="223">
        <v>-0.89218583836699805</v>
      </c>
      <c r="J37" s="225">
        <v>2.14972436631647</v>
      </c>
      <c r="K37" s="223">
        <v>38.158872528698602</v>
      </c>
      <c r="L37" s="225">
        <v>2.0267544393021999</v>
      </c>
      <c r="M37" s="223">
        <v>37.873694656564297</v>
      </c>
      <c r="N37" s="225">
        <v>1.32260523147623</v>
      </c>
      <c r="O37" s="223">
        <v>33.518340114845998</v>
      </c>
      <c r="P37" s="225">
        <v>1.66658347488155</v>
      </c>
      <c r="Q37" s="223">
        <v>-4.64053241385266</v>
      </c>
      <c r="R37" s="225">
        <v>2.43439398010007</v>
      </c>
      <c r="S37" s="223">
        <v>34.787172984534401</v>
      </c>
      <c r="T37" s="225">
        <v>1.68624368045593</v>
      </c>
      <c r="U37" s="223">
        <v>35.4623429839518</v>
      </c>
      <c r="V37" s="225">
        <v>2.1227001926563398</v>
      </c>
      <c r="W37" s="223">
        <v>37.950994979533398</v>
      </c>
      <c r="X37" s="225">
        <v>1.34252921147978</v>
      </c>
      <c r="Y37" s="223">
        <v>3.1638219949990298</v>
      </c>
      <c r="Z37" s="225">
        <v>2.1005870192895801</v>
      </c>
      <c r="AA37" s="104"/>
      <c r="AB37" s="104"/>
      <c r="AC37" s="104"/>
      <c r="AD37" s="255"/>
    </row>
    <row r="38" spans="1:30" ht="13" customHeight="1" x14ac:dyDescent="0.25">
      <c r="A38" s="26" t="s">
        <v>417</v>
      </c>
      <c r="B38" s="184">
        <v>2</v>
      </c>
      <c r="C38" s="223">
        <v>31.624570239803798</v>
      </c>
      <c r="D38" s="225">
        <v>1.52720483214054</v>
      </c>
      <c r="E38" s="223">
        <v>31.820160756517701</v>
      </c>
      <c r="F38" s="225">
        <v>1.6288545375186101</v>
      </c>
      <c r="G38" s="223">
        <v>31.3486175413179</v>
      </c>
      <c r="H38" s="225">
        <v>2.7977062716079901</v>
      </c>
      <c r="I38" s="223">
        <v>-0.47154321519984099</v>
      </c>
      <c r="J38" s="225">
        <v>2.9967589475579799</v>
      </c>
      <c r="K38" s="223">
        <v>30.438819127721398</v>
      </c>
      <c r="L38" s="225">
        <v>3.8189034432605302</v>
      </c>
      <c r="M38" s="223">
        <v>31.9376442228508</v>
      </c>
      <c r="N38" s="225">
        <v>1.8107536968254001</v>
      </c>
      <c r="O38" s="223">
        <v>31.7036387679473</v>
      </c>
      <c r="P38" s="225">
        <v>2.3120835148302201</v>
      </c>
      <c r="Q38" s="223">
        <v>1.2648196402259499</v>
      </c>
      <c r="R38" s="225">
        <v>4.6831313512943398</v>
      </c>
      <c r="S38" s="223">
        <v>32.132701254912703</v>
      </c>
      <c r="T38" s="225">
        <v>2.7686934224121198</v>
      </c>
      <c r="U38" s="223">
        <v>28.9229372325524</v>
      </c>
      <c r="V38" s="225">
        <v>3.1451380538201401</v>
      </c>
      <c r="W38" s="223">
        <v>32.365212231321998</v>
      </c>
      <c r="X38" s="225">
        <v>1.81481453010282</v>
      </c>
      <c r="Y38" s="223">
        <v>0.23251097640924501</v>
      </c>
      <c r="Z38" s="225">
        <v>3.15534508325179</v>
      </c>
      <c r="AA38" s="104"/>
      <c r="AB38" s="104"/>
      <c r="AC38" s="104"/>
      <c r="AD38" s="255"/>
    </row>
    <row r="39" spans="1:30" ht="13" customHeight="1" x14ac:dyDescent="0.25">
      <c r="A39" s="26" t="s">
        <v>418</v>
      </c>
      <c r="B39" s="184">
        <v>2</v>
      </c>
      <c r="C39" s="223">
        <v>74.124508723201203</v>
      </c>
      <c r="D39" s="225">
        <v>1.27597382712645</v>
      </c>
      <c r="E39" s="223">
        <v>74.811429047267097</v>
      </c>
      <c r="F39" s="225">
        <v>1.76452921251035</v>
      </c>
      <c r="G39" s="223">
        <v>72.981563484850696</v>
      </c>
      <c r="H39" s="225">
        <v>1.97574257353224</v>
      </c>
      <c r="I39" s="223">
        <v>-1.82986556241632</v>
      </c>
      <c r="J39" s="225">
        <v>2.6255504255738802</v>
      </c>
      <c r="K39" s="223">
        <v>69.784372216157493</v>
      </c>
      <c r="L39" s="225">
        <v>3.66365940358655</v>
      </c>
      <c r="M39" s="223">
        <v>73.4109849444405</v>
      </c>
      <c r="N39" s="225">
        <v>1.61623008064735</v>
      </c>
      <c r="O39" s="223">
        <v>76.354563231415497</v>
      </c>
      <c r="P39" s="225">
        <v>2.1342216648738401</v>
      </c>
      <c r="Q39" s="223">
        <v>6.5701910152579801</v>
      </c>
      <c r="R39" s="225">
        <v>4.36110427294172</v>
      </c>
      <c r="S39" s="223">
        <v>68.709430972541099</v>
      </c>
      <c r="T39" s="225">
        <v>2.5205258068233301</v>
      </c>
      <c r="U39" s="223">
        <v>74.280509275160696</v>
      </c>
      <c r="V39" s="225">
        <v>3.2139702492492299</v>
      </c>
      <c r="W39" s="223">
        <v>75.535966611152801</v>
      </c>
      <c r="X39" s="225">
        <v>1.6496125198126199</v>
      </c>
      <c r="Y39" s="223">
        <v>6.8265356386117002</v>
      </c>
      <c r="Z39" s="225">
        <v>2.77963596808894</v>
      </c>
      <c r="AA39" s="104"/>
      <c r="AB39" s="104"/>
      <c r="AC39" s="104"/>
      <c r="AD39" s="255"/>
    </row>
    <row r="40" spans="1:30" ht="13" customHeight="1" x14ac:dyDescent="0.25">
      <c r="A40" s="26" t="s">
        <v>419</v>
      </c>
      <c r="B40" s="184">
        <v>2</v>
      </c>
      <c r="C40" s="223">
        <v>30.165741993108501</v>
      </c>
      <c r="D40" s="225">
        <v>1.29233202843443</v>
      </c>
      <c r="E40" s="223">
        <v>30.959839374156399</v>
      </c>
      <c r="F40" s="225">
        <v>1.4157290955355499</v>
      </c>
      <c r="G40" s="223">
        <v>25.196340414011601</v>
      </c>
      <c r="H40" s="225">
        <v>2.8077960998024598</v>
      </c>
      <c r="I40" s="223">
        <v>-5.7634989601447497</v>
      </c>
      <c r="J40" s="225">
        <v>3.0836015551301399</v>
      </c>
      <c r="K40" s="223">
        <v>25.586731222566598</v>
      </c>
      <c r="L40" s="225">
        <v>3.6760944974569401</v>
      </c>
      <c r="M40" s="223">
        <v>27.4551608442085</v>
      </c>
      <c r="N40" s="225">
        <v>1.7960356169882601</v>
      </c>
      <c r="O40" s="223">
        <v>32.471416832514201</v>
      </c>
      <c r="P40" s="225">
        <v>1.9295373736917001</v>
      </c>
      <c r="Q40" s="223">
        <v>6.8846856099476099</v>
      </c>
      <c r="R40" s="225">
        <v>3.9555671598012898</v>
      </c>
      <c r="S40" s="223">
        <v>26.607663248744402</v>
      </c>
      <c r="T40" s="225">
        <v>3.2128032505106101</v>
      </c>
      <c r="U40" s="223">
        <v>31.3963935036146</v>
      </c>
      <c r="V40" s="225">
        <v>3.6116437576106</v>
      </c>
      <c r="W40" s="223">
        <v>30.561876019753601</v>
      </c>
      <c r="X40" s="225">
        <v>1.6701293060860301</v>
      </c>
      <c r="Y40" s="223">
        <v>3.9542127710091601</v>
      </c>
      <c r="Z40" s="225">
        <v>3.6203358557182002</v>
      </c>
      <c r="AA40" s="104"/>
      <c r="AB40" s="104"/>
      <c r="AC40" s="104"/>
      <c r="AD40" s="255"/>
    </row>
    <row r="41" spans="1:30" ht="13" customHeight="1" x14ac:dyDescent="0.25">
      <c r="A41" s="26" t="s">
        <v>420</v>
      </c>
      <c r="B41" s="184">
        <v>2</v>
      </c>
      <c r="C41" s="223">
        <v>27.587774287086098</v>
      </c>
      <c r="D41" s="225">
        <v>1.6249073622193699</v>
      </c>
      <c r="E41" s="223">
        <v>27.693497357604901</v>
      </c>
      <c r="F41" s="225">
        <v>1.6857340978114299</v>
      </c>
      <c r="G41" s="223">
        <v>26.599777386583401</v>
      </c>
      <c r="H41" s="225">
        <v>2.7672504322542899</v>
      </c>
      <c r="I41" s="223">
        <v>-1.09371997102149</v>
      </c>
      <c r="J41" s="225">
        <v>2.70862620806035</v>
      </c>
      <c r="K41" s="223">
        <v>17.706696000868099</v>
      </c>
      <c r="L41" s="225">
        <v>4.58202317612069</v>
      </c>
      <c r="M41" s="223">
        <v>26.850506534758999</v>
      </c>
      <c r="N41" s="225">
        <v>2.1532597087182399</v>
      </c>
      <c r="O41" s="223">
        <v>28.712990578507402</v>
      </c>
      <c r="P41" s="225">
        <v>1.7406820548262101</v>
      </c>
      <c r="Q41" s="223">
        <v>11.0062945776393</v>
      </c>
      <c r="R41" s="225">
        <v>4.68830119807025</v>
      </c>
      <c r="S41" s="223">
        <v>15.3970340528473</v>
      </c>
      <c r="T41" s="225">
        <v>2.8993384974160299</v>
      </c>
      <c r="U41" s="223">
        <v>24.622773931682499</v>
      </c>
      <c r="V41" s="225">
        <v>4.0947731802781604</v>
      </c>
      <c r="W41" s="223">
        <v>29.100915018828399</v>
      </c>
      <c r="X41" s="225">
        <v>1.67285507388045</v>
      </c>
      <c r="Y41" s="223">
        <v>13.703880965981099</v>
      </c>
      <c r="Z41" s="225">
        <v>3.00007799798873</v>
      </c>
      <c r="AA41" s="104"/>
      <c r="AB41" s="104"/>
      <c r="AC41" s="104"/>
      <c r="AD41" s="255"/>
    </row>
    <row r="42" spans="1:30" ht="13" customHeight="1" x14ac:dyDescent="0.25">
      <c r="A42" s="26" t="s">
        <v>421</v>
      </c>
      <c r="B42" s="184">
        <v>2</v>
      </c>
      <c r="C42" s="223">
        <v>45.047548111528499</v>
      </c>
      <c r="D42" s="225">
        <v>1.3401411330064701</v>
      </c>
      <c r="E42" s="223">
        <v>44.399737477666299</v>
      </c>
      <c r="F42" s="225">
        <v>1.7335994199971401</v>
      </c>
      <c r="G42" s="223">
        <v>46.615894549220997</v>
      </c>
      <c r="H42" s="225">
        <v>2.3735349187992498</v>
      </c>
      <c r="I42" s="223">
        <v>2.2161570715546901</v>
      </c>
      <c r="J42" s="225">
        <v>3.0651966823341499</v>
      </c>
      <c r="K42" s="223">
        <v>29.301225794542901</v>
      </c>
      <c r="L42" s="225">
        <v>3.05900076124116</v>
      </c>
      <c r="M42" s="223">
        <v>48.793545798927497</v>
      </c>
      <c r="N42" s="225">
        <v>1.6147087856945099</v>
      </c>
      <c r="O42" s="223">
        <v>45.281614001430498</v>
      </c>
      <c r="P42" s="225">
        <v>3.08701871100445</v>
      </c>
      <c r="Q42" s="223">
        <v>15.980388206887501</v>
      </c>
      <c r="R42" s="225">
        <v>4.2395931631600501</v>
      </c>
      <c r="S42" s="223">
        <v>25.576329684737601</v>
      </c>
      <c r="T42" s="225">
        <v>2.86113640578077</v>
      </c>
      <c r="U42" s="223">
        <v>40.698204921046603</v>
      </c>
      <c r="V42" s="225">
        <v>2.9185259312356999</v>
      </c>
      <c r="W42" s="223">
        <v>51.579300600233701</v>
      </c>
      <c r="X42" s="225">
        <v>1.77817725065271</v>
      </c>
      <c r="Y42" s="223">
        <v>26.002970915496199</v>
      </c>
      <c r="Z42" s="225">
        <v>3.3488471047242498</v>
      </c>
      <c r="AA42" s="104"/>
      <c r="AB42" s="104"/>
      <c r="AC42" s="104"/>
      <c r="AD42" s="255"/>
    </row>
    <row r="43" spans="1:30" ht="13" customHeight="1" x14ac:dyDescent="0.25">
      <c r="A43" s="26" t="s">
        <v>422</v>
      </c>
      <c r="B43" s="184">
        <v>2</v>
      </c>
      <c r="C43" s="223">
        <v>29.765178927496599</v>
      </c>
      <c r="D43" s="225">
        <v>1.6079355884956801</v>
      </c>
      <c r="E43" s="223">
        <v>30.7525968710098</v>
      </c>
      <c r="F43" s="225">
        <v>2.0501598904017602</v>
      </c>
      <c r="G43" s="223">
        <v>26.828207132710801</v>
      </c>
      <c r="H43" s="225">
        <v>2.6253550867551501</v>
      </c>
      <c r="I43" s="223">
        <v>-3.9243897382989901</v>
      </c>
      <c r="J43" s="225">
        <v>3.4478851734577698</v>
      </c>
      <c r="K43" s="223">
        <v>37.900376952470303</v>
      </c>
      <c r="L43" s="225">
        <v>6.6384437031496004</v>
      </c>
      <c r="M43" s="223">
        <v>30.752352041773101</v>
      </c>
      <c r="N43" s="225">
        <v>2.06068576053221</v>
      </c>
      <c r="O43" s="223">
        <v>26.282902524236501</v>
      </c>
      <c r="P43" s="225">
        <v>2.30579082353418</v>
      </c>
      <c r="Q43" s="223">
        <v>-11.617474428233701</v>
      </c>
      <c r="R43" s="225">
        <v>6.6849478786199796</v>
      </c>
      <c r="S43" s="223">
        <v>35.811193145913599</v>
      </c>
      <c r="T43" s="225">
        <v>3.9834051378805202</v>
      </c>
      <c r="U43" s="223">
        <v>32.3740924617573</v>
      </c>
      <c r="V43" s="225">
        <v>4.3366841316549101</v>
      </c>
      <c r="W43" s="223">
        <v>26.074328830860701</v>
      </c>
      <c r="X43" s="225">
        <v>1.86918932190662</v>
      </c>
      <c r="Y43" s="223">
        <v>-9.7368643150529195</v>
      </c>
      <c r="Z43" s="225">
        <v>3.9907289276853599</v>
      </c>
      <c r="AA43" s="104"/>
      <c r="AB43" s="104"/>
      <c r="AC43" s="104"/>
      <c r="AD43" s="255"/>
    </row>
    <row r="44" spans="1:30" ht="13" customHeight="1" x14ac:dyDescent="0.25">
      <c r="A44" s="26" t="s">
        <v>423</v>
      </c>
      <c r="B44" s="184">
        <v>2</v>
      </c>
      <c r="C44" s="223">
        <v>68.440770907287501</v>
      </c>
      <c r="D44" s="225">
        <v>1.09478127119782</v>
      </c>
      <c r="E44" s="223">
        <v>70.889843205765601</v>
      </c>
      <c r="F44" s="225">
        <v>1.7051268880909201</v>
      </c>
      <c r="G44" s="223">
        <v>66.343484873824494</v>
      </c>
      <c r="H44" s="225">
        <v>1.34710999783874</v>
      </c>
      <c r="I44" s="223">
        <v>-4.5463583319410903</v>
      </c>
      <c r="J44" s="225">
        <v>2.0945582548365498</v>
      </c>
      <c r="K44" s="223">
        <v>60.977357766541502</v>
      </c>
      <c r="L44" s="225">
        <v>2.4535420774886898</v>
      </c>
      <c r="M44" s="223">
        <v>69.702213275329001</v>
      </c>
      <c r="N44" s="225">
        <v>1.58152944737184</v>
      </c>
      <c r="O44" s="223">
        <v>74.365864299160407</v>
      </c>
      <c r="P44" s="225">
        <v>1.8637374158833999</v>
      </c>
      <c r="Q44" s="223">
        <v>13.3885065326189</v>
      </c>
      <c r="R44" s="225">
        <v>3.1047890626612</v>
      </c>
      <c r="S44" s="223">
        <v>62.9634603193796</v>
      </c>
      <c r="T44" s="225">
        <v>2.2203020656603001</v>
      </c>
      <c r="U44" s="223">
        <v>66.806572321706994</v>
      </c>
      <c r="V44" s="225">
        <v>2.2406792452976898</v>
      </c>
      <c r="W44" s="223">
        <v>73.396781650660401</v>
      </c>
      <c r="X44" s="225">
        <v>1.5914370495858501</v>
      </c>
      <c r="Y44" s="223">
        <v>10.4333213312808</v>
      </c>
      <c r="Z44" s="225">
        <v>2.8447901064096901</v>
      </c>
      <c r="AA44" s="104"/>
      <c r="AB44" s="104"/>
      <c r="AC44" s="104"/>
      <c r="AD44" s="255"/>
    </row>
    <row r="45" spans="1:30" ht="13" customHeight="1" x14ac:dyDescent="0.25">
      <c r="A45" s="26" t="s">
        <v>424</v>
      </c>
      <c r="B45" s="184">
        <v>2</v>
      </c>
      <c r="C45" s="223">
        <v>51.861151627300401</v>
      </c>
      <c r="D45" s="225">
        <v>1.1216425835785999</v>
      </c>
      <c r="E45" s="223">
        <v>49.726351672523499</v>
      </c>
      <c r="F45" s="225">
        <v>1.39655739691859</v>
      </c>
      <c r="G45" s="223">
        <v>55.807577403165602</v>
      </c>
      <c r="H45" s="225">
        <v>1.61351510267045</v>
      </c>
      <c r="I45" s="223">
        <v>6.0812257306421804</v>
      </c>
      <c r="J45" s="225">
        <v>1.9880262198730301</v>
      </c>
      <c r="K45" s="223">
        <v>58.6957942989972</v>
      </c>
      <c r="L45" s="225">
        <v>3.3647738462326</v>
      </c>
      <c r="M45" s="223">
        <v>51.166282031119501</v>
      </c>
      <c r="N45" s="225">
        <v>1.53850029228719</v>
      </c>
      <c r="O45" s="223">
        <v>50.528519854670598</v>
      </c>
      <c r="P45" s="225">
        <v>1.9931819476311601</v>
      </c>
      <c r="Q45" s="223">
        <v>-8.1672744443265408</v>
      </c>
      <c r="R45" s="225">
        <v>4.06289304283895</v>
      </c>
      <c r="S45" s="223">
        <v>50.9755552938664</v>
      </c>
      <c r="T45" s="225">
        <v>2.2670970662556602</v>
      </c>
      <c r="U45" s="223">
        <v>50.885527286795998</v>
      </c>
      <c r="V45" s="225">
        <v>2.6442014991900198</v>
      </c>
      <c r="W45" s="223">
        <v>50.608880469724397</v>
      </c>
      <c r="X45" s="225">
        <v>1.47016934216432</v>
      </c>
      <c r="Y45" s="223">
        <v>-0.366674824142045</v>
      </c>
      <c r="Z45" s="225">
        <v>2.6194394806261099</v>
      </c>
      <c r="AA45" s="104"/>
      <c r="AB45" s="104"/>
      <c r="AC45" s="104"/>
      <c r="AD45" s="255"/>
    </row>
    <row r="46" spans="1:30" ht="13" customHeight="1" x14ac:dyDescent="0.25">
      <c r="A46" s="26" t="s">
        <v>425</v>
      </c>
      <c r="B46" s="184">
        <v>2</v>
      </c>
      <c r="C46" s="223">
        <v>16.050267749509299</v>
      </c>
      <c r="D46" s="225">
        <v>1.0786164783510399</v>
      </c>
      <c r="E46" s="223">
        <v>15.946237017720099</v>
      </c>
      <c r="F46" s="225">
        <v>1.2288175938108099</v>
      </c>
      <c r="G46" s="223">
        <v>15.669283731560601</v>
      </c>
      <c r="H46" s="225">
        <v>2.0497671105772302</v>
      </c>
      <c r="I46" s="223">
        <v>-0.27695328615952203</v>
      </c>
      <c r="J46" s="225">
        <v>2.3990751220000699</v>
      </c>
      <c r="K46" s="223">
        <v>16.393939655188401</v>
      </c>
      <c r="L46" s="225">
        <v>5.6952695070689296</v>
      </c>
      <c r="M46" s="223">
        <v>16.0992075392044</v>
      </c>
      <c r="N46" s="225">
        <v>1.38101477325581</v>
      </c>
      <c r="O46" s="223">
        <v>15.782085859473501</v>
      </c>
      <c r="P46" s="225">
        <v>1.69336142797636</v>
      </c>
      <c r="Q46" s="223">
        <v>-0.61185379571496901</v>
      </c>
      <c r="R46" s="225">
        <v>5.84322175529124</v>
      </c>
      <c r="S46" s="223">
        <v>13.2198024213323</v>
      </c>
      <c r="T46" s="225">
        <v>3.7633434067723899</v>
      </c>
      <c r="U46" s="223">
        <v>13.6158748056577</v>
      </c>
      <c r="V46" s="225">
        <v>2.8771760145444198</v>
      </c>
      <c r="W46" s="223">
        <v>16.415657335470801</v>
      </c>
      <c r="X46" s="225">
        <v>1.2615929963835899</v>
      </c>
      <c r="Y46" s="223">
        <v>3.1958549141385202</v>
      </c>
      <c r="Z46" s="225">
        <v>4.0579299060639302</v>
      </c>
      <c r="AA46" s="104"/>
      <c r="AB46" s="104"/>
      <c r="AC46" s="104"/>
      <c r="AD46" s="255"/>
    </row>
    <row r="47" spans="1:30" ht="13" customHeight="1" x14ac:dyDescent="0.25">
      <c r="A47" s="26" t="s">
        <v>426</v>
      </c>
      <c r="B47" s="184">
        <v>2</v>
      </c>
      <c r="C47" s="223">
        <v>24.274570124797702</v>
      </c>
      <c r="D47" s="225">
        <v>1.3045830921077699</v>
      </c>
      <c r="E47" s="223">
        <v>23.706194347097298</v>
      </c>
      <c r="F47" s="225">
        <v>1.4909849088500899</v>
      </c>
      <c r="G47" s="223">
        <v>25.460145011792498</v>
      </c>
      <c r="H47" s="225">
        <v>2.0954876431452898</v>
      </c>
      <c r="I47" s="223">
        <v>1.7539506646952101</v>
      </c>
      <c r="J47" s="225">
        <v>2.3728709324911699</v>
      </c>
      <c r="K47" s="223">
        <v>14.135911125839201</v>
      </c>
      <c r="L47" s="225">
        <v>5.58847225614503</v>
      </c>
      <c r="M47" s="223">
        <v>18.162658923652199</v>
      </c>
      <c r="N47" s="225">
        <v>1.5803888453386501</v>
      </c>
      <c r="O47" s="223">
        <v>28.595846570059098</v>
      </c>
      <c r="P47" s="225">
        <v>1.61723360292202</v>
      </c>
      <c r="Q47" s="223">
        <v>14.4599354442199</v>
      </c>
      <c r="R47" s="225">
        <v>5.7148862828354297</v>
      </c>
      <c r="S47" s="223">
        <v>11.986429263731999</v>
      </c>
      <c r="T47" s="225">
        <v>2.5908903638980001</v>
      </c>
      <c r="U47" s="223">
        <v>21.7237786534441</v>
      </c>
      <c r="V47" s="225">
        <v>5.0921574576629496</v>
      </c>
      <c r="W47" s="223">
        <v>25.643697908648701</v>
      </c>
      <c r="X47" s="225">
        <v>1.3286544935256801</v>
      </c>
      <c r="Y47" s="223">
        <v>13.6572686449167</v>
      </c>
      <c r="Z47" s="225">
        <v>2.6862835790111599</v>
      </c>
      <c r="AA47" s="104"/>
      <c r="AB47" s="104"/>
      <c r="AC47" s="104"/>
      <c r="AD47" s="255"/>
    </row>
    <row r="48" spans="1:30" ht="13" customHeight="1" x14ac:dyDescent="0.25">
      <c r="A48" s="26" t="s">
        <v>427</v>
      </c>
      <c r="B48" s="184">
        <v>2</v>
      </c>
      <c r="C48" s="223">
        <v>11.4667570678732</v>
      </c>
      <c r="D48" s="225">
        <v>0.85800962714513096</v>
      </c>
      <c r="E48" s="223">
        <v>12.0059374095646</v>
      </c>
      <c r="F48" s="225">
        <v>0.94033414609900201</v>
      </c>
      <c r="G48" s="223">
        <v>9.4047855742517807</v>
      </c>
      <c r="H48" s="225">
        <v>1.3954400923594099</v>
      </c>
      <c r="I48" s="223">
        <v>-2.60115183531278</v>
      </c>
      <c r="J48" s="225">
        <v>1.5450442541518199</v>
      </c>
      <c r="K48" s="223">
        <v>11.191275152536599</v>
      </c>
      <c r="L48" s="225">
        <v>2.24211747752181</v>
      </c>
      <c r="M48" s="223">
        <v>11.4040856172433</v>
      </c>
      <c r="N48" s="225">
        <v>1.04449671852754</v>
      </c>
      <c r="O48" s="223">
        <v>11.315944239301</v>
      </c>
      <c r="P48" s="225">
        <v>1.3830832233319701</v>
      </c>
      <c r="Q48" s="223">
        <v>0.124669086764484</v>
      </c>
      <c r="R48" s="225">
        <v>2.7062505343311098</v>
      </c>
      <c r="S48" s="223">
        <v>10.532393906946799</v>
      </c>
      <c r="T48" s="225">
        <v>1.72422393594612</v>
      </c>
      <c r="U48" s="223">
        <v>13.9583112172252</v>
      </c>
      <c r="V48" s="225">
        <v>2.6058507400111699</v>
      </c>
      <c r="W48" s="223">
        <v>10.9741503788596</v>
      </c>
      <c r="X48" s="225">
        <v>1.03961533838556</v>
      </c>
      <c r="Y48" s="223">
        <v>0.441756471912853</v>
      </c>
      <c r="Z48" s="225">
        <v>1.9661582186576201</v>
      </c>
      <c r="AA48" s="104"/>
      <c r="AB48" s="104"/>
      <c r="AC48" s="104"/>
      <c r="AD48" s="255"/>
    </row>
    <row r="49" spans="1:30" ht="13" customHeight="1" x14ac:dyDescent="0.25">
      <c r="A49" s="26" t="s">
        <v>428</v>
      </c>
      <c r="B49" s="184">
        <v>2</v>
      </c>
      <c r="C49" s="223">
        <v>73.116182726334699</v>
      </c>
      <c r="D49" s="225">
        <v>1.22356791195117</v>
      </c>
      <c r="E49" s="223">
        <v>76.108478992048404</v>
      </c>
      <c r="F49" s="225">
        <v>1.96752991308234</v>
      </c>
      <c r="G49" s="223">
        <v>69.939209699893695</v>
      </c>
      <c r="H49" s="225">
        <v>1.3114611859963401</v>
      </c>
      <c r="I49" s="223">
        <v>-6.1692692921547501</v>
      </c>
      <c r="J49" s="225">
        <v>2.2632767499437598</v>
      </c>
      <c r="K49" s="223">
        <v>67.604694036158605</v>
      </c>
      <c r="L49" s="225">
        <v>6.8044921907985803</v>
      </c>
      <c r="M49" s="223">
        <v>72.886772688452993</v>
      </c>
      <c r="N49" s="225">
        <v>1.4061772271574</v>
      </c>
      <c r="O49" s="223">
        <v>74.381992346418997</v>
      </c>
      <c r="P49" s="225">
        <v>2.5469341953020899</v>
      </c>
      <c r="Q49" s="223">
        <v>6.7772983102603304</v>
      </c>
      <c r="R49" s="225">
        <v>7.2025472501208396</v>
      </c>
      <c r="S49" s="223">
        <v>67.500148671296202</v>
      </c>
      <c r="T49" s="225">
        <v>3.4543341840493702</v>
      </c>
      <c r="U49" s="223">
        <v>69.682250959835898</v>
      </c>
      <c r="V49" s="225">
        <v>3.1093326558698902</v>
      </c>
      <c r="W49" s="223">
        <v>74.005882647411497</v>
      </c>
      <c r="X49" s="225">
        <v>1.3621776685564799</v>
      </c>
      <c r="Y49" s="223">
        <v>6.5057339761152404</v>
      </c>
      <c r="Z49" s="225">
        <v>3.8054036772639499</v>
      </c>
      <c r="AA49" s="104"/>
      <c r="AB49" s="104"/>
      <c r="AC49" s="104"/>
      <c r="AD49" s="255"/>
    </row>
    <row r="50" spans="1:30" ht="13" customHeight="1" x14ac:dyDescent="0.25">
      <c r="A50" s="26" t="s">
        <v>429</v>
      </c>
      <c r="B50" s="184">
        <v>2</v>
      </c>
      <c r="C50" s="223">
        <v>30.474245346063</v>
      </c>
      <c r="D50" s="225">
        <v>1.2214211521306699</v>
      </c>
      <c r="E50" s="223">
        <v>30.567237977848102</v>
      </c>
      <c r="F50" s="225">
        <v>1.38896296646815</v>
      </c>
      <c r="G50" s="223">
        <v>30.091304609692799</v>
      </c>
      <c r="H50" s="225">
        <v>2.0798465947653102</v>
      </c>
      <c r="I50" s="223">
        <v>-0.47593336815534898</v>
      </c>
      <c r="J50" s="225">
        <v>2.3578724422773099</v>
      </c>
      <c r="K50" s="223">
        <v>26.436897323607901</v>
      </c>
      <c r="L50" s="225">
        <v>4.1354935211172101</v>
      </c>
      <c r="M50" s="223">
        <v>30.215089134359602</v>
      </c>
      <c r="N50" s="225">
        <v>1.5244336515061101</v>
      </c>
      <c r="O50" s="223">
        <v>31.413819561423399</v>
      </c>
      <c r="P50" s="225">
        <v>1.66544947312083</v>
      </c>
      <c r="Q50" s="223">
        <v>4.9769222378155096</v>
      </c>
      <c r="R50" s="225">
        <v>4.2834019012314197</v>
      </c>
      <c r="S50" s="223">
        <v>27.328390307243801</v>
      </c>
      <c r="T50" s="225">
        <v>2.3877134747906501</v>
      </c>
      <c r="U50" s="223">
        <v>26.992385517974402</v>
      </c>
      <c r="V50" s="225">
        <v>2.77165028210888</v>
      </c>
      <c r="W50" s="223">
        <v>31.704264880941</v>
      </c>
      <c r="X50" s="225">
        <v>1.4286270717690299</v>
      </c>
      <c r="Y50" s="223">
        <v>4.3758745736971996</v>
      </c>
      <c r="Z50" s="225">
        <v>2.5719846572011198</v>
      </c>
      <c r="AA50" s="104"/>
      <c r="AB50" s="104"/>
      <c r="AC50" s="104"/>
      <c r="AD50" s="255"/>
    </row>
    <row r="51" spans="1:30" ht="13" customHeight="1" x14ac:dyDescent="0.25">
      <c r="A51" s="26" t="s">
        <v>430</v>
      </c>
      <c r="B51" s="184">
        <v>2</v>
      </c>
      <c r="C51" s="223">
        <v>47.436825431335599</v>
      </c>
      <c r="D51" s="225">
        <v>1.20808186012647</v>
      </c>
      <c r="E51" s="223">
        <v>45.738540691589598</v>
      </c>
      <c r="F51" s="225">
        <v>1.3917499986545201</v>
      </c>
      <c r="G51" s="223">
        <v>52.9903715208414</v>
      </c>
      <c r="H51" s="225">
        <v>2.26942438628123</v>
      </c>
      <c r="I51" s="223">
        <v>7.2518308292518503</v>
      </c>
      <c r="J51" s="225">
        <v>2.6261880411497498</v>
      </c>
      <c r="K51" s="223">
        <v>44.842336413039902</v>
      </c>
      <c r="L51" s="225">
        <v>2.41738341126592</v>
      </c>
      <c r="M51" s="223">
        <v>45.065495089614302</v>
      </c>
      <c r="N51" s="225">
        <v>1.3568932592604701</v>
      </c>
      <c r="O51" s="223">
        <v>57.496304586699303</v>
      </c>
      <c r="P51" s="225">
        <v>2.2611646942635701</v>
      </c>
      <c r="Q51" s="223">
        <v>12.653968173659401</v>
      </c>
      <c r="R51" s="225">
        <v>3.3458310484837499</v>
      </c>
      <c r="S51" s="223">
        <v>43.6731344933823</v>
      </c>
      <c r="T51" s="225">
        <v>2.2724262051084398</v>
      </c>
      <c r="U51" s="223">
        <v>43.8892508621731</v>
      </c>
      <c r="V51" s="225">
        <v>2.4323363128737099</v>
      </c>
      <c r="W51" s="223">
        <v>49.7735303392219</v>
      </c>
      <c r="X51" s="225">
        <v>1.45193983479459</v>
      </c>
      <c r="Y51" s="223">
        <v>6.1003958458395902</v>
      </c>
      <c r="Z51" s="225">
        <v>2.6361205847906501</v>
      </c>
      <c r="AA51" s="104"/>
      <c r="AB51" s="104"/>
      <c r="AC51" s="104"/>
      <c r="AD51" s="255"/>
    </row>
    <row r="52" spans="1:30" ht="13" customHeight="1" x14ac:dyDescent="0.25">
      <c r="A52" s="26" t="s">
        <v>431</v>
      </c>
      <c r="B52" s="184">
        <v>2</v>
      </c>
      <c r="C52" s="223">
        <v>47.257548820426898</v>
      </c>
      <c r="D52" s="225">
        <v>1.26850750252065</v>
      </c>
      <c r="E52" s="223">
        <v>46.081579155875403</v>
      </c>
      <c r="F52" s="225">
        <v>1.42812902561602</v>
      </c>
      <c r="G52" s="223">
        <v>49.354067254376602</v>
      </c>
      <c r="H52" s="225">
        <v>2.0366439821658</v>
      </c>
      <c r="I52" s="223">
        <v>3.2724880985012499</v>
      </c>
      <c r="J52" s="225">
        <v>2.26702403542772</v>
      </c>
      <c r="K52" s="223">
        <v>44.594614461415901</v>
      </c>
      <c r="L52" s="225">
        <v>3.5652638069741398</v>
      </c>
      <c r="M52" s="223">
        <v>50.148720449853698</v>
      </c>
      <c r="N52" s="225">
        <v>1.71747148449183</v>
      </c>
      <c r="O52" s="223">
        <v>42.144484465997301</v>
      </c>
      <c r="P52" s="225">
        <v>2.04676046920323</v>
      </c>
      <c r="Q52" s="223">
        <v>-2.4501299954185098</v>
      </c>
      <c r="R52" s="225">
        <v>3.8741336991683299</v>
      </c>
      <c r="S52" s="223">
        <v>44.717065349701699</v>
      </c>
      <c r="T52" s="225">
        <v>3.2929303389308902</v>
      </c>
      <c r="U52" s="223">
        <v>53.004744200981101</v>
      </c>
      <c r="V52" s="225">
        <v>2.51639290247534</v>
      </c>
      <c r="W52" s="223">
        <v>46.696911127208899</v>
      </c>
      <c r="X52" s="225">
        <v>1.41744793482466</v>
      </c>
      <c r="Y52" s="223">
        <v>1.97984577750726</v>
      </c>
      <c r="Z52" s="225">
        <v>3.1796433303120102</v>
      </c>
      <c r="AA52" s="104"/>
      <c r="AB52" s="104"/>
      <c r="AC52" s="104"/>
      <c r="AD52" s="255"/>
    </row>
    <row r="53" spans="1:30" ht="13" customHeight="1" x14ac:dyDescent="0.25">
      <c r="A53" s="26" t="s">
        <v>432</v>
      </c>
      <c r="B53" s="184">
        <v>2</v>
      </c>
      <c r="C53" s="223">
        <v>26.469417483471702</v>
      </c>
      <c r="D53" s="225">
        <v>1.31354723285494</v>
      </c>
      <c r="E53" s="223">
        <v>26.763751585045998</v>
      </c>
      <c r="F53" s="225">
        <v>1.3603127733245901</v>
      </c>
      <c r="G53" s="223">
        <v>25.0890758923492</v>
      </c>
      <c r="H53" s="225">
        <v>2.3793417673934898</v>
      </c>
      <c r="I53" s="223">
        <v>-1.67467569269689</v>
      </c>
      <c r="J53" s="225">
        <v>2.3407416960705598</v>
      </c>
      <c r="K53" s="223">
        <v>28.5266148649116</v>
      </c>
      <c r="L53" s="225">
        <v>4.6493924046276298</v>
      </c>
      <c r="M53" s="223">
        <v>27.257121850544401</v>
      </c>
      <c r="N53" s="225">
        <v>1.4385326359907</v>
      </c>
      <c r="O53" s="223">
        <v>24.480896525362802</v>
      </c>
      <c r="P53" s="225">
        <v>2.0793335434537199</v>
      </c>
      <c r="Q53" s="223">
        <v>-4.0457183395488503</v>
      </c>
      <c r="R53" s="225">
        <v>4.8872920999072802</v>
      </c>
      <c r="S53" s="223">
        <v>26.352243136153302</v>
      </c>
      <c r="T53" s="225">
        <v>2.8935290216830198</v>
      </c>
      <c r="U53" s="223">
        <v>25.856430219405102</v>
      </c>
      <c r="V53" s="225">
        <v>2.34504203981645</v>
      </c>
      <c r="W53" s="223">
        <v>26.846002199762498</v>
      </c>
      <c r="X53" s="225">
        <v>1.55476413420561</v>
      </c>
      <c r="Y53" s="223">
        <v>0.49375906360921101</v>
      </c>
      <c r="Z53" s="225">
        <v>3.03261667054183</v>
      </c>
      <c r="AA53" s="104"/>
      <c r="AB53" s="104"/>
      <c r="AC53" s="104"/>
      <c r="AD53" s="255"/>
    </row>
    <row r="54" spans="1:30" ht="13" customHeight="1" x14ac:dyDescent="0.25">
      <c r="A54" s="26" t="s">
        <v>433</v>
      </c>
      <c r="B54" s="184">
        <v>2</v>
      </c>
      <c r="C54" s="223">
        <v>25.6711450403381</v>
      </c>
      <c r="D54" s="225">
        <v>1.2564885288222301</v>
      </c>
      <c r="E54" s="223">
        <v>24.936541725415101</v>
      </c>
      <c r="F54" s="225">
        <v>1.3230771457278701</v>
      </c>
      <c r="G54" s="223">
        <v>28.471886353287001</v>
      </c>
      <c r="H54" s="225">
        <v>2.6028819817668198</v>
      </c>
      <c r="I54" s="223">
        <v>3.5353446278719001</v>
      </c>
      <c r="J54" s="225">
        <v>2.7134972113173501</v>
      </c>
      <c r="K54" s="223">
        <v>19.172503807891101</v>
      </c>
      <c r="L54" s="225">
        <v>3.9226455311942701</v>
      </c>
      <c r="M54" s="223">
        <v>25.9633276341937</v>
      </c>
      <c r="N54" s="225">
        <v>1.6135487691225401</v>
      </c>
      <c r="O54" s="223">
        <v>26.4598795050048</v>
      </c>
      <c r="P54" s="225">
        <v>2.06533900376209</v>
      </c>
      <c r="Q54" s="223">
        <v>7.2873756971137498</v>
      </c>
      <c r="R54" s="225">
        <v>4.3600713938103404</v>
      </c>
      <c r="S54" s="223">
        <v>24.9777372019174</v>
      </c>
      <c r="T54" s="225">
        <v>2.9915801998121898</v>
      </c>
      <c r="U54" s="223">
        <v>22.053043869199101</v>
      </c>
      <c r="V54" s="225">
        <v>2.96251699365664</v>
      </c>
      <c r="W54" s="223">
        <v>26.1638407559158</v>
      </c>
      <c r="X54" s="225">
        <v>1.4793991957445001</v>
      </c>
      <c r="Y54" s="223">
        <v>1.18610355399837</v>
      </c>
      <c r="Z54" s="225">
        <v>3.1427542019480299</v>
      </c>
      <c r="AA54" s="104"/>
      <c r="AB54" s="104"/>
      <c r="AC54" s="104"/>
      <c r="AD54" s="255"/>
    </row>
    <row r="55" spans="1:30" ht="13" customHeight="1" x14ac:dyDescent="0.25">
      <c r="A55" s="26" t="s">
        <v>434</v>
      </c>
      <c r="B55" s="184">
        <v>2</v>
      </c>
      <c r="C55" s="223">
        <v>48.497668670527602</v>
      </c>
      <c r="D55" s="225">
        <v>1.36238802573781</v>
      </c>
      <c r="E55" s="223">
        <v>47.641458547234102</v>
      </c>
      <c r="F55" s="225">
        <v>1.63017929923769</v>
      </c>
      <c r="G55" s="223">
        <v>50.045679457531101</v>
      </c>
      <c r="H55" s="225">
        <v>2.2947326468942801</v>
      </c>
      <c r="I55" s="223">
        <v>2.40422091029702</v>
      </c>
      <c r="J55" s="225">
        <v>2.75855296275541</v>
      </c>
      <c r="K55" s="223">
        <v>45.382416815727098</v>
      </c>
      <c r="L55" s="225">
        <v>2.5950720498076301</v>
      </c>
      <c r="M55" s="223">
        <v>48.625634893235301</v>
      </c>
      <c r="N55" s="225">
        <v>1.9441251332134999</v>
      </c>
      <c r="O55" s="223">
        <v>50.591946821431002</v>
      </c>
      <c r="P55" s="225">
        <v>2.6213674130548399</v>
      </c>
      <c r="Q55" s="223">
        <v>5.20953000570388</v>
      </c>
      <c r="R55" s="225">
        <v>3.67840568929019</v>
      </c>
      <c r="S55" s="223">
        <v>48.216016558755598</v>
      </c>
      <c r="T55" s="225">
        <v>2.6821771432956401</v>
      </c>
      <c r="U55" s="223">
        <v>45.175157828365698</v>
      </c>
      <c r="V55" s="225">
        <v>3.1275783381775599</v>
      </c>
      <c r="W55" s="223">
        <v>48.947632558082901</v>
      </c>
      <c r="X55" s="225">
        <v>1.9753944005306101</v>
      </c>
      <c r="Y55" s="223">
        <v>0.73161599932727495</v>
      </c>
      <c r="Z55" s="225">
        <v>3.42852698797057</v>
      </c>
      <c r="AA55" s="104"/>
      <c r="AB55" s="104"/>
      <c r="AC55" s="104"/>
      <c r="AD55" s="255"/>
    </row>
    <row r="56" spans="1:30" ht="13" customHeight="1" x14ac:dyDescent="0.25">
      <c r="A56" s="26" t="s">
        <v>435</v>
      </c>
      <c r="B56" s="184">
        <v>2</v>
      </c>
      <c r="C56" s="223">
        <v>25.5872852872306</v>
      </c>
      <c r="D56" s="225">
        <v>1.02073349114457</v>
      </c>
      <c r="E56" s="223">
        <v>25.117177590149598</v>
      </c>
      <c r="F56" s="225">
        <v>1.2526274124275401</v>
      </c>
      <c r="G56" s="223">
        <v>26.191547172504801</v>
      </c>
      <c r="H56" s="225">
        <v>1.42490811111023</v>
      </c>
      <c r="I56" s="223">
        <v>1.07436958235516</v>
      </c>
      <c r="J56" s="225">
        <v>1.70334514396448</v>
      </c>
      <c r="K56" s="223">
        <v>28.294031579170099</v>
      </c>
      <c r="L56" s="225">
        <v>3.0236259069339502</v>
      </c>
      <c r="M56" s="223">
        <v>22.987343590212699</v>
      </c>
      <c r="N56" s="225">
        <v>1.2055327075558</v>
      </c>
      <c r="O56" s="223">
        <v>29.250972205732001</v>
      </c>
      <c r="P56" s="225">
        <v>1.87816740942389</v>
      </c>
      <c r="Q56" s="223">
        <v>0.95694062656188805</v>
      </c>
      <c r="R56" s="225">
        <v>3.6979318161847199</v>
      </c>
      <c r="S56" s="223">
        <v>21.343347079311101</v>
      </c>
      <c r="T56" s="225">
        <v>1.6472087463301499</v>
      </c>
      <c r="U56" s="223">
        <v>21.627548065258601</v>
      </c>
      <c r="V56" s="225">
        <v>1.9989757572025999</v>
      </c>
      <c r="W56" s="223">
        <v>28.637462023777001</v>
      </c>
      <c r="X56" s="225">
        <v>1.44831583660054</v>
      </c>
      <c r="Y56" s="223">
        <v>7.2941149444658899</v>
      </c>
      <c r="Z56" s="225">
        <v>2.2171775366197601</v>
      </c>
      <c r="AA56" s="104"/>
      <c r="AB56" s="104"/>
      <c r="AC56" s="104"/>
      <c r="AD56" s="255"/>
    </row>
    <row r="57" spans="1:30" ht="13" customHeight="1" x14ac:dyDescent="0.25">
      <c r="A57" s="26" t="s">
        <v>436</v>
      </c>
      <c r="B57" s="184">
        <v>2</v>
      </c>
      <c r="C57" s="223">
        <v>37.330161168229999</v>
      </c>
      <c r="D57" s="225">
        <v>2.14595414330284</v>
      </c>
      <c r="E57" s="223">
        <v>35.616832687978203</v>
      </c>
      <c r="F57" s="225">
        <v>2.5149266780574</v>
      </c>
      <c r="G57" s="223">
        <v>40.313402606901597</v>
      </c>
      <c r="H57" s="225">
        <v>2.8356459708868198</v>
      </c>
      <c r="I57" s="223">
        <v>4.69656991892339</v>
      </c>
      <c r="J57" s="225">
        <v>3.1711181642126598</v>
      </c>
      <c r="K57" s="223">
        <v>35.925464697278699</v>
      </c>
      <c r="L57" s="225">
        <v>6.3680320678180404</v>
      </c>
      <c r="M57" s="223">
        <v>39.914551770324202</v>
      </c>
      <c r="N57" s="225">
        <v>3.00630195529852</v>
      </c>
      <c r="O57" s="223">
        <v>34.413753028010298</v>
      </c>
      <c r="P57" s="225">
        <v>2.2429551329109501</v>
      </c>
      <c r="Q57" s="223">
        <v>-1.5117116692684101</v>
      </c>
      <c r="R57" s="225">
        <v>6.46651099576105</v>
      </c>
      <c r="S57" s="223">
        <v>40.6117914310163</v>
      </c>
      <c r="T57" s="225">
        <v>4.7182523729001504</v>
      </c>
      <c r="U57" s="223">
        <v>39.5522812952103</v>
      </c>
      <c r="V57" s="225">
        <v>4.25776578447321</v>
      </c>
      <c r="W57" s="223">
        <v>35.985887833150002</v>
      </c>
      <c r="X57" s="225">
        <v>2.04307969778313</v>
      </c>
      <c r="Y57" s="223">
        <v>-4.6259035978662801</v>
      </c>
      <c r="Z57" s="225">
        <v>4.7953290625092899</v>
      </c>
      <c r="AA57" s="104"/>
      <c r="AB57" s="104"/>
      <c r="AC57" s="104"/>
      <c r="AD57" s="255"/>
    </row>
    <row r="58" spans="1:30" ht="13" customHeight="1" x14ac:dyDescent="0.25">
      <c r="A58" s="26" t="s">
        <v>437</v>
      </c>
      <c r="B58" s="184">
        <v>2</v>
      </c>
      <c r="C58" s="223">
        <v>25.2743265010253</v>
      </c>
      <c r="D58" s="225">
        <v>1.1185129797444899</v>
      </c>
      <c r="E58" s="223">
        <v>24.0609319401234</v>
      </c>
      <c r="F58" s="225">
        <v>1.30987282393607</v>
      </c>
      <c r="G58" s="223">
        <v>27.264835893327199</v>
      </c>
      <c r="H58" s="225">
        <v>1.6716497326800299</v>
      </c>
      <c r="I58" s="223">
        <v>3.20390395320385</v>
      </c>
      <c r="J58" s="225">
        <v>1.91746764642469</v>
      </c>
      <c r="K58" s="223">
        <v>24.529218346885699</v>
      </c>
      <c r="L58" s="225">
        <v>3.0106947628412999</v>
      </c>
      <c r="M58" s="223">
        <v>24.921046302515499</v>
      </c>
      <c r="N58" s="225">
        <v>1.2179668214853501</v>
      </c>
      <c r="O58" s="223">
        <v>30.2935989184829</v>
      </c>
      <c r="P58" s="225">
        <v>3.9521984311068499</v>
      </c>
      <c r="Q58" s="223">
        <v>5.7643805715971599</v>
      </c>
      <c r="R58" s="225">
        <v>4.9810208242150402</v>
      </c>
      <c r="S58" s="223">
        <v>25.750348791064098</v>
      </c>
      <c r="T58" s="225">
        <v>2.2853421829263101</v>
      </c>
      <c r="U58" s="223">
        <v>25.090464577953099</v>
      </c>
      <c r="V58" s="225">
        <v>2.0474956072483299</v>
      </c>
      <c r="W58" s="223">
        <v>25.146520017898499</v>
      </c>
      <c r="X58" s="225">
        <v>1.3050265278377899</v>
      </c>
      <c r="Y58" s="223">
        <v>-0.60382877316556705</v>
      </c>
      <c r="Z58" s="225">
        <v>2.59432537681282</v>
      </c>
      <c r="AA58" s="104"/>
      <c r="AB58" s="104"/>
      <c r="AC58" s="104"/>
      <c r="AD58" s="255"/>
    </row>
    <row r="59" spans="1:30" ht="13" customHeight="1" x14ac:dyDescent="0.25">
      <c r="A59" s="26" t="s">
        <v>438</v>
      </c>
      <c r="B59" s="184">
        <v>2</v>
      </c>
      <c r="C59" s="223">
        <v>60.610966329177302</v>
      </c>
      <c r="D59" s="225">
        <v>1.81091487464432</v>
      </c>
      <c r="E59" s="223">
        <v>60.299569519417801</v>
      </c>
      <c r="F59" s="225">
        <v>2.1874820432809798</v>
      </c>
      <c r="G59" s="223">
        <v>60.849185717532997</v>
      </c>
      <c r="H59" s="225">
        <v>2.7833748104289202</v>
      </c>
      <c r="I59" s="223">
        <v>0.54961619811518903</v>
      </c>
      <c r="J59" s="225">
        <v>3.2881715648192</v>
      </c>
      <c r="K59" s="223">
        <v>59.6930874468231</v>
      </c>
      <c r="L59" s="225">
        <v>3.46086509335196</v>
      </c>
      <c r="M59" s="223">
        <v>60.764513300067598</v>
      </c>
      <c r="N59" s="225">
        <v>1.97509897717005</v>
      </c>
      <c r="O59" s="223">
        <v>61.383149664308597</v>
      </c>
      <c r="P59" s="225">
        <v>3.97608076936221</v>
      </c>
      <c r="Q59" s="223">
        <v>1.69006221748553</v>
      </c>
      <c r="R59" s="225">
        <v>4.8415868328220304</v>
      </c>
      <c r="S59" s="223">
        <v>64.3053642036285</v>
      </c>
      <c r="T59" s="225">
        <v>2.8741562639156899</v>
      </c>
      <c r="U59" s="223">
        <v>55.023227992844802</v>
      </c>
      <c r="V59" s="225">
        <v>3.3682228310220501</v>
      </c>
      <c r="W59" s="223">
        <v>61.960042704538502</v>
      </c>
      <c r="X59" s="225">
        <v>2.19558059591954</v>
      </c>
      <c r="Y59" s="223">
        <v>-2.34532149909001</v>
      </c>
      <c r="Z59" s="225">
        <v>3.2220060082408599</v>
      </c>
      <c r="AA59" s="104"/>
      <c r="AB59" s="104"/>
      <c r="AC59" s="104"/>
      <c r="AD59" s="255"/>
    </row>
    <row r="60" spans="1:30" ht="13" customHeight="1" x14ac:dyDescent="0.25">
      <c r="A60" s="26" t="s">
        <v>439</v>
      </c>
      <c r="B60" s="184">
        <v>2</v>
      </c>
      <c r="C60" s="223">
        <v>38.916811052785</v>
      </c>
      <c r="D60" s="225">
        <v>2.8061483475315998</v>
      </c>
      <c r="E60" s="223">
        <v>38.533183848833197</v>
      </c>
      <c r="F60" s="225">
        <v>3.1809547224863599</v>
      </c>
      <c r="G60" s="223">
        <v>39.717834491590601</v>
      </c>
      <c r="H60" s="225">
        <v>3.4073881979740799</v>
      </c>
      <c r="I60" s="223">
        <v>1.18465064275732</v>
      </c>
      <c r="J60" s="225">
        <v>3.47791491285003</v>
      </c>
      <c r="K60" s="223">
        <v>42.519978591645703</v>
      </c>
      <c r="L60" s="225">
        <v>5.9981210208617997</v>
      </c>
      <c r="M60" s="223">
        <v>41.024821929850802</v>
      </c>
      <c r="N60" s="225">
        <v>3.97601081039643</v>
      </c>
      <c r="O60" s="223">
        <v>32.393173699867702</v>
      </c>
      <c r="P60" s="225">
        <v>3.6331849377668899</v>
      </c>
      <c r="Q60" s="223">
        <v>-10.126804891778001</v>
      </c>
      <c r="R60" s="225">
        <v>7.1482171155099401</v>
      </c>
      <c r="S60" s="223">
        <v>38.970007043236699</v>
      </c>
      <c r="T60" s="225">
        <v>7.7479448315524699</v>
      </c>
      <c r="U60" s="223">
        <v>48.040782223628298</v>
      </c>
      <c r="V60" s="225">
        <v>5.2885345066484302</v>
      </c>
      <c r="W60" s="223">
        <v>34.090793164122204</v>
      </c>
      <c r="X60" s="225">
        <v>2.9077527810297199</v>
      </c>
      <c r="Y60" s="223">
        <v>-4.8792138791145403</v>
      </c>
      <c r="Z60" s="225">
        <v>8.6285317955295096</v>
      </c>
      <c r="AA60" s="104"/>
      <c r="AB60" s="104"/>
      <c r="AC60" s="104"/>
      <c r="AD60" s="255"/>
    </row>
    <row r="61" spans="1:30" ht="13" customHeight="1" x14ac:dyDescent="0.25">
      <c r="A61" s="26" t="s">
        <v>440</v>
      </c>
      <c r="B61" s="184">
        <v>2</v>
      </c>
      <c r="C61" s="223">
        <v>83.379069404191995</v>
      </c>
      <c r="D61" s="225">
        <v>0.92230523198764702</v>
      </c>
      <c r="E61" s="223">
        <v>83.440762772510794</v>
      </c>
      <c r="F61" s="225">
        <v>1.0457148807618499</v>
      </c>
      <c r="G61" s="223">
        <v>83.253113950028407</v>
      </c>
      <c r="H61" s="225">
        <v>1.35056788376877</v>
      </c>
      <c r="I61" s="223">
        <v>-0.18764882248235901</v>
      </c>
      <c r="J61" s="225">
        <v>1.4805517146766201</v>
      </c>
      <c r="K61" s="223">
        <v>83.713133863690203</v>
      </c>
      <c r="L61" s="225">
        <v>1.6141247413675199</v>
      </c>
      <c r="M61" s="223">
        <v>83.320028246997893</v>
      </c>
      <c r="N61" s="225">
        <v>1.13823581474222</v>
      </c>
      <c r="O61" s="223">
        <v>83.197432012178794</v>
      </c>
      <c r="P61" s="225">
        <v>1.7031147027412801</v>
      </c>
      <c r="Q61" s="223">
        <v>-0.51570185151135195</v>
      </c>
      <c r="R61" s="225">
        <v>2.3330701962571698</v>
      </c>
      <c r="S61" s="223">
        <v>82.967590481777805</v>
      </c>
      <c r="T61" s="225">
        <v>1.48060680653558</v>
      </c>
      <c r="U61" s="223">
        <v>85.0237369254924</v>
      </c>
      <c r="V61" s="225">
        <v>1.72559864403944</v>
      </c>
      <c r="W61" s="223">
        <v>83.065697498842894</v>
      </c>
      <c r="X61" s="225">
        <v>1.25854443943817</v>
      </c>
      <c r="Y61" s="223">
        <v>9.8107017065089494E-2</v>
      </c>
      <c r="Z61" s="225">
        <v>1.9066317998908</v>
      </c>
      <c r="AA61" s="104"/>
      <c r="AB61" s="104"/>
      <c r="AC61" s="104"/>
      <c r="AD61" s="255"/>
    </row>
    <row r="62" spans="1:30" ht="13" customHeight="1" x14ac:dyDescent="0.25">
      <c r="A62" s="26" t="s">
        <v>441</v>
      </c>
      <c r="B62" s="184">
        <v>2</v>
      </c>
      <c r="C62" s="223">
        <v>39.3405543538356</v>
      </c>
      <c r="D62" s="225">
        <v>1.1891226923968401</v>
      </c>
      <c r="E62" s="223">
        <v>37.385602122192203</v>
      </c>
      <c r="F62" s="225">
        <v>1.38989790356932</v>
      </c>
      <c r="G62" s="223">
        <v>43.710533196262404</v>
      </c>
      <c r="H62" s="225">
        <v>2.0221416352795298</v>
      </c>
      <c r="I62" s="223">
        <v>6.3249310740701699</v>
      </c>
      <c r="J62" s="225">
        <v>2.3917782838949599</v>
      </c>
      <c r="K62" s="223">
        <v>37.947278707810703</v>
      </c>
      <c r="L62" s="225">
        <v>3.7468026482988601</v>
      </c>
      <c r="M62" s="223">
        <v>38.817682600557298</v>
      </c>
      <c r="N62" s="225">
        <v>1.30055984212363</v>
      </c>
      <c r="O62" s="223">
        <v>43.169334236059903</v>
      </c>
      <c r="P62" s="225">
        <v>2.8385672671953501</v>
      </c>
      <c r="Q62" s="223">
        <v>5.2220555282492001</v>
      </c>
      <c r="R62" s="225">
        <v>4.3289764054389499</v>
      </c>
      <c r="S62" s="223">
        <v>35.3031917375448</v>
      </c>
      <c r="T62" s="225">
        <v>3.3489555831837401</v>
      </c>
      <c r="U62" s="223">
        <v>39.180859856637497</v>
      </c>
      <c r="V62" s="225">
        <v>3.4773800622503801</v>
      </c>
      <c r="W62" s="223">
        <v>39.705978357673999</v>
      </c>
      <c r="X62" s="225">
        <v>1.1813123227700799</v>
      </c>
      <c r="Y62" s="223">
        <v>4.4027866201292802</v>
      </c>
      <c r="Z62" s="225">
        <v>3.2642416226262299</v>
      </c>
      <c r="AA62" s="104"/>
      <c r="AB62" s="104"/>
      <c r="AC62" s="104"/>
      <c r="AD62" s="255"/>
    </row>
    <row r="63" spans="1:30" ht="13" customHeight="1" x14ac:dyDescent="0.25">
      <c r="A63" s="211" t="s">
        <v>442</v>
      </c>
      <c r="B63" s="185">
        <v>2</v>
      </c>
      <c r="C63" s="224">
        <v>31.1287693259256</v>
      </c>
      <c r="D63" s="226">
        <v>0.297140684688038</v>
      </c>
      <c r="E63" s="224">
        <v>30.708907963851601</v>
      </c>
      <c r="F63" s="226">
        <v>0.35294705500430901</v>
      </c>
      <c r="G63" s="224">
        <v>31.812877718956798</v>
      </c>
      <c r="H63" s="226">
        <v>0.46268978852683701</v>
      </c>
      <c r="I63" s="224">
        <v>1.1039697551051899</v>
      </c>
      <c r="J63" s="226">
        <v>0.52199443982734794</v>
      </c>
      <c r="K63" s="224">
        <v>28.0534300480067</v>
      </c>
      <c r="L63" s="226">
        <v>0.81165636382529305</v>
      </c>
      <c r="M63" s="224">
        <v>30.932869055797099</v>
      </c>
      <c r="N63" s="226">
        <v>0.38155527373665099</v>
      </c>
      <c r="O63" s="224">
        <v>31.553840075689902</v>
      </c>
      <c r="P63" s="226">
        <v>0.46440876290705002</v>
      </c>
      <c r="Q63" s="224">
        <v>3.50041002768317</v>
      </c>
      <c r="R63" s="226">
        <v>0.91977126186362701</v>
      </c>
      <c r="S63" s="224">
        <v>26.1260052458132</v>
      </c>
      <c r="T63" s="226">
        <v>0.62771911511969403</v>
      </c>
      <c r="U63" s="224">
        <v>30.306874540440798</v>
      </c>
      <c r="V63" s="226">
        <v>0.65735200453449305</v>
      </c>
      <c r="W63" s="224">
        <v>32.4845044832255</v>
      </c>
      <c r="X63" s="226">
        <v>0.35084284187625497</v>
      </c>
      <c r="Y63" s="224">
        <v>6.3584992374122704</v>
      </c>
      <c r="Z63" s="226">
        <v>0.69974006685295398</v>
      </c>
      <c r="AA63" s="104"/>
      <c r="AB63" s="104"/>
      <c r="AC63" s="104"/>
      <c r="AD63" s="255"/>
    </row>
    <row r="64" spans="1:30" ht="13" customHeight="1" x14ac:dyDescent="0.25">
      <c r="A64" s="212" t="s">
        <v>443</v>
      </c>
      <c r="B64" s="186">
        <v>2</v>
      </c>
      <c r="C64" s="245">
        <v>23.264278982475599</v>
      </c>
      <c r="D64" s="248">
        <v>0.40544400020086402</v>
      </c>
      <c r="E64" s="245">
        <v>22.562484073123098</v>
      </c>
      <c r="F64" s="248">
        <v>0.46223098670450802</v>
      </c>
      <c r="G64" s="245">
        <v>24.5546068170793</v>
      </c>
      <c r="H64" s="248">
        <v>0.63554348534649396</v>
      </c>
      <c r="I64" s="245">
        <v>1.9921227439561799</v>
      </c>
      <c r="J64" s="248">
        <v>0.70278995559132196</v>
      </c>
      <c r="K64" s="245">
        <v>19.816251652112602</v>
      </c>
      <c r="L64" s="248">
        <v>1.30618117767924</v>
      </c>
      <c r="M64" s="245">
        <v>22.5810151662448</v>
      </c>
      <c r="N64" s="248">
        <v>0.48537326180530399</v>
      </c>
      <c r="O64" s="245">
        <v>24.789506953764299</v>
      </c>
      <c r="P64" s="248">
        <v>0.62185176226809002</v>
      </c>
      <c r="Q64" s="245">
        <v>4.9732553016517498</v>
      </c>
      <c r="R64" s="248">
        <v>1.3995273923012701</v>
      </c>
      <c r="S64" s="245">
        <v>17.314212820162499</v>
      </c>
      <c r="T64" s="248">
        <v>0.85514171604001799</v>
      </c>
      <c r="U64" s="245">
        <v>21.135549812245799</v>
      </c>
      <c r="V64" s="248">
        <v>0.84472770547699505</v>
      </c>
      <c r="W64" s="245">
        <v>25.249160165924899</v>
      </c>
      <c r="X64" s="248">
        <v>0.48768231479554502</v>
      </c>
      <c r="Y64" s="245">
        <v>7.93494734576245</v>
      </c>
      <c r="Z64" s="248">
        <v>0.93866592572810204</v>
      </c>
      <c r="AA64" s="104"/>
      <c r="AB64" s="104"/>
      <c r="AC64" s="104"/>
      <c r="AD64" s="255"/>
    </row>
    <row r="65" spans="1:30" ht="13" customHeight="1" x14ac:dyDescent="0.25">
      <c r="A65" s="213" t="s">
        <v>444</v>
      </c>
      <c r="B65" s="187">
        <v>2</v>
      </c>
      <c r="C65" s="246">
        <v>39.191073104907701</v>
      </c>
      <c r="D65" s="249">
        <v>0.20414560387042899</v>
      </c>
      <c r="E65" s="246">
        <v>38.871427957676097</v>
      </c>
      <c r="F65" s="249">
        <v>0.24506343969667499</v>
      </c>
      <c r="G65" s="246">
        <v>39.833777495004497</v>
      </c>
      <c r="H65" s="249">
        <v>0.32629047143340101</v>
      </c>
      <c r="I65" s="246">
        <v>0.96234953732843198</v>
      </c>
      <c r="J65" s="249">
        <v>0.37679071433248701</v>
      </c>
      <c r="K65" s="246">
        <v>36.381988715659297</v>
      </c>
      <c r="L65" s="249">
        <v>0.58090887684055204</v>
      </c>
      <c r="M65" s="246">
        <v>39.157509941091398</v>
      </c>
      <c r="N65" s="249">
        <v>0.260612005380356</v>
      </c>
      <c r="O65" s="246">
        <v>39.7933277144122</v>
      </c>
      <c r="P65" s="249">
        <v>0.337231773939484</v>
      </c>
      <c r="Q65" s="246">
        <v>3.4113389987528602</v>
      </c>
      <c r="R65" s="249">
        <v>0.65829115964365503</v>
      </c>
      <c r="S65" s="246">
        <v>35.138020351323</v>
      </c>
      <c r="T65" s="249">
        <v>0.43271616165413701</v>
      </c>
      <c r="U65" s="246">
        <v>38.114255853915097</v>
      </c>
      <c r="V65" s="249">
        <v>0.45985301176505</v>
      </c>
      <c r="W65" s="246">
        <v>40.417729008039302</v>
      </c>
      <c r="X65" s="249">
        <v>0.24485361034362699</v>
      </c>
      <c r="Y65" s="246">
        <v>5.2797086567162799</v>
      </c>
      <c r="Z65" s="249">
        <v>0.48158533810361198</v>
      </c>
      <c r="AA65" s="104"/>
      <c r="AB65" s="104"/>
      <c r="AC65" s="104"/>
      <c r="AD65" s="255"/>
    </row>
    <row r="66" spans="1:30" ht="13" customHeight="1" x14ac:dyDescent="0.25">
      <c r="A66" s="26" t="s">
        <v>445</v>
      </c>
      <c r="B66" s="184">
        <v>2</v>
      </c>
      <c r="C66" s="223">
        <v>36.208580918748901</v>
      </c>
      <c r="D66" s="225">
        <v>2.4602804664414801</v>
      </c>
      <c r="E66" s="223">
        <v>32.388933992569797</v>
      </c>
      <c r="F66" s="225">
        <v>2.9947828699239798</v>
      </c>
      <c r="G66" s="223">
        <v>42.285251674227297</v>
      </c>
      <c r="H66" s="225">
        <v>4.0016942292714202</v>
      </c>
      <c r="I66" s="223">
        <v>9.8963176816575498</v>
      </c>
      <c r="J66" s="225">
        <v>4.7655686912662398</v>
      </c>
      <c r="K66" s="223">
        <v>26.5400237246341</v>
      </c>
      <c r="L66" s="225">
        <v>5.6425447259967001</v>
      </c>
      <c r="M66" s="223">
        <v>34.824367131968401</v>
      </c>
      <c r="N66" s="225">
        <v>3.0969060421883201</v>
      </c>
      <c r="O66" s="223">
        <v>45.929548267714097</v>
      </c>
      <c r="P66" s="225">
        <v>5.3947894793353504</v>
      </c>
      <c r="Q66" s="223">
        <v>19.38952454308</v>
      </c>
      <c r="R66" s="225">
        <v>8.1266658631190296</v>
      </c>
      <c r="S66" s="223">
        <v>22.2189635714874</v>
      </c>
      <c r="T66" s="225">
        <v>4.1797223428795904</v>
      </c>
      <c r="U66" s="223">
        <v>34.533459092583797</v>
      </c>
      <c r="V66" s="225">
        <v>4.9938973305292604</v>
      </c>
      <c r="W66" s="223">
        <v>41.423208881734801</v>
      </c>
      <c r="X66" s="225">
        <v>3.2879366741518501</v>
      </c>
      <c r="Y66" s="223">
        <v>19.204245310247401</v>
      </c>
      <c r="Z66" s="225">
        <v>5.8351454051743703</v>
      </c>
      <c r="AA66" s="104"/>
      <c r="AB66" s="104"/>
      <c r="AC66" s="104"/>
      <c r="AD66" s="255"/>
    </row>
    <row r="67" spans="1:30" ht="13" customHeight="1" x14ac:dyDescent="0.25">
      <c r="A67" s="26" t="s">
        <v>446</v>
      </c>
      <c r="B67" s="184">
        <v>2</v>
      </c>
      <c r="C67" s="223">
        <v>53.797126726995501</v>
      </c>
      <c r="D67" s="225">
        <v>2.0991467337939902</v>
      </c>
      <c r="E67" s="223">
        <v>52.906745005346401</v>
      </c>
      <c r="F67" s="225">
        <v>3.0586251919091398</v>
      </c>
      <c r="G67" s="223">
        <v>54.669999902249998</v>
      </c>
      <c r="H67" s="225">
        <v>3.21502942964328</v>
      </c>
      <c r="I67" s="223">
        <v>1.7632548969036099</v>
      </c>
      <c r="J67" s="225">
        <v>4.65416660341727</v>
      </c>
      <c r="K67" s="223">
        <v>45.842348596742902</v>
      </c>
      <c r="L67" s="225">
        <v>5.2195885385198801</v>
      </c>
      <c r="M67" s="223">
        <v>56.188871576669598</v>
      </c>
      <c r="N67" s="225">
        <v>3.3469504201613498</v>
      </c>
      <c r="O67" s="223">
        <v>53.242421927804997</v>
      </c>
      <c r="P67" s="225">
        <v>4.1369159519323997</v>
      </c>
      <c r="Q67" s="223">
        <v>7.4000733310620204</v>
      </c>
      <c r="R67" s="225">
        <v>7.75674574864024</v>
      </c>
      <c r="S67" s="223">
        <v>43.293602486847497</v>
      </c>
      <c r="T67" s="225">
        <v>4.5951213997855502</v>
      </c>
      <c r="U67" s="223">
        <v>49.366845980964101</v>
      </c>
      <c r="V67" s="225">
        <v>5.0200207489757496</v>
      </c>
      <c r="W67" s="223">
        <v>58.918665206159403</v>
      </c>
      <c r="X67" s="225">
        <v>2.6861041143323798</v>
      </c>
      <c r="Y67" s="223">
        <v>15.6250627193119</v>
      </c>
      <c r="Z67" s="225">
        <v>5.6210219132766603</v>
      </c>
      <c r="AA67" s="104"/>
      <c r="AB67" s="104"/>
      <c r="AC67" s="104"/>
      <c r="AD67" s="255"/>
    </row>
    <row r="68" spans="1:30" ht="13" customHeight="1" x14ac:dyDescent="0.25">
      <c r="A68" s="26" t="s">
        <v>447</v>
      </c>
      <c r="B68" s="184">
        <v>2</v>
      </c>
      <c r="C68" s="223">
        <v>42.6034542224305</v>
      </c>
      <c r="D68" s="225">
        <v>2.8306729918271598</v>
      </c>
      <c r="E68" s="223">
        <v>43.785212743511998</v>
      </c>
      <c r="F68" s="225">
        <v>3.1568756861631702</v>
      </c>
      <c r="G68" s="223">
        <v>40.932490712727997</v>
      </c>
      <c r="H68" s="225">
        <v>3.7641451545125202</v>
      </c>
      <c r="I68" s="223">
        <v>-2.8527220307839598</v>
      </c>
      <c r="J68" s="225">
        <v>4.0559234869362504</v>
      </c>
      <c r="K68" s="223">
        <v>39.563227876606703</v>
      </c>
      <c r="L68" s="225">
        <v>6.3600761191076103</v>
      </c>
      <c r="M68" s="223">
        <v>41.829642272713002</v>
      </c>
      <c r="N68" s="225">
        <v>3.8975298325786798</v>
      </c>
      <c r="O68" s="223">
        <v>44.646904787298602</v>
      </c>
      <c r="P68" s="225">
        <v>4.1384562724525598</v>
      </c>
      <c r="Q68" s="223">
        <v>5.0836769106918798</v>
      </c>
      <c r="R68" s="225">
        <v>7.2085244939000903</v>
      </c>
      <c r="S68" s="223">
        <v>31.683916046190799</v>
      </c>
      <c r="T68" s="225">
        <v>5.1234859337281904</v>
      </c>
      <c r="U68" s="223">
        <v>50.183486840215302</v>
      </c>
      <c r="V68" s="225">
        <v>5.3674794649022104</v>
      </c>
      <c r="W68" s="223">
        <v>43.774280155454797</v>
      </c>
      <c r="X68" s="225">
        <v>3.48903276306469</v>
      </c>
      <c r="Y68" s="223">
        <v>12.090364109264</v>
      </c>
      <c r="Z68" s="225">
        <v>5.6357401345501801</v>
      </c>
      <c r="AA68" s="104"/>
      <c r="AB68" s="104"/>
      <c r="AC68" s="104"/>
      <c r="AD68" s="255"/>
    </row>
    <row r="69" spans="1:30" ht="13" customHeight="1" x14ac:dyDescent="0.25">
      <c r="A69" s="27" t="s">
        <v>448</v>
      </c>
      <c r="B69" s="200">
        <v>2</v>
      </c>
      <c r="C69" s="233">
        <v>30.177679758038799</v>
      </c>
      <c r="D69" s="234">
        <v>2.5136943327120198</v>
      </c>
      <c r="E69" s="233">
        <v>27.6360287345702</v>
      </c>
      <c r="F69" s="234">
        <v>2.9502340069489699</v>
      </c>
      <c r="G69" s="233">
        <v>34.283227060690798</v>
      </c>
      <c r="H69" s="234">
        <v>3.4391040278229199</v>
      </c>
      <c r="I69" s="233">
        <v>6.6471983261206402</v>
      </c>
      <c r="J69" s="234">
        <v>3.9856824770664598</v>
      </c>
      <c r="K69" s="233">
        <v>24.113297947898999</v>
      </c>
      <c r="L69" s="234">
        <v>5.7860370294274901</v>
      </c>
      <c r="M69" s="233">
        <v>33.382426492400199</v>
      </c>
      <c r="N69" s="234">
        <v>3.3594854606781199</v>
      </c>
      <c r="O69" s="233">
        <v>27.671755223313401</v>
      </c>
      <c r="P69" s="234">
        <v>3.2909796424503099</v>
      </c>
      <c r="Q69" s="233">
        <v>3.5584572754144101</v>
      </c>
      <c r="R69" s="234">
        <v>6.1095575580263599</v>
      </c>
      <c r="S69" s="233">
        <v>24.7374336876169</v>
      </c>
      <c r="T69" s="234">
        <v>4.9026345235569204</v>
      </c>
      <c r="U69" s="233">
        <v>34.807498532054801</v>
      </c>
      <c r="V69" s="234">
        <v>4.04038554024664</v>
      </c>
      <c r="W69" s="233">
        <v>29.7078394999129</v>
      </c>
      <c r="X69" s="234">
        <v>2.8731660419884899</v>
      </c>
      <c r="Y69" s="233">
        <v>4.9704058122959696</v>
      </c>
      <c r="Z69" s="234">
        <v>4.7120042913837699</v>
      </c>
      <c r="AA69" s="251"/>
      <c r="AB69" s="251"/>
      <c r="AC69" s="251"/>
      <c r="AD69" s="256"/>
    </row>
    <row r="70" spans="1:30" ht="13" customHeight="1" x14ac:dyDescent="0.25">
      <c r="A70" s="26"/>
      <c r="B70" s="188"/>
      <c r="C70" s="223" t="s">
        <v>2430</v>
      </c>
      <c r="D70" s="225" t="s">
        <v>2431</v>
      </c>
      <c r="E70" s="223" t="s">
        <v>2466</v>
      </c>
      <c r="F70" s="225" t="s">
        <v>2467</v>
      </c>
      <c r="G70" s="223" t="s">
        <v>2468</v>
      </c>
      <c r="H70" s="225" t="s">
        <v>2469</v>
      </c>
      <c r="I70" s="223" t="s">
        <v>2470</v>
      </c>
      <c r="J70" s="225" t="s">
        <v>2471</v>
      </c>
      <c r="K70" s="223" t="s">
        <v>2472</v>
      </c>
      <c r="L70" s="225" t="s">
        <v>2473</v>
      </c>
      <c r="M70" s="223" t="s">
        <v>2474</v>
      </c>
      <c r="N70" s="225" t="s">
        <v>2475</v>
      </c>
      <c r="O70" s="223" t="s">
        <v>2476</v>
      </c>
      <c r="P70" s="225" t="s">
        <v>2477</v>
      </c>
      <c r="Q70" s="223" t="s">
        <v>2478</v>
      </c>
      <c r="R70" s="225" t="s">
        <v>2479</v>
      </c>
      <c r="S70" s="223" t="s">
        <v>2480</v>
      </c>
      <c r="T70" s="225" t="s">
        <v>2481</v>
      </c>
      <c r="U70" s="223" t="s">
        <v>2482</v>
      </c>
      <c r="V70" s="225" t="s">
        <v>2483</v>
      </c>
      <c r="W70" s="223" t="s">
        <v>2484</v>
      </c>
      <c r="X70" s="225" t="s">
        <v>2485</v>
      </c>
      <c r="Y70" s="223" t="s">
        <v>2486</v>
      </c>
      <c r="Z70" s="225" t="s">
        <v>2487</v>
      </c>
      <c r="AA70" s="223" t="s">
        <v>2442</v>
      </c>
      <c r="AB70" s="225" t="s">
        <v>2443</v>
      </c>
      <c r="AC70" s="104" t="s">
        <v>2454</v>
      </c>
      <c r="AD70" s="255" t="s">
        <v>2455</v>
      </c>
    </row>
    <row r="71" spans="1:30" ht="13" customHeight="1" x14ac:dyDescent="0.25">
      <c r="A71" s="26" t="s">
        <v>392</v>
      </c>
      <c r="B71" s="188">
        <v>1</v>
      </c>
      <c r="C71" s="223">
        <v>38.499203318069803</v>
      </c>
      <c r="D71" s="225">
        <v>1.68451954073862</v>
      </c>
      <c r="E71" s="223">
        <v>37.928755865390897</v>
      </c>
      <c r="F71" s="225">
        <v>1.76418789612604</v>
      </c>
      <c r="G71" s="223">
        <v>40.796950570967702</v>
      </c>
      <c r="H71" s="225">
        <v>3.8034233764179799</v>
      </c>
      <c r="I71" s="223">
        <v>2.8681947055767698</v>
      </c>
      <c r="J71" s="225">
        <v>3.9327162648082701</v>
      </c>
      <c r="K71" s="223">
        <v>31.744943235522001</v>
      </c>
      <c r="L71" s="225">
        <v>3.3141150131262398</v>
      </c>
      <c r="M71" s="223">
        <v>37.437233207496099</v>
      </c>
      <c r="N71" s="225">
        <v>2.1305982224565398</v>
      </c>
      <c r="O71" s="223">
        <v>43.788230318511502</v>
      </c>
      <c r="P71" s="225">
        <v>2.8037591722067199</v>
      </c>
      <c r="Q71" s="223">
        <v>12.0432870829896</v>
      </c>
      <c r="R71" s="225">
        <v>4.02048339141058</v>
      </c>
      <c r="S71" s="223">
        <v>28.0303943849623</v>
      </c>
      <c r="T71" s="225">
        <v>2.98628958136679</v>
      </c>
      <c r="U71" s="223">
        <v>36.431168822518202</v>
      </c>
      <c r="V71" s="225">
        <v>3.2574560123063798</v>
      </c>
      <c r="W71" s="223">
        <v>42.770890620428602</v>
      </c>
      <c r="X71" s="225">
        <v>2.0909839057771902</v>
      </c>
      <c r="Y71" s="223">
        <v>14.7404962354664</v>
      </c>
      <c r="Z71" s="225">
        <v>3.4408836234311901</v>
      </c>
      <c r="AA71" s="223">
        <v>-7.0983418779012197</v>
      </c>
      <c r="AB71" s="225">
        <v>2.5030560799009498</v>
      </c>
      <c r="AC71" s="104"/>
      <c r="AD71" s="255"/>
    </row>
    <row r="72" spans="1:30" ht="13" customHeight="1" x14ac:dyDescent="0.25">
      <c r="A72" s="26" t="s">
        <v>396</v>
      </c>
      <c r="B72" s="188">
        <v>1</v>
      </c>
      <c r="C72" s="223">
        <v>37.6252389071933</v>
      </c>
      <c r="D72" s="225">
        <v>1.3576386910452101</v>
      </c>
      <c r="E72" s="223">
        <v>37.500821069012297</v>
      </c>
      <c r="F72" s="225">
        <v>1.4086261511791101</v>
      </c>
      <c r="G72" s="223">
        <v>38.488670588407999</v>
      </c>
      <c r="H72" s="225">
        <v>2.94801314769163</v>
      </c>
      <c r="I72" s="223">
        <v>0.987849519395674</v>
      </c>
      <c r="J72" s="225">
        <v>2.97472746368785</v>
      </c>
      <c r="K72" s="223">
        <v>31.229793027894502</v>
      </c>
      <c r="L72" s="225">
        <v>2.57655138351253</v>
      </c>
      <c r="M72" s="223">
        <v>39.131816769824297</v>
      </c>
      <c r="N72" s="225">
        <v>1.5685666581493101</v>
      </c>
      <c r="O72" s="223">
        <v>39.181159299454997</v>
      </c>
      <c r="P72" s="225">
        <v>2.2975090812223602</v>
      </c>
      <c r="Q72" s="223">
        <v>7.9513662715604498</v>
      </c>
      <c r="R72" s="225">
        <v>3.29733628950666</v>
      </c>
      <c r="S72" s="223">
        <v>24.230892210766299</v>
      </c>
      <c r="T72" s="225">
        <v>2.44633033433368</v>
      </c>
      <c r="U72" s="223">
        <v>39.506467949323302</v>
      </c>
      <c r="V72" s="225">
        <v>2.48532681554715</v>
      </c>
      <c r="W72" s="223">
        <v>40.896771353405597</v>
      </c>
      <c r="X72" s="225">
        <v>1.5941479681884601</v>
      </c>
      <c r="Y72" s="223">
        <v>16.665879142639401</v>
      </c>
      <c r="Z72" s="225">
        <v>2.55201836964424</v>
      </c>
      <c r="AA72" s="223">
        <v>-3.5160823442598299</v>
      </c>
      <c r="AB72" s="225">
        <v>1.8670706560766701</v>
      </c>
      <c r="AC72" s="104"/>
      <c r="AD72" s="255"/>
    </row>
    <row r="73" spans="1:30" ht="13" customHeight="1" x14ac:dyDescent="0.25">
      <c r="A73" s="210" t="s">
        <v>398</v>
      </c>
      <c r="B73" s="188">
        <v>1</v>
      </c>
      <c r="C73" s="223">
        <v>35.366043889596298</v>
      </c>
      <c r="D73" s="225">
        <v>1.6914992640740001</v>
      </c>
      <c r="E73" s="223">
        <v>35.547760533509297</v>
      </c>
      <c r="F73" s="225">
        <v>1.7091293487980299</v>
      </c>
      <c r="G73" s="223">
        <v>34.000649875985502</v>
      </c>
      <c r="H73" s="225">
        <v>4.0065266818510503</v>
      </c>
      <c r="I73" s="223">
        <v>-1.5471106575237901</v>
      </c>
      <c r="J73" s="225">
        <v>3.9263164298461</v>
      </c>
      <c r="K73" s="223">
        <v>27.9346467220184</v>
      </c>
      <c r="L73" s="225">
        <v>3.7043532176778302</v>
      </c>
      <c r="M73" s="223">
        <v>36.137885968432698</v>
      </c>
      <c r="N73" s="225">
        <v>2.1418107962461699</v>
      </c>
      <c r="O73" s="223">
        <v>38.483633546562999</v>
      </c>
      <c r="P73" s="225">
        <v>3.0262810414695198</v>
      </c>
      <c r="Q73" s="223">
        <v>10.548986824544601</v>
      </c>
      <c r="R73" s="225">
        <v>4.8899396018679901</v>
      </c>
      <c r="S73" s="223">
        <v>23.703044748247301</v>
      </c>
      <c r="T73" s="225">
        <v>3.5658621997472002</v>
      </c>
      <c r="U73" s="223">
        <v>37.466248823737601</v>
      </c>
      <c r="V73" s="225">
        <v>3.5159018651173399</v>
      </c>
      <c r="W73" s="223">
        <v>37.821677600781598</v>
      </c>
      <c r="X73" s="225">
        <v>2.1185311173527799</v>
      </c>
      <c r="Y73" s="223">
        <v>14.118632852534301</v>
      </c>
      <c r="Z73" s="225">
        <v>4.0588832416273704</v>
      </c>
      <c r="AA73" s="223">
        <v>1.85995018731163</v>
      </c>
      <c r="AB73" s="225">
        <v>2.5654334590218699</v>
      </c>
      <c r="AC73" s="104"/>
      <c r="AD73" s="255"/>
    </row>
    <row r="74" spans="1:30" ht="13" customHeight="1" x14ac:dyDescent="0.25">
      <c r="A74" s="26" t="s">
        <v>399</v>
      </c>
      <c r="B74" s="188">
        <v>1</v>
      </c>
      <c r="C74" s="223">
        <v>25.490775908082298</v>
      </c>
      <c r="D74" s="225">
        <v>1.4742962963555299</v>
      </c>
      <c r="E74" s="223">
        <v>25.632704748236399</v>
      </c>
      <c r="F74" s="225">
        <v>1.53637912609156</v>
      </c>
      <c r="G74" s="223">
        <v>24.260684809696301</v>
      </c>
      <c r="H74" s="225">
        <v>3.5589521687291099</v>
      </c>
      <c r="I74" s="223">
        <v>-1.3720199385401299</v>
      </c>
      <c r="J74" s="225">
        <v>3.64365136361647</v>
      </c>
      <c r="K74" s="223">
        <v>16.493996165029099</v>
      </c>
      <c r="L74" s="225">
        <v>3.5942689076845702</v>
      </c>
      <c r="M74" s="223">
        <v>26.255476491585899</v>
      </c>
      <c r="N74" s="225">
        <v>1.88856936400202</v>
      </c>
      <c r="O74" s="223">
        <v>26.814229428971501</v>
      </c>
      <c r="P74" s="225">
        <v>2.3605652989429902</v>
      </c>
      <c r="Q74" s="223">
        <v>10.3202332639424</v>
      </c>
      <c r="R74" s="225">
        <v>4.3401521669772798</v>
      </c>
      <c r="S74" s="223">
        <v>19.631896341293601</v>
      </c>
      <c r="T74" s="225">
        <v>2.8404249999243101</v>
      </c>
      <c r="U74" s="223">
        <v>27.2232709318228</v>
      </c>
      <c r="V74" s="225">
        <v>3.1540704544937399</v>
      </c>
      <c r="W74" s="223">
        <v>25.791544976471599</v>
      </c>
      <c r="X74" s="225">
        <v>1.6924798292732</v>
      </c>
      <c r="Y74" s="223">
        <v>6.1596486351780104</v>
      </c>
      <c r="Z74" s="225">
        <v>3.00597269297152</v>
      </c>
      <c r="AA74" s="223">
        <v>-5.4162004591536599</v>
      </c>
      <c r="AB74" s="225">
        <v>2.1296523089988502</v>
      </c>
      <c r="AC74" s="104"/>
      <c r="AD74" s="255"/>
    </row>
    <row r="75" spans="1:30" ht="13" customHeight="1" x14ac:dyDescent="0.25">
      <c r="A75" s="26" t="s">
        <v>410</v>
      </c>
      <c r="B75" s="188">
        <v>1</v>
      </c>
      <c r="C75" s="223">
        <v>11.2521433625763</v>
      </c>
      <c r="D75" s="225">
        <v>1.18317006005411</v>
      </c>
      <c r="E75" s="223">
        <v>10.4440729879634</v>
      </c>
      <c r="F75" s="225">
        <v>1.2149069085278601</v>
      </c>
      <c r="G75" s="223">
        <v>16.453592845494398</v>
      </c>
      <c r="H75" s="225">
        <v>3.4229167082798102</v>
      </c>
      <c r="I75" s="223">
        <v>6.0095198575310098</v>
      </c>
      <c r="J75" s="225">
        <v>3.6136273849278102</v>
      </c>
      <c r="K75" s="223">
        <v>3.8551730538651499</v>
      </c>
      <c r="L75" s="225">
        <v>2.0202904805449</v>
      </c>
      <c r="M75" s="223">
        <v>10.0733338143389</v>
      </c>
      <c r="N75" s="225">
        <v>1.05004469465547</v>
      </c>
      <c r="O75" s="223">
        <v>15.9388883983708</v>
      </c>
      <c r="P75" s="225">
        <v>2.7589371781125398</v>
      </c>
      <c r="Q75" s="223">
        <v>12.083715344505601</v>
      </c>
      <c r="R75" s="225">
        <v>2.9938364815742</v>
      </c>
      <c r="S75" s="223">
        <v>7.0914185483226904</v>
      </c>
      <c r="T75" s="225">
        <v>2.2296751387144198</v>
      </c>
      <c r="U75" s="223">
        <v>7.8296973369496703</v>
      </c>
      <c r="V75" s="225">
        <v>2.38649091435106</v>
      </c>
      <c r="W75" s="223">
        <v>12.8286923468956</v>
      </c>
      <c r="X75" s="225">
        <v>1.4189561781953901</v>
      </c>
      <c r="Y75" s="223">
        <v>5.7372737985729199</v>
      </c>
      <c r="Z75" s="225">
        <v>2.56840242594722</v>
      </c>
      <c r="AA75" s="223">
        <v>-16.006989141450799</v>
      </c>
      <c r="AB75" s="225">
        <v>1.97505455901185</v>
      </c>
      <c r="AC75" s="104"/>
      <c r="AD75" s="255"/>
    </row>
    <row r="76" spans="1:30" ht="13" customHeight="1" x14ac:dyDescent="0.25">
      <c r="A76" s="26" t="s">
        <v>415</v>
      </c>
      <c r="B76" s="188">
        <v>1</v>
      </c>
      <c r="C76" s="223">
        <v>32.871380939354701</v>
      </c>
      <c r="D76" s="225">
        <v>1.5032441643021901</v>
      </c>
      <c r="E76" s="223">
        <v>32.901712146120303</v>
      </c>
      <c r="F76" s="225">
        <v>1.7090693459727699</v>
      </c>
      <c r="G76" s="223">
        <v>32.901709408034201</v>
      </c>
      <c r="H76" s="225">
        <v>1.88897985857963</v>
      </c>
      <c r="I76" s="223">
        <v>-2.7380860885273301E-6</v>
      </c>
      <c r="J76" s="225">
        <v>1.95991525625823</v>
      </c>
      <c r="K76" s="223">
        <v>35.448593242596097</v>
      </c>
      <c r="L76" s="225">
        <v>2.77177000721997</v>
      </c>
      <c r="M76" s="223">
        <v>34.916739881070797</v>
      </c>
      <c r="N76" s="225">
        <v>2.1263959097990099</v>
      </c>
      <c r="O76" s="223">
        <v>28.195867182751201</v>
      </c>
      <c r="P76" s="225">
        <v>2.0613933060904799</v>
      </c>
      <c r="Q76" s="223">
        <v>-7.2527260598448597</v>
      </c>
      <c r="R76" s="225">
        <v>3.21975369984477</v>
      </c>
      <c r="S76" s="223">
        <v>33.3357819187149</v>
      </c>
      <c r="T76" s="225">
        <v>2.72490369358249</v>
      </c>
      <c r="U76" s="223">
        <v>35.207960485356402</v>
      </c>
      <c r="V76" s="225">
        <v>2.9056456114268201</v>
      </c>
      <c r="W76" s="223">
        <v>32.018229918169702</v>
      </c>
      <c r="X76" s="225">
        <v>1.7098202813943399</v>
      </c>
      <c r="Y76" s="223">
        <v>-1.3175520005452801</v>
      </c>
      <c r="Z76" s="225">
        <v>2.9918575848948001</v>
      </c>
      <c r="AA76" s="223">
        <v>-3.8501738334975402</v>
      </c>
      <c r="AB76" s="225">
        <v>2.23209182216792</v>
      </c>
      <c r="AC76" s="104"/>
      <c r="AD76" s="255"/>
    </row>
    <row r="77" spans="1:30" ht="13" customHeight="1" x14ac:dyDescent="0.25">
      <c r="A77" s="26" t="s">
        <v>417</v>
      </c>
      <c r="B77" s="188">
        <v>1</v>
      </c>
      <c r="C77" s="223">
        <v>26.5808709052761</v>
      </c>
      <c r="D77" s="225">
        <v>1.4070015159032701</v>
      </c>
      <c r="E77" s="223">
        <v>25.979369368979601</v>
      </c>
      <c r="F77" s="225">
        <v>1.4621571435376399</v>
      </c>
      <c r="G77" s="223">
        <v>28.549480221414701</v>
      </c>
      <c r="H77" s="225">
        <v>3.0620448682388499</v>
      </c>
      <c r="I77" s="223">
        <v>2.57011085243506</v>
      </c>
      <c r="J77" s="225">
        <v>3.2294307989304198</v>
      </c>
      <c r="K77" s="223">
        <v>22.433200326554701</v>
      </c>
      <c r="L77" s="225">
        <v>2.86379447868832</v>
      </c>
      <c r="M77" s="223">
        <v>27.615069711238402</v>
      </c>
      <c r="N77" s="225">
        <v>1.8961978969358499</v>
      </c>
      <c r="O77" s="223">
        <v>26.170814011395802</v>
      </c>
      <c r="P77" s="225">
        <v>2.15655678911906</v>
      </c>
      <c r="Q77" s="223">
        <v>3.73761368484104</v>
      </c>
      <c r="R77" s="225">
        <v>3.4418300545292402</v>
      </c>
      <c r="S77" s="223">
        <v>21.552326622339301</v>
      </c>
      <c r="T77" s="225">
        <v>3.0464269974674401</v>
      </c>
      <c r="U77" s="223">
        <v>26.690634260693798</v>
      </c>
      <c r="V77" s="225">
        <v>3.5682082963925099</v>
      </c>
      <c r="W77" s="223">
        <v>27.559416652349501</v>
      </c>
      <c r="X77" s="225">
        <v>1.5944232310747899</v>
      </c>
      <c r="Y77" s="223">
        <v>6.0070900300102004</v>
      </c>
      <c r="Z77" s="225">
        <v>3.1643174932010099</v>
      </c>
      <c r="AA77" s="223">
        <v>-5.0436993345277497</v>
      </c>
      <c r="AB77" s="225">
        <v>2.0765374701814299</v>
      </c>
      <c r="AC77" s="104"/>
      <c r="AD77" s="255"/>
    </row>
    <row r="78" spans="1:30" ht="13" customHeight="1" x14ac:dyDescent="0.25">
      <c r="A78" s="26" t="s">
        <v>423</v>
      </c>
      <c r="B78" s="188">
        <v>1</v>
      </c>
      <c r="C78" s="223">
        <v>66.011445641938494</v>
      </c>
      <c r="D78" s="225">
        <v>1.4337399240825399</v>
      </c>
      <c r="E78" s="223">
        <v>66.787030851410407</v>
      </c>
      <c r="F78" s="225">
        <v>1.4929953706007599</v>
      </c>
      <c r="G78" s="223">
        <v>64.9327808743611</v>
      </c>
      <c r="H78" s="225">
        <v>2.5064857302522601</v>
      </c>
      <c r="I78" s="223">
        <v>-1.8542499770493199</v>
      </c>
      <c r="J78" s="225">
        <v>2.72285379581733</v>
      </c>
      <c r="K78" s="223">
        <v>59.380363627385002</v>
      </c>
      <c r="L78" s="225">
        <v>3.4632950908114402</v>
      </c>
      <c r="M78" s="223">
        <v>65.899820911894906</v>
      </c>
      <c r="N78" s="225">
        <v>1.6341705131797499</v>
      </c>
      <c r="O78" s="223">
        <v>72.399026177269207</v>
      </c>
      <c r="P78" s="225">
        <v>2.4975387389408601</v>
      </c>
      <c r="Q78" s="223">
        <v>13.018662549884199</v>
      </c>
      <c r="R78" s="225">
        <v>4.1112988716646299</v>
      </c>
      <c r="S78" s="223">
        <v>64.038552942276894</v>
      </c>
      <c r="T78" s="225">
        <v>2.81074704957532</v>
      </c>
      <c r="U78" s="223">
        <v>64.862468268024202</v>
      </c>
      <c r="V78" s="225">
        <v>2.3270788326312402</v>
      </c>
      <c r="W78" s="223">
        <v>68.242614460055094</v>
      </c>
      <c r="X78" s="225">
        <v>1.5231903441030701</v>
      </c>
      <c r="Y78" s="223">
        <v>4.2040615177782303</v>
      </c>
      <c r="Z78" s="225">
        <v>3.1263728710263399</v>
      </c>
      <c r="AA78" s="223">
        <v>-2.4293252653490098</v>
      </c>
      <c r="AB78" s="225">
        <v>1.8039279923748901</v>
      </c>
      <c r="AC78" s="104"/>
      <c r="AD78" s="255"/>
    </row>
    <row r="79" spans="1:30" ht="13" customHeight="1" x14ac:dyDescent="0.25">
      <c r="A79" s="26" t="s">
        <v>428</v>
      </c>
      <c r="B79" s="188">
        <v>1</v>
      </c>
      <c r="C79" s="223">
        <v>74.558887761655797</v>
      </c>
      <c r="D79" s="225">
        <v>0.96661069702725899</v>
      </c>
      <c r="E79" s="223">
        <v>76.533743403033199</v>
      </c>
      <c r="F79" s="225">
        <v>1.2735869687410299</v>
      </c>
      <c r="G79" s="223">
        <v>71.355077450931105</v>
      </c>
      <c r="H79" s="225">
        <v>1.42484025481733</v>
      </c>
      <c r="I79" s="223">
        <v>-5.1786659521020102</v>
      </c>
      <c r="J79" s="225">
        <v>1.9124857688315799</v>
      </c>
      <c r="K79" s="223">
        <v>68.520782679445404</v>
      </c>
      <c r="L79" s="225">
        <v>4.5510621803851503</v>
      </c>
      <c r="M79" s="223">
        <v>75.519323561311893</v>
      </c>
      <c r="N79" s="225">
        <v>1.08294156813228</v>
      </c>
      <c r="O79" s="223">
        <v>71.966045087792494</v>
      </c>
      <c r="P79" s="225">
        <v>2.3970025247290998</v>
      </c>
      <c r="Q79" s="223">
        <v>3.4452624083471499</v>
      </c>
      <c r="R79" s="225">
        <v>5.3688755332485298</v>
      </c>
      <c r="S79" s="223">
        <v>73.914181148108796</v>
      </c>
      <c r="T79" s="225">
        <v>2.6580505899782998</v>
      </c>
      <c r="U79" s="223">
        <v>71.379416635974593</v>
      </c>
      <c r="V79" s="225">
        <v>2.9166879120838098</v>
      </c>
      <c r="W79" s="223">
        <v>74.569554072180395</v>
      </c>
      <c r="X79" s="225">
        <v>1.2072173356403799</v>
      </c>
      <c r="Y79" s="223">
        <v>0.65537292407159997</v>
      </c>
      <c r="Z79" s="225">
        <v>2.96202237508877</v>
      </c>
      <c r="AA79" s="223">
        <v>1.44270503532108</v>
      </c>
      <c r="AB79" s="225">
        <v>1.55931224415255</v>
      </c>
      <c r="AC79" s="104"/>
      <c r="AD79" s="255"/>
    </row>
    <row r="80" spans="1:30" ht="13" customHeight="1" x14ac:dyDescent="0.25">
      <c r="A80" s="26" t="s">
        <v>433</v>
      </c>
      <c r="B80" s="188">
        <v>1</v>
      </c>
      <c r="C80" s="223">
        <v>25.455024849185001</v>
      </c>
      <c r="D80" s="225">
        <v>1.24840511412044</v>
      </c>
      <c r="E80" s="223">
        <v>25.856769955876999</v>
      </c>
      <c r="F80" s="225">
        <v>1.2661480674346499</v>
      </c>
      <c r="G80" s="223">
        <v>22.152309901510201</v>
      </c>
      <c r="H80" s="225">
        <v>2.9203606963484501</v>
      </c>
      <c r="I80" s="223">
        <v>-3.70446005436684</v>
      </c>
      <c r="J80" s="225">
        <v>2.8517249588998199</v>
      </c>
      <c r="K80" s="223">
        <v>17.968167309502</v>
      </c>
      <c r="L80" s="225">
        <v>3.1901863341144199</v>
      </c>
      <c r="M80" s="223">
        <v>25.103983251734899</v>
      </c>
      <c r="N80" s="225">
        <v>1.5587983233695</v>
      </c>
      <c r="O80" s="223">
        <v>27.870469855316099</v>
      </c>
      <c r="P80" s="225">
        <v>1.8067811287161</v>
      </c>
      <c r="Q80" s="223">
        <v>9.9023025458141394</v>
      </c>
      <c r="R80" s="225">
        <v>3.5876951392957901</v>
      </c>
      <c r="S80" s="223">
        <v>20.0855992177205</v>
      </c>
      <c r="T80" s="225">
        <v>2.34802622967538</v>
      </c>
      <c r="U80" s="223">
        <v>26.803210856516099</v>
      </c>
      <c r="V80" s="225">
        <v>2.6271279021280498</v>
      </c>
      <c r="W80" s="223">
        <v>26.620350988006901</v>
      </c>
      <c r="X80" s="225">
        <v>1.5212444536269301</v>
      </c>
      <c r="Y80" s="223">
        <v>6.5347517702863698</v>
      </c>
      <c r="Z80" s="225">
        <v>2.7178852480000302</v>
      </c>
      <c r="AA80" s="223">
        <v>-0.216120191153092</v>
      </c>
      <c r="AB80" s="225">
        <v>1.7712365036956299</v>
      </c>
      <c r="AC80" s="104"/>
      <c r="AD80" s="255"/>
    </row>
    <row r="81" spans="1:30" ht="13" customHeight="1" x14ac:dyDescent="0.25">
      <c r="A81" s="26" t="s">
        <v>435</v>
      </c>
      <c r="B81" s="188">
        <v>1</v>
      </c>
      <c r="C81" s="223">
        <v>31.3621317203066</v>
      </c>
      <c r="D81" s="225">
        <v>1.3287464123148001</v>
      </c>
      <c r="E81" s="223">
        <v>30.311453983092001</v>
      </c>
      <c r="F81" s="225">
        <v>1.41695627150931</v>
      </c>
      <c r="G81" s="223">
        <v>34.310929492480597</v>
      </c>
      <c r="H81" s="225">
        <v>2.3282506758307102</v>
      </c>
      <c r="I81" s="223">
        <v>3.9994755093885601</v>
      </c>
      <c r="J81" s="225">
        <v>2.3923077046990699</v>
      </c>
      <c r="K81" s="223">
        <v>27.4340635722073</v>
      </c>
      <c r="L81" s="225">
        <v>3.4551074069189398</v>
      </c>
      <c r="M81" s="223">
        <v>31.411510376932299</v>
      </c>
      <c r="N81" s="225">
        <v>1.5197637358735401</v>
      </c>
      <c r="O81" s="223">
        <v>32.382796430729599</v>
      </c>
      <c r="P81" s="225">
        <v>2.05707113073777</v>
      </c>
      <c r="Q81" s="223">
        <v>4.9487328585222699</v>
      </c>
      <c r="R81" s="225">
        <v>4.1054999292134502</v>
      </c>
      <c r="S81" s="223">
        <v>22.7813263584632</v>
      </c>
      <c r="T81" s="225">
        <v>2.54826966845379</v>
      </c>
      <c r="U81" s="223">
        <v>30.957440787837101</v>
      </c>
      <c r="V81" s="225">
        <v>2.39960293313383</v>
      </c>
      <c r="W81" s="223">
        <v>33.365623251273703</v>
      </c>
      <c r="X81" s="225">
        <v>1.5269276767386899</v>
      </c>
      <c r="Y81" s="223">
        <v>10.584296892810499</v>
      </c>
      <c r="Z81" s="225">
        <v>2.9194145941857301</v>
      </c>
      <c r="AA81" s="223">
        <v>5.7748464330760401</v>
      </c>
      <c r="AB81" s="225">
        <v>1.6755488319304901</v>
      </c>
      <c r="AC81" s="104"/>
      <c r="AD81" s="255"/>
    </row>
    <row r="82" spans="1:30" ht="13" customHeight="1" x14ac:dyDescent="0.25">
      <c r="A82" s="26" t="s">
        <v>437</v>
      </c>
      <c r="B82" s="188">
        <v>1</v>
      </c>
      <c r="C82" s="223">
        <v>29.232127006856199</v>
      </c>
      <c r="D82" s="225">
        <v>1.1665642007994701</v>
      </c>
      <c r="E82" s="223">
        <v>28.4128346264608</v>
      </c>
      <c r="F82" s="225">
        <v>1.3032128656515101</v>
      </c>
      <c r="G82" s="223">
        <v>30.488381221178798</v>
      </c>
      <c r="H82" s="225">
        <v>1.7836889346281799</v>
      </c>
      <c r="I82" s="223">
        <v>2.0755465947180398</v>
      </c>
      <c r="J82" s="225">
        <v>1.9455727064074999</v>
      </c>
      <c r="K82" s="223">
        <v>29.405104529583099</v>
      </c>
      <c r="L82" s="225">
        <v>2.9466527570893399</v>
      </c>
      <c r="M82" s="223">
        <v>28.082501991144301</v>
      </c>
      <c r="N82" s="225">
        <v>1.5213509635128499</v>
      </c>
      <c r="O82" s="223">
        <v>31.524897172968</v>
      </c>
      <c r="P82" s="225">
        <v>2.7589593183564398</v>
      </c>
      <c r="Q82" s="223">
        <v>2.11979264338486</v>
      </c>
      <c r="R82" s="225">
        <v>3.7614338172714699</v>
      </c>
      <c r="S82" s="223">
        <v>26.8079290623308</v>
      </c>
      <c r="T82" s="225">
        <v>2.7305263952676202</v>
      </c>
      <c r="U82" s="223">
        <v>25.750018808222201</v>
      </c>
      <c r="V82" s="225">
        <v>2.9079259455278801</v>
      </c>
      <c r="W82" s="223">
        <v>30.083447044576399</v>
      </c>
      <c r="X82" s="225">
        <v>1.4434475580633399</v>
      </c>
      <c r="Y82" s="223">
        <v>3.2755179822455802</v>
      </c>
      <c r="Z82" s="225">
        <v>3.0936990258939399</v>
      </c>
      <c r="AA82" s="223">
        <v>3.9578005058308698</v>
      </c>
      <c r="AB82" s="225">
        <v>1.6161507728067299</v>
      </c>
      <c r="AC82" s="104"/>
      <c r="AD82" s="255"/>
    </row>
    <row r="83" spans="1:30" ht="13" customHeight="1" x14ac:dyDescent="0.25">
      <c r="A83" s="26" t="s">
        <v>438</v>
      </c>
      <c r="B83" s="188">
        <v>1</v>
      </c>
      <c r="C83" s="223">
        <v>63.664306132280103</v>
      </c>
      <c r="D83" s="225">
        <v>1.4676926455808099</v>
      </c>
      <c r="E83" s="223">
        <v>64.282981743889295</v>
      </c>
      <c r="F83" s="225">
        <v>1.4567379325402099</v>
      </c>
      <c r="G83" s="223">
        <v>59.111294452369798</v>
      </c>
      <c r="H83" s="225">
        <v>4.1857466623258297</v>
      </c>
      <c r="I83" s="223">
        <v>-5.1716872915194596</v>
      </c>
      <c r="J83" s="225">
        <v>4.1776935067625596</v>
      </c>
      <c r="K83" s="223">
        <v>55.825793253124402</v>
      </c>
      <c r="L83" s="225">
        <v>4.2192707018756597</v>
      </c>
      <c r="M83" s="223">
        <v>64.523135160141706</v>
      </c>
      <c r="N83" s="225">
        <v>1.61773882022399</v>
      </c>
      <c r="O83" s="223">
        <v>69.335659710318595</v>
      </c>
      <c r="P83" s="225">
        <v>3.7926822959728801</v>
      </c>
      <c r="Q83" s="223">
        <v>13.5098664571942</v>
      </c>
      <c r="R83" s="225">
        <v>5.1415533146981502</v>
      </c>
      <c r="S83" s="223">
        <v>64.900076215761402</v>
      </c>
      <c r="T83" s="225">
        <v>3.3220143837171698</v>
      </c>
      <c r="U83" s="223">
        <v>58.712757527529</v>
      </c>
      <c r="V83" s="225">
        <v>2.50601935117774</v>
      </c>
      <c r="W83" s="223">
        <v>65.646850470505001</v>
      </c>
      <c r="X83" s="225">
        <v>1.7122847187010599</v>
      </c>
      <c r="Y83" s="223">
        <v>0.74677425474359904</v>
      </c>
      <c r="Z83" s="225">
        <v>3.7274826251888098</v>
      </c>
      <c r="AA83" s="223">
        <v>3.0533398031028498</v>
      </c>
      <c r="AB83" s="225">
        <v>2.33099429109126</v>
      </c>
      <c r="AC83" s="104"/>
      <c r="AD83" s="255"/>
    </row>
    <row r="84" spans="1:30" ht="13" customHeight="1" x14ac:dyDescent="0.25">
      <c r="A84" s="62" t="s">
        <v>449</v>
      </c>
      <c r="B84" s="189">
        <v>1</v>
      </c>
      <c r="C84" s="247">
        <v>38.550294704397899</v>
      </c>
      <c r="D84" s="250">
        <v>0.393723752612547</v>
      </c>
      <c r="E84" s="247">
        <v>38.547687562455501</v>
      </c>
      <c r="F84" s="250">
        <v>0.418946030805326</v>
      </c>
      <c r="G84" s="247">
        <v>38.6501551530706</v>
      </c>
      <c r="H84" s="250">
        <v>0.84757658422521698</v>
      </c>
      <c r="I84" s="247">
        <v>0.10246759061510601</v>
      </c>
      <c r="J84" s="250">
        <v>0.87830974087979297</v>
      </c>
      <c r="K84" s="247">
        <v>33.311664501892402</v>
      </c>
      <c r="L84" s="250">
        <v>0.95674865128444497</v>
      </c>
      <c r="M84" s="247">
        <v>38.830828760726199</v>
      </c>
      <c r="N84" s="250">
        <v>0.48088937899941397</v>
      </c>
      <c r="O84" s="247">
        <v>40.464006922820801</v>
      </c>
      <c r="P84" s="250">
        <v>0.729817861424777</v>
      </c>
      <c r="Q84" s="247">
        <v>7.1523424209284201</v>
      </c>
      <c r="R84" s="250">
        <v>1.1579673968259601</v>
      </c>
      <c r="S84" s="247">
        <v>33.866697914254999</v>
      </c>
      <c r="T84" s="250">
        <v>0.791059995257407</v>
      </c>
      <c r="U84" s="247">
        <v>37.612876055897303</v>
      </c>
      <c r="V84" s="250">
        <v>0.81191081649590802</v>
      </c>
      <c r="W84" s="247">
        <v>40.032832179526501</v>
      </c>
      <c r="X84" s="250">
        <v>0.46169789326996802</v>
      </c>
      <c r="Y84" s="247">
        <v>6.1661342652714604</v>
      </c>
      <c r="Z84" s="250">
        <v>0.87746448086046902</v>
      </c>
      <c r="AA84" s="247">
        <v>-3.4272809874357799</v>
      </c>
      <c r="AB84" s="250">
        <v>0.57191389197585596</v>
      </c>
      <c r="AC84" s="104"/>
      <c r="AD84" s="255"/>
    </row>
    <row r="85" spans="1:30" ht="13" customHeight="1" x14ac:dyDescent="0.25">
      <c r="A85" s="26" t="s">
        <v>121</v>
      </c>
      <c r="B85" s="188">
        <v>1</v>
      </c>
      <c r="C85" s="223">
        <v>39.085155630578903</v>
      </c>
      <c r="D85" s="225">
        <v>1.8937388455742701</v>
      </c>
      <c r="E85" s="223">
        <v>38.746885281639898</v>
      </c>
      <c r="F85" s="225">
        <v>1.95471939064028</v>
      </c>
      <c r="G85" s="223">
        <v>41.6567867048172</v>
      </c>
      <c r="H85" s="225">
        <v>3.9989572598690799</v>
      </c>
      <c r="I85" s="223">
        <v>2.90990142317728</v>
      </c>
      <c r="J85" s="225">
        <v>3.9861693106498799</v>
      </c>
      <c r="K85" s="223">
        <v>33.0303543830289</v>
      </c>
      <c r="L85" s="225">
        <v>3.2688995927548299</v>
      </c>
      <c r="M85" s="223">
        <v>41.012966822802703</v>
      </c>
      <c r="N85" s="225">
        <v>2.1622741560741598</v>
      </c>
      <c r="O85" s="223">
        <v>39.734506300543202</v>
      </c>
      <c r="P85" s="225">
        <v>3.2541742395997999</v>
      </c>
      <c r="Q85" s="223">
        <v>6.7041519175142001</v>
      </c>
      <c r="R85" s="225">
        <v>4.2676655488236896</v>
      </c>
      <c r="S85" s="223">
        <v>24.533344802127999</v>
      </c>
      <c r="T85" s="225">
        <v>3.1372001383329202</v>
      </c>
      <c r="U85" s="223">
        <v>40.540645181994499</v>
      </c>
      <c r="V85" s="225">
        <v>3.4485678595796001</v>
      </c>
      <c r="W85" s="223">
        <v>43.0791770219762</v>
      </c>
      <c r="X85" s="225">
        <v>2.2621599503163998</v>
      </c>
      <c r="Y85" s="223">
        <v>18.545832219848201</v>
      </c>
      <c r="Z85" s="225">
        <v>3.4465215352691301</v>
      </c>
      <c r="AA85" s="223">
        <v>-6.8424979037864304</v>
      </c>
      <c r="AB85" s="225">
        <v>2.5023206447894899</v>
      </c>
      <c r="AC85" s="104"/>
      <c r="AD85" s="255"/>
    </row>
    <row r="86" spans="1:30" ht="13" customHeight="1" x14ac:dyDescent="0.25">
      <c r="A86" s="26" t="s">
        <v>446</v>
      </c>
      <c r="B86" s="188">
        <v>1</v>
      </c>
      <c r="C86" s="223">
        <v>42.196868226555502</v>
      </c>
      <c r="D86" s="225">
        <v>2.3862979688251702</v>
      </c>
      <c r="E86" s="223">
        <v>41.941269973767902</v>
      </c>
      <c r="F86" s="225">
        <v>2.4677137031274499</v>
      </c>
      <c r="G86" s="223">
        <v>43.687463804273001</v>
      </c>
      <c r="H86" s="225">
        <v>4.5974479450667696</v>
      </c>
      <c r="I86" s="223">
        <v>1.7461938305050499</v>
      </c>
      <c r="J86" s="225">
        <v>4.5445142746758904</v>
      </c>
      <c r="K86" s="223">
        <v>36.499204775188097</v>
      </c>
      <c r="L86" s="225">
        <v>4.0920189520671304</v>
      </c>
      <c r="M86" s="223">
        <v>42.724566810967303</v>
      </c>
      <c r="N86" s="225">
        <v>2.64381082760762</v>
      </c>
      <c r="O86" s="223">
        <v>45.603840557934298</v>
      </c>
      <c r="P86" s="225">
        <v>4.5020512327321303</v>
      </c>
      <c r="Q86" s="223">
        <v>9.1046357827461897</v>
      </c>
      <c r="R86" s="225">
        <v>5.7878173508517801</v>
      </c>
      <c r="S86" s="223">
        <v>35.919215801084398</v>
      </c>
      <c r="T86" s="225">
        <v>4.09894143768833</v>
      </c>
      <c r="U86" s="223">
        <v>43.968904512451303</v>
      </c>
      <c r="V86" s="225">
        <v>5.3321841862056898</v>
      </c>
      <c r="W86" s="223">
        <v>44.281209648908799</v>
      </c>
      <c r="X86" s="225">
        <v>2.9959401848455798</v>
      </c>
      <c r="Y86" s="223">
        <v>8.3619938478243707</v>
      </c>
      <c r="Z86" s="225">
        <v>4.7997014056241696</v>
      </c>
      <c r="AA86" s="223">
        <v>-11.600258500440001</v>
      </c>
      <c r="AB86" s="225">
        <v>3.1781810845225702</v>
      </c>
      <c r="AC86" s="104"/>
      <c r="AD86" s="255"/>
    </row>
    <row r="87" spans="1:30" ht="13" customHeight="1" x14ac:dyDescent="0.25">
      <c r="A87" s="27" t="s">
        <v>447</v>
      </c>
      <c r="B87" s="203">
        <v>1</v>
      </c>
      <c r="C87" s="233">
        <v>33.698005310334899</v>
      </c>
      <c r="D87" s="234">
        <v>2.3705929408087698</v>
      </c>
      <c r="E87" s="233">
        <v>33.072913079477402</v>
      </c>
      <c r="F87" s="234">
        <v>2.44110894086635</v>
      </c>
      <c r="G87" s="233">
        <v>38.760321396563697</v>
      </c>
      <c r="H87" s="234">
        <v>6.3678912960048004</v>
      </c>
      <c r="I87" s="233">
        <v>5.6874083170862901</v>
      </c>
      <c r="J87" s="234">
        <v>6.5290174163264503</v>
      </c>
      <c r="K87" s="233">
        <v>29.235111919073901</v>
      </c>
      <c r="L87" s="234">
        <v>4.8719231770752502</v>
      </c>
      <c r="M87" s="233">
        <v>33.585019880286097</v>
      </c>
      <c r="N87" s="234">
        <v>3.0687420181759402</v>
      </c>
      <c r="O87" s="233">
        <v>35.742099282892298</v>
      </c>
      <c r="P87" s="234">
        <v>3.3292120123262299</v>
      </c>
      <c r="Q87" s="233">
        <v>6.5069873638183404</v>
      </c>
      <c r="R87" s="234">
        <v>5.5391384010723499</v>
      </c>
      <c r="S87" s="233">
        <v>30.4564183661433</v>
      </c>
      <c r="T87" s="234">
        <v>4.4319959003355001</v>
      </c>
      <c r="U87" s="233">
        <v>30.897002542543099</v>
      </c>
      <c r="V87" s="234">
        <v>4.6773826662855802</v>
      </c>
      <c r="W87" s="233">
        <v>34.896284666708503</v>
      </c>
      <c r="X87" s="234">
        <v>2.9669118115518698</v>
      </c>
      <c r="Y87" s="233">
        <v>4.4398663005651597</v>
      </c>
      <c r="Z87" s="234">
        <v>4.8942877672208898</v>
      </c>
      <c r="AA87" s="233">
        <v>-8.90544891209559</v>
      </c>
      <c r="AB87" s="234">
        <v>3.6922107845669001</v>
      </c>
      <c r="AC87" s="251"/>
      <c r="AD87" s="256"/>
    </row>
    <row r="88" spans="1:30" ht="13" customHeight="1" x14ac:dyDescent="0.25">
      <c r="A88" s="26"/>
      <c r="B88" s="96"/>
      <c r="C88" s="223" t="s">
        <v>2430</v>
      </c>
      <c r="D88" s="225" t="s">
        <v>2431</v>
      </c>
      <c r="E88" s="223" t="s">
        <v>2466</v>
      </c>
      <c r="F88" s="225" t="s">
        <v>2467</v>
      </c>
      <c r="G88" s="223" t="s">
        <v>2468</v>
      </c>
      <c r="H88" s="225" t="s">
        <v>2469</v>
      </c>
      <c r="I88" s="223" t="s">
        <v>2470</v>
      </c>
      <c r="J88" s="225" t="s">
        <v>2471</v>
      </c>
      <c r="K88" s="223" t="s">
        <v>2472</v>
      </c>
      <c r="L88" s="225" t="s">
        <v>2473</v>
      </c>
      <c r="M88" s="223" t="s">
        <v>2474</v>
      </c>
      <c r="N88" s="225" t="s">
        <v>2475</v>
      </c>
      <c r="O88" s="223" t="s">
        <v>2476</v>
      </c>
      <c r="P88" s="225" t="s">
        <v>2477</v>
      </c>
      <c r="Q88" s="223" t="s">
        <v>2478</v>
      </c>
      <c r="R88" s="225" t="s">
        <v>2479</v>
      </c>
      <c r="S88" s="223" t="s">
        <v>2480</v>
      </c>
      <c r="T88" s="225" t="s">
        <v>2481</v>
      </c>
      <c r="U88" s="223" t="s">
        <v>2482</v>
      </c>
      <c r="V88" s="225" t="s">
        <v>2483</v>
      </c>
      <c r="W88" s="223" t="s">
        <v>2484</v>
      </c>
      <c r="X88" s="225" t="s">
        <v>2485</v>
      </c>
      <c r="Y88" s="223" t="s">
        <v>2486</v>
      </c>
      <c r="Z88" s="225" t="s">
        <v>2487</v>
      </c>
      <c r="AA88" s="104" t="s">
        <v>2442</v>
      </c>
      <c r="AB88" s="104" t="s">
        <v>2443</v>
      </c>
      <c r="AC88" s="223" t="s">
        <v>2454</v>
      </c>
      <c r="AD88" s="239" t="s">
        <v>2455</v>
      </c>
    </row>
    <row r="89" spans="1:30" ht="13" customHeight="1" x14ac:dyDescent="0.25">
      <c r="A89" s="26" t="s">
        <v>404</v>
      </c>
      <c r="B89" s="96">
        <v>3</v>
      </c>
      <c r="C89" s="223">
        <v>17.3773143504459</v>
      </c>
      <c r="D89" s="225">
        <v>1.06450152315211</v>
      </c>
      <c r="E89" s="223">
        <v>17.122405344435801</v>
      </c>
      <c r="F89" s="225">
        <v>1.3000736880769299</v>
      </c>
      <c r="G89" s="223">
        <v>18.021060152319201</v>
      </c>
      <c r="H89" s="225">
        <v>1.6517941722477001</v>
      </c>
      <c r="I89" s="223">
        <v>0.89865480788339602</v>
      </c>
      <c r="J89" s="225">
        <v>2.0185734840646301</v>
      </c>
      <c r="K89" s="223">
        <v>16.416549264305502</v>
      </c>
      <c r="L89" s="225">
        <v>2.99916157676379</v>
      </c>
      <c r="M89" s="223">
        <v>16.792300801257401</v>
      </c>
      <c r="N89" s="225">
        <v>1.22958858731458</v>
      </c>
      <c r="O89" s="223">
        <v>18.119603456141199</v>
      </c>
      <c r="P89" s="225">
        <v>1.49174985393337</v>
      </c>
      <c r="Q89" s="223">
        <v>1.7030541918356901</v>
      </c>
      <c r="R89" s="225">
        <v>3.0403897805737099</v>
      </c>
      <c r="S89" s="223">
        <v>14.2476062863556</v>
      </c>
      <c r="T89" s="225">
        <v>1.92679965343141</v>
      </c>
      <c r="U89" s="223">
        <v>13.119747498452201</v>
      </c>
      <c r="V89" s="225">
        <v>2.0511511384389798</v>
      </c>
      <c r="W89" s="223">
        <v>18.914181875410002</v>
      </c>
      <c r="X89" s="225">
        <v>1.22397828033346</v>
      </c>
      <c r="Y89" s="223">
        <v>4.6665755890544203</v>
      </c>
      <c r="Z89" s="225">
        <v>2.0101713319951302</v>
      </c>
      <c r="AA89" s="104"/>
      <c r="AB89" s="104"/>
      <c r="AC89" s="223">
        <v>1.4741229078357501</v>
      </c>
      <c r="AD89" s="239">
        <v>1.5298802042233799</v>
      </c>
    </row>
    <row r="90" spans="1:30" ht="13" customHeight="1" x14ac:dyDescent="0.25">
      <c r="A90" s="26" t="s">
        <v>407</v>
      </c>
      <c r="B90" s="96">
        <v>3</v>
      </c>
      <c r="C90" s="223">
        <v>35.227605210370399</v>
      </c>
      <c r="D90" s="225">
        <v>1.88717193732637</v>
      </c>
      <c r="E90" s="223">
        <v>34.373473091114299</v>
      </c>
      <c r="F90" s="225">
        <v>2.5077036186494199</v>
      </c>
      <c r="G90" s="223">
        <v>36.256199141884103</v>
      </c>
      <c r="H90" s="225">
        <v>2.3889043795559002</v>
      </c>
      <c r="I90" s="223">
        <v>1.88272605076979</v>
      </c>
      <c r="J90" s="225">
        <v>3.1713592992644002</v>
      </c>
      <c r="K90" s="223">
        <v>27.5797908852118</v>
      </c>
      <c r="L90" s="225">
        <v>6.7662262340638302</v>
      </c>
      <c r="M90" s="223">
        <v>33.564457335489898</v>
      </c>
      <c r="N90" s="225">
        <v>2.2260140591134401</v>
      </c>
      <c r="O90" s="223">
        <v>38.169045967525598</v>
      </c>
      <c r="P90" s="225">
        <v>2.2319472945702801</v>
      </c>
      <c r="Q90" s="223">
        <v>10.5892550823137</v>
      </c>
      <c r="R90" s="225">
        <v>6.7952426585622101</v>
      </c>
      <c r="S90" s="223">
        <v>28.236935305854999</v>
      </c>
      <c r="T90" s="225">
        <v>3.94297299307267</v>
      </c>
      <c r="U90" s="223">
        <v>29.239431526844701</v>
      </c>
      <c r="V90" s="225">
        <v>3.2602431714418798</v>
      </c>
      <c r="W90" s="223">
        <v>38.5377160963303</v>
      </c>
      <c r="X90" s="225">
        <v>2.2679032402892898</v>
      </c>
      <c r="Y90" s="223">
        <v>10.300780790475301</v>
      </c>
      <c r="Z90" s="225">
        <v>4.0305133444315997</v>
      </c>
      <c r="AA90" s="104"/>
      <c r="AB90" s="104"/>
      <c r="AC90" s="223">
        <v>-7.9689908551679798</v>
      </c>
      <c r="AD90" s="239">
        <v>2.5030463656197899</v>
      </c>
    </row>
    <row r="91" spans="1:30" ht="13" customHeight="1" x14ac:dyDescent="0.25">
      <c r="A91" s="26" t="s">
        <v>124</v>
      </c>
      <c r="B91" s="96">
        <v>3</v>
      </c>
      <c r="C91" s="223">
        <v>44.956764442807298</v>
      </c>
      <c r="D91" s="225">
        <v>2.0488701404201302</v>
      </c>
      <c r="E91" s="223">
        <v>43.665163231551098</v>
      </c>
      <c r="F91" s="225">
        <v>2.4648083319174301</v>
      </c>
      <c r="G91" s="223">
        <v>47.070031707332099</v>
      </c>
      <c r="H91" s="225">
        <v>2.4346034699249799</v>
      </c>
      <c r="I91" s="223">
        <v>3.4048684757809902</v>
      </c>
      <c r="J91" s="225">
        <v>2.7912052824714801</v>
      </c>
      <c r="K91" s="223">
        <v>37.274897780658897</v>
      </c>
      <c r="L91" s="225">
        <v>4.0751943152002896</v>
      </c>
      <c r="M91" s="223">
        <v>44.2000577587701</v>
      </c>
      <c r="N91" s="225">
        <v>2.2325594297013001</v>
      </c>
      <c r="O91" s="223">
        <v>50.728736652663898</v>
      </c>
      <c r="P91" s="225">
        <v>3.1259221507271699</v>
      </c>
      <c r="Q91" s="223">
        <v>13.453838872005001</v>
      </c>
      <c r="R91" s="225">
        <v>4.4268560687693199</v>
      </c>
      <c r="S91" s="223">
        <v>29.193228328830902</v>
      </c>
      <c r="T91" s="225">
        <v>3.06521106792691</v>
      </c>
      <c r="U91" s="223">
        <v>45.963647978333199</v>
      </c>
      <c r="V91" s="225">
        <v>3.93507440504826</v>
      </c>
      <c r="W91" s="223">
        <v>51.234822113535003</v>
      </c>
      <c r="X91" s="225">
        <v>2.1527454348081201</v>
      </c>
      <c r="Y91" s="223">
        <v>22.041593784704101</v>
      </c>
      <c r="Z91" s="225">
        <v>3.0524366194266301</v>
      </c>
      <c r="AA91" s="104"/>
      <c r="AB91" s="104"/>
      <c r="AC91" s="223">
        <v>-0.970889091557957</v>
      </c>
      <c r="AD91" s="239">
        <v>2.6216846962226201</v>
      </c>
    </row>
    <row r="92" spans="1:30" ht="13" customHeight="1" x14ac:dyDescent="0.25">
      <c r="A92" s="26" t="s">
        <v>426</v>
      </c>
      <c r="B92" s="96">
        <v>3</v>
      </c>
      <c r="C92" s="223">
        <v>26.4236347854645</v>
      </c>
      <c r="D92" s="225">
        <v>1.2267094075175899</v>
      </c>
      <c r="E92" s="223">
        <v>26.2308615638239</v>
      </c>
      <c r="F92" s="225">
        <v>1.3714497157660499</v>
      </c>
      <c r="G92" s="223">
        <v>26.5920202897839</v>
      </c>
      <c r="H92" s="225">
        <v>1.9148132086015499</v>
      </c>
      <c r="I92" s="223">
        <v>0.36115872596000997</v>
      </c>
      <c r="J92" s="225">
        <v>2.0738757874717799</v>
      </c>
      <c r="K92" s="223">
        <v>25.9119255793847</v>
      </c>
      <c r="L92" s="225">
        <v>5.9332462984968197</v>
      </c>
      <c r="M92" s="223">
        <v>20.132651982537102</v>
      </c>
      <c r="N92" s="225">
        <v>1.50587582574634</v>
      </c>
      <c r="O92" s="223">
        <v>29.526476713170901</v>
      </c>
      <c r="P92" s="225">
        <v>1.55025196289192</v>
      </c>
      <c r="Q92" s="223">
        <v>3.6145511337862</v>
      </c>
      <c r="R92" s="225">
        <v>5.8705518495889804</v>
      </c>
      <c r="S92" s="223">
        <v>17.891972693397399</v>
      </c>
      <c r="T92" s="225">
        <v>2.9708534109997</v>
      </c>
      <c r="U92" s="223">
        <v>11.586284277580701</v>
      </c>
      <c r="V92" s="225">
        <v>2.94024239931275</v>
      </c>
      <c r="W92" s="223">
        <v>27.719454035278901</v>
      </c>
      <c r="X92" s="225">
        <v>1.29823942687878</v>
      </c>
      <c r="Y92" s="223">
        <v>9.8274813418814997</v>
      </c>
      <c r="Z92" s="225">
        <v>3.09301051575064</v>
      </c>
      <c r="AA92" s="104"/>
      <c r="AB92" s="104"/>
      <c r="AC92" s="223">
        <v>2.14906466066684</v>
      </c>
      <c r="AD92" s="239">
        <v>1.79074091222198</v>
      </c>
    </row>
    <row r="93" spans="1:30" ht="13" customHeight="1" x14ac:dyDescent="0.25">
      <c r="A93" s="26" t="s">
        <v>428</v>
      </c>
      <c r="B93" s="96">
        <v>3</v>
      </c>
      <c r="C93" s="223">
        <v>71.129076232053393</v>
      </c>
      <c r="D93" s="225">
        <v>1.01539952670644</v>
      </c>
      <c r="E93" s="223">
        <v>72.432534290545306</v>
      </c>
      <c r="F93" s="225">
        <v>1.3797550668088701</v>
      </c>
      <c r="G93" s="223">
        <v>69.284449874479904</v>
      </c>
      <c r="H93" s="225">
        <v>1.5781735519405899</v>
      </c>
      <c r="I93" s="223">
        <v>-3.1480844160654202</v>
      </c>
      <c r="J93" s="225">
        <v>2.1008143497650398</v>
      </c>
      <c r="K93" s="223">
        <v>74.023565285149502</v>
      </c>
      <c r="L93" s="225">
        <v>3.55823299803729</v>
      </c>
      <c r="M93" s="223">
        <v>71.222310783099999</v>
      </c>
      <c r="N93" s="225">
        <v>1.2055231636555801</v>
      </c>
      <c r="O93" s="223">
        <v>67.913580593548204</v>
      </c>
      <c r="P93" s="225">
        <v>2.7975956904592998</v>
      </c>
      <c r="Q93" s="223">
        <v>-6.1099846916013298</v>
      </c>
      <c r="R93" s="225">
        <v>4.7791447636040001</v>
      </c>
      <c r="S93" s="223">
        <v>70.361968707843403</v>
      </c>
      <c r="T93" s="225">
        <v>2.2260854917802702</v>
      </c>
      <c r="U93" s="223">
        <v>73.412509316100895</v>
      </c>
      <c r="V93" s="225">
        <v>2.6663206630707901</v>
      </c>
      <c r="W93" s="223">
        <v>69.927026616409293</v>
      </c>
      <c r="X93" s="225">
        <v>1.4460322222848501</v>
      </c>
      <c r="Y93" s="223">
        <v>-0.43494209143408102</v>
      </c>
      <c r="Z93" s="225">
        <v>2.74815668595966</v>
      </c>
      <c r="AA93" s="104"/>
      <c r="AB93" s="104"/>
      <c r="AC93" s="223">
        <v>-1.9871064942813199</v>
      </c>
      <c r="AD93" s="239">
        <v>1.59001718040788</v>
      </c>
    </row>
    <row r="94" spans="1:30" ht="13" customHeight="1" x14ac:dyDescent="0.25">
      <c r="A94" s="26" t="s">
        <v>433</v>
      </c>
      <c r="B94" s="96">
        <v>3</v>
      </c>
      <c r="C94" s="223">
        <v>24.051716318776201</v>
      </c>
      <c r="D94" s="225">
        <v>1.1880964886465899</v>
      </c>
      <c r="E94" s="223">
        <v>23.961486717255699</v>
      </c>
      <c r="F94" s="225">
        <v>1.46560812395624</v>
      </c>
      <c r="G94" s="223">
        <v>24.369129544830798</v>
      </c>
      <c r="H94" s="225">
        <v>2.1775719341919699</v>
      </c>
      <c r="I94" s="223">
        <v>0.40764282757511999</v>
      </c>
      <c r="J94" s="225">
        <v>2.6852706646834901</v>
      </c>
      <c r="K94" s="223">
        <v>16.9085495407076</v>
      </c>
      <c r="L94" s="225">
        <v>3.5127592561332599</v>
      </c>
      <c r="M94" s="223">
        <v>24.550133697116198</v>
      </c>
      <c r="N94" s="225">
        <v>1.68062829607955</v>
      </c>
      <c r="O94" s="223">
        <v>24.696554411750501</v>
      </c>
      <c r="P94" s="225">
        <v>1.8267718188527</v>
      </c>
      <c r="Q94" s="223">
        <v>7.7880048710429799</v>
      </c>
      <c r="R94" s="225">
        <v>4.0014291869417002</v>
      </c>
      <c r="S94" s="223">
        <v>18.251132969662901</v>
      </c>
      <c r="T94" s="225">
        <v>2.3290712021797799</v>
      </c>
      <c r="U94" s="223">
        <v>26.1136146479849</v>
      </c>
      <c r="V94" s="225">
        <v>3.2129951296382302</v>
      </c>
      <c r="W94" s="223">
        <v>25.144660915273299</v>
      </c>
      <c r="X94" s="225">
        <v>1.51449546960883</v>
      </c>
      <c r="Y94" s="223">
        <v>6.8935279456104102</v>
      </c>
      <c r="Z94" s="225">
        <v>2.7246399251534901</v>
      </c>
      <c r="AA94" s="104"/>
      <c r="AB94" s="104"/>
      <c r="AC94" s="223">
        <v>-1.6194287215618799</v>
      </c>
      <c r="AD94" s="239">
        <v>1.7292590000911401</v>
      </c>
    </row>
    <row r="95" spans="1:30" ht="13" customHeight="1" x14ac:dyDescent="0.25">
      <c r="A95" s="26" t="s">
        <v>437</v>
      </c>
      <c r="B95" s="96">
        <v>3</v>
      </c>
      <c r="C95" s="223">
        <v>30.246923338695598</v>
      </c>
      <c r="D95" s="225">
        <v>1.07442727568551</v>
      </c>
      <c r="E95" s="223">
        <v>29.523945317242902</v>
      </c>
      <c r="F95" s="225">
        <v>1.4504432634041</v>
      </c>
      <c r="G95" s="223">
        <v>30.918241963955399</v>
      </c>
      <c r="H95" s="225">
        <v>1.3275205327884501</v>
      </c>
      <c r="I95" s="223">
        <v>1.39429664671245</v>
      </c>
      <c r="J95" s="225">
        <v>1.82646729323539</v>
      </c>
      <c r="K95" s="223">
        <v>34.0027445401468</v>
      </c>
      <c r="L95" s="225">
        <v>2.7040474972465001</v>
      </c>
      <c r="M95" s="223">
        <v>30.632718598165301</v>
      </c>
      <c r="N95" s="225">
        <v>1.2933400908916399</v>
      </c>
      <c r="O95" s="223">
        <v>26.793996371537101</v>
      </c>
      <c r="P95" s="225">
        <v>2.2351681635601302</v>
      </c>
      <c r="Q95" s="223">
        <v>-7.2087481686096799</v>
      </c>
      <c r="R95" s="225">
        <v>3.6314648972747299</v>
      </c>
      <c r="S95" s="223">
        <v>30.323663841996598</v>
      </c>
      <c r="T95" s="225">
        <v>2.3627185415087801</v>
      </c>
      <c r="U95" s="223">
        <v>32.330022911775501</v>
      </c>
      <c r="V95" s="225">
        <v>2.3938290798317201</v>
      </c>
      <c r="W95" s="223">
        <v>29.225891246627299</v>
      </c>
      <c r="X95" s="225">
        <v>1.2525342939717199</v>
      </c>
      <c r="Y95" s="223">
        <v>-1.0977725953692901</v>
      </c>
      <c r="Z95" s="225">
        <v>2.5253991284158301</v>
      </c>
      <c r="AA95" s="104"/>
      <c r="AB95" s="104"/>
      <c r="AC95" s="223">
        <v>4.9725968376702996</v>
      </c>
      <c r="AD95" s="239">
        <v>1.5509562394193701</v>
      </c>
    </row>
    <row r="96" spans="1:30" ht="13" customHeight="1" x14ac:dyDescent="0.25">
      <c r="A96" s="26" t="s">
        <v>438</v>
      </c>
      <c r="B96" s="96">
        <v>3</v>
      </c>
      <c r="C96" s="223">
        <v>61.650699448760598</v>
      </c>
      <c r="D96" s="225">
        <v>1.7722246670197399</v>
      </c>
      <c r="E96" s="223">
        <v>57.978121153263899</v>
      </c>
      <c r="F96" s="225">
        <v>1.7699610291924099</v>
      </c>
      <c r="G96" s="223">
        <v>68.014459589438204</v>
      </c>
      <c r="H96" s="225">
        <v>2.3862070451416799</v>
      </c>
      <c r="I96" s="223">
        <v>10.036338436174301</v>
      </c>
      <c r="J96" s="225">
        <v>2.3746997627408</v>
      </c>
      <c r="K96" s="223">
        <v>60.755274364548001</v>
      </c>
      <c r="L96" s="225">
        <v>5.09927787453642</v>
      </c>
      <c r="M96" s="223">
        <v>61.882999485793299</v>
      </c>
      <c r="N96" s="225">
        <v>1.69002080924773</v>
      </c>
      <c r="O96" s="223">
        <v>61.580911058733001</v>
      </c>
      <c r="P96" s="225">
        <v>5.5098808217719801</v>
      </c>
      <c r="Q96" s="223">
        <v>0.825636694184951</v>
      </c>
      <c r="R96" s="225">
        <v>7.4209148552642503</v>
      </c>
      <c r="S96" s="223">
        <v>65.878626418376399</v>
      </c>
      <c r="T96" s="225">
        <v>3.4064996553877398</v>
      </c>
      <c r="U96" s="223">
        <v>59.930739577060798</v>
      </c>
      <c r="V96" s="225">
        <v>3.0193528920035599</v>
      </c>
      <c r="W96" s="223">
        <v>60.766119657437102</v>
      </c>
      <c r="X96" s="225">
        <v>2.8601971303266298</v>
      </c>
      <c r="Y96" s="223">
        <v>-5.1125067609393096</v>
      </c>
      <c r="Z96" s="225">
        <v>4.5431090607440998</v>
      </c>
      <c r="AA96" s="104"/>
      <c r="AB96" s="104"/>
      <c r="AC96" s="223">
        <v>1.0397331195832999</v>
      </c>
      <c r="AD96" s="239">
        <v>2.5338099679339199</v>
      </c>
    </row>
    <row r="97" spans="1:30" ht="13" customHeight="1" x14ac:dyDescent="0.25">
      <c r="A97" s="63" t="s">
        <v>450</v>
      </c>
      <c r="B97" s="207">
        <v>3</v>
      </c>
      <c r="C97" s="253">
        <v>38.882966765921701</v>
      </c>
      <c r="D97" s="254">
        <v>0.51743130496537504</v>
      </c>
      <c r="E97" s="253">
        <v>38.160998838654102</v>
      </c>
      <c r="F97" s="254">
        <v>0.62778383013167804</v>
      </c>
      <c r="G97" s="253">
        <v>40.065699033003</v>
      </c>
      <c r="H97" s="254">
        <v>0.714993858339255</v>
      </c>
      <c r="I97" s="253">
        <v>1.90470019434883</v>
      </c>
      <c r="J97" s="254">
        <v>0.85534375068563695</v>
      </c>
      <c r="K97" s="253">
        <v>36.609162155014097</v>
      </c>
      <c r="L97" s="254">
        <v>1.6051791923348799</v>
      </c>
      <c r="M97" s="253">
        <v>37.872203805278701</v>
      </c>
      <c r="N97" s="254">
        <v>0.59326568127757595</v>
      </c>
      <c r="O97" s="253">
        <v>39.691113153133799</v>
      </c>
      <c r="P97" s="254">
        <v>1.0147350108853901</v>
      </c>
      <c r="Q97" s="253">
        <v>3.08195099811969</v>
      </c>
      <c r="R97" s="254">
        <v>1.8396199559865201</v>
      </c>
      <c r="S97" s="253">
        <v>34.298141819039799</v>
      </c>
      <c r="T97" s="254">
        <v>1.008152625933</v>
      </c>
      <c r="U97" s="253">
        <v>36.461999716766599</v>
      </c>
      <c r="V97" s="254">
        <v>1.0550900109775201</v>
      </c>
      <c r="W97" s="253">
        <v>40.1837340695376</v>
      </c>
      <c r="X97" s="254">
        <v>0.65066698894154096</v>
      </c>
      <c r="Y97" s="253">
        <v>5.8855922504978802</v>
      </c>
      <c r="Z97" s="254">
        <v>1.12613427927774</v>
      </c>
      <c r="AA97" s="251"/>
      <c r="AB97" s="251"/>
      <c r="AC97" s="253">
        <v>-0.363862204601619</v>
      </c>
      <c r="AD97" s="258">
        <v>0.71839564898126995</v>
      </c>
    </row>
    <row r="99" spans="1:30" x14ac:dyDescent="0.25">
      <c r="A99" s="178" t="s">
        <v>714</v>
      </c>
    </row>
    <row r="100" spans="1:30" x14ac:dyDescent="0.25">
      <c r="A100" s="178" t="s">
        <v>459</v>
      </c>
    </row>
    <row r="101" spans="1:30" x14ac:dyDescent="0.25">
      <c r="A101" s="178" t="s">
        <v>460</v>
      </c>
    </row>
    <row r="102" spans="1:30" x14ac:dyDescent="0.25">
      <c r="A102" s="178" t="s">
        <v>461</v>
      </c>
    </row>
    <row r="103" spans="1:30" x14ac:dyDescent="0.25">
      <c r="A103" s="178" t="s">
        <v>462</v>
      </c>
    </row>
    <row r="104" spans="1:30" x14ac:dyDescent="0.25">
      <c r="A104" s="181" t="str">
        <f>HYPERLINK("https://oecdcode.org/disclaimers/cyprus.html", "Information on data for Cyprus: https://oecdcode.org/disclaimers/cyprus.html")</f>
        <v>Information on data for Cyprus: https://oecdcode.org/disclaimers/cyprus.html</v>
      </c>
    </row>
    <row r="105" spans="1:30" x14ac:dyDescent="0.25">
      <c r="A105" s="178" t="s">
        <v>463</v>
      </c>
    </row>
  </sheetData>
  <mergeCells count="21">
    <mergeCell ref="Y9:Z9"/>
    <mergeCell ref="AA8:AB8"/>
    <mergeCell ref="AA9:AB9"/>
    <mergeCell ref="AC8:AD8"/>
    <mergeCell ref="AC9:AD9"/>
    <mergeCell ref="B7:B10"/>
    <mergeCell ref="C7:AD7"/>
    <mergeCell ref="C8:D9"/>
    <mergeCell ref="E8:J8"/>
    <mergeCell ref="E9:F9"/>
    <mergeCell ref="G9:H9"/>
    <mergeCell ref="I9:J9"/>
    <mergeCell ref="K8:R8"/>
    <mergeCell ref="K9:L9"/>
    <mergeCell ref="M9:N9"/>
    <mergeCell ref="O9:P9"/>
    <mergeCell ref="Q9:R9"/>
    <mergeCell ref="S8:Z8"/>
    <mergeCell ref="S9:T9"/>
    <mergeCell ref="U9:V9"/>
    <mergeCell ref="W9:X9"/>
  </mergeCells>
  <conditionalFormatting sqref="I1:I200">
    <cfRule type="expression" dxfId="144" priority="5">
      <formula>ABS(I1/J1)&gt;1.95996398454005</formula>
    </cfRule>
  </conditionalFormatting>
  <conditionalFormatting sqref="Q1:Q200">
    <cfRule type="expression" dxfId="143" priority="4">
      <formula>ABS(Q1/R1)&gt;1.95996398454005</formula>
    </cfRule>
  </conditionalFormatting>
  <conditionalFormatting sqref="Y1:Y200">
    <cfRule type="expression" dxfId="142" priority="3">
      <formula>ABS(Y1/Z1)&gt;1.95996398454005</formula>
    </cfRule>
  </conditionalFormatting>
  <conditionalFormatting sqref="AA1:AA200">
    <cfRule type="expression" dxfId="141" priority="2">
      <formula>ABS(AA1/AB1)&gt;1.95996398454005</formula>
    </cfRule>
  </conditionalFormatting>
  <conditionalFormatting sqref="AC1:AC200">
    <cfRule type="expression" dxfId="140" priority="1">
      <formula>ABS(AC1/AD1)&gt;1.95996398454005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T111"/>
  <sheetViews>
    <sheetView showGridLines="0" zoomScale="80" workbookViewId="0"/>
  </sheetViews>
  <sheetFormatPr defaultColWidth="10.90625" defaultRowHeight="12.5" x14ac:dyDescent="0.25"/>
  <cols>
    <col min="1" max="1" width="30.7265625" customWidth="1"/>
    <col min="2" max="2" width="8.7265625" customWidth="1"/>
  </cols>
  <sheetData>
    <row r="1" spans="1:46" x14ac:dyDescent="0.25">
      <c r="A1" s="41" t="s">
        <v>350</v>
      </c>
    </row>
    <row r="2" spans="1:46" ht="13" x14ac:dyDescent="0.3">
      <c r="A2" s="42" t="s">
        <v>351</v>
      </c>
    </row>
    <row r="3" spans="1:46" ht="13" x14ac:dyDescent="0.3">
      <c r="A3" s="43" t="s">
        <v>538</v>
      </c>
    </row>
    <row r="4" spans="1:46" x14ac:dyDescent="0.25">
      <c r="A4" s="160" t="str">
        <f>HYPERLINK("#'TOC'!A1", "Back to TOC")</f>
        <v>Back to TOC</v>
      </c>
    </row>
    <row r="7" spans="1:46" ht="16" customHeight="1" x14ac:dyDescent="0.25">
      <c r="B7" s="658" t="s">
        <v>388</v>
      </c>
      <c r="C7" s="662" t="s">
        <v>715</v>
      </c>
      <c r="D7" s="662"/>
      <c r="E7" s="662"/>
      <c r="F7" s="662"/>
      <c r="G7" s="662"/>
      <c r="H7" s="662"/>
      <c r="I7" s="662"/>
      <c r="J7" s="662"/>
      <c r="K7" s="662"/>
      <c r="L7" s="662"/>
      <c r="M7" s="662"/>
      <c r="N7" s="662"/>
      <c r="O7" s="662"/>
      <c r="P7" s="662"/>
      <c r="Q7" s="662"/>
      <c r="R7" s="662"/>
      <c r="S7" s="662"/>
      <c r="T7" s="662"/>
      <c r="U7" s="662"/>
      <c r="V7" s="662"/>
      <c r="W7" s="662"/>
      <c r="X7" s="662"/>
      <c r="Y7" s="662"/>
      <c r="Z7" s="662"/>
      <c r="AA7" s="662"/>
      <c r="AB7" s="662"/>
      <c r="AC7" s="662"/>
      <c r="AD7" s="662"/>
      <c r="AE7" s="662"/>
      <c r="AF7" s="662"/>
      <c r="AG7" s="662"/>
      <c r="AH7" s="662"/>
      <c r="AI7" s="662"/>
      <c r="AJ7" s="662"/>
      <c r="AK7" s="662"/>
      <c r="AL7" s="662"/>
      <c r="AM7" s="662"/>
      <c r="AN7" s="662"/>
      <c r="AO7" s="662"/>
      <c r="AP7" s="662"/>
      <c r="AQ7" s="662"/>
      <c r="AR7" s="662"/>
      <c r="AS7" s="662"/>
      <c r="AT7" s="663"/>
    </row>
    <row r="8" spans="1:46" ht="32" customHeight="1" x14ac:dyDescent="0.25">
      <c r="B8" s="659"/>
      <c r="C8" s="647" t="s">
        <v>510</v>
      </c>
      <c r="D8" s="647"/>
      <c r="E8" s="647" t="s">
        <v>539</v>
      </c>
      <c r="F8" s="647"/>
      <c r="G8" s="647"/>
      <c r="H8" s="647"/>
      <c r="I8" s="647"/>
      <c r="J8" s="647"/>
      <c r="K8" s="647"/>
      <c r="L8" s="647"/>
      <c r="M8" s="647" t="s">
        <v>544</v>
      </c>
      <c r="N8" s="647"/>
      <c r="O8" s="647"/>
      <c r="P8" s="647"/>
      <c r="Q8" s="647"/>
      <c r="R8" s="647"/>
      <c r="S8" s="647" t="s">
        <v>548</v>
      </c>
      <c r="T8" s="647"/>
      <c r="U8" s="647"/>
      <c r="V8" s="647"/>
      <c r="W8" s="647"/>
      <c r="X8" s="647"/>
      <c r="Y8" s="647"/>
      <c r="Z8" s="647"/>
      <c r="AA8" s="647" t="s">
        <v>553</v>
      </c>
      <c r="AB8" s="647"/>
      <c r="AC8" s="647"/>
      <c r="AD8" s="647"/>
      <c r="AE8" s="647"/>
      <c r="AF8" s="647"/>
      <c r="AG8" s="647"/>
      <c r="AH8" s="647"/>
      <c r="AI8" s="647" t="s">
        <v>557</v>
      </c>
      <c r="AJ8" s="647"/>
      <c r="AK8" s="647"/>
      <c r="AL8" s="647"/>
      <c r="AM8" s="647"/>
      <c r="AN8" s="647"/>
      <c r="AO8" s="647"/>
      <c r="AP8" s="647"/>
      <c r="AQ8" s="667" t="s">
        <v>501</v>
      </c>
      <c r="AR8" s="667"/>
      <c r="AS8" s="667" t="s">
        <v>502</v>
      </c>
      <c r="AT8" s="669"/>
    </row>
    <row r="9" spans="1:46" ht="48" customHeight="1" x14ac:dyDescent="0.25">
      <c r="B9" s="659"/>
      <c r="C9" s="647"/>
      <c r="D9" s="647"/>
      <c r="E9" s="649" t="s">
        <v>540</v>
      </c>
      <c r="F9" s="649"/>
      <c r="G9" s="649" t="s">
        <v>541</v>
      </c>
      <c r="H9" s="649"/>
      <c r="I9" s="649" t="s">
        <v>542</v>
      </c>
      <c r="J9" s="649"/>
      <c r="K9" s="649" t="s">
        <v>543</v>
      </c>
      <c r="L9" s="649"/>
      <c r="M9" s="649" t="s">
        <v>545</v>
      </c>
      <c r="N9" s="649"/>
      <c r="O9" s="649" t="s">
        <v>546</v>
      </c>
      <c r="P9" s="649"/>
      <c r="Q9" s="649" t="s">
        <v>547</v>
      </c>
      <c r="R9" s="649"/>
      <c r="S9" s="649" t="s">
        <v>549</v>
      </c>
      <c r="T9" s="649"/>
      <c r="U9" s="649" t="s">
        <v>550</v>
      </c>
      <c r="V9" s="649"/>
      <c r="W9" s="649" t="s">
        <v>551</v>
      </c>
      <c r="X9" s="649"/>
      <c r="Y9" s="649" t="s">
        <v>552</v>
      </c>
      <c r="Z9" s="649"/>
      <c r="AA9" s="649" t="s">
        <v>554</v>
      </c>
      <c r="AB9" s="649"/>
      <c r="AC9" s="649" t="s">
        <v>555</v>
      </c>
      <c r="AD9" s="649"/>
      <c r="AE9" s="649" t="s">
        <v>556</v>
      </c>
      <c r="AF9" s="649"/>
      <c r="AG9" s="649" t="s">
        <v>552</v>
      </c>
      <c r="AH9" s="649"/>
      <c r="AI9" s="649" t="s">
        <v>549</v>
      </c>
      <c r="AJ9" s="649"/>
      <c r="AK9" s="649" t="s">
        <v>550</v>
      </c>
      <c r="AL9" s="649"/>
      <c r="AM9" s="649" t="s">
        <v>551</v>
      </c>
      <c r="AN9" s="649"/>
      <c r="AO9" s="649" t="s">
        <v>552</v>
      </c>
      <c r="AP9" s="649"/>
      <c r="AQ9" s="668" t="s">
        <v>510</v>
      </c>
      <c r="AR9" s="668"/>
      <c r="AS9" s="668" t="s">
        <v>510</v>
      </c>
      <c r="AT9" s="670"/>
    </row>
    <row r="10" spans="1:46" ht="16" customHeight="1" x14ac:dyDescent="0.25">
      <c r="B10" s="660"/>
      <c r="C10" s="144" t="s">
        <v>518</v>
      </c>
      <c r="D10" s="144" t="s">
        <v>389</v>
      </c>
      <c r="E10" s="144" t="s">
        <v>518</v>
      </c>
      <c r="F10" s="144" t="s">
        <v>389</v>
      </c>
      <c r="G10" s="144" t="s">
        <v>518</v>
      </c>
      <c r="H10" s="144" t="s">
        <v>389</v>
      </c>
      <c r="I10" s="144" t="s">
        <v>518</v>
      </c>
      <c r="J10" s="144" t="s">
        <v>389</v>
      </c>
      <c r="K10" s="144" t="s">
        <v>519</v>
      </c>
      <c r="L10" s="144" t="s">
        <v>389</v>
      </c>
      <c r="M10" s="144" t="s">
        <v>518</v>
      </c>
      <c r="N10" s="144" t="s">
        <v>389</v>
      </c>
      <c r="O10" s="144" t="s">
        <v>518</v>
      </c>
      <c r="P10" s="144" t="s">
        <v>389</v>
      </c>
      <c r="Q10" s="144" t="s">
        <v>519</v>
      </c>
      <c r="R10" s="144" t="s">
        <v>389</v>
      </c>
      <c r="S10" s="144" t="s">
        <v>518</v>
      </c>
      <c r="T10" s="144" t="s">
        <v>389</v>
      </c>
      <c r="U10" s="144" t="s">
        <v>518</v>
      </c>
      <c r="V10" s="144" t="s">
        <v>389</v>
      </c>
      <c r="W10" s="144" t="s">
        <v>518</v>
      </c>
      <c r="X10" s="144" t="s">
        <v>389</v>
      </c>
      <c r="Y10" s="144" t="s">
        <v>519</v>
      </c>
      <c r="Z10" s="144" t="s">
        <v>389</v>
      </c>
      <c r="AA10" s="144" t="s">
        <v>518</v>
      </c>
      <c r="AB10" s="144" t="s">
        <v>389</v>
      </c>
      <c r="AC10" s="144" t="s">
        <v>518</v>
      </c>
      <c r="AD10" s="144" t="s">
        <v>389</v>
      </c>
      <c r="AE10" s="144" t="s">
        <v>518</v>
      </c>
      <c r="AF10" s="144" t="s">
        <v>389</v>
      </c>
      <c r="AG10" s="144" t="s">
        <v>519</v>
      </c>
      <c r="AH10" s="144" t="s">
        <v>389</v>
      </c>
      <c r="AI10" s="144" t="s">
        <v>518</v>
      </c>
      <c r="AJ10" s="144" t="s">
        <v>389</v>
      </c>
      <c r="AK10" s="144" t="s">
        <v>518</v>
      </c>
      <c r="AL10" s="144" t="s">
        <v>389</v>
      </c>
      <c r="AM10" s="144" t="s">
        <v>518</v>
      </c>
      <c r="AN10" s="144" t="s">
        <v>389</v>
      </c>
      <c r="AO10" s="144" t="s">
        <v>519</v>
      </c>
      <c r="AP10" s="144" t="s">
        <v>389</v>
      </c>
      <c r="AQ10" s="144" t="s">
        <v>519</v>
      </c>
      <c r="AR10" s="144" t="s">
        <v>389</v>
      </c>
      <c r="AS10" s="144" t="s">
        <v>519</v>
      </c>
      <c r="AT10" s="183" t="s">
        <v>389</v>
      </c>
    </row>
    <row r="11" spans="1:46" ht="13" customHeight="1" x14ac:dyDescent="0.25">
      <c r="A11" s="214"/>
      <c r="B11" s="204"/>
      <c r="C11" s="235" t="s">
        <v>2430</v>
      </c>
      <c r="D11" s="236" t="s">
        <v>2431</v>
      </c>
      <c r="E11" s="235" t="s">
        <v>2488</v>
      </c>
      <c r="F11" s="236" t="s">
        <v>2489</v>
      </c>
      <c r="G11" s="235" t="s">
        <v>2490</v>
      </c>
      <c r="H11" s="236" t="s">
        <v>2491</v>
      </c>
      <c r="I11" s="235" t="s">
        <v>2492</v>
      </c>
      <c r="J11" s="236" t="s">
        <v>2493</v>
      </c>
      <c r="K11" s="235" t="s">
        <v>2494</v>
      </c>
      <c r="L11" s="236" t="s">
        <v>2495</v>
      </c>
      <c r="M11" s="235" t="s">
        <v>2496</v>
      </c>
      <c r="N11" s="236" t="s">
        <v>2497</v>
      </c>
      <c r="O11" s="235" t="s">
        <v>2498</v>
      </c>
      <c r="P11" s="236" t="s">
        <v>2499</v>
      </c>
      <c r="Q11" s="235" t="s">
        <v>2500</v>
      </c>
      <c r="R11" s="236" t="s">
        <v>2501</v>
      </c>
      <c r="S11" s="235" t="s">
        <v>2502</v>
      </c>
      <c r="T11" s="236" t="s">
        <v>2503</v>
      </c>
      <c r="U11" s="235" t="s">
        <v>2504</v>
      </c>
      <c r="V11" s="236" t="s">
        <v>2505</v>
      </c>
      <c r="W11" s="235" t="s">
        <v>2506</v>
      </c>
      <c r="X11" s="236" t="s">
        <v>2507</v>
      </c>
      <c r="Y11" s="235" t="s">
        <v>2508</v>
      </c>
      <c r="Z11" s="236" t="s">
        <v>2509</v>
      </c>
      <c r="AA11" s="235" t="s">
        <v>2510</v>
      </c>
      <c r="AB11" s="236" t="s">
        <v>2511</v>
      </c>
      <c r="AC11" s="235" t="s">
        <v>2512</v>
      </c>
      <c r="AD11" s="236" t="s">
        <v>2513</v>
      </c>
      <c r="AE11" s="235" t="s">
        <v>2514</v>
      </c>
      <c r="AF11" s="236" t="s">
        <v>2515</v>
      </c>
      <c r="AG11" s="235" t="s">
        <v>2516</v>
      </c>
      <c r="AH11" s="236" t="s">
        <v>2517</v>
      </c>
      <c r="AI11" s="235" t="s">
        <v>2518</v>
      </c>
      <c r="AJ11" s="236" t="s">
        <v>2519</v>
      </c>
      <c r="AK11" s="235" t="s">
        <v>2520</v>
      </c>
      <c r="AL11" s="236" t="s">
        <v>2521</v>
      </c>
      <c r="AM11" s="235" t="s">
        <v>2522</v>
      </c>
      <c r="AN11" s="236" t="s">
        <v>2523</v>
      </c>
      <c r="AO11" s="235" t="s">
        <v>2524</v>
      </c>
      <c r="AP11" s="236" t="s">
        <v>2525</v>
      </c>
      <c r="AQ11" s="252" t="s">
        <v>2442</v>
      </c>
      <c r="AR11" s="252" t="s">
        <v>2443</v>
      </c>
      <c r="AS11" s="252" t="s">
        <v>2454</v>
      </c>
      <c r="AT11" s="257" t="s">
        <v>2455</v>
      </c>
    </row>
    <row r="12" spans="1:46" ht="13" customHeight="1" x14ac:dyDescent="0.25">
      <c r="A12" s="26" t="s">
        <v>391</v>
      </c>
      <c r="B12" s="184">
        <v>2</v>
      </c>
      <c r="C12" s="223">
        <v>79.497597193534105</v>
      </c>
      <c r="D12" s="225">
        <v>1.0777126303025699</v>
      </c>
      <c r="E12" s="223">
        <v>77.064982167446701</v>
      </c>
      <c r="F12" s="225">
        <v>1.93366674702885</v>
      </c>
      <c r="G12" s="223">
        <v>81.049317245886897</v>
      </c>
      <c r="H12" s="225">
        <v>2.0384644120813502</v>
      </c>
      <c r="I12" s="223">
        <v>81.825917825714299</v>
      </c>
      <c r="J12" s="225">
        <v>1.4067913395779399</v>
      </c>
      <c r="K12" s="223">
        <v>4.7609356582676403</v>
      </c>
      <c r="L12" s="225">
        <v>2.27907446457893</v>
      </c>
      <c r="M12" s="223">
        <v>79.272799233043401</v>
      </c>
      <c r="N12" s="225">
        <v>1.1464537758481601</v>
      </c>
      <c r="O12" s="223">
        <v>80.964404794910806</v>
      </c>
      <c r="P12" s="225">
        <v>2.84635117408029</v>
      </c>
      <c r="Q12" s="223">
        <v>1.69160556186738</v>
      </c>
      <c r="R12" s="225">
        <v>3.0167135088708199</v>
      </c>
      <c r="S12" s="223">
        <v>80.762669483321304</v>
      </c>
      <c r="T12" s="225">
        <v>1.2928358344813</v>
      </c>
      <c r="U12" s="223">
        <v>81.945518140635997</v>
      </c>
      <c r="V12" s="225">
        <v>1.5338290238714001</v>
      </c>
      <c r="W12" s="223">
        <v>72.280317319016802</v>
      </c>
      <c r="X12" s="225">
        <v>3.2466419756696898</v>
      </c>
      <c r="Y12" s="223">
        <v>-8.4823521643044604</v>
      </c>
      <c r="Z12" s="225">
        <v>3.4045163897789901</v>
      </c>
      <c r="AA12" s="223">
        <v>80.755518716617203</v>
      </c>
      <c r="AB12" s="225">
        <v>1.2729851467458999</v>
      </c>
      <c r="AC12" s="223">
        <v>75.988766062705395</v>
      </c>
      <c r="AD12" s="225">
        <v>2.1321626762196302</v>
      </c>
      <c r="AE12" s="223">
        <v>83.485564476256499</v>
      </c>
      <c r="AF12" s="225">
        <v>4.6044204716719399</v>
      </c>
      <c r="AG12" s="223">
        <v>2.7300457596392702</v>
      </c>
      <c r="AH12" s="225">
        <v>4.6660744658173501</v>
      </c>
      <c r="AI12" s="223">
        <v>79.658185070673895</v>
      </c>
      <c r="AJ12" s="225">
        <v>1.0962028705912099</v>
      </c>
      <c r="AK12" s="223" t="s">
        <v>1058</v>
      </c>
      <c r="AL12" s="225" t="s">
        <v>1058</v>
      </c>
      <c r="AM12" s="223" t="s">
        <v>1058</v>
      </c>
      <c r="AN12" s="225" t="s">
        <v>1058</v>
      </c>
      <c r="AO12" s="223" t="s">
        <v>1058</v>
      </c>
      <c r="AP12" s="225" t="s">
        <v>1058</v>
      </c>
      <c r="AQ12" s="104"/>
      <c r="AR12" s="104"/>
      <c r="AS12" s="104"/>
      <c r="AT12" s="255"/>
    </row>
    <row r="13" spans="1:46" ht="13" customHeight="1" x14ac:dyDescent="0.25">
      <c r="A13" s="26" t="s">
        <v>392</v>
      </c>
      <c r="B13" s="184">
        <v>2</v>
      </c>
      <c r="C13" s="223">
        <v>45.597545195971001</v>
      </c>
      <c r="D13" s="225">
        <v>1.8514004580314001</v>
      </c>
      <c r="E13" s="223" t="s">
        <v>1058</v>
      </c>
      <c r="F13" s="225" t="s">
        <v>1058</v>
      </c>
      <c r="G13" s="223">
        <v>42.333355427300702</v>
      </c>
      <c r="H13" s="225">
        <v>3.4648788886887001</v>
      </c>
      <c r="I13" s="223">
        <v>45.731059488466201</v>
      </c>
      <c r="J13" s="225">
        <v>2.1691995349219599</v>
      </c>
      <c r="K13" s="223" t="s">
        <v>1058</v>
      </c>
      <c r="L13" s="225" t="s">
        <v>1058</v>
      </c>
      <c r="M13" s="223">
        <v>46.438620282980999</v>
      </c>
      <c r="N13" s="225">
        <v>2.4908933271882301</v>
      </c>
      <c r="O13" s="223">
        <v>43.522847879653497</v>
      </c>
      <c r="P13" s="225">
        <v>2.7737910804500601</v>
      </c>
      <c r="Q13" s="223">
        <v>-2.9157724033274901</v>
      </c>
      <c r="R13" s="225">
        <v>3.6843232511969402</v>
      </c>
      <c r="S13" s="223">
        <v>48.174184908189702</v>
      </c>
      <c r="T13" s="225">
        <v>2.8989748960061101</v>
      </c>
      <c r="U13" s="223">
        <v>42.071578695081897</v>
      </c>
      <c r="V13" s="225">
        <v>4.1039699568214996</v>
      </c>
      <c r="W13" s="223">
        <v>45.620297525225801</v>
      </c>
      <c r="X13" s="225">
        <v>3.02847178686747</v>
      </c>
      <c r="Y13" s="223">
        <v>-2.5538873829639801</v>
      </c>
      <c r="Z13" s="225">
        <v>4.1235463118697604</v>
      </c>
      <c r="AA13" s="223">
        <v>44.638881741348797</v>
      </c>
      <c r="AB13" s="225">
        <v>4.4403175319344896</v>
      </c>
      <c r="AC13" s="223">
        <v>45.655157727312897</v>
      </c>
      <c r="AD13" s="225">
        <v>2.28373750530386</v>
      </c>
      <c r="AE13" s="223">
        <v>46.751197591703303</v>
      </c>
      <c r="AF13" s="225">
        <v>4.4424908306826696</v>
      </c>
      <c r="AG13" s="223">
        <v>2.1123158503545301</v>
      </c>
      <c r="AH13" s="225">
        <v>6.0176714453380997</v>
      </c>
      <c r="AI13" s="223">
        <v>50.529082651642703</v>
      </c>
      <c r="AJ13" s="225">
        <v>3.07875686955123</v>
      </c>
      <c r="AK13" s="223">
        <v>44.241087016943098</v>
      </c>
      <c r="AL13" s="225">
        <v>2.7816379453812599</v>
      </c>
      <c r="AM13" s="223">
        <v>38.945240413350703</v>
      </c>
      <c r="AN13" s="225">
        <v>5.7052153546857696</v>
      </c>
      <c r="AO13" s="223">
        <v>-11.583842238291901</v>
      </c>
      <c r="AP13" s="225">
        <v>6.4934581042105002</v>
      </c>
      <c r="AQ13" s="104"/>
      <c r="AR13" s="104"/>
      <c r="AS13" s="104"/>
      <c r="AT13" s="255"/>
    </row>
    <row r="14" spans="1:46" ht="13" customHeight="1" x14ac:dyDescent="0.25">
      <c r="A14" s="26" t="s">
        <v>393</v>
      </c>
      <c r="B14" s="184">
        <v>2</v>
      </c>
      <c r="C14" s="223">
        <v>28.219992653510399</v>
      </c>
      <c r="D14" s="225">
        <v>1.26469010629562</v>
      </c>
      <c r="E14" s="223">
        <v>27.133486121846499</v>
      </c>
      <c r="F14" s="225">
        <v>2.8847391180219999</v>
      </c>
      <c r="G14" s="223">
        <v>28.795580617687602</v>
      </c>
      <c r="H14" s="225">
        <v>1.56085878836951</v>
      </c>
      <c r="I14" s="223">
        <v>27.899925377092501</v>
      </c>
      <c r="J14" s="225">
        <v>2.5068388785622302</v>
      </c>
      <c r="K14" s="223">
        <v>0.76643925524598799</v>
      </c>
      <c r="L14" s="225">
        <v>3.8796202922345899</v>
      </c>
      <c r="M14" s="223">
        <v>28.4490656795885</v>
      </c>
      <c r="N14" s="225">
        <v>1.3664254492958301</v>
      </c>
      <c r="O14" s="223">
        <v>25.8603858237244</v>
      </c>
      <c r="P14" s="225">
        <v>3.2839242297811899</v>
      </c>
      <c r="Q14" s="223">
        <v>-2.5886798558641</v>
      </c>
      <c r="R14" s="225">
        <v>3.6439930801746701</v>
      </c>
      <c r="S14" s="223">
        <v>26.966403095066202</v>
      </c>
      <c r="T14" s="225">
        <v>1.4766712626066101</v>
      </c>
      <c r="U14" s="223">
        <v>32.267129841147103</v>
      </c>
      <c r="V14" s="225">
        <v>2.7234631843226702</v>
      </c>
      <c r="W14" s="223">
        <v>26.447671668165</v>
      </c>
      <c r="X14" s="225">
        <v>3.5471780203477401</v>
      </c>
      <c r="Y14" s="223">
        <v>-0.51873142690121199</v>
      </c>
      <c r="Z14" s="225">
        <v>3.8944469195040199</v>
      </c>
      <c r="AA14" s="223">
        <v>30.1110537956725</v>
      </c>
      <c r="AB14" s="225">
        <v>3.1221806367289502</v>
      </c>
      <c r="AC14" s="223">
        <v>28.150980477421601</v>
      </c>
      <c r="AD14" s="225">
        <v>1.64341682894943</v>
      </c>
      <c r="AE14" s="223">
        <v>27.278385081814601</v>
      </c>
      <c r="AF14" s="225">
        <v>3.2422056173299998</v>
      </c>
      <c r="AG14" s="223">
        <v>-2.8326687138578701</v>
      </c>
      <c r="AH14" s="225">
        <v>4.4342530714188504</v>
      </c>
      <c r="AI14" s="223">
        <v>28.0349800615693</v>
      </c>
      <c r="AJ14" s="225">
        <v>1.25680234309637</v>
      </c>
      <c r="AK14" s="223">
        <v>31.060766791247001</v>
      </c>
      <c r="AL14" s="225">
        <v>6.0862940115455597</v>
      </c>
      <c r="AM14" s="223" t="s">
        <v>494</v>
      </c>
      <c r="AN14" s="225" t="s">
        <v>494</v>
      </c>
      <c r="AO14" s="223" t="s">
        <v>494</v>
      </c>
      <c r="AP14" s="225" t="s">
        <v>494</v>
      </c>
      <c r="AQ14" s="104"/>
      <c r="AR14" s="104"/>
      <c r="AS14" s="104"/>
      <c r="AT14" s="255"/>
    </row>
    <row r="15" spans="1:46" ht="13" customHeight="1" x14ac:dyDescent="0.25">
      <c r="A15" s="26" t="s">
        <v>394</v>
      </c>
      <c r="B15" s="184">
        <v>2</v>
      </c>
      <c r="C15" s="223">
        <v>54.283895217289498</v>
      </c>
      <c r="D15" s="225">
        <v>1.1126053775048901</v>
      </c>
      <c r="E15" s="223">
        <v>52.576736057065098</v>
      </c>
      <c r="F15" s="225">
        <v>1.8002641297714399</v>
      </c>
      <c r="G15" s="223">
        <v>54.143637566372199</v>
      </c>
      <c r="H15" s="225">
        <v>2.25144771100135</v>
      </c>
      <c r="I15" s="223">
        <v>55.497440633008402</v>
      </c>
      <c r="J15" s="225">
        <v>2.0315214263732702</v>
      </c>
      <c r="K15" s="223">
        <v>2.9207045759432599</v>
      </c>
      <c r="L15" s="225">
        <v>2.7035435479243501</v>
      </c>
      <c r="M15" s="223">
        <v>54.146041794927001</v>
      </c>
      <c r="N15" s="225">
        <v>1.14595915163782</v>
      </c>
      <c r="O15" s="223">
        <v>47.290713842980303</v>
      </c>
      <c r="P15" s="225">
        <v>2.0886655663682099</v>
      </c>
      <c r="Q15" s="223">
        <v>-6.8553279519466797</v>
      </c>
      <c r="R15" s="225">
        <v>2.39112910555549</v>
      </c>
      <c r="S15" s="223">
        <v>53.659202262052403</v>
      </c>
      <c r="T15" s="225">
        <v>1.5921794953281301</v>
      </c>
      <c r="U15" s="223">
        <v>53.321729822926798</v>
      </c>
      <c r="V15" s="225">
        <v>2.5125306637458098</v>
      </c>
      <c r="W15" s="223">
        <v>56.479095084986596</v>
      </c>
      <c r="X15" s="225">
        <v>2.5906208593176001</v>
      </c>
      <c r="Y15" s="223">
        <v>2.8198928229342402</v>
      </c>
      <c r="Z15" s="225">
        <v>3.1552289530400599</v>
      </c>
      <c r="AA15" s="223">
        <v>54.109429304323001</v>
      </c>
      <c r="AB15" s="225">
        <v>1.5075480403746599</v>
      </c>
      <c r="AC15" s="223">
        <v>54.1398687780937</v>
      </c>
      <c r="AD15" s="225">
        <v>1.90193392082686</v>
      </c>
      <c r="AE15" s="223">
        <v>54.110120909234197</v>
      </c>
      <c r="AF15" s="225">
        <v>4.0922154173490997</v>
      </c>
      <c r="AG15" s="223">
        <v>6.9160491113962096E-4</v>
      </c>
      <c r="AH15" s="225">
        <v>4.42714878531996</v>
      </c>
      <c r="AI15" s="223">
        <v>53.983388321015703</v>
      </c>
      <c r="AJ15" s="225">
        <v>1.1577763218366399</v>
      </c>
      <c r="AK15" s="223" t="s">
        <v>1058</v>
      </c>
      <c r="AL15" s="225" t="s">
        <v>1058</v>
      </c>
      <c r="AM15" s="223" t="s">
        <v>1058</v>
      </c>
      <c r="AN15" s="225" t="s">
        <v>1058</v>
      </c>
      <c r="AO15" s="223" t="s">
        <v>1058</v>
      </c>
      <c r="AP15" s="225" t="s">
        <v>1058</v>
      </c>
      <c r="AQ15" s="104"/>
      <c r="AR15" s="104"/>
      <c r="AS15" s="104"/>
      <c r="AT15" s="255"/>
    </row>
    <row r="16" spans="1:46" ht="13" customHeight="1" x14ac:dyDescent="0.25">
      <c r="A16" s="26" t="s">
        <v>395</v>
      </c>
      <c r="B16" s="184">
        <v>2</v>
      </c>
      <c r="C16" s="223">
        <v>73.397850207618305</v>
      </c>
      <c r="D16" s="225">
        <v>0.93596212351289798</v>
      </c>
      <c r="E16" s="223">
        <v>78.362934654741906</v>
      </c>
      <c r="F16" s="225">
        <v>2.2611887676163902</v>
      </c>
      <c r="G16" s="223">
        <v>72.554958845362194</v>
      </c>
      <c r="H16" s="225">
        <v>1.0299576345442401</v>
      </c>
      <c r="I16" s="223" t="s">
        <v>494</v>
      </c>
      <c r="J16" s="225" t="s">
        <v>494</v>
      </c>
      <c r="K16" s="223" t="s">
        <v>494</v>
      </c>
      <c r="L16" s="225" t="s">
        <v>494</v>
      </c>
      <c r="M16" s="223">
        <v>78.946329360073904</v>
      </c>
      <c r="N16" s="225">
        <v>1.0944291331804299</v>
      </c>
      <c r="O16" s="223">
        <v>60.528808082644602</v>
      </c>
      <c r="P16" s="225">
        <v>2.00347524759656</v>
      </c>
      <c r="Q16" s="223">
        <v>-18.417521277429302</v>
      </c>
      <c r="R16" s="225">
        <v>2.3549494129259898</v>
      </c>
      <c r="S16" s="223">
        <v>67.309919840979404</v>
      </c>
      <c r="T16" s="225">
        <v>1.52467258220452</v>
      </c>
      <c r="U16" s="223">
        <v>77.411500018965796</v>
      </c>
      <c r="V16" s="225">
        <v>1.6157848541958</v>
      </c>
      <c r="W16" s="223">
        <v>81.379853838124305</v>
      </c>
      <c r="X16" s="225">
        <v>2.4360045298344701</v>
      </c>
      <c r="Y16" s="223">
        <v>14.069933997144901</v>
      </c>
      <c r="Z16" s="225">
        <v>3.0806334084379801</v>
      </c>
      <c r="AA16" s="223">
        <v>71.017088374440505</v>
      </c>
      <c r="AB16" s="225">
        <v>1.6319136349480201</v>
      </c>
      <c r="AC16" s="223">
        <v>75.306255055571995</v>
      </c>
      <c r="AD16" s="225">
        <v>1.4381556166734</v>
      </c>
      <c r="AE16" s="223">
        <v>70.089836461397695</v>
      </c>
      <c r="AF16" s="225">
        <v>2.7886385393592499</v>
      </c>
      <c r="AG16" s="223">
        <v>-0.92725191304283805</v>
      </c>
      <c r="AH16" s="225">
        <v>3.2860948558667999</v>
      </c>
      <c r="AI16" s="223">
        <v>71.658634997740094</v>
      </c>
      <c r="AJ16" s="225">
        <v>1.12409805189437</v>
      </c>
      <c r="AK16" s="223">
        <v>80.208795048652803</v>
      </c>
      <c r="AL16" s="225">
        <v>2.1829427668566099</v>
      </c>
      <c r="AM16" s="223" t="s">
        <v>1058</v>
      </c>
      <c r="AN16" s="225" t="s">
        <v>1058</v>
      </c>
      <c r="AO16" s="223" t="s">
        <v>1058</v>
      </c>
      <c r="AP16" s="225" t="s">
        <v>1058</v>
      </c>
      <c r="AQ16" s="104"/>
      <c r="AR16" s="104"/>
      <c r="AS16" s="104"/>
      <c r="AT16" s="255"/>
    </row>
    <row r="17" spans="1:46" ht="13" customHeight="1" x14ac:dyDescent="0.25">
      <c r="A17" s="26" t="s">
        <v>396</v>
      </c>
      <c r="B17" s="184">
        <v>2</v>
      </c>
      <c r="C17" s="223">
        <v>41.141321251453199</v>
      </c>
      <c r="D17" s="225">
        <v>1.2817059020538299</v>
      </c>
      <c r="E17" s="223" t="s">
        <v>1058</v>
      </c>
      <c r="F17" s="225" t="s">
        <v>1058</v>
      </c>
      <c r="G17" s="223">
        <v>43.193230417410703</v>
      </c>
      <c r="H17" s="225">
        <v>1.6159181589552001</v>
      </c>
      <c r="I17" s="223">
        <v>35.008850061348603</v>
      </c>
      <c r="J17" s="225">
        <v>2.7123828777931802</v>
      </c>
      <c r="K17" s="223" t="s">
        <v>1058</v>
      </c>
      <c r="L17" s="225" t="s">
        <v>1058</v>
      </c>
      <c r="M17" s="223">
        <v>37.707877212824599</v>
      </c>
      <c r="N17" s="225">
        <v>2.4869184572026199</v>
      </c>
      <c r="O17" s="223">
        <v>43.096164777343802</v>
      </c>
      <c r="P17" s="225">
        <v>1.6154689805714499</v>
      </c>
      <c r="Q17" s="223">
        <v>5.3882875645192696</v>
      </c>
      <c r="R17" s="225">
        <v>3.0438629033956599</v>
      </c>
      <c r="S17" s="223">
        <v>41.392448529786797</v>
      </c>
      <c r="T17" s="225">
        <v>2.2720963710351101</v>
      </c>
      <c r="U17" s="223">
        <v>42.256227985539098</v>
      </c>
      <c r="V17" s="225">
        <v>2.3659462146497798</v>
      </c>
      <c r="W17" s="223">
        <v>41.746979949647397</v>
      </c>
      <c r="X17" s="225">
        <v>2.7735113769199899</v>
      </c>
      <c r="Y17" s="223">
        <v>0.35453141986066999</v>
      </c>
      <c r="Z17" s="225">
        <v>3.6168532372585598</v>
      </c>
      <c r="AA17" s="223" t="s">
        <v>1058</v>
      </c>
      <c r="AB17" s="225" t="s">
        <v>1058</v>
      </c>
      <c r="AC17" s="223">
        <v>38.860076234593798</v>
      </c>
      <c r="AD17" s="225">
        <v>1.80574663128315</v>
      </c>
      <c r="AE17" s="223">
        <v>45.253842625342003</v>
      </c>
      <c r="AF17" s="225">
        <v>2.4404635375805501</v>
      </c>
      <c r="AG17" s="223" t="s">
        <v>1058</v>
      </c>
      <c r="AH17" s="225" t="s">
        <v>1058</v>
      </c>
      <c r="AI17" s="223">
        <v>38.232537011435497</v>
      </c>
      <c r="AJ17" s="225">
        <v>2.3253802620464601</v>
      </c>
      <c r="AK17" s="223">
        <v>43.356758055005599</v>
      </c>
      <c r="AL17" s="225">
        <v>1.87154089726002</v>
      </c>
      <c r="AM17" s="223">
        <v>44.520634170093899</v>
      </c>
      <c r="AN17" s="225">
        <v>4.38280859460688</v>
      </c>
      <c r="AO17" s="223">
        <v>6.2880971586584202</v>
      </c>
      <c r="AP17" s="225">
        <v>5.2217813246074103</v>
      </c>
      <c r="AQ17" s="104"/>
      <c r="AR17" s="104"/>
      <c r="AS17" s="104"/>
      <c r="AT17" s="255"/>
    </row>
    <row r="18" spans="1:46" ht="13" customHeight="1" x14ac:dyDescent="0.25">
      <c r="A18" s="210" t="s">
        <v>397</v>
      </c>
      <c r="B18" s="184">
        <v>2</v>
      </c>
      <c r="C18" s="223">
        <v>45.927653534365298</v>
      </c>
      <c r="D18" s="225">
        <v>1.63565332332456</v>
      </c>
      <c r="E18" s="223" t="s">
        <v>1058</v>
      </c>
      <c r="F18" s="225" t="s">
        <v>1058</v>
      </c>
      <c r="G18" s="223">
        <v>47.135674670465399</v>
      </c>
      <c r="H18" s="225">
        <v>1.88880713905958</v>
      </c>
      <c r="I18" s="223">
        <v>35.982145648304602</v>
      </c>
      <c r="J18" s="225">
        <v>5.11904105796817</v>
      </c>
      <c r="K18" s="223" t="s">
        <v>1058</v>
      </c>
      <c r="L18" s="225" t="s">
        <v>1058</v>
      </c>
      <c r="M18" s="223">
        <v>45.272168385804299</v>
      </c>
      <c r="N18" s="225">
        <v>4.0743378680600904</v>
      </c>
      <c r="O18" s="223">
        <v>46.372257461254598</v>
      </c>
      <c r="P18" s="225">
        <v>1.9284899354062699</v>
      </c>
      <c r="Q18" s="223">
        <v>1.1000890754502399</v>
      </c>
      <c r="R18" s="225">
        <v>4.5198144509080604</v>
      </c>
      <c r="S18" s="223">
        <v>45.206665047188402</v>
      </c>
      <c r="T18" s="225">
        <v>2.8818316679444802</v>
      </c>
      <c r="U18" s="223">
        <v>45.543928746642102</v>
      </c>
      <c r="V18" s="225">
        <v>3.0821258135293799</v>
      </c>
      <c r="W18" s="223">
        <v>49.454827049894298</v>
      </c>
      <c r="X18" s="225">
        <v>3.3318749406518999</v>
      </c>
      <c r="Y18" s="223">
        <v>4.2481620027059304</v>
      </c>
      <c r="Z18" s="225">
        <v>4.7205014523237301</v>
      </c>
      <c r="AA18" s="223" t="s">
        <v>1058</v>
      </c>
      <c r="AB18" s="225" t="s">
        <v>1058</v>
      </c>
      <c r="AC18" s="223">
        <v>43.018072043576304</v>
      </c>
      <c r="AD18" s="225">
        <v>2.4336861033138302</v>
      </c>
      <c r="AE18" s="223">
        <v>49.882476428235698</v>
      </c>
      <c r="AF18" s="225">
        <v>3.1474430249740499</v>
      </c>
      <c r="AG18" s="223" t="s">
        <v>1058</v>
      </c>
      <c r="AH18" s="225" t="s">
        <v>1058</v>
      </c>
      <c r="AI18" s="223">
        <v>41.495291598673901</v>
      </c>
      <c r="AJ18" s="225">
        <v>3.00814440508436</v>
      </c>
      <c r="AK18" s="223">
        <v>49.008370169401097</v>
      </c>
      <c r="AL18" s="225">
        <v>2.6521188108728602</v>
      </c>
      <c r="AM18" s="223">
        <v>49.569257647129902</v>
      </c>
      <c r="AN18" s="225">
        <v>4.3764682108111499</v>
      </c>
      <c r="AO18" s="223">
        <v>8.0739660484560307</v>
      </c>
      <c r="AP18" s="225">
        <v>5.4649112098805501</v>
      </c>
      <c r="AQ18" s="104"/>
      <c r="AR18" s="104"/>
      <c r="AS18" s="104"/>
      <c r="AT18" s="255"/>
    </row>
    <row r="19" spans="1:46" ht="13" customHeight="1" x14ac:dyDescent="0.25">
      <c r="A19" s="210" t="s">
        <v>398</v>
      </c>
      <c r="B19" s="184">
        <v>2</v>
      </c>
      <c r="C19" s="223">
        <v>33.506093702284701</v>
      </c>
      <c r="D19" s="225">
        <v>1.9288024969669799</v>
      </c>
      <c r="E19" s="223" t="s">
        <v>1058</v>
      </c>
      <c r="F19" s="225" t="s">
        <v>1058</v>
      </c>
      <c r="G19" s="223">
        <v>33.995241826111503</v>
      </c>
      <c r="H19" s="225">
        <v>2.7044498745434802</v>
      </c>
      <c r="I19" s="223">
        <v>34.446499026334997</v>
      </c>
      <c r="J19" s="225">
        <v>3.11701369332242</v>
      </c>
      <c r="K19" s="223" t="s">
        <v>1058</v>
      </c>
      <c r="L19" s="225" t="s">
        <v>1058</v>
      </c>
      <c r="M19" s="223">
        <v>30.023734162597801</v>
      </c>
      <c r="N19" s="225">
        <v>3.1727040049084301</v>
      </c>
      <c r="O19" s="223">
        <v>36.220971158308302</v>
      </c>
      <c r="P19" s="225">
        <v>2.6524040802023001</v>
      </c>
      <c r="Q19" s="223">
        <v>6.1972369957104902</v>
      </c>
      <c r="R19" s="225">
        <v>4.12732268628268</v>
      </c>
      <c r="S19" s="223">
        <v>34.905467192170697</v>
      </c>
      <c r="T19" s="225">
        <v>3.5390441338914198</v>
      </c>
      <c r="U19" s="223">
        <v>34.135141148178199</v>
      </c>
      <c r="V19" s="225">
        <v>3.6994350056367802</v>
      </c>
      <c r="W19" s="223">
        <v>32.463438195230196</v>
      </c>
      <c r="X19" s="225">
        <v>4.2531064376183503</v>
      </c>
      <c r="Y19" s="223">
        <v>-2.4420289969405302</v>
      </c>
      <c r="Z19" s="225">
        <v>5.4125467795456803</v>
      </c>
      <c r="AA19" s="223" t="s">
        <v>1058</v>
      </c>
      <c r="AB19" s="225" t="s">
        <v>1058</v>
      </c>
      <c r="AC19" s="223">
        <v>31.405103958158001</v>
      </c>
      <c r="AD19" s="225">
        <v>2.4856593263768598</v>
      </c>
      <c r="AE19" s="223">
        <v>36.7121119357572</v>
      </c>
      <c r="AF19" s="225">
        <v>3.5186400791377501</v>
      </c>
      <c r="AG19" s="223" t="s">
        <v>1058</v>
      </c>
      <c r="AH19" s="225" t="s">
        <v>1058</v>
      </c>
      <c r="AI19" s="223">
        <v>31.238859330846399</v>
      </c>
      <c r="AJ19" s="225">
        <v>2.8417845749060202</v>
      </c>
      <c r="AK19" s="223">
        <v>35.377634497923502</v>
      </c>
      <c r="AL19" s="225">
        <v>2.7573131048424599</v>
      </c>
      <c r="AM19" s="223">
        <v>33.027293220839198</v>
      </c>
      <c r="AN19" s="225">
        <v>6.6443864515108899</v>
      </c>
      <c r="AO19" s="223">
        <v>1.7884338899927901</v>
      </c>
      <c r="AP19" s="225">
        <v>7.1728545747335604</v>
      </c>
      <c r="AQ19" s="104"/>
      <c r="AR19" s="104"/>
      <c r="AS19" s="104"/>
      <c r="AT19" s="255"/>
    </row>
    <row r="20" spans="1:46" ht="13" customHeight="1" x14ac:dyDescent="0.25">
      <c r="A20" s="26" t="s">
        <v>399</v>
      </c>
      <c r="B20" s="184">
        <v>2</v>
      </c>
      <c r="C20" s="223">
        <v>30.906976367235899</v>
      </c>
      <c r="D20" s="225">
        <v>1.5368374630313</v>
      </c>
      <c r="E20" s="223">
        <v>21.523042322034598</v>
      </c>
      <c r="F20" s="225">
        <v>3.30431190963218</v>
      </c>
      <c r="G20" s="223">
        <v>32.964187614172502</v>
      </c>
      <c r="H20" s="225">
        <v>2.5193513384319601</v>
      </c>
      <c r="I20" s="223">
        <v>32.700808179053602</v>
      </c>
      <c r="J20" s="225">
        <v>2.5499283066321898</v>
      </c>
      <c r="K20" s="223">
        <v>11.177765857018899</v>
      </c>
      <c r="L20" s="225">
        <v>4.1539730746716401</v>
      </c>
      <c r="M20" s="223">
        <v>31.357893758756301</v>
      </c>
      <c r="N20" s="225">
        <v>1.65933407097137</v>
      </c>
      <c r="O20" s="223">
        <v>28.729371183134099</v>
      </c>
      <c r="P20" s="225">
        <v>3.7674290020133401</v>
      </c>
      <c r="Q20" s="223">
        <v>-2.6285225756221502</v>
      </c>
      <c r="R20" s="225">
        <v>4.1133480923625196</v>
      </c>
      <c r="S20" s="223">
        <v>28.011888001066801</v>
      </c>
      <c r="T20" s="225">
        <v>2.21485209349671</v>
      </c>
      <c r="U20" s="223">
        <v>31.234659042859899</v>
      </c>
      <c r="V20" s="225">
        <v>3.6224827580842698</v>
      </c>
      <c r="W20" s="223">
        <v>34.389481444890201</v>
      </c>
      <c r="X20" s="225">
        <v>3.2700305058287298</v>
      </c>
      <c r="Y20" s="223">
        <v>6.3775934438233497</v>
      </c>
      <c r="Z20" s="225">
        <v>4.2744091224608196</v>
      </c>
      <c r="AA20" s="223">
        <v>32.883511570108702</v>
      </c>
      <c r="AB20" s="225">
        <v>2.17016008123485</v>
      </c>
      <c r="AC20" s="223">
        <v>30.3266181065698</v>
      </c>
      <c r="AD20" s="225">
        <v>3.5874799090070502</v>
      </c>
      <c r="AE20" s="223">
        <v>24.7786425123053</v>
      </c>
      <c r="AF20" s="225">
        <v>3.6342740317182298</v>
      </c>
      <c r="AG20" s="223">
        <v>-8.1048690578034002</v>
      </c>
      <c r="AH20" s="225">
        <v>4.3954285024796302</v>
      </c>
      <c r="AI20" s="223">
        <v>29.1738994302812</v>
      </c>
      <c r="AJ20" s="225">
        <v>1.7858328714029199</v>
      </c>
      <c r="AK20" s="223">
        <v>35.5492698423147</v>
      </c>
      <c r="AL20" s="225">
        <v>4.3891068871246501</v>
      </c>
      <c r="AM20" s="223">
        <v>28.382237999285401</v>
      </c>
      <c r="AN20" s="225">
        <v>8.4784637031693801</v>
      </c>
      <c r="AO20" s="223">
        <v>-0.791661430995799</v>
      </c>
      <c r="AP20" s="225">
        <v>8.8419798290296594</v>
      </c>
      <c r="AQ20" s="104"/>
      <c r="AR20" s="104"/>
      <c r="AS20" s="104"/>
      <c r="AT20" s="255"/>
    </row>
    <row r="21" spans="1:46" ht="13" customHeight="1" x14ac:dyDescent="0.25">
      <c r="A21" s="26" t="s">
        <v>400</v>
      </c>
      <c r="B21" s="184">
        <v>2</v>
      </c>
      <c r="C21" s="223">
        <v>24.825465044356999</v>
      </c>
      <c r="D21" s="225">
        <v>1.3185726916826901</v>
      </c>
      <c r="E21" s="223">
        <v>21.859539667992198</v>
      </c>
      <c r="F21" s="225">
        <v>2.8117894681500299</v>
      </c>
      <c r="G21" s="223">
        <v>28.848288129266201</v>
      </c>
      <c r="H21" s="225">
        <v>2.2156898997573902</v>
      </c>
      <c r="I21" s="223">
        <v>20.166989413424201</v>
      </c>
      <c r="J21" s="225">
        <v>1.9073171364777901</v>
      </c>
      <c r="K21" s="223">
        <v>-1.69255025456804</v>
      </c>
      <c r="L21" s="225">
        <v>3.38266993514282</v>
      </c>
      <c r="M21" s="223">
        <v>24.600660292917699</v>
      </c>
      <c r="N21" s="225">
        <v>1.13462430028228</v>
      </c>
      <c r="O21" s="223" t="s">
        <v>1058</v>
      </c>
      <c r="P21" s="225" t="s">
        <v>1058</v>
      </c>
      <c r="Q21" s="223" t="s">
        <v>1058</v>
      </c>
      <c r="R21" s="225" t="s">
        <v>1058</v>
      </c>
      <c r="S21" s="223">
        <v>21.6301663621811</v>
      </c>
      <c r="T21" s="225">
        <v>1.8863444515258501</v>
      </c>
      <c r="U21" s="223">
        <v>32.347440203323799</v>
      </c>
      <c r="V21" s="225">
        <v>2.3350808277094801</v>
      </c>
      <c r="W21" s="223">
        <v>23.5286872818353</v>
      </c>
      <c r="X21" s="225">
        <v>3.2162056338609299</v>
      </c>
      <c r="Y21" s="223">
        <v>1.8985209196541899</v>
      </c>
      <c r="Z21" s="225">
        <v>3.8389043258559998</v>
      </c>
      <c r="AA21" s="223">
        <v>23.989852949095098</v>
      </c>
      <c r="AB21" s="225">
        <v>1.78152349953968</v>
      </c>
      <c r="AC21" s="223">
        <v>22.617629266139399</v>
      </c>
      <c r="AD21" s="225">
        <v>2.6821796895214498</v>
      </c>
      <c r="AE21" s="223">
        <v>30.282214335579798</v>
      </c>
      <c r="AF21" s="225">
        <v>2.7315194514849699</v>
      </c>
      <c r="AG21" s="223">
        <v>6.2923613864846404</v>
      </c>
      <c r="AH21" s="225">
        <v>3.4636683456346198</v>
      </c>
      <c r="AI21" s="223">
        <v>25.0629925054327</v>
      </c>
      <c r="AJ21" s="225">
        <v>1.46807293398223</v>
      </c>
      <c r="AK21" s="223">
        <v>21.211458768860599</v>
      </c>
      <c r="AL21" s="225">
        <v>4.2094019344128704</v>
      </c>
      <c r="AM21" s="223" t="s">
        <v>1058</v>
      </c>
      <c r="AN21" s="225" t="s">
        <v>1058</v>
      </c>
      <c r="AO21" s="223" t="s">
        <v>1058</v>
      </c>
      <c r="AP21" s="225" t="s">
        <v>1058</v>
      </c>
      <c r="AQ21" s="104"/>
      <c r="AR21" s="104"/>
      <c r="AS21" s="104"/>
      <c r="AT21" s="255"/>
    </row>
    <row r="22" spans="1:46" ht="13" customHeight="1" x14ac:dyDescent="0.25">
      <c r="A22" s="26" t="s">
        <v>401</v>
      </c>
      <c r="B22" s="184">
        <v>2</v>
      </c>
      <c r="C22" s="223">
        <v>43.700494012846796</v>
      </c>
      <c r="D22" s="225">
        <v>2.2304400095577002</v>
      </c>
      <c r="E22" s="223">
        <v>42.072682734549097</v>
      </c>
      <c r="F22" s="225">
        <v>12.049511436045201</v>
      </c>
      <c r="G22" s="223">
        <v>40.774292686274698</v>
      </c>
      <c r="H22" s="225">
        <v>3.1612556350821199</v>
      </c>
      <c r="I22" s="223">
        <v>45.867744971103001</v>
      </c>
      <c r="J22" s="225">
        <v>2.71553086028181</v>
      </c>
      <c r="K22" s="223">
        <v>3.7950622365539401</v>
      </c>
      <c r="L22" s="225">
        <v>12.423349774144</v>
      </c>
      <c r="M22" s="223">
        <v>38.309928561730601</v>
      </c>
      <c r="N22" s="225">
        <v>3.0093852706354598</v>
      </c>
      <c r="O22" s="223">
        <v>48.538779117265399</v>
      </c>
      <c r="P22" s="225">
        <v>3.2237803851084901</v>
      </c>
      <c r="Q22" s="223">
        <v>10.2288505555348</v>
      </c>
      <c r="R22" s="225">
        <v>4.45937200107831</v>
      </c>
      <c r="S22" s="223">
        <v>47.999318851699798</v>
      </c>
      <c r="T22" s="225">
        <v>3.8891949262066801</v>
      </c>
      <c r="U22" s="223">
        <v>39.6492562622485</v>
      </c>
      <c r="V22" s="225">
        <v>4.1521284744709002</v>
      </c>
      <c r="W22" s="223">
        <v>43.181075906834202</v>
      </c>
      <c r="X22" s="225">
        <v>3.1783335957679402</v>
      </c>
      <c r="Y22" s="223">
        <v>-4.8182429448655997</v>
      </c>
      <c r="Z22" s="225">
        <v>4.6476982986164597</v>
      </c>
      <c r="AA22" s="223">
        <v>47.404296027084001</v>
      </c>
      <c r="AB22" s="225">
        <v>3.0092766520117902</v>
      </c>
      <c r="AC22" s="223">
        <v>36.211320681889497</v>
      </c>
      <c r="AD22" s="225">
        <v>3.9307654207081</v>
      </c>
      <c r="AE22" s="223">
        <v>42.2022792185642</v>
      </c>
      <c r="AF22" s="225">
        <v>4.32058716955388</v>
      </c>
      <c r="AG22" s="223">
        <v>-5.2020168085197502</v>
      </c>
      <c r="AH22" s="225">
        <v>5.0608415757840097</v>
      </c>
      <c r="AI22" s="223">
        <v>44.771461778030499</v>
      </c>
      <c r="AJ22" s="225">
        <v>3.7252302528322998</v>
      </c>
      <c r="AK22" s="223">
        <v>44.753381051328802</v>
      </c>
      <c r="AL22" s="225">
        <v>3.5843443133480002</v>
      </c>
      <c r="AM22" s="223">
        <v>40.681101359606501</v>
      </c>
      <c r="AN22" s="225">
        <v>4.6112773589784002</v>
      </c>
      <c r="AO22" s="223">
        <v>-4.0903604184239999</v>
      </c>
      <c r="AP22" s="225">
        <v>5.75494029186593</v>
      </c>
      <c r="AQ22" s="104"/>
      <c r="AR22" s="104"/>
      <c r="AS22" s="104"/>
      <c r="AT22" s="255"/>
    </row>
    <row r="23" spans="1:46" ht="13" customHeight="1" x14ac:dyDescent="0.25">
      <c r="A23" s="26" t="s">
        <v>402</v>
      </c>
      <c r="B23" s="184">
        <v>2</v>
      </c>
      <c r="C23" s="223">
        <v>46.474230848100603</v>
      </c>
      <c r="D23" s="225">
        <v>1.70523710810472</v>
      </c>
      <c r="E23" s="223">
        <v>38.459475750341902</v>
      </c>
      <c r="F23" s="225">
        <v>3.6316551404076498</v>
      </c>
      <c r="G23" s="223">
        <v>47.294251425691797</v>
      </c>
      <c r="H23" s="225">
        <v>3.0856323929087699</v>
      </c>
      <c r="I23" s="223">
        <v>47.728662337438301</v>
      </c>
      <c r="J23" s="225">
        <v>3.01474402835305</v>
      </c>
      <c r="K23" s="223">
        <v>9.2691865870964207</v>
      </c>
      <c r="L23" s="225">
        <v>4.82881162472634</v>
      </c>
      <c r="M23" s="223">
        <v>42.018251389842902</v>
      </c>
      <c r="N23" s="225">
        <v>1.96714181741663</v>
      </c>
      <c r="O23" s="223">
        <v>61.847143601294697</v>
      </c>
      <c r="P23" s="225">
        <v>4.3724160102704897</v>
      </c>
      <c r="Q23" s="223">
        <v>19.828892211451802</v>
      </c>
      <c r="R23" s="225">
        <v>4.6185892470960104</v>
      </c>
      <c r="S23" s="223">
        <v>44.791253936698403</v>
      </c>
      <c r="T23" s="225">
        <v>4.3752228965795998</v>
      </c>
      <c r="U23" s="223">
        <v>48.070789114409202</v>
      </c>
      <c r="V23" s="225">
        <v>4.4342199090278198</v>
      </c>
      <c r="W23" s="223">
        <v>44.948701070294902</v>
      </c>
      <c r="X23" s="225">
        <v>2.0971299673850101</v>
      </c>
      <c r="Y23" s="223">
        <v>0.15744713359649901</v>
      </c>
      <c r="Z23" s="225">
        <v>4.8436465852935999</v>
      </c>
      <c r="AA23" s="223">
        <v>43.673013786652497</v>
      </c>
      <c r="AB23" s="225">
        <v>2.2722744764483198</v>
      </c>
      <c r="AC23" s="223">
        <v>44.848655644665499</v>
      </c>
      <c r="AD23" s="225">
        <v>3.76845628219841</v>
      </c>
      <c r="AE23" s="223">
        <v>51.040249636645797</v>
      </c>
      <c r="AF23" s="225">
        <v>5.2624335443817598</v>
      </c>
      <c r="AG23" s="223">
        <v>7.36723584999329</v>
      </c>
      <c r="AH23" s="225">
        <v>5.9174548079476503</v>
      </c>
      <c r="AI23" s="223">
        <v>45.858102154460298</v>
      </c>
      <c r="AJ23" s="225">
        <v>1.9580532390843599</v>
      </c>
      <c r="AK23" s="223">
        <v>36.715007404196903</v>
      </c>
      <c r="AL23" s="225">
        <v>4.48681209738952</v>
      </c>
      <c r="AM23" s="223">
        <v>55.221442469861799</v>
      </c>
      <c r="AN23" s="225">
        <v>8.0601462951300604</v>
      </c>
      <c r="AO23" s="223">
        <v>9.3633403154014392</v>
      </c>
      <c r="AP23" s="225">
        <v>8.3478994659973207</v>
      </c>
      <c r="AQ23" s="104"/>
      <c r="AR23" s="104"/>
      <c r="AS23" s="104"/>
      <c r="AT23" s="255"/>
    </row>
    <row r="24" spans="1:46" ht="13" customHeight="1" x14ac:dyDescent="0.25">
      <c r="A24" s="26" t="s">
        <v>403</v>
      </c>
      <c r="B24" s="184">
        <v>2</v>
      </c>
      <c r="C24" s="223">
        <v>41.5191949552745</v>
      </c>
      <c r="D24" s="225">
        <v>1.27281684980122</v>
      </c>
      <c r="E24" s="223">
        <v>40.105389121100501</v>
      </c>
      <c r="F24" s="225">
        <v>2.4875555414719202</v>
      </c>
      <c r="G24" s="223">
        <v>40.548765061760498</v>
      </c>
      <c r="H24" s="225">
        <v>2.0049219385192498</v>
      </c>
      <c r="I24" s="223">
        <v>51.416587875197301</v>
      </c>
      <c r="J24" s="225">
        <v>3.08792314246109</v>
      </c>
      <c r="K24" s="223">
        <v>11.3111987540968</v>
      </c>
      <c r="L24" s="225">
        <v>3.9679553006940602</v>
      </c>
      <c r="M24" s="223">
        <v>40.884717818824299</v>
      </c>
      <c r="N24" s="225">
        <v>1.4104779387650199</v>
      </c>
      <c r="O24" s="223">
        <v>49.734345904871397</v>
      </c>
      <c r="P24" s="225">
        <v>3.8447616840826901</v>
      </c>
      <c r="Q24" s="223">
        <v>8.8496280860470797</v>
      </c>
      <c r="R24" s="225">
        <v>4.1037617112931004</v>
      </c>
      <c r="S24" s="223">
        <v>45.626052562951699</v>
      </c>
      <c r="T24" s="225">
        <v>3.0197403654301298</v>
      </c>
      <c r="U24" s="223">
        <v>47.473714782303503</v>
      </c>
      <c r="V24" s="225">
        <v>3.3319007195777601</v>
      </c>
      <c r="W24" s="223">
        <v>39.844280676803699</v>
      </c>
      <c r="X24" s="225">
        <v>1.7009023768709799</v>
      </c>
      <c r="Y24" s="223">
        <v>-5.7817718861480101</v>
      </c>
      <c r="Z24" s="225">
        <v>3.4493238756315798</v>
      </c>
      <c r="AA24" s="223">
        <v>43.1391349400892</v>
      </c>
      <c r="AB24" s="225">
        <v>2.04264826096865</v>
      </c>
      <c r="AC24" s="223">
        <v>40.910148212178399</v>
      </c>
      <c r="AD24" s="225">
        <v>2.0296774559732902</v>
      </c>
      <c r="AE24" s="223">
        <v>41.763783863907598</v>
      </c>
      <c r="AF24" s="225">
        <v>3.2838286613740202</v>
      </c>
      <c r="AG24" s="223">
        <v>-1.3753510761815799</v>
      </c>
      <c r="AH24" s="225">
        <v>4.18953573321763</v>
      </c>
      <c r="AI24" s="223">
        <v>42.582442232050397</v>
      </c>
      <c r="AJ24" s="225">
        <v>1.9033989445647499</v>
      </c>
      <c r="AK24" s="223">
        <v>41.874726005841801</v>
      </c>
      <c r="AL24" s="225">
        <v>2.6541415758806202</v>
      </c>
      <c r="AM24" s="223">
        <v>40.521532667595999</v>
      </c>
      <c r="AN24" s="225">
        <v>4.1092901452944703</v>
      </c>
      <c r="AO24" s="223">
        <v>-2.0609095644544202</v>
      </c>
      <c r="AP24" s="225">
        <v>4.87626460388626</v>
      </c>
      <c r="AQ24" s="104"/>
      <c r="AR24" s="104"/>
      <c r="AS24" s="104"/>
      <c r="AT24" s="255"/>
    </row>
    <row r="25" spans="1:46" ht="13" customHeight="1" x14ac:dyDescent="0.25">
      <c r="A25" s="26" t="s">
        <v>404</v>
      </c>
      <c r="B25" s="184">
        <v>2</v>
      </c>
      <c r="C25" s="223">
        <v>15.903191442610201</v>
      </c>
      <c r="D25" s="225">
        <v>1.0988038707983401</v>
      </c>
      <c r="E25" s="223">
        <v>14.70719664257</v>
      </c>
      <c r="F25" s="225">
        <v>2.8328369556995199</v>
      </c>
      <c r="G25" s="223">
        <v>16.948810178466498</v>
      </c>
      <c r="H25" s="225">
        <v>1.60548382402137</v>
      </c>
      <c r="I25" s="223">
        <v>15.480058884458201</v>
      </c>
      <c r="J25" s="225">
        <v>2.2871796686058001</v>
      </c>
      <c r="K25" s="223">
        <v>0.77286224188823904</v>
      </c>
      <c r="L25" s="225">
        <v>3.5253293453330699</v>
      </c>
      <c r="M25" s="223">
        <v>15.8031410330769</v>
      </c>
      <c r="N25" s="225">
        <v>1.2069097290372699</v>
      </c>
      <c r="O25" s="223" t="s">
        <v>1058</v>
      </c>
      <c r="P25" s="225" t="s">
        <v>1058</v>
      </c>
      <c r="Q25" s="223" t="s">
        <v>1058</v>
      </c>
      <c r="R25" s="225" t="s">
        <v>1058</v>
      </c>
      <c r="S25" s="223">
        <v>16.0612839350371</v>
      </c>
      <c r="T25" s="225">
        <v>1.3677745902612199</v>
      </c>
      <c r="U25" s="223">
        <v>17.648720004337601</v>
      </c>
      <c r="V25" s="225">
        <v>2.41047633511422</v>
      </c>
      <c r="W25" s="223">
        <v>11.6646765035572</v>
      </c>
      <c r="X25" s="225">
        <v>4.9684202081469904</v>
      </c>
      <c r="Y25" s="223">
        <v>-4.3966074314799402</v>
      </c>
      <c r="Z25" s="225">
        <v>4.8859581393154397</v>
      </c>
      <c r="AA25" s="223">
        <v>17.200971193223999</v>
      </c>
      <c r="AB25" s="225">
        <v>1.97499491462405</v>
      </c>
      <c r="AC25" s="223">
        <v>14.6996264139303</v>
      </c>
      <c r="AD25" s="225">
        <v>1.51230321323512</v>
      </c>
      <c r="AE25" s="223" t="s">
        <v>1058</v>
      </c>
      <c r="AF25" s="225" t="s">
        <v>1058</v>
      </c>
      <c r="AG25" s="223" t="s">
        <v>1058</v>
      </c>
      <c r="AH25" s="225" t="s">
        <v>1058</v>
      </c>
      <c r="AI25" s="223">
        <v>15.473475632084099</v>
      </c>
      <c r="AJ25" s="225">
        <v>1.1941716097872399</v>
      </c>
      <c r="AK25" s="223">
        <v>18.784478748216898</v>
      </c>
      <c r="AL25" s="225">
        <v>3.0358320150145901</v>
      </c>
      <c r="AM25" s="223" t="s">
        <v>1058</v>
      </c>
      <c r="AN25" s="225" t="s">
        <v>1058</v>
      </c>
      <c r="AO25" s="223" t="s">
        <v>1058</v>
      </c>
      <c r="AP25" s="225" t="s">
        <v>1058</v>
      </c>
      <c r="AQ25" s="104"/>
      <c r="AR25" s="104"/>
      <c r="AS25" s="104"/>
      <c r="AT25" s="255"/>
    </row>
    <row r="26" spans="1:46" ht="13" customHeight="1" x14ac:dyDescent="0.25">
      <c r="A26" s="26" t="s">
        <v>405</v>
      </c>
      <c r="B26" s="184">
        <v>2</v>
      </c>
      <c r="C26" s="223">
        <v>53.407000895413297</v>
      </c>
      <c r="D26" s="225">
        <v>1.86253427040701</v>
      </c>
      <c r="E26" s="223">
        <v>46.450872855875303</v>
      </c>
      <c r="F26" s="225">
        <v>4.0271128655567701</v>
      </c>
      <c r="G26" s="223">
        <v>58.367750184354598</v>
      </c>
      <c r="H26" s="225">
        <v>2.5152187784290398</v>
      </c>
      <c r="I26" s="223">
        <v>48.813160313710597</v>
      </c>
      <c r="J26" s="225">
        <v>3.0455634560487801</v>
      </c>
      <c r="K26" s="223">
        <v>2.3622874578352402</v>
      </c>
      <c r="L26" s="225">
        <v>4.8825944129664203</v>
      </c>
      <c r="M26" s="223">
        <v>55.792628675528597</v>
      </c>
      <c r="N26" s="225">
        <v>2.1363498327992598</v>
      </c>
      <c r="O26" s="223">
        <v>46.062905305050499</v>
      </c>
      <c r="P26" s="225">
        <v>2.9858862056347899</v>
      </c>
      <c r="Q26" s="223">
        <v>-9.7297233704780908</v>
      </c>
      <c r="R26" s="225">
        <v>3.38340877797497</v>
      </c>
      <c r="S26" s="223">
        <v>50.4610961083741</v>
      </c>
      <c r="T26" s="225">
        <v>2.5548142069461801</v>
      </c>
      <c r="U26" s="223">
        <v>56.111767786225101</v>
      </c>
      <c r="V26" s="225">
        <v>3.1050118504476201</v>
      </c>
      <c r="W26" s="223">
        <v>61.612147110614302</v>
      </c>
      <c r="X26" s="225">
        <v>4.3151892103015301</v>
      </c>
      <c r="Y26" s="223">
        <v>11.1510510022402</v>
      </c>
      <c r="Z26" s="225">
        <v>4.8914917537455498</v>
      </c>
      <c r="AA26" s="223">
        <v>54.9040457444898</v>
      </c>
      <c r="AB26" s="225">
        <v>3.8400278545017499</v>
      </c>
      <c r="AC26" s="223">
        <v>52.455182875948701</v>
      </c>
      <c r="AD26" s="225">
        <v>2.6575073365925701</v>
      </c>
      <c r="AE26" s="223">
        <v>55.443232204925103</v>
      </c>
      <c r="AF26" s="225">
        <v>3.3884403326763599</v>
      </c>
      <c r="AG26" s="223">
        <v>0.53918646043524598</v>
      </c>
      <c r="AH26" s="225">
        <v>4.8710089829097898</v>
      </c>
      <c r="AI26" s="223">
        <v>54.267489566946203</v>
      </c>
      <c r="AJ26" s="225">
        <v>2.5707137628972401</v>
      </c>
      <c r="AK26" s="223">
        <v>48.973352221074798</v>
      </c>
      <c r="AL26" s="225">
        <v>2.7295930052731001</v>
      </c>
      <c r="AM26" s="223" t="s">
        <v>1058</v>
      </c>
      <c r="AN26" s="225" t="s">
        <v>1058</v>
      </c>
      <c r="AO26" s="223" t="s">
        <v>1058</v>
      </c>
      <c r="AP26" s="225" t="s">
        <v>1058</v>
      </c>
      <c r="AQ26" s="104"/>
      <c r="AR26" s="104"/>
      <c r="AS26" s="104"/>
      <c r="AT26" s="255"/>
    </row>
    <row r="27" spans="1:46" ht="13" customHeight="1" x14ac:dyDescent="0.25">
      <c r="A27" s="26" t="s">
        <v>406</v>
      </c>
      <c r="B27" s="184">
        <v>2</v>
      </c>
      <c r="C27" s="223">
        <v>15.5874196686022</v>
      </c>
      <c r="D27" s="225">
        <v>1.1749195049751999</v>
      </c>
      <c r="E27" s="223">
        <v>14.135205234461401</v>
      </c>
      <c r="F27" s="225">
        <v>2.7944102859329298</v>
      </c>
      <c r="G27" s="223">
        <v>16.039103049731001</v>
      </c>
      <c r="H27" s="225">
        <v>1.3839327298803199</v>
      </c>
      <c r="I27" s="223">
        <v>16.014540056826799</v>
      </c>
      <c r="J27" s="225">
        <v>2.3919448409253499</v>
      </c>
      <c r="K27" s="223">
        <v>1.8793348223653801</v>
      </c>
      <c r="L27" s="225">
        <v>3.54796423923358</v>
      </c>
      <c r="M27" s="223">
        <v>14.7895144802904</v>
      </c>
      <c r="N27" s="225">
        <v>1.19227461356085</v>
      </c>
      <c r="O27" s="223">
        <v>25.6731033806387</v>
      </c>
      <c r="P27" s="225">
        <v>4.4442040603028703</v>
      </c>
      <c r="Q27" s="223">
        <v>10.8835889003483</v>
      </c>
      <c r="R27" s="225">
        <v>4.5456835617383202</v>
      </c>
      <c r="S27" s="223">
        <v>15.887761003461399</v>
      </c>
      <c r="T27" s="225">
        <v>1.35355178898853</v>
      </c>
      <c r="U27" s="223">
        <v>17.197854955070198</v>
      </c>
      <c r="V27" s="225">
        <v>2.5899297981234</v>
      </c>
      <c r="W27" s="223">
        <v>5.6064410723666702</v>
      </c>
      <c r="X27" s="225">
        <v>1.9616890166973999</v>
      </c>
      <c r="Y27" s="223">
        <v>-10.281319931094799</v>
      </c>
      <c r="Z27" s="225">
        <v>2.24776472836415</v>
      </c>
      <c r="AA27" s="223">
        <v>14.774115062918501</v>
      </c>
      <c r="AB27" s="225">
        <v>1.9335087706867999</v>
      </c>
      <c r="AC27" s="223">
        <v>16.365751171816001</v>
      </c>
      <c r="AD27" s="225">
        <v>1.5905135642996</v>
      </c>
      <c r="AE27" s="223">
        <v>10.7980044052387</v>
      </c>
      <c r="AF27" s="225">
        <v>2.2727960643926801</v>
      </c>
      <c r="AG27" s="223">
        <v>-3.9761106576798402</v>
      </c>
      <c r="AH27" s="225">
        <v>2.76323219242312</v>
      </c>
      <c r="AI27" s="223">
        <v>15.6643369998992</v>
      </c>
      <c r="AJ27" s="225">
        <v>1.56100760100258</v>
      </c>
      <c r="AK27" s="223">
        <v>15.519115041699401</v>
      </c>
      <c r="AL27" s="225">
        <v>1.5931490608249499</v>
      </c>
      <c r="AM27" s="223">
        <v>16.868116735982898</v>
      </c>
      <c r="AN27" s="225">
        <v>5.6407630276610004</v>
      </c>
      <c r="AO27" s="223">
        <v>1.2037797360837099</v>
      </c>
      <c r="AP27" s="225">
        <v>5.7335799511580996</v>
      </c>
      <c r="AQ27" s="104"/>
      <c r="AR27" s="104"/>
      <c r="AS27" s="104"/>
      <c r="AT27" s="255"/>
    </row>
    <row r="28" spans="1:46" ht="13" customHeight="1" x14ac:dyDescent="0.25">
      <c r="A28" s="26" t="s">
        <v>407</v>
      </c>
      <c r="B28" s="184">
        <v>2</v>
      </c>
      <c r="C28" s="223">
        <v>43.196596065538401</v>
      </c>
      <c r="D28" s="225">
        <v>1.64433061986033</v>
      </c>
      <c r="E28" s="223">
        <v>40.923082465796398</v>
      </c>
      <c r="F28" s="225">
        <v>3.26708990021059</v>
      </c>
      <c r="G28" s="223">
        <v>45.077528486229099</v>
      </c>
      <c r="H28" s="225">
        <v>2.2172992999296501</v>
      </c>
      <c r="I28" s="223">
        <v>41.032761565342703</v>
      </c>
      <c r="J28" s="225">
        <v>5.0692332067320001</v>
      </c>
      <c r="K28" s="223">
        <v>0.109679099546305</v>
      </c>
      <c r="L28" s="225">
        <v>6.34852457168975</v>
      </c>
      <c r="M28" s="223">
        <v>50.972249984236498</v>
      </c>
      <c r="N28" s="225">
        <v>2.0559223227665502</v>
      </c>
      <c r="O28" s="223">
        <v>25.6366320985885</v>
      </c>
      <c r="P28" s="225">
        <v>3.2245012699242999</v>
      </c>
      <c r="Q28" s="223">
        <v>-25.335617885647999</v>
      </c>
      <c r="R28" s="225">
        <v>3.5871227679879798</v>
      </c>
      <c r="S28" s="223">
        <v>40.630124526388201</v>
      </c>
      <c r="T28" s="225">
        <v>2.30557321100392</v>
      </c>
      <c r="U28" s="223">
        <v>48.456342742431701</v>
      </c>
      <c r="V28" s="225">
        <v>2.8590407581546202</v>
      </c>
      <c r="W28" s="223">
        <v>50.7750056352683</v>
      </c>
      <c r="X28" s="225">
        <v>10.5302091477141</v>
      </c>
      <c r="Y28" s="223">
        <v>10.144881108880099</v>
      </c>
      <c r="Z28" s="225">
        <v>11.3282058713674</v>
      </c>
      <c r="AA28" s="223">
        <v>34.6017499316144</v>
      </c>
      <c r="AB28" s="225">
        <v>4.3814573589909802</v>
      </c>
      <c r="AC28" s="223">
        <v>45.237423890303702</v>
      </c>
      <c r="AD28" s="225">
        <v>1.9637038556939701</v>
      </c>
      <c r="AE28" s="223">
        <v>52.608062483337697</v>
      </c>
      <c r="AF28" s="225">
        <v>4.7187913979991203</v>
      </c>
      <c r="AG28" s="223">
        <v>18.006312551723301</v>
      </c>
      <c r="AH28" s="225">
        <v>6.3816505707812503</v>
      </c>
      <c r="AI28" s="223">
        <v>44.568396934175198</v>
      </c>
      <c r="AJ28" s="225">
        <v>2.7346624470551202</v>
      </c>
      <c r="AK28" s="223">
        <v>40.658655004947803</v>
      </c>
      <c r="AL28" s="225">
        <v>2.2413621676243798</v>
      </c>
      <c r="AM28" s="223">
        <v>48.073858578301603</v>
      </c>
      <c r="AN28" s="225">
        <v>5.6239455512723202</v>
      </c>
      <c r="AO28" s="223">
        <v>3.5054616441263402</v>
      </c>
      <c r="AP28" s="225">
        <v>6.5428199557161699</v>
      </c>
      <c r="AQ28" s="104"/>
      <c r="AR28" s="104"/>
      <c r="AS28" s="104"/>
      <c r="AT28" s="255"/>
    </row>
    <row r="29" spans="1:46" ht="13" customHeight="1" x14ac:dyDescent="0.25">
      <c r="A29" s="26" t="s">
        <v>408</v>
      </c>
      <c r="B29" s="184">
        <v>2</v>
      </c>
      <c r="C29" s="223">
        <v>30.516351493415701</v>
      </c>
      <c r="D29" s="225">
        <v>1.6247553455075201</v>
      </c>
      <c r="E29" s="223">
        <v>20.375644533116599</v>
      </c>
      <c r="F29" s="225">
        <v>2.0356226791063601</v>
      </c>
      <c r="G29" s="223">
        <v>33.297662897539098</v>
      </c>
      <c r="H29" s="225">
        <v>2.5085277194472</v>
      </c>
      <c r="I29" s="223">
        <v>36.1614198317966</v>
      </c>
      <c r="J29" s="225">
        <v>3.6160140958557498</v>
      </c>
      <c r="K29" s="223">
        <v>15.785775298680001</v>
      </c>
      <c r="L29" s="225">
        <v>4.1675197057472104</v>
      </c>
      <c r="M29" s="223">
        <v>31.315224855472199</v>
      </c>
      <c r="N29" s="225">
        <v>1.64426338446683</v>
      </c>
      <c r="O29" s="223">
        <v>11.757939079544499</v>
      </c>
      <c r="P29" s="225">
        <v>3.1584928852810701</v>
      </c>
      <c r="Q29" s="223">
        <v>-19.557285775927699</v>
      </c>
      <c r="R29" s="225">
        <v>3.71966782150457</v>
      </c>
      <c r="S29" s="223">
        <v>28.688684927160899</v>
      </c>
      <c r="T29" s="225">
        <v>1.8839542320432301</v>
      </c>
      <c r="U29" s="223">
        <v>32.695432145557398</v>
      </c>
      <c r="V29" s="225">
        <v>3.5336474415038301</v>
      </c>
      <c r="W29" s="223">
        <v>29.501015711121301</v>
      </c>
      <c r="X29" s="225">
        <v>6.6607358735465096</v>
      </c>
      <c r="Y29" s="223">
        <v>0.81233078396033098</v>
      </c>
      <c r="Z29" s="225">
        <v>7.0025818658404404</v>
      </c>
      <c r="AA29" s="223">
        <v>25.4933786783741</v>
      </c>
      <c r="AB29" s="225">
        <v>3.4699308121680601</v>
      </c>
      <c r="AC29" s="223">
        <v>28.7973344167984</v>
      </c>
      <c r="AD29" s="225">
        <v>1.98996998817737</v>
      </c>
      <c r="AE29" s="223">
        <v>40.374179457574698</v>
      </c>
      <c r="AF29" s="225">
        <v>4.9605195880472603</v>
      </c>
      <c r="AG29" s="223">
        <v>14.8808007792005</v>
      </c>
      <c r="AH29" s="225">
        <v>6.3643108422367698</v>
      </c>
      <c r="AI29" s="223">
        <v>30.038645116575601</v>
      </c>
      <c r="AJ29" s="225">
        <v>2.6946571430801001</v>
      </c>
      <c r="AK29" s="223">
        <v>29.771328847040799</v>
      </c>
      <c r="AL29" s="225">
        <v>2.3706315596098402</v>
      </c>
      <c r="AM29" s="223">
        <v>27.5176494746446</v>
      </c>
      <c r="AN29" s="225">
        <v>4.0895457137656797</v>
      </c>
      <c r="AO29" s="223">
        <v>-2.52099564193102</v>
      </c>
      <c r="AP29" s="225">
        <v>4.7698672812044798</v>
      </c>
      <c r="AQ29" s="104"/>
      <c r="AR29" s="104"/>
      <c r="AS29" s="104"/>
      <c r="AT29" s="255"/>
    </row>
    <row r="30" spans="1:46" ht="13" customHeight="1" x14ac:dyDescent="0.25">
      <c r="A30" s="26" t="s">
        <v>409</v>
      </c>
      <c r="B30" s="184">
        <v>2</v>
      </c>
      <c r="C30" s="223">
        <v>25.764376378523998</v>
      </c>
      <c r="D30" s="225">
        <v>1.14632070961454</v>
      </c>
      <c r="E30" s="223">
        <v>17.3468132713848</v>
      </c>
      <c r="F30" s="225">
        <v>2.8902590471888701</v>
      </c>
      <c r="G30" s="223">
        <v>26.453500338271201</v>
      </c>
      <c r="H30" s="225">
        <v>1.60603320568857</v>
      </c>
      <c r="I30" s="223">
        <v>26.903125093103</v>
      </c>
      <c r="J30" s="225">
        <v>1.9065122618396</v>
      </c>
      <c r="K30" s="223">
        <v>9.5563118217182392</v>
      </c>
      <c r="L30" s="225">
        <v>3.7469949631705601</v>
      </c>
      <c r="M30" s="223">
        <v>25.660981817548901</v>
      </c>
      <c r="N30" s="225">
        <v>1.1999037172970899</v>
      </c>
      <c r="O30" s="223">
        <v>27.416429294751701</v>
      </c>
      <c r="P30" s="225">
        <v>3.8964556210191699</v>
      </c>
      <c r="Q30" s="223">
        <v>1.7554474772028601</v>
      </c>
      <c r="R30" s="225">
        <v>4.1458059531650697</v>
      </c>
      <c r="S30" s="223">
        <v>25.104247418975898</v>
      </c>
      <c r="T30" s="225">
        <v>1.5752775492195299</v>
      </c>
      <c r="U30" s="223">
        <v>27.335232203008299</v>
      </c>
      <c r="V30" s="225">
        <v>2.0642237320049199</v>
      </c>
      <c r="W30" s="223">
        <v>23.362248987592999</v>
      </c>
      <c r="X30" s="225">
        <v>4.7401167849125301</v>
      </c>
      <c r="Y30" s="223">
        <v>-1.74199843138292</v>
      </c>
      <c r="Z30" s="225">
        <v>4.9955060550731103</v>
      </c>
      <c r="AA30" s="223">
        <v>21.760655381575901</v>
      </c>
      <c r="AB30" s="225">
        <v>4.6825569722789204</v>
      </c>
      <c r="AC30" s="223">
        <v>25.906965446075201</v>
      </c>
      <c r="AD30" s="225">
        <v>1.4182776600623299</v>
      </c>
      <c r="AE30" s="223">
        <v>26.777745864010701</v>
      </c>
      <c r="AF30" s="225">
        <v>2.5178084262376199</v>
      </c>
      <c r="AG30" s="223">
        <v>5.0170904824347602</v>
      </c>
      <c r="AH30" s="225">
        <v>5.3924792756730202</v>
      </c>
      <c r="AI30" s="223">
        <v>25.918453550608799</v>
      </c>
      <c r="AJ30" s="225">
        <v>1.7494084917989601</v>
      </c>
      <c r="AK30" s="223">
        <v>25.491527186834102</v>
      </c>
      <c r="AL30" s="225">
        <v>1.57012462182831</v>
      </c>
      <c r="AM30" s="223" t="s">
        <v>1058</v>
      </c>
      <c r="AN30" s="225" t="s">
        <v>1058</v>
      </c>
      <c r="AO30" s="223" t="s">
        <v>1058</v>
      </c>
      <c r="AP30" s="225" t="s">
        <v>1058</v>
      </c>
      <c r="AQ30" s="104"/>
      <c r="AR30" s="104"/>
      <c r="AS30" s="104"/>
      <c r="AT30" s="255"/>
    </row>
    <row r="31" spans="1:46" ht="13" customHeight="1" x14ac:dyDescent="0.25">
      <c r="A31" s="26" t="s">
        <v>410</v>
      </c>
      <c r="B31" s="184">
        <v>2</v>
      </c>
      <c r="C31" s="223">
        <v>27.2591325040271</v>
      </c>
      <c r="D31" s="225">
        <v>1.58143893972074</v>
      </c>
      <c r="E31" s="223">
        <v>29.110117441453198</v>
      </c>
      <c r="F31" s="225">
        <v>4.4677863938362501</v>
      </c>
      <c r="G31" s="223">
        <v>27.112243649640899</v>
      </c>
      <c r="H31" s="225">
        <v>1.87882436199119</v>
      </c>
      <c r="I31" s="223">
        <v>23.063939542319101</v>
      </c>
      <c r="J31" s="225">
        <v>3.7753315762579902</v>
      </c>
      <c r="K31" s="223">
        <v>-6.0461778991340998</v>
      </c>
      <c r="L31" s="225">
        <v>5.8921574655811098</v>
      </c>
      <c r="M31" s="223">
        <v>28.389907546432799</v>
      </c>
      <c r="N31" s="225">
        <v>1.8181856736972599</v>
      </c>
      <c r="O31" s="223">
        <v>21.058338633514001</v>
      </c>
      <c r="P31" s="225">
        <v>4.3170554449552201</v>
      </c>
      <c r="Q31" s="223">
        <v>-7.3315689129187396</v>
      </c>
      <c r="R31" s="225">
        <v>4.6695949950591604</v>
      </c>
      <c r="S31" s="223">
        <v>23.1210678548888</v>
      </c>
      <c r="T31" s="225">
        <v>3.9589884142170102</v>
      </c>
      <c r="U31" s="223">
        <v>29.307537330127101</v>
      </c>
      <c r="V31" s="225">
        <v>2.8569465011569801</v>
      </c>
      <c r="W31" s="223">
        <v>27.624224357069199</v>
      </c>
      <c r="X31" s="225">
        <v>2.4120689892281502</v>
      </c>
      <c r="Y31" s="223">
        <v>4.5031565021804596</v>
      </c>
      <c r="Z31" s="225">
        <v>4.5393146425272599</v>
      </c>
      <c r="AA31" s="223">
        <v>22.648984283843099</v>
      </c>
      <c r="AB31" s="225">
        <v>4.19522068103604</v>
      </c>
      <c r="AC31" s="223">
        <v>26.626060684594801</v>
      </c>
      <c r="AD31" s="225">
        <v>2.1410254173371999</v>
      </c>
      <c r="AE31" s="223">
        <v>30.992758478634801</v>
      </c>
      <c r="AF31" s="225">
        <v>3.5632130805606601</v>
      </c>
      <c r="AG31" s="223">
        <v>8.3437741947916209</v>
      </c>
      <c r="AH31" s="225">
        <v>5.5410563447808903</v>
      </c>
      <c r="AI31" s="223">
        <v>27.036171305702201</v>
      </c>
      <c r="AJ31" s="225">
        <v>3.7458707566927099</v>
      </c>
      <c r="AK31" s="223">
        <v>25.774674225125899</v>
      </c>
      <c r="AL31" s="225">
        <v>1.9723776886506601</v>
      </c>
      <c r="AM31" s="223">
        <v>34.5472154145152</v>
      </c>
      <c r="AN31" s="225">
        <v>5.0316454376520801</v>
      </c>
      <c r="AO31" s="223">
        <v>7.51104410881302</v>
      </c>
      <c r="AP31" s="225">
        <v>6.3258184639541497</v>
      </c>
      <c r="AQ31" s="104"/>
      <c r="AR31" s="104"/>
      <c r="AS31" s="104"/>
      <c r="AT31" s="255"/>
    </row>
    <row r="32" spans="1:46" ht="13" customHeight="1" x14ac:dyDescent="0.25">
      <c r="A32" s="26" t="s">
        <v>411</v>
      </c>
      <c r="B32" s="184">
        <v>2</v>
      </c>
      <c r="C32" s="223">
        <v>21.307013077430302</v>
      </c>
      <c r="D32" s="225">
        <v>0.91141633421078505</v>
      </c>
      <c r="E32" s="223">
        <v>17.748844698949998</v>
      </c>
      <c r="F32" s="225">
        <v>2.0328696530188202</v>
      </c>
      <c r="G32" s="223">
        <v>20.938979703146099</v>
      </c>
      <c r="H32" s="225">
        <v>1.2159930925950699</v>
      </c>
      <c r="I32" s="223">
        <v>23.963635439802701</v>
      </c>
      <c r="J32" s="225">
        <v>1.9506065432372599</v>
      </c>
      <c r="K32" s="223">
        <v>6.2147907408526697</v>
      </c>
      <c r="L32" s="225">
        <v>2.81516771793012</v>
      </c>
      <c r="M32" s="223">
        <v>22.022162228396599</v>
      </c>
      <c r="N32" s="225">
        <v>0.98804329573532501</v>
      </c>
      <c r="O32" s="223">
        <v>18.699769030937599</v>
      </c>
      <c r="P32" s="225">
        <v>2.52964273925418</v>
      </c>
      <c r="Q32" s="223">
        <v>-3.3223931974590002</v>
      </c>
      <c r="R32" s="225">
        <v>2.7824259171507002</v>
      </c>
      <c r="S32" s="223">
        <v>21.5250668835867</v>
      </c>
      <c r="T32" s="225">
        <v>1.0094680791645301</v>
      </c>
      <c r="U32" s="223">
        <v>23.181571459364299</v>
      </c>
      <c r="V32" s="225">
        <v>2.52946603740302</v>
      </c>
      <c r="W32" s="223">
        <v>18.130725293845501</v>
      </c>
      <c r="X32" s="225">
        <v>2.8677957897642301</v>
      </c>
      <c r="Y32" s="223">
        <v>-3.3943415897412201</v>
      </c>
      <c r="Z32" s="225">
        <v>3.0628368249469702</v>
      </c>
      <c r="AA32" s="223">
        <v>20.108597599309501</v>
      </c>
      <c r="AB32" s="225">
        <v>1.2663149728404901</v>
      </c>
      <c r="AC32" s="223">
        <v>22.841562014977001</v>
      </c>
      <c r="AD32" s="225">
        <v>1.32779061272292</v>
      </c>
      <c r="AE32" s="223">
        <v>19.3584068006111</v>
      </c>
      <c r="AF32" s="225">
        <v>3.1366626550198902</v>
      </c>
      <c r="AG32" s="223">
        <v>-0.75019079869838401</v>
      </c>
      <c r="AH32" s="225">
        <v>3.6040476825181398</v>
      </c>
      <c r="AI32" s="223">
        <v>21.991686536113399</v>
      </c>
      <c r="AJ32" s="225">
        <v>1.0552326300066901</v>
      </c>
      <c r="AK32" s="223">
        <v>18.564994683000101</v>
      </c>
      <c r="AL32" s="225">
        <v>1.7508922622507599</v>
      </c>
      <c r="AM32" s="223" t="s">
        <v>1058</v>
      </c>
      <c r="AN32" s="225" t="s">
        <v>1058</v>
      </c>
      <c r="AO32" s="223" t="s">
        <v>1058</v>
      </c>
      <c r="AP32" s="225" t="s">
        <v>1058</v>
      </c>
      <c r="AQ32" s="104"/>
      <c r="AR32" s="104"/>
      <c r="AS32" s="104"/>
      <c r="AT32" s="255"/>
    </row>
    <row r="33" spans="1:46" ht="13" customHeight="1" x14ac:dyDescent="0.25">
      <c r="A33" s="26" t="s">
        <v>412</v>
      </c>
      <c r="B33" s="184">
        <v>2</v>
      </c>
      <c r="C33" s="223">
        <v>30.809004121309499</v>
      </c>
      <c r="D33" s="225">
        <v>1.8835203191263901</v>
      </c>
      <c r="E33" s="223">
        <v>32.535564036973099</v>
      </c>
      <c r="F33" s="225">
        <v>3.2479220019286399</v>
      </c>
      <c r="G33" s="223">
        <v>33.6329441074474</v>
      </c>
      <c r="H33" s="225">
        <v>2.9240553779291298</v>
      </c>
      <c r="I33" s="223">
        <v>20.772662146013801</v>
      </c>
      <c r="J33" s="225">
        <v>4.3155016698998496</v>
      </c>
      <c r="K33" s="223">
        <v>-11.7629018909594</v>
      </c>
      <c r="L33" s="225">
        <v>5.3981230577875996</v>
      </c>
      <c r="M33" s="223">
        <v>32.090738135161899</v>
      </c>
      <c r="N33" s="225">
        <v>2.0212037029227101</v>
      </c>
      <c r="O33" s="223" t="s">
        <v>1058</v>
      </c>
      <c r="P33" s="225" t="s">
        <v>1058</v>
      </c>
      <c r="Q33" s="223" t="s">
        <v>1058</v>
      </c>
      <c r="R33" s="225" t="s">
        <v>1058</v>
      </c>
      <c r="S33" s="223">
        <v>32.532083743220298</v>
      </c>
      <c r="T33" s="225">
        <v>2.5885963679919302</v>
      </c>
      <c r="U33" s="223">
        <v>29.861247934261598</v>
      </c>
      <c r="V33" s="225">
        <v>3.2937179963214001</v>
      </c>
      <c r="W33" s="223" t="s">
        <v>1058</v>
      </c>
      <c r="X33" s="225" t="s">
        <v>1058</v>
      </c>
      <c r="Y33" s="223" t="s">
        <v>1058</v>
      </c>
      <c r="Z33" s="225" t="s">
        <v>1058</v>
      </c>
      <c r="AA33" s="223">
        <v>11.496745332217801</v>
      </c>
      <c r="AB33" s="225">
        <v>7.0767436727014603</v>
      </c>
      <c r="AC33" s="223">
        <v>33.142728204249998</v>
      </c>
      <c r="AD33" s="225">
        <v>2.9524998157609499</v>
      </c>
      <c r="AE33" s="223">
        <v>30.712718813711</v>
      </c>
      <c r="AF33" s="225">
        <v>2.8443306907299299</v>
      </c>
      <c r="AG33" s="223">
        <v>19.215973481493201</v>
      </c>
      <c r="AH33" s="225">
        <v>7.8051361964835104</v>
      </c>
      <c r="AI33" s="223">
        <v>29.381932253245601</v>
      </c>
      <c r="AJ33" s="225">
        <v>3.5550617678683198</v>
      </c>
      <c r="AK33" s="223">
        <v>33.228783677210103</v>
      </c>
      <c r="AL33" s="225">
        <v>2.6145557253003502</v>
      </c>
      <c r="AM33" s="223">
        <v>28.9899070323223</v>
      </c>
      <c r="AN33" s="225">
        <v>4.7526158654306103</v>
      </c>
      <c r="AO33" s="223">
        <v>-0.39202522092334702</v>
      </c>
      <c r="AP33" s="225">
        <v>5.7657448546141401</v>
      </c>
      <c r="AQ33" s="104"/>
      <c r="AR33" s="104"/>
      <c r="AS33" s="104"/>
      <c r="AT33" s="255"/>
    </row>
    <row r="34" spans="1:46" ht="13" customHeight="1" x14ac:dyDescent="0.25">
      <c r="A34" s="26" t="s">
        <v>413</v>
      </c>
      <c r="B34" s="184">
        <v>2</v>
      </c>
      <c r="C34" s="223">
        <v>37.637723469646602</v>
      </c>
      <c r="D34" s="225">
        <v>1.3466242513781601</v>
      </c>
      <c r="E34" s="223">
        <v>26.0038202276356</v>
      </c>
      <c r="F34" s="225">
        <v>5.9255272084032198</v>
      </c>
      <c r="G34" s="223">
        <v>47.748319249269599</v>
      </c>
      <c r="H34" s="225">
        <v>2.5280794984804</v>
      </c>
      <c r="I34" s="223">
        <v>21.903350696851401</v>
      </c>
      <c r="J34" s="225">
        <v>2.5864908746069202</v>
      </c>
      <c r="K34" s="223">
        <v>-4.10046953078428</v>
      </c>
      <c r="L34" s="225">
        <v>6.7211797692542197</v>
      </c>
      <c r="M34" s="223">
        <v>38.697391835821897</v>
      </c>
      <c r="N34" s="225">
        <v>1.46681255924479</v>
      </c>
      <c r="O34" s="223" t="s">
        <v>1058</v>
      </c>
      <c r="P34" s="225" t="s">
        <v>1058</v>
      </c>
      <c r="Q34" s="223" t="s">
        <v>1058</v>
      </c>
      <c r="R34" s="225" t="s">
        <v>1058</v>
      </c>
      <c r="S34" s="223">
        <v>21.947970409363599</v>
      </c>
      <c r="T34" s="225">
        <v>2.2317458608042502</v>
      </c>
      <c r="U34" s="223">
        <v>33.2856431450965</v>
      </c>
      <c r="V34" s="225">
        <v>3.3603146268890201</v>
      </c>
      <c r="W34" s="223">
        <v>60.834343375605798</v>
      </c>
      <c r="X34" s="225">
        <v>5.1553074930430798</v>
      </c>
      <c r="Y34" s="223">
        <v>38.886372966242199</v>
      </c>
      <c r="Z34" s="225">
        <v>5.6912091735694599</v>
      </c>
      <c r="AA34" s="223">
        <v>37.439045375719203</v>
      </c>
      <c r="AB34" s="225">
        <v>5.6661206598675404</v>
      </c>
      <c r="AC34" s="223">
        <v>29.162377001867799</v>
      </c>
      <c r="AD34" s="225">
        <v>2.2271317774705102</v>
      </c>
      <c r="AE34" s="223">
        <v>60.076904322054503</v>
      </c>
      <c r="AF34" s="225">
        <v>5.0721370275647901</v>
      </c>
      <c r="AG34" s="223">
        <v>22.637858946335299</v>
      </c>
      <c r="AH34" s="225">
        <v>8.0232380273031705</v>
      </c>
      <c r="AI34" s="223">
        <v>42.947529276244303</v>
      </c>
      <c r="AJ34" s="225">
        <v>3.6028160132117599</v>
      </c>
      <c r="AK34" s="223">
        <v>34.338758664371802</v>
      </c>
      <c r="AL34" s="225">
        <v>2.8084338377737801</v>
      </c>
      <c r="AM34" s="223" t="s">
        <v>1058</v>
      </c>
      <c r="AN34" s="225" t="s">
        <v>1058</v>
      </c>
      <c r="AO34" s="223" t="s">
        <v>1058</v>
      </c>
      <c r="AP34" s="225" t="s">
        <v>1058</v>
      </c>
      <c r="AQ34" s="104"/>
      <c r="AR34" s="104"/>
      <c r="AS34" s="104"/>
      <c r="AT34" s="255"/>
    </row>
    <row r="35" spans="1:46" ht="13" customHeight="1" x14ac:dyDescent="0.25">
      <c r="A35" s="26" t="s">
        <v>414</v>
      </c>
      <c r="B35" s="184">
        <v>2</v>
      </c>
      <c r="C35" s="223">
        <v>16.0727504041038</v>
      </c>
      <c r="D35" s="225">
        <v>1.0744577790418799</v>
      </c>
      <c r="E35" s="223">
        <v>12.9747869180849</v>
      </c>
      <c r="F35" s="225">
        <v>4.1264973637269504</v>
      </c>
      <c r="G35" s="223">
        <v>15.804804153831499</v>
      </c>
      <c r="H35" s="225">
        <v>1.22580708404691</v>
      </c>
      <c r="I35" s="223">
        <v>19.1138996191446</v>
      </c>
      <c r="J35" s="225">
        <v>2.2922458657648201</v>
      </c>
      <c r="K35" s="223">
        <v>6.1391127010597204</v>
      </c>
      <c r="L35" s="225">
        <v>4.7576875781537504</v>
      </c>
      <c r="M35" s="223">
        <v>15.8263081918541</v>
      </c>
      <c r="N35" s="225">
        <v>1.0367206837896801</v>
      </c>
      <c r="O35" s="223" t="s">
        <v>1058</v>
      </c>
      <c r="P35" s="225" t="s">
        <v>1058</v>
      </c>
      <c r="Q35" s="223" t="s">
        <v>1058</v>
      </c>
      <c r="R35" s="225" t="s">
        <v>1058</v>
      </c>
      <c r="S35" s="223">
        <v>17.083395960215601</v>
      </c>
      <c r="T35" s="225">
        <v>1.3062748733976599</v>
      </c>
      <c r="U35" s="223">
        <v>13.608940513695099</v>
      </c>
      <c r="V35" s="225">
        <v>2.1943090494859798</v>
      </c>
      <c r="W35" s="223">
        <v>19.508236300826699</v>
      </c>
      <c r="X35" s="225">
        <v>2.70570935819533</v>
      </c>
      <c r="Y35" s="223">
        <v>2.4248403406111101</v>
      </c>
      <c r="Z35" s="225">
        <v>2.9914163721463298</v>
      </c>
      <c r="AA35" s="223">
        <v>14.8081834829683</v>
      </c>
      <c r="AB35" s="225">
        <v>5.6614683284256202</v>
      </c>
      <c r="AC35" s="223">
        <v>16.3417669926381</v>
      </c>
      <c r="AD35" s="225">
        <v>1.22210431657286</v>
      </c>
      <c r="AE35" s="223">
        <v>16.581670272348401</v>
      </c>
      <c r="AF35" s="225">
        <v>2.6463561137045901</v>
      </c>
      <c r="AG35" s="223">
        <v>1.7734867893800901</v>
      </c>
      <c r="AH35" s="225">
        <v>6.2573715409420601</v>
      </c>
      <c r="AI35" s="223">
        <v>15.441768156967401</v>
      </c>
      <c r="AJ35" s="225">
        <v>1.5037392019703999</v>
      </c>
      <c r="AK35" s="223">
        <v>16.071819072918402</v>
      </c>
      <c r="AL35" s="225">
        <v>1.6918448619584201</v>
      </c>
      <c r="AM35" s="223">
        <v>18.749908238908802</v>
      </c>
      <c r="AN35" s="225">
        <v>2.3732933479765101</v>
      </c>
      <c r="AO35" s="223">
        <v>3.3081400819413802</v>
      </c>
      <c r="AP35" s="225">
        <v>2.89465629419032</v>
      </c>
      <c r="AQ35" s="104"/>
      <c r="AR35" s="104"/>
      <c r="AS35" s="104"/>
      <c r="AT35" s="255"/>
    </row>
    <row r="36" spans="1:46" ht="13" customHeight="1" x14ac:dyDescent="0.25">
      <c r="A36" s="26" t="s">
        <v>415</v>
      </c>
      <c r="B36" s="184">
        <v>2</v>
      </c>
      <c r="C36" s="223">
        <v>36.721554772852201</v>
      </c>
      <c r="D36" s="225">
        <v>1.6499972379008101</v>
      </c>
      <c r="E36" s="223" t="s">
        <v>1058</v>
      </c>
      <c r="F36" s="225" t="s">
        <v>1058</v>
      </c>
      <c r="G36" s="223">
        <v>35.056443307498199</v>
      </c>
      <c r="H36" s="225">
        <v>2.61290036378375</v>
      </c>
      <c r="I36" s="223">
        <v>37.682968413132002</v>
      </c>
      <c r="J36" s="225">
        <v>2.16037339631505</v>
      </c>
      <c r="K36" s="223" t="s">
        <v>1058</v>
      </c>
      <c r="L36" s="225" t="s">
        <v>1058</v>
      </c>
      <c r="M36" s="223">
        <v>34.848574718190001</v>
      </c>
      <c r="N36" s="225">
        <v>1.65254877422422</v>
      </c>
      <c r="O36" s="223">
        <v>54.900910976022899</v>
      </c>
      <c r="P36" s="225">
        <v>6.5048893899509999</v>
      </c>
      <c r="Q36" s="223">
        <v>20.052336257832899</v>
      </c>
      <c r="R36" s="225">
        <v>6.7219651898135604</v>
      </c>
      <c r="S36" s="223">
        <v>38.2197635863565</v>
      </c>
      <c r="T36" s="225">
        <v>2.01285901634632</v>
      </c>
      <c r="U36" s="223">
        <v>32.487557667494897</v>
      </c>
      <c r="V36" s="225">
        <v>2.66929127009199</v>
      </c>
      <c r="W36" s="223">
        <v>41.546384322030399</v>
      </c>
      <c r="X36" s="225">
        <v>5.96737158885949</v>
      </c>
      <c r="Y36" s="223">
        <v>3.3266207356739201</v>
      </c>
      <c r="Z36" s="225">
        <v>6.4630246222786196</v>
      </c>
      <c r="AA36" s="223">
        <v>37.630792681133997</v>
      </c>
      <c r="AB36" s="225">
        <v>2.3169532397926802</v>
      </c>
      <c r="AC36" s="223">
        <v>35.736691939695703</v>
      </c>
      <c r="AD36" s="225">
        <v>2.2351996966771499</v>
      </c>
      <c r="AE36" s="223" t="s">
        <v>1058</v>
      </c>
      <c r="AF36" s="225" t="s">
        <v>1058</v>
      </c>
      <c r="AG36" s="223" t="s">
        <v>1058</v>
      </c>
      <c r="AH36" s="225" t="s">
        <v>1058</v>
      </c>
      <c r="AI36" s="223">
        <v>37.461693342654897</v>
      </c>
      <c r="AJ36" s="225">
        <v>2.0464758492269102</v>
      </c>
      <c r="AK36" s="223">
        <v>35.418413182072598</v>
      </c>
      <c r="AL36" s="225">
        <v>2.6102568164583801</v>
      </c>
      <c r="AM36" s="223" t="s">
        <v>1058</v>
      </c>
      <c r="AN36" s="225" t="s">
        <v>1058</v>
      </c>
      <c r="AO36" s="223" t="s">
        <v>1058</v>
      </c>
      <c r="AP36" s="225" t="s">
        <v>1058</v>
      </c>
      <c r="AQ36" s="104"/>
      <c r="AR36" s="104"/>
      <c r="AS36" s="104"/>
      <c r="AT36" s="255"/>
    </row>
    <row r="37" spans="1:46" ht="13" customHeight="1" x14ac:dyDescent="0.25">
      <c r="A37" s="26" t="s">
        <v>416</v>
      </c>
      <c r="B37" s="184">
        <v>2</v>
      </c>
      <c r="C37" s="223">
        <v>36.844857525845399</v>
      </c>
      <c r="D37" s="225">
        <v>0.99248723777923897</v>
      </c>
      <c r="E37" s="223">
        <v>35.570522408978903</v>
      </c>
      <c r="F37" s="225">
        <v>1.6661138402659501</v>
      </c>
      <c r="G37" s="223">
        <v>37.178825726483197</v>
      </c>
      <c r="H37" s="225">
        <v>2.45961836484289</v>
      </c>
      <c r="I37" s="223">
        <v>38.6717415240661</v>
      </c>
      <c r="J37" s="225">
        <v>1.9108681295263701</v>
      </c>
      <c r="K37" s="223">
        <v>3.1012191150871602</v>
      </c>
      <c r="L37" s="225">
        <v>2.6296867266842798</v>
      </c>
      <c r="M37" s="223">
        <v>36.4194443258544</v>
      </c>
      <c r="N37" s="225">
        <v>1.02729343823838</v>
      </c>
      <c r="O37" s="223">
        <v>49.432514741111703</v>
      </c>
      <c r="P37" s="225">
        <v>4.5432517035447004</v>
      </c>
      <c r="Q37" s="223">
        <v>13.0130704152573</v>
      </c>
      <c r="R37" s="225">
        <v>4.70021141986172</v>
      </c>
      <c r="S37" s="223">
        <v>35.386953377278203</v>
      </c>
      <c r="T37" s="225">
        <v>1.1699588948000701</v>
      </c>
      <c r="U37" s="223">
        <v>37.653643870722803</v>
      </c>
      <c r="V37" s="225">
        <v>2.08691921038122</v>
      </c>
      <c r="W37" s="223">
        <v>45.032095344894003</v>
      </c>
      <c r="X37" s="225">
        <v>3.3382089113509599</v>
      </c>
      <c r="Y37" s="223">
        <v>9.6451419676158405</v>
      </c>
      <c r="Z37" s="225">
        <v>3.4870614177068302</v>
      </c>
      <c r="AA37" s="223">
        <v>35.802724602677003</v>
      </c>
      <c r="AB37" s="225">
        <v>1.0821384197885699</v>
      </c>
      <c r="AC37" s="223">
        <v>41.912161865950502</v>
      </c>
      <c r="AD37" s="225">
        <v>2.6745554194704502</v>
      </c>
      <c r="AE37" s="223">
        <v>34.295830909805701</v>
      </c>
      <c r="AF37" s="225">
        <v>3.6282321290159301</v>
      </c>
      <c r="AG37" s="223">
        <v>-1.5068936928712799</v>
      </c>
      <c r="AH37" s="225">
        <v>3.7401674111307601</v>
      </c>
      <c r="AI37" s="223">
        <v>36.7267676276524</v>
      </c>
      <c r="AJ37" s="225">
        <v>1.0396904090197101</v>
      </c>
      <c r="AK37" s="223">
        <v>36.091635076807101</v>
      </c>
      <c r="AL37" s="225">
        <v>4.1797187874565198</v>
      </c>
      <c r="AM37" s="223">
        <v>39.800496716182998</v>
      </c>
      <c r="AN37" s="225">
        <v>4.4882807094575297</v>
      </c>
      <c r="AO37" s="223">
        <v>3.07372908853069</v>
      </c>
      <c r="AP37" s="225">
        <v>4.5948054564941803</v>
      </c>
      <c r="AQ37" s="104"/>
      <c r="AR37" s="104"/>
      <c r="AS37" s="104"/>
      <c r="AT37" s="255"/>
    </row>
    <row r="38" spans="1:46" ht="13" customHeight="1" x14ac:dyDescent="0.25">
      <c r="A38" s="26" t="s">
        <v>417</v>
      </c>
      <c r="B38" s="184">
        <v>2</v>
      </c>
      <c r="C38" s="223">
        <v>31.624570239803798</v>
      </c>
      <c r="D38" s="225">
        <v>1.52720483214054</v>
      </c>
      <c r="E38" s="223" t="s">
        <v>1058</v>
      </c>
      <c r="F38" s="225" t="s">
        <v>1058</v>
      </c>
      <c r="G38" s="223">
        <v>35.569613895305899</v>
      </c>
      <c r="H38" s="225">
        <v>6.1974873828425698</v>
      </c>
      <c r="I38" s="223">
        <v>30.627869805198898</v>
      </c>
      <c r="J38" s="225">
        <v>1.6372189437525799</v>
      </c>
      <c r="K38" s="223" t="s">
        <v>1058</v>
      </c>
      <c r="L38" s="225" t="s">
        <v>1058</v>
      </c>
      <c r="M38" s="223">
        <v>29.9940602763347</v>
      </c>
      <c r="N38" s="225">
        <v>1.6339215653558199</v>
      </c>
      <c r="O38" s="223">
        <v>40.514497432505102</v>
      </c>
      <c r="P38" s="225">
        <v>3.84375960736419</v>
      </c>
      <c r="Q38" s="223">
        <v>10.5204371561704</v>
      </c>
      <c r="R38" s="225">
        <v>4.1740752219010497</v>
      </c>
      <c r="S38" s="223">
        <v>30.215956663017099</v>
      </c>
      <c r="T38" s="225">
        <v>2.2403165285330902</v>
      </c>
      <c r="U38" s="223">
        <v>33.366191665748801</v>
      </c>
      <c r="V38" s="225">
        <v>2.8141145545468</v>
      </c>
      <c r="W38" s="223" t="s">
        <v>1058</v>
      </c>
      <c r="X38" s="225" t="s">
        <v>1058</v>
      </c>
      <c r="Y38" s="223" t="s">
        <v>1058</v>
      </c>
      <c r="Z38" s="225" t="s">
        <v>1058</v>
      </c>
      <c r="AA38" s="223">
        <v>31.918718956766401</v>
      </c>
      <c r="AB38" s="225">
        <v>1.99239527365821</v>
      </c>
      <c r="AC38" s="223">
        <v>31.785189298695901</v>
      </c>
      <c r="AD38" s="225">
        <v>3.01854254478698</v>
      </c>
      <c r="AE38" s="223" t="s">
        <v>1058</v>
      </c>
      <c r="AF38" s="225" t="s">
        <v>1058</v>
      </c>
      <c r="AG38" s="223" t="s">
        <v>1058</v>
      </c>
      <c r="AH38" s="225" t="s">
        <v>1058</v>
      </c>
      <c r="AI38" s="223">
        <v>31.851385724623398</v>
      </c>
      <c r="AJ38" s="225">
        <v>1.5906857641928001</v>
      </c>
      <c r="AK38" s="223" t="s">
        <v>1058</v>
      </c>
      <c r="AL38" s="225" t="s">
        <v>1058</v>
      </c>
      <c r="AM38" s="223" t="s">
        <v>494</v>
      </c>
      <c r="AN38" s="225" t="s">
        <v>494</v>
      </c>
      <c r="AO38" s="223" t="s">
        <v>494</v>
      </c>
      <c r="AP38" s="225" t="s">
        <v>494</v>
      </c>
      <c r="AQ38" s="104"/>
      <c r="AR38" s="104"/>
      <c r="AS38" s="104"/>
      <c r="AT38" s="255"/>
    </row>
    <row r="39" spans="1:46" ht="13" customHeight="1" x14ac:dyDescent="0.25">
      <c r="A39" s="26" t="s">
        <v>418</v>
      </c>
      <c r="B39" s="184">
        <v>2</v>
      </c>
      <c r="C39" s="223">
        <v>74.124508723201203</v>
      </c>
      <c r="D39" s="225">
        <v>1.27597382712645</v>
      </c>
      <c r="E39" s="223">
        <v>71.413111537360606</v>
      </c>
      <c r="F39" s="225">
        <v>1.96161296046342</v>
      </c>
      <c r="G39" s="223">
        <v>73.769654010153502</v>
      </c>
      <c r="H39" s="225">
        <v>2.03881682734887</v>
      </c>
      <c r="I39" s="223">
        <v>83.200501496502994</v>
      </c>
      <c r="J39" s="225">
        <v>2.6749531395363002</v>
      </c>
      <c r="K39" s="223">
        <v>11.7873899591424</v>
      </c>
      <c r="L39" s="225">
        <v>3.4485358194314899</v>
      </c>
      <c r="M39" s="223">
        <v>73.369971055726396</v>
      </c>
      <c r="N39" s="225">
        <v>1.33454000741246</v>
      </c>
      <c r="O39" s="223" t="s">
        <v>1058</v>
      </c>
      <c r="P39" s="225" t="s">
        <v>1058</v>
      </c>
      <c r="Q39" s="223" t="s">
        <v>1058</v>
      </c>
      <c r="R39" s="225" t="s">
        <v>1058</v>
      </c>
      <c r="S39" s="223">
        <v>73.263913971352807</v>
      </c>
      <c r="T39" s="225">
        <v>1.5567127664630001</v>
      </c>
      <c r="U39" s="223">
        <v>76.808233720930602</v>
      </c>
      <c r="V39" s="225">
        <v>2.4892315611724798</v>
      </c>
      <c r="W39" s="223">
        <v>74.8330626365413</v>
      </c>
      <c r="X39" s="225">
        <v>5.5297209880022997</v>
      </c>
      <c r="Y39" s="223">
        <v>1.5691486651884201</v>
      </c>
      <c r="Z39" s="225">
        <v>5.7321986077356</v>
      </c>
      <c r="AA39" s="223">
        <v>75.652693915028294</v>
      </c>
      <c r="AB39" s="225">
        <v>1.83233751710195</v>
      </c>
      <c r="AC39" s="223">
        <v>71.404020263952205</v>
      </c>
      <c r="AD39" s="225">
        <v>2.0258161681931401</v>
      </c>
      <c r="AE39" s="223">
        <v>76.155097357793395</v>
      </c>
      <c r="AF39" s="225">
        <v>4.64626933930895</v>
      </c>
      <c r="AG39" s="223">
        <v>0.50240344276514304</v>
      </c>
      <c r="AH39" s="225">
        <v>5.0029053673493804</v>
      </c>
      <c r="AI39" s="223">
        <v>73.512255866576695</v>
      </c>
      <c r="AJ39" s="225">
        <v>1.3124472049207201</v>
      </c>
      <c r="AK39" s="223" t="s">
        <v>1058</v>
      </c>
      <c r="AL39" s="225" t="s">
        <v>1058</v>
      </c>
      <c r="AM39" s="223" t="s">
        <v>1058</v>
      </c>
      <c r="AN39" s="225" t="s">
        <v>1058</v>
      </c>
      <c r="AO39" s="223" t="s">
        <v>1058</v>
      </c>
      <c r="AP39" s="225" t="s">
        <v>1058</v>
      </c>
      <c r="AQ39" s="104"/>
      <c r="AR39" s="104"/>
      <c r="AS39" s="104"/>
      <c r="AT39" s="255"/>
    </row>
    <row r="40" spans="1:46" ht="13" customHeight="1" x14ac:dyDescent="0.25">
      <c r="A40" s="26" t="s">
        <v>419</v>
      </c>
      <c r="B40" s="184">
        <v>2</v>
      </c>
      <c r="C40" s="223">
        <v>30.165741993108501</v>
      </c>
      <c r="D40" s="225">
        <v>1.29233202843443</v>
      </c>
      <c r="E40" s="223">
        <v>25.677576505573601</v>
      </c>
      <c r="F40" s="225">
        <v>3.7082459144572599</v>
      </c>
      <c r="G40" s="223">
        <v>34.002296466768598</v>
      </c>
      <c r="H40" s="225">
        <v>1.6627257740819199</v>
      </c>
      <c r="I40" s="223">
        <v>28.899083946220902</v>
      </c>
      <c r="J40" s="225">
        <v>2.0374847702057499</v>
      </c>
      <c r="K40" s="223">
        <v>3.2215074406473101</v>
      </c>
      <c r="L40" s="225">
        <v>4.2007355392886998</v>
      </c>
      <c r="M40" s="223">
        <v>30.899456782870299</v>
      </c>
      <c r="N40" s="225">
        <v>1.3176598916269799</v>
      </c>
      <c r="O40" s="223" t="s">
        <v>1058</v>
      </c>
      <c r="P40" s="225" t="s">
        <v>1058</v>
      </c>
      <c r="Q40" s="223" t="s">
        <v>1058</v>
      </c>
      <c r="R40" s="225" t="s">
        <v>1058</v>
      </c>
      <c r="S40" s="223">
        <v>30.241364894213199</v>
      </c>
      <c r="T40" s="225">
        <v>1.6197342365323</v>
      </c>
      <c r="U40" s="223">
        <v>30.370513432792599</v>
      </c>
      <c r="V40" s="225">
        <v>2.3016726993710499</v>
      </c>
      <c r="W40" s="223" t="s">
        <v>1058</v>
      </c>
      <c r="X40" s="225" t="s">
        <v>1058</v>
      </c>
      <c r="Y40" s="223" t="s">
        <v>1058</v>
      </c>
      <c r="Z40" s="225" t="s">
        <v>1058</v>
      </c>
      <c r="AA40" s="223">
        <v>30.889744866310199</v>
      </c>
      <c r="AB40" s="225">
        <v>3.7888618363698501</v>
      </c>
      <c r="AC40" s="223">
        <v>28.426402097854702</v>
      </c>
      <c r="AD40" s="225">
        <v>1.6205729269914899</v>
      </c>
      <c r="AE40" s="223">
        <v>35.8157810658969</v>
      </c>
      <c r="AF40" s="225">
        <v>3.0562464645158398</v>
      </c>
      <c r="AG40" s="223">
        <v>4.9260361995867497</v>
      </c>
      <c r="AH40" s="225">
        <v>4.9258899942556598</v>
      </c>
      <c r="AI40" s="223">
        <v>30.578699735191201</v>
      </c>
      <c r="AJ40" s="225">
        <v>1.4468093060806499</v>
      </c>
      <c r="AK40" s="223">
        <v>28.233129378474501</v>
      </c>
      <c r="AL40" s="225">
        <v>2.85318088893262</v>
      </c>
      <c r="AM40" s="223" t="s">
        <v>1058</v>
      </c>
      <c r="AN40" s="225" t="s">
        <v>1058</v>
      </c>
      <c r="AO40" s="223" t="s">
        <v>1058</v>
      </c>
      <c r="AP40" s="225" t="s">
        <v>1058</v>
      </c>
      <c r="AQ40" s="104"/>
      <c r="AR40" s="104"/>
      <c r="AS40" s="104"/>
      <c r="AT40" s="255"/>
    </row>
    <row r="41" spans="1:46" ht="13" customHeight="1" x14ac:dyDescent="0.25">
      <c r="A41" s="26" t="s">
        <v>420</v>
      </c>
      <c r="B41" s="184">
        <v>2</v>
      </c>
      <c r="C41" s="223">
        <v>27.587774287086098</v>
      </c>
      <c r="D41" s="225">
        <v>1.6249073622193699</v>
      </c>
      <c r="E41" s="223">
        <v>28.1907972390715</v>
      </c>
      <c r="F41" s="225">
        <v>4.0489267142021497</v>
      </c>
      <c r="G41" s="223">
        <v>30.552201251490398</v>
      </c>
      <c r="H41" s="225">
        <v>2.1436203067222901</v>
      </c>
      <c r="I41" s="223">
        <v>24.278940692939301</v>
      </c>
      <c r="J41" s="225">
        <v>2.3269572776157599</v>
      </c>
      <c r="K41" s="223">
        <v>-3.9118565461322299</v>
      </c>
      <c r="L41" s="225">
        <v>4.7153792337898697</v>
      </c>
      <c r="M41" s="223">
        <v>28.02490535502</v>
      </c>
      <c r="N41" s="225">
        <v>1.67010465269177</v>
      </c>
      <c r="O41" s="223" t="s">
        <v>1058</v>
      </c>
      <c r="P41" s="225" t="s">
        <v>1058</v>
      </c>
      <c r="Q41" s="223" t="s">
        <v>1058</v>
      </c>
      <c r="R41" s="225" t="s">
        <v>1058</v>
      </c>
      <c r="S41" s="223">
        <v>27.084049881809801</v>
      </c>
      <c r="T41" s="225">
        <v>1.9440458089986199</v>
      </c>
      <c r="U41" s="223">
        <v>30.663979794212601</v>
      </c>
      <c r="V41" s="225">
        <v>2.89016844246754</v>
      </c>
      <c r="W41" s="223">
        <v>22.209025066186999</v>
      </c>
      <c r="X41" s="225">
        <v>4.5893167231846999</v>
      </c>
      <c r="Y41" s="223">
        <v>-4.87502481562277</v>
      </c>
      <c r="Z41" s="225">
        <v>4.8099447844879997</v>
      </c>
      <c r="AA41" s="223">
        <v>25.8268390568578</v>
      </c>
      <c r="AB41" s="225">
        <v>2.5184386847245599</v>
      </c>
      <c r="AC41" s="223">
        <v>28.927866429747901</v>
      </c>
      <c r="AD41" s="225">
        <v>2.0107181869784898</v>
      </c>
      <c r="AE41" s="223" t="s">
        <v>1058</v>
      </c>
      <c r="AF41" s="225" t="s">
        <v>1058</v>
      </c>
      <c r="AG41" s="223" t="s">
        <v>1058</v>
      </c>
      <c r="AH41" s="225" t="s">
        <v>1058</v>
      </c>
      <c r="AI41" s="223">
        <v>27.517967485010502</v>
      </c>
      <c r="AJ41" s="225">
        <v>1.99255775878209</v>
      </c>
      <c r="AK41" s="223">
        <v>27.448217962845298</v>
      </c>
      <c r="AL41" s="225">
        <v>2.60802807069456</v>
      </c>
      <c r="AM41" s="223" t="s">
        <v>1058</v>
      </c>
      <c r="AN41" s="225" t="s">
        <v>1058</v>
      </c>
      <c r="AO41" s="223" t="s">
        <v>1058</v>
      </c>
      <c r="AP41" s="225" t="s">
        <v>1058</v>
      </c>
      <c r="AQ41" s="104"/>
      <c r="AR41" s="104"/>
      <c r="AS41" s="104"/>
      <c r="AT41" s="255"/>
    </row>
    <row r="42" spans="1:46" ht="13" customHeight="1" x14ac:dyDescent="0.25">
      <c r="A42" s="26" t="s">
        <v>421</v>
      </c>
      <c r="B42" s="184">
        <v>2</v>
      </c>
      <c r="C42" s="223">
        <v>45.047548111528499</v>
      </c>
      <c r="D42" s="225">
        <v>1.3401411330064701</v>
      </c>
      <c r="E42" s="223" t="s">
        <v>1058</v>
      </c>
      <c r="F42" s="225" t="s">
        <v>1058</v>
      </c>
      <c r="G42" s="223">
        <v>44.706100694966501</v>
      </c>
      <c r="H42" s="225">
        <v>1.46771098828739</v>
      </c>
      <c r="I42" s="223" t="s">
        <v>494</v>
      </c>
      <c r="J42" s="225" t="s">
        <v>494</v>
      </c>
      <c r="K42" s="223" t="s">
        <v>494</v>
      </c>
      <c r="L42" s="225" t="s">
        <v>494</v>
      </c>
      <c r="M42" s="223">
        <v>43.147340293640198</v>
      </c>
      <c r="N42" s="225">
        <v>2.0673364470604798</v>
      </c>
      <c r="O42" s="223">
        <v>46.666888808141401</v>
      </c>
      <c r="P42" s="225">
        <v>2.1745789929469299</v>
      </c>
      <c r="Q42" s="223">
        <v>3.5195485145011798</v>
      </c>
      <c r="R42" s="225">
        <v>3.1916468911003602</v>
      </c>
      <c r="S42" s="223">
        <v>43.139703563736397</v>
      </c>
      <c r="T42" s="225">
        <v>1.72992646032638</v>
      </c>
      <c r="U42" s="223">
        <v>47.001163870243303</v>
      </c>
      <c r="V42" s="225">
        <v>2.9924795793243701</v>
      </c>
      <c r="W42" s="223" t="s">
        <v>1058</v>
      </c>
      <c r="X42" s="225" t="s">
        <v>1058</v>
      </c>
      <c r="Y42" s="223" t="s">
        <v>1058</v>
      </c>
      <c r="Z42" s="225" t="s">
        <v>1058</v>
      </c>
      <c r="AA42" s="223">
        <v>37.948488564888201</v>
      </c>
      <c r="AB42" s="225">
        <v>2.7039417443048501</v>
      </c>
      <c r="AC42" s="223">
        <v>46.939901616355698</v>
      </c>
      <c r="AD42" s="225">
        <v>1.65972247234819</v>
      </c>
      <c r="AE42" s="223" t="s">
        <v>1058</v>
      </c>
      <c r="AF42" s="225" t="s">
        <v>1058</v>
      </c>
      <c r="AG42" s="223" t="s">
        <v>1058</v>
      </c>
      <c r="AH42" s="225" t="s">
        <v>1058</v>
      </c>
      <c r="AI42" s="223">
        <v>46.201945195942599</v>
      </c>
      <c r="AJ42" s="225">
        <v>2.11867408224508</v>
      </c>
      <c r="AK42" s="223">
        <v>41.662142759666203</v>
      </c>
      <c r="AL42" s="225">
        <v>1.8488207266272101</v>
      </c>
      <c r="AM42" s="223" t="s">
        <v>1058</v>
      </c>
      <c r="AN42" s="225" t="s">
        <v>1058</v>
      </c>
      <c r="AO42" s="223" t="s">
        <v>1058</v>
      </c>
      <c r="AP42" s="225" t="s">
        <v>1058</v>
      </c>
      <c r="AQ42" s="104"/>
      <c r="AR42" s="104"/>
      <c r="AS42" s="104"/>
      <c r="AT42" s="255"/>
    </row>
    <row r="43" spans="1:46" ht="13" customHeight="1" x14ac:dyDescent="0.25">
      <c r="A43" s="26" t="s">
        <v>422</v>
      </c>
      <c r="B43" s="184">
        <v>2</v>
      </c>
      <c r="C43" s="223">
        <v>29.765178927496599</v>
      </c>
      <c r="D43" s="225">
        <v>1.6079355884956801</v>
      </c>
      <c r="E43" s="223">
        <v>27.3720121137749</v>
      </c>
      <c r="F43" s="225">
        <v>2.8766779933413398</v>
      </c>
      <c r="G43" s="223">
        <v>31.826465698498801</v>
      </c>
      <c r="H43" s="225">
        <v>2.3989445494334798</v>
      </c>
      <c r="I43" s="223" t="s">
        <v>1058</v>
      </c>
      <c r="J43" s="225" t="s">
        <v>1058</v>
      </c>
      <c r="K43" s="223" t="s">
        <v>1058</v>
      </c>
      <c r="L43" s="225" t="s">
        <v>1058</v>
      </c>
      <c r="M43" s="223">
        <v>30.562615626956699</v>
      </c>
      <c r="N43" s="225">
        <v>1.8042658289386799</v>
      </c>
      <c r="O43" s="223" t="s">
        <v>494</v>
      </c>
      <c r="P43" s="225" t="s">
        <v>494</v>
      </c>
      <c r="Q43" s="223" t="s">
        <v>494</v>
      </c>
      <c r="R43" s="225" t="s">
        <v>494</v>
      </c>
      <c r="S43" s="223">
        <v>30.888103892977401</v>
      </c>
      <c r="T43" s="225">
        <v>2.20181054433474</v>
      </c>
      <c r="U43" s="223">
        <v>28.3481697101934</v>
      </c>
      <c r="V43" s="225">
        <v>3.2332900391461599</v>
      </c>
      <c r="W43" s="223" t="s">
        <v>1058</v>
      </c>
      <c r="X43" s="225" t="s">
        <v>1058</v>
      </c>
      <c r="Y43" s="223" t="s">
        <v>1058</v>
      </c>
      <c r="Z43" s="225" t="s">
        <v>1058</v>
      </c>
      <c r="AA43" s="223">
        <v>25.834417313969698</v>
      </c>
      <c r="AB43" s="225">
        <v>2.33908942188447</v>
      </c>
      <c r="AC43" s="223">
        <v>33.212335334386097</v>
      </c>
      <c r="AD43" s="225">
        <v>2.5106063861431198</v>
      </c>
      <c r="AE43" s="223" t="s">
        <v>1058</v>
      </c>
      <c r="AF43" s="225" t="s">
        <v>1058</v>
      </c>
      <c r="AG43" s="223" t="s">
        <v>1058</v>
      </c>
      <c r="AH43" s="225" t="s">
        <v>1058</v>
      </c>
      <c r="AI43" s="223">
        <v>29.727560203466499</v>
      </c>
      <c r="AJ43" s="225">
        <v>1.7597836524392401</v>
      </c>
      <c r="AK43" s="223" t="s">
        <v>1058</v>
      </c>
      <c r="AL43" s="225" t="s">
        <v>1058</v>
      </c>
      <c r="AM43" s="223" t="s">
        <v>494</v>
      </c>
      <c r="AN43" s="225" t="s">
        <v>494</v>
      </c>
      <c r="AO43" s="223" t="s">
        <v>494</v>
      </c>
      <c r="AP43" s="225" t="s">
        <v>494</v>
      </c>
      <c r="AQ43" s="104"/>
      <c r="AR43" s="104"/>
      <c r="AS43" s="104"/>
      <c r="AT43" s="255"/>
    </row>
    <row r="44" spans="1:46" ht="13" customHeight="1" x14ac:dyDescent="0.25">
      <c r="A44" s="26" t="s">
        <v>423</v>
      </c>
      <c r="B44" s="184">
        <v>2</v>
      </c>
      <c r="C44" s="223">
        <v>68.440770907287501</v>
      </c>
      <c r="D44" s="225">
        <v>1.09478127119782</v>
      </c>
      <c r="E44" s="223">
        <v>68.539476607639003</v>
      </c>
      <c r="F44" s="225">
        <v>2.8929757071993798</v>
      </c>
      <c r="G44" s="223">
        <v>64.251437586749205</v>
      </c>
      <c r="H44" s="225">
        <v>1.8644985984226199</v>
      </c>
      <c r="I44" s="223">
        <v>71.222033673787806</v>
      </c>
      <c r="J44" s="225">
        <v>1.7519116618836299</v>
      </c>
      <c r="K44" s="223">
        <v>2.6825570661487599</v>
      </c>
      <c r="L44" s="225">
        <v>3.57846728390777</v>
      </c>
      <c r="M44" s="223">
        <v>65.372437745447996</v>
      </c>
      <c r="N44" s="225">
        <v>0.99818527834887305</v>
      </c>
      <c r="O44" s="223">
        <v>79.676309108621595</v>
      </c>
      <c r="P44" s="225">
        <v>3.8125192430029302</v>
      </c>
      <c r="Q44" s="223">
        <v>14.303871363173601</v>
      </c>
      <c r="R44" s="225">
        <v>3.9931113640689699</v>
      </c>
      <c r="S44" s="223">
        <v>73.515722080475598</v>
      </c>
      <c r="T44" s="225">
        <v>2.1042502600179098</v>
      </c>
      <c r="U44" s="223">
        <v>67.6438331791081</v>
      </c>
      <c r="V44" s="225">
        <v>2.4267605277364401</v>
      </c>
      <c r="W44" s="223">
        <v>63.618722248641298</v>
      </c>
      <c r="X44" s="225">
        <v>1.44174444002594</v>
      </c>
      <c r="Y44" s="223">
        <v>-9.8969998318342594</v>
      </c>
      <c r="Z44" s="225">
        <v>2.6001410022299698</v>
      </c>
      <c r="AA44" s="223">
        <v>75.301337732299601</v>
      </c>
      <c r="AB44" s="225">
        <v>4.8623394306896701</v>
      </c>
      <c r="AC44" s="223">
        <v>72.390019871099597</v>
      </c>
      <c r="AD44" s="225">
        <v>2.63040970405598</v>
      </c>
      <c r="AE44" s="223">
        <v>66.403873786471905</v>
      </c>
      <c r="AF44" s="225">
        <v>1.30664622924787</v>
      </c>
      <c r="AG44" s="223">
        <v>-8.89746394582777</v>
      </c>
      <c r="AH44" s="225">
        <v>5.0048810217398003</v>
      </c>
      <c r="AI44" s="223">
        <v>68.315859429321094</v>
      </c>
      <c r="AJ44" s="225">
        <v>1.13814082826673</v>
      </c>
      <c r="AK44" s="223" t="s">
        <v>1058</v>
      </c>
      <c r="AL44" s="225" t="s">
        <v>1058</v>
      </c>
      <c r="AM44" s="223" t="s">
        <v>1058</v>
      </c>
      <c r="AN44" s="225" t="s">
        <v>1058</v>
      </c>
      <c r="AO44" s="223" t="s">
        <v>1058</v>
      </c>
      <c r="AP44" s="225" t="s">
        <v>1058</v>
      </c>
      <c r="AQ44" s="104"/>
      <c r="AR44" s="104"/>
      <c r="AS44" s="104"/>
      <c r="AT44" s="255"/>
    </row>
    <row r="45" spans="1:46" ht="13" customHeight="1" x14ac:dyDescent="0.25">
      <c r="A45" s="26" t="s">
        <v>424</v>
      </c>
      <c r="B45" s="184">
        <v>2</v>
      </c>
      <c r="C45" s="223">
        <v>51.861151627300401</v>
      </c>
      <c r="D45" s="225">
        <v>1.1216425835785999</v>
      </c>
      <c r="E45" s="223">
        <v>57.1263528740282</v>
      </c>
      <c r="F45" s="225">
        <v>2.1179109405774499</v>
      </c>
      <c r="G45" s="223">
        <v>46.5156346388885</v>
      </c>
      <c r="H45" s="225">
        <v>1.54946889283663</v>
      </c>
      <c r="I45" s="223">
        <v>55.810733786829097</v>
      </c>
      <c r="J45" s="225">
        <v>3.1252076321208699</v>
      </c>
      <c r="K45" s="223">
        <v>-1.31561908719912</v>
      </c>
      <c r="L45" s="225">
        <v>3.7344488550336399</v>
      </c>
      <c r="M45" s="223">
        <v>52.134644798515602</v>
      </c>
      <c r="N45" s="225">
        <v>1.1575501721951</v>
      </c>
      <c r="O45" s="223" t="s">
        <v>494</v>
      </c>
      <c r="P45" s="225" t="s">
        <v>494</v>
      </c>
      <c r="Q45" s="223" t="s">
        <v>494</v>
      </c>
      <c r="R45" s="225" t="s">
        <v>494</v>
      </c>
      <c r="S45" s="223">
        <v>50.572476750593403</v>
      </c>
      <c r="T45" s="225">
        <v>1.55451150857042</v>
      </c>
      <c r="U45" s="223">
        <v>53.563382486040801</v>
      </c>
      <c r="V45" s="225">
        <v>2.9043930172371599</v>
      </c>
      <c r="W45" s="223">
        <v>56.854076976575001</v>
      </c>
      <c r="X45" s="225">
        <v>3.5905278598091699</v>
      </c>
      <c r="Y45" s="223">
        <v>6.2816002259816104</v>
      </c>
      <c r="Z45" s="225">
        <v>3.8949482181250401</v>
      </c>
      <c r="AA45" s="223">
        <v>49.650053350343299</v>
      </c>
      <c r="AB45" s="225">
        <v>1.59142835951706</v>
      </c>
      <c r="AC45" s="223">
        <v>54.622161909354702</v>
      </c>
      <c r="AD45" s="225">
        <v>2.5400102340963402</v>
      </c>
      <c r="AE45" s="223">
        <v>55.431847612200301</v>
      </c>
      <c r="AF45" s="225">
        <v>3.5793193995516601</v>
      </c>
      <c r="AG45" s="223">
        <v>5.7817942618569704</v>
      </c>
      <c r="AH45" s="225">
        <v>4.0982668502024797</v>
      </c>
      <c r="AI45" s="223">
        <v>49.956259942691403</v>
      </c>
      <c r="AJ45" s="225">
        <v>1.2083324253621801</v>
      </c>
      <c r="AK45" s="223">
        <v>66.231636263298597</v>
      </c>
      <c r="AL45" s="225">
        <v>3.4063550240414902</v>
      </c>
      <c r="AM45" s="223" t="s">
        <v>1058</v>
      </c>
      <c r="AN45" s="225" t="s">
        <v>1058</v>
      </c>
      <c r="AO45" s="223" t="s">
        <v>1058</v>
      </c>
      <c r="AP45" s="225" t="s">
        <v>1058</v>
      </c>
      <c r="AQ45" s="104"/>
      <c r="AR45" s="104"/>
      <c r="AS45" s="104"/>
      <c r="AT45" s="255"/>
    </row>
    <row r="46" spans="1:46" ht="13" customHeight="1" x14ac:dyDescent="0.25">
      <c r="A46" s="26" t="s">
        <v>425</v>
      </c>
      <c r="B46" s="184">
        <v>2</v>
      </c>
      <c r="C46" s="223">
        <v>16.050267749509299</v>
      </c>
      <c r="D46" s="225">
        <v>1.0786164783510399</v>
      </c>
      <c r="E46" s="223">
        <v>14.522987022272501</v>
      </c>
      <c r="F46" s="225">
        <v>1.9469031502934999</v>
      </c>
      <c r="G46" s="223">
        <v>16.529550794202699</v>
      </c>
      <c r="H46" s="225">
        <v>2.06470384293132</v>
      </c>
      <c r="I46" s="223">
        <v>18.0812753216</v>
      </c>
      <c r="J46" s="225">
        <v>2.2147490860287</v>
      </c>
      <c r="K46" s="223">
        <v>3.5582882993275402</v>
      </c>
      <c r="L46" s="225">
        <v>3.3126578927761599</v>
      </c>
      <c r="M46" s="223">
        <v>15.7060998920666</v>
      </c>
      <c r="N46" s="225">
        <v>1.13755384737271</v>
      </c>
      <c r="O46" s="223">
        <v>19.0261275361805</v>
      </c>
      <c r="P46" s="225">
        <v>2.6082204564564799</v>
      </c>
      <c r="Q46" s="223">
        <v>3.3200276441138401</v>
      </c>
      <c r="R46" s="225">
        <v>2.7731788773799302</v>
      </c>
      <c r="S46" s="223">
        <v>16.9110058813874</v>
      </c>
      <c r="T46" s="225">
        <v>1.2226119588276101</v>
      </c>
      <c r="U46" s="223">
        <v>11.4921786839675</v>
      </c>
      <c r="V46" s="225">
        <v>2.0410616487036299</v>
      </c>
      <c r="W46" s="223" t="s">
        <v>1058</v>
      </c>
      <c r="X46" s="225" t="s">
        <v>1058</v>
      </c>
      <c r="Y46" s="223" t="s">
        <v>1058</v>
      </c>
      <c r="Z46" s="225" t="s">
        <v>1058</v>
      </c>
      <c r="AA46" s="223">
        <v>13.797934875486</v>
      </c>
      <c r="AB46" s="225">
        <v>2.0658678075763399</v>
      </c>
      <c r="AC46" s="223">
        <v>16.827703632376501</v>
      </c>
      <c r="AD46" s="225">
        <v>1.52278280654745</v>
      </c>
      <c r="AE46" s="223">
        <v>18.401537763419299</v>
      </c>
      <c r="AF46" s="225">
        <v>3.68734033595342</v>
      </c>
      <c r="AG46" s="223">
        <v>4.6036028879332198</v>
      </c>
      <c r="AH46" s="225">
        <v>4.6020292462650803</v>
      </c>
      <c r="AI46" s="223">
        <v>16.3078747870087</v>
      </c>
      <c r="AJ46" s="225">
        <v>2.0676537757998301</v>
      </c>
      <c r="AK46" s="223">
        <v>13.870251604122201</v>
      </c>
      <c r="AL46" s="225">
        <v>1.5844767212986099</v>
      </c>
      <c r="AM46" s="223">
        <v>22.000496031504898</v>
      </c>
      <c r="AN46" s="225">
        <v>2.6115265715340601</v>
      </c>
      <c r="AO46" s="223">
        <v>5.6926212444962303</v>
      </c>
      <c r="AP46" s="225">
        <v>3.5087910476308801</v>
      </c>
      <c r="AQ46" s="104"/>
      <c r="AR46" s="104"/>
      <c r="AS46" s="104"/>
      <c r="AT46" s="255"/>
    </row>
    <row r="47" spans="1:46" ht="13" customHeight="1" x14ac:dyDescent="0.25">
      <c r="A47" s="26" t="s">
        <v>426</v>
      </c>
      <c r="B47" s="184">
        <v>2</v>
      </c>
      <c r="C47" s="223">
        <v>24.274570124797702</v>
      </c>
      <c r="D47" s="225">
        <v>1.3045830921077699</v>
      </c>
      <c r="E47" s="223" t="s">
        <v>1058</v>
      </c>
      <c r="F47" s="225" t="s">
        <v>1058</v>
      </c>
      <c r="G47" s="223">
        <v>24.458326049186901</v>
      </c>
      <c r="H47" s="225">
        <v>1.3629008024059099</v>
      </c>
      <c r="I47" s="223">
        <v>23.937379297453202</v>
      </c>
      <c r="J47" s="225">
        <v>3.4996679855268602</v>
      </c>
      <c r="K47" s="223" t="s">
        <v>1058</v>
      </c>
      <c r="L47" s="225" t="s">
        <v>1058</v>
      </c>
      <c r="M47" s="223">
        <v>24.5389187366047</v>
      </c>
      <c r="N47" s="225">
        <v>1.34087396482424</v>
      </c>
      <c r="O47" s="223">
        <v>21.828320010985198</v>
      </c>
      <c r="P47" s="225">
        <v>6.5014563783171004</v>
      </c>
      <c r="Q47" s="223">
        <v>-2.7105987256194899</v>
      </c>
      <c r="R47" s="225">
        <v>6.6373286325321104</v>
      </c>
      <c r="S47" s="223">
        <v>23.7930121391794</v>
      </c>
      <c r="T47" s="225">
        <v>3.3390125801167598</v>
      </c>
      <c r="U47" s="223">
        <v>22.539305246859701</v>
      </c>
      <c r="V47" s="225">
        <v>1.7698115429955199</v>
      </c>
      <c r="W47" s="223">
        <v>26.251210636777</v>
      </c>
      <c r="X47" s="225">
        <v>2.0029002735421901</v>
      </c>
      <c r="Y47" s="223">
        <v>2.4581984975975599</v>
      </c>
      <c r="Z47" s="225">
        <v>3.99120501900566</v>
      </c>
      <c r="AA47" s="223" t="s">
        <v>1058</v>
      </c>
      <c r="AB47" s="225" t="s">
        <v>1058</v>
      </c>
      <c r="AC47" s="223">
        <v>23.343570689123801</v>
      </c>
      <c r="AD47" s="225">
        <v>1.5816716931321599</v>
      </c>
      <c r="AE47" s="223">
        <v>25.8018359588566</v>
      </c>
      <c r="AF47" s="225">
        <v>1.97350885932761</v>
      </c>
      <c r="AG47" s="223" t="s">
        <v>1058</v>
      </c>
      <c r="AH47" s="225" t="s">
        <v>1058</v>
      </c>
      <c r="AI47" s="223">
        <v>23.5721304445327</v>
      </c>
      <c r="AJ47" s="225">
        <v>1.70375800371779</v>
      </c>
      <c r="AK47" s="223">
        <v>24.7273108709038</v>
      </c>
      <c r="AL47" s="225">
        <v>2.0634639431332</v>
      </c>
      <c r="AM47" s="223">
        <v>27.3258323376464</v>
      </c>
      <c r="AN47" s="225">
        <v>2.7312019947902102</v>
      </c>
      <c r="AO47" s="223">
        <v>3.7537018931137398</v>
      </c>
      <c r="AP47" s="225">
        <v>3.1968965419439499</v>
      </c>
      <c r="AQ47" s="104"/>
      <c r="AR47" s="104"/>
      <c r="AS47" s="104"/>
      <c r="AT47" s="255"/>
    </row>
    <row r="48" spans="1:46" ht="13" customHeight="1" x14ac:dyDescent="0.25">
      <c r="A48" s="26" t="s">
        <v>427</v>
      </c>
      <c r="B48" s="184">
        <v>2</v>
      </c>
      <c r="C48" s="223">
        <v>11.4667570678732</v>
      </c>
      <c r="D48" s="225">
        <v>0.85800962714513096</v>
      </c>
      <c r="E48" s="223">
        <v>11.964747275355201</v>
      </c>
      <c r="F48" s="225">
        <v>2.5167832621362098</v>
      </c>
      <c r="G48" s="223">
        <v>11.0257145492655</v>
      </c>
      <c r="H48" s="225">
        <v>1.2510853187025801</v>
      </c>
      <c r="I48" s="223">
        <v>11.235948349891601</v>
      </c>
      <c r="J48" s="225">
        <v>1.38000269456601</v>
      </c>
      <c r="K48" s="223">
        <v>-0.72879892546356695</v>
      </c>
      <c r="L48" s="225">
        <v>2.8943479025460199</v>
      </c>
      <c r="M48" s="223">
        <v>10.941915115988801</v>
      </c>
      <c r="N48" s="225">
        <v>0.80995929214762696</v>
      </c>
      <c r="O48" s="223" t="s">
        <v>1058</v>
      </c>
      <c r="P48" s="225" t="s">
        <v>1058</v>
      </c>
      <c r="Q48" s="223" t="s">
        <v>1058</v>
      </c>
      <c r="R48" s="225" t="s">
        <v>1058</v>
      </c>
      <c r="S48" s="223">
        <v>11.2082768314362</v>
      </c>
      <c r="T48" s="225">
        <v>1.1577003569584301</v>
      </c>
      <c r="U48" s="223">
        <v>10.181928316659601</v>
      </c>
      <c r="V48" s="225">
        <v>1.4275621982139799</v>
      </c>
      <c r="W48" s="223">
        <v>12.1996889307845</v>
      </c>
      <c r="X48" s="225">
        <v>1.7238528510914799</v>
      </c>
      <c r="Y48" s="223">
        <v>0.99141209934828101</v>
      </c>
      <c r="Z48" s="225">
        <v>2.12553526728566</v>
      </c>
      <c r="AA48" s="223">
        <v>10.6731066968423</v>
      </c>
      <c r="AB48" s="225">
        <v>1.0349996504702801</v>
      </c>
      <c r="AC48" s="223">
        <v>12.4332161585078</v>
      </c>
      <c r="AD48" s="225">
        <v>1.7080758285315301</v>
      </c>
      <c r="AE48" s="223">
        <v>9.9121995373169192</v>
      </c>
      <c r="AF48" s="225">
        <v>2.60796044910215</v>
      </c>
      <c r="AG48" s="223">
        <v>-0.76090715952543198</v>
      </c>
      <c r="AH48" s="225">
        <v>2.8475084022645598</v>
      </c>
      <c r="AI48" s="223">
        <v>11.5124772813565</v>
      </c>
      <c r="AJ48" s="225">
        <v>0.86238179116156499</v>
      </c>
      <c r="AK48" s="223">
        <v>7.5586039748678298</v>
      </c>
      <c r="AL48" s="225">
        <v>3.3266468841758798</v>
      </c>
      <c r="AM48" s="223" t="s">
        <v>1058</v>
      </c>
      <c r="AN48" s="225" t="s">
        <v>1058</v>
      </c>
      <c r="AO48" s="223" t="s">
        <v>1058</v>
      </c>
      <c r="AP48" s="225" t="s">
        <v>1058</v>
      </c>
      <c r="AQ48" s="104"/>
      <c r="AR48" s="104"/>
      <c r="AS48" s="104"/>
      <c r="AT48" s="255"/>
    </row>
    <row r="49" spans="1:46" ht="13" customHeight="1" x14ac:dyDescent="0.25">
      <c r="A49" s="26" t="s">
        <v>428</v>
      </c>
      <c r="B49" s="184">
        <v>2</v>
      </c>
      <c r="C49" s="223">
        <v>73.116182726334699</v>
      </c>
      <c r="D49" s="225">
        <v>1.22356791195117</v>
      </c>
      <c r="E49" s="223">
        <v>71.670329810531896</v>
      </c>
      <c r="F49" s="225">
        <v>3.3938302089485299</v>
      </c>
      <c r="G49" s="223">
        <v>70.547959490273897</v>
      </c>
      <c r="H49" s="225">
        <v>2.9212766120342599</v>
      </c>
      <c r="I49" s="223">
        <v>73.595293412806001</v>
      </c>
      <c r="J49" s="225">
        <v>1.5265388659808701</v>
      </c>
      <c r="K49" s="223">
        <v>1.9249636022740899</v>
      </c>
      <c r="L49" s="225">
        <v>3.86235336118897</v>
      </c>
      <c r="M49" s="223">
        <v>73.727291772358498</v>
      </c>
      <c r="N49" s="225">
        <v>1.2551857891362801</v>
      </c>
      <c r="O49" s="223">
        <v>59.1052557490992</v>
      </c>
      <c r="P49" s="225">
        <v>4.3083098745047197</v>
      </c>
      <c r="Q49" s="223">
        <v>-14.6220360232593</v>
      </c>
      <c r="R49" s="225">
        <v>4.3783806829666103</v>
      </c>
      <c r="S49" s="223">
        <v>71.6803374779781</v>
      </c>
      <c r="T49" s="225">
        <v>1.60037153836204</v>
      </c>
      <c r="U49" s="223">
        <v>76.566835710835505</v>
      </c>
      <c r="V49" s="225">
        <v>1.9735403418648201</v>
      </c>
      <c r="W49" s="223">
        <v>71.794762786815994</v>
      </c>
      <c r="X49" s="225">
        <v>3.7021800608147499</v>
      </c>
      <c r="Y49" s="223">
        <v>0.11442530883782399</v>
      </c>
      <c r="Z49" s="225">
        <v>4.2708994823566702</v>
      </c>
      <c r="AA49" s="223">
        <v>73.418849271650302</v>
      </c>
      <c r="AB49" s="225">
        <v>1.6991591415435401</v>
      </c>
      <c r="AC49" s="223">
        <v>70.354415882635195</v>
      </c>
      <c r="AD49" s="225">
        <v>2.4800331681260599</v>
      </c>
      <c r="AE49" s="223">
        <v>71.952565619560801</v>
      </c>
      <c r="AF49" s="225">
        <v>3.2266373680852101</v>
      </c>
      <c r="AG49" s="223">
        <v>-1.4662836520895199</v>
      </c>
      <c r="AH49" s="225">
        <v>3.6652843976099798</v>
      </c>
      <c r="AI49" s="223">
        <v>72.636576825979603</v>
      </c>
      <c r="AJ49" s="225">
        <v>1.2897864308451501</v>
      </c>
      <c r="AK49" s="223" t="s">
        <v>1058</v>
      </c>
      <c r="AL49" s="225" t="s">
        <v>1058</v>
      </c>
      <c r="AM49" s="223" t="s">
        <v>1058</v>
      </c>
      <c r="AN49" s="225" t="s">
        <v>1058</v>
      </c>
      <c r="AO49" s="223" t="s">
        <v>1058</v>
      </c>
      <c r="AP49" s="225" t="s">
        <v>1058</v>
      </c>
      <c r="AQ49" s="104"/>
      <c r="AR49" s="104"/>
      <c r="AS49" s="104"/>
      <c r="AT49" s="255"/>
    </row>
    <row r="50" spans="1:46" ht="13" customHeight="1" x14ac:dyDescent="0.25">
      <c r="A50" s="26" t="s">
        <v>429</v>
      </c>
      <c r="B50" s="184">
        <v>2</v>
      </c>
      <c r="C50" s="223">
        <v>30.474245346063</v>
      </c>
      <c r="D50" s="225">
        <v>1.2214211521306699</v>
      </c>
      <c r="E50" s="223">
        <v>25.396006878771999</v>
      </c>
      <c r="F50" s="225">
        <v>1.84472714511191</v>
      </c>
      <c r="G50" s="223">
        <v>35.177448394926003</v>
      </c>
      <c r="H50" s="225">
        <v>2.0853527206906102</v>
      </c>
      <c r="I50" s="223">
        <v>27.569797929781299</v>
      </c>
      <c r="J50" s="225">
        <v>2.0811353709271798</v>
      </c>
      <c r="K50" s="223">
        <v>2.1737910510093501</v>
      </c>
      <c r="L50" s="225">
        <v>2.7962317772452501</v>
      </c>
      <c r="M50" s="223">
        <v>30.573519774121301</v>
      </c>
      <c r="N50" s="225">
        <v>1.23071434596705</v>
      </c>
      <c r="O50" s="223" t="s">
        <v>494</v>
      </c>
      <c r="P50" s="225" t="s">
        <v>494</v>
      </c>
      <c r="Q50" s="223" t="s">
        <v>494</v>
      </c>
      <c r="R50" s="225" t="s">
        <v>494</v>
      </c>
      <c r="S50" s="223">
        <v>29.796434295882701</v>
      </c>
      <c r="T50" s="225">
        <v>1.39169663043505</v>
      </c>
      <c r="U50" s="223">
        <v>32.597335485778601</v>
      </c>
      <c r="V50" s="225">
        <v>2.8123868186964902</v>
      </c>
      <c r="W50" s="223">
        <v>30.431359400579002</v>
      </c>
      <c r="X50" s="225">
        <v>4.5006507645675198</v>
      </c>
      <c r="Y50" s="223">
        <v>0.63492510469628305</v>
      </c>
      <c r="Z50" s="225">
        <v>4.8126582954254102</v>
      </c>
      <c r="AA50" s="223">
        <v>33.553742694587299</v>
      </c>
      <c r="AB50" s="225">
        <v>1.7808107316025099</v>
      </c>
      <c r="AC50" s="223">
        <v>26.7999115269164</v>
      </c>
      <c r="AD50" s="225">
        <v>1.63376579257442</v>
      </c>
      <c r="AE50" s="223" t="s">
        <v>1058</v>
      </c>
      <c r="AF50" s="225" t="s">
        <v>1058</v>
      </c>
      <c r="AG50" s="223" t="s">
        <v>1058</v>
      </c>
      <c r="AH50" s="225" t="s">
        <v>1058</v>
      </c>
      <c r="AI50" s="223">
        <v>30.317689179285999</v>
      </c>
      <c r="AJ50" s="225">
        <v>1.33410800381245</v>
      </c>
      <c r="AK50" s="223">
        <v>32.963695029776602</v>
      </c>
      <c r="AL50" s="225">
        <v>3.7205196024663301</v>
      </c>
      <c r="AM50" s="223" t="s">
        <v>494</v>
      </c>
      <c r="AN50" s="225" t="s">
        <v>494</v>
      </c>
      <c r="AO50" s="223" t="s">
        <v>494</v>
      </c>
      <c r="AP50" s="225" t="s">
        <v>494</v>
      </c>
      <c r="AQ50" s="104"/>
      <c r="AR50" s="104"/>
      <c r="AS50" s="104"/>
      <c r="AT50" s="255"/>
    </row>
    <row r="51" spans="1:46" ht="13" customHeight="1" x14ac:dyDescent="0.25">
      <c r="A51" s="26" t="s">
        <v>430</v>
      </c>
      <c r="B51" s="184">
        <v>2</v>
      </c>
      <c r="C51" s="223">
        <v>47.436825431335599</v>
      </c>
      <c r="D51" s="225">
        <v>1.20808186012647</v>
      </c>
      <c r="E51" s="223">
        <v>51.957130989902502</v>
      </c>
      <c r="F51" s="225">
        <v>7.1953952101687397</v>
      </c>
      <c r="G51" s="223">
        <v>49.5513545397786</v>
      </c>
      <c r="H51" s="225">
        <v>2.1368400622481598</v>
      </c>
      <c r="I51" s="223">
        <v>46.435737360091402</v>
      </c>
      <c r="J51" s="225">
        <v>1.4242326823490901</v>
      </c>
      <c r="K51" s="223">
        <v>-5.52139362981102</v>
      </c>
      <c r="L51" s="225">
        <v>7.3476648744537298</v>
      </c>
      <c r="M51" s="223">
        <v>47.9898781600752</v>
      </c>
      <c r="N51" s="225">
        <v>1.1968343594611099</v>
      </c>
      <c r="O51" s="223">
        <v>42.149199458330301</v>
      </c>
      <c r="P51" s="225">
        <v>4.1944709877098703</v>
      </c>
      <c r="Q51" s="223">
        <v>-5.8406787017449497</v>
      </c>
      <c r="R51" s="225">
        <v>4.2514240914363901</v>
      </c>
      <c r="S51" s="223">
        <v>47.024556688711201</v>
      </c>
      <c r="T51" s="225">
        <v>1.2439171251591301</v>
      </c>
      <c r="U51" s="223">
        <v>53.036427990887702</v>
      </c>
      <c r="V51" s="225">
        <v>3.6132710928260199</v>
      </c>
      <c r="W51" s="223" t="s">
        <v>1058</v>
      </c>
      <c r="X51" s="225" t="s">
        <v>1058</v>
      </c>
      <c r="Y51" s="223" t="s">
        <v>1058</v>
      </c>
      <c r="Z51" s="225" t="s">
        <v>1058</v>
      </c>
      <c r="AA51" s="223">
        <v>47.951357466135697</v>
      </c>
      <c r="AB51" s="225">
        <v>1.32346575265337</v>
      </c>
      <c r="AC51" s="223">
        <v>43.819926714612699</v>
      </c>
      <c r="AD51" s="225">
        <v>3.26898755227396</v>
      </c>
      <c r="AE51" s="223" t="s">
        <v>494</v>
      </c>
      <c r="AF51" s="225" t="s">
        <v>494</v>
      </c>
      <c r="AG51" s="223" t="s">
        <v>494</v>
      </c>
      <c r="AH51" s="225" t="s">
        <v>494</v>
      </c>
      <c r="AI51" s="223">
        <v>47.440982810741403</v>
      </c>
      <c r="AJ51" s="225">
        <v>1.2304308249379801</v>
      </c>
      <c r="AK51" s="223" t="s">
        <v>1058</v>
      </c>
      <c r="AL51" s="225" t="s">
        <v>1058</v>
      </c>
      <c r="AM51" s="223" t="s">
        <v>1058</v>
      </c>
      <c r="AN51" s="225" t="s">
        <v>1058</v>
      </c>
      <c r="AO51" s="223" t="s">
        <v>1058</v>
      </c>
      <c r="AP51" s="225" t="s">
        <v>1058</v>
      </c>
      <c r="AQ51" s="104"/>
      <c r="AR51" s="104"/>
      <c r="AS51" s="104"/>
      <c r="AT51" s="255"/>
    </row>
    <row r="52" spans="1:46" ht="13" customHeight="1" x14ac:dyDescent="0.25">
      <c r="A52" s="26" t="s">
        <v>431</v>
      </c>
      <c r="B52" s="184">
        <v>2</v>
      </c>
      <c r="C52" s="223">
        <v>47.257548820426898</v>
      </c>
      <c r="D52" s="225">
        <v>1.26850750252065</v>
      </c>
      <c r="E52" s="223" t="s">
        <v>494</v>
      </c>
      <c r="F52" s="225" t="s">
        <v>494</v>
      </c>
      <c r="G52" s="223" t="s">
        <v>494</v>
      </c>
      <c r="H52" s="225" t="s">
        <v>494</v>
      </c>
      <c r="I52" s="223">
        <v>47.284160518396</v>
      </c>
      <c r="J52" s="225">
        <v>1.27776905088568</v>
      </c>
      <c r="K52" s="223" t="s">
        <v>494</v>
      </c>
      <c r="L52" s="225" t="s">
        <v>494</v>
      </c>
      <c r="M52" s="223">
        <v>46.284450311298997</v>
      </c>
      <c r="N52" s="225">
        <v>1.13842638726971</v>
      </c>
      <c r="O52" s="223">
        <v>52.286311729600499</v>
      </c>
      <c r="P52" s="225">
        <v>6.6664181819245698</v>
      </c>
      <c r="Q52" s="223">
        <v>6.00186141830154</v>
      </c>
      <c r="R52" s="225">
        <v>6.8765613895922604</v>
      </c>
      <c r="S52" s="223">
        <v>47.065645949538798</v>
      </c>
      <c r="T52" s="225">
        <v>1.93580705022283</v>
      </c>
      <c r="U52" s="223">
        <v>47.544666216227199</v>
      </c>
      <c r="V52" s="225">
        <v>1.6850867223594601</v>
      </c>
      <c r="W52" s="223" t="s">
        <v>1058</v>
      </c>
      <c r="X52" s="225" t="s">
        <v>1058</v>
      </c>
      <c r="Y52" s="223" t="s">
        <v>1058</v>
      </c>
      <c r="Z52" s="225" t="s">
        <v>1058</v>
      </c>
      <c r="AA52" s="223">
        <v>47.665562910418501</v>
      </c>
      <c r="AB52" s="225">
        <v>1.34013806629918</v>
      </c>
      <c r="AC52" s="223">
        <v>45.849928970893799</v>
      </c>
      <c r="AD52" s="225">
        <v>2.5758349679932402</v>
      </c>
      <c r="AE52" s="223" t="s">
        <v>1058</v>
      </c>
      <c r="AF52" s="225" t="s">
        <v>1058</v>
      </c>
      <c r="AG52" s="223" t="s">
        <v>1058</v>
      </c>
      <c r="AH52" s="225" t="s">
        <v>1058</v>
      </c>
      <c r="AI52" s="223">
        <v>48.0188794975832</v>
      </c>
      <c r="AJ52" s="225">
        <v>1.6700671877659401</v>
      </c>
      <c r="AK52" s="223">
        <v>45.581718060117304</v>
      </c>
      <c r="AL52" s="225">
        <v>1.7763213463075</v>
      </c>
      <c r="AM52" s="223" t="s">
        <v>1058</v>
      </c>
      <c r="AN52" s="225" t="s">
        <v>1058</v>
      </c>
      <c r="AO52" s="223" t="s">
        <v>1058</v>
      </c>
      <c r="AP52" s="225" t="s">
        <v>1058</v>
      </c>
      <c r="AQ52" s="104"/>
      <c r="AR52" s="104"/>
      <c r="AS52" s="104"/>
      <c r="AT52" s="255"/>
    </row>
    <row r="53" spans="1:46" ht="13" customHeight="1" x14ac:dyDescent="0.25">
      <c r="A53" s="26" t="s">
        <v>432</v>
      </c>
      <c r="B53" s="184">
        <v>2</v>
      </c>
      <c r="C53" s="223">
        <v>26.469417483471702</v>
      </c>
      <c r="D53" s="225">
        <v>1.31354723285494</v>
      </c>
      <c r="E53" s="223">
        <v>24.4464602409561</v>
      </c>
      <c r="F53" s="225">
        <v>2.3240527972460399</v>
      </c>
      <c r="G53" s="223">
        <v>27.658346923915399</v>
      </c>
      <c r="H53" s="225">
        <v>1.59464870287807</v>
      </c>
      <c r="I53" s="223">
        <v>25.694150561014901</v>
      </c>
      <c r="J53" s="225">
        <v>3.95471554571728</v>
      </c>
      <c r="K53" s="223">
        <v>1.2476903200587799</v>
      </c>
      <c r="L53" s="225">
        <v>4.5985905628784502</v>
      </c>
      <c r="M53" s="223">
        <v>25.498621388566299</v>
      </c>
      <c r="N53" s="225">
        <v>1.4531190408949599</v>
      </c>
      <c r="O53" s="223">
        <v>32.898465356238901</v>
      </c>
      <c r="P53" s="225">
        <v>3.3931717140601898</v>
      </c>
      <c r="Q53" s="223">
        <v>7.3998439676726298</v>
      </c>
      <c r="R53" s="225">
        <v>3.79631658215368</v>
      </c>
      <c r="S53" s="223">
        <v>26.367685952506498</v>
      </c>
      <c r="T53" s="225">
        <v>1.44738196978817</v>
      </c>
      <c r="U53" s="223">
        <v>24.377103310992201</v>
      </c>
      <c r="V53" s="225">
        <v>4.4294035604616004</v>
      </c>
      <c r="W53" s="223">
        <v>30.215997465828799</v>
      </c>
      <c r="X53" s="225">
        <v>4.0254435916092604</v>
      </c>
      <c r="Y53" s="223">
        <v>3.8483115133223</v>
      </c>
      <c r="Z53" s="225">
        <v>4.2851871186578201</v>
      </c>
      <c r="AA53" s="223">
        <v>24.042488331688901</v>
      </c>
      <c r="AB53" s="225">
        <v>2.37521733699417</v>
      </c>
      <c r="AC53" s="223">
        <v>29.225877757309899</v>
      </c>
      <c r="AD53" s="225">
        <v>1.7211491926890901</v>
      </c>
      <c r="AE53" s="223">
        <v>24.7804943783078</v>
      </c>
      <c r="AF53" s="225">
        <v>3.5848234607491798</v>
      </c>
      <c r="AG53" s="223">
        <v>0.73800604661885005</v>
      </c>
      <c r="AH53" s="225">
        <v>4.3861745074361496</v>
      </c>
      <c r="AI53" s="223">
        <v>24.524280750805801</v>
      </c>
      <c r="AJ53" s="225">
        <v>1.71669052516614</v>
      </c>
      <c r="AK53" s="223">
        <v>28.679508002769001</v>
      </c>
      <c r="AL53" s="225">
        <v>2.1888696506502399</v>
      </c>
      <c r="AM53" s="223">
        <v>32.908032236710604</v>
      </c>
      <c r="AN53" s="225">
        <v>4.42053480497799</v>
      </c>
      <c r="AO53" s="223">
        <v>8.3837514859047797</v>
      </c>
      <c r="AP53" s="225">
        <v>4.8081070577553202</v>
      </c>
      <c r="AQ53" s="104"/>
      <c r="AR53" s="104"/>
      <c r="AS53" s="104"/>
      <c r="AT53" s="255"/>
    </row>
    <row r="54" spans="1:46" ht="13" customHeight="1" x14ac:dyDescent="0.25">
      <c r="A54" s="26" t="s">
        <v>433</v>
      </c>
      <c r="B54" s="184">
        <v>2</v>
      </c>
      <c r="C54" s="223">
        <v>25.6711450403381</v>
      </c>
      <c r="D54" s="225">
        <v>1.2564885288222301</v>
      </c>
      <c r="E54" s="223">
        <v>23.096669450975298</v>
      </c>
      <c r="F54" s="225">
        <v>2.7232957331572201</v>
      </c>
      <c r="G54" s="223">
        <v>24.9142399826654</v>
      </c>
      <c r="H54" s="225">
        <v>1.67149482514487</v>
      </c>
      <c r="I54" s="223">
        <v>33.508005176855399</v>
      </c>
      <c r="J54" s="225">
        <v>3.4782334373647399</v>
      </c>
      <c r="K54" s="223">
        <v>10.4113357258801</v>
      </c>
      <c r="L54" s="225">
        <v>4.5072903751353204</v>
      </c>
      <c r="M54" s="223">
        <v>25.1039269690975</v>
      </c>
      <c r="N54" s="225">
        <v>1.3168441832420099</v>
      </c>
      <c r="O54" s="223" t="s">
        <v>1058</v>
      </c>
      <c r="P54" s="225" t="s">
        <v>1058</v>
      </c>
      <c r="Q54" s="223" t="s">
        <v>1058</v>
      </c>
      <c r="R54" s="225" t="s">
        <v>1058</v>
      </c>
      <c r="S54" s="223">
        <v>25.157083101554999</v>
      </c>
      <c r="T54" s="225">
        <v>1.72934701730397</v>
      </c>
      <c r="U54" s="223">
        <v>26.888780566985201</v>
      </c>
      <c r="V54" s="225">
        <v>2.6104077956599601</v>
      </c>
      <c r="W54" s="223">
        <v>23.3116367020422</v>
      </c>
      <c r="X54" s="225">
        <v>3.4303294124322301</v>
      </c>
      <c r="Y54" s="223">
        <v>-1.8454463995127699</v>
      </c>
      <c r="Z54" s="225">
        <v>3.7906708774969999</v>
      </c>
      <c r="AA54" s="223">
        <v>17.213100398441298</v>
      </c>
      <c r="AB54" s="225">
        <v>5.20959356744169</v>
      </c>
      <c r="AC54" s="223">
        <v>26.320796413336801</v>
      </c>
      <c r="AD54" s="225">
        <v>1.5654381263321899</v>
      </c>
      <c r="AE54" s="223">
        <v>26.196200014191302</v>
      </c>
      <c r="AF54" s="225">
        <v>2.8343791493935702</v>
      </c>
      <c r="AG54" s="223">
        <v>8.9830996157500795</v>
      </c>
      <c r="AH54" s="225">
        <v>6.0541342695513896</v>
      </c>
      <c r="AI54" s="223">
        <v>26.588966050588802</v>
      </c>
      <c r="AJ54" s="225">
        <v>1.96185785271986</v>
      </c>
      <c r="AK54" s="223">
        <v>24.427616366418501</v>
      </c>
      <c r="AL54" s="225">
        <v>1.8704575096348299</v>
      </c>
      <c r="AM54" s="223" t="s">
        <v>1058</v>
      </c>
      <c r="AN54" s="225" t="s">
        <v>1058</v>
      </c>
      <c r="AO54" s="223" t="s">
        <v>1058</v>
      </c>
      <c r="AP54" s="225" t="s">
        <v>1058</v>
      </c>
      <c r="AQ54" s="104"/>
      <c r="AR54" s="104"/>
      <c r="AS54" s="104"/>
      <c r="AT54" s="255"/>
    </row>
    <row r="55" spans="1:46" ht="13" customHeight="1" x14ac:dyDescent="0.25">
      <c r="A55" s="26" t="s">
        <v>434</v>
      </c>
      <c r="B55" s="184">
        <v>2</v>
      </c>
      <c r="C55" s="223">
        <v>48.497668670527602</v>
      </c>
      <c r="D55" s="225">
        <v>1.36238802573781</v>
      </c>
      <c r="E55" s="223">
        <v>50.670787787563</v>
      </c>
      <c r="F55" s="225">
        <v>4.9057921432586298</v>
      </c>
      <c r="G55" s="223">
        <v>49.989020718627003</v>
      </c>
      <c r="H55" s="225">
        <v>2.3894678964872398</v>
      </c>
      <c r="I55" s="223">
        <v>45.741666286124001</v>
      </c>
      <c r="J55" s="225">
        <v>2.4905176254575299</v>
      </c>
      <c r="K55" s="223">
        <v>-4.9291215014390302</v>
      </c>
      <c r="L55" s="225">
        <v>5.5238979119952898</v>
      </c>
      <c r="M55" s="223">
        <v>50.125068941033298</v>
      </c>
      <c r="N55" s="225">
        <v>1.6798670756097001</v>
      </c>
      <c r="O55" s="223">
        <v>36.4376065271586</v>
      </c>
      <c r="P55" s="225">
        <v>4.5101550453072203</v>
      </c>
      <c r="Q55" s="223">
        <v>-13.6874624138746</v>
      </c>
      <c r="R55" s="225">
        <v>4.7304196197501103</v>
      </c>
      <c r="S55" s="223">
        <v>36.863422104213299</v>
      </c>
      <c r="T55" s="225">
        <v>3.76855329969854</v>
      </c>
      <c r="U55" s="223">
        <v>46.9778400156804</v>
      </c>
      <c r="V55" s="225">
        <v>3.54148928522079</v>
      </c>
      <c r="W55" s="223">
        <v>51.642452592513898</v>
      </c>
      <c r="X55" s="225">
        <v>2.04093967498242</v>
      </c>
      <c r="Y55" s="223">
        <v>14.779030488300601</v>
      </c>
      <c r="Z55" s="225">
        <v>4.4341306425321898</v>
      </c>
      <c r="AA55" s="223">
        <v>45.194009422080498</v>
      </c>
      <c r="AB55" s="225">
        <v>5.8119007265093403</v>
      </c>
      <c r="AC55" s="223">
        <v>43.362005516498002</v>
      </c>
      <c r="AD55" s="225">
        <v>3.1912904971923002</v>
      </c>
      <c r="AE55" s="223">
        <v>51.506441578369198</v>
      </c>
      <c r="AF55" s="225">
        <v>2.0310879728345199</v>
      </c>
      <c r="AG55" s="223">
        <v>6.3124321562887902</v>
      </c>
      <c r="AH55" s="225">
        <v>6.0336441343130902</v>
      </c>
      <c r="AI55" s="223">
        <v>46.853611334006601</v>
      </c>
      <c r="AJ55" s="225">
        <v>1.9265579627771701</v>
      </c>
      <c r="AK55" s="223">
        <v>48.965456692047397</v>
      </c>
      <c r="AL55" s="225">
        <v>3.87820575796948</v>
      </c>
      <c r="AM55" s="223">
        <v>61.6799275656291</v>
      </c>
      <c r="AN55" s="225">
        <v>6.0777087747348499</v>
      </c>
      <c r="AO55" s="223">
        <v>14.826316231622499</v>
      </c>
      <c r="AP55" s="225">
        <v>6.5967143403691804</v>
      </c>
      <c r="AQ55" s="104"/>
      <c r="AR55" s="104"/>
      <c r="AS55" s="104"/>
      <c r="AT55" s="255"/>
    </row>
    <row r="56" spans="1:46" ht="13" customHeight="1" x14ac:dyDescent="0.25">
      <c r="A56" s="26" t="s">
        <v>435</v>
      </c>
      <c r="B56" s="184">
        <v>2</v>
      </c>
      <c r="C56" s="223">
        <v>25.5872852872306</v>
      </c>
      <c r="D56" s="225">
        <v>1.02073349114457</v>
      </c>
      <c r="E56" s="223">
        <v>21.673441354491601</v>
      </c>
      <c r="F56" s="225">
        <v>5.7510499334974599</v>
      </c>
      <c r="G56" s="223">
        <v>24.915864345881499</v>
      </c>
      <c r="H56" s="225">
        <v>1.2783568880671401</v>
      </c>
      <c r="I56" s="223">
        <v>27.6497854944651</v>
      </c>
      <c r="J56" s="225">
        <v>2.1274657544667201</v>
      </c>
      <c r="K56" s="223">
        <v>5.9763441399735298</v>
      </c>
      <c r="L56" s="225">
        <v>6.2718779652341397</v>
      </c>
      <c r="M56" s="223">
        <v>21.799453149169</v>
      </c>
      <c r="N56" s="225">
        <v>1.0903927469811201</v>
      </c>
      <c r="O56" s="223">
        <v>37.705747649730696</v>
      </c>
      <c r="P56" s="225">
        <v>2.5727809457824198</v>
      </c>
      <c r="Q56" s="223">
        <v>15.9062945005617</v>
      </c>
      <c r="R56" s="225">
        <v>2.8563733030543901</v>
      </c>
      <c r="S56" s="223">
        <v>26.655756503604199</v>
      </c>
      <c r="T56" s="225">
        <v>1.26424957088592</v>
      </c>
      <c r="U56" s="223">
        <v>24.735815685254</v>
      </c>
      <c r="V56" s="225">
        <v>2.0137586745305902</v>
      </c>
      <c r="W56" s="223">
        <v>23.759287300344901</v>
      </c>
      <c r="X56" s="225">
        <v>3.6110182815079899</v>
      </c>
      <c r="Y56" s="223">
        <v>-2.8964692032592998</v>
      </c>
      <c r="Z56" s="225">
        <v>3.8204853409823198</v>
      </c>
      <c r="AA56" s="223">
        <v>24.023983461289799</v>
      </c>
      <c r="AB56" s="225">
        <v>2.6421598375362101</v>
      </c>
      <c r="AC56" s="223">
        <v>25.763609474882401</v>
      </c>
      <c r="AD56" s="225">
        <v>1.3642661951984401</v>
      </c>
      <c r="AE56" s="223">
        <v>26.032615588579301</v>
      </c>
      <c r="AF56" s="225">
        <v>2.8580162665362399</v>
      </c>
      <c r="AG56" s="223">
        <v>2.0086321272894301</v>
      </c>
      <c r="AH56" s="225">
        <v>4.2133594985535696</v>
      </c>
      <c r="AI56" s="223">
        <v>25.131545693848199</v>
      </c>
      <c r="AJ56" s="225">
        <v>1.3126873035964099</v>
      </c>
      <c r="AK56" s="223">
        <v>25.9176412275791</v>
      </c>
      <c r="AL56" s="225">
        <v>2.3836145847182402</v>
      </c>
      <c r="AM56" s="223">
        <v>24.189076515515399</v>
      </c>
      <c r="AN56" s="225">
        <v>5.0333773225446103</v>
      </c>
      <c r="AO56" s="223">
        <v>-0.94246917833281796</v>
      </c>
      <c r="AP56" s="225">
        <v>5.1936275298553003</v>
      </c>
      <c r="AQ56" s="104"/>
      <c r="AR56" s="104"/>
      <c r="AS56" s="104"/>
      <c r="AT56" s="255"/>
    </row>
    <row r="57" spans="1:46" ht="13" customHeight="1" x14ac:dyDescent="0.25">
      <c r="A57" s="26" t="s">
        <v>436</v>
      </c>
      <c r="B57" s="184">
        <v>2</v>
      </c>
      <c r="C57" s="223">
        <v>37.330161168229999</v>
      </c>
      <c r="D57" s="225">
        <v>2.14595414330284</v>
      </c>
      <c r="E57" s="223">
        <v>30.933599019215801</v>
      </c>
      <c r="F57" s="225">
        <v>7.5258544306460902</v>
      </c>
      <c r="G57" s="223">
        <v>36.542558234968901</v>
      </c>
      <c r="H57" s="225">
        <v>2.4735778242406901</v>
      </c>
      <c r="I57" s="223">
        <v>39.109960227277497</v>
      </c>
      <c r="J57" s="225">
        <v>4.7039833040613903</v>
      </c>
      <c r="K57" s="223">
        <v>8.1763612080617296</v>
      </c>
      <c r="L57" s="225">
        <v>8.8101700793963396</v>
      </c>
      <c r="M57" s="223">
        <v>37.438527451874002</v>
      </c>
      <c r="N57" s="225">
        <v>2.16706443351163</v>
      </c>
      <c r="O57" s="223">
        <v>34.617180693576699</v>
      </c>
      <c r="P57" s="225">
        <v>7.8184515120136</v>
      </c>
      <c r="Q57" s="223">
        <v>-2.8213467582973899</v>
      </c>
      <c r="R57" s="225">
        <v>8.1227944262103993</v>
      </c>
      <c r="S57" s="223">
        <v>34.368975899631103</v>
      </c>
      <c r="T57" s="225">
        <v>2.5314384962816301</v>
      </c>
      <c r="U57" s="223">
        <v>34.768489789714401</v>
      </c>
      <c r="V57" s="225">
        <v>3.82087401561258</v>
      </c>
      <c r="W57" s="223">
        <v>47.329013853233</v>
      </c>
      <c r="X57" s="225">
        <v>6.9412096231263396</v>
      </c>
      <c r="Y57" s="223">
        <v>12.960037953601899</v>
      </c>
      <c r="Z57" s="225">
        <v>6.6249329301803002</v>
      </c>
      <c r="AA57" s="223">
        <v>24.269844297144399</v>
      </c>
      <c r="AB57" s="225">
        <v>6.6453756100906398</v>
      </c>
      <c r="AC57" s="223">
        <v>37.436684825080697</v>
      </c>
      <c r="AD57" s="225">
        <v>3.1844353719865399</v>
      </c>
      <c r="AE57" s="223">
        <v>40.668462313317903</v>
      </c>
      <c r="AF57" s="225">
        <v>3.1947181258956201</v>
      </c>
      <c r="AG57" s="223">
        <v>16.398618016173501</v>
      </c>
      <c r="AH57" s="225">
        <v>7.0248875227170799</v>
      </c>
      <c r="AI57" s="223">
        <v>38.106063629601699</v>
      </c>
      <c r="AJ57" s="225">
        <v>4.4301603812701504</v>
      </c>
      <c r="AK57" s="223">
        <v>36.843951533061798</v>
      </c>
      <c r="AL57" s="225">
        <v>2.6329727436305399</v>
      </c>
      <c r="AM57" s="223">
        <v>33.370030156646699</v>
      </c>
      <c r="AN57" s="225">
        <v>6.5631739302930496</v>
      </c>
      <c r="AO57" s="223">
        <v>-4.7360334729550297</v>
      </c>
      <c r="AP57" s="225">
        <v>7.9668665174195503</v>
      </c>
      <c r="AQ57" s="104"/>
      <c r="AR57" s="104"/>
      <c r="AS57" s="104"/>
      <c r="AT57" s="255"/>
    </row>
    <row r="58" spans="1:46" ht="13" customHeight="1" x14ac:dyDescent="0.25">
      <c r="A58" s="26" t="s">
        <v>437</v>
      </c>
      <c r="B58" s="184">
        <v>2</v>
      </c>
      <c r="C58" s="223">
        <v>25.2743265010253</v>
      </c>
      <c r="D58" s="225">
        <v>1.1185129797444899</v>
      </c>
      <c r="E58" s="223">
        <v>19.368129719035899</v>
      </c>
      <c r="F58" s="225">
        <v>3.47570218054735</v>
      </c>
      <c r="G58" s="223">
        <v>25.814797628712299</v>
      </c>
      <c r="H58" s="225">
        <v>2.0829989148630701</v>
      </c>
      <c r="I58" s="223">
        <v>25.987106650211501</v>
      </c>
      <c r="J58" s="225">
        <v>1.59774597521478</v>
      </c>
      <c r="K58" s="223">
        <v>6.6189769311756601</v>
      </c>
      <c r="L58" s="225">
        <v>3.9473273113183698</v>
      </c>
      <c r="M58" s="223">
        <v>24.846486945256999</v>
      </c>
      <c r="N58" s="225">
        <v>1.0967763987553001</v>
      </c>
      <c r="O58" s="223">
        <v>28.049259126784499</v>
      </c>
      <c r="P58" s="225">
        <v>5.2036364367091998</v>
      </c>
      <c r="Q58" s="223">
        <v>3.2027721815275201</v>
      </c>
      <c r="R58" s="225">
        <v>5.2722022130179296</v>
      </c>
      <c r="S58" s="223">
        <v>23.614983150249</v>
      </c>
      <c r="T58" s="225">
        <v>1.66343115234735</v>
      </c>
      <c r="U58" s="223">
        <v>26.7476653194961</v>
      </c>
      <c r="V58" s="225">
        <v>2.30159240268899</v>
      </c>
      <c r="W58" s="223">
        <v>26.720594118090698</v>
      </c>
      <c r="X58" s="225">
        <v>2.1057168521588401</v>
      </c>
      <c r="Y58" s="223">
        <v>3.1056109678417201</v>
      </c>
      <c r="Z58" s="225">
        <v>2.6385697063879099</v>
      </c>
      <c r="AA58" s="223">
        <v>26.423712453110099</v>
      </c>
      <c r="AB58" s="225">
        <v>1.87958772559603</v>
      </c>
      <c r="AC58" s="223">
        <v>24.266976708124201</v>
      </c>
      <c r="AD58" s="225">
        <v>1.6463827399642199</v>
      </c>
      <c r="AE58" s="223">
        <v>23.896771687208101</v>
      </c>
      <c r="AF58" s="225">
        <v>2.8140079028131999</v>
      </c>
      <c r="AG58" s="223">
        <v>-2.5269407659019798</v>
      </c>
      <c r="AH58" s="225">
        <v>3.0842746982460598</v>
      </c>
      <c r="AI58" s="223">
        <v>25.314336377776499</v>
      </c>
      <c r="AJ58" s="225">
        <v>1.14733866905205</v>
      </c>
      <c r="AK58" s="223">
        <v>23.547437714398502</v>
      </c>
      <c r="AL58" s="225">
        <v>4.7505583036382202</v>
      </c>
      <c r="AM58" s="223" t="s">
        <v>1058</v>
      </c>
      <c r="AN58" s="225" t="s">
        <v>1058</v>
      </c>
      <c r="AO58" s="223" t="s">
        <v>1058</v>
      </c>
      <c r="AP58" s="225" t="s">
        <v>1058</v>
      </c>
      <c r="AQ58" s="104"/>
      <c r="AR58" s="104"/>
      <c r="AS58" s="104"/>
      <c r="AT58" s="255"/>
    </row>
    <row r="59" spans="1:46" ht="13" customHeight="1" x14ac:dyDescent="0.25">
      <c r="A59" s="26" t="s">
        <v>438</v>
      </c>
      <c r="B59" s="184">
        <v>2</v>
      </c>
      <c r="C59" s="223">
        <v>60.610966329177302</v>
      </c>
      <c r="D59" s="225">
        <v>1.81091487464432</v>
      </c>
      <c r="E59" s="223">
        <v>72.757440586496998</v>
      </c>
      <c r="F59" s="225">
        <v>5.15208146957161</v>
      </c>
      <c r="G59" s="223">
        <v>72.713233061134204</v>
      </c>
      <c r="H59" s="225">
        <v>2.5837390320334501</v>
      </c>
      <c r="I59" s="223">
        <v>57.824867225212301</v>
      </c>
      <c r="J59" s="225">
        <v>2.3254512655279602</v>
      </c>
      <c r="K59" s="223">
        <v>-14.9325733612847</v>
      </c>
      <c r="L59" s="225">
        <v>5.4930527869140899</v>
      </c>
      <c r="M59" s="223">
        <v>76.224785806426496</v>
      </c>
      <c r="N59" s="225">
        <v>1.5917319706155799</v>
      </c>
      <c r="O59" s="223">
        <v>55.847569271560403</v>
      </c>
      <c r="P59" s="225">
        <v>2.4209728696937698</v>
      </c>
      <c r="Q59" s="223">
        <v>-20.377216534866001</v>
      </c>
      <c r="R59" s="225">
        <v>2.9722967360144299</v>
      </c>
      <c r="S59" s="223">
        <v>57.628316491482302</v>
      </c>
      <c r="T59" s="225">
        <v>2.08834347342885</v>
      </c>
      <c r="U59" s="223">
        <v>69.446969390113793</v>
      </c>
      <c r="V59" s="225">
        <v>5.3626025112774096</v>
      </c>
      <c r="W59" s="223">
        <v>75.202193860993802</v>
      </c>
      <c r="X59" s="225">
        <v>4.0766537960043001</v>
      </c>
      <c r="Y59" s="223">
        <v>17.5738773695116</v>
      </c>
      <c r="Z59" s="225">
        <v>4.6510884176954601</v>
      </c>
      <c r="AA59" s="223">
        <v>71.449861007726497</v>
      </c>
      <c r="AB59" s="225">
        <v>4.72884747390854</v>
      </c>
      <c r="AC59" s="223">
        <v>57.5141207190158</v>
      </c>
      <c r="AD59" s="225">
        <v>3.15986410801762</v>
      </c>
      <c r="AE59" s="223">
        <v>57.729737800598201</v>
      </c>
      <c r="AF59" s="225">
        <v>3.0195181275866099</v>
      </c>
      <c r="AG59" s="223">
        <v>-13.720123207128299</v>
      </c>
      <c r="AH59" s="225">
        <v>5.6676650637675197</v>
      </c>
      <c r="AI59" s="223">
        <v>64.921782921387106</v>
      </c>
      <c r="AJ59" s="225">
        <v>2.2725213660346801</v>
      </c>
      <c r="AK59" s="223">
        <v>45.847734769976803</v>
      </c>
      <c r="AL59" s="225">
        <v>3.9706888669367499</v>
      </c>
      <c r="AM59" s="223" t="s">
        <v>1058</v>
      </c>
      <c r="AN59" s="225" t="s">
        <v>1058</v>
      </c>
      <c r="AO59" s="223" t="s">
        <v>1058</v>
      </c>
      <c r="AP59" s="225" t="s">
        <v>1058</v>
      </c>
      <c r="AQ59" s="104"/>
      <c r="AR59" s="104"/>
      <c r="AS59" s="104"/>
      <c r="AT59" s="255"/>
    </row>
    <row r="60" spans="1:46" ht="13" customHeight="1" x14ac:dyDescent="0.25">
      <c r="A60" s="26" t="s">
        <v>439</v>
      </c>
      <c r="B60" s="184">
        <v>2</v>
      </c>
      <c r="C60" s="223">
        <v>38.916811052785</v>
      </c>
      <c r="D60" s="225">
        <v>2.8061483475315998</v>
      </c>
      <c r="E60" s="223">
        <v>40.177853299372799</v>
      </c>
      <c r="F60" s="225">
        <v>12.1018226346934</v>
      </c>
      <c r="G60" s="223">
        <v>39.321631233448699</v>
      </c>
      <c r="H60" s="225">
        <v>5.1579167069130198</v>
      </c>
      <c r="I60" s="223">
        <v>38.253324102226998</v>
      </c>
      <c r="J60" s="225">
        <v>2.7641448611586101</v>
      </c>
      <c r="K60" s="223">
        <v>-1.9245291971457701</v>
      </c>
      <c r="L60" s="225">
        <v>12.5652339994529</v>
      </c>
      <c r="M60" s="223">
        <v>42.208875191022102</v>
      </c>
      <c r="N60" s="225">
        <v>2.6962807281849099</v>
      </c>
      <c r="O60" s="223">
        <v>22.3900108624632</v>
      </c>
      <c r="P60" s="225">
        <v>12.3010031322431</v>
      </c>
      <c r="Q60" s="223">
        <v>-19.818864328558899</v>
      </c>
      <c r="R60" s="225">
        <v>12.570157458387699</v>
      </c>
      <c r="S60" s="223">
        <v>30.277510976057801</v>
      </c>
      <c r="T60" s="225">
        <v>13.689203108644101</v>
      </c>
      <c r="U60" s="223">
        <v>38.334636671358297</v>
      </c>
      <c r="V60" s="225">
        <v>7.03850336011973</v>
      </c>
      <c r="W60" s="223">
        <v>42.215674643414303</v>
      </c>
      <c r="X60" s="225">
        <v>3.5040559673384601</v>
      </c>
      <c r="Y60" s="223">
        <v>11.9381636673565</v>
      </c>
      <c r="Z60" s="225">
        <v>13.982974754224101</v>
      </c>
      <c r="AA60" s="223">
        <v>26.0382693633027</v>
      </c>
      <c r="AB60" s="225">
        <v>7.1489407776772502</v>
      </c>
      <c r="AC60" s="223">
        <v>44.143118204004999</v>
      </c>
      <c r="AD60" s="225">
        <v>4.3566598914935497</v>
      </c>
      <c r="AE60" s="223">
        <v>40.510188500045103</v>
      </c>
      <c r="AF60" s="225">
        <v>4.3403262201775696</v>
      </c>
      <c r="AG60" s="223">
        <v>14.4719191367424</v>
      </c>
      <c r="AH60" s="225">
        <v>8.2570799537786108</v>
      </c>
      <c r="AI60" s="223">
        <v>31.938323871579399</v>
      </c>
      <c r="AJ60" s="225">
        <v>6.5458246068237402</v>
      </c>
      <c r="AK60" s="223">
        <v>40.435774514579499</v>
      </c>
      <c r="AL60" s="225">
        <v>3.14868855569821</v>
      </c>
      <c r="AM60" s="223">
        <v>61.3632417654946</v>
      </c>
      <c r="AN60" s="225">
        <v>11.964712957658101</v>
      </c>
      <c r="AO60" s="223">
        <v>29.4249178939152</v>
      </c>
      <c r="AP60" s="225">
        <v>13.3195858129759</v>
      </c>
      <c r="AQ60" s="104"/>
      <c r="AR60" s="104"/>
      <c r="AS60" s="104"/>
      <c r="AT60" s="255"/>
    </row>
    <row r="61" spans="1:46" ht="13" customHeight="1" x14ac:dyDescent="0.25">
      <c r="A61" s="26" t="s">
        <v>440</v>
      </c>
      <c r="B61" s="184">
        <v>2</v>
      </c>
      <c r="C61" s="223">
        <v>83.379069404191995</v>
      </c>
      <c r="D61" s="225">
        <v>0.92230523198764702</v>
      </c>
      <c r="E61" s="223">
        <v>84.239903180962799</v>
      </c>
      <c r="F61" s="225">
        <v>1.20660593099828</v>
      </c>
      <c r="G61" s="223">
        <v>86.040998840558998</v>
      </c>
      <c r="H61" s="225">
        <v>1.9515037776287001</v>
      </c>
      <c r="I61" s="223">
        <v>77.341484335398903</v>
      </c>
      <c r="J61" s="225">
        <v>2.37067217932948</v>
      </c>
      <c r="K61" s="223">
        <v>-6.8984188455639197</v>
      </c>
      <c r="L61" s="225">
        <v>2.7029324299708701</v>
      </c>
      <c r="M61" s="223">
        <v>83.605862329186294</v>
      </c>
      <c r="N61" s="225">
        <v>0.91689467709911598</v>
      </c>
      <c r="O61" s="223" t="s">
        <v>1058</v>
      </c>
      <c r="P61" s="225" t="s">
        <v>1058</v>
      </c>
      <c r="Q61" s="223" t="s">
        <v>1058</v>
      </c>
      <c r="R61" s="225" t="s">
        <v>1058</v>
      </c>
      <c r="S61" s="223">
        <v>83.507561400319702</v>
      </c>
      <c r="T61" s="225">
        <v>0.99612918640834502</v>
      </c>
      <c r="U61" s="223">
        <v>83.327914929666804</v>
      </c>
      <c r="V61" s="225">
        <v>3.4072684794773598</v>
      </c>
      <c r="W61" s="223" t="s">
        <v>1058</v>
      </c>
      <c r="X61" s="225" t="s">
        <v>1058</v>
      </c>
      <c r="Y61" s="223" t="s">
        <v>1058</v>
      </c>
      <c r="Z61" s="225" t="s">
        <v>1058</v>
      </c>
      <c r="AA61" s="223">
        <v>84.271784795676993</v>
      </c>
      <c r="AB61" s="225">
        <v>1.0307731348598601</v>
      </c>
      <c r="AC61" s="223">
        <v>80.107844979704197</v>
      </c>
      <c r="AD61" s="225">
        <v>3.1201797037491801</v>
      </c>
      <c r="AE61" s="223">
        <v>80.311491604179395</v>
      </c>
      <c r="AF61" s="225">
        <v>3.6686404747975199</v>
      </c>
      <c r="AG61" s="223">
        <v>-3.9602931914975801</v>
      </c>
      <c r="AH61" s="225">
        <v>3.91514267067154</v>
      </c>
      <c r="AI61" s="223">
        <v>83.430909570949396</v>
      </c>
      <c r="AJ61" s="225">
        <v>0.95167862302489403</v>
      </c>
      <c r="AK61" s="223" t="s">
        <v>494</v>
      </c>
      <c r="AL61" s="225" t="s">
        <v>494</v>
      </c>
      <c r="AM61" s="223" t="s">
        <v>1058</v>
      </c>
      <c r="AN61" s="225" t="s">
        <v>1058</v>
      </c>
      <c r="AO61" s="223" t="s">
        <v>1058</v>
      </c>
      <c r="AP61" s="225" t="s">
        <v>1058</v>
      </c>
      <c r="AQ61" s="104"/>
      <c r="AR61" s="104"/>
      <c r="AS61" s="104"/>
      <c r="AT61" s="255"/>
    </row>
    <row r="62" spans="1:46" ht="13" customHeight="1" x14ac:dyDescent="0.25">
      <c r="A62" s="26" t="s">
        <v>441</v>
      </c>
      <c r="B62" s="184">
        <v>2</v>
      </c>
      <c r="C62" s="223">
        <v>39.3405543538356</v>
      </c>
      <c r="D62" s="225">
        <v>1.1891226923968401</v>
      </c>
      <c r="E62" s="223">
        <v>39.413466378274599</v>
      </c>
      <c r="F62" s="225">
        <v>2.0642078208660699</v>
      </c>
      <c r="G62" s="223">
        <v>38.472582049507899</v>
      </c>
      <c r="H62" s="225">
        <v>1.85742385778751</v>
      </c>
      <c r="I62" s="223">
        <v>41.564971311035698</v>
      </c>
      <c r="J62" s="225">
        <v>2.4475508223137101</v>
      </c>
      <c r="K62" s="223">
        <v>2.15150493276112</v>
      </c>
      <c r="L62" s="225">
        <v>3.2079160651407199</v>
      </c>
      <c r="M62" s="223">
        <v>39.265252124063899</v>
      </c>
      <c r="N62" s="225">
        <v>1.19220620764109</v>
      </c>
      <c r="O62" s="223" t="s">
        <v>1058</v>
      </c>
      <c r="P62" s="225" t="s">
        <v>1058</v>
      </c>
      <c r="Q62" s="223" t="s">
        <v>1058</v>
      </c>
      <c r="R62" s="225" t="s">
        <v>1058</v>
      </c>
      <c r="S62" s="223">
        <v>38.144509898277001</v>
      </c>
      <c r="T62" s="225">
        <v>1.3149231736771601</v>
      </c>
      <c r="U62" s="223">
        <v>43.1858529073101</v>
      </c>
      <c r="V62" s="225">
        <v>2.7627372306978901</v>
      </c>
      <c r="W62" s="223">
        <v>42.162376244785598</v>
      </c>
      <c r="X62" s="225">
        <v>5.3714255159341198</v>
      </c>
      <c r="Y62" s="223">
        <v>4.0178663465085398</v>
      </c>
      <c r="Z62" s="225">
        <v>5.5932602035191401</v>
      </c>
      <c r="AA62" s="223">
        <v>37.7259015140042</v>
      </c>
      <c r="AB62" s="225">
        <v>1.4995374101444701</v>
      </c>
      <c r="AC62" s="223">
        <v>42.466425218516001</v>
      </c>
      <c r="AD62" s="225">
        <v>1.9710410207765201</v>
      </c>
      <c r="AE62" s="223">
        <v>39.386062316771799</v>
      </c>
      <c r="AF62" s="225">
        <v>4.0484057312673203</v>
      </c>
      <c r="AG62" s="223">
        <v>1.66016080276761</v>
      </c>
      <c r="AH62" s="225">
        <v>4.4476623909270998</v>
      </c>
      <c r="AI62" s="223">
        <v>39.2705298175648</v>
      </c>
      <c r="AJ62" s="225">
        <v>1.19440597983304</v>
      </c>
      <c r="AK62" s="223" t="s">
        <v>1058</v>
      </c>
      <c r="AL62" s="225" t="s">
        <v>1058</v>
      </c>
      <c r="AM62" s="223" t="s">
        <v>1058</v>
      </c>
      <c r="AN62" s="225" t="s">
        <v>1058</v>
      </c>
      <c r="AO62" s="223" t="s">
        <v>1058</v>
      </c>
      <c r="AP62" s="225" t="s">
        <v>1058</v>
      </c>
      <c r="AQ62" s="104"/>
      <c r="AR62" s="104"/>
      <c r="AS62" s="104"/>
      <c r="AT62" s="255"/>
    </row>
    <row r="63" spans="1:46" ht="13" customHeight="1" x14ac:dyDescent="0.25">
      <c r="A63" s="211" t="s">
        <v>442</v>
      </c>
      <c r="B63" s="185">
        <v>2</v>
      </c>
      <c r="C63" s="224">
        <v>31.1287693259256</v>
      </c>
      <c r="D63" s="226">
        <v>0.297140684688038</v>
      </c>
      <c r="E63" s="224">
        <v>26.682383018484501</v>
      </c>
      <c r="F63" s="226">
        <v>1.1000115979738201</v>
      </c>
      <c r="G63" s="224">
        <v>32.014090051306503</v>
      </c>
      <c r="H63" s="226">
        <v>0.49758321093246899</v>
      </c>
      <c r="I63" s="224">
        <v>30.973778288534898</v>
      </c>
      <c r="J63" s="226">
        <v>0.57347734735895195</v>
      </c>
      <c r="K63" s="224">
        <v>3.4677936508265601</v>
      </c>
      <c r="L63" s="226">
        <v>1.2977132408376499</v>
      </c>
      <c r="M63" s="224">
        <v>30.9066980324844</v>
      </c>
      <c r="N63" s="226">
        <v>0.334932228824392</v>
      </c>
      <c r="O63" s="224">
        <v>33.084399917457901</v>
      </c>
      <c r="P63" s="226">
        <v>1.0749012343947599</v>
      </c>
      <c r="Q63" s="224">
        <v>1.4730608885410701</v>
      </c>
      <c r="R63" s="226">
        <v>1.1438345132183401</v>
      </c>
      <c r="S63" s="224">
        <v>30.162119008934098</v>
      </c>
      <c r="T63" s="226">
        <v>0.67663730095908503</v>
      </c>
      <c r="U63" s="224">
        <v>31.240396923859901</v>
      </c>
      <c r="V63" s="226">
        <v>0.62736632434357797</v>
      </c>
      <c r="W63" s="224">
        <v>33.073481375592003</v>
      </c>
      <c r="X63" s="226">
        <v>0.91504330158661595</v>
      </c>
      <c r="Y63" s="224">
        <v>2.44405519909707</v>
      </c>
      <c r="Z63" s="226">
        <v>1.19501801326378</v>
      </c>
      <c r="AA63" s="224">
        <v>27.766930566436798</v>
      </c>
      <c r="AB63" s="226">
        <v>0.81099106215110195</v>
      </c>
      <c r="AC63" s="224">
        <v>30.787510973022801</v>
      </c>
      <c r="AD63" s="226">
        <v>0.44371457098782502</v>
      </c>
      <c r="AE63" s="224">
        <v>33.528086507721703</v>
      </c>
      <c r="AF63" s="226">
        <v>0.73116346960174905</v>
      </c>
      <c r="AG63" s="224">
        <v>6.1282492788618796</v>
      </c>
      <c r="AH63" s="226">
        <v>1.2079857643882901</v>
      </c>
      <c r="AI63" s="224">
        <v>31.181140515257098</v>
      </c>
      <c r="AJ63" s="226">
        <v>0.51497620981755599</v>
      </c>
      <c r="AK63" s="224">
        <v>30.4219475032668</v>
      </c>
      <c r="AL63" s="226">
        <v>0.55789835478916305</v>
      </c>
      <c r="AM63" s="224">
        <v>35.046665623453102</v>
      </c>
      <c r="AN63" s="226">
        <v>1.3592798378644799</v>
      </c>
      <c r="AO63" s="224">
        <v>3.0651894015965699</v>
      </c>
      <c r="AP63" s="226">
        <v>1.54471457692684</v>
      </c>
      <c r="AQ63" s="104"/>
      <c r="AR63" s="104"/>
      <c r="AS63" s="104"/>
      <c r="AT63" s="255"/>
    </row>
    <row r="64" spans="1:46" ht="13" customHeight="1" x14ac:dyDescent="0.25">
      <c r="A64" s="212" t="s">
        <v>443</v>
      </c>
      <c r="B64" s="186">
        <v>2</v>
      </c>
      <c r="C64" s="245">
        <v>23.264278982475599</v>
      </c>
      <c r="D64" s="248">
        <v>0.40544400020086402</v>
      </c>
      <c r="E64" s="245">
        <v>20.401955329843101</v>
      </c>
      <c r="F64" s="248">
        <v>1.49049205264114</v>
      </c>
      <c r="G64" s="245">
        <v>23.309903840735601</v>
      </c>
      <c r="H64" s="248">
        <v>0.53241815233349399</v>
      </c>
      <c r="I64" s="245">
        <v>23.249921056240201</v>
      </c>
      <c r="J64" s="248">
        <v>0.88300652588545103</v>
      </c>
      <c r="K64" s="245">
        <v>2.4081674243875799</v>
      </c>
      <c r="L64" s="248">
        <v>1.7960394075308901</v>
      </c>
      <c r="M64" s="245">
        <v>22.552574328296402</v>
      </c>
      <c r="N64" s="248">
        <v>0.43281396226562602</v>
      </c>
      <c r="O64" s="245">
        <v>26.918453698397101</v>
      </c>
      <c r="P64" s="248">
        <v>1.3037347570295199</v>
      </c>
      <c r="Q64" s="245">
        <v>2.3777975416842998</v>
      </c>
      <c r="R64" s="248">
        <v>1.4106529879371399</v>
      </c>
      <c r="S64" s="245">
        <v>22.5627281351825</v>
      </c>
      <c r="T64" s="248">
        <v>0.73569419792917601</v>
      </c>
      <c r="U64" s="245">
        <v>22.687706993385699</v>
      </c>
      <c r="V64" s="248">
        <v>0.75566410745310997</v>
      </c>
      <c r="W64" s="245">
        <v>24.171026438986399</v>
      </c>
      <c r="X64" s="248">
        <v>1.05814186065377</v>
      </c>
      <c r="Y64" s="245">
        <v>0.76169212397555897</v>
      </c>
      <c r="Z64" s="248">
        <v>1.3418956021678701</v>
      </c>
      <c r="AA64" s="245">
        <v>19.979544733953901</v>
      </c>
      <c r="AB64" s="248">
        <v>1.28414488600669</v>
      </c>
      <c r="AC64" s="245">
        <v>23.215117123321399</v>
      </c>
      <c r="AD64" s="248">
        <v>0.53203017950809905</v>
      </c>
      <c r="AE64" s="245">
        <v>24.404175284362498</v>
      </c>
      <c r="AF64" s="248">
        <v>1.0620843674510601</v>
      </c>
      <c r="AG64" s="245">
        <v>3.7437913288964602</v>
      </c>
      <c r="AH64" s="248">
        <v>1.7954713770895001</v>
      </c>
      <c r="AI64" s="245">
        <v>22.8201985710656</v>
      </c>
      <c r="AJ64" s="248">
        <v>0.75584238167371198</v>
      </c>
      <c r="AK64" s="245">
        <v>22.322367134748198</v>
      </c>
      <c r="AL64" s="248">
        <v>0.69357480615656797</v>
      </c>
      <c r="AM64" s="245">
        <v>26.568165115671501</v>
      </c>
      <c r="AN64" s="248">
        <v>1.653999804423</v>
      </c>
      <c r="AO64" s="245">
        <v>3.5754304250181899</v>
      </c>
      <c r="AP64" s="248">
        <v>1.9299926633656601</v>
      </c>
      <c r="AQ64" s="104"/>
      <c r="AR64" s="104"/>
      <c r="AS64" s="104"/>
      <c r="AT64" s="255"/>
    </row>
    <row r="65" spans="1:46" ht="13" customHeight="1" x14ac:dyDescent="0.25">
      <c r="A65" s="213" t="s">
        <v>444</v>
      </c>
      <c r="B65" s="187">
        <v>2</v>
      </c>
      <c r="C65" s="246">
        <v>39.191073104907701</v>
      </c>
      <c r="D65" s="249">
        <v>0.20414560387042899</v>
      </c>
      <c r="E65" s="246">
        <v>37.324976647714898</v>
      </c>
      <c r="F65" s="249">
        <v>0.67256033401169701</v>
      </c>
      <c r="G65" s="246">
        <v>40.021329398936899</v>
      </c>
      <c r="H65" s="249">
        <v>0.34459380376300502</v>
      </c>
      <c r="I65" s="246">
        <v>38.440767961950797</v>
      </c>
      <c r="J65" s="249">
        <v>0.39466819123066998</v>
      </c>
      <c r="K65" s="246">
        <v>2.1522241557557802</v>
      </c>
      <c r="L65" s="249">
        <v>0.82972087681574203</v>
      </c>
      <c r="M65" s="246">
        <v>39.472343249104</v>
      </c>
      <c r="N65" s="249">
        <v>0.225839883084441</v>
      </c>
      <c r="O65" s="246">
        <v>40.586772260851802</v>
      </c>
      <c r="P65" s="249">
        <v>0.775839910724476</v>
      </c>
      <c r="Q65" s="246">
        <v>-0.66747802696346203</v>
      </c>
      <c r="R65" s="249">
        <v>0.82650900981735098</v>
      </c>
      <c r="S65" s="246">
        <v>37.999170898132398</v>
      </c>
      <c r="T65" s="249">
        <v>0.41225062570966597</v>
      </c>
      <c r="U65" s="246">
        <v>40.150943872732498</v>
      </c>
      <c r="V65" s="249">
        <v>0.44092656331541302</v>
      </c>
      <c r="W65" s="246">
        <v>40.644878031119099</v>
      </c>
      <c r="X65" s="249">
        <v>0.648905610192272</v>
      </c>
      <c r="Y65" s="246">
        <v>3.1340432478350002</v>
      </c>
      <c r="Z65" s="249">
        <v>0.81114866655979001</v>
      </c>
      <c r="AA65" s="246">
        <v>37.896331346203098</v>
      </c>
      <c r="AB65" s="249">
        <v>0.50249145251776905</v>
      </c>
      <c r="AC65" s="246">
        <v>38.775206926101497</v>
      </c>
      <c r="AD65" s="249">
        <v>0.34131485630608499</v>
      </c>
      <c r="AE65" s="246">
        <v>41.648720880202198</v>
      </c>
      <c r="AF65" s="249">
        <v>0.55642744940466704</v>
      </c>
      <c r="AG65" s="246">
        <v>3.1393808997453698</v>
      </c>
      <c r="AH65" s="249">
        <v>0.84026256045383496</v>
      </c>
      <c r="AI65" s="246">
        <v>39.183937692665701</v>
      </c>
      <c r="AJ65" s="249">
        <v>0.31836662628916501</v>
      </c>
      <c r="AK65" s="246">
        <v>33.8615541625798</v>
      </c>
      <c r="AL65" s="249">
        <v>0.48662813613933897</v>
      </c>
      <c r="AM65" s="246">
        <v>36.282798893989998</v>
      </c>
      <c r="AN65" s="249">
        <v>1.28737717790566</v>
      </c>
      <c r="AO65" s="246">
        <v>3.4608301858149502</v>
      </c>
      <c r="AP65" s="249">
        <v>1.4425713565138101</v>
      </c>
      <c r="AQ65" s="104"/>
      <c r="AR65" s="104"/>
      <c r="AS65" s="104"/>
      <c r="AT65" s="255"/>
    </row>
    <row r="66" spans="1:46" ht="13" customHeight="1" x14ac:dyDescent="0.25">
      <c r="A66" s="26" t="s">
        <v>445</v>
      </c>
      <c r="B66" s="184">
        <v>2</v>
      </c>
      <c r="C66" s="223">
        <v>36.208580918748901</v>
      </c>
      <c r="D66" s="225">
        <v>2.4602804664414801</v>
      </c>
      <c r="E66" s="223">
        <v>49.074074118782299</v>
      </c>
      <c r="F66" s="225">
        <v>6.2631197025042802</v>
      </c>
      <c r="G66" s="223">
        <v>28.561995618246701</v>
      </c>
      <c r="H66" s="225">
        <v>7.1452171899447103</v>
      </c>
      <c r="I66" s="223">
        <v>33.362838849013301</v>
      </c>
      <c r="J66" s="225">
        <v>2.8450477652819499</v>
      </c>
      <c r="K66" s="223">
        <v>-15.711235269769</v>
      </c>
      <c r="L66" s="225">
        <v>6.3718444921351702</v>
      </c>
      <c r="M66" s="223">
        <v>36.711277328750803</v>
      </c>
      <c r="N66" s="225">
        <v>2.8031267678528402</v>
      </c>
      <c r="O66" s="223" t="s">
        <v>1058</v>
      </c>
      <c r="P66" s="225" t="s">
        <v>1058</v>
      </c>
      <c r="Q66" s="223" t="s">
        <v>1058</v>
      </c>
      <c r="R66" s="225" t="s">
        <v>1058</v>
      </c>
      <c r="S66" s="223">
        <v>31.4273646664513</v>
      </c>
      <c r="T66" s="225">
        <v>4.5132581445746602</v>
      </c>
      <c r="U66" s="223">
        <v>33.1194679169514</v>
      </c>
      <c r="V66" s="225">
        <v>3.7001047111231702</v>
      </c>
      <c r="W66" s="223">
        <v>40.983020677982701</v>
      </c>
      <c r="X66" s="225">
        <v>5.2964236072560498</v>
      </c>
      <c r="Y66" s="223">
        <v>9.5556560115314007</v>
      </c>
      <c r="Z66" s="225">
        <v>6.7849501852307101</v>
      </c>
      <c r="AA66" s="223">
        <v>22.239380751936899</v>
      </c>
      <c r="AB66" s="225">
        <v>6.3342674898033398</v>
      </c>
      <c r="AC66" s="223">
        <v>38.022901784084702</v>
      </c>
      <c r="AD66" s="225">
        <v>4.6622764871507103</v>
      </c>
      <c r="AE66" s="223">
        <v>32.637641884299498</v>
      </c>
      <c r="AF66" s="225">
        <v>3.5487329170687598</v>
      </c>
      <c r="AG66" s="223">
        <v>10.3982611323627</v>
      </c>
      <c r="AH66" s="225">
        <v>6.8326153363414202</v>
      </c>
      <c r="AI66" s="223">
        <v>33.492481369533898</v>
      </c>
      <c r="AJ66" s="225">
        <v>5.0993728956984903</v>
      </c>
      <c r="AK66" s="223">
        <v>35.965807269464499</v>
      </c>
      <c r="AL66" s="225">
        <v>4.6291273922788401</v>
      </c>
      <c r="AM66" s="223">
        <v>31.366123911615599</v>
      </c>
      <c r="AN66" s="225">
        <v>7.0217609546577604</v>
      </c>
      <c r="AO66" s="223">
        <v>-2.1263574579183002</v>
      </c>
      <c r="AP66" s="225">
        <v>9.8191652879221305</v>
      </c>
      <c r="AQ66" s="104"/>
      <c r="AR66" s="104"/>
      <c r="AS66" s="104"/>
      <c r="AT66" s="255"/>
    </row>
    <row r="67" spans="1:46" ht="13" customHeight="1" x14ac:dyDescent="0.25">
      <c r="A67" s="26" t="s">
        <v>446</v>
      </c>
      <c r="B67" s="184">
        <v>2</v>
      </c>
      <c r="C67" s="223">
        <v>53.797126726995501</v>
      </c>
      <c r="D67" s="225">
        <v>2.0991467337939902</v>
      </c>
      <c r="E67" s="223" t="s">
        <v>1058</v>
      </c>
      <c r="F67" s="225" t="s">
        <v>1058</v>
      </c>
      <c r="G67" s="223">
        <v>56.757157672097897</v>
      </c>
      <c r="H67" s="225">
        <v>2.3144630081239299</v>
      </c>
      <c r="I67" s="223">
        <v>48.345968209328099</v>
      </c>
      <c r="J67" s="225">
        <v>4.0055074966794999</v>
      </c>
      <c r="K67" s="223" t="s">
        <v>1058</v>
      </c>
      <c r="L67" s="225" t="s">
        <v>1058</v>
      </c>
      <c r="M67" s="223" t="s">
        <v>1605</v>
      </c>
      <c r="N67" s="225" t="s">
        <v>1605</v>
      </c>
      <c r="O67" s="223" t="s">
        <v>1605</v>
      </c>
      <c r="P67" s="225" t="s">
        <v>1605</v>
      </c>
      <c r="Q67" s="223" t="s">
        <v>1605</v>
      </c>
      <c r="R67" s="225" t="s">
        <v>1605</v>
      </c>
      <c r="S67" s="223">
        <v>52.771934952323697</v>
      </c>
      <c r="T67" s="225">
        <v>4.9450720039230998</v>
      </c>
      <c r="U67" s="223">
        <v>50.222781921144801</v>
      </c>
      <c r="V67" s="225">
        <v>2.9518784813932002</v>
      </c>
      <c r="W67" s="223">
        <v>56.862086838971102</v>
      </c>
      <c r="X67" s="225">
        <v>4.1411456685951196</v>
      </c>
      <c r="Y67" s="223">
        <v>4.0901518866474804</v>
      </c>
      <c r="Z67" s="225">
        <v>6.3982924853246699</v>
      </c>
      <c r="AA67" s="223" t="s">
        <v>1058</v>
      </c>
      <c r="AB67" s="225" t="s">
        <v>1058</v>
      </c>
      <c r="AC67" s="223">
        <v>53.754080836346198</v>
      </c>
      <c r="AD67" s="225">
        <v>2.7388833781669599</v>
      </c>
      <c r="AE67" s="223">
        <v>54.268216479273001</v>
      </c>
      <c r="AF67" s="225">
        <v>3.0246200077483398</v>
      </c>
      <c r="AG67" s="223" t="s">
        <v>1058</v>
      </c>
      <c r="AH67" s="225" t="s">
        <v>1058</v>
      </c>
      <c r="AI67" s="223">
        <v>48.7640939558596</v>
      </c>
      <c r="AJ67" s="225">
        <v>8.4020916542515494</v>
      </c>
      <c r="AK67" s="223">
        <v>54.165903198251101</v>
      </c>
      <c r="AL67" s="225">
        <v>3.31357953052165</v>
      </c>
      <c r="AM67" s="223">
        <v>51.275269276163598</v>
      </c>
      <c r="AN67" s="225">
        <v>3.4241181980161701</v>
      </c>
      <c r="AO67" s="223">
        <v>2.5111753203040101</v>
      </c>
      <c r="AP67" s="225">
        <v>9.10169377518503</v>
      </c>
      <c r="AQ67" s="104"/>
      <c r="AR67" s="104"/>
      <c r="AS67" s="104"/>
      <c r="AT67" s="255"/>
    </row>
    <row r="68" spans="1:46" ht="13" customHeight="1" x14ac:dyDescent="0.25">
      <c r="A68" s="26" t="s">
        <v>447</v>
      </c>
      <c r="B68" s="184">
        <v>2</v>
      </c>
      <c r="C68" s="223">
        <v>42.6034542224305</v>
      </c>
      <c r="D68" s="225">
        <v>2.8306729918271598</v>
      </c>
      <c r="E68" s="223" t="s">
        <v>1058</v>
      </c>
      <c r="F68" s="225" t="s">
        <v>1058</v>
      </c>
      <c r="G68" s="223">
        <v>46.368821567056699</v>
      </c>
      <c r="H68" s="225">
        <v>4.2324319817930496</v>
      </c>
      <c r="I68" s="223">
        <v>33.635653069442398</v>
      </c>
      <c r="J68" s="225">
        <v>4.2975340909836</v>
      </c>
      <c r="K68" s="223" t="s">
        <v>1058</v>
      </c>
      <c r="L68" s="225" t="s">
        <v>1058</v>
      </c>
      <c r="M68" s="223">
        <v>41.6555398215623</v>
      </c>
      <c r="N68" s="225">
        <v>3.4149244239363901</v>
      </c>
      <c r="O68" s="223" t="s">
        <v>1058</v>
      </c>
      <c r="P68" s="225" t="s">
        <v>1058</v>
      </c>
      <c r="Q68" s="223" t="s">
        <v>1058</v>
      </c>
      <c r="R68" s="225" t="s">
        <v>1058</v>
      </c>
      <c r="S68" s="223">
        <v>37.892495213712898</v>
      </c>
      <c r="T68" s="225">
        <v>6.1158330161646504</v>
      </c>
      <c r="U68" s="223">
        <v>36.162783488353497</v>
      </c>
      <c r="V68" s="225">
        <v>5.4527426345794998</v>
      </c>
      <c r="W68" s="223">
        <v>47.9324323199261</v>
      </c>
      <c r="X68" s="225">
        <v>5.3883907259286099</v>
      </c>
      <c r="Y68" s="223">
        <v>10.0399371062132</v>
      </c>
      <c r="Z68" s="225">
        <v>8.1346895676627504</v>
      </c>
      <c r="AA68" s="223" t="s">
        <v>1058</v>
      </c>
      <c r="AB68" s="225" t="s">
        <v>1058</v>
      </c>
      <c r="AC68" s="223">
        <v>38.804206996184803</v>
      </c>
      <c r="AD68" s="225">
        <v>4.8452026173710001</v>
      </c>
      <c r="AE68" s="223">
        <v>38.420883815535397</v>
      </c>
      <c r="AF68" s="225">
        <v>4.8274611299973698</v>
      </c>
      <c r="AG68" s="223" t="s">
        <v>1058</v>
      </c>
      <c r="AH68" s="225" t="s">
        <v>1058</v>
      </c>
      <c r="AI68" s="223">
        <v>27.400278010715901</v>
      </c>
      <c r="AJ68" s="225">
        <v>8.3810891095285704</v>
      </c>
      <c r="AK68" s="223">
        <v>43.772835149274002</v>
      </c>
      <c r="AL68" s="225">
        <v>3.9241763686085198</v>
      </c>
      <c r="AM68" s="223">
        <v>42.594276171408303</v>
      </c>
      <c r="AN68" s="225">
        <v>6.5255786671603104</v>
      </c>
      <c r="AO68" s="223">
        <v>15.193998160692299</v>
      </c>
      <c r="AP68" s="225">
        <v>10.463414799332501</v>
      </c>
      <c r="AQ68" s="104"/>
      <c r="AR68" s="104"/>
      <c r="AS68" s="104"/>
      <c r="AT68" s="255"/>
    </row>
    <row r="69" spans="1:46" ht="13" customHeight="1" x14ac:dyDescent="0.25">
      <c r="A69" s="27" t="s">
        <v>448</v>
      </c>
      <c r="B69" s="200">
        <v>2</v>
      </c>
      <c r="C69" s="233">
        <v>30.177679758038799</v>
      </c>
      <c r="D69" s="234">
        <v>2.5136943327120198</v>
      </c>
      <c r="E69" s="233">
        <v>34.820518254197601</v>
      </c>
      <c r="F69" s="234">
        <v>10.110098952645799</v>
      </c>
      <c r="G69" s="233">
        <v>29.033150300823898</v>
      </c>
      <c r="H69" s="234">
        <v>2.2551782017276798</v>
      </c>
      <c r="I69" s="233">
        <v>25.194620396053999</v>
      </c>
      <c r="J69" s="234">
        <v>4.8314483960676</v>
      </c>
      <c r="K69" s="233">
        <v>-9.6258978581436807</v>
      </c>
      <c r="L69" s="234">
        <v>10.6482037375405</v>
      </c>
      <c r="M69" s="233">
        <v>29.829993358043101</v>
      </c>
      <c r="N69" s="234">
        <v>2.5046662543145</v>
      </c>
      <c r="O69" s="233" t="s">
        <v>1058</v>
      </c>
      <c r="P69" s="234" t="s">
        <v>1058</v>
      </c>
      <c r="Q69" s="233" t="s">
        <v>1058</v>
      </c>
      <c r="R69" s="234" t="s">
        <v>1058</v>
      </c>
      <c r="S69" s="233">
        <v>28.1220570529245</v>
      </c>
      <c r="T69" s="234">
        <v>3.4473368001465099</v>
      </c>
      <c r="U69" s="233">
        <v>35.155338762806799</v>
      </c>
      <c r="V69" s="234">
        <v>3.6558974607992298</v>
      </c>
      <c r="W69" s="233" t="s">
        <v>1058</v>
      </c>
      <c r="X69" s="234" t="s">
        <v>1058</v>
      </c>
      <c r="Y69" s="233" t="s">
        <v>1058</v>
      </c>
      <c r="Z69" s="234" t="s">
        <v>1058</v>
      </c>
      <c r="AA69" s="233">
        <v>26.259132567340998</v>
      </c>
      <c r="AB69" s="234">
        <v>11.722411904213899</v>
      </c>
      <c r="AC69" s="233">
        <v>29.661976164887399</v>
      </c>
      <c r="AD69" s="234">
        <v>2.6325867886319698</v>
      </c>
      <c r="AE69" s="233">
        <v>34.4719633602652</v>
      </c>
      <c r="AF69" s="234">
        <v>6.2934526465810299</v>
      </c>
      <c r="AG69" s="233">
        <v>8.2128307929242403</v>
      </c>
      <c r="AH69" s="234">
        <v>13.112432666150101</v>
      </c>
      <c r="AI69" s="233">
        <v>28.698792847745001</v>
      </c>
      <c r="AJ69" s="234">
        <v>3.83474713408819</v>
      </c>
      <c r="AK69" s="233">
        <v>30.997103701295899</v>
      </c>
      <c r="AL69" s="234">
        <v>2.8991530923708799</v>
      </c>
      <c r="AM69" s="233" t="s">
        <v>1058</v>
      </c>
      <c r="AN69" s="234" t="s">
        <v>1058</v>
      </c>
      <c r="AO69" s="233" t="s">
        <v>1058</v>
      </c>
      <c r="AP69" s="234" t="s">
        <v>1058</v>
      </c>
      <c r="AQ69" s="251"/>
      <c r="AR69" s="251"/>
      <c r="AS69" s="251"/>
      <c r="AT69" s="256"/>
    </row>
    <row r="70" spans="1:46" ht="13" customHeight="1" x14ac:dyDescent="0.25">
      <c r="A70" s="26"/>
      <c r="B70" s="188"/>
      <c r="C70" s="223" t="s">
        <v>2430</v>
      </c>
      <c r="D70" s="225" t="s">
        <v>2431</v>
      </c>
      <c r="E70" s="223" t="s">
        <v>2488</v>
      </c>
      <c r="F70" s="225" t="s">
        <v>2489</v>
      </c>
      <c r="G70" s="223" t="s">
        <v>2490</v>
      </c>
      <c r="H70" s="225" t="s">
        <v>2491</v>
      </c>
      <c r="I70" s="223" t="s">
        <v>2492</v>
      </c>
      <c r="J70" s="225" t="s">
        <v>2493</v>
      </c>
      <c r="K70" s="223" t="s">
        <v>2494</v>
      </c>
      <c r="L70" s="225" t="s">
        <v>2495</v>
      </c>
      <c r="M70" s="223" t="s">
        <v>2496</v>
      </c>
      <c r="N70" s="225" t="s">
        <v>2497</v>
      </c>
      <c r="O70" s="223" t="s">
        <v>2498</v>
      </c>
      <c r="P70" s="225" t="s">
        <v>2499</v>
      </c>
      <c r="Q70" s="223" t="s">
        <v>2500</v>
      </c>
      <c r="R70" s="225" t="s">
        <v>2501</v>
      </c>
      <c r="S70" s="223" t="s">
        <v>2502</v>
      </c>
      <c r="T70" s="225" t="s">
        <v>2503</v>
      </c>
      <c r="U70" s="223" t="s">
        <v>2504</v>
      </c>
      <c r="V70" s="225" t="s">
        <v>2505</v>
      </c>
      <c r="W70" s="223" t="s">
        <v>2506</v>
      </c>
      <c r="X70" s="225" t="s">
        <v>2507</v>
      </c>
      <c r="Y70" s="223" t="s">
        <v>2508</v>
      </c>
      <c r="Z70" s="225" t="s">
        <v>2509</v>
      </c>
      <c r="AA70" s="223" t="s">
        <v>2510</v>
      </c>
      <c r="AB70" s="225" t="s">
        <v>2511</v>
      </c>
      <c r="AC70" s="223" t="s">
        <v>2512</v>
      </c>
      <c r="AD70" s="225" t="s">
        <v>2513</v>
      </c>
      <c r="AE70" s="223" t="s">
        <v>2514</v>
      </c>
      <c r="AF70" s="225" t="s">
        <v>2515</v>
      </c>
      <c r="AG70" s="223" t="s">
        <v>2516</v>
      </c>
      <c r="AH70" s="225" t="s">
        <v>2517</v>
      </c>
      <c r="AI70" s="223" t="s">
        <v>2518</v>
      </c>
      <c r="AJ70" s="225" t="s">
        <v>2519</v>
      </c>
      <c r="AK70" s="223" t="s">
        <v>2520</v>
      </c>
      <c r="AL70" s="225" t="s">
        <v>2521</v>
      </c>
      <c r="AM70" s="223" t="s">
        <v>2522</v>
      </c>
      <c r="AN70" s="225" t="s">
        <v>2523</v>
      </c>
      <c r="AO70" s="223" t="s">
        <v>2524</v>
      </c>
      <c r="AP70" s="225" t="s">
        <v>2525</v>
      </c>
      <c r="AQ70" s="223" t="s">
        <v>2442</v>
      </c>
      <c r="AR70" s="225" t="s">
        <v>2443</v>
      </c>
      <c r="AS70" s="104" t="s">
        <v>2454</v>
      </c>
      <c r="AT70" s="255" t="s">
        <v>2455</v>
      </c>
    </row>
    <row r="71" spans="1:46" ht="13" customHeight="1" x14ac:dyDescent="0.25">
      <c r="A71" s="26" t="s">
        <v>392</v>
      </c>
      <c r="B71" s="188">
        <v>1</v>
      </c>
      <c r="C71" s="223">
        <v>38.499203318069803</v>
      </c>
      <c r="D71" s="225">
        <v>1.68451954073862</v>
      </c>
      <c r="E71" s="223">
        <v>25.470144320269299</v>
      </c>
      <c r="F71" s="225">
        <v>6.9316802165311797</v>
      </c>
      <c r="G71" s="223">
        <v>39.236426659648899</v>
      </c>
      <c r="H71" s="225">
        <v>3.64799414411039</v>
      </c>
      <c r="I71" s="223">
        <v>39.732574398004601</v>
      </c>
      <c r="J71" s="225">
        <v>2.0023467144612601</v>
      </c>
      <c r="K71" s="223">
        <v>14.262430077735299</v>
      </c>
      <c r="L71" s="225">
        <v>7.2403521791515502</v>
      </c>
      <c r="M71" s="223">
        <v>39.827313361179797</v>
      </c>
      <c r="N71" s="225">
        <v>2.3487921691317601</v>
      </c>
      <c r="O71" s="223">
        <v>34.7905984808204</v>
      </c>
      <c r="P71" s="225">
        <v>2.1403497515026899</v>
      </c>
      <c r="Q71" s="223">
        <v>-5.03671488035934</v>
      </c>
      <c r="R71" s="225">
        <v>3.1829322658848498</v>
      </c>
      <c r="S71" s="223">
        <v>38.076989202091603</v>
      </c>
      <c r="T71" s="225">
        <v>2.2640734680069099</v>
      </c>
      <c r="U71" s="223">
        <v>35.608125235177297</v>
      </c>
      <c r="V71" s="225">
        <v>3.8698182573817701</v>
      </c>
      <c r="W71" s="223">
        <v>38.106898621027099</v>
      </c>
      <c r="X71" s="225">
        <v>3.1765290313400398</v>
      </c>
      <c r="Y71" s="223">
        <v>2.99094189355316E-2</v>
      </c>
      <c r="Z71" s="225">
        <v>3.8557537743382402</v>
      </c>
      <c r="AA71" s="223">
        <v>35.357445629131</v>
      </c>
      <c r="AB71" s="225">
        <v>5.2702196680362201</v>
      </c>
      <c r="AC71" s="223">
        <v>36.817999246690903</v>
      </c>
      <c r="AD71" s="225">
        <v>2.3319727702772899</v>
      </c>
      <c r="AE71" s="223">
        <v>39.105828609725599</v>
      </c>
      <c r="AF71" s="225">
        <v>3.0728419458106999</v>
      </c>
      <c r="AG71" s="223">
        <v>3.7483829805945099</v>
      </c>
      <c r="AH71" s="225">
        <v>5.8920698930553801</v>
      </c>
      <c r="AI71" s="223">
        <v>38.431239337793102</v>
      </c>
      <c r="AJ71" s="225">
        <v>2.9953967001253798</v>
      </c>
      <c r="AK71" s="223">
        <v>38.376350621717201</v>
      </c>
      <c r="AL71" s="225">
        <v>2.57270920771944</v>
      </c>
      <c r="AM71" s="223">
        <v>33.280618992973501</v>
      </c>
      <c r="AN71" s="225">
        <v>3.3884855578602999</v>
      </c>
      <c r="AO71" s="223">
        <v>-5.1506203448196501</v>
      </c>
      <c r="AP71" s="225">
        <v>4.49895293020308</v>
      </c>
      <c r="AQ71" s="223">
        <v>-7.0983418779012197</v>
      </c>
      <c r="AR71" s="225">
        <v>2.5030560799009498</v>
      </c>
      <c r="AS71" s="104"/>
      <c r="AT71" s="255"/>
    </row>
    <row r="72" spans="1:46" ht="13" customHeight="1" x14ac:dyDescent="0.25">
      <c r="A72" s="26" t="s">
        <v>396</v>
      </c>
      <c r="B72" s="188">
        <v>1</v>
      </c>
      <c r="C72" s="223">
        <v>37.6252389071933</v>
      </c>
      <c r="D72" s="225">
        <v>1.3576386910452101</v>
      </c>
      <c r="E72" s="223">
        <v>30.373302503188199</v>
      </c>
      <c r="F72" s="225">
        <v>4.3175278767301304</v>
      </c>
      <c r="G72" s="223">
        <v>37.482798814811503</v>
      </c>
      <c r="H72" s="225">
        <v>1.69874871393599</v>
      </c>
      <c r="I72" s="223">
        <v>46.317357983374798</v>
      </c>
      <c r="J72" s="225">
        <v>3.32533234489587</v>
      </c>
      <c r="K72" s="223">
        <v>15.9440554801866</v>
      </c>
      <c r="L72" s="225">
        <v>5.5416676134224101</v>
      </c>
      <c r="M72" s="223">
        <v>38.586646201127301</v>
      </c>
      <c r="N72" s="225">
        <v>1.9002361394943299</v>
      </c>
      <c r="O72" s="223">
        <v>36.600183516740501</v>
      </c>
      <c r="P72" s="225">
        <v>1.99210772376366</v>
      </c>
      <c r="Q72" s="223">
        <v>-1.9864626843867399</v>
      </c>
      <c r="R72" s="225">
        <v>2.6233206750778999</v>
      </c>
      <c r="S72" s="223">
        <v>34.225837013551697</v>
      </c>
      <c r="T72" s="225">
        <v>2.2388185521933002</v>
      </c>
      <c r="U72" s="223">
        <v>41.483569892242201</v>
      </c>
      <c r="V72" s="225">
        <v>2.67478086542899</v>
      </c>
      <c r="W72" s="223">
        <v>37.319390939357802</v>
      </c>
      <c r="X72" s="225">
        <v>2.5214026450868898</v>
      </c>
      <c r="Y72" s="223">
        <v>3.09355392580611</v>
      </c>
      <c r="Z72" s="225">
        <v>3.3719773394724299</v>
      </c>
      <c r="AA72" s="223">
        <v>34.6050337880624</v>
      </c>
      <c r="AB72" s="225">
        <v>5.9492332065675102</v>
      </c>
      <c r="AC72" s="223">
        <v>36.092832765094499</v>
      </c>
      <c r="AD72" s="225">
        <v>2.14214396205496</v>
      </c>
      <c r="AE72" s="223">
        <v>39.453545880532097</v>
      </c>
      <c r="AF72" s="225">
        <v>1.9869139648646501</v>
      </c>
      <c r="AG72" s="223">
        <v>4.8485120924696998</v>
      </c>
      <c r="AH72" s="225">
        <v>6.0505582600015098</v>
      </c>
      <c r="AI72" s="223">
        <v>35.8303235850668</v>
      </c>
      <c r="AJ72" s="225">
        <v>2.2112561013337699</v>
      </c>
      <c r="AK72" s="223">
        <v>39.335910252453502</v>
      </c>
      <c r="AL72" s="225">
        <v>2.3956284901132499</v>
      </c>
      <c r="AM72" s="223">
        <v>36.697604053064701</v>
      </c>
      <c r="AN72" s="225">
        <v>2.9949867811679098</v>
      </c>
      <c r="AO72" s="223">
        <v>0.86728046799788705</v>
      </c>
      <c r="AP72" s="225">
        <v>3.71693795951697</v>
      </c>
      <c r="AQ72" s="223">
        <v>-3.5160823442598299</v>
      </c>
      <c r="AR72" s="225">
        <v>1.8670706560766701</v>
      </c>
      <c r="AS72" s="104"/>
      <c r="AT72" s="255"/>
    </row>
    <row r="73" spans="1:46" ht="13" customHeight="1" x14ac:dyDescent="0.25">
      <c r="A73" s="210" t="s">
        <v>398</v>
      </c>
      <c r="B73" s="188">
        <v>1</v>
      </c>
      <c r="C73" s="223">
        <v>35.366043889596298</v>
      </c>
      <c r="D73" s="225">
        <v>1.6914992640740001</v>
      </c>
      <c r="E73" s="223">
        <v>25.123876801432498</v>
      </c>
      <c r="F73" s="225">
        <v>3.6758556057349701</v>
      </c>
      <c r="G73" s="223">
        <v>34.447467555535098</v>
      </c>
      <c r="H73" s="225">
        <v>2.3603990994702801</v>
      </c>
      <c r="I73" s="223">
        <v>46.698697541261701</v>
      </c>
      <c r="J73" s="225">
        <v>3.8093152527499399</v>
      </c>
      <c r="K73" s="223">
        <v>21.5748207398291</v>
      </c>
      <c r="L73" s="225">
        <v>5.4663959583073796</v>
      </c>
      <c r="M73" s="223">
        <v>34.971197790261499</v>
      </c>
      <c r="N73" s="225">
        <v>2.4394779651015299</v>
      </c>
      <c r="O73" s="223">
        <v>35.9579314076285</v>
      </c>
      <c r="P73" s="225">
        <v>2.41109983535772</v>
      </c>
      <c r="Q73" s="223">
        <v>0.98673361736701504</v>
      </c>
      <c r="R73" s="225">
        <v>3.4315290128749001</v>
      </c>
      <c r="S73" s="223">
        <v>34.843261480266598</v>
      </c>
      <c r="T73" s="225">
        <v>3.04424271630266</v>
      </c>
      <c r="U73" s="223">
        <v>39.7390265514071</v>
      </c>
      <c r="V73" s="225">
        <v>3.9141975680357</v>
      </c>
      <c r="W73" s="223">
        <v>32.798492514708897</v>
      </c>
      <c r="X73" s="225">
        <v>3.2782138257601501</v>
      </c>
      <c r="Y73" s="223">
        <v>-2.04476896555768</v>
      </c>
      <c r="Z73" s="225">
        <v>4.6248906008175998</v>
      </c>
      <c r="AA73" s="223">
        <v>39.269390761809497</v>
      </c>
      <c r="AB73" s="225">
        <v>6.8240849501221499</v>
      </c>
      <c r="AC73" s="223">
        <v>34.052146721477897</v>
      </c>
      <c r="AD73" s="225">
        <v>3.0312618588053599</v>
      </c>
      <c r="AE73" s="223">
        <v>36.204785989745403</v>
      </c>
      <c r="AF73" s="225">
        <v>2.9033857619638699</v>
      </c>
      <c r="AG73" s="223">
        <v>-3.0646047720640701</v>
      </c>
      <c r="AH73" s="225">
        <v>7.4492008980899902</v>
      </c>
      <c r="AI73" s="223">
        <v>34.044143832428396</v>
      </c>
      <c r="AJ73" s="225">
        <v>3.7411669739097202</v>
      </c>
      <c r="AK73" s="223">
        <v>37.367124395895402</v>
      </c>
      <c r="AL73" s="225">
        <v>2.86134203974611</v>
      </c>
      <c r="AM73" s="223">
        <v>33.798337566524502</v>
      </c>
      <c r="AN73" s="225">
        <v>3.42604805854636</v>
      </c>
      <c r="AO73" s="223">
        <v>-0.245806265903838</v>
      </c>
      <c r="AP73" s="225">
        <v>5.3047066869806399</v>
      </c>
      <c r="AQ73" s="223">
        <v>1.85995018731163</v>
      </c>
      <c r="AR73" s="225">
        <v>2.5654334590218699</v>
      </c>
      <c r="AS73" s="104"/>
      <c r="AT73" s="255"/>
    </row>
    <row r="74" spans="1:46" ht="13" customHeight="1" x14ac:dyDescent="0.25">
      <c r="A74" s="26" t="s">
        <v>399</v>
      </c>
      <c r="B74" s="188">
        <v>1</v>
      </c>
      <c r="C74" s="223">
        <v>25.490775908082298</v>
      </c>
      <c r="D74" s="225">
        <v>1.4742962963555299</v>
      </c>
      <c r="E74" s="223">
        <v>24.7451755692835</v>
      </c>
      <c r="F74" s="225">
        <v>3.2450108899295498</v>
      </c>
      <c r="G74" s="223">
        <v>22.482852350878701</v>
      </c>
      <c r="H74" s="225">
        <v>1.9166728973335601</v>
      </c>
      <c r="I74" s="223">
        <v>29.221429503988599</v>
      </c>
      <c r="J74" s="225">
        <v>2.6244238629006298</v>
      </c>
      <c r="K74" s="223">
        <v>4.4762539347050403</v>
      </c>
      <c r="L74" s="225">
        <v>4.2497958534804896</v>
      </c>
      <c r="M74" s="223">
        <v>24.715882096791201</v>
      </c>
      <c r="N74" s="225">
        <v>1.50398774815042</v>
      </c>
      <c r="O74" s="223">
        <v>28.180585816494101</v>
      </c>
      <c r="P74" s="225">
        <v>3.7057018900527501</v>
      </c>
      <c r="Q74" s="223">
        <v>3.46470371970296</v>
      </c>
      <c r="R74" s="225">
        <v>3.9617118708097201</v>
      </c>
      <c r="S74" s="223">
        <v>25.052587052057302</v>
      </c>
      <c r="T74" s="225">
        <v>2.4437859164886402</v>
      </c>
      <c r="U74" s="223">
        <v>26.235138936028498</v>
      </c>
      <c r="V74" s="225">
        <v>3.3551466611621898</v>
      </c>
      <c r="W74" s="223">
        <v>24.5573780851782</v>
      </c>
      <c r="X74" s="225">
        <v>2.22920438730694</v>
      </c>
      <c r="Y74" s="223">
        <v>-0.49520896687906901</v>
      </c>
      <c r="Z74" s="225">
        <v>3.2627662073591299</v>
      </c>
      <c r="AA74" s="223">
        <v>23.297465062190501</v>
      </c>
      <c r="AB74" s="225">
        <v>1.8852941765501401</v>
      </c>
      <c r="AC74" s="223">
        <v>24.1214691948935</v>
      </c>
      <c r="AD74" s="225">
        <v>2.66158854156025</v>
      </c>
      <c r="AE74" s="223">
        <v>34.4650453823837</v>
      </c>
      <c r="AF74" s="225">
        <v>4.8932166080126702</v>
      </c>
      <c r="AG74" s="223">
        <v>11.167580320193199</v>
      </c>
      <c r="AH74" s="225">
        <v>5.3891911632640896</v>
      </c>
      <c r="AI74" s="223">
        <v>24.807333670049001</v>
      </c>
      <c r="AJ74" s="225">
        <v>1.7021672022069301</v>
      </c>
      <c r="AK74" s="223">
        <v>27.046937638161801</v>
      </c>
      <c r="AL74" s="225">
        <v>3.1755516584673402</v>
      </c>
      <c r="AM74" s="223">
        <v>27.774966440303</v>
      </c>
      <c r="AN74" s="225">
        <v>5.0242146495511397</v>
      </c>
      <c r="AO74" s="223">
        <v>2.9676327702540601</v>
      </c>
      <c r="AP74" s="225">
        <v>5.2938842095515</v>
      </c>
      <c r="AQ74" s="223">
        <v>-5.4162004591536599</v>
      </c>
      <c r="AR74" s="225">
        <v>2.1296523089988502</v>
      </c>
      <c r="AS74" s="104"/>
      <c r="AT74" s="255"/>
    </row>
    <row r="75" spans="1:46" ht="13" customHeight="1" x14ac:dyDescent="0.25">
      <c r="A75" s="26" t="s">
        <v>410</v>
      </c>
      <c r="B75" s="188">
        <v>1</v>
      </c>
      <c r="C75" s="223">
        <v>11.2521433625763</v>
      </c>
      <c r="D75" s="225">
        <v>1.18317006005411</v>
      </c>
      <c r="E75" s="223">
        <v>5.6976034682751999</v>
      </c>
      <c r="F75" s="225">
        <v>1.7704078848098299</v>
      </c>
      <c r="G75" s="223">
        <v>13.147916255596799</v>
      </c>
      <c r="H75" s="225">
        <v>1.6397839427243499</v>
      </c>
      <c r="I75" s="223">
        <v>13.9189046473636</v>
      </c>
      <c r="J75" s="225">
        <v>3.2612986872416698</v>
      </c>
      <c r="K75" s="223">
        <v>8.2213011790883606</v>
      </c>
      <c r="L75" s="225">
        <v>3.6902289968095801</v>
      </c>
      <c r="M75" s="223">
        <v>11.731828028540599</v>
      </c>
      <c r="N75" s="225">
        <v>1.4152600837321001</v>
      </c>
      <c r="O75" s="223">
        <v>9.5579200459106808</v>
      </c>
      <c r="P75" s="225">
        <v>2.2799109986402999</v>
      </c>
      <c r="Q75" s="223">
        <v>-2.1739079826299599</v>
      </c>
      <c r="R75" s="225">
        <v>2.78055107406652</v>
      </c>
      <c r="S75" s="223">
        <v>10.526358463099401</v>
      </c>
      <c r="T75" s="225">
        <v>1.6978382515750601</v>
      </c>
      <c r="U75" s="223">
        <v>14.611006394700199</v>
      </c>
      <c r="V75" s="225">
        <v>3.6294691258142802</v>
      </c>
      <c r="W75" s="223">
        <v>10.2852737495916</v>
      </c>
      <c r="X75" s="225">
        <v>1.37423007122139</v>
      </c>
      <c r="Y75" s="223">
        <v>-0.24108471350784699</v>
      </c>
      <c r="Z75" s="225">
        <v>2.0837437770353602</v>
      </c>
      <c r="AA75" s="223">
        <v>9.4656664920778706</v>
      </c>
      <c r="AB75" s="225">
        <v>2.1570325706305802</v>
      </c>
      <c r="AC75" s="223">
        <v>11.9707232154084</v>
      </c>
      <c r="AD75" s="225">
        <v>1.8559055239089599</v>
      </c>
      <c r="AE75" s="223">
        <v>12.7471390984275</v>
      </c>
      <c r="AF75" s="225">
        <v>2.5966081133433998</v>
      </c>
      <c r="AG75" s="223">
        <v>3.2814726063496602</v>
      </c>
      <c r="AH75" s="225">
        <v>3.2906399740133399</v>
      </c>
      <c r="AI75" s="223">
        <v>8.0969717548462103</v>
      </c>
      <c r="AJ75" s="225">
        <v>1.4567174908256399</v>
      </c>
      <c r="AK75" s="223">
        <v>14.333908234940299</v>
      </c>
      <c r="AL75" s="225">
        <v>1.9095022588720501</v>
      </c>
      <c r="AM75" s="223">
        <v>10.6833687309582</v>
      </c>
      <c r="AN75" s="225">
        <v>4.4313058007088797</v>
      </c>
      <c r="AO75" s="223">
        <v>2.58639697611203</v>
      </c>
      <c r="AP75" s="225">
        <v>4.6636720655766997</v>
      </c>
      <c r="AQ75" s="223">
        <v>-16.006989141450799</v>
      </c>
      <c r="AR75" s="225">
        <v>1.97505455901185</v>
      </c>
      <c r="AS75" s="104"/>
      <c r="AT75" s="255"/>
    </row>
    <row r="76" spans="1:46" ht="13" customHeight="1" x14ac:dyDescent="0.25">
      <c r="A76" s="26" t="s">
        <v>415</v>
      </c>
      <c r="B76" s="188">
        <v>1</v>
      </c>
      <c r="C76" s="223">
        <v>32.871380939354701</v>
      </c>
      <c r="D76" s="225">
        <v>1.5032441643021901</v>
      </c>
      <c r="E76" s="223" t="s">
        <v>1058</v>
      </c>
      <c r="F76" s="225" t="s">
        <v>1058</v>
      </c>
      <c r="G76" s="223">
        <v>33.096292146345696</v>
      </c>
      <c r="H76" s="225">
        <v>2.7203851270142398</v>
      </c>
      <c r="I76" s="223">
        <v>32.718936530993098</v>
      </c>
      <c r="J76" s="225">
        <v>2.0412930673595602</v>
      </c>
      <c r="K76" s="223" t="s">
        <v>1058</v>
      </c>
      <c r="L76" s="225" t="s">
        <v>1058</v>
      </c>
      <c r="M76" s="223">
        <v>32.5567439864882</v>
      </c>
      <c r="N76" s="225">
        <v>1.5168630579035101</v>
      </c>
      <c r="O76" s="223" t="s">
        <v>1058</v>
      </c>
      <c r="P76" s="225" t="s">
        <v>1058</v>
      </c>
      <c r="Q76" s="223" t="s">
        <v>1058</v>
      </c>
      <c r="R76" s="225" t="s">
        <v>1058</v>
      </c>
      <c r="S76" s="223">
        <v>32.508738335058901</v>
      </c>
      <c r="T76" s="225">
        <v>1.71208393482427</v>
      </c>
      <c r="U76" s="223">
        <v>35.874424332161098</v>
      </c>
      <c r="V76" s="225">
        <v>3.5889115039229198</v>
      </c>
      <c r="W76" s="223" t="s">
        <v>1058</v>
      </c>
      <c r="X76" s="225" t="s">
        <v>1058</v>
      </c>
      <c r="Y76" s="223" t="s">
        <v>1058</v>
      </c>
      <c r="Z76" s="225" t="s">
        <v>1058</v>
      </c>
      <c r="AA76" s="223">
        <v>29.122970540397599</v>
      </c>
      <c r="AB76" s="225">
        <v>2.2073198446200699</v>
      </c>
      <c r="AC76" s="223">
        <v>36.4097166294275</v>
      </c>
      <c r="AD76" s="225">
        <v>2.3236607541025802</v>
      </c>
      <c r="AE76" s="223" t="s">
        <v>494</v>
      </c>
      <c r="AF76" s="225" t="s">
        <v>494</v>
      </c>
      <c r="AG76" s="223" t="s">
        <v>494</v>
      </c>
      <c r="AH76" s="225" t="s">
        <v>494</v>
      </c>
      <c r="AI76" s="223">
        <v>32.533439459109701</v>
      </c>
      <c r="AJ76" s="225">
        <v>1.8145323022425499</v>
      </c>
      <c r="AK76" s="223">
        <v>33.087213736614203</v>
      </c>
      <c r="AL76" s="225">
        <v>2.9517163353115601</v>
      </c>
      <c r="AM76" s="223" t="s">
        <v>1058</v>
      </c>
      <c r="AN76" s="225" t="s">
        <v>1058</v>
      </c>
      <c r="AO76" s="223" t="s">
        <v>1058</v>
      </c>
      <c r="AP76" s="225" t="s">
        <v>1058</v>
      </c>
      <c r="AQ76" s="223">
        <v>-3.8501738334975402</v>
      </c>
      <c r="AR76" s="225">
        <v>2.23209182216792</v>
      </c>
      <c r="AS76" s="104"/>
      <c r="AT76" s="255"/>
    </row>
    <row r="77" spans="1:46" ht="13" customHeight="1" x14ac:dyDescent="0.25">
      <c r="A77" s="26" t="s">
        <v>417</v>
      </c>
      <c r="B77" s="188">
        <v>1</v>
      </c>
      <c r="C77" s="223">
        <v>26.5808709052761</v>
      </c>
      <c r="D77" s="225">
        <v>1.4070015159032701</v>
      </c>
      <c r="E77" s="223">
        <v>27.109358189042698</v>
      </c>
      <c r="F77" s="225">
        <v>8.1047638741278707</v>
      </c>
      <c r="G77" s="223">
        <v>20.3716519408657</v>
      </c>
      <c r="H77" s="225">
        <v>4.7154955929603597</v>
      </c>
      <c r="I77" s="223">
        <v>26.612521059413101</v>
      </c>
      <c r="J77" s="225">
        <v>1.56913940802811</v>
      </c>
      <c r="K77" s="223">
        <v>-0.49683712962957899</v>
      </c>
      <c r="L77" s="225">
        <v>8.1979775441574194</v>
      </c>
      <c r="M77" s="223">
        <v>25.9246168595276</v>
      </c>
      <c r="N77" s="225">
        <v>1.49811263695049</v>
      </c>
      <c r="O77" s="223" t="s">
        <v>494</v>
      </c>
      <c r="P77" s="225" t="s">
        <v>494</v>
      </c>
      <c r="Q77" s="223" t="s">
        <v>494</v>
      </c>
      <c r="R77" s="225" t="s">
        <v>494</v>
      </c>
      <c r="S77" s="223">
        <v>25.456893364373499</v>
      </c>
      <c r="T77" s="225">
        <v>1.49453376017182</v>
      </c>
      <c r="U77" s="223">
        <v>27.638732153067501</v>
      </c>
      <c r="V77" s="225">
        <v>3.7506019477249701</v>
      </c>
      <c r="W77" s="223">
        <v>25.4279979607856</v>
      </c>
      <c r="X77" s="225">
        <v>10.2409446709449</v>
      </c>
      <c r="Y77" s="223">
        <v>-2.8895403587903001E-2</v>
      </c>
      <c r="Z77" s="225">
        <v>10.3867468652449</v>
      </c>
      <c r="AA77" s="223">
        <v>26.155834492183899</v>
      </c>
      <c r="AB77" s="225">
        <v>2.0281871521691799</v>
      </c>
      <c r="AC77" s="223">
        <v>25.998093454509</v>
      </c>
      <c r="AD77" s="225">
        <v>2.4164756041433599</v>
      </c>
      <c r="AE77" s="223" t="s">
        <v>1058</v>
      </c>
      <c r="AF77" s="225" t="s">
        <v>1058</v>
      </c>
      <c r="AG77" s="223" t="s">
        <v>1058</v>
      </c>
      <c r="AH77" s="225" t="s">
        <v>1058</v>
      </c>
      <c r="AI77" s="223">
        <v>25.827224736830701</v>
      </c>
      <c r="AJ77" s="225">
        <v>1.5543298031692001</v>
      </c>
      <c r="AK77" s="223" t="s">
        <v>1058</v>
      </c>
      <c r="AL77" s="225" t="s">
        <v>1058</v>
      </c>
      <c r="AM77" s="223" t="s">
        <v>1058</v>
      </c>
      <c r="AN77" s="225" t="s">
        <v>1058</v>
      </c>
      <c r="AO77" s="223" t="s">
        <v>1058</v>
      </c>
      <c r="AP77" s="225" t="s">
        <v>1058</v>
      </c>
      <c r="AQ77" s="223">
        <v>-5.0436993345277497</v>
      </c>
      <c r="AR77" s="225">
        <v>2.0765374701814299</v>
      </c>
      <c r="AS77" s="104"/>
      <c r="AT77" s="255"/>
    </row>
    <row r="78" spans="1:46" ht="13" customHeight="1" x14ac:dyDescent="0.25">
      <c r="A78" s="26" t="s">
        <v>423</v>
      </c>
      <c r="B78" s="188">
        <v>1</v>
      </c>
      <c r="C78" s="223">
        <v>66.011445641938494</v>
      </c>
      <c r="D78" s="225">
        <v>1.4337399240825399</v>
      </c>
      <c r="E78" s="223">
        <v>59.960992590134502</v>
      </c>
      <c r="F78" s="225">
        <v>2.53565211715709</v>
      </c>
      <c r="G78" s="223">
        <v>66.821259364916799</v>
      </c>
      <c r="H78" s="225">
        <v>3.1900073203268802</v>
      </c>
      <c r="I78" s="223">
        <v>73.024388522157096</v>
      </c>
      <c r="J78" s="225">
        <v>1.7128401793177801</v>
      </c>
      <c r="K78" s="223">
        <v>13.063395932022599</v>
      </c>
      <c r="L78" s="225">
        <v>3.1486134178179501</v>
      </c>
      <c r="M78" s="223">
        <v>63.106477755182098</v>
      </c>
      <c r="N78" s="225">
        <v>1.7695211126483099</v>
      </c>
      <c r="O78" s="223">
        <v>76.993244451241907</v>
      </c>
      <c r="P78" s="225">
        <v>1.9088459568290901</v>
      </c>
      <c r="Q78" s="223">
        <v>13.8867666960598</v>
      </c>
      <c r="R78" s="225">
        <v>2.6796280345832799</v>
      </c>
      <c r="S78" s="223">
        <v>69.379182743883305</v>
      </c>
      <c r="T78" s="225">
        <v>1.8399686255627601</v>
      </c>
      <c r="U78" s="223">
        <v>65.111332360073504</v>
      </c>
      <c r="V78" s="225">
        <v>3.7512431776286501</v>
      </c>
      <c r="W78" s="223">
        <v>61.938679772016698</v>
      </c>
      <c r="X78" s="225">
        <v>2.2610247849134701</v>
      </c>
      <c r="Y78" s="223">
        <v>-7.4405029718666196</v>
      </c>
      <c r="Z78" s="225">
        <v>2.6863451160555201</v>
      </c>
      <c r="AA78" s="223">
        <v>67.692821224667</v>
      </c>
      <c r="AB78" s="225">
        <v>3.3888667704084199</v>
      </c>
      <c r="AC78" s="223">
        <v>69.681595433480297</v>
      </c>
      <c r="AD78" s="225">
        <v>2.41787450757205</v>
      </c>
      <c r="AE78" s="223">
        <v>62.310064934529201</v>
      </c>
      <c r="AF78" s="225">
        <v>2.1861770889627499</v>
      </c>
      <c r="AG78" s="223">
        <v>-5.3827562901377801</v>
      </c>
      <c r="AH78" s="225">
        <v>4.1377748943181496</v>
      </c>
      <c r="AI78" s="223">
        <v>66.245127955995002</v>
      </c>
      <c r="AJ78" s="225">
        <v>1.4883055206268101</v>
      </c>
      <c r="AK78" s="223">
        <v>54.2496341549449</v>
      </c>
      <c r="AL78" s="225">
        <v>10.342926908480999</v>
      </c>
      <c r="AM78" s="223" t="s">
        <v>1058</v>
      </c>
      <c r="AN78" s="225" t="s">
        <v>1058</v>
      </c>
      <c r="AO78" s="223" t="s">
        <v>1058</v>
      </c>
      <c r="AP78" s="225" t="s">
        <v>1058</v>
      </c>
      <c r="AQ78" s="223">
        <v>-2.4293252653490098</v>
      </c>
      <c r="AR78" s="225">
        <v>1.8039279923748901</v>
      </c>
      <c r="AS78" s="104"/>
      <c r="AT78" s="255"/>
    </row>
    <row r="79" spans="1:46" ht="13" customHeight="1" x14ac:dyDescent="0.25">
      <c r="A79" s="26" t="s">
        <v>428</v>
      </c>
      <c r="B79" s="188">
        <v>1</v>
      </c>
      <c r="C79" s="223">
        <v>74.558887761655797</v>
      </c>
      <c r="D79" s="225">
        <v>0.96661069702725899</v>
      </c>
      <c r="E79" s="223">
        <v>76.120042798994106</v>
      </c>
      <c r="F79" s="225">
        <v>2.53917876447407</v>
      </c>
      <c r="G79" s="223">
        <v>74.816120597138394</v>
      </c>
      <c r="H79" s="225">
        <v>2.93220548443374</v>
      </c>
      <c r="I79" s="223">
        <v>74.879669442088598</v>
      </c>
      <c r="J79" s="225">
        <v>1.19460301651374</v>
      </c>
      <c r="K79" s="223">
        <v>-1.24037335690547</v>
      </c>
      <c r="L79" s="225">
        <v>2.8894053981221899</v>
      </c>
      <c r="M79" s="223">
        <v>76.272322717468299</v>
      </c>
      <c r="N79" s="225">
        <v>1.1210793870982201</v>
      </c>
      <c r="O79" s="223">
        <v>63.878771978243499</v>
      </c>
      <c r="P79" s="225">
        <v>2.8406192587440899</v>
      </c>
      <c r="Q79" s="223">
        <v>-12.3935507392248</v>
      </c>
      <c r="R79" s="225">
        <v>3.17680237897101</v>
      </c>
      <c r="S79" s="223">
        <v>75.252427633406</v>
      </c>
      <c r="T79" s="225">
        <v>1.18508096403051</v>
      </c>
      <c r="U79" s="223">
        <v>74.834946750077407</v>
      </c>
      <c r="V79" s="225">
        <v>2.9423777496715902</v>
      </c>
      <c r="W79" s="223">
        <v>76.925064513469806</v>
      </c>
      <c r="X79" s="225">
        <v>3.3032076086137501</v>
      </c>
      <c r="Y79" s="223">
        <v>1.67263688006385</v>
      </c>
      <c r="Z79" s="225">
        <v>3.5673691801006902</v>
      </c>
      <c r="AA79" s="223">
        <v>75.377390073904394</v>
      </c>
      <c r="AB79" s="225">
        <v>1.3582270451887299</v>
      </c>
      <c r="AC79" s="223">
        <v>73.900288349834796</v>
      </c>
      <c r="AD79" s="225">
        <v>2.1001668297997602</v>
      </c>
      <c r="AE79" s="223">
        <v>77.249302042260695</v>
      </c>
      <c r="AF79" s="225">
        <v>2.8510712289252802</v>
      </c>
      <c r="AG79" s="223">
        <v>1.8719119683562899</v>
      </c>
      <c r="AH79" s="225">
        <v>3.19142095454841</v>
      </c>
      <c r="AI79" s="223">
        <v>75.051581681114101</v>
      </c>
      <c r="AJ79" s="225">
        <v>1.1292108014134501</v>
      </c>
      <c r="AK79" s="223" t="s">
        <v>1058</v>
      </c>
      <c r="AL79" s="225" t="s">
        <v>1058</v>
      </c>
      <c r="AM79" s="223" t="s">
        <v>1058</v>
      </c>
      <c r="AN79" s="225" t="s">
        <v>1058</v>
      </c>
      <c r="AO79" s="223" t="s">
        <v>1058</v>
      </c>
      <c r="AP79" s="225" t="s">
        <v>1058</v>
      </c>
      <c r="AQ79" s="223">
        <v>1.44270503532108</v>
      </c>
      <c r="AR79" s="225">
        <v>1.55931224415255</v>
      </c>
      <c r="AS79" s="104"/>
      <c r="AT79" s="255"/>
    </row>
    <row r="80" spans="1:46" ht="13" customHeight="1" x14ac:dyDescent="0.25">
      <c r="A80" s="26" t="s">
        <v>433</v>
      </c>
      <c r="B80" s="188">
        <v>1</v>
      </c>
      <c r="C80" s="223">
        <v>25.455024849185001</v>
      </c>
      <c r="D80" s="225">
        <v>1.24840511412044</v>
      </c>
      <c r="E80" s="223">
        <v>25.135614859338698</v>
      </c>
      <c r="F80" s="225">
        <v>2.4945322604718099</v>
      </c>
      <c r="G80" s="223">
        <v>25.772641949308699</v>
      </c>
      <c r="H80" s="225">
        <v>1.78625638085361</v>
      </c>
      <c r="I80" s="223">
        <v>29.0840822475019</v>
      </c>
      <c r="J80" s="225">
        <v>2.9780347017786899</v>
      </c>
      <c r="K80" s="223">
        <v>3.9484673881632699</v>
      </c>
      <c r="L80" s="225">
        <v>3.9113248905554299</v>
      </c>
      <c r="M80" s="223">
        <v>25.690035228337901</v>
      </c>
      <c r="N80" s="225">
        <v>1.3823077203728</v>
      </c>
      <c r="O80" s="223" t="s">
        <v>1058</v>
      </c>
      <c r="P80" s="225" t="s">
        <v>1058</v>
      </c>
      <c r="Q80" s="223" t="s">
        <v>1058</v>
      </c>
      <c r="R80" s="225" t="s">
        <v>1058</v>
      </c>
      <c r="S80" s="223">
        <v>26.379327102718701</v>
      </c>
      <c r="T80" s="225">
        <v>1.8555228829911601</v>
      </c>
      <c r="U80" s="223">
        <v>24.288249437518001</v>
      </c>
      <c r="V80" s="225">
        <v>2.4161108381413898</v>
      </c>
      <c r="W80" s="223">
        <v>29.556799940357099</v>
      </c>
      <c r="X80" s="225">
        <v>4.0229946594967796</v>
      </c>
      <c r="Y80" s="223">
        <v>3.17747283763847</v>
      </c>
      <c r="Z80" s="225">
        <v>4.4416296507021</v>
      </c>
      <c r="AA80" s="223">
        <v>17.1724969109715</v>
      </c>
      <c r="AB80" s="225">
        <v>4.2698069573951001</v>
      </c>
      <c r="AC80" s="223">
        <v>26.4306849736994</v>
      </c>
      <c r="AD80" s="225">
        <v>1.66648519411929</v>
      </c>
      <c r="AE80" s="223">
        <v>27.977398278445101</v>
      </c>
      <c r="AF80" s="225">
        <v>3.2951586309839902</v>
      </c>
      <c r="AG80" s="223">
        <v>10.8049013674737</v>
      </c>
      <c r="AH80" s="225">
        <v>5.4316321684359696</v>
      </c>
      <c r="AI80" s="223">
        <v>23.930117429672201</v>
      </c>
      <c r="AJ80" s="225">
        <v>1.9200959964186699</v>
      </c>
      <c r="AK80" s="223">
        <v>28.0009048773261</v>
      </c>
      <c r="AL80" s="225">
        <v>1.93742666684389</v>
      </c>
      <c r="AM80" s="223" t="s">
        <v>1058</v>
      </c>
      <c r="AN80" s="225" t="s">
        <v>1058</v>
      </c>
      <c r="AO80" s="223" t="s">
        <v>1058</v>
      </c>
      <c r="AP80" s="225" t="s">
        <v>1058</v>
      </c>
      <c r="AQ80" s="223">
        <v>-0.216120191153092</v>
      </c>
      <c r="AR80" s="225">
        <v>1.7712365036956299</v>
      </c>
      <c r="AS80" s="104"/>
      <c r="AT80" s="255"/>
    </row>
    <row r="81" spans="1:46" ht="13" customHeight="1" x14ac:dyDescent="0.25">
      <c r="A81" s="26" t="s">
        <v>435</v>
      </c>
      <c r="B81" s="188">
        <v>1</v>
      </c>
      <c r="C81" s="223">
        <v>31.3621317203066</v>
      </c>
      <c r="D81" s="225">
        <v>1.3287464123148001</v>
      </c>
      <c r="E81" s="223">
        <v>20.909486509124999</v>
      </c>
      <c r="F81" s="225">
        <v>3.5098329184889998</v>
      </c>
      <c r="G81" s="223">
        <v>31.285710887461601</v>
      </c>
      <c r="H81" s="225">
        <v>1.7655044218462199</v>
      </c>
      <c r="I81" s="223">
        <v>35.697606042893902</v>
      </c>
      <c r="J81" s="225">
        <v>2.58274827591671</v>
      </c>
      <c r="K81" s="223">
        <v>14.788119533768899</v>
      </c>
      <c r="L81" s="225">
        <v>4.3091223064845599</v>
      </c>
      <c r="M81" s="223">
        <v>27.5022606259482</v>
      </c>
      <c r="N81" s="225">
        <v>1.4509079347029099</v>
      </c>
      <c r="O81" s="223">
        <v>44.2640505463784</v>
      </c>
      <c r="P81" s="225">
        <v>3.4971289176109299</v>
      </c>
      <c r="Q81" s="223">
        <v>16.7617899204302</v>
      </c>
      <c r="R81" s="225">
        <v>3.9711635254889299</v>
      </c>
      <c r="S81" s="223">
        <v>28.715800685765199</v>
      </c>
      <c r="T81" s="225">
        <v>1.5285820050069501</v>
      </c>
      <c r="U81" s="223">
        <v>34.763106851378197</v>
      </c>
      <c r="V81" s="225">
        <v>2.8530635107767202</v>
      </c>
      <c r="W81" s="223">
        <v>33.493389740015203</v>
      </c>
      <c r="X81" s="225">
        <v>3.94675984300933</v>
      </c>
      <c r="Y81" s="223">
        <v>4.7775890542499404</v>
      </c>
      <c r="Z81" s="225">
        <v>3.8132688584732199</v>
      </c>
      <c r="AA81" s="223">
        <v>30.747130404446299</v>
      </c>
      <c r="AB81" s="225">
        <v>4.8607066819629603</v>
      </c>
      <c r="AC81" s="223">
        <v>31.4398105382243</v>
      </c>
      <c r="AD81" s="225">
        <v>1.6222558152519799</v>
      </c>
      <c r="AE81" s="223">
        <v>30.429649059311298</v>
      </c>
      <c r="AF81" s="225">
        <v>3.2345727816018899</v>
      </c>
      <c r="AG81" s="223">
        <v>-0.31748134513501802</v>
      </c>
      <c r="AH81" s="225">
        <v>5.9995179281814099</v>
      </c>
      <c r="AI81" s="223">
        <v>31.261379777282801</v>
      </c>
      <c r="AJ81" s="225">
        <v>1.8771414211355499</v>
      </c>
      <c r="AK81" s="223">
        <v>30.187917659591701</v>
      </c>
      <c r="AL81" s="225">
        <v>2.0844119971468502</v>
      </c>
      <c r="AM81" s="223">
        <v>37.3336956128026</v>
      </c>
      <c r="AN81" s="225">
        <v>5.9389568631957603</v>
      </c>
      <c r="AO81" s="223">
        <v>6.0723158355197997</v>
      </c>
      <c r="AP81" s="225">
        <v>6.45607700766364</v>
      </c>
      <c r="AQ81" s="223">
        <v>5.7748464330760401</v>
      </c>
      <c r="AR81" s="225">
        <v>1.6755488319304901</v>
      </c>
      <c r="AS81" s="104"/>
      <c r="AT81" s="255"/>
    </row>
    <row r="82" spans="1:46" ht="13" customHeight="1" x14ac:dyDescent="0.25">
      <c r="A82" s="26" t="s">
        <v>437</v>
      </c>
      <c r="B82" s="188">
        <v>1</v>
      </c>
      <c r="C82" s="223">
        <v>29.232127006856199</v>
      </c>
      <c r="D82" s="225">
        <v>1.1665642007994701</v>
      </c>
      <c r="E82" s="223">
        <v>24.404416859122399</v>
      </c>
      <c r="F82" s="225">
        <v>3.6087222119479199</v>
      </c>
      <c r="G82" s="223">
        <v>28.665916858077299</v>
      </c>
      <c r="H82" s="225">
        <v>2.87434066907434</v>
      </c>
      <c r="I82" s="223">
        <v>30.482586899485799</v>
      </c>
      <c r="J82" s="225">
        <v>1.55904464896922</v>
      </c>
      <c r="K82" s="223">
        <v>6.0781700403633101</v>
      </c>
      <c r="L82" s="225">
        <v>3.9316967429656202</v>
      </c>
      <c r="M82" s="223">
        <v>28.337312947730499</v>
      </c>
      <c r="N82" s="225">
        <v>1.2855741929715601</v>
      </c>
      <c r="O82" s="223">
        <v>37.154215739278399</v>
      </c>
      <c r="P82" s="225">
        <v>4.7395027525004796</v>
      </c>
      <c r="Q82" s="223">
        <v>8.8169027915479408</v>
      </c>
      <c r="R82" s="225">
        <v>5.1020294247632396</v>
      </c>
      <c r="S82" s="223">
        <v>26.907050482249701</v>
      </c>
      <c r="T82" s="225">
        <v>1.80117031086992</v>
      </c>
      <c r="U82" s="223">
        <v>33.275155694811403</v>
      </c>
      <c r="V82" s="225">
        <v>3.0867463912486399</v>
      </c>
      <c r="W82" s="223">
        <v>29.999221911316798</v>
      </c>
      <c r="X82" s="225">
        <v>3.02399475042799</v>
      </c>
      <c r="Y82" s="223">
        <v>3.0921714290671298</v>
      </c>
      <c r="Z82" s="225">
        <v>3.58070571975985</v>
      </c>
      <c r="AA82" s="223">
        <v>30.747565521540999</v>
      </c>
      <c r="AB82" s="225">
        <v>2.3081515989641099</v>
      </c>
      <c r="AC82" s="223">
        <v>27.762943292767801</v>
      </c>
      <c r="AD82" s="225">
        <v>1.7904972172174101</v>
      </c>
      <c r="AE82" s="223">
        <v>30.883046585013101</v>
      </c>
      <c r="AF82" s="225">
        <v>3.7875430406496702</v>
      </c>
      <c r="AG82" s="223">
        <v>0.13548106347202399</v>
      </c>
      <c r="AH82" s="225">
        <v>4.7011704433388397</v>
      </c>
      <c r="AI82" s="223">
        <v>29.116370219997599</v>
      </c>
      <c r="AJ82" s="225">
        <v>1.23018997290789</v>
      </c>
      <c r="AK82" s="223">
        <v>29.412667296103201</v>
      </c>
      <c r="AL82" s="225">
        <v>5.3718764645750197</v>
      </c>
      <c r="AM82" s="223" t="s">
        <v>1058</v>
      </c>
      <c r="AN82" s="225" t="s">
        <v>1058</v>
      </c>
      <c r="AO82" s="223" t="s">
        <v>1058</v>
      </c>
      <c r="AP82" s="225" t="s">
        <v>1058</v>
      </c>
      <c r="AQ82" s="223">
        <v>3.9578005058308698</v>
      </c>
      <c r="AR82" s="225">
        <v>1.6161507728067299</v>
      </c>
      <c r="AS82" s="104"/>
      <c r="AT82" s="255"/>
    </row>
    <row r="83" spans="1:46" ht="13" customHeight="1" x14ac:dyDescent="0.25">
      <c r="A83" s="26" t="s">
        <v>438</v>
      </c>
      <c r="B83" s="188">
        <v>1</v>
      </c>
      <c r="C83" s="223">
        <v>63.664306132280103</v>
      </c>
      <c r="D83" s="225">
        <v>1.4676926455808099</v>
      </c>
      <c r="E83" s="223" t="s">
        <v>1058</v>
      </c>
      <c r="F83" s="225" t="s">
        <v>1058</v>
      </c>
      <c r="G83" s="223">
        <v>64.034941073953703</v>
      </c>
      <c r="H83" s="225">
        <v>3.2593124890165601</v>
      </c>
      <c r="I83" s="223">
        <v>63.038867604653497</v>
      </c>
      <c r="J83" s="225">
        <v>1.7905781622539401</v>
      </c>
      <c r="K83" s="223" t="s">
        <v>1058</v>
      </c>
      <c r="L83" s="225" t="s">
        <v>1058</v>
      </c>
      <c r="M83" s="223">
        <v>73.709867256184296</v>
      </c>
      <c r="N83" s="225">
        <v>2.38510453267221</v>
      </c>
      <c r="O83" s="223">
        <v>61.3656806841636</v>
      </c>
      <c r="P83" s="225">
        <v>1.75953548062787</v>
      </c>
      <c r="Q83" s="223">
        <v>-12.3441865720207</v>
      </c>
      <c r="R83" s="225">
        <v>3.0076420089067102</v>
      </c>
      <c r="S83" s="223">
        <v>61.7979312916287</v>
      </c>
      <c r="T83" s="225">
        <v>1.6768480710570099</v>
      </c>
      <c r="U83" s="223">
        <v>71.952738742763898</v>
      </c>
      <c r="V83" s="225">
        <v>3.9181160945687701</v>
      </c>
      <c r="W83" s="223">
        <v>75.469767869271493</v>
      </c>
      <c r="X83" s="225">
        <v>5.1070896016622402</v>
      </c>
      <c r="Y83" s="223">
        <v>13.6718365776428</v>
      </c>
      <c r="Z83" s="225">
        <v>5.50540250676206</v>
      </c>
      <c r="AA83" s="223">
        <v>74.170319382017695</v>
      </c>
      <c r="AB83" s="225">
        <v>3.7586573835922601</v>
      </c>
      <c r="AC83" s="223">
        <v>64.578229417221095</v>
      </c>
      <c r="AD83" s="225">
        <v>2.4606446133986002</v>
      </c>
      <c r="AE83" s="223">
        <v>58.263416927295999</v>
      </c>
      <c r="AF83" s="225">
        <v>2.8117151714525899</v>
      </c>
      <c r="AG83" s="223">
        <v>-15.9069024547216</v>
      </c>
      <c r="AH83" s="225">
        <v>4.8432303861900703</v>
      </c>
      <c r="AI83" s="223">
        <v>66.156146732129201</v>
      </c>
      <c r="AJ83" s="225">
        <v>1.79925123180034</v>
      </c>
      <c r="AK83" s="223">
        <v>55.371732631435002</v>
      </c>
      <c r="AL83" s="225">
        <v>3.40719213693311</v>
      </c>
      <c r="AM83" s="223" t="s">
        <v>1058</v>
      </c>
      <c r="AN83" s="225" t="s">
        <v>1058</v>
      </c>
      <c r="AO83" s="223" t="s">
        <v>1058</v>
      </c>
      <c r="AP83" s="225" t="s">
        <v>1058</v>
      </c>
      <c r="AQ83" s="223">
        <v>3.0533398031028498</v>
      </c>
      <c r="AR83" s="225">
        <v>2.33099429109126</v>
      </c>
      <c r="AS83" s="104"/>
      <c r="AT83" s="255"/>
    </row>
    <row r="84" spans="1:46" ht="13" customHeight="1" x14ac:dyDescent="0.25">
      <c r="A84" s="62" t="s">
        <v>449</v>
      </c>
      <c r="B84" s="189">
        <v>1</v>
      </c>
      <c r="C84" s="247">
        <v>38.550294704397899</v>
      </c>
      <c r="D84" s="250">
        <v>0.393723752612547</v>
      </c>
      <c r="E84" s="247">
        <v>31.992613766677401</v>
      </c>
      <c r="F84" s="250">
        <v>1.3801533595030899</v>
      </c>
      <c r="G84" s="247">
        <v>38.1012107415836</v>
      </c>
      <c r="H84" s="250">
        <v>0.81717320337227095</v>
      </c>
      <c r="I84" s="247">
        <v>41.2274104068265</v>
      </c>
      <c r="J84" s="250">
        <v>0.670597477888634</v>
      </c>
      <c r="K84" s="247">
        <v>7.9044983079498303</v>
      </c>
      <c r="L84" s="250">
        <v>1.57989188559025</v>
      </c>
      <c r="M84" s="247">
        <v>38.9967755887088</v>
      </c>
      <c r="N84" s="250">
        <v>0.483643825318603</v>
      </c>
      <c r="O84" s="247">
        <v>43.6428056954746</v>
      </c>
      <c r="P84" s="250">
        <v>0.97487817330994697</v>
      </c>
      <c r="Q84" s="247">
        <v>0.99948225212438102</v>
      </c>
      <c r="R84" s="250">
        <v>1.1576835566594501</v>
      </c>
      <c r="S84" s="247">
        <v>37.856593614156999</v>
      </c>
      <c r="T84" s="250">
        <v>0.53218240114252502</v>
      </c>
      <c r="U84" s="247">
        <v>40.473043898333302</v>
      </c>
      <c r="V84" s="250">
        <v>0.96858256338776505</v>
      </c>
      <c r="W84" s="247">
        <v>40.279987554762499</v>
      </c>
      <c r="X84" s="250">
        <v>1.3211388073741199</v>
      </c>
      <c r="Y84" s="247">
        <v>1.9372252788693001</v>
      </c>
      <c r="Z84" s="250">
        <v>1.4271620881981399</v>
      </c>
      <c r="AA84" s="247">
        <v>37.8260116267993</v>
      </c>
      <c r="AB84" s="250">
        <v>1.0375033717664299</v>
      </c>
      <c r="AC84" s="247">
        <v>38.767032209271001</v>
      </c>
      <c r="AD84" s="250">
        <v>0.62760804269788995</v>
      </c>
      <c r="AE84" s="247">
        <v>41.288443679792401</v>
      </c>
      <c r="AF84" s="250">
        <v>1.0027754513579299</v>
      </c>
      <c r="AG84" s="247">
        <v>1.4251102308914601</v>
      </c>
      <c r="AH84" s="250">
        <v>1.5797421055193701</v>
      </c>
      <c r="AI84" s="247">
        <v>38.107271361657197</v>
      </c>
      <c r="AJ84" s="250">
        <v>0.52731759519944199</v>
      </c>
      <c r="AK84" s="247">
        <v>34.940317710328799</v>
      </c>
      <c r="AL84" s="250">
        <v>1.3796426079697801</v>
      </c>
      <c r="AM84" s="247">
        <v>29.154050766020401</v>
      </c>
      <c r="AN84" s="250">
        <v>2.0060128889143098</v>
      </c>
      <c r="AO84" s="247">
        <v>1.4686011410128299</v>
      </c>
      <c r="AP84" s="250">
        <v>2.2406443961623501</v>
      </c>
      <c r="AQ84" s="247">
        <v>-3.4272809874357799</v>
      </c>
      <c r="AR84" s="250">
        <v>0.57191389197585596</v>
      </c>
      <c r="AS84" s="104"/>
      <c r="AT84" s="255"/>
    </row>
    <row r="85" spans="1:46" ht="13" customHeight="1" x14ac:dyDescent="0.25">
      <c r="A85" s="26" t="s">
        <v>121</v>
      </c>
      <c r="B85" s="188">
        <v>1</v>
      </c>
      <c r="C85" s="223">
        <v>39.085155630578903</v>
      </c>
      <c r="D85" s="225">
        <v>1.8937388455742701</v>
      </c>
      <c r="E85" s="223">
        <v>34.301202994565799</v>
      </c>
      <c r="F85" s="225">
        <v>6.45616325040164</v>
      </c>
      <c r="G85" s="223">
        <v>39.029420718690197</v>
      </c>
      <c r="H85" s="225">
        <v>2.2079427017425299</v>
      </c>
      <c r="I85" s="223">
        <v>45.812388038429802</v>
      </c>
      <c r="J85" s="225">
        <v>5.5486034127653996</v>
      </c>
      <c r="K85" s="223">
        <v>11.511185043864</v>
      </c>
      <c r="L85" s="225">
        <v>8.6365430098092908</v>
      </c>
      <c r="M85" s="223">
        <v>41.891307316880003</v>
      </c>
      <c r="N85" s="225">
        <v>3.11366042465131</v>
      </c>
      <c r="O85" s="223">
        <v>36.8747421404886</v>
      </c>
      <c r="P85" s="225">
        <v>2.6410672332505301</v>
      </c>
      <c r="Q85" s="223">
        <v>-5.0165651763914898</v>
      </c>
      <c r="R85" s="225">
        <v>4.0867167401031397</v>
      </c>
      <c r="S85" s="223">
        <v>33.836177813616104</v>
      </c>
      <c r="T85" s="225">
        <v>3.1382652612146198</v>
      </c>
      <c r="U85" s="223">
        <v>42.219080425165998</v>
      </c>
      <c r="V85" s="225">
        <v>3.2031018975121199</v>
      </c>
      <c r="W85" s="223">
        <v>41.777406954092399</v>
      </c>
      <c r="X85" s="225">
        <v>4.0427435051122496</v>
      </c>
      <c r="Y85" s="223">
        <v>7.9412291404762696</v>
      </c>
      <c r="Z85" s="225">
        <v>4.86567970565393</v>
      </c>
      <c r="AA85" s="223" t="s">
        <v>1058</v>
      </c>
      <c r="AB85" s="225" t="s">
        <v>1058</v>
      </c>
      <c r="AC85" s="223">
        <v>37.092552001282399</v>
      </c>
      <c r="AD85" s="225">
        <v>2.6423387442722199</v>
      </c>
      <c r="AE85" s="223">
        <v>41.663012191744102</v>
      </c>
      <c r="AF85" s="225">
        <v>2.89019483500743</v>
      </c>
      <c r="AG85" s="223" t="s">
        <v>1058</v>
      </c>
      <c r="AH85" s="225" t="s">
        <v>1058</v>
      </c>
      <c r="AI85" s="223">
        <v>36.726523117907902</v>
      </c>
      <c r="AJ85" s="225">
        <v>3.0577812628379499</v>
      </c>
      <c r="AK85" s="223">
        <v>40.619946989662999</v>
      </c>
      <c r="AL85" s="225">
        <v>3.40934042044583</v>
      </c>
      <c r="AM85" s="223">
        <v>39.081930200748097</v>
      </c>
      <c r="AN85" s="225">
        <v>4.7629877787287098</v>
      </c>
      <c r="AO85" s="223">
        <v>2.3554070828402902</v>
      </c>
      <c r="AP85" s="225">
        <v>5.7142773959815099</v>
      </c>
      <c r="AQ85" s="223">
        <v>-6.8424979037864304</v>
      </c>
      <c r="AR85" s="225">
        <v>2.5023206447894899</v>
      </c>
      <c r="AS85" s="104"/>
      <c r="AT85" s="255"/>
    </row>
    <row r="86" spans="1:46" ht="13" customHeight="1" x14ac:dyDescent="0.25">
      <c r="A86" s="26" t="s">
        <v>446</v>
      </c>
      <c r="B86" s="188">
        <v>1</v>
      </c>
      <c r="C86" s="223">
        <v>42.196868226555502</v>
      </c>
      <c r="D86" s="225">
        <v>2.3862979688251702</v>
      </c>
      <c r="E86" s="223">
        <v>35.196125818290497</v>
      </c>
      <c r="F86" s="225">
        <v>5.4056926757852599</v>
      </c>
      <c r="G86" s="223">
        <v>42.974136799342901</v>
      </c>
      <c r="H86" s="225">
        <v>3.2648676796684502</v>
      </c>
      <c r="I86" s="223">
        <v>45.407308514971</v>
      </c>
      <c r="J86" s="225">
        <v>4.2944139751631702</v>
      </c>
      <c r="K86" s="223">
        <v>10.211182696680501</v>
      </c>
      <c r="L86" s="225">
        <v>7.0055499654207098</v>
      </c>
      <c r="M86" s="223" t="s">
        <v>1605</v>
      </c>
      <c r="N86" s="225" t="s">
        <v>1605</v>
      </c>
      <c r="O86" s="223" t="s">
        <v>1605</v>
      </c>
      <c r="P86" s="225" t="s">
        <v>1605</v>
      </c>
      <c r="Q86" s="223" t="s">
        <v>1605</v>
      </c>
      <c r="R86" s="225" t="s">
        <v>1605</v>
      </c>
      <c r="S86" s="223">
        <v>39.7749241806181</v>
      </c>
      <c r="T86" s="225">
        <v>3.3115045201653799</v>
      </c>
      <c r="U86" s="223">
        <v>44.403802740933202</v>
      </c>
      <c r="V86" s="225">
        <v>5.3428157373545302</v>
      </c>
      <c r="W86" s="223">
        <v>46.9061196001607</v>
      </c>
      <c r="X86" s="225">
        <v>5.7413385214871804</v>
      </c>
      <c r="Y86" s="223">
        <v>7.1311954195426104</v>
      </c>
      <c r="Z86" s="225">
        <v>6.5362949722077097</v>
      </c>
      <c r="AA86" s="223">
        <v>39.319288085696201</v>
      </c>
      <c r="AB86" s="225">
        <v>6.7402845011014199</v>
      </c>
      <c r="AC86" s="223">
        <v>39.493108323817602</v>
      </c>
      <c r="AD86" s="225">
        <v>2.9080241900948098</v>
      </c>
      <c r="AE86" s="223">
        <v>49.936613971751299</v>
      </c>
      <c r="AF86" s="225">
        <v>4.5763009917685897</v>
      </c>
      <c r="AG86" s="223">
        <v>10.617325886055101</v>
      </c>
      <c r="AH86" s="225">
        <v>8.1768952336411296</v>
      </c>
      <c r="AI86" s="223">
        <v>44.6108166215433</v>
      </c>
      <c r="AJ86" s="225">
        <v>4.5579300944787704</v>
      </c>
      <c r="AK86" s="223">
        <v>38.063797912688003</v>
      </c>
      <c r="AL86" s="225">
        <v>3.3179056562723099</v>
      </c>
      <c r="AM86" s="223">
        <v>47.665129084095497</v>
      </c>
      <c r="AN86" s="225">
        <v>3.9700580128415401</v>
      </c>
      <c r="AO86" s="223">
        <v>3.0543124625522902</v>
      </c>
      <c r="AP86" s="225">
        <v>5.5656016897286902</v>
      </c>
      <c r="AQ86" s="223">
        <v>-11.600258500440001</v>
      </c>
      <c r="AR86" s="225">
        <v>3.1781810845225702</v>
      </c>
      <c r="AS86" s="104"/>
      <c r="AT86" s="255"/>
    </row>
    <row r="87" spans="1:46" ht="13" customHeight="1" x14ac:dyDescent="0.25">
      <c r="A87" s="27" t="s">
        <v>447</v>
      </c>
      <c r="B87" s="203">
        <v>1</v>
      </c>
      <c r="C87" s="233">
        <v>33.698005310334899</v>
      </c>
      <c r="D87" s="234">
        <v>2.3705929408087698</v>
      </c>
      <c r="E87" s="233">
        <v>27.272155223049701</v>
      </c>
      <c r="F87" s="234">
        <v>9.7176469292126502</v>
      </c>
      <c r="G87" s="233">
        <v>28.3089751449738</v>
      </c>
      <c r="H87" s="234">
        <v>4.5983971778474997</v>
      </c>
      <c r="I87" s="233">
        <v>35.801519018758398</v>
      </c>
      <c r="J87" s="234">
        <v>2.84917783088309</v>
      </c>
      <c r="K87" s="233">
        <v>8.5293637957087007</v>
      </c>
      <c r="L87" s="234">
        <v>10.051079838955101</v>
      </c>
      <c r="M87" s="233">
        <v>33.443721911277599</v>
      </c>
      <c r="N87" s="234">
        <v>2.55548611569633</v>
      </c>
      <c r="O87" s="233" t="s">
        <v>1058</v>
      </c>
      <c r="P87" s="234" t="s">
        <v>1058</v>
      </c>
      <c r="Q87" s="233" t="s">
        <v>1058</v>
      </c>
      <c r="R87" s="234" t="s">
        <v>1058</v>
      </c>
      <c r="S87" s="233">
        <v>32.204002258657397</v>
      </c>
      <c r="T87" s="234">
        <v>3.14216972839899</v>
      </c>
      <c r="U87" s="233">
        <v>34.942699439529399</v>
      </c>
      <c r="V87" s="234">
        <v>4.6619351215923999</v>
      </c>
      <c r="W87" s="233">
        <v>30.5183276999879</v>
      </c>
      <c r="X87" s="234">
        <v>4.8907384247265702</v>
      </c>
      <c r="Y87" s="233">
        <v>-1.6856745586694699</v>
      </c>
      <c r="Z87" s="234">
        <v>5.7066318918143999</v>
      </c>
      <c r="AA87" s="233" t="s">
        <v>1058</v>
      </c>
      <c r="AB87" s="234" t="s">
        <v>1058</v>
      </c>
      <c r="AC87" s="233">
        <v>33.592158702427497</v>
      </c>
      <c r="AD87" s="234">
        <v>3.3655275913485201</v>
      </c>
      <c r="AE87" s="233">
        <v>34.158622085382902</v>
      </c>
      <c r="AF87" s="234">
        <v>3.7446139713352702</v>
      </c>
      <c r="AG87" s="233" t="s">
        <v>1058</v>
      </c>
      <c r="AH87" s="234" t="s">
        <v>1058</v>
      </c>
      <c r="AI87" s="233">
        <v>31.492508101707301</v>
      </c>
      <c r="AJ87" s="234">
        <v>4.3066092406017598</v>
      </c>
      <c r="AK87" s="233">
        <v>31.467766266339801</v>
      </c>
      <c r="AL87" s="234">
        <v>3.6261361219404198</v>
      </c>
      <c r="AM87" s="233">
        <v>36.640641341215201</v>
      </c>
      <c r="AN87" s="234">
        <v>5.4298262266476103</v>
      </c>
      <c r="AO87" s="233">
        <v>5.1481332395078603</v>
      </c>
      <c r="AP87" s="234">
        <v>7.0248224490764102</v>
      </c>
      <c r="AQ87" s="233">
        <v>-8.90544891209559</v>
      </c>
      <c r="AR87" s="234">
        <v>3.6922107845669001</v>
      </c>
      <c r="AS87" s="251"/>
      <c r="AT87" s="256"/>
    </row>
    <row r="88" spans="1:46" ht="13" customHeight="1" x14ac:dyDescent="0.25">
      <c r="A88" s="26"/>
      <c r="B88" s="96"/>
      <c r="C88" s="223" t="s">
        <v>2430</v>
      </c>
      <c r="D88" s="225" t="s">
        <v>2431</v>
      </c>
      <c r="E88" s="223" t="s">
        <v>2488</v>
      </c>
      <c r="F88" s="225" t="s">
        <v>2489</v>
      </c>
      <c r="G88" s="223" t="s">
        <v>2490</v>
      </c>
      <c r="H88" s="225" t="s">
        <v>2491</v>
      </c>
      <c r="I88" s="223" t="s">
        <v>2492</v>
      </c>
      <c r="J88" s="225" t="s">
        <v>2493</v>
      </c>
      <c r="K88" s="223" t="s">
        <v>2494</v>
      </c>
      <c r="L88" s="225" t="s">
        <v>2495</v>
      </c>
      <c r="M88" s="223" t="s">
        <v>2496</v>
      </c>
      <c r="N88" s="225" t="s">
        <v>2497</v>
      </c>
      <c r="O88" s="223" t="s">
        <v>2498</v>
      </c>
      <c r="P88" s="225" t="s">
        <v>2499</v>
      </c>
      <c r="Q88" s="223" t="s">
        <v>2500</v>
      </c>
      <c r="R88" s="225" t="s">
        <v>2501</v>
      </c>
      <c r="S88" s="223" t="s">
        <v>2502</v>
      </c>
      <c r="T88" s="225" t="s">
        <v>2503</v>
      </c>
      <c r="U88" s="223" t="s">
        <v>2504</v>
      </c>
      <c r="V88" s="225" t="s">
        <v>2505</v>
      </c>
      <c r="W88" s="223" t="s">
        <v>2506</v>
      </c>
      <c r="X88" s="225" t="s">
        <v>2507</v>
      </c>
      <c r="Y88" s="223" t="s">
        <v>2508</v>
      </c>
      <c r="Z88" s="225" t="s">
        <v>2509</v>
      </c>
      <c r="AA88" s="223" t="s">
        <v>2510</v>
      </c>
      <c r="AB88" s="225" t="s">
        <v>2511</v>
      </c>
      <c r="AC88" s="223" t="s">
        <v>2512</v>
      </c>
      <c r="AD88" s="225" t="s">
        <v>2513</v>
      </c>
      <c r="AE88" s="223" t="s">
        <v>2514</v>
      </c>
      <c r="AF88" s="225" t="s">
        <v>2515</v>
      </c>
      <c r="AG88" s="223" t="s">
        <v>2516</v>
      </c>
      <c r="AH88" s="225" t="s">
        <v>2517</v>
      </c>
      <c r="AI88" s="223" t="s">
        <v>2518</v>
      </c>
      <c r="AJ88" s="225" t="s">
        <v>2519</v>
      </c>
      <c r="AK88" s="223" t="s">
        <v>2520</v>
      </c>
      <c r="AL88" s="225" t="s">
        <v>2521</v>
      </c>
      <c r="AM88" s="223" t="s">
        <v>2522</v>
      </c>
      <c r="AN88" s="225" t="s">
        <v>2523</v>
      </c>
      <c r="AO88" s="223" t="s">
        <v>2524</v>
      </c>
      <c r="AP88" s="225" t="s">
        <v>2525</v>
      </c>
      <c r="AQ88" s="104" t="s">
        <v>2442</v>
      </c>
      <c r="AR88" s="104" t="s">
        <v>2443</v>
      </c>
      <c r="AS88" s="223" t="s">
        <v>2454</v>
      </c>
      <c r="AT88" s="239" t="s">
        <v>2455</v>
      </c>
    </row>
    <row r="89" spans="1:46" ht="13" customHeight="1" x14ac:dyDescent="0.25">
      <c r="A89" s="26" t="s">
        <v>404</v>
      </c>
      <c r="B89" s="96">
        <v>3</v>
      </c>
      <c r="C89" s="223">
        <v>17.3773143504459</v>
      </c>
      <c r="D89" s="225">
        <v>1.06450152315211</v>
      </c>
      <c r="E89" s="223" t="s">
        <v>494</v>
      </c>
      <c r="F89" s="225" t="s">
        <v>494</v>
      </c>
      <c r="G89" s="223">
        <v>18.411571349921299</v>
      </c>
      <c r="H89" s="225">
        <v>1.46205190626494</v>
      </c>
      <c r="I89" s="223">
        <v>14.018001309231099</v>
      </c>
      <c r="J89" s="225">
        <v>1.8413291673138099</v>
      </c>
      <c r="K89" s="223" t="s">
        <v>494</v>
      </c>
      <c r="L89" s="225" t="s">
        <v>494</v>
      </c>
      <c r="M89" s="223">
        <v>17.4308741761227</v>
      </c>
      <c r="N89" s="225">
        <v>1.1053305623052601</v>
      </c>
      <c r="O89" s="223" t="s">
        <v>1058</v>
      </c>
      <c r="P89" s="225" t="s">
        <v>1058</v>
      </c>
      <c r="Q89" s="223" t="s">
        <v>1058</v>
      </c>
      <c r="R89" s="225" t="s">
        <v>1058</v>
      </c>
      <c r="S89" s="223">
        <v>16.775848510624801</v>
      </c>
      <c r="T89" s="225">
        <v>1.2831998902156501</v>
      </c>
      <c r="U89" s="223">
        <v>15.8882898220402</v>
      </c>
      <c r="V89" s="225">
        <v>1.8638712158633</v>
      </c>
      <c r="W89" s="223">
        <v>22.2933653915352</v>
      </c>
      <c r="X89" s="225">
        <v>8.9865559143594407</v>
      </c>
      <c r="Y89" s="223">
        <v>5.5175168809103301</v>
      </c>
      <c r="Z89" s="225">
        <v>9.2464347621960794</v>
      </c>
      <c r="AA89" s="223">
        <v>16.0396652085558</v>
      </c>
      <c r="AB89" s="225">
        <v>1.5505572419922</v>
      </c>
      <c r="AC89" s="223">
        <v>17.670905722909801</v>
      </c>
      <c r="AD89" s="225">
        <v>1.8446942500529599</v>
      </c>
      <c r="AE89" s="223" t="s">
        <v>1058</v>
      </c>
      <c r="AF89" s="225" t="s">
        <v>1058</v>
      </c>
      <c r="AG89" s="223" t="s">
        <v>1058</v>
      </c>
      <c r="AH89" s="225" t="s">
        <v>1058</v>
      </c>
      <c r="AI89" s="223">
        <v>17.0765105172147</v>
      </c>
      <c r="AJ89" s="225">
        <v>1.2568569983423299</v>
      </c>
      <c r="AK89" s="223">
        <v>15.752523732906401</v>
      </c>
      <c r="AL89" s="225">
        <v>3.0019533612116902</v>
      </c>
      <c r="AM89" s="223" t="s">
        <v>1058</v>
      </c>
      <c r="AN89" s="225" t="s">
        <v>1058</v>
      </c>
      <c r="AO89" s="223" t="s">
        <v>1058</v>
      </c>
      <c r="AP89" s="225" t="s">
        <v>1058</v>
      </c>
      <c r="AQ89" s="104"/>
      <c r="AR89" s="104"/>
      <c r="AS89" s="223">
        <v>1.4741229078357501</v>
      </c>
      <c r="AT89" s="239">
        <v>1.5298802042233799</v>
      </c>
    </row>
    <row r="90" spans="1:46" ht="13" customHeight="1" x14ac:dyDescent="0.25">
      <c r="A90" s="26" t="s">
        <v>407</v>
      </c>
      <c r="B90" s="96">
        <v>3</v>
      </c>
      <c r="C90" s="223">
        <v>35.227605210370399</v>
      </c>
      <c r="D90" s="225">
        <v>1.88717193732637</v>
      </c>
      <c r="E90" s="223" t="s">
        <v>1058</v>
      </c>
      <c r="F90" s="225" t="s">
        <v>1058</v>
      </c>
      <c r="G90" s="223">
        <v>34.395237212161199</v>
      </c>
      <c r="H90" s="225">
        <v>2.5635930778061899</v>
      </c>
      <c r="I90" s="223">
        <v>37.299754848819198</v>
      </c>
      <c r="J90" s="225">
        <v>3.0155745708739401</v>
      </c>
      <c r="K90" s="223" t="s">
        <v>1058</v>
      </c>
      <c r="L90" s="225" t="s">
        <v>1058</v>
      </c>
      <c r="M90" s="223">
        <v>35.010922690066103</v>
      </c>
      <c r="N90" s="225">
        <v>1.9578137929277399</v>
      </c>
      <c r="O90" s="223" t="s">
        <v>1058</v>
      </c>
      <c r="P90" s="225" t="s">
        <v>1058</v>
      </c>
      <c r="Q90" s="223" t="s">
        <v>1058</v>
      </c>
      <c r="R90" s="225" t="s">
        <v>1058</v>
      </c>
      <c r="S90" s="223">
        <v>33.081013126208603</v>
      </c>
      <c r="T90" s="225">
        <v>2.4097687036411202</v>
      </c>
      <c r="U90" s="223">
        <v>40.203390001034997</v>
      </c>
      <c r="V90" s="225">
        <v>3.0296681727820398</v>
      </c>
      <c r="W90" s="223">
        <v>33.541417164351301</v>
      </c>
      <c r="X90" s="225">
        <v>5.6650336238681698</v>
      </c>
      <c r="Y90" s="223">
        <v>0.46040403814266301</v>
      </c>
      <c r="Z90" s="225">
        <v>6.0010448344482796</v>
      </c>
      <c r="AA90" s="223">
        <v>30.514985189019701</v>
      </c>
      <c r="AB90" s="225">
        <v>3.0534472091020999</v>
      </c>
      <c r="AC90" s="223">
        <v>37.655205841466</v>
      </c>
      <c r="AD90" s="225">
        <v>2.8556095125752901</v>
      </c>
      <c r="AE90" s="223">
        <v>45.953740243510502</v>
      </c>
      <c r="AF90" s="225">
        <v>2.58526812127826</v>
      </c>
      <c r="AG90" s="223">
        <v>15.4387550544908</v>
      </c>
      <c r="AH90" s="225">
        <v>3.7837187359688</v>
      </c>
      <c r="AI90" s="223">
        <v>34.682485061766201</v>
      </c>
      <c r="AJ90" s="225">
        <v>2.83358305291266</v>
      </c>
      <c r="AK90" s="223">
        <v>32.560145853131701</v>
      </c>
      <c r="AL90" s="225">
        <v>3.0487432216007901</v>
      </c>
      <c r="AM90" s="223">
        <v>43.402133504141503</v>
      </c>
      <c r="AN90" s="225">
        <v>3.0103042120784398</v>
      </c>
      <c r="AO90" s="223">
        <v>8.7196484423753304</v>
      </c>
      <c r="AP90" s="225">
        <v>4.1512007320283404</v>
      </c>
      <c r="AQ90" s="104"/>
      <c r="AR90" s="104"/>
      <c r="AS90" s="223">
        <v>-7.9689908551679798</v>
      </c>
      <c r="AT90" s="239">
        <v>2.5030463656197899</v>
      </c>
    </row>
    <row r="91" spans="1:46" ht="13" customHeight="1" x14ac:dyDescent="0.25">
      <c r="A91" s="26" t="s">
        <v>565</v>
      </c>
      <c r="B91" s="96">
        <v>3</v>
      </c>
      <c r="C91" s="223">
        <v>44.956764442807298</v>
      </c>
      <c r="D91" s="225">
        <v>2.0488701404201302</v>
      </c>
      <c r="E91" s="223" t="s">
        <v>1058</v>
      </c>
      <c r="F91" s="225" t="s">
        <v>1058</v>
      </c>
      <c r="G91" s="223">
        <v>44.922175356558498</v>
      </c>
      <c r="H91" s="225">
        <v>2.4626537524321699</v>
      </c>
      <c r="I91" s="223">
        <v>46.583411136585397</v>
      </c>
      <c r="J91" s="225">
        <v>4.4837355993419497</v>
      </c>
      <c r="K91" s="223" t="s">
        <v>1058</v>
      </c>
      <c r="L91" s="225" t="s">
        <v>1058</v>
      </c>
      <c r="M91" s="223">
        <v>46.647251620316197</v>
      </c>
      <c r="N91" s="225">
        <v>2.5423130282929001</v>
      </c>
      <c r="O91" s="223">
        <v>44.2803044589648</v>
      </c>
      <c r="P91" s="225">
        <v>2.8745634802382698</v>
      </c>
      <c r="Q91" s="223">
        <v>-2.36694716135134</v>
      </c>
      <c r="R91" s="225">
        <v>3.86045124750623</v>
      </c>
      <c r="S91" s="223">
        <v>41.213971276232002</v>
      </c>
      <c r="T91" s="225">
        <v>3.0453318076365599</v>
      </c>
      <c r="U91" s="223">
        <v>44.365672267575597</v>
      </c>
      <c r="V91" s="225">
        <v>3.2599900097356298</v>
      </c>
      <c r="W91" s="223">
        <v>50.635734070661798</v>
      </c>
      <c r="X91" s="225">
        <v>3.94565493551901</v>
      </c>
      <c r="Y91" s="223">
        <v>9.4217627944297995</v>
      </c>
      <c r="Z91" s="225">
        <v>4.9434687611898296</v>
      </c>
      <c r="AA91" s="223" t="s">
        <v>1058</v>
      </c>
      <c r="AB91" s="225" t="s">
        <v>1058</v>
      </c>
      <c r="AC91" s="223">
        <v>45.849533704602102</v>
      </c>
      <c r="AD91" s="225">
        <v>2.7442389668081302</v>
      </c>
      <c r="AE91" s="223">
        <v>44.3287964898486</v>
      </c>
      <c r="AF91" s="225">
        <v>3.1514044413844702</v>
      </c>
      <c r="AG91" s="223" t="s">
        <v>1058</v>
      </c>
      <c r="AH91" s="225" t="s">
        <v>1058</v>
      </c>
      <c r="AI91" s="223">
        <v>42.7256807147252</v>
      </c>
      <c r="AJ91" s="225">
        <v>2.7561444343556598</v>
      </c>
      <c r="AK91" s="223">
        <v>45.615306719202003</v>
      </c>
      <c r="AL91" s="225">
        <v>3.96780188851575</v>
      </c>
      <c r="AM91" s="223">
        <v>46.861951005240698</v>
      </c>
      <c r="AN91" s="225">
        <v>3.0982311647340799</v>
      </c>
      <c r="AO91" s="223">
        <v>4.13627029051551</v>
      </c>
      <c r="AP91" s="225">
        <v>3.9678247421460902</v>
      </c>
      <c r="AQ91" s="104"/>
      <c r="AR91" s="104"/>
      <c r="AS91" s="223">
        <v>-0.970889091557957</v>
      </c>
      <c r="AT91" s="239">
        <v>2.6216846962226201</v>
      </c>
    </row>
    <row r="92" spans="1:46" ht="13" customHeight="1" x14ac:dyDescent="0.25">
      <c r="A92" s="26" t="s">
        <v>426</v>
      </c>
      <c r="B92" s="96">
        <v>3</v>
      </c>
      <c r="C92" s="223">
        <v>26.4236347854645</v>
      </c>
      <c r="D92" s="225">
        <v>1.2267094075175899</v>
      </c>
      <c r="E92" s="223" t="s">
        <v>1058</v>
      </c>
      <c r="F92" s="225" t="s">
        <v>1058</v>
      </c>
      <c r="G92" s="223">
        <v>26.6668323640503</v>
      </c>
      <c r="H92" s="225">
        <v>1.4758416114406101</v>
      </c>
      <c r="I92" s="223">
        <v>25.153018851982399</v>
      </c>
      <c r="J92" s="225">
        <v>2.4393213938793501</v>
      </c>
      <c r="K92" s="223" t="s">
        <v>1058</v>
      </c>
      <c r="L92" s="225" t="s">
        <v>1058</v>
      </c>
      <c r="M92" s="223">
        <v>26.676116991115901</v>
      </c>
      <c r="N92" s="225">
        <v>1.3265190426299101</v>
      </c>
      <c r="O92" s="223">
        <v>24.698222670717101</v>
      </c>
      <c r="P92" s="225">
        <v>3.4972069982764902</v>
      </c>
      <c r="Q92" s="223">
        <v>-1.97789432039874</v>
      </c>
      <c r="R92" s="225">
        <v>3.7879020590889798</v>
      </c>
      <c r="S92" s="223">
        <v>24.210771144675299</v>
      </c>
      <c r="T92" s="225">
        <v>2.9004776660759499</v>
      </c>
      <c r="U92" s="223">
        <v>27.841230884544</v>
      </c>
      <c r="V92" s="225">
        <v>1.88141880096625</v>
      </c>
      <c r="W92" s="223">
        <v>25.877417966421</v>
      </c>
      <c r="X92" s="225">
        <v>2.1316578324620599</v>
      </c>
      <c r="Y92" s="223">
        <v>1.6666468217457699</v>
      </c>
      <c r="Z92" s="225">
        <v>3.60447934903689</v>
      </c>
      <c r="AA92" s="223" t="s">
        <v>1058</v>
      </c>
      <c r="AB92" s="225" t="s">
        <v>1058</v>
      </c>
      <c r="AC92" s="223">
        <v>26.5765478702228</v>
      </c>
      <c r="AD92" s="225">
        <v>1.54622342158245</v>
      </c>
      <c r="AE92" s="223">
        <v>26.355866402054499</v>
      </c>
      <c r="AF92" s="225">
        <v>2.1410506838176802</v>
      </c>
      <c r="AG92" s="223" t="s">
        <v>1058</v>
      </c>
      <c r="AH92" s="225" t="s">
        <v>1058</v>
      </c>
      <c r="AI92" s="223">
        <v>26.456919954058101</v>
      </c>
      <c r="AJ92" s="225">
        <v>1.4084208101393401</v>
      </c>
      <c r="AK92" s="223">
        <v>26.883545945403199</v>
      </c>
      <c r="AL92" s="225">
        <v>2.4976209231930899</v>
      </c>
      <c r="AM92" s="223" t="s">
        <v>1058</v>
      </c>
      <c r="AN92" s="225" t="s">
        <v>1058</v>
      </c>
      <c r="AO92" s="223" t="s">
        <v>1058</v>
      </c>
      <c r="AP92" s="225" t="s">
        <v>1058</v>
      </c>
      <c r="AQ92" s="104"/>
      <c r="AR92" s="104"/>
      <c r="AS92" s="223">
        <v>2.14906466066684</v>
      </c>
      <c r="AT92" s="239">
        <v>1.79074091222198</v>
      </c>
    </row>
    <row r="93" spans="1:46" ht="13" customHeight="1" x14ac:dyDescent="0.25">
      <c r="A93" s="26" t="s">
        <v>428</v>
      </c>
      <c r="B93" s="96">
        <v>3</v>
      </c>
      <c r="C93" s="223">
        <v>71.129076232053393</v>
      </c>
      <c r="D93" s="225">
        <v>1.01539952670644</v>
      </c>
      <c r="E93" s="223">
        <v>68.330738230408997</v>
      </c>
      <c r="F93" s="225">
        <v>3.459715180316</v>
      </c>
      <c r="G93" s="223">
        <v>74.473345961628894</v>
      </c>
      <c r="H93" s="225">
        <v>2.0038767146771699</v>
      </c>
      <c r="I93" s="223">
        <v>69.639406015157505</v>
      </c>
      <c r="J93" s="225">
        <v>1.32614542949825</v>
      </c>
      <c r="K93" s="223">
        <v>1.3086677847485499</v>
      </c>
      <c r="L93" s="225">
        <v>3.7579337567391899</v>
      </c>
      <c r="M93" s="223">
        <v>71.155002931234705</v>
      </c>
      <c r="N93" s="225">
        <v>1.1104714454710001</v>
      </c>
      <c r="O93" s="223">
        <v>69.388600427819995</v>
      </c>
      <c r="P93" s="225">
        <v>3.3863774037442802</v>
      </c>
      <c r="Q93" s="223">
        <v>-1.7664025034147</v>
      </c>
      <c r="R93" s="225">
        <v>3.50091992281977</v>
      </c>
      <c r="S93" s="223">
        <v>70.924753419532294</v>
      </c>
      <c r="T93" s="225">
        <v>1.22882716087539</v>
      </c>
      <c r="U93" s="223">
        <v>73.454733706881399</v>
      </c>
      <c r="V93" s="225">
        <v>2.9192781033725099</v>
      </c>
      <c r="W93" s="223">
        <v>69.623645602122707</v>
      </c>
      <c r="X93" s="225">
        <v>3.6743471191314701</v>
      </c>
      <c r="Y93" s="223">
        <v>-1.30110781740964</v>
      </c>
      <c r="Z93" s="225">
        <v>3.8721180899845802</v>
      </c>
      <c r="AA93" s="223">
        <v>70.458751047699494</v>
      </c>
      <c r="AB93" s="225">
        <v>1.2071336006942099</v>
      </c>
      <c r="AC93" s="223">
        <v>72.831988479907906</v>
      </c>
      <c r="AD93" s="225">
        <v>2.1003154390335399</v>
      </c>
      <c r="AE93" s="223">
        <v>72.2916743050354</v>
      </c>
      <c r="AF93" s="225">
        <v>2.8949449300034602</v>
      </c>
      <c r="AG93" s="223">
        <v>1.83292325733591</v>
      </c>
      <c r="AH93" s="225">
        <v>2.9980569903352898</v>
      </c>
      <c r="AI93" s="223">
        <v>70.949272427649205</v>
      </c>
      <c r="AJ93" s="225">
        <v>1.07399479640785</v>
      </c>
      <c r="AK93" s="223" t="s">
        <v>1058</v>
      </c>
      <c r="AL93" s="225" t="s">
        <v>1058</v>
      </c>
      <c r="AM93" s="223" t="s">
        <v>1058</v>
      </c>
      <c r="AN93" s="225" t="s">
        <v>1058</v>
      </c>
      <c r="AO93" s="223" t="s">
        <v>1058</v>
      </c>
      <c r="AP93" s="225" t="s">
        <v>1058</v>
      </c>
      <c r="AQ93" s="104"/>
      <c r="AR93" s="104"/>
      <c r="AS93" s="223">
        <v>-1.9871064942813199</v>
      </c>
      <c r="AT93" s="239">
        <v>1.59001718040788</v>
      </c>
    </row>
    <row r="94" spans="1:46" ht="13" customHeight="1" x14ac:dyDescent="0.25">
      <c r="A94" s="26" t="s">
        <v>433</v>
      </c>
      <c r="B94" s="96">
        <v>3</v>
      </c>
      <c r="C94" s="223">
        <v>24.051716318776201</v>
      </c>
      <c r="D94" s="225">
        <v>1.1880964886465899</v>
      </c>
      <c r="E94" s="223" t="s">
        <v>1058</v>
      </c>
      <c r="F94" s="225" t="s">
        <v>1058</v>
      </c>
      <c r="G94" s="223">
        <v>24.213756842089801</v>
      </c>
      <c r="H94" s="225">
        <v>1.48597641290468</v>
      </c>
      <c r="I94" s="223">
        <v>22.350667033448801</v>
      </c>
      <c r="J94" s="225">
        <v>2.1888621336222398</v>
      </c>
      <c r="K94" s="223" t="s">
        <v>1058</v>
      </c>
      <c r="L94" s="225" t="s">
        <v>1058</v>
      </c>
      <c r="M94" s="223">
        <v>23.7649452831815</v>
      </c>
      <c r="N94" s="225">
        <v>1.2688104643388001</v>
      </c>
      <c r="O94" s="223" t="s">
        <v>1058</v>
      </c>
      <c r="P94" s="225" t="s">
        <v>1058</v>
      </c>
      <c r="Q94" s="223" t="s">
        <v>1058</v>
      </c>
      <c r="R94" s="225" t="s">
        <v>1058</v>
      </c>
      <c r="S94" s="223">
        <v>24.4933077844731</v>
      </c>
      <c r="T94" s="225">
        <v>1.7830476497071099</v>
      </c>
      <c r="U94" s="223">
        <v>22.7287316829246</v>
      </c>
      <c r="V94" s="225">
        <v>2.00508514959136</v>
      </c>
      <c r="W94" s="223" t="s">
        <v>1058</v>
      </c>
      <c r="X94" s="225" t="s">
        <v>1058</v>
      </c>
      <c r="Y94" s="223" t="s">
        <v>1058</v>
      </c>
      <c r="Z94" s="225" t="s">
        <v>1058</v>
      </c>
      <c r="AA94" s="223">
        <v>20.833877707454299</v>
      </c>
      <c r="AB94" s="225">
        <v>2.9873659185666299</v>
      </c>
      <c r="AC94" s="223">
        <v>24.112689382653102</v>
      </c>
      <c r="AD94" s="225">
        <v>1.4191945816298199</v>
      </c>
      <c r="AE94" s="223" t="s">
        <v>1058</v>
      </c>
      <c r="AF94" s="225" t="s">
        <v>1058</v>
      </c>
      <c r="AG94" s="223" t="s">
        <v>1058</v>
      </c>
      <c r="AH94" s="225" t="s">
        <v>1058</v>
      </c>
      <c r="AI94" s="223">
        <v>21.538173144373399</v>
      </c>
      <c r="AJ94" s="225">
        <v>1.4714201347719</v>
      </c>
      <c r="AK94" s="223">
        <v>25.539052792313299</v>
      </c>
      <c r="AL94" s="225">
        <v>1.80537554757853</v>
      </c>
      <c r="AM94" s="223" t="s">
        <v>1058</v>
      </c>
      <c r="AN94" s="225" t="s">
        <v>1058</v>
      </c>
      <c r="AO94" s="223" t="s">
        <v>1058</v>
      </c>
      <c r="AP94" s="225" t="s">
        <v>1058</v>
      </c>
      <c r="AQ94" s="104"/>
      <c r="AR94" s="104"/>
      <c r="AS94" s="223">
        <v>-1.6194287215618799</v>
      </c>
      <c r="AT94" s="239">
        <v>1.7292590000911401</v>
      </c>
    </row>
    <row r="95" spans="1:46" ht="13" customHeight="1" x14ac:dyDescent="0.25">
      <c r="A95" s="26" t="s">
        <v>437</v>
      </c>
      <c r="B95" s="96">
        <v>3</v>
      </c>
      <c r="C95" s="223">
        <v>30.246923338695598</v>
      </c>
      <c r="D95" s="225">
        <v>1.07442727568551</v>
      </c>
      <c r="E95" s="223" t="s">
        <v>1058</v>
      </c>
      <c r="F95" s="225" t="s">
        <v>1058</v>
      </c>
      <c r="G95" s="223">
        <v>30.772097771496799</v>
      </c>
      <c r="H95" s="225">
        <v>1.7635578971977499</v>
      </c>
      <c r="I95" s="223">
        <v>29.821976211633501</v>
      </c>
      <c r="J95" s="225">
        <v>1.3638483545842699</v>
      </c>
      <c r="K95" s="223" t="s">
        <v>1058</v>
      </c>
      <c r="L95" s="225" t="s">
        <v>1058</v>
      </c>
      <c r="M95" s="223">
        <v>28.773803544103199</v>
      </c>
      <c r="N95" s="225">
        <v>1.1165018785020899</v>
      </c>
      <c r="O95" s="223">
        <v>37.668255289934102</v>
      </c>
      <c r="P95" s="225">
        <v>3.20843675644476</v>
      </c>
      <c r="Q95" s="223">
        <v>8.8944517458309704</v>
      </c>
      <c r="R95" s="225">
        <v>3.3967824571079501</v>
      </c>
      <c r="S95" s="223">
        <v>30.862499823417199</v>
      </c>
      <c r="T95" s="225">
        <v>1.8528697113419099</v>
      </c>
      <c r="U95" s="223">
        <v>31.733770280242499</v>
      </c>
      <c r="V95" s="225">
        <v>1.781410125271</v>
      </c>
      <c r="W95" s="223">
        <v>27.467093138727201</v>
      </c>
      <c r="X95" s="225">
        <v>1.77276705476956</v>
      </c>
      <c r="Y95" s="223">
        <v>-3.3954066846900801</v>
      </c>
      <c r="Z95" s="225">
        <v>2.51264110836803</v>
      </c>
      <c r="AA95" s="223">
        <v>30.305433311421702</v>
      </c>
      <c r="AB95" s="225">
        <v>1.43773693514529</v>
      </c>
      <c r="AC95" s="223">
        <v>29.418052538842801</v>
      </c>
      <c r="AD95" s="225">
        <v>2.0517768268587102</v>
      </c>
      <c r="AE95" s="223">
        <v>29.880511663259799</v>
      </c>
      <c r="AF95" s="225">
        <v>2.6953637518470299</v>
      </c>
      <c r="AG95" s="223">
        <v>-0.42492164816189498</v>
      </c>
      <c r="AH95" s="225">
        <v>3.0435222573206202</v>
      </c>
      <c r="AI95" s="223">
        <v>29.8785410023422</v>
      </c>
      <c r="AJ95" s="225">
        <v>1.1386621431076001</v>
      </c>
      <c r="AK95" s="223" t="s">
        <v>1058</v>
      </c>
      <c r="AL95" s="225" t="s">
        <v>1058</v>
      </c>
      <c r="AM95" s="223" t="s">
        <v>1058</v>
      </c>
      <c r="AN95" s="225" t="s">
        <v>1058</v>
      </c>
      <c r="AO95" s="223" t="s">
        <v>1058</v>
      </c>
      <c r="AP95" s="225" t="s">
        <v>1058</v>
      </c>
      <c r="AQ95" s="104"/>
      <c r="AR95" s="104"/>
      <c r="AS95" s="223">
        <v>4.9725968376702996</v>
      </c>
      <c r="AT95" s="239">
        <v>1.5509562394193701</v>
      </c>
    </row>
    <row r="96" spans="1:46" ht="13" customHeight="1" x14ac:dyDescent="0.25">
      <c r="A96" s="26" t="s">
        <v>438</v>
      </c>
      <c r="B96" s="96">
        <v>3</v>
      </c>
      <c r="C96" s="223">
        <v>61.650699448760598</v>
      </c>
      <c r="D96" s="225">
        <v>1.7722246670197399</v>
      </c>
      <c r="E96" s="223">
        <v>75.469077992955107</v>
      </c>
      <c r="F96" s="225">
        <v>2.18426593908733</v>
      </c>
      <c r="G96" s="223">
        <v>70.645282067231307</v>
      </c>
      <c r="H96" s="225">
        <v>2.4741225660030399</v>
      </c>
      <c r="I96" s="223">
        <v>58.354163551079203</v>
      </c>
      <c r="J96" s="225">
        <v>2.0181077417888602</v>
      </c>
      <c r="K96" s="223">
        <v>-17.1149144418759</v>
      </c>
      <c r="L96" s="225">
        <v>2.92112986855838</v>
      </c>
      <c r="M96" s="223">
        <v>74.901553910094094</v>
      </c>
      <c r="N96" s="225">
        <v>1.96834825035535</v>
      </c>
      <c r="O96" s="223">
        <v>57.546621897052397</v>
      </c>
      <c r="P96" s="225">
        <v>1.88974874094998</v>
      </c>
      <c r="Q96" s="223">
        <v>-17.354932013041701</v>
      </c>
      <c r="R96" s="225">
        <v>2.7309454024353799</v>
      </c>
      <c r="S96" s="223">
        <v>58.982437501071203</v>
      </c>
      <c r="T96" s="225">
        <v>2.1078155466675699</v>
      </c>
      <c r="U96" s="223">
        <v>68.764003451342106</v>
      </c>
      <c r="V96" s="225">
        <v>2.93343232981562</v>
      </c>
      <c r="W96" s="223">
        <v>74.124392046696897</v>
      </c>
      <c r="X96" s="225">
        <v>2.1895033822097201</v>
      </c>
      <c r="Y96" s="223">
        <v>15.141954545625699</v>
      </c>
      <c r="Z96" s="225">
        <v>3.1242848987188001</v>
      </c>
      <c r="AA96" s="223">
        <v>62.578324310382499</v>
      </c>
      <c r="AB96" s="225">
        <v>2.8247869694794798</v>
      </c>
      <c r="AC96" s="223">
        <v>58.153267739927799</v>
      </c>
      <c r="AD96" s="225">
        <v>3.6656388531620498</v>
      </c>
      <c r="AE96" s="223">
        <v>65.085767084514103</v>
      </c>
      <c r="AF96" s="225">
        <v>3.5498763451111701</v>
      </c>
      <c r="AG96" s="223">
        <v>2.5074427741315901</v>
      </c>
      <c r="AH96" s="225">
        <v>4.65357116120241</v>
      </c>
      <c r="AI96" s="223">
        <v>61.656907292807801</v>
      </c>
      <c r="AJ96" s="225">
        <v>1.97205254403927</v>
      </c>
      <c r="AK96" s="223">
        <v>61.234019289517903</v>
      </c>
      <c r="AL96" s="225">
        <v>5.4765950803806103</v>
      </c>
      <c r="AM96" s="223" t="s">
        <v>494</v>
      </c>
      <c r="AN96" s="225" t="s">
        <v>494</v>
      </c>
      <c r="AO96" s="223" t="s">
        <v>494</v>
      </c>
      <c r="AP96" s="225" t="s">
        <v>494</v>
      </c>
      <c r="AQ96" s="104"/>
      <c r="AR96" s="104"/>
      <c r="AS96" s="223">
        <v>1.0397331195832999</v>
      </c>
      <c r="AT96" s="239">
        <v>2.5338099679339199</v>
      </c>
    </row>
    <row r="97" spans="1:46" ht="13" customHeight="1" x14ac:dyDescent="0.25">
      <c r="A97" s="63" t="s">
        <v>450</v>
      </c>
      <c r="B97" s="207">
        <v>3</v>
      </c>
      <c r="C97" s="253">
        <v>38.882966765921701</v>
      </c>
      <c r="D97" s="254">
        <v>0.51743130496537504</v>
      </c>
      <c r="E97" s="253">
        <v>71.899908111681995</v>
      </c>
      <c r="F97" s="254">
        <v>2.0457667768813499</v>
      </c>
      <c r="G97" s="253">
        <v>40.562537365642299</v>
      </c>
      <c r="H97" s="254">
        <v>0.71159420413916696</v>
      </c>
      <c r="I97" s="253">
        <v>37.902549869742202</v>
      </c>
      <c r="J97" s="254">
        <v>0.89286212203981896</v>
      </c>
      <c r="K97" s="253">
        <v>-7.9031233285636802</v>
      </c>
      <c r="L97" s="254">
        <v>2.37986689906305</v>
      </c>
      <c r="M97" s="253">
        <v>40.545058893279297</v>
      </c>
      <c r="N97" s="254">
        <v>0.57611029907786404</v>
      </c>
      <c r="O97" s="253">
        <v>46.7164009488977</v>
      </c>
      <c r="P97" s="254">
        <v>1.35390310783795</v>
      </c>
      <c r="Q97" s="253">
        <v>-2.9143448504750999</v>
      </c>
      <c r="R97" s="254">
        <v>1.5556853152436501</v>
      </c>
      <c r="S97" s="253">
        <v>37.568075323279302</v>
      </c>
      <c r="T97" s="254">
        <v>0.76756200209371195</v>
      </c>
      <c r="U97" s="253">
        <v>40.622477762073203</v>
      </c>
      <c r="V97" s="254">
        <v>0.89391322884153201</v>
      </c>
      <c r="W97" s="253">
        <v>43.3661521972166</v>
      </c>
      <c r="X97" s="254">
        <v>1.7751137128818699</v>
      </c>
      <c r="Y97" s="253">
        <v>3.93025293982208</v>
      </c>
      <c r="Z97" s="254">
        <v>1.9691864561632799</v>
      </c>
      <c r="AA97" s="253">
        <v>38.455172795755601</v>
      </c>
      <c r="AB97" s="254">
        <v>0.94510145249697697</v>
      </c>
      <c r="AC97" s="253">
        <v>39.033523910066599</v>
      </c>
      <c r="AD97" s="254">
        <v>0.84364528511231096</v>
      </c>
      <c r="AE97" s="253">
        <v>47.316059364703797</v>
      </c>
      <c r="AF97" s="254">
        <v>1.1719685861695199</v>
      </c>
      <c r="AG97" s="253">
        <v>4.8385498594490999</v>
      </c>
      <c r="AH97" s="254">
        <v>1.84091732353398</v>
      </c>
      <c r="AI97" s="253">
        <v>38.120561264367097</v>
      </c>
      <c r="AJ97" s="254">
        <v>0.65780112522018996</v>
      </c>
      <c r="AK97" s="253">
        <v>34.597432388745702</v>
      </c>
      <c r="AL97" s="254">
        <v>1.4292635619133001</v>
      </c>
      <c r="AM97" s="253">
        <v>45.1320422546911</v>
      </c>
      <c r="AN97" s="254">
        <v>2.1599171164298601</v>
      </c>
      <c r="AO97" s="253">
        <v>6.4279593664454202</v>
      </c>
      <c r="AP97" s="254">
        <v>2.87124105144358</v>
      </c>
      <c r="AQ97" s="251"/>
      <c r="AR97" s="251"/>
      <c r="AS97" s="253">
        <v>-0.363862204601619</v>
      </c>
      <c r="AT97" s="258">
        <v>0.71839564898126995</v>
      </c>
    </row>
    <row r="99" spans="1:46" x14ac:dyDescent="0.25">
      <c r="A99" s="178" t="s">
        <v>714</v>
      </c>
    </row>
    <row r="100" spans="1:46" x14ac:dyDescent="0.25">
      <c r="A100" s="178" t="s">
        <v>459</v>
      </c>
    </row>
    <row r="101" spans="1:46" x14ac:dyDescent="0.25">
      <c r="A101" s="178" t="s">
        <v>559</v>
      </c>
    </row>
    <row r="102" spans="1:46" x14ac:dyDescent="0.25">
      <c r="A102" s="178" t="s">
        <v>560</v>
      </c>
    </row>
    <row r="103" spans="1:46" x14ac:dyDescent="0.25">
      <c r="A103" s="178" t="s">
        <v>561</v>
      </c>
    </row>
    <row r="104" spans="1:46" x14ac:dyDescent="0.25">
      <c r="A104" s="178" t="s">
        <v>562</v>
      </c>
    </row>
    <row r="105" spans="1:46" x14ac:dyDescent="0.25">
      <c r="A105" s="178" t="s">
        <v>563</v>
      </c>
    </row>
    <row r="106" spans="1:46" x14ac:dyDescent="0.25">
      <c r="A106" s="178" t="s">
        <v>564</v>
      </c>
    </row>
    <row r="107" spans="1:46" x14ac:dyDescent="0.25">
      <c r="A107" s="178" t="s">
        <v>460</v>
      </c>
    </row>
    <row r="108" spans="1:46" x14ac:dyDescent="0.25">
      <c r="A108" s="178" t="s">
        <v>461</v>
      </c>
    </row>
    <row r="109" spans="1:46" x14ac:dyDescent="0.25">
      <c r="A109" s="178" t="s">
        <v>462</v>
      </c>
    </row>
    <row r="110" spans="1:46" x14ac:dyDescent="0.25">
      <c r="A110" s="181" t="str">
        <f>HYPERLINK("https://oecdcode.org/disclaimers/cyprus.html", "Information on data for Cyprus: https://oecdcode.org/disclaimers/cyprus.html")</f>
        <v>Information on data for Cyprus: https://oecdcode.org/disclaimers/cyprus.html</v>
      </c>
    </row>
    <row r="111" spans="1:46" x14ac:dyDescent="0.25">
      <c r="A111" s="178" t="s">
        <v>463</v>
      </c>
    </row>
  </sheetData>
  <mergeCells count="31">
    <mergeCell ref="AQ8:AR8"/>
    <mergeCell ref="AQ9:AR9"/>
    <mergeCell ref="AS8:AT8"/>
    <mergeCell ref="AS9:AT9"/>
    <mergeCell ref="AI8:AP8"/>
    <mergeCell ref="AI9:AJ9"/>
    <mergeCell ref="AK9:AL9"/>
    <mergeCell ref="AM9:AN9"/>
    <mergeCell ref="AO9:AP9"/>
    <mergeCell ref="Y9:Z9"/>
    <mergeCell ref="AA8:AH8"/>
    <mergeCell ref="AA9:AB9"/>
    <mergeCell ref="AC9:AD9"/>
    <mergeCell ref="AE9:AF9"/>
    <mergeCell ref="AG9:AH9"/>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s>
  <conditionalFormatting sqref="K1:K200">
    <cfRule type="expression" dxfId="139" priority="7">
      <formula>ABS(K1/L1)&gt;1.95996398454005</formula>
    </cfRule>
  </conditionalFormatting>
  <conditionalFormatting sqref="Q1:Q200">
    <cfRule type="expression" dxfId="138" priority="6">
      <formula>ABS(Q1/R1)&gt;1.95996398454005</formula>
    </cfRule>
  </conditionalFormatting>
  <conditionalFormatting sqref="Y1:Y200">
    <cfRule type="expression" dxfId="137" priority="5">
      <formula>ABS(Y1/Z1)&gt;1.95996398454005</formula>
    </cfRule>
  </conditionalFormatting>
  <conditionalFormatting sqref="AG1:AG200">
    <cfRule type="expression" dxfId="136" priority="4">
      <formula>ABS(AG1/AH1)&gt;1.95996398454005</formula>
    </cfRule>
  </conditionalFormatting>
  <conditionalFormatting sqref="AO1:AO200">
    <cfRule type="expression" dxfId="135" priority="3">
      <formula>ABS(AO1/AP1)&gt;1.95996398454005</formula>
    </cfRule>
  </conditionalFormatting>
  <conditionalFormatting sqref="AQ1:AQ200">
    <cfRule type="expression" dxfId="134" priority="2">
      <formula>ABS(AQ1/AR1)&gt;1.95996398454005</formula>
    </cfRule>
  </conditionalFormatting>
  <conditionalFormatting sqref="AS1:AS200">
    <cfRule type="expression" dxfId="133" priority="1">
      <formula>ABS(AS1/AT1)&gt;1.95996398454005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N108"/>
  <sheetViews>
    <sheetView showGridLines="0" zoomScale="80" workbookViewId="0"/>
  </sheetViews>
  <sheetFormatPr defaultColWidth="10.90625" defaultRowHeight="12.5" x14ac:dyDescent="0.25"/>
  <cols>
    <col min="1" max="1" width="30.7265625" customWidth="1"/>
    <col min="2" max="2" width="8.7265625" customWidth="1"/>
  </cols>
  <sheetData>
    <row r="1" spans="1:14" x14ac:dyDescent="0.25">
      <c r="A1" s="41" t="s">
        <v>352</v>
      </c>
    </row>
    <row r="2" spans="1:14" ht="13" x14ac:dyDescent="0.3">
      <c r="A2" s="42" t="s">
        <v>353</v>
      </c>
    </row>
    <row r="3" spans="1:14" ht="13" x14ac:dyDescent="0.3">
      <c r="A3" s="43" t="s">
        <v>538</v>
      </c>
    </row>
    <row r="4" spans="1:14" x14ac:dyDescent="0.25">
      <c r="A4" s="160" t="str">
        <f>HYPERLINK("#'TOC'!A1", "Back to TOC")</f>
        <v>Back to TOC</v>
      </c>
    </row>
    <row r="7" spans="1:14" ht="30" customHeight="1" x14ac:dyDescent="0.25">
      <c r="B7" s="658" t="s">
        <v>388</v>
      </c>
      <c r="C7" s="662" t="s">
        <v>716</v>
      </c>
      <c r="D7" s="662"/>
      <c r="E7" s="662"/>
      <c r="F7" s="662"/>
      <c r="G7" s="662" t="s">
        <v>716</v>
      </c>
      <c r="H7" s="662"/>
      <c r="I7" s="662"/>
      <c r="J7" s="662"/>
      <c r="K7" s="662" t="s">
        <v>716</v>
      </c>
      <c r="L7" s="662"/>
      <c r="M7" s="662"/>
      <c r="N7" s="663"/>
    </row>
    <row r="8" spans="1:14" ht="75" customHeight="1" x14ac:dyDescent="0.25">
      <c r="B8" s="659"/>
      <c r="C8" s="647" t="s">
        <v>708</v>
      </c>
      <c r="D8" s="647"/>
      <c r="E8" s="647" t="s">
        <v>712</v>
      </c>
      <c r="F8" s="647"/>
      <c r="G8" s="647" t="s">
        <v>708</v>
      </c>
      <c r="H8" s="647"/>
      <c r="I8" s="647" t="s">
        <v>712</v>
      </c>
      <c r="J8" s="647"/>
      <c r="K8" s="647" t="s">
        <v>708</v>
      </c>
      <c r="L8" s="647"/>
      <c r="M8" s="647" t="s">
        <v>712</v>
      </c>
      <c r="N8" s="666"/>
    </row>
    <row r="9" spans="1:14" ht="30" customHeight="1" x14ac:dyDescent="0.25">
      <c r="B9" s="659"/>
      <c r="C9" s="649" t="s">
        <v>615</v>
      </c>
      <c r="D9" s="649"/>
      <c r="E9" s="649"/>
      <c r="F9" s="649"/>
      <c r="G9" s="649" t="s">
        <v>616</v>
      </c>
      <c r="H9" s="649"/>
      <c r="I9" s="649"/>
      <c r="J9" s="649"/>
      <c r="K9" s="649" t="s">
        <v>617</v>
      </c>
      <c r="L9" s="649"/>
      <c r="M9" s="649"/>
      <c r="N9" s="661"/>
    </row>
    <row r="10" spans="1:14" ht="30" customHeight="1" x14ac:dyDescent="0.25">
      <c r="B10" s="660"/>
      <c r="C10" s="144" t="s">
        <v>390</v>
      </c>
      <c r="D10" s="144" t="s">
        <v>389</v>
      </c>
      <c r="E10" s="144" t="s">
        <v>390</v>
      </c>
      <c r="F10" s="144" t="s">
        <v>389</v>
      </c>
      <c r="G10" s="144" t="s">
        <v>390</v>
      </c>
      <c r="H10" s="144" t="s">
        <v>389</v>
      </c>
      <c r="I10" s="144" t="s">
        <v>390</v>
      </c>
      <c r="J10" s="144" t="s">
        <v>389</v>
      </c>
      <c r="K10" s="144" t="s">
        <v>390</v>
      </c>
      <c r="L10" s="144" t="s">
        <v>389</v>
      </c>
      <c r="M10" s="144" t="s">
        <v>390</v>
      </c>
      <c r="N10" s="183" t="s">
        <v>389</v>
      </c>
    </row>
    <row r="11" spans="1:14" ht="13" customHeight="1" x14ac:dyDescent="0.25">
      <c r="A11" s="214"/>
      <c r="B11" s="204"/>
      <c r="C11" s="205" t="s">
        <v>2526</v>
      </c>
      <c r="D11" s="429" t="s">
        <v>2527</v>
      </c>
      <c r="E11" s="205" t="s">
        <v>2528</v>
      </c>
      <c r="F11" s="429" t="s">
        <v>2529</v>
      </c>
      <c r="G11" s="205" t="s">
        <v>2530</v>
      </c>
      <c r="H11" s="429" t="s">
        <v>2531</v>
      </c>
      <c r="I11" s="205" t="s">
        <v>2532</v>
      </c>
      <c r="J11" s="429" t="s">
        <v>2533</v>
      </c>
      <c r="K11" s="205" t="s">
        <v>2534</v>
      </c>
      <c r="L11" s="429" t="s">
        <v>2535</v>
      </c>
      <c r="M11" s="205" t="s">
        <v>2536</v>
      </c>
      <c r="N11" s="437" t="s">
        <v>2537</v>
      </c>
    </row>
    <row r="12" spans="1:14" ht="13" customHeight="1" x14ac:dyDescent="0.25">
      <c r="A12" s="26" t="s">
        <v>391</v>
      </c>
      <c r="B12" s="184">
        <v>2</v>
      </c>
      <c r="C12" s="190">
        <v>1.3864829070807001</v>
      </c>
      <c r="D12" s="423">
        <v>0.40189916050871799</v>
      </c>
      <c r="E12" s="190">
        <v>2.2464412687180002</v>
      </c>
      <c r="F12" s="423">
        <v>0.34914161369628099</v>
      </c>
      <c r="G12" s="190">
        <v>1.3654046777056901</v>
      </c>
      <c r="H12" s="423">
        <v>0.39391584915948402</v>
      </c>
      <c r="I12" s="190">
        <v>2.2615259182766398</v>
      </c>
      <c r="J12" s="423">
        <v>0.36159245982997001</v>
      </c>
      <c r="K12" s="190">
        <v>1.35446997258524</v>
      </c>
      <c r="L12" s="423">
        <v>0.38359666738756398</v>
      </c>
      <c r="M12" s="190">
        <v>2.2948952575436299</v>
      </c>
      <c r="N12" s="431">
        <v>0.36951608888551402</v>
      </c>
    </row>
    <row r="13" spans="1:14" ht="13" customHeight="1" x14ac:dyDescent="0.25">
      <c r="A13" s="26" t="s">
        <v>392</v>
      </c>
      <c r="B13" s="184">
        <v>2</v>
      </c>
      <c r="C13" s="190">
        <v>1.59858470863249</v>
      </c>
      <c r="D13" s="423">
        <v>0.34686964814049298</v>
      </c>
      <c r="E13" s="190">
        <v>2.2588969147871798</v>
      </c>
      <c r="F13" s="423">
        <v>0.47469416958018701</v>
      </c>
      <c r="G13" s="190">
        <v>1.7188795517895199</v>
      </c>
      <c r="H13" s="423">
        <v>0.37058095070279601</v>
      </c>
      <c r="I13" s="190">
        <v>2.1452727862179399</v>
      </c>
      <c r="J13" s="423">
        <v>0.48251326171055497</v>
      </c>
      <c r="K13" s="190">
        <v>1.7337223344760699</v>
      </c>
      <c r="L13" s="423">
        <v>0.369825876528938</v>
      </c>
      <c r="M13" s="190">
        <v>2.1411221580590798</v>
      </c>
      <c r="N13" s="431">
        <v>0.49240706914594001</v>
      </c>
    </row>
    <row r="14" spans="1:14" ht="13" customHeight="1" x14ac:dyDescent="0.25">
      <c r="A14" s="26" t="s">
        <v>393</v>
      </c>
      <c r="B14" s="184">
        <v>2</v>
      </c>
      <c r="C14" s="190">
        <v>1.6384162390060499</v>
      </c>
      <c r="D14" s="423">
        <v>0.27250575031774599</v>
      </c>
      <c r="E14" s="190">
        <v>1.2551311581890101</v>
      </c>
      <c r="F14" s="423">
        <v>0.181384987068297</v>
      </c>
      <c r="G14" s="190">
        <v>1.79692693122757</v>
      </c>
      <c r="H14" s="423">
        <v>0.31489488382407099</v>
      </c>
      <c r="I14" s="190">
        <v>1.2561179380815899</v>
      </c>
      <c r="J14" s="423">
        <v>0.183643647836046</v>
      </c>
      <c r="K14" s="190">
        <v>1.8024158284713601</v>
      </c>
      <c r="L14" s="423">
        <v>0.328203286404957</v>
      </c>
      <c r="M14" s="190">
        <v>1.2451489735649499</v>
      </c>
      <c r="N14" s="431">
        <v>0.184499203808561</v>
      </c>
    </row>
    <row r="15" spans="1:14" ht="13" customHeight="1" x14ac:dyDescent="0.25">
      <c r="A15" s="26" t="s">
        <v>394</v>
      </c>
      <c r="B15" s="184">
        <v>2</v>
      </c>
      <c r="C15" s="190">
        <v>1.9454418248616201</v>
      </c>
      <c r="D15" s="423">
        <v>0.41371782885867597</v>
      </c>
      <c r="E15" s="190">
        <v>2.0844312818307298</v>
      </c>
      <c r="F15" s="423">
        <v>0.32276824752407501</v>
      </c>
      <c r="G15" s="190">
        <v>1.96996276242499</v>
      </c>
      <c r="H15" s="423">
        <v>0.429969627488064</v>
      </c>
      <c r="I15" s="190">
        <v>2.1269130058650099</v>
      </c>
      <c r="J15" s="423">
        <v>0.33012519986953698</v>
      </c>
      <c r="K15" s="190">
        <v>1.9746314738527699</v>
      </c>
      <c r="L15" s="423">
        <v>0.433375090740033</v>
      </c>
      <c r="M15" s="190">
        <v>2.1505517520863</v>
      </c>
      <c r="N15" s="431">
        <v>0.33426016886388299</v>
      </c>
    </row>
    <row r="16" spans="1:14" ht="13" customHeight="1" x14ac:dyDescent="0.25">
      <c r="A16" s="26" t="s">
        <v>395</v>
      </c>
      <c r="B16" s="184">
        <v>2</v>
      </c>
      <c r="C16" s="190">
        <v>3.3625297498100601</v>
      </c>
      <c r="D16" s="423">
        <v>0.75285118759668002</v>
      </c>
      <c r="E16" s="190">
        <v>2.14043557857496</v>
      </c>
      <c r="F16" s="423">
        <v>0.358951921616527</v>
      </c>
      <c r="G16" s="190">
        <v>3.25705865882043</v>
      </c>
      <c r="H16" s="423">
        <v>0.75252722839384401</v>
      </c>
      <c r="I16" s="190">
        <v>2.1017558948375199</v>
      </c>
      <c r="J16" s="423">
        <v>0.352800250167362</v>
      </c>
      <c r="K16" s="190">
        <v>3.39775524799356</v>
      </c>
      <c r="L16" s="423">
        <v>0.79878203815301596</v>
      </c>
      <c r="M16" s="190">
        <v>1.96071765630876</v>
      </c>
      <c r="N16" s="431">
        <v>0.32546865977874401</v>
      </c>
    </row>
    <row r="17" spans="1:14" ht="13" customHeight="1" x14ac:dyDescent="0.25">
      <c r="A17" s="26" t="s">
        <v>396</v>
      </c>
      <c r="B17" s="184">
        <v>2</v>
      </c>
      <c r="C17" s="190">
        <v>1.34616953019598</v>
      </c>
      <c r="D17" s="423">
        <v>0.19134635338053099</v>
      </c>
      <c r="E17" s="190">
        <v>1.1833713027088499</v>
      </c>
      <c r="F17" s="423">
        <v>0.164217865946478</v>
      </c>
      <c r="G17" s="190">
        <v>1.4058389083331699</v>
      </c>
      <c r="H17" s="423">
        <v>0.19702941781387501</v>
      </c>
      <c r="I17" s="190">
        <v>1.2063013109835501</v>
      </c>
      <c r="J17" s="423">
        <v>0.17641975662770201</v>
      </c>
      <c r="K17" s="190">
        <v>1.44952973767472</v>
      </c>
      <c r="L17" s="423">
        <v>0.20048649310009301</v>
      </c>
      <c r="M17" s="190">
        <v>1.2461016984156199</v>
      </c>
      <c r="N17" s="431">
        <v>0.18501075150979501</v>
      </c>
    </row>
    <row r="18" spans="1:14" ht="13" customHeight="1" x14ac:dyDescent="0.25">
      <c r="A18" s="210" t="s">
        <v>397</v>
      </c>
      <c r="B18" s="184">
        <v>2</v>
      </c>
      <c r="C18" s="190">
        <v>1.25727896962801</v>
      </c>
      <c r="D18" s="423">
        <v>0.23110614601127999</v>
      </c>
      <c r="E18" s="190">
        <v>1.3214567460564499</v>
      </c>
      <c r="F18" s="423">
        <v>0.29661111258533301</v>
      </c>
      <c r="G18" s="190">
        <v>1.35266868436581</v>
      </c>
      <c r="H18" s="423">
        <v>0.25466097824105799</v>
      </c>
      <c r="I18" s="190">
        <v>1.39156683242991</v>
      </c>
      <c r="J18" s="423">
        <v>0.329638354053925</v>
      </c>
      <c r="K18" s="190">
        <v>1.5114492362663201</v>
      </c>
      <c r="L18" s="423">
        <v>0.28014866063697902</v>
      </c>
      <c r="M18" s="190">
        <v>1.40749848225209</v>
      </c>
      <c r="N18" s="431">
        <v>0.33925824401834398</v>
      </c>
    </row>
    <row r="19" spans="1:14" ht="13" customHeight="1" x14ac:dyDescent="0.25">
      <c r="A19" s="210" t="s">
        <v>398</v>
      </c>
      <c r="B19" s="184">
        <v>2</v>
      </c>
      <c r="C19" s="190">
        <v>1.2254777052489201</v>
      </c>
      <c r="D19" s="423">
        <v>0.27419869265625402</v>
      </c>
      <c r="E19" s="190">
        <v>1.4352746764515001</v>
      </c>
      <c r="F19" s="423">
        <v>0.293586739191466</v>
      </c>
      <c r="G19" s="190">
        <v>1.2392018619791001</v>
      </c>
      <c r="H19" s="423">
        <v>0.280999334457679</v>
      </c>
      <c r="I19" s="190">
        <v>1.40524155556632</v>
      </c>
      <c r="J19" s="423">
        <v>0.309823713412954</v>
      </c>
      <c r="K19" s="190">
        <v>1.27399795253338</v>
      </c>
      <c r="L19" s="423">
        <v>0.28588467837915199</v>
      </c>
      <c r="M19" s="190">
        <v>1.3865253477450099</v>
      </c>
      <c r="N19" s="431">
        <v>0.29935557175764999</v>
      </c>
    </row>
    <row r="20" spans="1:14" ht="13" customHeight="1" x14ac:dyDescent="0.25">
      <c r="A20" s="26" t="s">
        <v>399</v>
      </c>
      <c r="B20" s="184">
        <v>2</v>
      </c>
      <c r="C20" s="190">
        <v>1.57619536146409</v>
      </c>
      <c r="D20" s="423">
        <v>0.47391464100742298</v>
      </c>
      <c r="E20" s="190">
        <v>1.87148891326373</v>
      </c>
      <c r="F20" s="423">
        <v>0.379189612310532</v>
      </c>
      <c r="G20" s="190">
        <v>1.5422582604000501</v>
      </c>
      <c r="H20" s="423">
        <v>0.47428486278876902</v>
      </c>
      <c r="I20" s="190">
        <v>1.86667318366658</v>
      </c>
      <c r="J20" s="423">
        <v>0.37858451867621801</v>
      </c>
      <c r="K20" s="190">
        <v>1.5005722619965001</v>
      </c>
      <c r="L20" s="423">
        <v>0.45740924672143601</v>
      </c>
      <c r="M20" s="190">
        <v>1.7884350349289799</v>
      </c>
      <c r="N20" s="431">
        <v>0.35226180916906902</v>
      </c>
    </row>
    <row r="21" spans="1:14" ht="13" customHeight="1" x14ac:dyDescent="0.25">
      <c r="A21" s="26" t="s">
        <v>400</v>
      </c>
      <c r="B21" s="184">
        <v>2</v>
      </c>
      <c r="C21" s="190">
        <v>4.22497750330181</v>
      </c>
      <c r="D21" s="423">
        <v>1.30887550171804</v>
      </c>
      <c r="E21" s="190">
        <v>0.94246596687378403</v>
      </c>
      <c r="F21" s="423">
        <v>0.23387267555986799</v>
      </c>
      <c r="G21" s="190">
        <v>4.2382697166780199</v>
      </c>
      <c r="H21" s="423">
        <v>1.40030745629692</v>
      </c>
      <c r="I21" s="190">
        <v>0.93272145389783501</v>
      </c>
      <c r="J21" s="423">
        <v>0.24072654873465801</v>
      </c>
      <c r="K21" s="190">
        <v>4.5300397415814997</v>
      </c>
      <c r="L21" s="423">
        <v>1.5123549339581499</v>
      </c>
      <c r="M21" s="190">
        <v>0.968084909945367</v>
      </c>
      <c r="N21" s="431">
        <v>0.24598071764103799</v>
      </c>
    </row>
    <row r="22" spans="1:14" ht="13" customHeight="1" x14ac:dyDescent="0.25">
      <c r="A22" s="26" t="s">
        <v>401</v>
      </c>
      <c r="B22" s="184">
        <v>2</v>
      </c>
      <c r="C22" s="190">
        <v>1.40845073550946</v>
      </c>
      <c r="D22" s="423">
        <v>0.46928505957452799</v>
      </c>
      <c r="E22" s="190">
        <v>1.68748177944067</v>
      </c>
      <c r="F22" s="423">
        <v>0.46578687844745198</v>
      </c>
      <c r="G22" s="190">
        <v>1.5874418341874099</v>
      </c>
      <c r="H22" s="423">
        <v>0.46172180535145801</v>
      </c>
      <c r="I22" s="190">
        <v>1.5711784373473801</v>
      </c>
      <c r="J22" s="423">
        <v>0.439532818450458</v>
      </c>
      <c r="K22" s="190">
        <v>1.8192833958838699</v>
      </c>
      <c r="L22" s="423">
        <v>0.54797598507846701</v>
      </c>
      <c r="M22" s="190">
        <v>1.4759452671906801</v>
      </c>
      <c r="N22" s="431">
        <v>0.41544243877374398</v>
      </c>
    </row>
    <row r="23" spans="1:14" ht="13" customHeight="1" x14ac:dyDescent="0.25">
      <c r="A23" s="26" t="s">
        <v>402</v>
      </c>
      <c r="B23" s="184">
        <v>2</v>
      </c>
      <c r="C23" s="190">
        <v>1.5676021617823499</v>
      </c>
      <c r="D23" s="423">
        <v>0.51017473342537201</v>
      </c>
      <c r="E23" s="190">
        <v>1.7079765803559801</v>
      </c>
      <c r="F23" s="423">
        <v>0.35992023276277901</v>
      </c>
      <c r="G23" s="190">
        <v>1.26736052453375</v>
      </c>
      <c r="H23" s="423">
        <v>0.39302512626428898</v>
      </c>
      <c r="I23" s="190">
        <v>1.9833592984699799</v>
      </c>
      <c r="J23" s="423">
        <v>0.42599595510711202</v>
      </c>
      <c r="K23" s="190">
        <v>1.1612946439534599</v>
      </c>
      <c r="L23" s="423">
        <v>0.35466604170096799</v>
      </c>
      <c r="M23" s="190">
        <v>2.0024478195591202</v>
      </c>
      <c r="N23" s="431">
        <v>0.45056070172392598</v>
      </c>
    </row>
    <row r="24" spans="1:14" ht="13" customHeight="1" x14ac:dyDescent="0.25">
      <c r="A24" s="26" t="s">
        <v>403</v>
      </c>
      <c r="B24" s="184">
        <v>2</v>
      </c>
      <c r="C24" s="190">
        <v>1.5132693572932301</v>
      </c>
      <c r="D24" s="423">
        <v>0.36839134138139801</v>
      </c>
      <c r="E24" s="190">
        <v>1.56333482741708</v>
      </c>
      <c r="F24" s="423">
        <v>0.30341143852146901</v>
      </c>
      <c r="G24" s="190">
        <v>1.48224325263839</v>
      </c>
      <c r="H24" s="423">
        <v>0.35985603710284703</v>
      </c>
      <c r="I24" s="190">
        <v>1.5071418450910801</v>
      </c>
      <c r="J24" s="423">
        <v>0.30920411723137398</v>
      </c>
      <c r="K24" s="190">
        <v>1.4931060309855499</v>
      </c>
      <c r="L24" s="423">
        <v>0.36529321217035299</v>
      </c>
      <c r="M24" s="190">
        <v>1.57355971971888</v>
      </c>
      <c r="N24" s="431">
        <v>0.31232906591493798</v>
      </c>
    </row>
    <row r="25" spans="1:14" ht="13" customHeight="1" x14ac:dyDescent="0.25">
      <c r="A25" s="26" t="s">
        <v>404</v>
      </c>
      <c r="B25" s="184">
        <v>2</v>
      </c>
      <c r="C25" s="190">
        <v>1.5460267104626499</v>
      </c>
      <c r="D25" s="423">
        <v>0.37562640478666898</v>
      </c>
      <c r="E25" s="190">
        <v>1.2381070374774401</v>
      </c>
      <c r="F25" s="423">
        <v>0.25064982357339899</v>
      </c>
      <c r="G25" s="190">
        <v>1.58724402723235</v>
      </c>
      <c r="H25" s="423">
        <v>0.389977257152477</v>
      </c>
      <c r="I25" s="190">
        <v>1.2346038500798</v>
      </c>
      <c r="J25" s="423">
        <v>0.25294627938005498</v>
      </c>
      <c r="K25" s="190">
        <v>1.5013949319676601</v>
      </c>
      <c r="L25" s="423">
        <v>0.37542954447480198</v>
      </c>
      <c r="M25" s="190">
        <v>1.33086785672228</v>
      </c>
      <c r="N25" s="431">
        <v>0.28028897123394197</v>
      </c>
    </row>
    <row r="26" spans="1:14" ht="13" customHeight="1" x14ac:dyDescent="0.25">
      <c r="A26" s="26" t="s">
        <v>405</v>
      </c>
      <c r="B26" s="184">
        <v>2</v>
      </c>
      <c r="C26" s="190">
        <v>1.8342041813927501</v>
      </c>
      <c r="D26" s="423">
        <v>0.58884293415122702</v>
      </c>
      <c r="E26" s="190">
        <v>1.3335226237864</v>
      </c>
      <c r="F26" s="423">
        <v>0.38252291165712898</v>
      </c>
      <c r="G26" s="190">
        <v>1.62190736470883</v>
      </c>
      <c r="H26" s="423">
        <v>0.51434286662972595</v>
      </c>
      <c r="I26" s="190">
        <v>1.4169806563384699</v>
      </c>
      <c r="J26" s="423">
        <v>0.424490209482626</v>
      </c>
      <c r="K26" s="190">
        <v>1.5430647467849199</v>
      </c>
      <c r="L26" s="423">
        <v>0.49494495950811002</v>
      </c>
      <c r="M26" s="190">
        <v>1.4646270598517901</v>
      </c>
      <c r="N26" s="431">
        <v>0.44897402094264099</v>
      </c>
    </row>
    <row r="27" spans="1:14" ht="13" customHeight="1" x14ac:dyDescent="0.25">
      <c r="A27" s="26" t="s">
        <v>406</v>
      </c>
      <c r="B27" s="184">
        <v>2</v>
      </c>
      <c r="C27" s="190">
        <v>1.5342051586133001</v>
      </c>
      <c r="D27" s="423">
        <v>0.272117582377364</v>
      </c>
      <c r="E27" s="190">
        <v>1.75169016580967</v>
      </c>
      <c r="F27" s="423">
        <v>0.33810120896909801</v>
      </c>
      <c r="G27" s="190">
        <v>1.5374585224453501</v>
      </c>
      <c r="H27" s="423">
        <v>0.28536935719148399</v>
      </c>
      <c r="I27" s="190">
        <v>1.7644217045783599</v>
      </c>
      <c r="J27" s="423">
        <v>0.34901429251078098</v>
      </c>
      <c r="K27" s="190">
        <v>1.4856378760321001</v>
      </c>
      <c r="L27" s="423">
        <v>0.27710403019808899</v>
      </c>
      <c r="M27" s="190">
        <v>1.8120682303106701</v>
      </c>
      <c r="N27" s="431">
        <v>0.36037188144267202</v>
      </c>
    </row>
    <row r="28" spans="1:14" ht="13" customHeight="1" x14ac:dyDescent="0.25">
      <c r="A28" s="26" t="s">
        <v>407</v>
      </c>
      <c r="B28" s="184">
        <v>2</v>
      </c>
      <c r="C28" s="190">
        <v>1.23310548926078</v>
      </c>
      <c r="D28" s="423">
        <v>0.23201862820205199</v>
      </c>
      <c r="E28" s="190">
        <v>1.46322298160103</v>
      </c>
      <c r="F28" s="423">
        <v>0.26689358404977898</v>
      </c>
      <c r="G28" s="190">
        <v>1.28942613797753</v>
      </c>
      <c r="H28" s="423">
        <v>0.24959668288423101</v>
      </c>
      <c r="I28" s="190">
        <v>1.4430823796262999</v>
      </c>
      <c r="J28" s="423">
        <v>0.26158604195660101</v>
      </c>
      <c r="K28" s="190">
        <v>1.22578635421978</v>
      </c>
      <c r="L28" s="423">
        <v>0.24733672906236701</v>
      </c>
      <c r="M28" s="190">
        <v>1.4634787549866399</v>
      </c>
      <c r="N28" s="431">
        <v>0.27281026916918999</v>
      </c>
    </row>
    <row r="29" spans="1:14" ht="13" customHeight="1" x14ac:dyDescent="0.25">
      <c r="A29" s="26" t="s">
        <v>408</v>
      </c>
      <c r="B29" s="184">
        <v>2</v>
      </c>
      <c r="C29" s="190">
        <v>1.2407650695459</v>
      </c>
      <c r="D29" s="423">
        <v>0.25978046005672101</v>
      </c>
      <c r="E29" s="190">
        <v>3.0147254787476201</v>
      </c>
      <c r="F29" s="423">
        <v>0.48041648107360102</v>
      </c>
      <c r="G29" s="190">
        <v>1.34027773354943</v>
      </c>
      <c r="H29" s="423">
        <v>0.28442362141100203</v>
      </c>
      <c r="I29" s="190">
        <v>2.9184758729887199</v>
      </c>
      <c r="J29" s="423">
        <v>0.467242710093211</v>
      </c>
      <c r="K29" s="190">
        <v>1.25660770516998</v>
      </c>
      <c r="L29" s="423">
        <v>0.28555750600128899</v>
      </c>
      <c r="M29" s="190">
        <v>2.81471235747774</v>
      </c>
      <c r="N29" s="431">
        <v>0.45619366405645601</v>
      </c>
    </row>
    <row r="30" spans="1:14" ht="13" customHeight="1" x14ac:dyDescent="0.25">
      <c r="A30" s="26" t="s">
        <v>409</v>
      </c>
      <c r="B30" s="184">
        <v>2</v>
      </c>
      <c r="C30" s="190">
        <v>1.2109254504536699</v>
      </c>
      <c r="D30" s="423">
        <v>0.21971702989108999</v>
      </c>
      <c r="E30" s="190">
        <v>1.50535556690227</v>
      </c>
      <c r="F30" s="423">
        <v>0.22943602605725799</v>
      </c>
      <c r="G30" s="190">
        <v>1.21445001494968</v>
      </c>
      <c r="H30" s="423">
        <v>0.22085051092376101</v>
      </c>
      <c r="I30" s="190">
        <v>1.4773796908585799</v>
      </c>
      <c r="J30" s="423">
        <v>0.23295771220348899</v>
      </c>
      <c r="K30" s="190">
        <v>1.2437460977131101</v>
      </c>
      <c r="L30" s="423">
        <v>0.226770653040611</v>
      </c>
      <c r="M30" s="190">
        <v>1.4717211288172201</v>
      </c>
      <c r="N30" s="431">
        <v>0.23401440956755301</v>
      </c>
    </row>
    <row r="31" spans="1:14" ht="13" customHeight="1" x14ac:dyDescent="0.25">
      <c r="A31" s="26" t="s">
        <v>410</v>
      </c>
      <c r="B31" s="184">
        <v>2</v>
      </c>
      <c r="C31" s="190">
        <v>1.2776888926938299</v>
      </c>
      <c r="D31" s="423">
        <v>0.28189442075793403</v>
      </c>
      <c r="E31" s="190">
        <v>1.41731820862025</v>
      </c>
      <c r="F31" s="423">
        <v>0.27661175345572803</v>
      </c>
      <c r="G31" s="190">
        <v>1.30427627409923</v>
      </c>
      <c r="H31" s="423">
        <v>0.28112419115272602</v>
      </c>
      <c r="I31" s="190">
        <v>1.3724338924750501</v>
      </c>
      <c r="J31" s="423">
        <v>0.26762516500529898</v>
      </c>
      <c r="K31" s="190">
        <v>1.31185889986506</v>
      </c>
      <c r="L31" s="423">
        <v>0.27969593508531798</v>
      </c>
      <c r="M31" s="190">
        <v>1.4125082715913799</v>
      </c>
      <c r="N31" s="431">
        <v>0.28432750324828898</v>
      </c>
    </row>
    <row r="32" spans="1:14" ht="13" customHeight="1" x14ac:dyDescent="0.25">
      <c r="A32" s="26" t="s">
        <v>411</v>
      </c>
      <c r="B32" s="184">
        <v>2</v>
      </c>
      <c r="C32" s="190">
        <v>2.6663475342687599</v>
      </c>
      <c r="D32" s="423">
        <v>0.50871234439671698</v>
      </c>
      <c r="E32" s="190">
        <v>1.6038276053032201</v>
      </c>
      <c r="F32" s="423">
        <v>0.21792279350695801</v>
      </c>
      <c r="G32" s="190">
        <v>2.7297616716127102</v>
      </c>
      <c r="H32" s="423">
        <v>0.52970537169348797</v>
      </c>
      <c r="I32" s="190">
        <v>1.6231559299328899</v>
      </c>
      <c r="J32" s="423">
        <v>0.22211357074861099</v>
      </c>
      <c r="K32" s="190">
        <v>2.5461826710650701</v>
      </c>
      <c r="L32" s="423">
        <v>0.51350927030003202</v>
      </c>
      <c r="M32" s="190">
        <v>1.76336138231672</v>
      </c>
      <c r="N32" s="431">
        <v>0.25210563867716301</v>
      </c>
    </row>
    <row r="33" spans="1:14" ht="13" customHeight="1" x14ac:dyDescent="0.25">
      <c r="A33" s="26" t="s">
        <v>412</v>
      </c>
      <c r="B33" s="184">
        <v>2</v>
      </c>
      <c r="C33" s="190">
        <v>0.62873464585467498</v>
      </c>
      <c r="D33" s="423">
        <v>0.22289001269799</v>
      </c>
      <c r="E33" s="190">
        <v>3.2609180491794301</v>
      </c>
      <c r="F33" s="423">
        <v>0.90150716942752995</v>
      </c>
      <c r="G33" s="190">
        <v>0.63763644077842596</v>
      </c>
      <c r="H33" s="423">
        <v>0.22867795126172399</v>
      </c>
      <c r="I33" s="190">
        <v>3.28799188768649</v>
      </c>
      <c r="J33" s="423">
        <v>0.92792209060712105</v>
      </c>
      <c r="K33" s="190">
        <v>0.64738037942908899</v>
      </c>
      <c r="L33" s="423">
        <v>0.244330538302717</v>
      </c>
      <c r="M33" s="190">
        <v>3.2582074942130501</v>
      </c>
      <c r="N33" s="431">
        <v>0.95385909840065997</v>
      </c>
    </row>
    <row r="34" spans="1:14" ht="13" customHeight="1" x14ac:dyDescent="0.25">
      <c r="A34" s="26" t="s">
        <v>413</v>
      </c>
      <c r="B34" s="184">
        <v>2</v>
      </c>
      <c r="C34" s="190">
        <v>1.7757702678359299</v>
      </c>
      <c r="D34" s="423">
        <v>0.61107169656883398</v>
      </c>
      <c r="E34" s="190">
        <v>1.49040122065071</v>
      </c>
      <c r="F34" s="423">
        <v>0.37736060157300699</v>
      </c>
      <c r="G34" s="190">
        <v>1.79839499381016</v>
      </c>
      <c r="H34" s="423">
        <v>0.60712199198245398</v>
      </c>
      <c r="I34" s="190">
        <v>1.5314506313202201</v>
      </c>
      <c r="J34" s="423">
        <v>0.370204474456999</v>
      </c>
      <c r="K34" s="190">
        <v>1.8727861808325399</v>
      </c>
      <c r="L34" s="423">
        <v>0.63801615314527804</v>
      </c>
      <c r="M34" s="190">
        <v>1.5771370095772901</v>
      </c>
      <c r="N34" s="431">
        <v>0.386807396193591</v>
      </c>
    </row>
    <row r="35" spans="1:14" ht="13" customHeight="1" x14ac:dyDescent="0.25">
      <c r="A35" s="26" t="s">
        <v>414</v>
      </c>
      <c r="B35" s="184">
        <v>2</v>
      </c>
      <c r="C35" s="190">
        <v>1.6849210551924201</v>
      </c>
      <c r="D35" s="423">
        <v>0.33728622983283202</v>
      </c>
      <c r="E35" s="190">
        <v>1.4318252882194999</v>
      </c>
      <c r="F35" s="423">
        <v>0.220513452624166</v>
      </c>
      <c r="G35" s="190">
        <v>1.8287375760357201</v>
      </c>
      <c r="H35" s="423">
        <v>0.38025667821602699</v>
      </c>
      <c r="I35" s="190">
        <v>1.42136889028262</v>
      </c>
      <c r="J35" s="423">
        <v>0.22570814968092701</v>
      </c>
      <c r="K35" s="190">
        <v>1.82347271033792</v>
      </c>
      <c r="L35" s="423">
        <v>0.385468911377913</v>
      </c>
      <c r="M35" s="190">
        <v>1.45710954664457</v>
      </c>
      <c r="N35" s="431">
        <v>0.23153266018323401</v>
      </c>
    </row>
    <row r="36" spans="1:14" ht="13" customHeight="1" x14ac:dyDescent="0.25">
      <c r="A36" s="26" t="s">
        <v>415</v>
      </c>
      <c r="B36" s="184">
        <v>2</v>
      </c>
      <c r="C36" s="190">
        <v>1.62646894535481</v>
      </c>
      <c r="D36" s="423">
        <v>0.27943133545912302</v>
      </c>
      <c r="E36" s="190">
        <v>1.56259418087937</v>
      </c>
      <c r="F36" s="423">
        <v>0.21362952250581299</v>
      </c>
      <c r="G36" s="190">
        <v>1.61967608587096</v>
      </c>
      <c r="H36" s="423">
        <v>0.28537472759958699</v>
      </c>
      <c r="I36" s="190">
        <v>1.53725176219041</v>
      </c>
      <c r="J36" s="423">
        <v>0.21826859436244</v>
      </c>
      <c r="K36" s="190">
        <v>1.86026069707193</v>
      </c>
      <c r="L36" s="423">
        <v>0.35262481336675</v>
      </c>
      <c r="M36" s="190">
        <v>1.53310448431289</v>
      </c>
      <c r="N36" s="431">
        <v>0.21676274789734001</v>
      </c>
    </row>
    <row r="37" spans="1:14" ht="13" customHeight="1" x14ac:dyDescent="0.25">
      <c r="A37" s="26" t="s">
        <v>416</v>
      </c>
      <c r="B37" s="184">
        <v>2</v>
      </c>
      <c r="C37" s="190">
        <v>2.594764542983</v>
      </c>
      <c r="D37" s="423">
        <v>0.54304156103897705</v>
      </c>
      <c r="E37" s="190">
        <v>2.2285599762718902</v>
      </c>
      <c r="F37" s="423">
        <v>0.44876099107472101</v>
      </c>
      <c r="G37" s="190">
        <v>2.6677065991598798</v>
      </c>
      <c r="H37" s="423">
        <v>0.57924887269932501</v>
      </c>
      <c r="I37" s="190">
        <v>2.2806797039286799</v>
      </c>
      <c r="J37" s="423">
        <v>0.48600483905957897</v>
      </c>
      <c r="K37" s="190">
        <v>2.65720875328131</v>
      </c>
      <c r="L37" s="423">
        <v>0.59558525822054298</v>
      </c>
      <c r="M37" s="190">
        <v>2.2770276655802899</v>
      </c>
      <c r="N37" s="431">
        <v>0.49304604002834101</v>
      </c>
    </row>
    <row r="38" spans="1:14" ht="13" customHeight="1" x14ac:dyDescent="0.25">
      <c r="A38" s="26" t="s">
        <v>417</v>
      </c>
      <c r="B38" s="184">
        <v>2</v>
      </c>
      <c r="C38" s="190">
        <v>2.5360198282519102</v>
      </c>
      <c r="D38" s="423">
        <v>0.36046660646399897</v>
      </c>
      <c r="E38" s="190">
        <v>1.78469748150339</v>
      </c>
      <c r="F38" s="423">
        <v>0.37567765726912999</v>
      </c>
      <c r="G38" s="190">
        <v>2.5327904736257598</v>
      </c>
      <c r="H38" s="423">
        <v>0.36867679447046597</v>
      </c>
      <c r="I38" s="190">
        <v>1.77314029853309</v>
      </c>
      <c r="J38" s="423">
        <v>0.37757253596923601</v>
      </c>
      <c r="K38" s="190">
        <v>2.67376994066771</v>
      </c>
      <c r="L38" s="423">
        <v>0.40409661943881803</v>
      </c>
      <c r="M38" s="190">
        <v>1.7822771166131499</v>
      </c>
      <c r="N38" s="431">
        <v>0.363300648310244</v>
      </c>
    </row>
    <row r="39" spans="1:14" ht="13" customHeight="1" x14ac:dyDescent="0.25">
      <c r="A39" s="26" t="s">
        <v>418</v>
      </c>
      <c r="B39" s="184">
        <v>2</v>
      </c>
      <c r="C39" s="190">
        <v>1.66861672198236</v>
      </c>
      <c r="D39" s="423">
        <v>0.55855305326668403</v>
      </c>
      <c r="E39" s="190">
        <v>1.9589151393348601</v>
      </c>
      <c r="F39" s="423">
        <v>0.45797370164493201</v>
      </c>
      <c r="G39" s="190">
        <v>1.6114086010158599</v>
      </c>
      <c r="H39" s="423">
        <v>0.53515174214986405</v>
      </c>
      <c r="I39" s="190">
        <v>1.9423093358840899</v>
      </c>
      <c r="J39" s="423">
        <v>0.45618421485369198</v>
      </c>
      <c r="K39" s="190">
        <v>1.5123224603743399</v>
      </c>
      <c r="L39" s="423">
        <v>0.50842071334223604</v>
      </c>
      <c r="M39" s="190">
        <v>1.9760527378119701</v>
      </c>
      <c r="N39" s="431">
        <v>0.473812458052564</v>
      </c>
    </row>
    <row r="40" spans="1:14" ht="13" customHeight="1" x14ac:dyDescent="0.25">
      <c r="A40" s="26" t="s">
        <v>419</v>
      </c>
      <c r="B40" s="184">
        <v>2</v>
      </c>
      <c r="C40" s="190">
        <v>1.8287007286227901</v>
      </c>
      <c r="D40" s="423">
        <v>0.32485999047595499</v>
      </c>
      <c r="E40" s="190">
        <v>1.46813783328294</v>
      </c>
      <c r="F40" s="423">
        <v>0.22983501206377799</v>
      </c>
      <c r="G40" s="190">
        <v>1.7346939978113001</v>
      </c>
      <c r="H40" s="423">
        <v>0.31948998677180801</v>
      </c>
      <c r="I40" s="190">
        <v>1.5297483647267101</v>
      </c>
      <c r="J40" s="423">
        <v>0.24295333294747701</v>
      </c>
      <c r="K40" s="190">
        <v>1.70393550776698</v>
      </c>
      <c r="L40" s="423">
        <v>0.304842018989742</v>
      </c>
      <c r="M40" s="190">
        <v>1.5282091438565999</v>
      </c>
      <c r="N40" s="431">
        <v>0.23439741539734299</v>
      </c>
    </row>
    <row r="41" spans="1:14" ht="13" customHeight="1" x14ac:dyDescent="0.25">
      <c r="A41" s="26" t="s">
        <v>420</v>
      </c>
      <c r="B41" s="184">
        <v>2</v>
      </c>
      <c r="C41" s="190">
        <v>1.25542820056182</v>
      </c>
      <c r="D41" s="423">
        <v>0.27188753463081999</v>
      </c>
      <c r="E41" s="190">
        <v>1.45944199045811</v>
      </c>
      <c r="F41" s="423">
        <v>0.22933075485797</v>
      </c>
      <c r="G41" s="190">
        <v>1.19307033646375</v>
      </c>
      <c r="H41" s="423">
        <v>0.27642230589586497</v>
      </c>
      <c r="I41" s="190">
        <v>1.4800798101802799</v>
      </c>
      <c r="J41" s="423">
        <v>0.240205550092533</v>
      </c>
      <c r="K41" s="190">
        <v>1.1728226600753</v>
      </c>
      <c r="L41" s="423">
        <v>0.26716012649015403</v>
      </c>
      <c r="M41" s="190">
        <v>1.5457840857299401</v>
      </c>
      <c r="N41" s="431">
        <v>0.25718002241733501</v>
      </c>
    </row>
    <row r="42" spans="1:14" ht="13" customHeight="1" x14ac:dyDescent="0.25">
      <c r="A42" s="26" t="s">
        <v>421</v>
      </c>
      <c r="B42" s="184">
        <v>2</v>
      </c>
      <c r="C42" s="190">
        <v>2.3738403382353401</v>
      </c>
      <c r="D42" s="423">
        <v>0.57207100321301696</v>
      </c>
      <c r="E42" s="190">
        <v>1.03650038237987</v>
      </c>
      <c r="F42" s="423">
        <v>0.246921816205186</v>
      </c>
      <c r="G42" s="190">
        <v>2.4100249501765898</v>
      </c>
      <c r="H42" s="423">
        <v>0.60155726977664803</v>
      </c>
      <c r="I42" s="190">
        <v>1.0966983083200801</v>
      </c>
      <c r="J42" s="423">
        <v>0.26603131170882599</v>
      </c>
      <c r="K42" s="190">
        <v>2.3662180325347402</v>
      </c>
      <c r="L42" s="423">
        <v>0.59630927927090305</v>
      </c>
      <c r="M42" s="190">
        <v>1.1826124490376699</v>
      </c>
      <c r="N42" s="431">
        <v>0.29238219581935798</v>
      </c>
    </row>
    <row r="43" spans="1:14" ht="13" customHeight="1" x14ac:dyDescent="0.25">
      <c r="A43" s="26" t="s">
        <v>422</v>
      </c>
      <c r="B43" s="184">
        <v>2</v>
      </c>
      <c r="C43" s="190">
        <v>2.4059582235115702</v>
      </c>
      <c r="D43" s="423">
        <v>0.91737895974455996</v>
      </c>
      <c r="E43" s="190">
        <v>1.9929767448565301</v>
      </c>
      <c r="F43" s="423">
        <v>0.67720711368828701</v>
      </c>
      <c r="G43" s="190">
        <v>2.2914592117171302</v>
      </c>
      <c r="H43" s="423">
        <v>0.88396791693962995</v>
      </c>
      <c r="I43" s="190">
        <v>1.87456348594976</v>
      </c>
      <c r="J43" s="423">
        <v>0.64701958796025605</v>
      </c>
      <c r="K43" s="190">
        <v>2.2723647333930099</v>
      </c>
      <c r="L43" s="423">
        <v>0.90319104358792601</v>
      </c>
      <c r="M43" s="190">
        <v>1.94997091672707</v>
      </c>
      <c r="N43" s="431">
        <v>0.68334836803064702</v>
      </c>
    </row>
    <row r="44" spans="1:14" ht="13" customHeight="1" x14ac:dyDescent="0.25">
      <c r="A44" s="26" t="s">
        <v>423</v>
      </c>
      <c r="B44" s="184">
        <v>2</v>
      </c>
      <c r="C44" s="190">
        <v>1.38252569009198</v>
      </c>
      <c r="D44" s="423">
        <v>0.425716961132248</v>
      </c>
      <c r="E44" s="190">
        <v>1.2283642159663299</v>
      </c>
      <c r="F44" s="423">
        <v>0.230986412198666</v>
      </c>
      <c r="G44" s="190">
        <v>1.3260031484666901</v>
      </c>
      <c r="H44" s="423">
        <v>0.38827176872217001</v>
      </c>
      <c r="I44" s="190">
        <v>1.2600360595682201</v>
      </c>
      <c r="J44" s="423">
        <v>0.228208928128454</v>
      </c>
      <c r="K44" s="190">
        <v>1.21358702727808</v>
      </c>
      <c r="L44" s="423">
        <v>0.35905512387237798</v>
      </c>
      <c r="M44" s="190">
        <v>1.0588246931078</v>
      </c>
      <c r="N44" s="431">
        <v>0.16869127757580299</v>
      </c>
    </row>
    <row r="45" spans="1:14" ht="13" customHeight="1" x14ac:dyDescent="0.25">
      <c r="A45" s="26" t="s">
        <v>424</v>
      </c>
      <c r="B45" s="184">
        <v>2</v>
      </c>
      <c r="C45" s="190">
        <v>2.3182322073638701</v>
      </c>
      <c r="D45" s="423">
        <v>0.41789568163777702</v>
      </c>
      <c r="E45" s="190">
        <v>2.2930884487082301</v>
      </c>
      <c r="F45" s="423">
        <v>0.46173028431693203</v>
      </c>
      <c r="G45" s="190">
        <v>2.4480829815165599</v>
      </c>
      <c r="H45" s="423">
        <v>0.46210458092109602</v>
      </c>
      <c r="I45" s="190">
        <v>2.25124876301664</v>
      </c>
      <c r="J45" s="423">
        <v>0.46271374236641799</v>
      </c>
      <c r="K45" s="190">
        <v>2.4779680172896801</v>
      </c>
      <c r="L45" s="423">
        <v>0.45601501552002499</v>
      </c>
      <c r="M45" s="190">
        <v>2.2879459781309102</v>
      </c>
      <c r="N45" s="431">
        <v>0.47467381351025301</v>
      </c>
    </row>
    <row r="46" spans="1:14" ht="13" customHeight="1" x14ac:dyDescent="0.25">
      <c r="A46" s="26" t="s">
        <v>425</v>
      </c>
      <c r="B46" s="184">
        <v>2</v>
      </c>
      <c r="C46" s="190">
        <v>1.5267325579093201</v>
      </c>
      <c r="D46" s="423">
        <v>0.324633458915908</v>
      </c>
      <c r="E46" s="190">
        <v>1.7094756844000201</v>
      </c>
      <c r="F46" s="423">
        <v>0.39989913344030298</v>
      </c>
      <c r="G46" s="190">
        <v>1.6239174296486401</v>
      </c>
      <c r="H46" s="423">
        <v>0.376610230072014</v>
      </c>
      <c r="I46" s="190">
        <v>1.74737750987935</v>
      </c>
      <c r="J46" s="423">
        <v>0.41926313068704901</v>
      </c>
      <c r="K46" s="190">
        <v>1.5906047291541201</v>
      </c>
      <c r="L46" s="423">
        <v>0.37920585030769599</v>
      </c>
      <c r="M46" s="190">
        <v>1.7147833107814201</v>
      </c>
      <c r="N46" s="431">
        <v>0.411662181211919</v>
      </c>
    </row>
    <row r="47" spans="1:14" ht="13" customHeight="1" x14ac:dyDescent="0.25">
      <c r="A47" s="26" t="s">
        <v>426</v>
      </c>
      <c r="B47" s="184">
        <v>2</v>
      </c>
      <c r="C47" s="190">
        <v>3.1480183326387698</v>
      </c>
      <c r="D47" s="423">
        <v>1.00232643685367</v>
      </c>
      <c r="E47" s="190">
        <v>1.10860462553634</v>
      </c>
      <c r="F47" s="423">
        <v>0.21691098713620099</v>
      </c>
      <c r="G47" s="190">
        <v>3.1682144884265302</v>
      </c>
      <c r="H47" s="423">
        <v>0.97919754183132102</v>
      </c>
      <c r="I47" s="190">
        <v>1.18566498020878</v>
      </c>
      <c r="J47" s="423">
        <v>0.24747172148732</v>
      </c>
      <c r="K47" s="190">
        <v>3.0437880427113599</v>
      </c>
      <c r="L47" s="423">
        <v>0.95484848048186</v>
      </c>
      <c r="M47" s="190">
        <v>1.2480586817553101</v>
      </c>
      <c r="N47" s="431">
        <v>0.249066831928901</v>
      </c>
    </row>
    <row r="48" spans="1:14" ht="13" customHeight="1" x14ac:dyDescent="0.25">
      <c r="A48" s="26" t="s">
        <v>427</v>
      </c>
      <c r="B48" s="184">
        <v>2</v>
      </c>
      <c r="C48" s="190">
        <v>0.87740967063231901</v>
      </c>
      <c r="D48" s="423">
        <v>0.37034073263564199</v>
      </c>
      <c r="E48" s="190">
        <v>3.2423713604949498</v>
      </c>
      <c r="F48" s="423">
        <v>0.76287012382386798</v>
      </c>
      <c r="G48" s="190">
        <v>1.03620053611612</v>
      </c>
      <c r="H48" s="423">
        <v>0.49222571321632402</v>
      </c>
      <c r="I48" s="190">
        <v>3.2890013272545802</v>
      </c>
      <c r="J48" s="423">
        <v>0.76863599140825001</v>
      </c>
      <c r="K48" s="190">
        <v>1.02101701143486</v>
      </c>
      <c r="L48" s="423">
        <v>0.494263969641215</v>
      </c>
      <c r="M48" s="190">
        <v>3.3603993762056801</v>
      </c>
      <c r="N48" s="431">
        <v>0.77565959521357097</v>
      </c>
    </row>
    <row r="49" spans="1:14" ht="13" customHeight="1" x14ac:dyDescent="0.25">
      <c r="A49" s="26" t="s">
        <v>428</v>
      </c>
      <c r="B49" s="184">
        <v>2</v>
      </c>
      <c r="C49" s="190">
        <v>0.87195788056761103</v>
      </c>
      <c r="D49" s="423">
        <v>0.24669850404289201</v>
      </c>
      <c r="E49" s="190">
        <v>1.39496766284006</v>
      </c>
      <c r="F49" s="423">
        <v>0.31221100010838498</v>
      </c>
      <c r="G49" s="190">
        <v>0.87442739855899398</v>
      </c>
      <c r="H49" s="423">
        <v>0.25078739535961098</v>
      </c>
      <c r="I49" s="190">
        <v>1.4598996675690901</v>
      </c>
      <c r="J49" s="423">
        <v>0.32985376691271201</v>
      </c>
      <c r="K49" s="190">
        <v>0.92681719093136705</v>
      </c>
      <c r="L49" s="423">
        <v>0.282137310971949</v>
      </c>
      <c r="M49" s="190">
        <v>1.3422668390554999</v>
      </c>
      <c r="N49" s="431">
        <v>0.30067849828422999</v>
      </c>
    </row>
    <row r="50" spans="1:14" ht="13" customHeight="1" x14ac:dyDescent="0.25">
      <c r="A50" s="26" t="s">
        <v>429</v>
      </c>
      <c r="B50" s="184">
        <v>2</v>
      </c>
      <c r="C50" s="190">
        <v>1.76812685585567</v>
      </c>
      <c r="D50" s="423">
        <v>0.31244571049280001</v>
      </c>
      <c r="E50" s="190">
        <v>2.1438591801518698</v>
      </c>
      <c r="F50" s="423">
        <v>0.33477193311710701</v>
      </c>
      <c r="G50" s="190">
        <v>1.71193562202632</v>
      </c>
      <c r="H50" s="423">
        <v>0.30788020501371599</v>
      </c>
      <c r="I50" s="190">
        <v>2.1236223380858199</v>
      </c>
      <c r="J50" s="423">
        <v>0.34498912153128197</v>
      </c>
      <c r="K50" s="190">
        <v>1.7831280752468199</v>
      </c>
      <c r="L50" s="423">
        <v>0.32724019422103301</v>
      </c>
      <c r="M50" s="190">
        <v>2.1775794445058501</v>
      </c>
      <c r="N50" s="431">
        <v>0.36381425791164901</v>
      </c>
    </row>
    <row r="51" spans="1:14" ht="13" customHeight="1" x14ac:dyDescent="0.25">
      <c r="A51" s="26" t="s">
        <v>430</v>
      </c>
      <c r="B51" s="184">
        <v>2</v>
      </c>
      <c r="C51" s="190">
        <v>1.23137543719516</v>
      </c>
      <c r="D51" s="423">
        <v>0.27002410261968601</v>
      </c>
      <c r="E51" s="190">
        <v>2.14400719865028</v>
      </c>
      <c r="F51" s="423">
        <v>0.35693239882434302</v>
      </c>
      <c r="G51" s="190">
        <v>1.24796305664184</v>
      </c>
      <c r="H51" s="423">
        <v>0.270967621949531</v>
      </c>
      <c r="I51" s="190">
        <v>2.1347987586747799</v>
      </c>
      <c r="J51" s="423">
        <v>0.36154397461711102</v>
      </c>
      <c r="K51" s="190">
        <v>1.2667738120686001</v>
      </c>
      <c r="L51" s="423">
        <v>0.27685256982186002</v>
      </c>
      <c r="M51" s="190">
        <v>2.1145257234889301</v>
      </c>
      <c r="N51" s="431">
        <v>0.35677990276745303</v>
      </c>
    </row>
    <row r="52" spans="1:14" ht="13" customHeight="1" x14ac:dyDescent="0.25">
      <c r="A52" s="26" t="s">
        <v>431</v>
      </c>
      <c r="B52" s="184">
        <v>2</v>
      </c>
      <c r="C52" s="190">
        <v>1.6276629844161199</v>
      </c>
      <c r="D52" s="423">
        <v>0.28878588954693102</v>
      </c>
      <c r="E52" s="190">
        <v>1.22088138567369</v>
      </c>
      <c r="F52" s="423">
        <v>0.26931066769760098</v>
      </c>
      <c r="G52" s="190">
        <v>1.65363858982069</v>
      </c>
      <c r="H52" s="423">
        <v>0.29445777988215099</v>
      </c>
      <c r="I52" s="190">
        <v>1.24268521257922</v>
      </c>
      <c r="J52" s="423">
        <v>0.28299870105071601</v>
      </c>
      <c r="K52" s="190">
        <v>1.68531307876318</v>
      </c>
      <c r="L52" s="423">
        <v>0.29318724737170498</v>
      </c>
      <c r="M52" s="190">
        <v>1.17280292471951</v>
      </c>
      <c r="N52" s="431">
        <v>0.22218422085263201</v>
      </c>
    </row>
    <row r="53" spans="1:14" ht="13" customHeight="1" x14ac:dyDescent="0.25">
      <c r="A53" s="26" t="s">
        <v>432</v>
      </c>
      <c r="B53" s="184">
        <v>2</v>
      </c>
      <c r="C53" s="190">
        <v>1.7954812647093801</v>
      </c>
      <c r="D53" s="423">
        <v>0.39181126555552598</v>
      </c>
      <c r="E53" s="190">
        <v>1.4988057894833799</v>
      </c>
      <c r="F53" s="423">
        <v>0.31474605170377801</v>
      </c>
      <c r="G53" s="190">
        <v>1.81049162185801</v>
      </c>
      <c r="H53" s="423">
        <v>0.39463940224412702</v>
      </c>
      <c r="I53" s="190">
        <v>1.5120324141014401</v>
      </c>
      <c r="J53" s="423">
        <v>0.32141020656729602</v>
      </c>
      <c r="K53" s="190">
        <v>1.89551753851504</v>
      </c>
      <c r="L53" s="423">
        <v>0.40706195009131502</v>
      </c>
      <c r="M53" s="190">
        <v>1.5252066411546401</v>
      </c>
      <c r="N53" s="431">
        <v>0.32462808277712002</v>
      </c>
    </row>
    <row r="54" spans="1:14" ht="13" customHeight="1" x14ac:dyDescent="0.25">
      <c r="A54" s="26" t="s">
        <v>433</v>
      </c>
      <c r="B54" s="184">
        <v>2</v>
      </c>
      <c r="C54" s="190">
        <v>1.4696123845447699</v>
      </c>
      <c r="D54" s="423">
        <v>0.35703976067436499</v>
      </c>
      <c r="E54" s="190">
        <v>1.42024129146367</v>
      </c>
      <c r="F54" s="423">
        <v>0.34354093022173199</v>
      </c>
      <c r="G54" s="190">
        <v>1.40598579084352</v>
      </c>
      <c r="H54" s="423">
        <v>0.34674309476698101</v>
      </c>
      <c r="I54" s="190">
        <v>1.4697218656787701</v>
      </c>
      <c r="J54" s="423">
        <v>0.36570414361727099</v>
      </c>
      <c r="K54" s="190">
        <v>1.45046323345012</v>
      </c>
      <c r="L54" s="423">
        <v>0.35870750947018598</v>
      </c>
      <c r="M54" s="190">
        <v>1.48112990995859</v>
      </c>
      <c r="N54" s="431">
        <v>0.36615710422432202</v>
      </c>
    </row>
    <row r="55" spans="1:14" ht="13" customHeight="1" x14ac:dyDescent="0.25">
      <c r="A55" s="26" t="s">
        <v>434</v>
      </c>
      <c r="B55" s="184">
        <v>2</v>
      </c>
      <c r="C55" s="190">
        <v>1.5856864969578199</v>
      </c>
      <c r="D55" s="423">
        <v>0.44510140241389701</v>
      </c>
      <c r="E55" s="190">
        <v>1.7529267319325701</v>
      </c>
      <c r="F55" s="423">
        <v>0.406083038776408</v>
      </c>
      <c r="G55" s="190">
        <v>1.60681326400714</v>
      </c>
      <c r="H55" s="423">
        <v>0.44244815097732698</v>
      </c>
      <c r="I55" s="190">
        <v>1.7582578987192401</v>
      </c>
      <c r="J55" s="423">
        <v>0.41589740523329599</v>
      </c>
      <c r="K55" s="190">
        <v>1.83896827396241</v>
      </c>
      <c r="L55" s="423">
        <v>0.49079981301825498</v>
      </c>
      <c r="M55" s="190">
        <v>1.67211723285081</v>
      </c>
      <c r="N55" s="431">
        <v>0.41239322834602998</v>
      </c>
    </row>
    <row r="56" spans="1:14" ht="13" customHeight="1" x14ac:dyDescent="0.25">
      <c r="A56" s="26" t="s">
        <v>435</v>
      </c>
      <c r="B56" s="184">
        <v>2</v>
      </c>
      <c r="C56" s="190">
        <v>1.1469349530375901</v>
      </c>
      <c r="D56" s="423">
        <v>0.191420195511639</v>
      </c>
      <c r="E56" s="190">
        <v>1.6397032014952599</v>
      </c>
      <c r="F56" s="423">
        <v>0.25628892825308802</v>
      </c>
      <c r="G56" s="190">
        <v>1.19334499582973</v>
      </c>
      <c r="H56" s="423">
        <v>0.19774723065727101</v>
      </c>
      <c r="I56" s="190">
        <v>1.6599111253911201</v>
      </c>
      <c r="J56" s="423">
        <v>0.25946519354463798</v>
      </c>
      <c r="K56" s="190">
        <v>1.1521887889661699</v>
      </c>
      <c r="L56" s="423">
        <v>0.19275089413714899</v>
      </c>
      <c r="M56" s="190">
        <v>1.6587841362192901</v>
      </c>
      <c r="N56" s="431">
        <v>0.26493820373048399</v>
      </c>
    </row>
    <row r="57" spans="1:14" ht="13" customHeight="1" x14ac:dyDescent="0.25">
      <c r="A57" s="26" t="s">
        <v>436</v>
      </c>
      <c r="B57" s="184">
        <v>2</v>
      </c>
      <c r="C57" s="190">
        <v>0.91947434904598202</v>
      </c>
      <c r="D57" s="423">
        <v>0.22108273583058399</v>
      </c>
      <c r="E57" s="190">
        <v>2.2205456097431702</v>
      </c>
      <c r="F57" s="423">
        <v>0.40509733766787898</v>
      </c>
      <c r="G57" s="190">
        <v>0.93907330791444699</v>
      </c>
      <c r="H57" s="423">
        <v>0.223361519467733</v>
      </c>
      <c r="I57" s="190">
        <v>2.18604716106673</v>
      </c>
      <c r="J57" s="423">
        <v>0.41092068645950602</v>
      </c>
      <c r="K57" s="190">
        <v>0.91766702843335102</v>
      </c>
      <c r="L57" s="423">
        <v>0.19854284297976901</v>
      </c>
      <c r="M57" s="190">
        <v>2.37573628715145</v>
      </c>
      <c r="N57" s="431">
        <v>0.47239560653766399</v>
      </c>
    </row>
    <row r="58" spans="1:14" ht="13" customHeight="1" x14ac:dyDescent="0.25">
      <c r="A58" s="26" t="s">
        <v>437</v>
      </c>
      <c r="B58" s="184">
        <v>2</v>
      </c>
      <c r="C58" s="190">
        <v>1.3331170533346799</v>
      </c>
      <c r="D58" s="423">
        <v>0.32918506666942898</v>
      </c>
      <c r="E58" s="190">
        <v>1.6085109648923801</v>
      </c>
      <c r="F58" s="423">
        <v>0.28632378482964099</v>
      </c>
      <c r="G58" s="190">
        <v>1.4192514035102</v>
      </c>
      <c r="H58" s="423">
        <v>0.35489708321598601</v>
      </c>
      <c r="I58" s="190">
        <v>1.56395834167729</v>
      </c>
      <c r="J58" s="423">
        <v>0.282174254136697</v>
      </c>
      <c r="K58" s="190">
        <v>1.45494116834974</v>
      </c>
      <c r="L58" s="423">
        <v>0.363842808664252</v>
      </c>
      <c r="M58" s="190">
        <v>1.54759794884617</v>
      </c>
      <c r="N58" s="431">
        <v>0.283126412695692</v>
      </c>
    </row>
    <row r="59" spans="1:14" ht="13" customHeight="1" x14ac:dyDescent="0.25">
      <c r="A59" s="26" t="s">
        <v>438</v>
      </c>
      <c r="B59" s="184">
        <v>2</v>
      </c>
      <c r="C59" s="190">
        <v>1.65593112430762</v>
      </c>
      <c r="D59" s="423">
        <v>0.43316931244147799</v>
      </c>
      <c r="E59" s="190">
        <v>1.28287935049952</v>
      </c>
      <c r="F59" s="423">
        <v>0.32949590522955702</v>
      </c>
      <c r="G59" s="190">
        <v>1.5768589277515701</v>
      </c>
      <c r="H59" s="423">
        <v>0.41969347761067499</v>
      </c>
      <c r="I59" s="190">
        <v>1.3497022564004599</v>
      </c>
      <c r="J59" s="423">
        <v>0.33774837448309097</v>
      </c>
      <c r="K59" s="190">
        <v>1.5943089320741599</v>
      </c>
      <c r="L59" s="423">
        <v>0.44138919486737299</v>
      </c>
      <c r="M59" s="190">
        <v>1.32328239439783</v>
      </c>
      <c r="N59" s="431">
        <v>0.33637068496245098</v>
      </c>
    </row>
    <row r="60" spans="1:14" ht="13" customHeight="1" x14ac:dyDescent="0.25">
      <c r="A60" s="26" t="s">
        <v>439</v>
      </c>
      <c r="B60" s="184">
        <v>2</v>
      </c>
      <c r="C60" s="190">
        <v>0.88609301875837299</v>
      </c>
      <c r="D60" s="423">
        <v>0.23260285415197199</v>
      </c>
      <c r="E60" s="190">
        <v>2.4042925539562101</v>
      </c>
      <c r="F60" s="423">
        <v>0.83790693470927702</v>
      </c>
      <c r="G60" s="190">
        <v>0.93818251426205401</v>
      </c>
      <c r="H60" s="423">
        <v>0.23393207774894101</v>
      </c>
      <c r="I60" s="190">
        <v>2.58034254840357</v>
      </c>
      <c r="J60" s="423">
        <v>0.70932652035746602</v>
      </c>
      <c r="K60" s="190">
        <v>0.97186548381871996</v>
      </c>
      <c r="L60" s="423">
        <v>0.235721605436924</v>
      </c>
      <c r="M60" s="190">
        <v>2.5961654496506199</v>
      </c>
      <c r="N60" s="431">
        <v>0.64333764413528105</v>
      </c>
    </row>
    <row r="61" spans="1:14" ht="13" customHeight="1" x14ac:dyDescent="0.25">
      <c r="A61" s="26" t="s">
        <v>440</v>
      </c>
      <c r="B61" s="184">
        <v>2</v>
      </c>
      <c r="C61" s="190">
        <v>1.96601422596249</v>
      </c>
      <c r="D61" s="423">
        <v>0.378037289111465</v>
      </c>
      <c r="E61" s="190">
        <v>1.40445742600612</v>
      </c>
      <c r="F61" s="423">
        <v>0.17094833707586299</v>
      </c>
      <c r="G61" s="190">
        <v>1.8948756182911</v>
      </c>
      <c r="H61" s="423">
        <v>0.36476481419713602</v>
      </c>
      <c r="I61" s="190">
        <v>1.32917211048642</v>
      </c>
      <c r="J61" s="423">
        <v>0.16614939457331701</v>
      </c>
      <c r="K61" s="190">
        <v>1.91172966959016</v>
      </c>
      <c r="L61" s="423">
        <v>0.361472494010808</v>
      </c>
      <c r="M61" s="190">
        <v>1.3595357750606201</v>
      </c>
      <c r="N61" s="431">
        <v>0.16956009119320201</v>
      </c>
    </row>
    <row r="62" spans="1:14" ht="13" customHeight="1" x14ac:dyDescent="0.25">
      <c r="A62" s="26" t="s">
        <v>441</v>
      </c>
      <c r="B62" s="184">
        <v>2</v>
      </c>
      <c r="C62" s="190">
        <v>1.91666741372796</v>
      </c>
      <c r="D62" s="423">
        <v>0.42990253147114699</v>
      </c>
      <c r="E62" s="190">
        <v>1.90546370138298</v>
      </c>
      <c r="F62" s="423">
        <v>0.26805822464656898</v>
      </c>
      <c r="G62" s="190">
        <v>2.09071322467465</v>
      </c>
      <c r="H62" s="423">
        <v>0.48123520813381598</v>
      </c>
      <c r="I62" s="190">
        <v>1.8921923452943099</v>
      </c>
      <c r="J62" s="423">
        <v>0.26846929909376899</v>
      </c>
      <c r="K62" s="190">
        <v>2.0915283228972998</v>
      </c>
      <c r="L62" s="423">
        <v>0.48124629448010797</v>
      </c>
      <c r="M62" s="190">
        <v>1.8740822065859299</v>
      </c>
      <c r="N62" s="431">
        <v>0.268772422715711</v>
      </c>
    </row>
    <row r="63" spans="1:14" ht="13" customHeight="1" x14ac:dyDescent="0.25">
      <c r="A63" s="211" t="s">
        <v>442</v>
      </c>
      <c r="B63" s="185">
        <v>2</v>
      </c>
      <c r="C63" s="191">
        <v>1.5480384412188499</v>
      </c>
      <c r="D63" s="424">
        <v>7.4006036574357101E-2</v>
      </c>
      <c r="E63" s="191">
        <v>1.7215010494454299</v>
      </c>
      <c r="F63" s="424">
        <v>7.4541062293771901E-2</v>
      </c>
      <c r="G63" s="191">
        <v>1.5747334375567801</v>
      </c>
      <c r="H63" s="424">
        <v>7.4195467246834595E-2</v>
      </c>
      <c r="I63" s="191">
        <v>1.7309040251103101</v>
      </c>
      <c r="J63" s="424">
        <v>7.40804830089586E-2</v>
      </c>
      <c r="K63" s="191">
        <v>1.58372724685519</v>
      </c>
      <c r="L63" s="424">
        <v>7.5347857214983202E-2</v>
      </c>
      <c r="M63" s="191">
        <v>1.7500543336471699</v>
      </c>
      <c r="N63" s="433">
        <v>7.4691211343549599E-2</v>
      </c>
    </row>
    <row r="64" spans="1:14" ht="13" customHeight="1" x14ac:dyDescent="0.25">
      <c r="A64" s="212" t="s">
        <v>443</v>
      </c>
      <c r="B64" s="186">
        <v>2</v>
      </c>
      <c r="C64" s="192">
        <v>1.53210725627579</v>
      </c>
      <c r="D64" s="425">
        <v>0.102046723406669</v>
      </c>
      <c r="E64" s="192">
        <v>1.6251348444450799</v>
      </c>
      <c r="F64" s="425">
        <v>0.103352338846846</v>
      </c>
      <c r="G64" s="192">
        <v>1.5999346096631399</v>
      </c>
      <c r="H64" s="425">
        <v>0.11130230992004</v>
      </c>
      <c r="I64" s="192">
        <v>1.6326904597474701</v>
      </c>
      <c r="J64" s="425">
        <v>0.10532888664393</v>
      </c>
      <c r="K64" s="192">
        <v>1.57904704907908</v>
      </c>
      <c r="L64" s="425">
        <v>0.111628554537408</v>
      </c>
      <c r="M64" s="192">
        <v>1.66002366096843</v>
      </c>
      <c r="N64" s="434">
        <v>0.10676157164290501</v>
      </c>
    </row>
    <row r="65" spans="1:14" ht="13" customHeight="1" x14ac:dyDescent="0.25">
      <c r="A65" s="213" t="s">
        <v>444</v>
      </c>
      <c r="B65" s="187">
        <v>2</v>
      </c>
      <c r="C65" s="193">
        <v>1.71260542785864</v>
      </c>
      <c r="D65" s="426">
        <v>6.6490309798617503E-2</v>
      </c>
      <c r="E65" s="193">
        <v>1.74627836552452</v>
      </c>
      <c r="F65" s="426">
        <v>5.5427619992021102E-2</v>
      </c>
      <c r="G65" s="193">
        <v>1.7254697961621299</v>
      </c>
      <c r="H65" s="426">
        <v>6.7526124782962896E-2</v>
      </c>
      <c r="I65" s="193">
        <v>1.7542949022994201</v>
      </c>
      <c r="J65" s="426">
        <v>5.5615097864334502E-2</v>
      </c>
      <c r="K65" s="193">
        <v>1.7384044374076</v>
      </c>
      <c r="L65" s="426">
        <v>6.9228825721963497E-2</v>
      </c>
      <c r="M65" s="193">
        <v>1.7620137325128</v>
      </c>
      <c r="N65" s="435">
        <v>5.6057321449457798E-2</v>
      </c>
    </row>
    <row r="66" spans="1:14" ht="13" customHeight="1" x14ac:dyDescent="0.25">
      <c r="A66" s="26" t="s">
        <v>445</v>
      </c>
      <c r="B66" s="184">
        <v>2</v>
      </c>
      <c r="C66" s="190">
        <v>0.81736363035177595</v>
      </c>
      <c r="D66" s="423">
        <v>0.35055506200424102</v>
      </c>
      <c r="E66" s="190">
        <v>1.81736860879118</v>
      </c>
      <c r="F66" s="423">
        <v>0.68299961077780602</v>
      </c>
      <c r="G66" s="190">
        <v>0.88582483048592997</v>
      </c>
      <c r="H66" s="423">
        <v>0.38451123287264999</v>
      </c>
      <c r="I66" s="190">
        <v>2.1102381019272198</v>
      </c>
      <c r="J66" s="423">
        <v>0.75048684032614998</v>
      </c>
      <c r="K66" s="190">
        <v>0.89345134513927205</v>
      </c>
      <c r="L66" s="423">
        <v>0.38022460649145101</v>
      </c>
      <c r="M66" s="190">
        <v>2.2003134417722201</v>
      </c>
      <c r="N66" s="431">
        <v>0.72729876402211502</v>
      </c>
    </row>
    <row r="67" spans="1:14" ht="13" customHeight="1" x14ac:dyDescent="0.25">
      <c r="A67" s="26" t="s">
        <v>446</v>
      </c>
      <c r="B67" s="184">
        <v>2</v>
      </c>
      <c r="C67" s="190">
        <v>2.2397010963358102</v>
      </c>
      <c r="D67" s="423">
        <v>0.71945623662097702</v>
      </c>
      <c r="E67" s="190">
        <v>1.11967047209655</v>
      </c>
      <c r="F67" s="423">
        <v>0.35057765573505401</v>
      </c>
      <c r="G67" s="190">
        <v>2.5277868613973999</v>
      </c>
      <c r="H67" s="423">
        <v>0.94473337737011698</v>
      </c>
      <c r="I67" s="190">
        <v>1.0453175418174501</v>
      </c>
      <c r="J67" s="423">
        <v>0.36213655617523699</v>
      </c>
      <c r="K67" s="190">
        <v>2.71733953856261</v>
      </c>
      <c r="L67" s="423">
        <v>1.0800130515139501</v>
      </c>
      <c r="M67" s="190">
        <v>1.01217946042008</v>
      </c>
      <c r="N67" s="431">
        <v>0.37908112438441699</v>
      </c>
    </row>
    <row r="68" spans="1:14" ht="13" customHeight="1" x14ac:dyDescent="0.25">
      <c r="A68" s="26" t="s">
        <v>447</v>
      </c>
      <c r="B68" s="184">
        <v>2</v>
      </c>
      <c r="C68" s="190">
        <v>1.4364488459968201</v>
      </c>
      <c r="D68" s="423">
        <v>0.60200335112513703</v>
      </c>
      <c r="E68" s="190">
        <v>1.42314191938235</v>
      </c>
      <c r="F68" s="423">
        <v>0.53407723595499301</v>
      </c>
      <c r="G68" s="190">
        <v>1.5705899422382701</v>
      </c>
      <c r="H68" s="423">
        <v>0.69514841009419603</v>
      </c>
      <c r="I68" s="190">
        <v>1.3518825333912301</v>
      </c>
      <c r="J68" s="423">
        <v>0.52983170043791505</v>
      </c>
      <c r="K68" s="190">
        <v>1.7005658643936099</v>
      </c>
      <c r="L68" s="423">
        <v>0.75124773186872995</v>
      </c>
      <c r="M68" s="190">
        <v>1.3950831183383501</v>
      </c>
      <c r="N68" s="431">
        <v>0.509501508316476</v>
      </c>
    </row>
    <row r="69" spans="1:14" ht="13" customHeight="1" x14ac:dyDescent="0.25">
      <c r="A69" s="27" t="s">
        <v>448</v>
      </c>
      <c r="B69" s="200">
        <v>2</v>
      </c>
      <c r="C69" s="201">
        <v>0.599054082855206</v>
      </c>
      <c r="D69" s="428">
        <v>0.22277122063822899</v>
      </c>
      <c r="E69" s="201">
        <v>1.9297602913587699</v>
      </c>
      <c r="F69" s="428">
        <v>0.53184634244850004</v>
      </c>
      <c r="G69" s="201">
        <v>0.62342330842576799</v>
      </c>
      <c r="H69" s="428">
        <v>0.222082496248415</v>
      </c>
      <c r="I69" s="201">
        <v>1.86776645956347</v>
      </c>
      <c r="J69" s="428">
        <v>0.53575160978992198</v>
      </c>
      <c r="K69" s="201">
        <v>0.66863147151324398</v>
      </c>
      <c r="L69" s="428">
        <v>0.228358349567924</v>
      </c>
      <c r="M69" s="201">
        <v>1.8808737826117199</v>
      </c>
      <c r="N69" s="436">
        <v>0.52700365003872796</v>
      </c>
    </row>
    <row r="70" spans="1:14" ht="13" customHeight="1" x14ac:dyDescent="0.25">
      <c r="A70" s="26"/>
      <c r="B70" s="188"/>
      <c r="C70" s="190" t="s">
        <v>2526</v>
      </c>
      <c r="D70" s="423" t="s">
        <v>2527</v>
      </c>
      <c r="E70" s="190" t="s">
        <v>2528</v>
      </c>
      <c r="F70" s="423" t="s">
        <v>2529</v>
      </c>
      <c r="G70" s="190" t="s">
        <v>2530</v>
      </c>
      <c r="H70" s="423" t="s">
        <v>2531</v>
      </c>
      <c r="I70" s="190" t="s">
        <v>2532</v>
      </c>
      <c r="J70" s="423" t="s">
        <v>2533</v>
      </c>
      <c r="K70" s="190" t="s">
        <v>2534</v>
      </c>
      <c r="L70" s="423" t="s">
        <v>2535</v>
      </c>
      <c r="M70" s="190" t="s">
        <v>2536</v>
      </c>
      <c r="N70" s="431" t="s">
        <v>2537</v>
      </c>
    </row>
    <row r="71" spans="1:14" ht="13" customHeight="1" x14ac:dyDescent="0.25">
      <c r="A71" s="26" t="s">
        <v>392</v>
      </c>
      <c r="B71" s="188">
        <v>1</v>
      </c>
      <c r="C71" s="190">
        <v>1.50041380946966</v>
      </c>
      <c r="D71" s="423">
        <v>0.32392532782306799</v>
      </c>
      <c r="E71" s="190">
        <v>1.6920724011596999</v>
      </c>
      <c r="F71" s="423">
        <v>0.39778932480683998</v>
      </c>
      <c r="G71" s="190">
        <v>1.55171156363153</v>
      </c>
      <c r="H71" s="423">
        <v>0.332494501732153</v>
      </c>
      <c r="I71" s="190">
        <v>1.74004052057369</v>
      </c>
      <c r="J71" s="423">
        <v>0.42893203903561</v>
      </c>
      <c r="K71" s="190">
        <v>1.5771441115426601</v>
      </c>
      <c r="L71" s="423">
        <v>0.34444566887334699</v>
      </c>
      <c r="M71" s="190">
        <v>1.7165991884591201</v>
      </c>
      <c r="N71" s="431">
        <v>0.43350598976830002</v>
      </c>
    </row>
    <row r="72" spans="1:14" ht="13" customHeight="1" x14ac:dyDescent="0.25">
      <c r="A72" s="26" t="s">
        <v>396</v>
      </c>
      <c r="B72" s="188">
        <v>1</v>
      </c>
      <c r="C72" s="190">
        <v>1.3815520459444499</v>
      </c>
      <c r="D72" s="423">
        <v>0.19293353001736799</v>
      </c>
      <c r="E72" s="190">
        <v>1.7738432729646501</v>
      </c>
      <c r="F72" s="423">
        <v>0.23574978067174501</v>
      </c>
      <c r="G72" s="190">
        <v>1.50960940281775</v>
      </c>
      <c r="H72" s="423">
        <v>0.21960082052386201</v>
      </c>
      <c r="I72" s="190">
        <v>1.71575264868461</v>
      </c>
      <c r="J72" s="423">
        <v>0.23288137276499199</v>
      </c>
      <c r="K72" s="190">
        <v>1.52326304326982</v>
      </c>
      <c r="L72" s="423">
        <v>0.22743383896341399</v>
      </c>
      <c r="M72" s="190">
        <v>1.8138415625597799</v>
      </c>
      <c r="N72" s="431">
        <v>0.25085331108949499</v>
      </c>
    </row>
    <row r="73" spans="1:14" ht="13" customHeight="1" x14ac:dyDescent="0.25">
      <c r="A73" s="210" t="s">
        <v>398</v>
      </c>
      <c r="B73" s="188">
        <v>1</v>
      </c>
      <c r="C73" s="190">
        <v>1.39605118047717</v>
      </c>
      <c r="D73" s="423">
        <v>0.26573848330884198</v>
      </c>
      <c r="E73" s="190">
        <v>1.70885835563959</v>
      </c>
      <c r="F73" s="423">
        <v>0.30999410305783198</v>
      </c>
      <c r="G73" s="190">
        <v>1.4746036013608199</v>
      </c>
      <c r="H73" s="423">
        <v>0.29968552159835798</v>
      </c>
      <c r="I73" s="190">
        <v>1.7454054709183799</v>
      </c>
      <c r="J73" s="423">
        <v>0.31173719148520901</v>
      </c>
      <c r="K73" s="190">
        <v>1.4731031013678999</v>
      </c>
      <c r="L73" s="423">
        <v>0.30035667995072202</v>
      </c>
      <c r="M73" s="190">
        <v>1.8945053162984899</v>
      </c>
      <c r="N73" s="431">
        <v>0.35446820095437898</v>
      </c>
    </row>
    <row r="74" spans="1:14" ht="13" customHeight="1" x14ac:dyDescent="0.25">
      <c r="A74" s="26" t="s">
        <v>399</v>
      </c>
      <c r="B74" s="188">
        <v>1</v>
      </c>
      <c r="C74" s="190">
        <v>2.98626485384426</v>
      </c>
      <c r="D74" s="423">
        <v>0.95085618648609804</v>
      </c>
      <c r="E74" s="190">
        <v>1.55446151419479</v>
      </c>
      <c r="F74" s="423">
        <v>0.35768214733578901</v>
      </c>
      <c r="G74" s="190">
        <v>2.9760031031357199</v>
      </c>
      <c r="H74" s="423">
        <v>0.95219656026205002</v>
      </c>
      <c r="I74" s="190">
        <v>1.54734442069061</v>
      </c>
      <c r="J74" s="423">
        <v>0.362574224951629</v>
      </c>
      <c r="K74" s="190">
        <v>3.1477695143111202</v>
      </c>
      <c r="L74" s="423">
        <v>1.0122332005525501</v>
      </c>
      <c r="M74" s="190">
        <v>1.52635950066624</v>
      </c>
      <c r="N74" s="431">
        <v>0.35911576047906402</v>
      </c>
    </row>
    <row r="75" spans="1:14" ht="13" customHeight="1" x14ac:dyDescent="0.25">
      <c r="A75" s="26" t="s">
        <v>410</v>
      </c>
      <c r="B75" s="188">
        <v>1</v>
      </c>
      <c r="C75" s="190">
        <v>1.3889909657860799</v>
      </c>
      <c r="D75" s="423">
        <v>0.51719449980752896</v>
      </c>
      <c r="E75" s="190">
        <v>1.8346768756862299</v>
      </c>
      <c r="F75" s="423">
        <v>0.41251572599861802</v>
      </c>
      <c r="G75" s="190">
        <v>1.38518525159503</v>
      </c>
      <c r="H75" s="423">
        <v>0.52200532963326396</v>
      </c>
      <c r="I75" s="190">
        <v>1.8337277057629799</v>
      </c>
      <c r="J75" s="423">
        <v>0.42036044307269599</v>
      </c>
      <c r="K75" s="190">
        <v>1.28970708455121</v>
      </c>
      <c r="L75" s="423">
        <v>0.50647695985436902</v>
      </c>
      <c r="M75" s="190">
        <v>2.0991510064524501</v>
      </c>
      <c r="N75" s="431">
        <v>0.52211065977934501</v>
      </c>
    </row>
    <row r="76" spans="1:14" ht="13" customHeight="1" x14ac:dyDescent="0.25">
      <c r="A76" s="26" t="s">
        <v>415</v>
      </c>
      <c r="B76" s="188">
        <v>1</v>
      </c>
      <c r="C76" s="190">
        <v>1.43291361678894</v>
      </c>
      <c r="D76" s="423">
        <v>0.31825032305058898</v>
      </c>
      <c r="E76" s="190">
        <v>2.26404148168705</v>
      </c>
      <c r="F76" s="423">
        <v>0.42339925109818399</v>
      </c>
      <c r="G76" s="190">
        <v>1.37525990433668</v>
      </c>
      <c r="H76" s="423">
        <v>0.317678634814757</v>
      </c>
      <c r="I76" s="190">
        <v>2.1915921531909301</v>
      </c>
      <c r="J76" s="423">
        <v>0.41859717455252499</v>
      </c>
      <c r="K76" s="190">
        <v>1.38516825734191</v>
      </c>
      <c r="L76" s="423">
        <v>0.31623996466878901</v>
      </c>
      <c r="M76" s="190">
        <v>2.2441036279378901</v>
      </c>
      <c r="N76" s="431">
        <v>0.430532544214903</v>
      </c>
    </row>
    <row r="77" spans="1:14" ht="13" customHeight="1" x14ac:dyDescent="0.25">
      <c r="A77" s="26" t="s">
        <v>417</v>
      </c>
      <c r="B77" s="188">
        <v>1</v>
      </c>
      <c r="C77" s="190">
        <v>1.52922528783158</v>
      </c>
      <c r="D77" s="423">
        <v>0.473867394880228</v>
      </c>
      <c r="E77" s="190">
        <v>2.5407741094784302</v>
      </c>
      <c r="F77" s="423">
        <v>0.66206513671301204</v>
      </c>
      <c r="G77" s="190">
        <v>1.52249631606006</v>
      </c>
      <c r="H77" s="423">
        <v>0.47157705327942301</v>
      </c>
      <c r="I77" s="190">
        <v>2.5767329158674301</v>
      </c>
      <c r="J77" s="423">
        <v>0.66533607042953802</v>
      </c>
      <c r="K77" s="190">
        <v>1.4826318590137499</v>
      </c>
      <c r="L77" s="423">
        <v>0.45331326532801802</v>
      </c>
      <c r="M77" s="190">
        <v>2.5190880379405698</v>
      </c>
      <c r="N77" s="431">
        <v>0.66776126904336297</v>
      </c>
    </row>
    <row r="78" spans="1:14" ht="13" customHeight="1" x14ac:dyDescent="0.25">
      <c r="A78" s="26" t="s">
        <v>423</v>
      </c>
      <c r="B78" s="188">
        <v>1</v>
      </c>
      <c r="C78" s="190">
        <v>3.2303452552407599</v>
      </c>
      <c r="D78" s="423">
        <v>1.69283150761281</v>
      </c>
      <c r="E78" s="190">
        <v>1.53546110323815</v>
      </c>
      <c r="F78" s="423">
        <v>0.31864558525789299</v>
      </c>
      <c r="G78" s="190">
        <v>3.2784944362559898</v>
      </c>
      <c r="H78" s="423">
        <v>1.7872443032633201</v>
      </c>
      <c r="I78" s="190">
        <v>1.37257404883061</v>
      </c>
      <c r="J78" s="423">
        <v>0.29135421876673601</v>
      </c>
      <c r="K78" s="190">
        <v>3.5995091203975198</v>
      </c>
      <c r="L78" s="423">
        <v>1.9120008161792901</v>
      </c>
      <c r="M78" s="190">
        <v>1.4425903237484601</v>
      </c>
      <c r="N78" s="431">
        <v>0.325385265717276</v>
      </c>
    </row>
    <row r="79" spans="1:14" ht="13" customHeight="1" x14ac:dyDescent="0.25">
      <c r="A79" s="26" t="s">
        <v>428</v>
      </c>
      <c r="B79" s="188">
        <v>1</v>
      </c>
      <c r="C79" s="190">
        <v>2.02854954899114</v>
      </c>
      <c r="D79" s="423">
        <v>0.58440323107804304</v>
      </c>
      <c r="E79" s="190">
        <v>1.6028347931849001</v>
      </c>
      <c r="F79" s="423">
        <v>0.409940577914226</v>
      </c>
      <c r="G79" s="190">
        <v>1.9907739253521799</v>
      </c>
      <c r="H79" s="423">
        <v>0.578135688467733</v>
      </c>
      <c r="I79" s="190">
        <v>1.68432150941659</v>
      </c>
      <c r="J79" s="423">
        <v>0.41269124067872698</v>
      </c>
      <c r="K79" s="190">
        <v>2.09751036109741</v>
      </c>
      <c r="L79" s="423">
        <v>0.62637434650731005</v>
      </c>
      <c r="M79" s="190">
        <v>1.61220838560949</v>
      </c>
      <c r="N79" s="431">
        <v>0.40071539273708601</v>
      </c>
    </row>
    <row r="80" spans="1:14" ht="13" customHeight="1" x14ac:dyDescent="0.25">
      <c r="A80" s="26" t="s">
        <v>433</v>
      </c>
      <c r="B80" s="188">
        <v>1</v>
      </c>
      <c r="C80" s="190">
        <v>1.8987838010937199</v>
      </c>
      <c r="D80" s="423">
        <v>0.41211022327947999</v>
      </c>
      <c r="E80" s="190">
        <v>1.4204204387625301</v>
      </c>
      <c r="F80" s="423">
        <v>0.30897659608202299</v>
      </c>
      <c r="G80" s="190">
        <v>1.9348706297473699</v>
      </c>
      <c r="H80" s="423">
        <v>0.42093197199237398</v>
      </c>
      <c r="I80" s="190">
        <v>1.4209235407757801</v>
      </c>
      <c r="J80" s="423">
        <v>0.31777376231399701</v>
      </c>
      <c r="K80" s="190">
        <v>1.9103612439765301</v>
      </c>
      <c r="L80" s="423">
        <v>0.42150967310799398</v>
      </c>
      <c r="M80" s="190">
        <v>1.4777081180984799</v>
      </c>
      <c r="N80" s="431">
        <v>0.34115831962464299</v>
      </c>
    </row>
    <row r="81" spans="1:14" ht="13" customHeight="1" x14ac:dyDescent="0.25">
      <c r="A81" s="26" t="s">
        <v>435</v>
      </c>
      <c r="B81" s="188">
        <v>1</v>
      </c>
      <c r="C81" s="190">
        <v>2.1123647134137302</v>
      </c>
      <c r="D81" s="423">
        <v>0.494966979301739</v>
      </c>
      <c r="E81" s="190">
        <v>1.70554443427019</v>
      </c>
      <c r="F81" s="423">
        <v>0.318517416321555</v>
      </c>
      <c r="G81" s="190">
        <v>2.1520576855267999</v>
      </c>
      <c r="H81" s="423">
        <v>0.49878113053371798</v>
      </c>
      <c r="I81" s="190">
        <v>1.70572992344789</v>
      </c>
      <c r="J81" s="423">
        <v>0.32305358197857298</v>
      </c>
      <c r="K81" s="190">
        <v>2.1619841960633699</v>
      </c>
      <c r="L81" s="423">
        <v>0.492154687548152</v>
      </c>
      <c r="M81" s="190">
        <v>1.7082555669627999</v>
      </c>
      <c r="N81" s="431">
        <v>0.323834952034251</v>
      </c>
    </row>
    <row r="82" spans="1:14" ht="13" customHeight="1" x14ac:dyDescent="0.25">
      <c r="A82" s="26" t="s">
        <v>437</v>
      </c>
      <c r="B82" s="188">
        <v>1</v>
      </c>
      <c r="C82" s="190">
        <v>1.0929369400294899</v>
      </c>
      <c r="D82" s="423">
        <v>0.41603867731187599</v>
      </c>
      <c r="E82" s="190">
        <v>2.8966948567078199</v>
      </c>
      <c r="F82" s="423">
        <v>0.57547118455229795</v>
      </c>
      <c r="G82" s="190">
        <v>1.06340853540859</v>
      </c>
      <c r="H82" s="423">
        <v>0.402681483018893</v>
      </c>
      <c r="I82" s="190">
        <v>2.8940720570820599</v>
      </c>
      <c r="J82" s="423">
        <v>0.57751630944166898</v>
      </c>
      <c r="K82" s="190">
        <v>1.1894841318482401</v>
      </c>
      <c r="L82" s="423">
        <v>0.46363649634578402</v>
      </c>
      <c r="M82" s="190">
        <v>2.9167541587841201</v>
      </c>
      <c r="N82" s="431">
        <v>0.59645728177453805</v>
      </c>
    </row>
    <row r="83" spans="1:14" ht="13" customHeight="1" x14ac:dyDescent="0.25">
      <c r="A83" s="26" t="s">
        <v>438</v>
      </c>
      <c r="B83" s="188">
        <v>1</v>
      </c>
      <c r="C83" s="190">
        <v>1.80610327727458</v>
      </c>
      <c r="D83" s="423">
        <v>0.47086675120979099</v>
      </c>
      <c r="E83" s="190">
        <v>2.21077070888076</v>
      </c>
      <c r="F83" s="423">
        <v>0.41500483760213303</v>
      </c>
      <c r="G83" s="190">
        <v>1.9309672547230099</v>
      </c>
      <c r="H83" s="423">
        <v>0.51673784774010501</v>
      </c>
      <c r="I83" s="190">
        <v>2.1276561371464102</v>
      </c>
      <c r="J83" s="423">
        <v>0.40216993978600601</v>
      </c>
      <c r="K83" s="190">
        <v>2.0297027693292802</v>
      </c>
      <c r="L83" s="423">
        <v>0.53357647741903702</v>
      </c>
      <c r="M83" s="190">
        <v>2.2499832193319098</v>
      </c>
      <c r="N83" s="431">
        <v>0.44061320520888497</v>
      </c>
    </row>
    <row r="84" spans="1:14" ht="13" customHeight="1" x14ac:dyDescent="0.25">
      <c r="A84" s="62" t="s">
        <v>449</v>
      </c>
      <c r="B84" s="189">
        <v>1</v>
      </c>
      <c r="C84" s="194">
        <v>1.86570367630903</v>
      </c>
      <c r="D84" s="427">
        <v>0.19819390501543699</v>
      </c>
      <c r="E84" s="194">
        <v>1.91929966585127</v>
      </c>
      <c r="F84" s="427">
        <v>0.120744780401107</v>
      </c>
      <c r="G84" s="194">
        <v>1.88923650071589</v>
      </c>
      <c r="H84" s="427">
        <v>0.20488596752044</v>
      </c>
      <c r="I84" s="194">
        <v>1.9008722984558</v>
      </c>
      <c r="J84" s="427">
        <v>0.121337624399247</v>
      </c>
      <c r="K84" s="194">
        <v>1.9495196410619</v>
      </c>
      <c r="L84" s="427">
        <v>0.21609935033326499</v>
      </c>
      <c r="M84" s="194">
        <v>1.9438868913792799</v>
      </c>
      <c r="N84" s="432">
        <v>0.12696482560001801</v>
      </c>
    </row>
    <row r="85" spans="1:14" ht="13" customHeight="1" x14ac:dyDescent="0.25">
      <c r="A85" s="26" t="s">
        <v>121</v>
      </c>
      <c r="B85" s="188">
        <v>1</v>
      </c>
      <c r="C85" s="190">
        <v>1.4096167312980801</v>
      </c>
      <c r="D85" s="423">
        <v>0.288182701063461</v>
      </c>
      <c r="E85" s="190">
        <v>1.9305620384264099</v>
      </c>
      <c r="F85" s="423">
        <v>0.43837781843142298</v>
      </c>
      <c r="G85" s="190">
        <v>1.5574874629784601</v>
      </c>
      <c r="H85" s="423">
        <v>0.315321574568309</v>
      </c>
      <c r="I85" s="190">
        <v>1.76005506796168</v>
      </c>
      <c r="J85" s="423">
        <v>0.39922691149599299</v>
      </c>
      <c r="K85" s="190">
        <v>1.6582721035138399</v>
      </c>
      <c r="L85" s="423">
        <v>0.35418323986076899</v>
      </c>
      <c r="M85" s="190">
        <v>1.76825487547391</v>
      </c>
      <c r="N85" s="431">
        <v>0.405720519902037</v>
      </c>
    </row>
    <row r="86" spans="1:14" ht="13" customHeight="1" x14ac:dyDescent="0.25">
      <c r="A86" s="26" t="s">
        <v>446</v>
      </c>
      <c r="B86" s="188">
        <v>1</v>
      </c>
      <c r="C86" s="190">
        <v>2.6234941266608298</v>
      </c>
      <c r="D86" s="423">
        <v>1.09809433844686</v>
      </c>
      <c r="E86" s="190">
        <v>1.1730860753096499</v>
      </c>
      <c r="F86" s="423">
        <v>0.51505879449983905</v>
      </c>
      <c r="G86" s="190">
        <v>2.6171556011272199</v>
      </c>
      <c r="H86" s="423">
        <v>1.08426278284751</v>
      </c>
      <c r="I86" s="190">
        <v>1.20335481535471</v>
      </c>
      <c r="J86" s="423">
        <v>0.53033998975827601</v>
      </c>
      <c r="K86" s="190">
        <v>2.5840641910039501</v>
      </c>
      <c r="L86" s="423">
        <v>1.0915730159062</v>
      </c>
      <c r="M86" s="190">
        <v>1.2636254103664799</v>
      </c>
      <c r="N86" s="431">
        <v>0.58815995655710496</v>
      </c>
    </row>
    <row r="87" spans="1:14" ht="13" customHeight="1" x14ac:dyDescent="0.25">
      <c r="A87" s="27" t="s">
        <v>447</v>
      </c>
      <c r="B87" s="203">
        <v>1</v>
      </c>
      <c r="C87" s="201">
        <v>1.1102267815431199</v>
      </c>
      <c r="D87" s="428">
        <v>0.380986782759762</v>
      </c>
      <c r="E87" s="201">
        <v>2.0291257062591899</v>
      </c>
      <c r="F87" s="428">
        <v>0.65518973937360203</v>
      </c>
      <c r="G87" s="201">
        <v>1.15142635526041</v>
      </c>
      <c r="H87" s="428">
        <v>0.41279661683591501</v>
      </c>
      <c r="I87" s="201">
        <v>2.0021964226548601</v>
      </c>
      <c r="J87" s="428">
        <v>0.66923861358015102</v>
      </c>
      <c r="K87" s="201">
        <v>1.1577290839513099</v>
      </c>
      <c r="L87" s="428">
        <v>0.44779516628663002</v>
      </c>
      <c r="M87" s="201">
        <v>1.7169994752923901</v>
      </c>
      <c r="N87" s="436">
        <v>0.62542188504584895</v>
      </c>
    </row>
    <row r="88" spans="1:14" ht="13" customHeight="1" x14ac:dyDescent="0.25">
      <c r="A88" s="26"/>
      <c r="B88" s="96"/>
      <c r="C88" s="190" t="s">
        <v>2526</v>
      </c>
      <c r="D88" s="423" t="s">
        <v>2527</v>
      </c>
      <c r="E88" s="190" t="s">
        <v>2528</v>
      </c>
      <c r="F88" s="423" t="s">
        <v>2529</v>
      </c>
      <c r="G88" s="190" t="s">
        <v>2530</v>
      </c>
      <c r="H88" s="423" t="s">
        <v>2531</v>
      </c>
      <c r="I88" s="190" t="s">
        <v>2532</v>
      </c>
      <c r="J88" s="423" t="s">
        <v>2533</v>
      </c>
      <c r="K88" s="190" t="s">
        <v>2534</v>
      </c>
      <c r="L88" s="423" t="s">
        <v>2535</v>
      </c>
      <c r="M88" s="190" t="s">
        <v>2536</v>
      </c>
      <c r="N88" s="431" t="s">
        <v>2537</v>
      </c>
    </row>
    <row r="89" spans="1:14" ht="13" customHeight="1" x14ac:dyDescent="0.25">
      <c r="A89" s="26" t="s">
        <v>404</v>
      </c>
      <c r="B89" s="96">
        <v>3</v>
      </c>
      <c r="C89" s="190">
        <v>1.6681079691143701</v>
      </c>
      <c r="D89" s="423">
        <v>0.367443859012549</v>
      </c>
      <c r="E89" s="190">
        <v>2.0113777844713501</v>
      </c>
      <c r="F89" s="423">
        <v>0.33428776839197699</v>
      </c>
      <c r="G89" s="190">
        <v>1.64624733225419</v>
      </c>
      <c r="H89" s="423">
        <v>0.380771388034156</v>
      </c>
      <c r="I89" s="190">
        <v>2.1947449740431999</v>
      </c>
      <c r="J89" s="423">
        <v>0.38240635625010899</v>
      </c>
      <c r="K89" s="190">
        <v>1.7056591543484401</v>
      </c>
      <c r="L89" s="423">
        <v>0.390889933157272</v>
      </c>
      <c r="M89" s="190">
        <v>2.2490829998966801</v>
      </c>
      <c r="N89" s="431">
        <v>0.39284775480037198</v>
      </c>
    </row>
    <row r="90" spans="1:14" ht="13" customHeight="1" x14ac:dyDescent="0.25">
      <c r="A90" s="26" t="s">
        <v>407</v>
      </c>
      <c r="B90" s="96">
        <v>3</v>
      </c>
      <c r="C90" s="190">
        <v>1.1578853688848401</v>
      </c>
      <c r="D90" s="423">
        <v>0.28112184828362502</v>
      </c>
      <c r="E90" s="190">
        <v>1.27196036323924</v>
      </c>
      <c r="F90" s="423">
        <v>0.26255220210461</v>
      </c>
      <c r="G90" s="190">
        <v>1.0862891969753801</v>
      </c>
      <c r="H90" s="423">
        <v>0.29512313576195398</v>
      </c>
      <c r="I90" s="190">
        <v>1.3606752998682801</v>
      </c>
      <c r="J90" s="423">
        <v>0.31223144558363503</v>
      </c>
      <c r="K90" s="190">
        <v>1.1536121402945501</v>
      </c>
      <c r="L90" s="423">
        <v>0.32609006134187002</v>
      </c>
      <c r="M90" s="190">
        <v>1.39929919042372</v>
      </c>
      <c r="N90" s="431">
        <v>0.32964775022614201</v>
      </c>
    </row>
    <row r="91" spans="1:14" ht="13" customHeight="1" x14ac:dyDescent="0.25">
      <c r="A91" s="26" t="s">
        <v>124</v>
      </c>
      <c r="B91" s="96">
        <v>3</v>
      </c>
      <c r="C91" s="190">
        <v>1.19860693747987</v>
      </c>
      <c r="D91" s="423">
        <v>0.197592623582201</v>
      </c>
      <c r="E91" s="190">
        <v>1.41818396565136</v>
      </c>
      <c r="F91" s="423">
        <v>0.28905756018276502</v>
      </c>
      <c r="G91" s="190">
        <v>1.1063824154784601</v>
      </c>
      <c r="H91" s="423">
        <v>0.19268302429432799</v>
      </c>
      <c r="I91" s="190">
        <v>1.5098276795655701</v>
      </c>
      <c r="J91" s="423">
        <v>0.30755273903577002</v>
      </c>
      <c r="K91" s="190">
        <v>1.1024104727208499</v>
      </c>
      <c r="L91" s="423">
        <v>0.196142436124357</v>
      </c>
      <c r="M91" s="190">
        <v>1.5658147421650701</v>
      </c>
      <c r="N91" s="431">
        <v>0.32384561814657298</v>
      </c>
    </row>
    <row r="92" spans="1:14" ht="13" customHeight="1" x14ac:dyDescent="0.25">
      <c r="A92" s="26" t="s">
        <v>426</v>
      </c>
      <c r="B92" s="96">
        <v>3</v>
      </c>
      <c r="C92" s="190">
        <v>1.93824379288343</v>
      </c>
      <c r="D92" s="423">
        <v>0.37863707617343301</v>
      </c>
      <c r="E92" s="190">
        <v>1.0643158497243901</v>
      </c>
      <c r="F92" s="423">
        <v>0.19884980143198899</v>
      </c>
      <c r="G92" s="190">
        <v>1.7071209362111199</v>
      </c>
      <c r="H92" s="423">
        <v>0.33161065051836303</v>
      </c>
      <c r="I92" s="190">
        <v>1.14858621440728</v>
      </c>
      <c r="J92" s="423">
        <v>0.22488688678441601</v>
      </c>
      <c r="K92" s="190">
        <v>1.7121287164327199</v>
      </c>
      <c r="L92" s="423">
        <v>0.34257566677120799</v>
      </c>
      <c r="M92" s="190">
        <v>1.16259680742719</v>
      </c>
      <c r="N92" s="431">
        <v>0.22106065607862499</v>
      </c>
    </row>
    <row r="93" spans="1:14" ht="13" customHeight="1" x14ac:dyDescent="0.25">
      <c r="A93" s="26" t="s">
        <v>428</v>
      </c>
      <c r="B93" s="96">
        <v>3</v>
      </c>
      <c r="C93" s="190">
        <v>1.55270984987922</v>
      </c>
      <c r="D93" s="423">
        <v>0.42579272670463902</v>
      </c>
      <c r="E93" s="190">
        <v>1.7317299676165701</v>
      </c>
      <c r="F93" s="423">
        <v>0.37817794711950298</v>
      </c>
      <c r="G93" s="190">
        <v>1.65831395169014</v>
      </c>
      <c r="H93" s="423">
        <v>0.46147616900449701</v>
      </c>
      <c r="I93" s="190">
        <v>1.8696471091543401</v>
      </c>
      <c r="J93" s="423">
        <v>0.43063941537173001</v>
      </c>
      <c r="K93" s="190">
        <v>1.7272725358499299</v>
      </c>
      <c r="L93" s="423">
        <v>0.51576450631142201</v>
      </c>
      <c r="M93" s="190">
        <v>1.8163966243846199</v>
      </c>
      <c r="N93" s="431">
        <v>0.41670286842737603</v>
      </c>
    </row>
    <row r="94" spans="1:14" ht="13" customHeight="1" x14ac:dyDescent="0.25">
      <c r="A94" s="26" t="s">
        <v>433</v>
      </c>
      <c r="B94" s="96">
        <v>3</v>
      </c>
      <c r="C94" s="190">
        <v>1.2072196821399801</v>
      </c>
      <c r="D94" s="423">
        <v>0.27861814009906599</v>
      </c>
      <c r="E94" s="190">
        <v>1.6755130953783901</v>
      </c>
      <c r="F94" s="423">
        <v>0.40384427188106498</v>
      </c>
      <c r="G94" s="190">
        <v>1.2612149795309699</v>
      </c>
      <c r="H94" s="423">
        <v>0.29473647710829998</v>
      </c>
      <c r="I94" s="190">
        <v>1.59571155184477</v>
      </c>
      <c r="J94" s="423">
        <v>0.38365155534333101</v>
      </c>
      <c r="K94" s="190">
        <v>1.2681225662551801</v>
      </c>
      <c r="L94" s="423">
        <v>0.30350004541236902</v>
      </c>
      <c r="M94" s="190">
        <v>1.6570435956427101</v>
      </c>
      <c r="N94" s="431">
        <v>0.412668345338633</v>
      </c>
    </row>
    <row r="95" spans="1:14" ht="13" customHeight="1" x14ac:dyDescent="0.25">
      <c r="A95" s="26" t="s">
        <v>437</v>
      </c>
      <c r="B95" s="96">
        <v>3</v>
      </c>
      <c r="C95" s="190">
        <v>1.1649532474480599</v>
      </c>
      <c r="D95" s="423">
        <v>0.22638641903474599</v>
      </c>
      <c r="E95" s="190">
        <v>1.9436652643538701</v>
      </c>
      <c r="F95" s="423">
        <v>0.27071889331622501</v>
      </c>
      <c r="G95" s="190">
        <v>1.14707027193153</v>
      </c>
      <c r="H95" s="423">
        <v>0.22755365227146199</v>
      </c>
      <c r="I95" s="190">
        <v>1.98653038697639</v>
      </c>
      <c r="J95" s="423">
        <v>0.28064435642310798</v>
      </c>
      <c r="K95" s="190">
        <v>1.2324067471333799</v>
      </c>
      <c r="L95" s="423">
        <v>0.25496347016092002</v>
      </c>
      <c r="M95" s="190">
        <v>1.98531217396266</v>
      </c>
      <c r="N95" s="431">
        <v>0.29015355711607399</v>
      </c>
    </row>
    <row r="96" spans="1:14" ht="13" customHeight="1" x14ac:dyDescent="0.25">
      <c r="A96" s="26" t="s">
        <v>438</v>
      </c>
      <c r="B96" s="96">
        <v>3</v>
      </c>
      <c r="C96" s="190">
        <v>1.3419320553259699</v>
      </c>
      <c r="D96" s="423">
        <v>0.27942868136878701</v>
      </c>
      <c r="E96" s="190">
        <v>2.8797164019724502</v>
      </c>
      <c r="F96" s="423">
        <v>0.69465534098897996</v>
      </c>
      <c r="G96" s="190">
        <v>1.3687867712864099</v>
      </c>
      <c r="H96" s="423">
        <v>0.29135241535023498</v>
      </c>
      <c r="I96" s="190">
        <v>2.9130281263814002</v>
      </c>
      <c r="J96" s="423">
        <v>0.67906894454779199</v>
      </c>
      <c r="K96" s="190">
        <v>1.3862397726790701</v>
      </c>
      <c r="L96" s="423">
        <v>0.28989272671022898</v>
      </c>
      <c r="M96" s="190">
        <v>2.8509233487406398</v>
      </c>
      <c r="N96" s="431">
        <v>0.66672292449045101</v>
      </c>
    </row>
    <row r="97" spans="1:14" ht="13" customHeight="1" x14ac:dyDescent="0.25">
      <c r="A97" s="63" t="s">
        <v>450</v>
      </c>
      <c r="B97" s="207">
        <v>3</v>
      </c>
      <c r="C97" s="208">
        <v>1.4037073628944701</v>
      </c>
      <c r="D97" s="430">
        <v>0.11072996970794299</v>
      </c>
      <c r="E97" s="208">
        <v>1.7495578365509501</v>
      </c>
      <c r="F97" s="430">
        <v>0.134960700595602</v>
      </c>
      <c r="G97" s="208">
        <v>1.3726782319197699</v>
      </c>
      <c r="H97" s="430">
        <v>0.11289331431472301</v>
      </c>
      <c r="I97" s="208">
        <v>1.8223439177801499</v>
      </c>
      <c r="J97" s="430">
        <v>0.14039122815135799</v>
      </c>
      <c r="K97" s="208">
        <v>1.41098151321426</v>
      </c>
      <c r="L97" s="430">
        <v>0.12003444026052899</v>
      </c>
      <c r="M97" s="208">
        <v>1.8358086853304101</v>
      </c>
      <c r="N97" s="438">
        <v>0.14193890544701801</v>
      </c>
    </row>
    <row r="99" spans="1:14" x14ac:dyDescent="0.25">
      <c r="A99" s="178" t="s">
        <v>455</v>
      </c>
    </row>
    <row r="100" spans="1:14" x14ac:dyDescent="0.25">
      <c r="A100" s="178" t="s">
        <v>717</v>
      </c>
    </row>
    <row r="101" spans="1:14" x14ac:dyDescent="0.25">
      <c r="A101" s="178" t="s">
        <v>457</v>
      </c>
    </row>
    <row r="102" spans="1:14" x14ac:dyDescent="0.25">
      <c r="A102" s="178" t="s">
        <v>620</v>
      </c>
    </row>
    <row r="103" spans="1:14" x14ac:dyDescent="0.25">
      <c r="A103" s="178" t="s">
        <v>459</v>
      </c>
    </row>
    <row r="104" spans="1:14" x14ac:dyDescent="0.25">
      <c r="A104" s="178" t="s">
        <v>460</v>
      </c>
    </row>
    <row r="105" spans="1:14" x14ac:dyDescent="0.25">
      <c r="A105" s="178" t="s">
        <v>461</v>
      </c>
    </row>
    <row r="106" spans="1:14" x14ac:dyDescent="0.25">
      <c r="A106" s="178" t="s">
        <v>462</v>
      </c>
    </row>
    <row r="107" spans="1:14" x14ac:dyDescent="0.25">
      <c r="A107" s="181" t="str">
        <f>HYPERLINK("https://oecdcode.org/disclaimers/cyprus.html", "Information on data for Cyprus: https://oecdcode.org/disclaimers/cyprus.html")</f>
        <v>Information on data for Cyprus: https://oecdcode.org/disclaimers/cyprus.html</v>
      </c>
    </row>
    <row r="108" spans="1:14" x14ac:dyDescent="0.25">
      <c r="A108" s="178" t="s">
        <v>463</v>
      </c>
    </row>
  </sheetData>
  <mergeCells count="11">
    <mergeCell ref="I8:J8"/>
    <mergeCell ref="G9:J9"/>
    <mergeCell ref="K8:L8"/>
    <mergeCell ref="M8:N8"/>
    <mergeCell ref="K9:N9"/>
    <mergeCell ref="B7:B10"/>
    <mergeCell ref="C8:D8"/>
    <mergeCell ref="E8:F8"/>
    <mergeCell ref="C9:F9"/>
    <mergeCell ref="G8:H8"/>
    <mergeCell ref="C7:N7"/>
  </mergeCells>
  <conditionalFormatting sqref="C1:C200">
    <cfRule type="expression" dxfId="132" priority="6">
      <formula>ABS(LN(C1)/(D1/C1))&gt;1.95996398454005</formula>
    </cfRule>
  </conditionalFormatting>
  <conditionalFormatting sqref="E1:E200">
    <cfRule type="expression" dxfId="131" priority="5">
      <formula>ABS(LN(E1)/(F1/E1))&gt;1.95996398454005</formula>
    </cfRule>
  </conditionalFormatting>
  <conditionalFormatting sqref="G1:G200">
    <cfRule type="expression" dxfId="130" priority="4">
      <formula>ABS(LN(G1)/(H1/G1))&gt;1.95996398454005</formula>
    </cfRule>
  </conditionalFormatting>
  <conditionalFormatting sqref="I1:I200">
    <cfRule type="expression" dxfId="129" priority="3">
      <formula>ABS(LN(I1)/(J1/I1))&gt;1.95996398454005</formula>
    </cfRule>
  </conditionalFormatting>
  <conditionalFormatting sqref="K1:K200">
    <cfRule type="expression" dxfId="128" priority="2">
      <formula>ABS(LN(K1)/(L1/K1))&gt;1.95996398454005</formula>
    </cfRule>
  </conditionalFormatting>
  <conditionalFormatting sqref="M1:M200">
    <cfRule type="expression" dxfId="127" priority="1">
      <formula>ABS(LN(M1)/(N1/M1))&gt;1.95996398454005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N108"/>
  <sheetViews>
    <sheetView showGridLines="0" zoomScale="80" workbookViewId="0"/>
  </sheetViews>
  <sheetFormatPr defaultColWidth="10.90625" defaultRowHeight="12.5" x14ac:dyDescent="0.25"/>
  <cols>
    <col min="1" max="1" width="30.7265625" customWidth="1"/>
    <col min="2" max="2" width="8.7265625" customWidth="1"/>
  </cols>
  <sheetData>
    <row r="1" spans="1:14" x14ac:dyDescent="0.25">
      <c r="A1" s="41" t="s">
        <v>354</v>
      </c>
    </row>
    <row r="2" spans="1:14" ht="13" x14ac:dyDescent="0.3">
      <c r="A2" s="42" t="s">
        <v>355</v>
      </c>
    </row>
    <row r="3" spans="1:14" ht="13" x14ac:dyDescent="0.3">
      <c r="A3" s="43" t="s">
        <v>538</v>
      </c>
    </row>
    <row r="4" spans="1:14" x14ac:dyDescent="0.25">
      <c r="A4" s="160" t="str">
        <f>HYPERLINK("#'TOC'!A1", "Back to TOC")</f>
        <v>Back to TOC</v>
      </c>
    </row>
    <row r="7" spans="1:14" ht="45" customHeight="1" x14ac:dyDescent="0.25">
      <c r="B7" s="658" t="s">
        <v>388</v>
      </c>
      <c r="C7" s="662" t="s">
        <v>718</v>
      </c>
      <c r="D7" s="662"/>
      <c r="E7" s="662"/>
      <c r="F7" s="662"/>
      <c r="G7" s="662" t="s">
        <v>718</v>
      </c>
      <c r="H7" s="662"/>
      <c r="I7" s="662"/>
      <c r="J7" s="662"/>
      <c r="K7" s="662" t="s">
        <v>718</v>
      </c>
      <c r="L7" s="662"/>
      <c r="M7" s="662"/>
      <c r="N7" s="663"/>
    </row>
    <row r="8" spans="1:14" ht="75" customHeight="1" x14ac:dyDescent="0.25">
      <c r="B8" s="659"/>
      <c r="C8" s="647" t="s">
        <v>708</v>
      </c>
      <c r="D8" s="647"/>
      <c r="E8" s="647" t="s">
        <v>712</v>
      </c>
      <c r="F8" s="647"/>
      <c r="G8" s="647" t="s">
        <v>708</v>
      </c>
      <c r="H8" s="647"/>
      <c r="I8" s="647" t="s">
        <v>712</v>
      </c>
      <c r="J8" s="647"/>
      <c r="K8" s="647" t="s">
        <v>708</v>
      </c>
      <c r="L8" s="647"/>
      <c r="M8" s="647" t="s">
        <v>712</v>
      </c>
      <c r="N8" s="666"/>
    </row>
    <row r="9" spans="1:14" ht="30" customHeight="1" x14ac:dyDescent="0.25">
      <c r="B9" s="659"/>
      <c r="C9" s="649" t="s">
        <v>615</v>
      </c>
      <c r="D9" s="649"/>
      <c r="E9" s="649"/>
      <c r="F9" s="649"/>
      <c r="G9" s="649" t="s">
        <v>616</v>
      </c>
      <c r="H9" s="649"/>
      <c r="I9" s="649"/>
      <c r="J9" s="649"/>
      <c r="K9" s="649" t="s">
        <v>617</v>
      </c>
      <c r="L9" s="649"/>
      <c r="M9" s="649"/>
      <c r="N9" s="661"/>
    </row>
    <row r="10" spans="1:14" ht="30" customHeight="1" x14ac:dyDescent="0.25">
      <c r="B10" s="660"/>
      <c r="C10" s="144" t="s">
        <v>390</v>
      </c>
      <c r="D10" s="144" t="s">
        <v>389</v>
      </c>
      <c r="E10" s="144" t="s">
        <v>390</v>
      </c>
      <c r="F10" s="144" t="s">
        <v>389</v>
      </c>
      <c r="G10" s="144" t="s">
        <v>390</v>
      </c>
      <c r="H10" s="144" t="s">
        <v>389</v>
      </c>
      <c r="I10" s="144" t="s">
        <v>390</v>
      </c>
      <c r="J10" s="144" t="s">
        <v>389</v>
      </c>
      <c r="K10" s="144" t="s">
        <v>390</v>
      </c>
      <c r="L10" s="144" t="s">
        <v>389</v>
      </c>
      <c r="M10" s="144" t="s">
        <v>390</v>
      </c>
      <c r="N10" s="183" t="s">
        <v>389</v>
      </c>
    </row>
    <row r="11" spans="1:14" ht="13" customHeight="1" x14ac:dyDescent="0.25">
      <c r="A11" s="214"/>
      <c r="B11" s="204"/>
      <c r="C11" s="205" t="s">
        <v>2538</v>
      </c>
      <c r="D11" s="445" t="s">
        <v>2539</v>
      </c>
      <c r="E11" s="205" t="s">
        <v>2540</v>
      </c>
      <c r="F11" s="445" t="s">
        <v>2541</v>
      </c>
      <c r="G11" s="205" t="s">
        <v>2542</v>
      </c>
      <c r="H11" s="445" t="s">
        <v>2543</v>
      </c>
      <c r="I11" s="205" t="s">
        <v>2544</v>
      </c>
      <c r="J11" s="445" t="s">
        <v>2545</v>
      </c>
      <c r="K11" s="205" t="s">
        <v>2546</v>
      </c>
      <c r="L11" s="445" t="s">
        <v>2547</v>
      </c>
      <c r="M11" s="205" t="s">
        <v>2548</v>
      </c>
      <c r="N11" s="453" t="s">
        <v>2549</v>
      </c>
    </row>
    <row r="12" spans="1:14" ht="13" customHeight="1" x14ac:dyDescent="0.25">
      <c r="A12" s="26" t="s">
        <v>391</v>
      </c>
      <c r="B12" s="184">
        <v>2</v>
      </c>
      <c r="C12" s="190">
        <v>1.8313175229838901</v>
      </c>
      <c r="D12" s="439">
        <v>0.57662660023405699</v>
      </c>
      <c r="E12" s="190">
        <v>2.56144348473814</v>
      </c>
      <c r="F12" s="439">
        <v>0.43120283030853002</v>
      </c>
      <c r="G12" s="190">
        <v>1.8094117521927999</v>
      </c>
      <c r="H12" s="439">
        <v>0.55948967844588404</v>
      </c>
      <c r="I12" s="190">
        <v>2.5249050524325698</v>
      </c>
      <c r="J12" s="439">
        <v>0.43633966496027099</v>
      </c>
      <c r="K12" s="190">
        <v>1.6779309142185399</v>
      </c>
      <c r="L12" s="439">
        <v>0.51092884046077203</v>
      </c>
      <c r="M12" s="190">
        <v>2.5299694570120899</v>
      </c>
      <c r="N12" s="447">
        <v>0.44531150837551903</v>
      </c>
    </row>
    <row r="13" spans="1:14" ht="13" customHeight="1" x14ac:dyDescent="0.25">
      <c r="A13" s="26" t="s">
        <v>392</v>
      </c>
      <c r="B13" s="184">
        <v>2</v>
      </c>
      <c r="C13" s="190">
        <v>2.4142464378501098</v>
      </c>
      <c r="D13" s="439">
        <v>0.60116753489457397</v>
      </c>
      <c r="E13" s="190">
        <v>2.4610683060896998</v>
      </c>
      <c r="F13" s="439">
        <v>0.55511730449661301</v>
      </c>
      <c r="G13" s="190">
        <v>2.38331820835129</v>
      </c>
      <c r="H13" s="439">
        <v>0.61605133779115495</v>
      </c>
      <c r="I13" s="190">
        <v>2.4775307433730598</v>
      </c>
      <c r="J13" s="439">
        <v>0.57796008965131496</v>
      </c>
      <c r="K13" s="190">
        <v>2.38307160082354</v>
      </c>
      <c r="L13" s="439">
        <v>0.64264668907942302</v>
      </c>
      <c r="M13" s="190">
        <v>2.45470834636602</v>
      </c>
      <c r="N13" s="447">
        <v>0.59434171738306896</v>
      </c>
    </row>
    <row r="14" spans="1:14" ht="13" customHeight="1" x14ac:dyDescent="0.25">
      <c r="A14" s="26" t="s">
        <v>393</v>
      </c>
      <c r="B14" s="184">
        <v>2</v>
      </c>
      <c r="C14" s="190">
        <v>1.8138749821653199</v>
      </c>
      <c r="D14" s="439">
        <v>0.26815624572251401</v>
      </c>
      <c r="E14" s="190">
        <v>1.8668448932689901</v>
      </c>
      <c r="F14" s="439">
        <v>0.23742901999175201</v>
      </c>
      <c r="G14" s="190">
        <v>1.8698181017161799</v>
      </c>
      <c r="H14" s="439">
        <v>0.27983248292021001</v>
      </c>
      <c r="I14" s="190">
        <v>1.84172086043245</v>
      </c>
      <c r="J14" s="439">
        <v>0.241888264747397</v>
      </c>
      <c r="K14" s="190">
        <v>1.85453091198193</v>
      </c>
      <c r="L14" s="439">
        <v>0.28165509432038299</v>
      </c>
      <c r="M14" s="190">
        <v>1.8394550854781699</v>
      </c>
      <c r="N14" s="447">
        <v>0.23810484606957699</v>
      </c>
    </row>
    <row r="15" spans="1:14" ht="13" customHeight="1" x14ac:dyDescent="0.25">
      <c r="A15" s="26" t="s">
        <v>394</v>
      </c>
      <c r="B15" s="184">
        <v>2</v>
      </c>
      <c r="C15" s="190">
        <v>2.1417918309919601</v>
      </c>
      <c r="D15" s="439">
        <v>0.51134861127557196</v>
      </c>
      <c r="E15" s="190">
        <v>1.9389810813077999</v>
      </c>
      <c r="F15" s="439">
        <v>0.32212276947373097</v>
      </c>
      <c r="G15" s="190">
        <v>2.2874080454559298</v>
      </c>
      <c r="H15" s="439">
        <v>0.571883699620514</v>
      </c>
      <c r="I15" s="190">
        <v>2.0219064219711398</v>
      </c>
      <c r="J15" s="439">
        <v>0.344207888750313</v>
      </c>
      <c r="K15" s="190">
        <v>2.3331524254776599</v>
      </c>
      <c r="L15" s="439">
        <v>0.592410503156657</v>
      </c>
      <c r="M15" s="190">
        <v>2.0413831615581799</v>
      </c>
      <c r="N15" s="447">
        <v>0.34606316662335301</v>
      </c>
    </row>
    <row r="16" spans="1:14" ht="13" customHeight="1" x14ac:dyDescent="0.25">
      <c r="A16" s="26" t="s">
        <v>395</v>
      </c>
      <c r="B16" s="184">
        <v>2</v>
      </c>
      <c r="C16" s="190">
        <v>2.2939666345001699</v>
      </c>
      <c r="D16" s="439">
        <v>0.50169828208121003</v>
      </c>
      <c r="E16" s="190">
        <v>3.4560257877954199</v>
      </c>
      <c r="F16" s="439">
        <v>0.54762303687188396</v>
      </c>
      <c r="G16" s="190">
        <v>2.2297368552500401</v>
      </c>
      <c r="H16" s="439">
        <v>0.48758743247051101</v>
      </c>
      <c r="I16" s="190">
        <v>3.41566473980612</v>
      </c>
      <c r="J16" s="439">
        <v>0.54784432048139098</v>
      </c>
      <c r="K16" s="190">
        <v>2.3206414231094499</v>
      </c>
      <c r="L16" s="439">
        <v>0.51616019108714395</v>
      </c>
      <c r="M16" s="190">
        <v>3.1950438615698098</v>
      </c>
      <c r="N16" s="447">
        <v>0.53172703531910803</v>
      </c>
    </row>
    <row r="17" spans="1:14" ht="13" customHeight="1" x14ac:dyDescent="0.25">
      <c r="A17" s="26" t="s">
        <v>396</v>
      </c>
      <c r="B17" s="184">
        <v>2</v>
      </c>
      <c r="C17" s="190">
        <v>2.0710372546168299</v>
      </c>
      <c r="D17" s="439">
        <v>0.34008625949448401</v>
      </c>
      <c r="E17" s="190">
        <v>1.79765483212763</v>
      </c>
      <c r="F17" s="439">
        <v>0.28158564546082698</v>
      </c>
      <c r="G17" s="190">
        <v>1.8708109197491101</v>
      </c>
      <c r="H17" s="439">
        <v>0.29908699453716803</v>
      </c>
      <c r="I17" s="190">
        <v>1.81238194975077</v>
      </c>
      <c r="J17" s="439">
        <v>0.28795034697987398</v>
      </c>
      <c r="K17" s="190">
        <v>1.92848052961334</v>
      </c>
      <c r="L17" s="439">
        <v>0.31589203210238997</v>
      </c>
      <c r="M17" s="190">
        <v>1.87803719441427</v>
      </c>
      <c r="N17" s="447">
        <v>0.29786138268640999</v>
      </c>
    </row>
    <row r="18" spans="1:14" ht="13" customHeight="1" x14ac:dyDescent="0.25">
      <c r="A18" s="210" t="s">
        <v>397</v>
      </c>
      <c r="B18" s="184">
        <v>2</v>
      </c>
      <c r="C18" s="190">
        <v>1.68882135864</v>
      </c>
      <c r="D18" s="439">
        <v>0.40451790295457302</v>
      </c>
      <c r="E18" s="190">
        <v>2.2837210633274498</v>
      </c>
      <c r="F18" s="439">
        <v>0.63478701143643501</v>
      </c>
      <c r="G18" s="190">
        <v>1.6286377818661399</v>
      </c>
      <c r="H18" s="439">
        <v>0.38437046940279701</v>
      </c>
      <c r="I18" s="190">
        <v>2.3827013673573298</v>
      </c>
      <c r="J18" s="439">
        <v>0.67008208123816004</v>
      </c>
      <c r="K18" s="190">
        <v>1.7110713779394899</v>
      </c>
      <c r="L18" s="439">
        <v>0.41495863093309399</v>
      </c>
      <c r="M18" s="190">
        <v>2.5800591545072198</v>
      </c>
      <c r="N18" s="447">
        <v>0.75102477580918603</v>
      </c>
    </row>
    <row r="19" spans="1:14" ht="13" customHeight="1" x14ac:dyDescent="0.25">
      <c r="A19" s="210" t="s">
        <v>398</v>
      </c>
      <c r="B19" s="184">
        <v>2</v>
      </c>
      <c r="C19" s="190">
        <v>2.1872352483833302</v>
      </c>
      <c r="D19" s="439">
        <v>0.55377773157124199</v>
      </c>
      <c r="E19" s="190">
        <v>2.1678355408579</v>
      </c>
      <c r="F19" s="439">
        <v>0.43855301236699701</v>
      </c>
      <c r="G19" s="190">
        <v>1.9669831173938901</v>
      </c>
      <c r="H19" s="439">
        <v>0.51058791718725804</v>
      </c>
      <c r="I19" s="190">
        <v>2.0003437451956998</v>
      </c>
      <c r="J19" s="439">
        <v>0.38838519136572203</v>
      </c>
      <c r="K19" s="190">
        <v>2.1483670603798601</v>
      </c>
      <c r="L19" s="439">
        <v>0.56817291924454205</v>
      </c>
      <c r="M19" s="190">
        <v>2.0449255946178599</v>
      </c>
      <c r="N19" s="447">
        <v>0.40077229733278302</v>
      </c>
    </row>
    <row r="20" spans="1:14" ht="13" customHeight="1" x14ac:dyDescent="0.25">
      <c r="A20" s="26" t="s">
        <v>399</v>
      </c>
      <c r="B20" s="184">
        <v>2</v>
      </c>
      <c r="C20" s="190">
        <v>1.95931546425075</v>
      </c>
      <c r="D20" s="439">
        <v>0.513316731750875</v>
      </c>
      <c r="E20" s="190">
        <v>2.2510177304432601</v>
      </c>
      <c r="F20" s="439">
        <v>0.46159471259683699</v>
      </c>
      <c r="G20" s="190">
        <v>1.9266499325776301</v>
      </c>
      <c r="H20" s="439">
        <v>0.497191737469798</v>
      </c>
      <c r="I20" s="190">
        <v>2.2869582278298801</v>
      </c>
      <c r="J20" s="439">
        <v>0.47388913934465998</v>
      </c>
      <c r="K20" s="190">
        <v>1.8350292026266499</v>
      </c>
      <c r="L20" s="439">
        <v>0.47172865356316701</v>
      </c>
      <c r="M20" s="190">
        <v>2.1423094156584801</v>
      </c>
      <c r="N20" s="447">
        <v>0.43914648679701501</v>
      </c>
    </row>
    <row r="21" spans="1:14" ht="13" customHeight="1" x14ac:dyDescent="0.25">
      <c r="A21" s="26" t="s">
        <v>400</v>
      </c>
      <c r="B21" s="184">
        <v>2</v>
      </c>
      <c r="C21" s="190">
        <v>2.6891189000715601</v>
      </c>
      <c r="D21" s="439">
        <v>0.94503132767586495</v>
      </c>
      <c r="E21" s="190">
        <v>3.5842806778095899</v>
      </c>
      <c r="F21" s="439">
        <v>1.21936877754218</v>
      </c>
      <c r="G21" s="190">
        <v>2.7331560866871798</v>
      </c>
      <c r="H21" s="439">
        <v>0.96587818525962699</v>
      </c>
      <c r="I21" s="190">
        <v>3.8742458945523999</v>
      </c>
      <c r="J21" s="439">
        <v>1.27580835716368</v>
      </c>
      <c r="K21" s="190">
        <v>2.95455981598385</v>
      </c>
      <c r="L21" s="439">
        <v>1.04296944579179</v>
      </c>
      <c r="M21" s="190">
        <v>4.0140367883795003</v>
      </c>
      <c r="N21" s="447">
        <v>1.35259966779765</v>
      </c>
    </row>
    <row r="22" spans="1:14" ht="13" customHeight="1" x14ac:dyDescent="0.25">
      <c r="A22" s="26" t="s">
        <v>401</v>
      </c>
      <c r="B22" s="184">
        <v>2</v>
      </c>
      <c r="C22" s="190">
        <v>1.22363249840188</v>
      </c>
      <c r="D22" s="439">
        <v>0.471451255088361</v>
      </c>
      <c r="E22" s="190">
        <v>3.3069204895620601</v>
      </c>
      <c r="F22" s="439">
        <v>0.95492004644481199</v>
      </c>
      <c r="G22" s="190">
        <v>1.22412609741458</v>
      </c>
      <c r="H22" s="439">
        <v>0.45394312883761401</v>
      </c>
      <c r="I22" s="190">
        <v>3.2214129356857302</v>
      </c>
      <c r="J22" s="439">
        <v>0.91749257841172105</v>
      </c>
      <c r="K22" s="190">
        <v>1.32776540037234</v>
      </c>
      <c r="L22" s="439">
        <v>0.492149671054878</v>
      </c>
      <c r="M22" s="190">
        <v>3.00109009835304</v>
      </c>
      <c r="N22" s="447">
        <v>0.88875229261161204</v>
      </c>
    </row>
    <row r="23" spans="1:14" ht="13" customHeight="1" x14ac:dyDescent="0.25">
      <c r="A23" s="26" t="s">
        <v>402</v>
      </c>
      <c r="B23" s="184">
        <v>2</v>
      </c>
      <c r="C23" s="190">
        <v>1.8865600623915799</v>
      </c>
      <c r="D23" s="439">
        <v>0.59418385460226797</v>
      </c>
      <c r="E23" s="190">
        <v>2.2037157945597698</v>
      </c>
      <c r="F23" s="439">
        <v>0.48150911385442602</v>
      </c>
      <c r="G23" s="190">
        <v>1.60805195040214</v>
      </c>
      <c r="H23" s="439">
        <v>0.54117985291905502</v>
      </c>
      <c r="I23" s="190">
        <v>2.4790969419433599</v>
      </c>
      <c r="J23" s="439">
        <v>0.60089688477550696</v>
      </c>
      <c r="K23" s="190">
        <v>1.51836108263893</v>
      </c>
      <c r="L23" s="439">
        <v>0.53890807976892896</v>
      </c>
      <c r="M23" s="190">
        <v>2.4907538290935198</v>
      </c>
      <c r="N23" s="447">
        <v>0.60185959801756606</v>
      </c>
    </row>
    <row r="24" spans="1:14" ht="13" customHeight="1" x14ac:dyDescent="0.25">
      <c r="A24" s="26" t="s">
        <v>403</v>
      </c>
      <c r="B24" s="184">
        <v>2</v>
      </c>
      <c r="C24" s="190">
        <v>1.8196771740659501</v>
      </c>
      <c r="D24" s="439">
        <v>0.51710543047489499</v>
      </c>
      <c r="E24" s="190">
        <v>2.0134700663653899</v>
      </c>
      <c r="F24" s="439">
        <v>0.42084826105858902</v>
      </c>
      <c r="G24" s="190">
        <v>1.75910252037297</v>
      </c>
      <c r="H24" s="439">
        <v>0.513326608238167</v>
      </c>
      <c r="I24" s="190">
        <v>2.0559500640414798</v>
      </c>
      <c r="J24" s="439">
        <v>0.42635647823418199</v>
      </c>
      <c r="K24" s="190">
        <v>1.6937053775374</v>
      </c>
      <c r="L24" s="439">
        <v>0.501836973455693</v>
      </c>
      <c r="M24" s="190">
        <v>2.21109891181943</v>
      </c>
      <c r="N24" s="447">
        <v>0.45982089400735399</v>
      </c>
    </row>
    <row r="25" spans="1:14" ht="13" customHeight="1" x14ac:dyDescent="0.25">
      <c r="A25" s="26" t="s">
        <v>404</v>
      </c>
      <c r="B25" s="184">
        <v>2</v>
      </c>
      <c r="C25" s="190">
        <v>2.2452177021020301</v>
      </c>
      <c r="D25" s="439">
        <v>0.65969134561075204</v>
      </c>
      <c r="E25" s="190">
        <v>2.09425446278942</v>
      </c>
      <c r="F25" s="439">
        <v>0.58511875533982205</v>
      </c>
      <c r="G25" s="190">
        <v>2.2476086715487398</v>
      </c>
      <c r="H25" s="439">
        <v>0.66586032064869505</v>
      </c>
      <c r="I25" s="190">
        <v>2.08472041352069</v>
      </c>
      <c r="J25" s="439">
        <v>0.58622349064971602</v>
      </c>
      <c r="K25" s="190">
        <v>2.0314921209492698</v>
      </c>
      <c r="L25" s="439">
        <v>0.60464334099656303</v>
      </c>
      <c r="M25" s="190">
        <v>2.26780893247826</v>
      </c>
      <c r="N25" s="447">
        <v>0.620641437940331</v>
      </c>
    </row>
    <row r="26" spans="1:14" ht="13" customHeight="1" x14ac:dyDescent="0.25">
      <c r="A26" s="26" t="s">
        <v>405</v>
      </c>
      <c r="B26" s="184">
        <v>2</v>
      </c>
      <c r="C26" s="190">
        <v>3.18237246396638</v>
      </c>
      <c r="D26" s="439">
        <v>1.1604315717198199</v>
      </c>
      <c r="E26" s="190">
        <v>2.0139989872164801</v>
      </c>
      <c r="F26" s="439">
        <v>0.53464956454888701</v>
      </c>
      <c r="G26" s="190">
        <v>3.5751810106364998</v>
      </c>
      <c r="H26" s="439">
        <v>1.30698237061291</v>
      </c>
      <c r="I26" s="190">
        <v>2.4293816640521499</v>
      </c>
      <c r="J26" s="439">
        <v>0.66701403098740697</v>
      </c>
      <c r="K26" s="190">
        <v>3.3133471963396199</v>
      </c>
      <c r="L26" s="439">
        <v>1.2659372386118599</v>
      </c>
      <c r="M26" s="190">
        <v>2.7325632508114199</v>
      </c>
      <c r="N26" s="447">
        <v>0.79285927902962205</v>
      </c>
    </row>
    <row r="27" spans="1:14" ht="13" customHeight="1" x14ac:dyDescent="0.25">
      <c r="A27" s="26" t="s">
        <v>406</v>
      </c>
      <c r="B27" s="184">
        <v>2</v>
      </c>
      <c r="C27" s="190">
        <v>2.6693828785016498</v>
      </c>
      <c r="D27" s="439">
        <v>0.52131150507801705</v>
      </c>
      <c r="E27" s="190">
        <v>2.1025152901297299</v>
      </c>
      <c r="F27" s="439">
        <v>0.40163932814960901</v>
      </c>
      <c r="G27" s="190">
        <v>2.6071535797196299</v>
      </c>
      <c r="H27" s="439">
        <v>0.50749382763772599</v>
      </c>
      <c r="I27" s="190">
        <v>2.16148343481952</v>
      </c>
      <c r="J27" s="439">
        <v>0.41638064974571398</v>
      </c>
      <c r="K27" s="190">
        <v>2.7905851353501201</v>
      </c>
      <c r="L27" s="439">
        <v>0.54503852513991902</v>
      </c>
      <c r="M27" s="190">
        <v>2.1616803522496402</v>
      </c>
      <c r="N27" s="447">
        <v>0.41173451181748999</v>
      </c>
    </row>
    <row r="28" spans="1:14" ht="13" customHeight="1" x14ac:dyDescent="0.25">
      <c r="A28" s="26" t="s">
        <v>407</v>
      </c>
      <c r="B28" s="184">
        <v>2</v>
      </c>
      <c r="C28" s="190">
        <v>1.8478971749175599</v>
      </c>
      <c r="D28" s="439">
        <v>0.37753132204950801</v>
      </c>
      <c r="E28" s="190">
        <v>2.2111896945688199</v>
      </c>
      <c r="F28" s="439">
        <v>0.38879703017883899</v>
      </c>
      <c r="G28" s="190">
        <v>1.9045500561923501</v>
      </c>
      <c r="H28" s="439">
        <v>0.40041689970383998</v>
      </c>
      <c r="I28" s="190">
        <v>2.2339053702870499</v>
      </c>
      <c r="J28" s="439">
        <v>0.40433232093717097</v>
      </c>
      <c r="K28" s="190">
        <v>1.6124489645951201</v>
      </c>
      <c r="L28" s="439">
        <v>0.34272628633011398</v>
      </c>
      <c r="M28" s="190">
        <v>1.9904446329426899</v>
      </c>
      <c r="N28" s="447">
        <v>0.36079880849130902</v>
      </c>
    </row>
    <row r="29" spans="1:14" ht="13" customHeight="1" x14ac:dyDescent="0.25">
      <c r="A29" s="26" t="s">
        <v>408</v>
      </c>
      <c r="B29" s="184">
        <v>2</v>
      </c>
      <c r="C29" s="190">
        <v>2.7045559493331499</v>
      </c>
      <c r="D29" s="439">
        <v>0.52779076132282399</v>
      </c>
      <c r="E29" s="190">
        <v>2.3160392139779198</v>
      </c>
      <c r="F29" s="439">
        <v>0.44876238646083799</v>
      </c>
      <c r="G29" s="190">
        <v>2.8228210733754899</v>
      </c>
      <c r="H29" s="439">
        <v>0.56025363132375405</v>
      </c>
      <c r="I29" s="190">
        <v>2.2214228130734499</v>
      </c>
      <c r="J29" s="439">
        <v>0.41712720637331002</v>
      </c>
      <c r="K29" s="190">
        <v>2.6257844679463598</v>
      </c>
      <c r="L29" s="439">
        <v>0.53865505290709204</v>
      </c>
      <c r="M29" s="190">
        <v>2.2365495435379001</v>
      </c>
      <c r="N29" s="447">
        <v>0.41243633374552102</v>
      </c>
    </row>
    <row r="30" spans="1:14" ht="13" customHeight="1" x14ac:dyDescent="0.25">
      <c r="A30" s="26" t="s">
        <v>409</v>
      </c>
      <c r="B30" s="184">
        <v>2</v>
      </c>
      <c r="C30" s="190">
        <v>2.0332251060890401</v>
      </c>
      <c r="D30" s="439">
        <v>0.38002119266558598</v>
      </c>
      <c r="E30" s="190">
        <v>2.7885407903008801</v>
      </c>
      <c r="F30" s="439">
        <v>0.49686431338251402</v>
      </c>
      <c r="G30" s="190">
        <v>2.14400832446427</v>
      </c>
      <c r="H30" s="439">
        <v>0.416899030904542</v>
      </c>
      <c r="I30" s="190">
        <v>2.7867575755276501</v>
      </c>
      <c r="J30" s="439">
        <v>0.49744310621822402</v>
      </c>
      <c r="K30" s="190">
        <v>2.0523460110898899</v>
      </c>
      <c r="L30" s="439">
        <v>0.38423075184127597</v>
      </c>
      <c r="M30" s="190">
        <v>2.8841617442537202</v>
      </c>
      <c r="N30" s="447">
        <v>0.482935552681447</v>
      </c>
    </row>
    <row r="31" spans="1:14" ht="13" customHeight="1" x14ac:dyDescent="0.25">
      <c r="A31" s="26" t="s">
        <v>410</v>
      </c>
      <c r="B31" s="184">
        <v>2</v>
      </c>
      <c r="C31" s="190">
        <v>1.1364722872452599</v>
      </c>
      <c r="D31" s="439">
        <v>0.29371244793224299</v>
      </c>
      <c r="E31" s="190">
        <v>2.92877498181742</v>
      </c>
      <c r="F31" s="439">
        <v>0.62931031945109195</v>
      </c>
      <c r="G31" s="190">
        <v>1.1040627218196</v>
      </c>
      <c r="H31" s="439">
        <v>0.28919167694224501</v>
      </c>
      <c r="I31" s="190">
        <v>2.9508125534749801</v>
      </c>
      <c r="J31" s="439">
        <v>0.63322225431065204</v>
      </c>
      <c r="K31" s="190">
        <v>1.1101401539223901</v>
      </c>
      <c r="L31" s="439">
        <v>0.29116821774863</v>
      </c>
      <c r="M31" s="190">
        <v>3.0728836653979199</v>
      </c>
      <c r="N31" s="447">
        <v>0.67007197388074502</v>
      </c>
    </row>
    <row r="32" spans="1:14" ht="13" customHeight="1" x14ac:dyDescent="0.25">
      <c r="A32" s="26" t="s">
        <v>411</v>
      </c>
      <c r="B32" s="184">
        <v>2</v>
      </c>
      <c r="C32" s="190">
        <v>3.57825166583895</v>
      </c>
      <c r="D32" s="439">
        <v>0.76544465718306698</v>
      </c>
      <c r="E32" s="190">
        <v>2.0968941320711099</v>
      </c>
      <c r="F32" s="439">
        <v>0.32719901889556202</v>
      </c>
      <c r="G32" s="190">
        <v>3.5496401515385099</v>
      </c>
      <c r="H32" s="439">
        <v>0.75812657874945799</v>
      </c>
      <c r="I32" s="190">
        <v>2.0867665531102699</v>
      </c>
      <c r="J32" s="439">
        <v>0.330889161630254</v>
      </c>
      <c r="K32" s="190">
        <v>3.4384015472866101</v>
      </c>
      <c r="L32" s="439">
        <v>0.73912767337146001</v>
      </c>
      <c r="M32" s="190">
        <v>2.1515535004386601</v>
      </c>
      <c r="N32" s="447">
        <v>0.34237868512472203</v>
      </c>
    </row>
    <row r="33" spans="1:14" ht="13" customHeight="1" x14ac:dyDescent="0.25">
      <c r="A33" s="26" t="s">
        <v>412</v>
      </c>
      <c r="B33" s="184">
        <v>2</v>
      </c>
      <c r="C33" s="190">
        <v>1.51061446452441</v>
      </c>
      <c r="D33" s="439">
        <v>0.45459268269667402</v>
      </c>
      <c r="E33" s="190">
        <v>2.1189842906587399</v>
      </c>
      <c r="F33" s="439">
        <v>0.62467438977910805</v>
      </c>
      <c r="G33" s="190">
        <v>1.43043220635543</v>
      </c>
      <c r="H33" s="439">
        <v>0.43191957470108699</v>
      </c>
      <c r="I33" s="190">
        <v>2.0704954059806702</v>
      </c>
      <c r="J33" s="439">
        <v>0.61157541291703899</v>
      </c>
      <c r="K33" s="190">
        <v>1.3511464662847901</v>
      </c>
      <c r="L33" s="439">
        <v>0.42746058080980698</v>
      </c>
      <c r="M33" s="190">
        <v>2.1576940015483799</v>
      </c>
      <c r="N33" s="447">
        <v>0.65131934617815501</v>
      </c>
    </row>
    <row r="34" spans="1:14" ht="13" customHeight="1" x14ac:dyDescent="0.25">
      <c r="A34" s="26" t="s">
        <v>413</v>
      </c>
      <c r="B34" s="184">
        <v>2</v>
      </c>
      <c r="C34" s="190">
        <v>1.7564613229142201</v>
      </c>
      <c r="D34" s="439">
        <v>0.53213323828105097</v>
      </c>
      <c r="E34" s="190">
        <v>2.1080652319670099</v>
      </c>
      <c r="F34" s="439">
        <v>0.52572683060500103</v>
      </c>
      <c r="G34" s="190">
        <v>1.77103268177886</v>
      </c>
      <c r="H34" s="439">
        <v>0.53970564010597299</v>
      </c>
      <c r="I34" s="190">
        <v>2.1461067278041299</v>
      </c>
      <c r="J34" s="439">
        <v>0.54330746934089702</v>
      </c>
      <c r="K34" s="190">
        <v>1.91835682122666</v>
      </c>
      <c r="L34" s="439">
        <v>0.58807421851070596</v>
      </c>
      <c r="M34" s="190">
        <v>2.0784584268689601</v>
      </c>
      <c r="N34" s="447">
        <v>0.53567460019503699</v>
      </c>
    </row>
    <row r="35" spans="1:14" ht="13" customHeight="1" x14ac:dyDescent="0.25">
      <c r="A35" s="26" t="s">
        <v>414</v>
      </c>
      <c r="B35" s="184">
        <v>2</v>
      </c>
      <c r="C35" s="190">
        <v>1.57327534792765</v>
      </c>
      <c r="D35" s="439">
        <v>0.40413273336968197</v>
      </c>
      <c r="E35" s="190">
        <v>2.5861422052977399</v>
      </c>
      <c r="F35" s="439">
        <v>0.40786976772057498</v>
      </c>
      <c r="G35" s="190">
        <v>1.6081455181055899</v>
      </c>
      <c r="H35" s="439">
        <v>0.408539024568979</v>
      </c>
      <c r="I35" s="190">
        <v>2.6125821513874801</v>
      </c>
      <c r="J35" s="439">
        <v>0.40787746726171797</v>
      </c>
      <c r="K35" s="190">
        <v>1.69302306384596</v>
      </c>
      <c r="L35" s="439">
        <v>0.43457144689903299</v>
      </c>
      <c r="M35" s="190">
        <v>2.6338918694406201</v>
      </c>
      <c r="N35" s="447">
        <v>0.41682005830260499</v>
      </c>
    </row>
    <row r="36" spans="1:14" ht="13" customHeight="1" x14ac:dyDescent="0.25">
      <c r="A36" s="26" t="s">
        <v>415</v>
      </c>
      <c r="B36" s="184">
        <v>2</v>
      </c>
      <c r="C36" s="190">
        <v>1.48934413050651</v>
      </c>
      <c r="D36" s="439">
        <v>0.31417761027545199</v>
      </c>
      <c r="E36" s="190">
        <v>2.2513483620138999</v>
      </c>
      <c r="F36" s="439">
        <v>0.42277341141414998</v>
      </c>
      <c r="G36" s="190">
        <v>1.48415983046013</v>
      </c>
      <c r="H36" s="439">
        <v>0.31232226930752999</v>
      </c>
      <c r="I36" s="190">
        <v>2.2256931011852799</v>
      </c>
      <c r="J36" s="439">
        <v>0.42124725718481898</v>
      </c>
      <c r="K36" s="190">
        <v>1.7261605288315001</v>
      </c>
      <c r="L36" s="439">
        <v>0.38640928516982498</v>
      </c>
      <c r="M36" s="190">
        <v>2.31181191429748</v>
      </c>
      <c r="N36" s="447">
        <v>0.44706288800434302</v>
      </c>
    </row>
    <row r="37" spans="1:14" ht="13" customHeight="1" x14ac:dyDescent="0.25">
      <c r="A37" s="26" t="s">
        <v>416</v>
      </c>
      <c r="B37" s="184">
        <v>2</v>
      </c>
      <c r="C37" s="190">
        <v>3.2634252673623099</v>
      </c>
      <c r="D37" s="439">
        <v>0.63272346977066096</v>
      </c>
      <c r="E37" s="190">
        <v>2.7088388445808</v>
      </c>
      <c r="F37" s="439">
        <v>0.53285772440823598</v>
      </c>
      <c r="G37" s="190">
        <v>3.3000879018229901</v>
      </c>
      <c r="H37" s="439">
        <v>0.66759401642545302</v>
      </c>
      <c r="I37" s="190">
        <v>2.7984243508192002</v>
      </c>
      <c r="J37" s="439">
        <v>0.57968370814651704</v>
      </c>
      <c r="K37" s="190">
        <v>3.3116782302488899</v>
      </c>
      <c r="L37" s="439">
        <v>0.68358483369909895</v>
      </c>
      <c r="M37" s="190">
        <v>2.7668677516037001</v>
      </c>
      <c r="N37" s="447">
        <v>0.58346796288370995</v>
      </c>
    </row>
    <row r="38" spans="1:14" ht="13" customHeight="1" x14ac:dyDescent="0.25">
      <c r="A38" s="26" t="s">
        <v>417</v>
      </c>
      <c r="B38" s="184">
        <v>2</v>
      </c>
      <c r="C38" s="190">
        <v>2.1773414088133398</v>
      </c>
      <c r="D38" s="439">
        <v>0.462747263130182</v>
      </c>
      <c r="E38" s="190">
        <v>1.8611055341428999</v>
      </c>
      <c r="F38" s="439">
        <v>0.43433935490286502</v>
      </c>
      <c r="G38" s="190">
        <v>2.17991181814154</v>
      </c>
      <c r="H38" s="439">
        <v>0.46200710582773502</v>
      </c>
      <c r="I38" s="190">
        <v>1.8387310411153399</v>
      </c>
      <c r="J38" s="439">
        <v>0.43019856758034802</v>
      </c>
      <c r="K38" s="190">
        <v>2.1785249607392601</v>
      </c>
      <c r="L38" s="439">
        <v>0.464714115957086</v>
      </c>
      <c r="M38" s="190">
        <v>1.93113953743808</v>
      </c>
      <c r="N38" s="447">
        <v>0.44150740102351499</v>
      </c>
    </row>
    <row r="39" spans="1:14" ht="13" customHeight="1" x14ac:dyDescent="0.25">
      <c r="A39" s="26" t="s">
        <v>418</v>
      </c>
      <c r="B39" s="184">
        <v>2</v>
      </c>
      <c r="C39" s="190">
        <v>1.61333271198477</v>
      </c>
      <c r="D39" s="439">
        <v>0.51815171285977002</v>
      </c>
      <c r="E39" s="190">
        <v>1.4138123643814</v>
      </c>
      <c r="F39" s="439">
        <v>0.27148060496410797</v>
      </c>
      <c r="G39" s="190">
        <v>1.62014651212335</v>
      </c>
      <c r="H39" s="439">
        <v>0.52571386731271996</v>
      </c>
      <c r="I39" s="190">
        <v>1.4354290055580501</v>
      </c>
      <c r="J39" s="439">
        <v>0.27448455242634301</v>
      </c>
      <c r="K39" s="190">
        <v>1.58220235272135</v>
      </c>
      <c r="L39" s="439">
        <v>0.52359296441287295</v>
      </c>
      <c r="M39" s="190">
        <v>1.44371759289934</v>
      </c>
      <c r="N39" s="447">
        <v>0.28340156338405698</v>
      </c>
    </row>
    <row r="40" spans="1:14" ht="13" customHeight="1" x14ac:dyDescent="0.25">
      <c r="A40" s="26" t="s">
        <v>419</v>
      </c>
      <c r="B40" s="184">
        <v>2</v>
      </c>
      <c r="C40" s="190">
        <v>2.7123175387332501</v>
      </c>
      <c r="D40" s="439">
        <v>0.55502506201233404</v>
      </c>
      <c r="E40" s="190">
        <v>1.55727855482095</v>
      </c>
      <c r="F40" s="439">
        <v>0.31389724752264497</v>
      </c>
      <c r="G40" s="190">
        <v>2.6142741777783201</v>
      </c>
      <c r="H40" s="439">
        <v>0.55547615533476902</v>
      </c>
      <c r="I40" s="190">
        <v>1.59049577391758</v>
      </c>
      <c r="J40" s="439">
        <v>0.321609248588483</v>
      </c>
      <c r="K40" s="190">
        <v>2.5891617292201801</v>
      </c>
      <c r="L40" s="439">
        <v>0.54038401296504102</v>
      </c>
      <c r="M40" s="190">
        <v>1.6496293304418801</v>
      </c>
      <c r="N40" s="447">
        <v>0.32571078847220503</v>
      </c>
    </row>
    <row r="41" spans="1:14" ht="13" customHeight="1" x14ac:dyDescent="0.25">
      <c r="A41" s="26" t="s">
        <v>420</v>
      </c>
      <c r="B41" s="184">
        <v>2</v>
      </c>
      <c r="C41" s="190">
        <v>4.0223915353268103</v>
      </c>
      <c r="D41" s="439">
        <v>0.75986168840764301</v>
      </c>
      <c r="E41" s="190">
        <v>1.5188905796313801</v>
      </c>
      <c r="F41" s="439">
        <v>0.25295671585076301</v>
      </c>
      <c r="G41" s="190">
        <v>4.1620010602836102</v>
      </c>
      <c r="H41" s="439">
        <v>0.77245951852065797</v>
      </c>
      <c r="I41" s="190">
        <v>1.5512382617607301</v>
      </c>
      <c r="J41" s="439">
        <v>0.262748830398424</v>
      </c>
      <c r="K41" s="190">
        <v>4.2256580032812101</v>
      </c>
      <c r="L41" s="439">
        <v>0.80040800724202299</v>
      </c>
      <c r="M41" s="190">
        <v>1.4977077148843401</v>
      </c>
      <c r="N41" s="447">
        <v>0.25088245726979702</v>
      </c>
    </row>
    <row r="42" spans="1:14" ht="13" customHeight="1" x14ac:dyDescent="0.25">
      <c r="A42" s="26" t="s">
        <v>421</v>
      </c>
      <c r="B42" s="184">
        <v>2</v>
      </c>
      <c r="C42" s="190">
        <v>1.9744289958996999</v>
      </c>
      <c r="D42" s="439">
        <v>0.46304172344401701</v>
      </c>
      <c r="E42" s="190">
        <v>1.68637154021042</v>
      </c>
      <c r="F42" s="439">
        <v>0.35471718471096603</v>
      </c>
      <c r="G42" s="190">
        <v>1.8870419622212</v>
      </c>
      <c r="H42" s="439">
        <v>0.44824676846042899</v>
      </c>
      <c r="I42" s="190">
        <v>1.76299428574177</v>
      </c>
      <c r="J42" s="439">
        <v>0.38027145489305297</v>
      </c>
      <c r="K42" s="190">
        <v>1.8577615127362299</v>
      </c>
      <c r="L42" s="439">
        <v>0.44942313664951899</v>
      </c>
      <c r="M42" s="190">
        <v>1.80217703183047</v>
      </c>
      <c r="N42" s="447">
        <v>0.39275852585503601</v>
      </c>
    </row>
    <row r="43" spans="1:14" ht="13" customHeight="1" x14ac:dyDescent="0.25">
      <c r="A43" s="26" t="s">
        <v>422</v>
      </c>
      <c r="B43" s="184">
        <v>2</v>
      </c>
      <c r="C43" s="190">
        <v>4.7586632559999398</v>
      </c>
      <c r="D43" s="439">
        <v>3.2354718366459898</v>
      </c>
      <c r="E43" s="190">
        <v>3.3986182515473198</v>
      </c>
      <c r="F43" s="439">
        <v>1.41674729209719</v>
      </c>
      <c r="G43" s="190">
        <v>4.4563688960903196</v>
      </c>
      <c r="H43" s="439">
        <v>3.0332586328144999</v>
      </c>
      <c r="I43" s="190">
        <v>3.1163026412430499</v>
      </c>
      <c r="J43" s="439">
        <v>1.33043116841623</v>
      </c>
      <c r="K43" s="190">
        <v>4.2853219155879598</v>
      </c>
      <c r="L43" s="439">
        <v>2.9299251226155798</v>
      </c>
      <c r="M43" s="190">
        <v>3.1878691611772698</v>
      </c>
      <c r="N43" s="447">
        <v>1.39393434329477</v>
      </c>
    </row>
    <row r="44" spans="1:14" ht="13" customHeight="1" x14ac:dyDescent="0.25">
      <c r="A44" s="26" t="s">
        <v>423</v>
      </c>
      <c r="B44" s="184">
        <v>2</v>
      </c>
      <c r="C44" s="190">
        <v>2.0727780041286601</v>
      </c>
      <c r="D44" s="439">
        <v>0.52802158677629196</v>
      </c>
      <c r="E44" s="190">
        <v>1.0706791940791001</v>
      </c>
      <c r="F44" s="439">
        <v>0.17411849844574401</v>
      </c>
      <c r="G44" s="190">
        <v>2.0877023420776899</v>
      </c>
      <c r="H44" s="439">
        <v>0.54102927254717903</v>
      </c>
      <c r="I44" s="190">
        <v>1.0565155788999101</v>
      </c>
      <c r="J44" s="439">
        <v>0.17330578945171299</v>
      </c>
      <c r="K44" s="190">
        <v>2.0323931914282301</v>
      </c>
      <c r="L44" s="439">
        <v>0.52589383279834601</v>
      </c>
      <c r="M44" s="190">
        <v>1.0506435602009001</v>
      </c>
      <c r="N44" s="447">
        <v>0.16012179764732201</v>
      </c>
    </row>
    <row r="45" spans="1:14" ht="13" customHeight="1" x14ac:dyDescent="0.25">
      <c r="A45" s="26" t="s">
        <v>424</v>
      </c>
      <c r="B45" s="184">
        <v>2</v>
      </c>
      <c r="C45" s="190">
        <v>2.9805561646396899</v>
      </c>
      <c r="D45" s="439">
        <v>0.79954476516096196</v>
      </c>
      <c r="E45" s="190">
        <v>2.0565160994731499</v>
      </c>
      <c r="F45" s="439">
        <v>0.38429771084549402</v>
      </c>
      <c r="G45" s="190">
        <v>3.0038341718236699</v>
      </c>
      <c r="H45" s="439">
        <v>0.80635521581701697</v>
      </c>
      <c r="I45" s="190">
        <v>2.0152778236564601</v>
      </c>
      <c r="J45" s="439">
        <v>0.38117303923013102</v>
      </c>
      <c r="K45" s="190">
        <v>3.15358509060195</v>
      </c>
      <c r="L45" s="439">
        <v>0.80711328719602204</v>
      </c>
      <c r="M45" s="190">
        <v>2.1200055682427501</v>
      </c>
      <c r="N45" s="447">
        <v>0.40431084129023098</v>
      </c>
    </row>
    <row r="46" spans="1:14" ht="13" customHeight="1" x14ac:dyDescent="0.25">
      <c r="A46" s="26" t="s">
        <v>425</v>
      </c>
      <c r="B46" s="184">
        <v>2</v>
      </c>
      <c r="C46" s="190">
        <v>5.2433162730302101</v>
      </c>
      <c r="D46" s="439">
        <v>1.41603017008692</v>
      </c>
      <c r="E46" s="190">
        <v>1.24522372547871</v>
      </c>
      <c r="F46" s="439">
        <v>0.27053938304182501</v>
      </c>
      <c r="G46" s="190">
        <v>5.2762438749947398</v>
      </c>
      <c r="H46" s="439">
        <v>1.4680838461716701</v>
      </c>
      <c r="I46" s="190">
        <v>1.2488381220120901</v>
      </c>
      <c r="J46" s="439">
        <v>0.27683681159948897</v>
      </c>
      <c r="K46" s="190">
        <v>5.5136201977948902</v>
      </c>
      <c r="L46" s="439">
        <v>1.6585312203862901</v>
      </c>
      <c r="M46" s="190">
        <v>1.2225221899385701</v>
      </c>
      <c r="N46" s="447">
        <v>0.28645525465454102</v>
      </c>
    </row>
    <row r="47" spans="1:14" ht="13" customHeight="1" x14ac:dyDescent="0.25">
      <c r="A47" s="26" t="s">
        <v>426</v>
      </c>
      <c r="B47" s="184">
        <v>2</v>
      </c>
      <c r="C47" s="190">
        <v>5.5573367888935499</v>
      </c>
      <c r="D47" s="439">
        <v>2.0792204788926099</v>
      </c>
      <c r="E47" s="190">
        <v>2.2214744213359201</v>
      </c>
      <c r="F47" s="439">
        <v>0.59430748753208895</v>
      </c>
      <c r="G47" s="190">
        <v>5.1617855550321101</v>
      </c>
      <c r="H47" s="439">
        <v>1.91767658583774</v>
      </c>
      <c r="I47" s="190">
        <v>2.1999980195667002</v>
      </c>
      <c r="J47" s="439">
        <v>0.59117581929027596</v>
      </c>
      <c r="K47" s="190">
        <v>5.1014337416385196</v>
      </c>
      <c r="L47" s="439">
        <v>1.8891674851557301</v>
      </c>
      <c r="M47" s="190">
        <v>2.2182938147649298</v>
      </c>
      <c r="N47" s="447">
        <v>0.61015483123644099</v>
      </c>
    </row>
    <row r="48" spans="1:14" ht="13" customHeight="1" x14ac:dyDescent="0.25">
      <c r="A48" s="26" t="s">
        <v>427</v>
      </c>
      <c r="B48" s="184">
        <v>2</v>
      </c>
      <c r="C48" s="190">
        <v>4.8056561777489</v>
      </c>
      <c r="D48" s="439">
        <v>2.25687191184555</v>
      </c>
      <c r="E48" s="190">
        <v>3.6151133043136001</v>
      </c>
      <c r="F48" s="439">
        <v>0.74776698327830404</v>
      </c>
      <c r="G48" s="190">
        <v>5.5405009245739301</v>
      </c>
      <c r="H48" s="439">
        <v>2.5399776948758599</v>
      </c>
      <c r="I48" s="190">
        <v>3.6340594249880902</v>
      </c>
      <c r="J48" s="439">
        <v>0.73544400171273705</v>
      </c>
      <c r="K48" s="190">
        <v>5.53158164950238</v>
      </c>
      <c r="L48" s="439">
        <v>2.5483066460873598</v>
      </c>
      <c r="M48" s="190">
        <v>3.6292917218823102</v>
      </c>
      <c r="N48" s="447">
        <v>0.74016512737956697</v>
      </c>
    </row>
    <row r="49" spans="1:14" ht="13" customHeight="1" x14ac:dyDescent="0.25">
      <c r="A49" s="26" t="s">
        <v>428</v>
      </c>
      <c r="B49" s="184">
        <v>2</v>
      </c>
      <c r="C49" s="190">
        <v>0.75174000305968003</v>
      </c>
      <c r="D49" s="439">
        <v>0.207465189449385</v>
      </c>
      <c r="E49" s="190">
        <v>1.87688330859597</v>
      </c>
      <c r="F49" s="439">
        <v>0.43227865990431502</v>
      </c>
      <c r="G49" s="190">
        <v>0.74749931744055798</v>
      </c>
      <c r="H49" s="439">
        <v>0.20440533428972399</v>
      </c>
      <c r="I49" s="190">
        <v>1.89591126241786</v>
      </c>
      <c r="J49" s="439">
        <v>0.44019862738383703</v>
      </c>
      <c r="K49" s="190">
        <v>0.77452691569585397</v>
      </c>
      <c r="L49" s="439">
        <v>0.21324386294733</v>
      </c>
      <c r="M49" s="190">
        <v>1.7651758620148601</v>
      </c>
      <c r="N49" s="447">
        <v>0.41605152521537198</v>
      </c>
    </row>
    <row r="50" spans="1:14" ht="13" customHeight="1" x14ac:dyDescent="0.25">
      <c r="A50" s="26" t="s">
        <v>429</v>
      </c>
      <c r="B50" s="184">
        <v>2</v>
      </c>
      <c r="C50" s="190">
        <v>2.3203348364180698</v>
      </c>
      <c r="D50" s="439">
        <v>0.50658628296057495</v>
      </c>
      <c r="E50" s="190">
        <v>2.2930173366208</v>
      </c>
      <c r="F50" s="439">
        <v>0.39360883655215201</v>
      </c>
      <c r="G50" s="190">
        <v>2.2873034312701499</v>
      </c>
      <c r="H50" s="439">
        <v>0.50589586200613401</v>
      </c>
      <c r="I50" s="190">
        <v>2.2779523390055498</v>
      </c>
      <c r="J50" s="439">
        <v>0.39432177667972301</v>
      </c>
      <c r="K50" s="190">
        <v>2.2969272234768301</v>
      </c>
      <c r="L50" s="439">
        <v>0.508085478778459</v>
      </c>
      <c r="M50" s="190">
        <v>2.3017636712026999</v>
      </c>
      <c r="N50" s="447">
        <v>0.39420734524726803</v>
      </c>
    </row>
    <row r="51" spans="1:14" ht="13" customHeight="1" x14ac:dyDescent="0.25">
      <c r="A51" s="26" t="s">
        <v>430</v>
      </c>
      <c r="B51" s="184">
        <v>2</v>
      </c>
      <c r="C51" s="190">
        <v>1.7879177526688199</v>
      </c>
      <c r="D51" s="439">
        <v>0.41218567156366798</v>
      </c>
      <c r="E51" s="190">
        <v>2.3859518871362</v>
      </c>
      <c r="F51" s="439">
        <v>0.39059315380420501</v>
      </c>
      <c r="G51" s="190">
        <v>1.71790982026818</v>
      </c>
      <c r="H51" s="439">
        <v>0.39282724083043002</v>
      </c>
      <c r="I51" s="190">
        <v>2.4080642177980498</v>
      </c>
      <c r="J51" s="439">
        <v>0.39681882921915301</v>
      </c>
      <c r="K51" s="190">
        <v>1.73986888480348</v>
      </c>
      <c r="L51" s="439">
        <v>0.40209318413553202</v>
      </c>
      <c r="M51" s="190">
        <v>2.3969377048900502</v>
      </c>
      <c r="N51" s="447">
        <v>0.40185868539334901</v>
      </c>
    </row>
    <row r="52" spans="1:14" ht="13" customHeight="1" x14ac:dyDescent="0.25">
      <c r="A52" s="26" t="s">
        <v>431</v>
      </c>
      <c r="B52" s="184">
        <v>2</v>
      </c>
      <c r="C52" s="190">
        <v>2.1091707468243999</v>
      </c>
      <c r="D52" s="439">
        <v>0.40588852156574601</v>
      </c>
      <c r="E52" s="190">
        <v>1.6485673190785599</v>
      </c>
      <c r="F52" s="439">
        <v>0.44169033083347498</v>
      </c>
      <c r="G52" s="190">
        <v>2.1779413393967202</v>
      </c>
      <c r="H52" s="439">
        <v>0.41741483609547297</v>
      </c>
      <c r="I52" s="190">
        <v>1.5508368766042899</v>
      </c>
      <c r="J52" s="439">
        <v>0.40845757518562598</v>
      </c>
      <c r="K52" s="190">
        <v>2.23766279981559</v>
      </c>
      <c r="L52" s="439">
        <v>0.42935518597891298</v>
      </c>
      <c r="M52" s="190">
        <v>1.51960993973837</v>
      </c>
      <c r="N52" s="447">
        <v>0.39124322275770201</v>
      </c>
    </row>
    <row r="53" spans="1:14" ht="13" customHeight="1" x14ac:dyDescent="0.25">
      <c r="A53" s="26" t="s">
        <v>432</v>
      </c>
      <c r="B53" s="184">
        <v>2</v>
      </c>
      <c r="C53" s="190">
        <v>2.3856294130124498</v>
      </c>
      <c r="D53" s="439">
        <v>0.51003947381752401</v>
      </c>
      <c r="E53" s="190">
        <v>2.4048451144729301</v>
      </c>
      <c r="F53" s="439">
        <v>0.60956209406840101</v>
      </c>
      <c r="G53" s="190">
        <v>2.4955175564544101</v>
      </c>
      <c r="H53" s="439">
        <v>0.53715829132981996</v>
      </c>
      <c r="I53" s="190">
        <v>2.3557430231210601</v>
      </c>
      <c r="J53" s="439">
        <v>0.59761075674935904</v>
      </c>
      <c r="K53" s="190">
        <v>2.4648487466856102</v>
      </c>
      <c r="L53" s="439">
        <v>0.52974056198939601</v>
      </c>
      <c r="M53" s="190">
        <v>2.3639503993476398</v>
      </c>
      <c r="N53" s="447">
        <v>0.60847569938984902</v>
      </c>
    </row>
    <row r="54" spans="1:14" ht="13" customHeight="1" x14ac:dyDescent="0.25">
      <c r="A54" s="26" t="s">
        <v>433</v>
      </c>
      <c r="B54" s="184">
        <v>2</v>
      </c>
      <c r="C54" s="190">
        <v>1.9508311380446699</v>
      </c>
      <c r="D54" s="439">
        <v>0.49261979914739001</v>
      </c>
      <c r="E54" s="190">
        <v>1.5690828430750901</v>
      </c>
      <c r="F54" s="439">
        <v>0.39675939134084398</v>
      </c>
      <c r="G54" s="190">
        <v>1.92257604951804</v>
      </c>
      <c r="H54" s="439">
        <v>0.49311816066735698</v>
      </c>
      <c r="I54" s="190">
        <v>1.58489057427653</v>
      </c>
      <c r="J54" s="439">
        <v>0.40386282038195498</v>
      </c>
      <c r="K54" s="190">
        <v>2.0640954237101101</v>
      </c>
      <c r="L54" s="439">
        <v>0.52100999072654197</v>
      </c>
      <c r="M54" s="190">
        <v>1.5468453297312501</v>
      </c>
      <c r="N54" s="447">
        <v>0.38387126155257201</v>
      </c>
    </row>
    <row r="55" spans="1:14" ht="13" customHeight="1" x14ac:dyDescent="0.25">
      <c r="A55" s="26" t="s">
        <v>434</v>
      </c>
      <c r="B55" s="184">
        <v>2</v>
      </c>
      <c r="C55" s="190">
        <v>1.4220918098940201</v>
      </c>
      <c r="D55" s="439">
        <v>0.39987921094362799</v>
      </c>
      <c r="E55" s="190">
        <v>1.8712366867433301</v>
      </c>
      <c r="F55" s="439">
        <v>0.45449225827187001</v>
      </c>
      <c r="G55" s="190">
        <v>1.48316798232856</v>
      </c>
      <c r="H55" s="439">
        <v>0.41682848819917301</v>
      </c>
      <c r="I55" s="190">
        <v>1.7657512873516401</v>
      </c>
      <c r="J55" s="439">
        <v>0.439859877642098</v>
      </c>
      <c r="K55" s="190">
        <v>1.57439734513909</v>
      </c>
      <c r="L55" s="439">
        <v>0.45844239603293901</v>
      </c>
      <c r="M55" s="190">
        <v>1.6729868822084299</v>
      </c>
      <c r="N55" s="447">
        <v>0.433254033419048</v>
      </c>
    </row>
    <row r="56" spans="1:14" ht="13" customHeight="1" x14ac:dyDescent="0.25">
      <c r="A56" s="26" t="s">
        <v>435</v>
      </c>
      <c r="B56" s="184">
        <v>2</v>
      </c>
      <c r="C56" s="190">
        <v>1.90237003490127</v>
      </c>
      <c r="D56" s="439">
        <v>0.36629738854308302</v>
      </c>
      <c r="E56" s="190">
        <v>1.9263367571387799</v>
      </c>
      <c r="F56" s="439">
        <v>0.33781472787640698</v>
      </c>
      <c r="G56" s="190">
        <v>1.8906031262479399</v>
      </c>
      <c r="H56" s="439">
        <v>0.365496515863722</v>
      </c>
      <c r="I56" s="190">
        <v>1.90905721534762</v>
      </c>
      <c r="J56" s="439">
        <v>0.33622630228393602</v>
      </c>
      <c r="K56" s="190">
        <v>2.1005339537494501</v>
      </c>
      <c r="L56" s="439">
        <v>0.42284597542275798</v>
      </c>
      <c r="M56" s="190">
        <v>1.85861186993704</v>
      </c>
      <c r="N56" s="447">
        <v>0.33560668281891798</v>
      </c>
    </row>
    <row r="57" spans="1:14" ht="13" customHeight="1" x14ac:dyDescent="0.25">
      <c r="A57" s="26" t="s">
        <v>436</v>
      </c>
      <c r="B57" s="184">
        <v>2</v>
      </c>
      <c r="C57" s="190">
        <v>1.3432621432601199</v>
      </c>
      <c r="D57" s="439">
        <v>0.35317703573209303</v>
      </c>
      <c r="E57" s="190">
        <v>1.9808267460881599</v>
      </c>
      <c r="F57" s="439">
        <v>0.44159101141241103</v>
      </c>
      <c r="G57" s="190">
        <v>1.2300154205099201</v>
      </c>
      <c r="H57" s="439">
        <v>0.343797311178552</v>
      </c>
      <c r="I57" s="190">
        <v>2.1027465564678698</v>
      </c>
      <c r="J57" s="439">
        <v>0.46626387597498298</v>
      </c>
      <c r="K57" s="190">
        <v>1.27986303132457</v>
      </c>
      <c r="L57" s="439">
        <v>0.33588552701924301</v>
      </c>
      <c r="M57" s="190">
        <v>2.0256856922872499</v>
      </c>
      <c r="N57" s="447">
        <v>0.42717088547833498</v>
      </c>
    </row>
    <row r="58" spans="1:14" ht="13" customHeight="1" x14ac:dyDescent="0.25">
      <c r="A58" s="26" t="s">
        <v>437</v>
      </c>
      <c r="B58" s="184">
        <v>2</v>
      </c>
      <c r="C58" s="190">
        <v>1.2141357113817</v>
      </c>
      <c r="D58" s="439">
        <v>0.32493289035449102</v>
      </c>
      <c r="E58" s="190">
        <v>2.4469279742832701</v>
      </c>
      <c r="F58" s="439">
        <v>0.382260825196508</v>
      </c>
      <c r="G58" s="190">
        <v>1.29462853127453</v>
      </c>
      <c r="H58" s="439">
        <v>0.34519147707529901</v>
      </c>
      <c r="I58" s="190">
        <v>2.3623679327075</v>
      </c>
      <c r="J58" s="439">
        <v>0.37716776720658002</v>
      </c>
      <c r="K58" s="190">
        <v>1.3923311741406099</v>
      </c>
      <c r="L58" s="439">
        <v>0.37672905180958599</v>
      </c>
      <c r="M58" s="190">
        <v>2.3156594672430799</v>
      </c>
      <c r="N58" s="447">
        <v>0.37718991881793101</v>
      </c>
    </row>
    <row r="59" spans="1:14" ht="13" customHeight="1" x14ac:dyDescent="0.25">
      <c r="A59" s="26" t="s">
        <v>438</v>
      </c>
      <c r="B59" s="184">
        <v>2</v>
      </c>
      <c r="C59" s="190">
        <v>2.5785396729829499</v>
      </c>
      <c r="D59" s="439">
        <v>0.68832653012387601</v>
      </c>
      <c r="E59" s="190">
        <v>1.9833931587376401</v>
      </c>
      <c r="F59" s="439">
        <v>0.41368239908193</v>
      </c>
      <c r="G59" s="190">
        <v>2.5554699492089101</v>
      </c>
      <c r="H59" s="439">
        <v>0.66779352094426703</v>
      </c>
      <c r="I59" s="190">
        <v>2.0367172961754001</v>
      </c>
      <c r="J59" s="439">
        <v>0.42754857329471702</v>
      </c>
      <c r="K59" s="190">
        <v>2.4094241993501799</v>
      </c>
      <c r="L59" s="439">
        <v>0.59533953531957595</v>
      </c>
      <c r="M59" s="190">
        <v>2.1579258824536498</v>
      </c>
      <c r="N59" s="447">
        <v>0.43721988258727901</v>
      </c>
    </row>
    <row r="60" spans="1:14" ht="13" customHeight="1" x14ac:dyDescent="0.25">
      <c r="A60" s="26" t="s">
        <v>439</v>
      </c>
      <c r="B60" s="184">
        <v>2</v>
      </c>
      <c r="C60" s="190">
        <v>2.0308272493303599</v>
      </c>
      <c r="D60" s="439">
        <v>0.66322802915816603</v>
      </c>
      <c r="E60" s="190">
        <v>3.6750311392505099</v>
      </c>
      <c r="F60" s="439">
        <v>1.05407021361609</v>
      </c>
      <c r="G60" s="190">
        <v>1.9851614390874199</v>
      </c>
      <c r="H60" s="439">
        <v>0.66872207909810499</v>
      </c>
      <c r="I60" s="190">
        <v>3.6381144049193801</v>
      </c>
      <c r="J60" s="439">
        <v>1.10919751229967</v>
      </c>
      <c r="K60" s="190">
        <v>1.8061767976262599</v>
      </c>
      <c r="L60" s="439">
        <v>0.59323212522774904</v>
      </c>
      <c r="M60" s="190">
        <v>3.1228472620435701</v>
      </c>
      <c r="N60" s="447">
        <v>0.91400270188945398</v>
      </c>
    </row>
    <row r="61" spans="1:14" ht="13" customHeight="1" x14ac:dyDescent="0.25">
      <c r="A61" s="26" t="s">
        <v>440</v>
      </c>
      <c r="B61" s="184">
        <v>2</v>
      </c>
      <c r="C61" s="190">
        <v>2.5520932826077498</v>
      </c>
      <c r="D61" s="439">
        <v>0.49568504988676099</v>
      </c>
      <c r="E61" s="190">
        <v>1.5043482419262799</v>
      </c>
      <c r="F61" s="439">
        <v>0.20394180917403201</v>
      </c>
      <c r="G61" s="190">
        <v>2.5162522315580498</v>
      </c>
      <c r="H61" s="439">
        <v>0.49681437762526998</v>
      </c>
      <c r="I61" s="190">
        <v>1.45064043437819</v>
      </c>
      <c r="J61" s="439">
        <v>0.20211043721684199</v>
      </c>
      <c r="K61" s="190">
        <v>2.5556764605649298</v>
      </c>
      <c r="L61" s="439">
        <v>0.49844385549355302</v>
      </c>
      <c r="M61" s="190">
        <v>1.49195787803897</v>
      </c>
      <c r="N61" s="447">
        <v>0.20668140519158701</v>
      </c>
    </row>
    <row r="62" spans="1:14" ht="13" customHeight="1" x14ac:dyDescent="0.25">
      <c r="A62" s="26" t="s">
        <v>441</v>
      </c>
      <c r="B62" s="184">
        <v>2</v>
      </c>
      <c r="C62" s="190">
        <v>2.2076460058085501</v>
      </c>
      <c r="D62" s="439">
        <v>0.49288950076772697</v>
      </c>
      <c r="E62" s="190">
        <v>2.1013445985822998</v>
      </c>
      <c r="F62" s="439">
        <v>0.29654630312282299</v>
      </c>
      <c r="G62" s="190">
        <v>2.3130367867553701</v>
      </c>
      <c r="H62" s="439">
        <v>0.52762951692890003</v>
      </c>
      <c r="I62" s="190">
        <v>2.07779853112008</v>
      </c>
      <c r="J62" s="439">
        <v>0.29070543429514301</v>
      </c>
      <c r="K62" s="190">
        <v>2.30187935994116</v>
      </c>
      <c r="L62" s="439">
        <v>0.54008521597912595</v>
      </c>
      <c r="M62" s="190">
        <v>2.1098183836661799</v>
      </c>
      <c r="N62" s="447">
        <v>0.30265575336123102</v>
      </c>
    </row>
    <row r="63" spans="1:14" ht="13" customHeight="1" x14ac:dyDescent="0.25">
      <c r="A63" s="211" t="s">
        <v>442</v>
      </c>
      <c r="B63" s="185">
        <v>2</v>
      </c>
      <c r="C63" s="191">
        <v>2.2988247397043602</v>
      </c>
      <c r="D63" s="440">
        <v>0.13035794366097</v>
      </c>
      <c r="E63" s="191">
        <v>2.2061182209072401</v>
      </c>
      <c r="F63" s="440">
        <v>9.7380234413760897E-2</v>
      </c>
      <c r="G63" s="191">
        <v>2.2723686130051401</v>
      </c>
      <c r="H63" s="440">
        <v>0.12785695883857301</v>
      </c>
      <c r="I63" s="191">
        <v>2.2135681521144299</v>
      </c>
      <c r="J63" s="440">
        <v>9.9027023099864997E-2</v>
      </c>
      <c r="K63" s="191">
        <v>2.2866872527132398</v>
      </c>
      <c r="L63" s="440">
        <v>0.13111609938716701</v>
      </c>
      <c r="M63" s="191">
        <v>2.1965616935021499</v>
      </c>
      <c r="N63" s="449">
        <v>9.6757523990687294E-2</v>
      </c>
    </row>
    <row r="64" spans="1:14" ht="13" customHeight="1" x14ac:dyDescent="0.25">
      <c r="A64" s="212" t="s">
        <v>443</v>
      </c>
      <c r="B64" s="186">
        <v>2</v>
      </c>
      <c r="C64" s="192">
        <v>2.69804372259979</v>
      </c>
      <c r="D64" s="441">
        <v>0.28056386964544999</v>
      </c>
      <c r="E64" s="192">
        <v>2.2398131654043998</v>
      </c>
      <c r="F64" s="441">
        <v>0.144269558027981</v>
      </c>
      <c r="G64" s="192">
        <v>2.7297807116053501</v>
      </c>
      <c r="H64" s="441">
        <v>0.29324306606207701</v>
      </c>
      <c r="I64" s="192">
        <v>2.2550483757130899</v>
      </c>
      <c r="J64" s="441">
        <v>0.14485568546649599</v>
      </c>
      <c r="K64" s="192">
        <v>2.8086482778316899</v>
      </c>
      <c r="L64" s="441">
        <v>0.31785090690811602</v>
      </c>
      <c r="M64" s="192">
        <v>2.2695949446463199</v>
      </c>
      <c r="N64" s="450">
        <v>0.149654264710401</v>
      </c>
    </row>
    <row r="65" spans="1:14" ht="13" customHeight="1" x14ac:dyDescent="0.25">
      <c r="A65" s="213" t="s">
        <v>444</v>
      </c>
      <c r="B65" s="187">
        <v>2</v>
      </c>
      <c r="C65" s="193">
        <v>2.3593825138553601</v>
      </c>
      <c r="D65" s="442">
        <v>0.12123857030969599</v>
      </c>
      <c r="E65" s="193">
        <v>2.2261201288286201</v>
      </c>
      <c r="F65" s="442">
        <v>7.7053299445423495E-2</v>
      </c>
      <c r="G65" s="193">
        <v>2.36443609131525</v>
      </c>
      <c r="H65" s="442">
        <v>0.121451705129294</v>
      </c>
      <c r="I65" s="193">
        <v>2.2385060791227001</v>
      </c>
      <c r="J65" s="442">
        <v>7.8022446287850003E-2</v>
      </c>
      <c r="K65" s="193">
        <v>2.36431828680769</v>
      </c>
      <c r="L65" s="442">
        <v>0.12141331735526099</v>
      </c>
      <c r="M65" s="193">
        <v>2.2376944731444</v>
      </c>
      <c r="N65" s="451">
        <v>7.8705600825645095E-2</v>
      </c>
    </row>
    <row r="66" spans="1:14" ht="13" customHeight="1" x14ac:dyDescent="0.25">
      <c r="A66" s="26" t="s">
        <v>445</v>
      </c>
      <c r="B66" s="184">
        <v>2</v>
      </c>
      <c r="C66" s="190">
        <v>1.3931243554453401</v>
      </c>
      <c r="D66" s="439">
        <v>0.460183979028705</v>
      </c>
      <c r="E66" s="190">
        <v>2.8957808601009698</v>
      </c>
      <c r="F66" s="439">
        <v>1.04829555418182</v>
      </c>
      <c r="G66" s="190">
        <v>1.4090370069979199</v>
      </c>
      <c r="H66" s="439">
        <v>0.50204655063661896</v>
      </c>
      <c r="I66" s="190">
        <v>2.7324408665457498</v>
      </c>
      <c r="J66" s="439">
        <v>1.0672725697206</v>
      </c>
      <c r="K66" s="190">
        <v>1.34200172501172</v>
      </c>
      <c r="L66" s="439">
        <v>0.45930923894807202</v>
      </c>
      <c r="M66" s="190">
        <v>2.9350122906138201</v>
      </c>
      <c r="N66" s="447">
        <v>1.1468443755197399</v>
      </c>
    </row>
    <row r="67" spans="1:14" ht="13" customHeight="1" x14ac:dyDescent="0.25">
      <c r="A67" s="26" t="s">
        <v>446</v>
      </c>
      <c r="B67" s="184">
        <v>2</v>
      </c>
      <c r="C67" s="190">
        <v>2.8527730687906399</v>
      </c>
      <c r="D67" s="439">
        <v>1.1265967907513701</v>
      </c>
      <c r="E67" s="190">
        <v>0.92886207556023304</v>
      </c>
      <c r="F67" s="439">
        <v>0.32802083994579601</v>
      </c>
      <c r="G67" s="190">
        <v>2.7549281599694502</v>
      </c>
      <c r="H67" s="439">
        <v>1.1386320544892099</v>
      </c>
      <c r="I67" s="190">
        <v>0.94836041808261595</v>
      </c>
      <c r="J67" s="439">
        <v>0.34577027059332299</v>
      </c>
      <c r="K67" s="190">
        <v>2.6803732366279598</v>
      </c>
      <c r="L67" s="439">
        <v>1.1522013569613201</v>
      </c>
      <c r="M67" s="190">
        <v>0.85851266378311197</v>
      </c>
      <c r="N67" s="447">
        <v>0.32518950518162998</v>
      </c>
    </row>
    <row r="68" spans="1:14" ht="13" customHeight="1" x14ac:dyDescent="0.25">
      <c r="A68" s="26" t="s">
        <v>447</v>
      </c>
      <c r="B68" s="184">
        <v>2</v>
      </c>
      <c r="C68" s="190">
        <v>3.0876907897401602</v>
      </c>
      <c r="D68" s="439">
        <v>1.5708382024988601</v>
      </c>
      <c r="E68" s="190">
        <v>2.4064625523685499</v>
      </c>
      <c r="F68" s="439">
        <v>1.4051448481645801</v>
      </c>
      <c r="G68" s="190">
        <v>3.52679730759878</v>
      </c>
      <c r="H68" s="439">
        <v>1.9748647264975601</v>
      </c>
      <c r="I68" s="190">
        <v>2.1405744258577601</v>
      </c>
      <c r="J68" s="439">
        <v>1.29207877562252</v>
      </c>
      <c r="K68" s="190">
        <v>3.8948934595804401</v>
      </c>
      <c r="L68" s="439">
        <v>2.3809896521620502</v>
      </c>
      <c r="M68" s="190">
        <v>2.1322662821509302</v>
      </c>
      <c r="N68" s="447">
        <v>1.25106391789621</v>
      </c>
    </row>
    <row r="69" spans="1:14" ht="13" customHeight="1" x14ac:dyDescent="0.25">
      <c r="A69" s="27" t="s">
        <v>448</v>
      </c>
      <c r="B69" s="200">
        <v>2</v>
      </c>
      <c r="C69" s="201">
        <v>1.7359863831039299</v>
      </c>
      <c r="D69" s="444">
        <v>0.54672343551037195</v>
      </c>
      <c r="E69" s="201">
        <v>3.2168606388792198</v>
      </c>
      <c r="F69" s="444">
        <v>0.91972414365667599</v>
      </c>
      <c r="G69" s="201">
        <v>1.8344736155614301</v>
      </c>
      <c r="H69" s="444">
        <v>0.58325137855652798</v>
      </c>
      <c r="I69" s="201">
        <v>3.1975822065077502</v>
      </c>
      <c r="J69" s="444">
        <v>0.89391784377404704</v>
      </c>
      <c r="K69" s="201">
        <v>2.0156019525794102</v>
      </c>
      <c r="L69" s="444">
        <v>0.62707123376357798</v>
      </c>
      <c r="M69" s="201">
        <v>3.2084654340024499</v>
      </c>
      <c r="N69" s="452">
        <v>0.908554804378504</v>
      </c>
    </row>
    <row r="70" spans="1:14" ht="13" customHeight="1" x14ac:dyDescent="0.25">
      <c r="A70" s="26"/>
      <c r="B70" s="188"/>
      <c r="C70" s="190" t="s">
        <v>2538</v>
      </c>
      <c r="D70" s="439" t="s">
        <v>2539</v>
      </c>
      <c r="E70" s="190" t="s">
        <v>2540</v>
      </c>
      <c r="F70" s="439" t="s">
        <v>2541</v>
      </c>
      <c r="G70" s="190" t="s">
        <v>2542</v>
      </c>
      <c r="H70" s="439" t="s">
        <v>2543</v>
      </c>
      <c r="I70" s="190" t="s">
        <v>2544</v>
      </c>
      <c r="J70" s="439" t="s">
        <v>2545</v>
      </c>
      <c r="K70" s="190" t="s">
        <v>2546</v>
      </c>
      <c r="L70" s="439" t="s">
        <v>2547</v>
      </c>
      <c r="M70" s="190" t="s">
        <v>2548</v>
      </c>
      <c r="N70" s="447" t="s">
        <v>2549</v>
      </c>
    </row>
    <row r="71" spans="1:14" ht="13" customHeight="1" x14ac:dyDescent="0.25">
      <c r="A71" s="26" t="s">
        <v>392</v>
      </c>
      <c r="B71" s="188">
        <v>1</v>
      </c>
      <c r="C71" s="190">
        <v>2.0129705102367699</v>
      </c>
      <c r="D71" s="439">
        <v>0.47026797058189501</v>
      </c>
      <c r="E71" s="190">
        <v>2.5130615220237398</v>
      </c>
      <c r="F71" s="439">
        <v>0.59988193145088398</v>
      </c>
      <c r="G71" s="190">
        <v>2.1705733316672902</v>
      </c>
      <c r="H71" s="439">
        <v>0.49717951827178802</v>
      </c>
      <c r="I71" s="190">
        <v>2.6225329713421202</v>
      </c>
      <c r="J71" s="439">
        <v>0.60002120448368601</v>
      </c>
      <c r="K71" s="190">
        <v>2.1930762981449998</v>
      </c>
      <c r="L71" s="439">
        <v>0.51205906218353803</v>
      </c>
      <c r="M71" s="190">
        <v>2.5207650766966401</v>
      </c>
      <c r="N71" s="447">
        <v>0.59869727259458105</v>
      </c>
    </row>
    <row r="72" spans="1:14" ht="13" customHeight="1" x14ac:dyDescent="0.25">
      <c r="A72" s="26" t="s">
        <v>396</v>
      </c>
      <c r="B72" s="188">
        <v>1</v>
      </c>
      <c r="C72" s="190">
        <v>2.25523132234673</v>
      </c>
      <c r="D72" s="439">
        <v>0.421477511409867</v>
      </c>
      <c r="E72" s="190">
        <v>2.00675532347437</v>
      </c>
      <c r="F72" s="439">
        <v>0.33496851205732198</v>
      </c>
      <c r="G72" s="190">
        <v>2.2742110262828601</v>
      </c>
      <c r="H72" s="439">
        <v>0.43663655338464202</v>
      </c>
      <c r="I72" s="190">
        <v>1.9753824321170299</v>
      </c>
      <c r="J72" s="439">
        <v>0.32823775267291599</v>
      </c>
      <c r="K72" s="190">
        <v>2.2704333353211199</v>
      </c>
      <c r="L72" s="439">
        <v>0.43551131252766501</v>
      </c>
      <c r="M72" s="190">
        <v>2.0697578404345398</v>
      </c>
      <c r="N72" s="447">
        <v>0.35311999267150601</v>
      </c>
    </row>
    <row r="73" spans="1:14" ht="13" customHeight="1" x14ac:dyDescent="0.25">
      <c r="A73" s="210" t="s">
        <v>398</v>
      </c>
      <c r="B73" s="188">
        <v>1</v>
      </c>
      <c r="C73" s="190">
        <v>2.5466404327199199</v>
      </c>
      <c r="D73" s="439">
        <v>0.55988731376431</v>
      </c>
      <c r="E73" s="190">
        <v>1.8867840993315601</v>
      </c>
      <c r="F73" s="439">
        <v>0.39765527272123002</v>
      </c>
      <c r="G73" s="190">
        <v>2.6382332478099699</v>
      </c>
      <c r="H73" s="439">
        <v>0.59165607237229401</v>
      </c>
      <c r="I73" s="190">
        <v>1.9087695261431501</v>
      </c>
      <c r="J73" s="439">
        <v>0.41324900044942797</v>
      </c>
      <c r="K73" s="190">
        <v>2.7008765596310602</v>
      </c>
      <c r="L73" s="439">
        <v>0.61065535822254002</v>
      </c>
      <c r="M73" s="190">
        <v>2.01564988065698</v>
      </c>
      <c r="N73" s="447">
        <v>0.44097996135384898</v>
      </c>
    </row>
    <row r="74" spans="1:14" ht="13" customHeight="1" x14ac:dyDescent="0.25">
      <c r="A74" s="26" t="s">
        <v>399</v>
      </c>
      <c r="B74" s="188">
        <v>1</v>
      </c>
      <c r="C74" s="190">
        <v>2.0828841247094201</v>
      </c>
      <c r="D74" s="439">
        <v>0.70077582305341601</v>
      </c>
      <c r="E74" s="190">
        <v>1.5415420497158401</v>
      </c>
      <c r="F74" s="439">
        <v>0.344890947583536</v>
      </c>
      <c r="G74" s="190">
        <v>2.0628181250514799</v>
      </c>
      <c r="H74" s="439">
        <v>0.69446422036615496</v>
      </c>
      <c r="I74" s="190">
        <v>1.54021021761066</v>
      </c>
      <c r="J74" s="439">
        <v>0.34054967753500598</v>
      </c>
      <c r="K74" s="190">
        <v>2.0804161449604899</v>
      </c>
      <c r="L74" s="439">
        <v>0.75358094878971105</v>
      </c>
      <c r="M74" s="190">
        <v>1.5804987813526601</v>
      </c>
      <c r="N74" s="447">
        <v>0.34733448583916499</v>
      </c>
    </row>
    <row r="75" spans="1:14" ht="13" customHeight="1" x14ac:dyDescent="0.25">
      <c r="A75" s="26" t="s">
        <v>410</v>
      </c>
      <c r="B75" s="188">
        <v>1</v>
      </c>
      <c r="C75" s="190">
        <v>3.57042035155848</v>
      </c>
      <c r="D75" s="439">
        <v>1.7130986308557701</v>
      </c>
      <c r="E75" s="190">
        <v>1.06749758119194</v>
      </c>
      <c r="F75" s="439">
        <v>0.24179975848780799</v>
      </c>
      <c r="G75" s="190">
        <v>3.6396030320411499</v>
      </c>
      <c r="H75" s="439">
        <v>1.7098524566246001</v>
      </c>
      <c r="I75" s="190">
        <v>1.07473420869478</v>
      </c>
      <c r="J75" s="439">
        <v>0.24505303498120201</v>
      </c>
      <c r="K75" s="190">
        <v>3.6804977336370199</v>
      </c>
      <c r="L75" s="439">
        <v>1.74884487321209</v>
      </c>
      <c r="M75" s="190">
        <v>1.0299020510739301</v>
      </c>
      <c r="N75" s="447">
        <v>0.26151103377597001</v>
      </c>
    </row>
    <row r="76" spans="1:14" ht="13" customHeight="1" x14ac:dyDescent="0.25">
      <c r="A76" s="26" t="s">
        <v>415</v>
      </c>
      <c r="B76" s="188">
        <v>1</v>
      </c>
      <c r="C76" s="190">
        <v>1.29639254842784</v>
      </c>
      <c r="D76" s="439">
        <v>0.30381687916143701</v>
      </c>
      <c r="E76" s="190">
        <v>2.7593873434118099</v>
      </c>
      <c r="F76" s="439">
        <v>0.48997994787048199</v>
      </c>
      <c r="G76" s="190">
        <v>1.2387141086466</v>
      </c>
      <c r="H76" s="439">
        <v>0.295598339446908</v>
      </c>
      <c r="I76" s="190">
        <v>2.7191390291994999</v>
      </c>
      <c r="J76" s="439">
        <v>0.49172862135309398</v>
      </c>
      <c r="K76" s="190">
        <v>1.25473774254321</v>
      </c>
      <c r="L76" s="439">
        <v>0.30738689249418399</v>
      </c>
      <c r="M76" s="190">
        <v>2.7314802469555399</v>
      </c>
      <c r="N76" s="447">
        <v>0.50551024345943296</v>
      </c>
    </row>
    <row r="77" spans="1:14" ht="13" customHeight="1" x14ac:dyDescent="0.25">
      <c r="A77" s="26" t="s">
        <v>417</v>
      </c>
      <c r="B77" s="188">
        <v>1</v>
      </c>
      <c r="C77" s="190">
        <v>1.01877589140111</v>
      </c>
      <c r="D77" s="439">
        <v>0.21119601616827299</v>
      </c>
      <c r="E77" s="190">
        <v>2.57917955182835</v>
      </c>
      <c r="F77" s="439">
        <v>0.53706746252096604</v>
      </c>
      <c r="G77" s="190">
        <v>1.03196654643931</v>
      </c>
      <c r="H77" s="439">
        <v>0.214251568413447</v>
      </c>
      <c r="I77" s="190">
        <v>2.5055878743968401</v>
      </c>
      <c r="J77" s="439">
        <v>0.51948742078269095</v>
      </c>
      <c r="K77" s="190">
        <v>1.0335487706461599</v>
      </c>
      <c r="L77" s="439">
        <v>0.21460086436277101</v>
      </c>
      <c r="M77" s="190">
        <v>2.5356617056122901</v>
      </c>
      <c r="N77" s="447">
        <v>0.54093098312453702</v>
      </c>
    </row>
    <row r="78" spans="1:14" ht="13" customHeight="1" x14ac:dyDescent="0.25">
      <c r="A78" s="26" t="s">
        <v>423</v>
      </c>
      <c r="B78" s="188">
        <v>1</v>
      </c>
      <c r="C78" s="190">
        <v>2.32317054642122</v>
      </c>
      <c r="D78" s="439">
        <v>0.56049091750036095</v>
      </c>
      <c r="E78" s="190">
        <v>1.87074187980972</v>
      </c>
      <c r="F78" s="439">
        <v>0.35780974003323401</v>
      </c>
      <c r="G78" s="190">
        <v>2.3128396922607801</v>
      </c>
      <c r="H78" s="439">
        <v>0.56835912585997495</v>
      </c>
      <c r="I78" s="190">
        <v>1.7771473320631901</v>
      </c>
      <c r="J78" s="439">
        <v>0.34072096368210197</v>
      </c>
      <c r="K78" s="190">
        <v>2.4435751600810698</v>
      </c>
      <c r="L78" s="439">
        <v>0.57770125868427902</v>
      </c>
      <c r="M78" s="190">
        <v>1.8200402528997801</v>
      </c>
      <c r="N78" s="447">
        <v>0.361711287555466</v>
      </c>
    </row>
    <row r="79" spans="1:14" ht="13" customHeight="1" x14ac:dyDescent="0.25">
      <c r="A79" s="26" t="s">
        <v>428</v>
      </c>
      <c r="B79" s="188">
        <v>1</v>
      </c>
      <c r="C79" s="190">
        <v>1.52874685440473</v>
      </c>
      <c r="D79" s="439">
        <v>0.40083730949881202</v>
      </c>
      <c r="E79" s="190">
        <v>2.1971032890853799</v>
      </c>
      <c r="F79" s="439">
        <v>0.49626082465693</v>
      </c>
      <c r="G79" s="190">
        <v>1.52606503895374</v>
      </c>
      <c r="H79" s="439">
        <v>0.39822540490288</v>
      </c>
      <c r="I79" s="190">
        <v>2.24484666912107</v>
      </c>
      <c r="J79" s="439">
        <v>0.50541071152577299</v>
      </c>
      <c r="K79" s="190">
        <v>1.5443407194807299</v>
      </c>
      <c r="L79" s="439">
        <v>0.41827614544064501</v>
      </c>
      <c r="M79" s="190">
        <v>2.1982821899649898</v>
      </c>
      <c r="N79" s="447">
        <v>0.50154351312741796</v>
      </c>
    </row>
    <row r="80" spans="1:14" ht="13" customHeight="1" x14ac:dyDescent="0.25">
      <c r="A80" s="26" t="s">
        <v>433</v>
      </c>
      <c r="B80" s="188">
        <v>1</v>
      </c>
      <c r="C80" s="190">
        <v>3.5324608730011899</v>
      </c>
      <c r="D80" s="439">
        <v>0.975510238408268</v>
      </c>
      <c r="E80" s="190">
        <v>2.21433601552727</v>
      </c>
      <c r="F80" s="439">
        <v>0.61463788274545095</v>
      </c>
      <c r="G80" s="190">
        <v>3.6039339282335998</v>
      </c>
      <c r="H80" s="439">
        <v>0.99382551530775798</v>
      </c>
      <c r="I80" s="190">
        <v>2.22858701560589</v>
      </c>
      <c r="J80" s="439">
        <v>0.6045159304694</v>
      </c>
      <c r="K80" s="190">
        <v>3.6773760175141401</v>
      </c>
      <c r="L80" s="439">
        <v>1.0394466826122799</v>
      </c>
      <c r="M80" s="190">
        <v>2.2421663971615402</v>
      </c>
      <c r="N80" s="447">
        <v>0.61424760016768098</v>
      </c>
    </row>
    <row r="81" spans="1:14" ht="13" customHeight="1" x14ac:dyDescent="0.25">
      <c r="A81" s="26" t="s">
        <v>435</v>
      </c>
      <c r="B81" s="188">
        <v>1</v>
      </c>
      <c r="C81" s="190">
        <v>1.6150518823757301</v>
      </c>
      <c r="D81" s="439">
        <v>0.34161123767517998</v>
      </c>
      <c r="E81" s="190">
        <v>2.2215009952843001</v>
      </c>
      <c r="F81" s="439">
        <v>0.41737145709798101</v>
      </c>
      <c r="G81" s="190">
        <v>1.5499998465537099</v>
      </c>
      <c r="H81" s="439">
        <v>0.33000715318663199</v>
      </c>
      <c r="I81" s="190">
        <v>2.15109215026607</v>
      </c>
      <c r="J81" s="439">
        <v>0.41823059795723</v>
      </c>
      <c r="K81" s="190">
        <v>1.57472183778487</v>
      </c>
      <c r="L81" s="439">
        <v>0.35225888701399799</v>
      </c>
      <c r="M81" s="190">
        <v>2.26537488050224</v>
      </c>
      <c r="N81" s="447">
        <v>0.43967163865979197</v>
      </c>
    </row>
    <row r="82" spans="1:14" ht="13" customHeight="1" x14ac:dyDescent="0.25">
      <c r="A82" s="26" t="s">
        <v>437</v>
      </c>
      <c r="B82" s="188">
        <v>1</v>
      </c>
      <c r="C82" s="190">
        <v>2.1536597989036799</v>
      </c>
      <c r="D82" s="439">
        <v>0.568131674747961</v>
      </c>
      <c r="E82" s="190">
        <v>2.4927075856179499</v>
      </c>
      <c r="F82" s="439">
        <v>0.422757624545265</v>
      </c>
      <c r="G82" s="190">
        <v>2.1874755580086598</v>
      </c>
      <c r="H82" s="439">
        <v>0.58459096774346497</v>
      </c>
      <c r="I82" s="190">
        <v>2.4993352149936698</v>
      </c>
      <c r="J82" s="439">
        <v>0.431875602718022</v>
      </c>
      <c r="K82" s="190">
        <v>2.3820832195660802</v>
      </c>
      <c r="L82" s="439">
        <v>0.61061463206072297</v>
      </c>
      <c r="M82" s="190">
        <v>2.48215959106368</v>
      </c>
      <c r="N82" s="447">
        <v>0.43840444359944097</v>
      </c>
    </row>
    <row r="83" spans="1:14" ht="13" customHeight="1" x14ac:dyDescent="0.25">
      <c r="A83" s="26" t="s">
        <v>438</v>
      </c>
      <c r="B83" s="188">
        <v>1</v>
      </c>
      <c r="C83" s="190">
        <v>2.3155300884982699</v>
      </c>
      <c r="D83" s="439">
        <v>0.57621980595303002</v>
      </c>
      <c r="E83" s="190">
        <v>2.3904686917302298</v>
      </c>
      <c r="F83" s="439">
        <v>0.39270350362134698</v>
      </c>
      <c r="G83" s="190">
        <v>2.1960486524680798</v>
      </c>
      <c r="H83" s="439">
        <v>0.53443611899066301</v>
      </c>
      <c r="I83" s="190">
        <v>2.4769450112775799</v>
      </c>
      <c r="J83" s="439">
        <v>0.40358035260235797</v>
      </c>
      <c r="K83" s="190">
        <v>2.1842810349194699</v>
      </c>
      <c r="L83" s="439">
        <v>0.56473298710358999</v>
      </c>
      <c r="M83" s="190">
        <v>2.5056191747349699</v>
      </c>
      <c r="N83" s="447">
        <v>0.42525141819267098</v>
      </c>
    </row>
    <row r="84" spans="1:14" ht="13" customHeight="1" x14ac:dyDescent="0.25">
      <c r="A84" s="62" t="s">
        <v>449</v>
      </c>
      <c r="B84" s="189">
        <v>1</v>
      </c>
      <c r="C84" s="194">
        <v>2.1421078993571001</v>
      </c>
      <c r="D84" s="443">
        <v>0.206818481338923</v>
      </c>
      <c r="E84" s="194">
        <v>2.1545234857250799</v>
      </c>
      <c r="F84" s="443">
        <v>0.13009671243444801</v>
      </c>
      <c r="G84" s="194">
        <v>2.1495207405505998</v>
      </c>
      <c r="H84" s="443">
        <v>0.20720653700415201</v>
      </c>
      <c r="I84" s="194">
        <v>2.1512950105573698</v>
      </c>
      <c r="J84" s="443">
        <v>0.12954877624019601</v>
      </c>
      <c r="K84" s="194">
        <v>2.19325733454995</v>
      </c>
      <c r="L84" s="443">
        <v>0.21447222753578199</v>
      </c>
      <c r="M84" s="194">
        <v>2.1651423490377302</v>
      </c>
      <c r="N84" s="448">
        <v>0.13297707076065499</v>
      </c>
    </row>
    <row r="85" spans="1:14" ht="13" customHeight="1" x14ac:dyDescent="0.25">
      <c r="A85" s="26" t="s">
        <v>121</v>
      </c>
      <c r="B85" s="188">
        <v>1</v>
      </c>
      <c r="C85" s="190">
        <v>2.1691193472141701</v>
      </c>
      <c r="D85" s="439">
        <v>0.64946869094708504</v>
      </c>
      <c r="E85" s="190">
        <v>2.4517009741631899</v>
      </c>
      <c r="F85" s="439">
        <v>0.65558356506401205</v>
      </c>
      <c r="G85" s="190">
        <v>2.1132523365907501</v>
      </c>
      <c r="H85" s="439">
        <v>0.64568860359019398</v>
      </c>
      <c r="I85" s="190">
        <v>2.4126514417037699</v>
      </c>
      <c r="J85" s="439">
        <v>0.668331916303885</v>
      </c>
      <c r="K85" s="190">
        <v>2.0921362449454599</v>
      </c>
      <c r="L85" s="439">
        <v>0.62441590064265695</v>
      </c>
      <c r="M85" s="190">
        <v>2.41229191886032</v>
      </c>
      <c r="N85" s="447">
        <v>0.69718423748154001</v>
      </c>
    </row>
    <row r="86" spans="1:14" ht="13" customHeight="1" x14ac:dyDescent="0.25">
      <c r="A86" s="26" t="s">
        <v>446</v>
      </c>
      <c r="B86" s="188">
        <v>1</v>
      </c>
      <c r="C86" s="190">
        <v>2.4914681343281799</v>
      </c>
      <c r="D86" s="439">
        <v>0.80125250817028604</v>
      </c>
      <c r="E86" s="190">
        <v>0.84668511718762995</v>
      </c>
      <c r="F86" s="439">
        <v>0.280097025285657</v>
      </c>
      <c r="G86" s="190">
        <v>2.4284628752342701</v>
      </c>
      <c r="H86" s="439">
        <v>0.792353501887607</v>
      </c>
      <c r="I86" s="190">
        <v>0.86635538234007403</v>
      </c>
      <c r="J86" s="439">
        <v>0.29248552378974702</v>
      </c>
      <c r="K86" s="190">
        <v>2.36964967235502</v>
      </c>
      <c r="L86" s="439">
        <v>0.751558203986325</v>
      </c>
      <c r="M86" s="190">
        <v>0.94900578847012995</v>
      </c>
      <c r="N86" s="447">
        <v>0.35224280575268901</v>
      </c>
    </row>
    <row r="87" spans="1:14" ht="13" customHeight="1" x14ac:dyDescent="0.25">
      <c r="A87" s="27" t="s">
        <v>447</v>
      </c>
      <c r="B87" s="203">
        <v>1</v>
      </c>
      <c r="C87" s="201">
        <v>1.8521288528789399</v>
      </c>
      <c r="D87" s="444">
        <v>0.498143464947777</v>
      </c>
      <c r="E87" s="201">
        <v>1.49571520421543</v>
      </c>
      <c r="F87" s="444">
        <v>0.42334085859125498</v>
      </c>
      <c r="G87" s="201">
        <v>1.8742301561205801</v>
      </c>
      <c r="H87" s="444">
        <v>0.51452387629808605</v>
      </c>
      <c r="I87" s="201">
        <v>1.49557554406284</v>
      </c>
      <c r="J87" s="444">
        <v>0.420798818475698</v>
      </c>
      <c r="K87" s="201">
        <v>1.94621988668304</v>
      </c>
      <c r="L87" s="444">
        <v>0.53954723809744698</v>
      </c>
      <c r="M87" s="201">
        <v>1.4794609004380299</v>
      </c>
      <c r="N87" s="452">
        <v>0.41038069715998399</v>
      </c>
    </row>
    <row r="88" spans="1:14" ht="13" customHeight="1" x14ac:dyDescent="0.25">
      <c r="A88" s="26"/>
      <c r="B88" s="96"/>
      <c r="C88" s="190" t="s">
        <v>2538</v>
      </c>
      <c r="D88" s="439" t="s">
        <v>2539</v>
      </c>
      <c r="E88" s="190" t="s">
        <v>2540</v>
      </c>
      <c r="F88" s="439" t="s">
        <v>2541</v>
      </c>
      <c r="G88" s="190" t="s">
        <v>2542</v>
      </c>
      <c r="H88" s="439" t="s">
        <v>2543</v>
      </c>
      <c r="I88" s="190" t="s">
        <v>2544</v>
      </c>
      <c r="J88" s="439" t="s">
        <v>2545</v>
      </c>
      <c r="K88" s="190" t="s">
        <v>2546</v>
      </c>
      <c r="L88" s="439" t="s">
        <v>2547</v>
      </c>
      <c r="M88" s="190" t="s">
        <v>2548</v>
      </c>
      <c r="N88" s="447" t="s">
        <v>2549</v>
      </c>
    </row>
    <row r="89" spans="1:14" ht="13" customHeight="1" x14ac:dyDescent="0.25">
      <c r="A89" s="26" t="s">
        <v>404</v>
      </c>
      <c r="B89" s="96">
        <v>3</v>
      </c>
      <c r="C89" s="190">
        <v>2.4194187421878799</v>
      </c>
      <c r="D89" s="439">
        <v>0.51901561858270895</v>
      </c>
      <c r="E89" s="190">
        <v>2.2044846982841202</v>
      </c>
      <c r="F89" s="439">
        <v>0.39176278303711198</v>
      </c>
      <c r="G89" s="190">
        <v>2.4660842912929102</v>
      </c>
      <c r="H89" s="439">
        <v>0.53148511541944399</v>
      </c>
      <c r="I89" s="190">
        <v>2.273074899434</v>
      </c>
      <c r="J89" s="439">
        <v>0.40736940109067199</v>
      </c>
      <c r="K89" s="190">
        <v>2.4197704939228499</v>
      </c>
      <c r="L89" s="439">
        <v>0.52912998071883199</v>
      </c>
      <c r="M89" s="190">
        <v>2.2428561533592499</v>
      </c>
      <c r="N89" s="447">
        <v>0.39523090844318798</v>
      </c>
    </row>
    <row r="90" spans="1:14" ht="13" customHeight="1" x14ac:dyDescent="0.25">
      <c r="A90" s="26" t="s">
        <v>407</v>
      </c>
      <c r="B90" s="96">
        <v>3</v>
      </c>
      <c r="C90" s="190">
        <v>1.7286153610049799</v>
      </c>
      <c r="D90" s="439">
        <v>0.35047894929375201</v>
      </c>
      <c r="E90" s="190">
        <v>2.8887104129202998</v>
      </c>
      <c r="F90" s="439">
        <v>0.66550348720182095</v>
      </c>
      <c r="G90" s="190">
        <v>1.74170089942874</v>
      </c>
      <c r="H90" s="439">
        <v>0.36719802418153702</v>
      </c>
      <c r="I90" s="190">
        <v>2.86216676941127</v>
      </c>
      <c r="J90" s="439">
        <v>0.68032014385066397</v>
      </c>
      <c r="K90" s="190">
        <v>1.7505646284118499</v>
      </c>
      <c r="L90" s="439">
        <v>0.385096591236469</v>
      </c>
      <c r="M90" s="190">
        <v>2.8015102808836598</v>
      </c>
      <c r="N90" s="447">
        <v>0.68646900145749001</v>
      </c>
    </row>
    <row r="91" spans="1:14" ht="13" customHeight="1" x14ac:dyDescent="0.25">
      <c r="A91" s="26" t="s">
        <v>124</v>
      </c>
      <c r="B91" s="96">
        <v>3</v>
      </c>
      <c r="C91" s="190">
        <v>2.562805237819</v>
      </c>
      <c r="D91" s="439">
        <v>0.51213847206119001</v>
      </c>
      <c r="E91" s="190">
        <v>1.8018053447586</v>
      </c>
      <c r="F91" s="439">
        <v>0.36049458408379398</v>
      </c>
      <c r="G91" s="190">
        <v>2.3349355696657499</v>
      </c>
      <c r="H91" s="439">
        <v>0.49712184577687601</v>
      </c>
      <c r="I91" s="190">
        <v>1.8584864725041399</v>
      </c>
      <c r="J91" s="439">
        <v>0.39704785409184801</v>
      </c>
      <c r="K91" s="190">
        <v>2.27177211816179</v>
      </c>
      <c r="L91" s="439">
        <v>0.47650124677752898</v>
      </c>
      <c r="M91" s="190">
        <v>1.92198011610205</v>
      </c>
      <c r="N91" s="447">
        <v>0.38351023941055301</v>
      </c>
    </row>
    <row r="92" spans="1:14" ht="13" customHeight="1" x14ac:dyDescent="0.25">
      <c r="A92" s="26" t="s">
        <v>426</v>
      </c>
      <c r="B92" s="96">
        <v>3</v>
      </c>
      <c r="C92" s="190">
        <v>2.5667581137117801</v>
      </c>
      <c r="D92" s="439">
        <v>0.64159207284491204</v>
      </c>
      <c r="E92" s="190">
        <v>2.0262497474215002</v>
      </c>
      <c r="F92" s="439">
        <v>0.43496276801164102</v>
      </c>
      <c r="G92" s="190">
        <v>2.3348661208309398</v>
      </c>
      <c r="H92" s="439">
        <v>0.584032379957794</v>
      </c>
      <c r="I92" s="190">
        <v>1.9977336751927299</v>
      </c>
      <c r="J92" s="439">
        <v>0.45554162435230999</v>
      </c>
      <c r="K92" s="190">
        <v>2.3945122340921099</v>
      </c>
      <c r="L92" s="439">
        <v>0.610395714597876</v>
      </c>
      <c r="M92" s="190">
        <v>2.0857471063147899</v>
      </c>
      <c r="N92" s="447">
        <v>0.50064969009706695</v>
      </c>
    </row>
    <row r="93" spans="1:14" ht="13" customHeight="1" x14ac:dyDescent="0.25">
      <c r="A93" s="26" t="s">
        <v>428</v>
      </c>
      <c r="B93" s="96">
        <v>3</v>
      </c>
      <c r="C93" s="190">
        <v>1.5725377980689099</v>
      </c>
      <c r="D93" s="439">
        <v>0.383902158325587</v>
      </c>
      <c r="E93" s="190">
        <v>2.1778834202128601</v>
      </c>
      <c r="F93" s="439">
        <v>0.402807253705249</v>
      </c>
      <c r="G93" s="190">
        <v>1.73716242022522</v>
      </c>
      <c r="H93" s="439">
        <v>0.42303384919479597</v>
      </c>
      <c r="I93" s="190">
        <v>2.3874441533427802</v>
      </c>
      <c r="J93" s="439">
        <v>0.47210615359623198</v>
      </c>
      <c r="K93" s="190">
        <v>1.7664714059781701</v>
      </c>
      <c r="L93" s="439">
        <v>0.44601841715414797</v>
      </c>
      <c r="M93" s="190">
        <v>2.2871770790378001</v>
      </c>
      <c r="N93" s="447">
        <v>0.45276864321529797</v>
      </c>
    </row>
    <row r="94" spans="1:14" ht="13" customHeight="1" x14ac:dyDescent="0.25">
      <c r="A94" s="26" t="s">
        <v>433</v>
      </c>
      <c r="B94" s="96">
        <v>3</v>
      </c>
      <c r="C94" s="190">
        <v>1.8811382752917201</v>
      </c>
      <c r="D94" s="439">
        <v>0.46364099488399302</v>
      </c>
      <c r="E94" s="190">
        <v>2.4442710307278999</v>
      </c>
      <c r="F94" s="439">
        <v>0.62850222245555099</v>
      </c>
      <c r="G94" s="190">
        <v>2.0219028474118401</v>
      </c>
      <c r="H94" s="439">
        <v>0.48484498375956703</v>
      </c>
      <c r="I94" s="190">
        <v>2.4533485156168502</v>
      </c>
      <c r="J94" s="439">
        <v>0.63324372638551496</v>
      </c>
      <c r="K94" s="190">
        <v>2.0343718253885901</v>
      </c>
      <c r="L94" s="439">
        <v>0.49328892668485402</v>
      </c>
      <c r="M94" s="190">
        <v>2.48524249761395</v>
      </c>
      <c r="N94" s="447">
        <v>0.64165193944454502</v>
      </c>
    </row>
    <row r="95" spans="1:14" ht="13" customHeight="1" x14ac:dyDescent="0.25">
      <c r="A95" s="26" t="s">
        <v>437</v>
      </c>
      <c r="B95" s="96">
        <v>3</v>
      </c>
      <c r="C95" s="190">
        <v>2.18509672187849</v>
      </c>
      <c r="D95" s="439">
        <v>0.460170993079556</v>
      </c>
      <c r="E95" s="190">
        <v>2.28241798420459</v>
      </c>
      <c r="F95" s="439">
        <v>0.338564060841957</v>
      </c>
      <c r="G95" s="190">
        <v>2.1418707006722002</v>
      </c>
      <c r="H95" s="439">
        <v>0.44696962986528599</v>
      </c>
      <c r="I95" s="190">
        <v>2.32655189616443</v>
      </c>
      <c r="J95" s="439">
        <v>0.34707334838705101</v>
      </c>
      <c r="K95" s="190">
        <v>2.1400834846433701</v>
      </c>
      <c r="L95" s="439">
        <v>0.470946852036149</v>
      </c>
      <c r="M95" s="190">
        <v>2.3445669412866699</v>
      </c>
      <c r="N95" s="447">
        <v>0.35656612875799898</v>
      </c>
    </row>
    <row r="96" spans="1:14" ht="13" customHeight="1" x14ac:dyDescent="0.25">
      <c r="A96" s="26" t="s">
        <v>438</v>
      </c>
      <c r="B96" s="96">
        <v>3</v>
      </c>
      <c r="C96" s="190">
        <v>2.7741981371947899</v>
      </c>
      <c r="D96" s="439">
        <v>0.78279135378360998</v>
      </c>
      <c r="E96" s="190">
        <v>1.9315187692509399</v>
      </c>
      <c r="F96" s="439">
        <v>0.53453813746333401</v>
      </c>
      <c r="G96" s="190">
        <v>2.9641193935552201</v>
      </c>
      <c r="H96" s="439">
        <v>0.84142801457410099</v>
      </c>
      <c r="I96" s="190">
        <v>2.0457005630750902</v>
      </c>
      <c r="J96" s="439">
        <v>0.53277593944458002</v>
      </c>
      <c r="K96" s="190">
        <v>2.9743287336609798</v>
      </c>
      <c r="L96" s="439">
        <v>0.87415648484400299</v>
      </c>
      <c r="M96" s="190">
        <v>2.0122560446382298</v>
      </c>
      <c r="N96" s="447">
        <v>0.51847585722879497</v>
      </c>
    </row>
    <row r="97" spans="1:14" ht="13" customHeight="1" x14ac:dyDescent="0.25">
      <c r="A97" s="63" t="s">
        <v>450</v>
      </c>
      <c r="B97" s="207">
        <v>3</v>
      </c>
      <c r="C97" s="208">
        <v>2.2113210483946899</v>
      </c>
      <c r="D97" s="446">
        <v>0.18762505806410301</v>
      </c>
      <c r="E97" s="208">
        <v>2.2196676759726</v>
      </c>
      <c r="F97" s="446">
        <v>0.17107871430858199</v>
      </c>
      <c r="G97" s="208">
        <v>2.2178302803853498</v>
      </c>
      <c r="H97" s="446">
        <v>0.190695684306355</v>
      </c>
      <c r="I97" s="208">
        <v>2.2755633680926599</v>
      </c>
      <c r="J97" s="446">
        <v>0.17775256877152901</v>
      </c>
      <c r="K97" s="208">
        <v>2.2189843655324601</v>
      </c>
      <c r="L97" s="446">
        <v>0.19590021290848</v>
      </c>
      <c r="M97" s="208">
        <v>2.27266702740455</v>
      </c>
      <c r="N97" s="454">
        <v>0.17844163310696901</v>
      </c>
    </row>
    <row r="99" spans="1:14" x14ac:dyDescent="0.25">
      <c r="A99" s="178" t="s">
        <v>455</v>
      </c>
    </row>
    <row r="100" spans="1:14" x14ac:dyDescent="0.25">
      <c r="A100" s="178" t="s">
        <v>717</v>
      </c>
    </row>
    <row r="101" spans="1:14" x14ac:dyDescent="0.25">
      <c r="A101" s="178" t="s">
        <v>457</v>
      </c>
    </row>
    <row r="102" spans="1:14" x14ac:dyDescent="0.25">
      <c r="A102" s="178" t="s">
        <v>620</v>
      </c>
    </row>
    <row r="103" spans="1:14" x14ac:dyDescent="0.25">
      <c r="A103" s="178" t="s">
        <v>459</v>
      </c>
    </row>
    <row r="104" spans="1:14" x14ac:dyDescent="0.25">
      <c r="A104" s="178" t="s">
        <v>460</v>
      </c>
    </row>
    <row r="105" spans="1:14" x14ac:dyDescent="0.25">
      <c r="A105" s="178" t="s">
        <v>461</v>
      </c>
    </row>
    <row r="106" spans="1:14" x14ac:dyDescent="0.25">
      <c r="A106" s="178" t="s">
        <v>462</v>
      </c>
    </row>
    <row r="107" spans="1:14" x14ac:dyDescent="0.25">
      <c r="A107" s="181" t="str">
        <f>HYPERLINK("https://oecdcode.org/disclaimers/cyprus.html", "Information on data for Cyprus: https://oecdcode.org/disclaimers/cyprus.html")</f>
        <v>Information on data for Cyprus: https://oecdcode.org/disclaimers/cyprus.html</v>
      </c>
    </row>
    <row r="108" spans="1:14" x14ac:dyDescent="0.25">
      <c r="A108" s="178" t="s">
        <v>463</v>
      </c>
    </row>
  </sheetData>
  <mergeCells count="11">
    <mergeCell ref="I8:J8"/>
    <mergeCell ref="G9:J9"/>
    <mergeCell ref="K8:L8"/>
    <mergeCell ref="M8:N8"/>
    <mergeCell ref="K9:N9"/>
    <mergeCell ref="B7:B10"/>
    <mergeCell ref="C8:D8"/>
    <mergeCell ref="E8:F8"/>
    <mergeCell ref="C9:F9"/>
    <mergeCell ref="G8:H8"/>
    <mergeCell ref="C7:N7"/>
  </mergeCells>
  <conditionalFormatting sqref="C1:C200">
    <cfRule type="expression" dxfId="126" priority="6">
      <formula>ABS(LN(C1)/(D1/C1))&gt;1.95996398454005</formula>
    </cfRule>
  </conditionalFormatting>
  <conditionalFormatting sqref="E1:E200">
    <cfRule type="expression" dxfId="125" priority="5">
      <formula>ABS(LN(E1)/(F1/E1))&gt;1.95996398454005</formula>
    </cfRule>
  </conditionalFormatting>
  <conditionalFormatting sqref="G1:G200">
    <cfRule type="expression" dxfId="124" priority="4">
      <formula>ABS(LN(G1)/(H1/G1))&gt;1.95996398454005</formula>
    </cfRule>
  </conditionalFormatting>
  <conditionalFormatting sqref="I1:I200">
    <cfRule type="expression" dxfId="123" priority="3">
      <formula>ABS(LN(I1)/(J1/I1))&gt;1.95996398454005</formula>
    </cfRule>
  </conditionalFormatting>
  <conditionalFormatting sqref="K1:K200">
    <cfRule type="expression" dxfId="122" priority="2">
      <formula>ABS(LN(K1)/(L1/K1))&gt;1.95996398454005</formula>
    </cfRule>
  </conditionalFormatting>
  <conditionalFormatting sqref="M1:M200">
    <cfRule type="expression" dxfId="121" priority="1">
      <formula>ABS(LN(M1)/(N1/M1))&gt;1.95996398454005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H107"/>
  <sheetViews>
    <sheetView showGridLines="0" zoomScale="80" zoomScaleNormal="80" workbookViewId="0"/>
  </sheetViews>
  <sheetFormatPr defaultColWidth="10.90625" defaultRowHeight="12.5" x14ac:dyDescent="0.25"/>
  <cols>
    <col min="1" max="1" width="30.7265625" customWidth="1"/>
    <col min="2" max="2" width="8.7265625" customWidth="1"/>
    <col min="3" max="34" width="9.7265625" customWidth="1"/>
  </cols>
  <sheetData>
    <row r="1" spans="1:34" x14ac:dyDescent="0.25">
      <c r="A1" s="41" t="s">
        <v>148</v>
      </c>
    </row>
    <row r="2" spans="1:34" ht="13" x14ac:dyDescent="0.3">
      <c r="A2" s="42" t="s">
        <v>149</v>
      </c>
    </row>
    <row r="3" spans="1:34" ht="13" x14ac:dyDescent="0.3">
      <c r="A3" s="43" t="s">
        <v>79</v>
      </c>
    </row>
    <row r="4" spans="1:34" x14ac:dyDescent="0.25">
      <c r="A4" s="160" t="str">
        <f>HYPERLINK("#'TOC'!A1", "Back to TOC")</f>
        <v>Back to TOC</v>
      </c>
    </row>
    <row r="5" spans="1:34" ht="13.5" customHeight="1" x14ac:dyDescent="0.25"/>
    <row r="6" spans="1:34" ht="16" customHeight="1" x14ac:dyDescent="0.25">
      <c r="B6" s="656" t="s">
        <v>125</v>
      </c>
      <c r="C6" s="653" t="s">
        <v>147</v>
      </c>
      <c r="D6" s="653"/>
      <c r="E6" s="653"/>
      <c r="F6" s="653"/>
      <c r="G6" s="653"/>
      <c r="H6" s="653"/>
      <c r="I6" s="653"/>
      <c r="J6" s="653"/>
      <c r="K6" s="653"/>
      <c r="L6" s="653"/>
      <c r="M6" s="653"/>
      <c r="N6" s="653"/>
      <c r="O6" s="653"/>
      <c r="P6" s="653"/>
      <c r="Q6" s="653"/>
      <c r="R6" s="653"/>
      <c r="S6" s="653"/>
      <c r="T6" s="653"/>
      <c r="U6" s="653"/>
      <c r="V6" s="653"/>
      <c r="W6" s="653"/>
      <c r="X6" s="653"/>
      <c r="Y6" s="653"/>
      <c r="Z6" s="653"/>
      <c r="AA6" s="653"/>
      <c r="AB6" s="653"/>
      <c r="AC6" s="653"/>
      <c r="AD6" s="653"/>
      <c r="AE6" s="653"/>
      <c r="AF6" s="653"/>
      <c r="AG6" s="653"/>
      <c r="AH6" s="665"/>
    </row>
    <row r="7" spans="1:34" ht="32.15" customHeight="1" x14ac:dyDescent="0.25">
      <c r="B7" s="656"/>
      <c r="C7" s="647" t="s">
        <v>143</v>
      </c>
      <c r="D7" s="647"/>
      <c r="E7" s="647"/>
      <c r="F7" s="647"/>
      <c r="G7" s="647"/>
      <c r="H7" s="647"/>
      <c r="I7" s="647"/>
      <c r="J7" s="647"/>
      <c r="K7" s="647" t="s">
        <v>144</v>
      </c>
      <c r="L7" s="647"/>
      <c r="M7" s="647"/>
      <c r="N7" s="647"/>
      <c r="O7" s="647"/>
      <c r="P7" s="647"/>
      <c r="Q7" s="647"/>
      <c r="R7" s="647"/>
      <c r="S7" s="647" t="s">
        <v>145</v>
      </c>
      <c r="T7" s="647"/>
      <c r="U7" s="647"/>
      <c r="V7" s="647"/>
      <c r="W7" s="647"/>
      <c r="X7" s="647"/>
      <c r="Y7" s="647"/>
      <c r="Z7" s="647"/>
      <c r="AA7" s="647" t="s">
        <v>146</v>
      </c>
      <c r="AB7" s="647"/>
      <c r="AC7" s="647"/>
      <c r="AD7" s="647"/>
      <c r="AE7" s="647"/>
      <c r="AF7" s="647"/>
      <c r="AG7" s="647"/>
      <c r="AH7" s="648"/>
    </row>
    <row r="8" spans="1:34" ht="16" customHeight="1" x14ac:dyDescent="0.25">
      <c r="B8" s="656"/>
      <c r="C8" s="649" t="s">
        <v>123</v>
      </c>
      <c r="D8" s="649"/>
      <c r="E8" s="649" t="s">
        <v>201</v>
      </c>
      <c r="F8" s="649"/>
      <c r="G8" s="649"/>
      <c r="H8" s="649"/>
      <c r="I8" s="649"/>
      <c r="J8" s="649"/>
      <c r="K8" s="649" t="s">
        <v>123</v>
      </c>
      <c r="L8" s="649"/>
      <c r="M8" s="649" t="s">
        <v>201</v>
      </c>
      <c r="N8" s="649"/>
      <c r="O8" s="649"/>
      <c r="P8" s="649"/>
      <c r="Q8" s="649"/>
      <c r="R8" s="649"/>
      <c r="S8" s="649" t="s">
        <v>123</v>
      </c>
      <c r="T8" s="649"/>
      <c r="U8" s="649" t="s">
        <v>201</v>
      </c>
      <c r="V8" s="649"/>
      <c r="W8" s="649"/>
      <c r="X8" s="649"/>
      <c r="Y8" s="649"/>
      <c r="Z8" s="649"/>
      <c r="AA8" s="649" t="s">
        <v>123</v>
      </c>
      <c r="AB8" s="649"/>
      <c r="AC8" s="649" t="s">
        <v>201</v>
      </c>
      <c r="AD8" s="649"/>
      <c r="AE8" s="649"/>
      <c r="AF8" s="649"/>
      <c r="AG8" s="649"/>
      <c r="AH8" s="650"/>
    </row>
    <row r="9" spans="1:34" ht="77.25" customHeight="1" x14ac:dyDescent="0.25">
      <c r="B9" s="656"/>
      <c r="C9" s="649"/>
      <c r="D9" s="649"/>
      <c r="E9" s="651" t="s">
        <v>196</v>
      </c>
      <c r="F9" s="651"/>
      <c r="G9" s="651" t="s">
        <v>197</v>
      </c>
      <c r="H9" s="651"/>
      <c r="I9" s="651" t="s">
        <v>198</v>
      </c>
      <c r="J9" s="651"/>
      <c r="K9" s="649"/>
      <c r="L9" s="649"/>
      <c r="M9" s="651" t="s">
        <v>196</v>
      </c>
      <c r="N9" s="651"/>
      <c r="O9" s="651" t="s">
        <v>197</v>
      </c>
      <c r="P9" s="651"/>
      <c r="Q9" s="651" t="s">
        <v>198</v>
      </c>
      <c r="R9" s="651"/>
      <c r="S9" s="649"/>
      <c r="T9" s="649"/>
      <c r="U9" s="651" t="s">
        <v>196</v>
      </c>
      <c r="V9" s="651"/>
      <c r="W9" s="651" t="s">
        <v>197</v>
      </c>
      <c r="X9" s="651"/>
      <c r="Y9" s="651" t="s">
        <v>198</v>
      </c>
      <c r="Z9" s="651"/>
      <c r="AA9" s="649"/>
      <c r="AB9" s="649"/>
      <c r="AC9" s="651" t="s">
        <v>196</v>
      </c>
      <c r="AD9" s="651"/>
      <c r="AE9" s="651" t="s">
        <v>197</v>
      </c>
      <c r="AF9" s="651"/>
      <c r="AG9" s="651" t="s">
        <v>198</v>
      </c>
      <c r="AH9" s="652"/>
    </row>
    <row r="10" spans="1:34" ht="16" customHeight="1" x14ac:dyDescent="0.25">
      <c r="B10" s="664"/>
      <c r="C10" s="144" t="s">
        <v>10</v>
      </c>
      <c r="D10" s="144" t="s">
        <v>11</v>
      </c>
      <c r="E10" s="144" t="s">
        <v>10</v>
      </c>
      <c r="F10" s="144" t="s">
        <v>11</v>
      </c>
      <c r="G10" s="144" t="s">
        <v>10</v>
      </c>
      <c r="H10" s="144" t="s">
        <v>11</v>
      </c>
      <c r="I10" s="144" t="s">
        <v>82</v>
      </c>
      <c r="J10" s="144" t="s">
        <v>11</v>
      </c>
      <c r="K10" s="144" t="s">
        <v>10</v>
      </c>
      <c r="L10" s="144" t="s">
        <v>11</v>
      </c>
      <c r="M10" s="144" t="s">
        <v>10</v>
      </c>
      <c r="N10" s="144" t="s">
        <v>11</v>
      </c>
      <c r="O10" s="144" t="s">
        <v>10</v>
      </c>
      <c r="P10" s="144" t="s">
        <v>11</v>
      </c>
      <c r="Q10" s="144" t="s">
        <v>82</v>
      </c>
      <c r="R10" s="144" t="s">
        <v>11</v>
      </c>
      <c r="S10" s="144" t="s">
        <v>10</v>
      </c>
      <c r="T10" s="144" t="s">
        <v>11</v>
      </c>
      <c r="U10" s="144" t="s">
        <v>10</v>
      </c>
      <c r="V10" s="144" t="s">
        <v>11</v>
      </c>
      <c r="W10" s="144" t="s">
        <v>10</v>
      </c>
      <c r="X10" s="144" t="s">
        <v>11</v>
      </c>
      <c r="Y10" s="144" t="s">
        <v>82</v>
      </c>
      <c r="Z10" s="144" t="s">
        <v>11</v>
      </c>
      <c r="AA10" s="144" t="s">
        <v>10</v>
      </c>
      <c r="AB10" s="144" t="s">
        <v>11</v>
      </c>
      <c r="AC10" s="144" t="s">
        <v>10</v>
      </c>
      <c r="AD10" s="144" t="s">
        <v>11</v>
      </c>
      <c r="AE10" s="144" t="s">
        <v>10</v>
      </c>
      <c r="AF10" s="144" t="s">
        <v>11</v>
      </c>
      <c r="AG10" s="144" t="s">
        <v>82</v>
      </c>
      <c r="AH10" s="148" t="s">
        <v>11</v>
      </c>
    </row>
    <row r="11" spans="1:34" ht="15" customHeight="1" x14ac:dyDescent="0.35">
      <c r="A11" s="2"/>
      <c r="B11" s="149"/>
      <c r="C11" s="150" t="s">
        <v>1002</v>
      </c>
      <c r="D11" s="4" t="s">
        <v>1003</v>
      </c>
      <c r="E11" s="3" t="s">
        <v>1004</v>
      </c>
      <c r="F11" s="4" t="s">
        <v>1005</v>
      </c>
      <c r="G11" s="3" t="s">
        <v>1006</v>
      </c>
      <c r="H11" s="4" t="s">
        <v>1007</v>
      </c>
      <c r="I11" s="3" t="s">
        <v>1008</v>
      </c>
      <c r="J11" s="4" t="s">
        <v>1009</v>
      </c>
      <c r="K11" s="3" t="s">
        <v>1010</v>
      </c>
      <c r="L11" s="4" t="s">
        <v>1011</v>
      </c>
      <c r="M11" s="3" t="s">
        <v>1012</v>
      </c>
      <c r="N11" s="4" t="s">
        <v>1013</v>
      </c>
      <c r="O11" s="3" t="s">
        <v>1014</v>
      </c>
      <c r="P11" s="4" t="s">
        <v>1015</v>
      </c>
      <c r="Q11" s="3" t="s">
        <v>1016</v>
      </c>
      <c r="R11" s="4" t="s">
        <v>1017</v>
      </c>
      <c r="S11" s="3" t="s">
        <v>1018</v>
      </c>
      <c r="T11" s="4" t="s">
        <v>1019</v>
      </c>
      <c r="U11" s="3" t="s">
        <v>1020</v>
      </c>
      <c r="V11" s="4" t="s">
        <v>1021</v>
      </c>
      <c r="W11" s="3" t="s">
        <v>1022</v>
      </c>
      <c r="X11" s="4" t="s">
        <v>1023</v>
      </c>
      <c r="Y11" s="3" t="s">
        <v>1024</v>
      </c>
      <c r="Z11" s="4" t="s">
        <v>1025</v>
      </c>
      <c r="AA11" s="3" t="s">
        <v>1026</v>
      </c>
      <c r="AB11" s="4" t="s">
        <v>1027</v>
      </c>
      <c r="AC11" s="3" t="s">
        <v>1028</v>
      </c>
      <c r="AD11" s="4" t="s">
        <v>1029</v>
      </c>
      <c r="AE11" s="3" t="s">
        <v>1030</v>
      </c>
      <c r="AF11" s="4" t="s">
        <v>1031</v>
      </c>
      <c r="AG11" s="65" t="s">
        <v>1032</v>
      </c>
      <c r="AH11" s="66" t="s">
        <v>1033</v>
      </c>
    </row>
    <row r="12" spans="1:34" ht="15" customHeight="1" x14ac:dyDescent="0.25">
      <c r="A12" s="6" t="s">
        <v>14</v>
      </c>
      <c r="B12" s="68">
        <v>2</v>
      </c>
      <c r="C12" s="7">
        <v>4.1929679685877703</v>
      </c>
      <c r="D12" s="8">
        <v>0.49823907644565302</v>
      </c>
      <c r="E12" s="7">
        <v>5.2281201809965596</v>
      </c>
      <c r="F12" s="8">
        <v>1.0546848892521401</v>
      </c>
      <c r="G12" s="7">
        <v>2.6538166264055798</v>
      </c>
      <c r="H12" s="8">
        <v>0.68812350522528498</v>
      </c>
      <c r="I12" s="7">
        <v>-2.57430355459099</v>
      </c>
      <c r="J12" s="8">
        <v>1.2224415297422699</v>
      </c>
      <c r="K12" s="7">
        <v>2.9378416544424701</v>
      </c>
      <c r="L12" s="8">
        <v>0.39097948663263998</v>
      </c>
      <c r="M12" s="7">
        <v>3.8627553572501401</v>
      </c>
      <c r="N12" s="8">
        <v>0.90312928282098204</v>
      </c>
      <c r="O12" s="7">
        <v>1.8048247292469599</v>
      </c>
      <c r="P12" s="8">
        <v>0.62650082922699002</v>
      </c>
      <c r="Q12" s="7">
        <v>-2.0579306280031799</v>
      </c>
      <c r="R12" s="8">
        <v>1.0387969957403</v>
      </c>
      <c r="S12" s="7">
        <v>2.7227191371212398</v>
      </c>
      <c r="T12" s="8">
        <v>0.32712989354789301</v>
      </c>
      <c r="U12" s="7">
        <v>4.0312884013327803</v>
      </c>
      <c r="V12" s="8">
        <v>0.86297762417703305</v>
      </c>
      <c r="W12" s="7">
        <v>1.4060826649541001</v>
      </c>
      <c r="X12" s="8">
        <v>0.54126688161636305</v>
      </c>
      <c r="Y12" s="7">
        <v>-2.62520573637868</v>
      </c>
      <c r="Z12" s="8">
        <v>1.05770492719041</v>
      </c>
      <c r="AA12" s="7">
        <v>2.1317259007035299</v>
      </c>
      <c r="AB12" s="8">
        <v>0.33836420958987501</v>
      </c>
      <c r="AC12" s="7">
        <v>3.1282415565422799</v>
      </c>
      <c r="AD12" s="8">
        <v>0.78301021025072803</v>
      </c>
      <c r="AE12" s="7">
        <v>1.1369603478104799</v>
      </c>
      <c r="AF12" s="8">
        <v>0.40728275764692701</v>
      </c>
      <c r="AG12" s="7">
        <v>-1.9912812087318099</v>
      </c>
      <c r="AH12" s="9">
        <v>0.86944774226348898</v>
      </c>
    </row>
    <row r="13" spans="1:34" ht="15" customHeight="1" x14ac:dyDescent="0.25">
      <c r="A13" s="10" t="s">
        <v>15</v>
      </c>
      <c r="B13" s="68">
        <v>2</v>
      </c>
      <c r="C13" s="7">
        <v>22.423654682236499</v>
      </c>
      <c r="D13" s="8">
        <v>1.20958149575024</v>
      </c>
      <c r="E13" s="7">
        <v>40.121394344173503</v>
      </c>
      <c r="F13" s="8">
        <v>2.6197811413960701</v>
      </c>
      <c r="G13" s="7">
        <v>10.662046596672001</v>
      </c>
      <c r="H13" s="8">
        <v>1.60780739758274</v>
      </c>
      <c r="I13" s="7">
        <v>-29.4593477475015</v>
      </c>
      <c r="J13" s="8">
        <v>2.8234172549766399</v>
      </c>
      <c r="K13" s="7">
        <v>18.0100028553851</v>
      </c>
      <c r="L13" s="8">
        <v>1.15997275906826</v>
      </c>
      <c r="M13" s="7">
        <v>31.2906810121269</v>
      </c>
      <c r="N13" s="8">
        <v>3.2969120903449798</v>
      </c>
      <c r="O13" s="7">
        <v>8.61662378973638</v>
      </c>
      <c r="P13" s="8">
        <v>1.72171119621359</v>
      </c>
      <c r="Q13" s="7">
        <v>-22.674057222390498</v>
      </c>
      <c r="R13" s="8">
        <v>3.37717415280424</v>
      </c>
      <c r="S13" s="7">
        <v>15.4159311193529</v>
      </c>
      <c r="T13" s="8">
        <v>1.10448687420008</v>
      </c>
      <c r="U13" s="7">
        <v>27.4165400061482</v>
      </c>
      <c r="V13" s="8">
        <v>2.6880096442663901</v>
      </c>
      <c r="W13" s="7">
        <v>8.4006047219008693</v>
      </c>
      <c r="X13" s="8">
        <v>1.9737088154771201</v>
      </c>
      <c r="Y13" s="7">
        <v>-19.015935284247401</v>
      </c>
      <c r="Z13" s="8">
        <v>3.2103042935565198</v>
      </c>
      <c r="AA13" s="7">
        <v>19.800886866562099</v>
      </c>
      <c r="AB13" s="8">
        <v>1.13784541183871</v>
      </c>
      <c r="AC13" s="7">
        <v>34.042248647690897</v>
      </c>
      <c r="AD13" s="8">
        <v>2.6985130173552099</v>
      </c>
      <c r="AE13" s="7">
        <v>9.7643462644302197</v>
      </c>
      <c r="AF13" s="8">
        <v>1.7517144131900899</v>
      </c>
      <c r="AG13" s="7">
        <v>-24.277902383260699</v>
      </c>
      <c r="AH13" s="9">
        <v>2.93342232642408</v>
      </c>
    </row>
    <row r="14" spans="1:34" ht="15" customHeight="1" x14ac:dyDescent="0.25">
      <c r="A14" s="10" t="s">
        <v>16</v>
      </c>
      <c r="B14" s="68">
        <v>2</v>
      </c>
      <c r="C14" s="7">
        <v>29.352658021302901</v>
      </c>
      <c r="D14" s="8">
        <v>1.04282284153035</v>
      </c>
      <c r="E14" s="7">
        <v>50.791792251407998</v>
      </c>
      <c r="F14" s="8">
        <v>2.1792274983926401</v>
      </c>
      <c r="G14" s="7">
        <v>14.7663618829394</v>
      </c>
      <c r="H14" s="8">
        <v>1.4440608334498</v>
      </c>
      <c r="I14" s="7">
        <v>-36.025430368468598</v>
      </c>
      <c r="J14" s="8">
        <v>2.6791890769870199</v>
      </c>
      <c r="K14" s="7">
        <v>23.686984049710102</v>
      </c>
      <c r="L14" s="8">
        <v>1.0788078036539499</v>
      </c>
      <c r="M14" s="7">
        <v>47.042854939883298</v>
      </c>
      <c r="N14" s="8">
        <v>2.5870305467524899</v>
      </c>
      <c r="O14" s="7">
        <v>10.5380057482109</v>
      </c>
      <c r="P14" s="8">
        <v>1.3000164659162601</v>
      </c>
      <c r="Q14" s="7">
        <v>-36.504849191672299</v>
      </c>
      <c r="R14" s="8">
        <v>3.0812788817994798</v>
      </c>
      <c r="S14" s="7">
        <v>18.286447606986101</v>
      </c>
      <c r="T14" s="8">
        <v>0.96335104139519501</v>
      </c>
      <c r="U14" s="7">
        <v>34.1116075507883</v>
      </c>
      <c r="V14" s="8">
        <v>2.0934080952317502</v>
      </c>
      <c r="W14" s="7">
        <v>11.9149703967192</v>
      </c>
      <c r="X14" s="8">
        <v>1.47561862367243</v>
      </c>
      <c r="Y14" s="7">
        <v>-22.196637154069101</v>
      </c>
      <c r="Z14" s="8">
        <v>2.3525467149735899</v>
      </c>
      <c r="AA14" s="7">
        <v>23.680996993555901</v>
      </c>
      <c r="AB14" s="8">
        <v>1.10633006234506</v>
      </c>
      <c r="AC14" s="7">
        <v>46.672805904535601</v>
      </c>
      <c r="AD14" s="8">
        <v>2.32895294659737</v>
      </c>
      <c r="AE14" s="7">
        <v>10.074346997837999</v>
      </c>
      <c r="AF14" s="8">
        <v>1.3117047607532499</v>
      </c>
      <c r="AG14" s="7">
        <v>-36.598458906697701</v>
      </c>
      <c r="AH14" s="9">
        <v>2.6843974708317799</v>
      </c>
    </row>
    <row r="15" spans="1:34" ht="15" customHeight="1" x14ac:dyDescent="0.25">
      <c r="A15" s="6" t="s">
        <v>17</v>
      </c>
      <c r="B15" s="68">
        <v>2</v>
      </c>
      <c r="C15" s="7">
        <v>8.1155810549472296</v>
      </c>
      <c r="D15" s="8">
        <v>0.642489698704372</v>
      </c>
      <c r="E15" s="7">
        <v>9.0455807550880998</v>
      </c>
      <c r="F15" s="8">
        <v>1.39016344628762</v>
      </c>
      <c r="G15" s="7">
        <v>7.3247109924869003</v>
      </c>
      <c r="H15" s="8">
        <v>1.0939598542321201</v>
      </c>
      <c r="I15" s="7">
        <v>-1.7208697626011999</v>
      </c>
      <c r="J15" s="8">
        <v>1.7496569636750801</v>
      </c>
      <c r="K15" s="7">
        <v>6.7623261002639996</v>
      </c>
      <c r="L15" s="8">
        <v>0.61017381138241999</v>
      </c>
      <c r="M15" s="7">
        <v>8.3300689841281006</v>
      </c>
      <c r="N15" s="8">
        <v>1.24312356840164</v>
      </c>
      <c r="O15" s="7">
        <v>5.0948125069762202</v>
      </c>
      <c r="P15" s="8">
        <v>0.85940696494805402</v>
      </c>
      <c r="Q15" s="7">
        <v>-3.2352564771518799</v>
      </c>
      <c r="R15" s="8">
        <v>1.50632234312233</v>
      </c>
      <c r="S15" s="7">
        <v>7.8954114566375697</v>
      </c>
      <c r="T15" s="8">
        <v>0.61449579132016796</v>
      </c>
      <c r="U15" s="7">
        <v>9.4129787812021206</v>
      </c>
      <c r="V15" s="8">
        <v>1.34669373914801</v>
      </c>
      <c r="W15" s="7">
        <v>6.0024411108644902</v>
      </c>
      <c r="X15" s="8">
        <v>1.06268550243414</v>
      </c>
      <c r="Y15" s="7">
        <v>-3.4105376703376198</v>
      </c>
      <c r="Z15" s="8">
        <v>1.6832171167382599</v>
      </c>
      <c r="AA15" s="7">
        <v>7.7716966901984001</v>
      </c>
      <c r="AB15" s="8">
        <v>0.67354705064349596</v>
      </c>
      <c r="AC15" s="7">
        <v>9.4366377679243705</v>
      </c>
      <c r="AD15" s="8">
        <v>1.44494320434041</v>
      </c>
      <c r="AE15" s="7">
        <v>7.4347378780613296</v>
      </c>
      <c r="AF15" s="8">
        <v>1.1150262082059601</v>
      </c>
      <c r="AG15" s="7">
        <v>-2.00189988986304</v>
      </c>
      <c r="AH15" s="9">
        <v>1.83438809736579</v>
      </c>
    </row>
    <row r="16" spans="1:34" ht="15" customHeight="1" x14ac:dyDescent="0.25">
      <c r="A16" s="6" t="s">
        <v>18</v>
      </c>
      <c r="B16" s="68">
        <v>2</v>
      </c>
      <c r="C16" s="7">
        <v>21.561107714461901</v>
      </c>
      <c r="D16" s="8">
        <v>1.1403010539460099</v>
      </c>
      <c r="E16" s="7">
        <v>35.995017354162101</v>
      </c>
      <c r="F16" s="8">
        <v>2.40559380322274</v>
      </c>
      <c r="G16" s="7">
        <v>14.6756243072806</v>
      </c>
      <c r="H16" s="8">
        <v>1.5035790121433601</v>
      </c>
      <c r="I16" s="7">
        <v>-21.319393046881501</v>
      </c>
      <c r="J16" s="8">
        <v>2.7742552449108899</v>
      </c>
      <c r="K16" s="7">
        <v>19.9393511802141</v>
      </c>
      <c r="L16" s="8">
        <v>1.0833558575430999</v>
      </c>
      <c r="M16" s="7">
        <v>35.711717136276597</v>
      </c>
      <c r="N16" s="8">
        <v>2.5227412193983301</v>
      </c>
      <c r="O16" s="7">
        <v>11.698161887108199</v>
      </c>
      <c r="P16" s="8">
        <v>1.53455935184173</v>
      </c>
      <c r="Q16" s="7">
        <v>-24.013555249168402</v>
      </c>
      <c r="R16" s="8">
        <v>2.8798762571653298</v>
      </c>
      <c r="S16" s="7">
        <v>13.787966508009101</v>
      </c>
      <c r="T16" s="8">
        <v>0.87820646760162402</v>
      </c>
      <c r="U16" s="7">
        <v>24.146327794283</v>
      </c>
      <c r="V16" s="8">
        <v>2.3919166482720899</v>
      </c>
      <c r="W16" s="7">
        <v>9.6818058865117393</v>
      </c>
      <c r="X16" s="8">
        <v>1.36177463661704</v>
      </c>
      <c r="Y16" s="7">
        <v>-14.4645219077712</v>
      </c>
      <c r="Z16" s="8">
        <v>2.9386615317762601</v>
      </c>
      <c r="AA16" s="7">
        <v>15.695146909499099</v>
      </c>
      <c r="AB16" s="8">
        <v>0.89039153379503899</v>
      </c>
      <c r="AC16" s="7">
        <v>30.0116192102175</v>
      </c>
      <c r="AD16" s="8">
        <v>2.3928624045678899</v>
      </c>
      <c r="AE16" s="7">
        <v>9.0959550763427508</v>
      </c>
      <c r="AF16" s="8">
        <v>1.2074962486629099</v>
      </c>
      <c r="AG16" s="7">
        <v>-20.915664133874699</v>
      </c>
      <c r="AH16" s="9">
        <v>2.7806754070902402</v>
      </c>
    </row>
    <row r="17" spans="1:34" ht="15" customHeight="1" x14ac:dyDescent="0.25">
      <c r="A17" s="10" t="s">
        <v>19</v>
      </c>
      <c r="B17" s="68">
        <v>2</v>
      </c>
      <c r="C17" s="7">
        <v>29.589708478243502</v>
      </c>
      <c r="D17" s="8">
        <v>1.09473861387267</v>
      </c>
      <c r="E17" s="7">
        <v>42.092794774213999</v>
      </c>
      <c r="F17" s="8">
        <v>1.94614719113155</v>
      </c>
      <c r="G17" s="7">
        <v>18.859019408754701</v>
      </c>
      <c r="H17" s="8">
        <v>1.67751682893278</v>
      </c>
      <c r="I17" s="7">
        <v>-23.233775365459302</v>
      </c>
      <c r="J17" s="8">
        <v>2.6639644816912802</v>
      </c>
      <c r="K17" s="7">
        <v>22.975648197779002</v>
      </c>
      <c r="L17" s="8">
        <v>0.94704866869652804</v>
      </c>
      <c r="M17" s="7">
        <v>33.245932074628698</v>
      </c>
      <c r="N17" s="8">
        <v>1.85024604292785</v>
      </c>
      <c r="O17" s="7">
        <v>12.748420895685101</v>
      </c>
      <c r="P17" s="8">
        <v>1.60883045084022</v>
      </c>
      <c r="Q17" s="7">
        <v>-20.4975111789437</v>
      </c>
      <c r="R17" s="8">
        <v>2.4996698627234299</v>
      </c>
      <c r="S17" s="7">
        <v>20.757370103956699</v>
      </c>
      <c r="T17" s="8">
        <v>1.05515934890778</v>
      </c>
      <c r="U17" s="7">
        <v>30.108178422006301</v>
      </c>
      <c r="V17" s="8">
        <v>2.0343988321033999</v>
      </c>
      <c r="W17" s="7">
        <v>12.3209678980785</v>
      </c>
      <c r="X17" s="8">
        <v>1.5698108839326199</v>
      </c>
      <c r="Y17" s="7">
        <v>-17.787210523927801</v>
      </c>
      <c r="Z17" s="8">
        <v>2.2109718266115101</v>
      </c>
      <c r="AA17" s="7">
        <v>30.600757760610598</v>
      </c>
      <c r="AB17" s="8">
        <v>1.06677843022839</v>
      </c>
      <c r="AC17" s="7">
        <v>41.779327493799101</v>
      </c>
      <c r="AD17" s="8">
        <v>2.1160549536742899</v>
      </c>
      <c r="AE17" s="7">
        <v>18.760648082368501</v>
      </c>
      <c r="AF17" s="8">
        <v>1.84194994422054</v>
      </c>
      <c r="AG17" s="7">
        <v>-23.0186794114306</v>
      </c>
      <c r="AH17" s="9">
        <v>2.9643736837947001</v>
      </c>
    </row>
    <row r="18" spans="1:34" ht="15" customHeight="1" x14ac:dyDescent="0.25">
      <c r="A18" s="145" t="s">
        <v>20</v>
      </c>
      <c r="B18" s="68">
        <v>2</v>
      </c>
      <c r="C18" s="7">
        <v>30.273171287208999</v>
      </c>
      <c r="D18" s="8">
        <v>1.5865877588564901</v>
      </c>
      <c r="E18" s="7">
        <v>43.720305521011703</v>
      </c>
      <c r="F18" s="8">
        <v>3.3002111492831299</v>
      </c>
      <c r="G18" s="7">
        <v>21.338423287107599</v>
      </c>
      <c r="H18" s="8">
        <v>2.3113752299749901</v>
      </c>
      <c r="I18" s="7">
        <v>-22.381882233904101</v>
      </c>
      <c r="J18" s="8">
        <v>4.1659943858017696</v>
      </c>
      <c r="K18" s="7">
        <v>25.747575059186602</v>
      </c>
      <c r="L18" s="8">
        <v>1.4278966980909</v>
      </c>
      <c r="M18" s="7">
        <v>39.4723527484988</v>
      </c>
      <c r="N18" s="8">
        <v>3.3662918605990702</v>
      </c>
      <c r="O18" s="7">
        <v>14.924396708571701</v>
      </c>
      <c r="P18" s="8">
        <v>2.2757437207104698</v>
      </c>
      <c r="Q18" s="7">
        <v>-24.547956039927101</v>
      </c>
      <c r="R18" s="8">
        <v>4.3081956590195896</v>
      </c>
      <c r="S18" s="7">
        <v>20.346102354147401</v>
      </c>
      <c r="T18" s="8">
        <v>1.5432173396421101</v>
      </c>
      <c r="U18" s="7">
        <v>30.7106107186925</v>
      </c>
      <c r="V18" s="8">
        <v>2.80874118412365</v>
      </c>
      <c r="W18" s="7">
        <v>11.139934569172899</v>
      </c>
      <c r="X18" s="8">
        <v>1.9933604441698201</v>
      </c>
      <c r="Y18" s="7">
        <v>-19.5706761495195</v>
      </c>
      <c r="Z18" s="8">
        <v>3.0444882708084502</v>
      </c>
      <c r="AA18" s="7">
        <v>29.470504451040799</v>
      </c>
      <c r="AB18" s="8">
        <v>1.6090233291365199</v>
      </c>
      <c r="AC18" s="7">
        <v>41.887289350923403</v>
      </c>
      <c r="AD18" s="8">
        <v>3.17009804916652</v>
      </c>
      <c r="AE18" s="7">
        <v>19.776467761314098</v>
      </c>
      <c r="AF18" s="8">
        <v>2.5841743519344398</v>
      </c>
      <c r="AG18" s="7">
        <v>-22.110821589609301</v>
      </c>
      <c r="AH18" s="9">
        <v>4.4181618909351199</v>
      </c>
    </row>
    <row r="19" spans="1:34" ht="15" customHeight="1" x14ac:dyDescent="0.25">
      <c r="A19" s="145" t="s">
        <v>21</v>
      </c>
      <c r="B19" s="68">
        <v>2</v>
      </c>
      <c r="C19" s="7">
        <v>28.504510705724801</v>
      </c>
      <c r="D19" s="8">
        <v>1.71118897583149</v>
      </c>
      <c r="E19" s="7">
        <v>43.692887330020199</v>
      </c>
      <c r="F19" s="8">
        <v>3.1686430866750901</v>
      </c>
      <c r="G19" s="7">
        <v>19.330860250272501</v>
      </c>
      <c r="H19" s="8">
        <v>2.2227717611170399</v>
      </c>
      <c r="I19" s="7">
        <v>-24.362027079747701</v>
      </c>
      <c r="J19" s="8">
        <v>3.5900051016098802</v>
      </c>
      <c r="K19" s="7">
        <v>18.5426441121453</v>
      </c>
      <c r="L19" s="8">
        <v>1.1909703316019</v>
      </c>
      <c r="M19" s="7">
        <v>30.538417981356499</v>
      </c>
      <c r="N19" s="8">
        <v>2.67105718392853</v>
      </c>
      <c r="O19" s="7">
        <v>13.3868202836984</v>
      </c>
      <c r="P19" s="8">
        <v>1.8340037347323099</v>
      </c>
      <c r="Q19" s="7">
        <v>-17.151597697658101</v>
      </c>
      <c r="R19" s="8">
        <v>3.1540558597086301</v>
      </c>
      <c r="S19" s="7">
        <v>21.4113132193247</v>
      </c>
      <c r="T19" s="8">
        <v>1.37872185874511</v>
      </c>
      <c r="U19" s="7">
        <v>30.3800010192586</v>
      </c>
      <c r="V19" s="8">
        <v>3.2660926919408202</v>
      </c>
      <c r="W19" s="7">
        <v>18.709432469562799</v>
      </c>
      <c r="X19" s="8">
        <v>2.23872676477299</v>
      </c>
      <c r="Y19" s="7">
        <v>-11.670568549695799</v>
      </c>
      <c r="Z19" s="8">
        <v>3.6391544641966398</v>
      </c>
      <c r="AA19" s="7">
        <v>32.399786891381098</v>
      </c>
      <c r="AB19" s="8">
        <v>1.2516317110302899</v>
      </c>
      <c r="AC19" s="7">
        <v>45.308492086620603</v>
      </c>
      <c r="AD19" s="8">
        <v>2.7357811551661801</v>
      </c>
      <c r="AE19" s="7">
        <v>25.367309975824799</v>
      </c>
      <c r="AF19" s="8">
        <v>2.4076232676609899</v>
      </c>
      <c r="AG19" s="7">
        <v>-19.9411821107958</v>
      </c>
      <c r="AH19" s="9">
        <v>3.62721594672223</v>
      </c>
    </row>
    <row r="20" spans="1:34" ht="15" customHeight="1" x14ac:dyDescent="0.25">
      <c r="A20" s="10" t="s">
        <v>22</v>
      </c>
      <c r="B20" s="68">
        <v>2</v>
      </c>
      <c r="C20" s="7">
        <v>57.098372579790997</v>
      </c>
      <c r="D20" s="8">
        <v>1.4557687656940199</v>
      </c>
      <c r="E20" s="7">
        <v>65.969035120193894</v>
      </c>
      <c r="F20" s="8">
        <v>2.6804430220347699</v>
      </c>
      <c r="G20" s="7">
        <v>47.581497945984403</v>
      </c>
      <c r="H20" s="8">
        <v>2.5193274225531201</v>
      </c>
      <c r="I20" s="7">
        <v>-18.387537174209399</v>
      </c>
      <c r="J20" s="8">
        <v>3.34780618132605</v>
      </c>
      <c r="K20" s="7">
        <v>43.967463726944899</v>
      </c>
      <c r="L20" s="8">
        <v>1.45421877200852</v>
      </c>
      <c r="M20" s="7">
        <v>57.074200930723698</v>
      </c>
      <c r="N20" s="8">
        <v>3.06934976935504</v>
      </c>
      <c r="O20" s="7">
        <v>34.570635081501401</v>
      </c>
      <c r="P20" s="8">
        <v>2.3135686832929001</v>
      </c>
      <c r="Q20" s="7">
        <v>-22.503565849222301</v>
      </c>
      <c r="R20" s="8">
        <v>3.8141990806149999</v>
      </c>
      <c r="S20" s="7">
        <v>43.281397043478997</v>
      </c>
      <c r="T20" s="8">
        <v>1.53985024443221</v>
      </c>
      <c r="U20" s="7">
        <v>57.888143109999596</v>
      </c>
      <c r="V20" s="8">
        <v>2.9093045123496002</v>
      </c>
      <c r="W20" s="7">
        <v>32.641801915036197</v>
      </c>
      <c r="X20" s="8">
        <v>2.46276107639759</v>
      </c>
      <c r="Y20" s="7">
        <v>-25.246341194963399</v>
      </c>
      <c r="Z20" s="8">
        <v>3.66306719421606</v>
      </c>
      <c r="AA20" s="7">
        <v>44.069395383010402</v>
      </c>
      <c r="AB20" s="8">
        <v>1.52737731577458</v>
      </c>
      <c r="AC20" s="7">
        <v>57.2290726819067</v>
      </c>
      <c r="AD20" s="8">
        <v>3.0375575379615398</v>
      </c>
      <c r="AE20" s="7">
        <v>32.635358154664203</v>
      </c>
      <c r="AF20" s="8">
        <v>2.6560661133525501</v>
      </c>
      <c r="AG20" s="7">
        <v>-24.593714527242501</v>
      </c>
      <c r="AH20" s="9">
        <v>4.2921599555538199</v>
      </c>
    </row>
    <row r="21" spans="1:34" ht="15" customHeight="1" x14ac:dyDescent="0.25">
      <c r="A21" s="10" t="s">
        <v>23</v>
      </c>
      <c r="B21" s="68">
        <v>2</v>
      </c>
      <c r="C21" s="7">
        <v>6.1988579437636897</v>
      </c>
      <c r="D21" s="8">
        <v>0.63112724912681695</v>
      </c>
      <c r="E21" s="7">
        <v>9.6526785794846397</v>
      </c>
      <c r="F21" s="8">
        <v>1.58513110650253</v>
      </c>
      <c r="G21" s="7">
        <v>2.3730031134908698</v>
      </c>
      <c r="H21" s="8">
        <v>0.73744942239251698</v>
      </c>
      <c r="I21" s="7">
        <v>-7.2796754659937699</v>
      </c>
      <c r="J21" s="8">
        <v>1.7712558532064899</v>
      </c>
      <c r="K21" s="7">
        <v>5.8307797646873301</v>
      </c>
      <c r="L21" s="8">
        <v>0.65380765180430001</v>
      </c>
      <c r="M21" s="7">
        <v>8.6732490780233498</v>
      </c>
      <c r="N21" s="8">
        <v>1.51568814441646</v>
      </c>
      <c r="O21" s="7">
        <v>2.5495757156235599</v>
      </c>
      <c r="P21" s="8">
        <v>0.76240812003551095</v>
      </c>
      <c r="Q21" s="7">
        <v>-6.1236733623997797</v>
      </c>
      <c r="R21" s="8">
        <v>1.7410279249545699</v>
      </c>
      <c r="S21" s="7">
        <v>6.3555238463039201</v>
      </c>
      <c r="T21" s="8">
        <v>0.64480808840007497</v>
      </c>
      <c r="U21" s="7">
        <v>10.8808955632534</v>
      </c>
      <c r="V21" s="8">
        <v>1.4756122302706101</v>
      </c>
      <c r="W21" s="7">
        <v>2.6874040574385298</v>
      </c>
      <c r="X21" s="8">
        <v>0.84802871046578399</v>
      </c>
      <c r="Y21" s="7">
        <v>-8.1934915058148903</v>
      </c>
      <c r="Z21" s="8">
        <v>1.63847580871387</v>
      </c>
      <c r="AA21" s="7">
        <v>9.2023490909305607</v>
      </c>
      <c r="AB21" s="8">
        <v>0.85526525621827998</v>
      </c>
      <c r="AC21" s="7">
        <v>14.158140055874201</v>
      </c>
      <c r="AD21" s="8">
        <v>1.84919204507049</v>
      </c>
      <c r="AE21" s="7">
        <v>2.7719328500609</v>
      </c>
      <c r="AF21" s="8">
        <v>0.76559561611543503</v>
      </c>
      <c r="AG21" s="7">
        <v>-11.386207205813401</v>
      </c>
      <c r="AH21" s="9">
        <v>2.0005963035591199</v>
      </c>
    </row>
    <row r="22" spans="1:34" ht="15" customHeight="1" x14ac:dyDescent="0.25">
      <c r="A22" s="10" t="s">
        <v>24</v>
      </c>
      <c r="B22" s="68">
        <v>2</v>
      </c>
      <c r="C22" s="7">
        <v>36.663064949255102</v>
      </c>
      <c r="D22" s="8">
        <v>1.9943083356243501</v>
      </c>
      <c r="E22" s="7">
        <v>50.177034763286201</v>
      </c>
      <c r="F22" s="8">
        <v>5.1226026056799103</v>
      </c>
      <c r="G22" s="7">
        <v>25.031416477615199</v>
      </c>
      <c r="H22" s="8">
        <v>3.6760245135187501</v>
      </c>
      <c r="I22" s="7">
        <v>-25.145618285670999</v>
      </c>
      <c r="J22" s="8">
        <v>6.1940322513966102</v>
      </c>
      <c r="K22" s="7">
        <v>25.3259200221909</v>
      </c>
      <c r="L22" s="8">
        <v>1.9194317379246699</v>
      </c>
      <c r="M22" s="7">
        <v>39.672645136895397</v>
      </c>
      <c r="N22" s="8">
        <v>5.1427187575997202</v>
      </c>
      <c r="O22" s="7">
        <v>15.6537573787404</v>
      </c>
      <c r="P22" s="8">
        <v>3.0156587817554801</v>
      </c>
      <c r="Q22" s="7">
        <v>-24.018887758155</v>
      </c>
      <c r="R22" s="8">
        <v>5.3321859810493697</v>
      </c>
      <c r="S22" s="7">
        <v>29.9176713533464</v>
      </c>
      <c r="T22" s="8">
        <v>2.0877091420897398</v>
      </c>
      <c r="U22" s="7">
        <v>49.180911843923298</v>
      </c>
      <c r="V22" s="8">
        <v>5.2240928049166904</v>
      </c>
      <c r="W22" s="7">
        <v>16.243118454107499</v>
      </c>
      <c r="X22" s="8">
        <v>3.22343801705316</v>
      </c>
      <c r="Y22" s="7">
        <v>-32.937793389815802</v>
      </c>
      <c r="Z22" s="8">
        <v>5.3333119071095902</v>
      </c>
      <c r="AA22" s="7">
        <v>27.9776543343242</v>
      </c>
      <c r="AB22" s="8">
        <v>1.88849834027779</v>
      </c>
      <c r="AC22" s="7">
        <v>45.541132442213502</v>
      </c>
      <c r="AD22" s="8">
        <v>5.0629500507830896</v>
      </c>
      <c r="AE22" s="7">
        <v>17.070741857211299</v>
      </c>
      <c r="AF22" s="8">
        <v>3.3350853590753902</v>
      </c>
      <c r="AG22" s="7">
        <v>-28.4703905850022</v>
      </c>
      <c r="AH22" s="9">
        <v>5.6816287800311196</v>
      </c>
    </row>
    <row r="23" spans="1:34" ht="15" customHeight="1" x14ac:dyDescent="0.25">
      <c r="A23" s="10" t="s">
        <v>25</v>
      </c>
      <c r="B23" s="68">
        <v>2</v>
      </c>
      <c r="C23" s="7">
        <v>15.3521943732941</v>
      </c>
      <c r="D23" s="8">
        <v>1.06922683432171</v>
      </c>
      <c r="E23" s="7">
        <v>20.580200936124601</v>
      </c>
      <c r="F23" s="8">
        <v>2.31326319508939</v>
      </c>
      <c r="G23" s="7">
        <v>9.3108154270810601</v>
      </c>
      <c r="H23" s="8">
        <v>1.6242564563435</v>
      </c>
      <c r="I23" s="7">
        <v>-11.2693855090436</v>
      </c>
      <c r="J23" s="8">
        <v>2.5382933666199001</v>
      </c>
      <c r="K23" s="7">
        <v>9.1995502170911898</v>
      </c>
      <c r="L23" s="8">
        <v>1.18035607846813</v>
      </c>
      <c r="M23" s="7">
        <v>13.124806049728999</v>
      </c>
      <c r="N23" s="8">
        <v>2.3506779185430702</v>
      </c>
      <c r="O23" s="7">
        <v>4.7534512109025604</v>
      </c>
      <c r="P23" s="8">
        <v>1.2514836294755201</v>
      </c>
      <c r="Q23" s="7">
        <v>-8.3713548388264805</v>
      </c>
      <c r="R23" s="8">
        <v>2.7195774857414898</v>
      </c>
      <c r="S23" s="7">
        <v>12.918249868216</v>
      </c>
      <c r="T23" s="8">
        <v>1.1639717600802699</v>
      </c>
      <c r="U23" s="7">
        <v>17.998105868115399</v>
      </c>
      <c r="V23" s="8">
        <v>2.3395026860083199</v>
      </c>
      <c r="W23" s="7">
        <v>7.8238318560874198</v>
      </c>
      <c r="X23" s="8">
        <v>1.49017399032381</v>
      </c>
      <c r="Y23" s="7">
        <v>-10.174274012028</v>
      </c>
      <c r="Z23" s="8">
        <v>2.6063011003346102</v>
      </c>
      <c r="AA23" s="7">
        <v>11.907551052080301</v>
      </c>
      <c r="AB23" s="8">
        <v>1.3086689430293299</v>
      </c>
      <c r="AC23" s="7">
        <v>19.604097321139999</v>
      </c>
      <c r="AD23" s="8">
        <v>2.5105724347791298</v>
      </c>
      <c r="AE23" s="7">
        <v>5.3007301915549201</v>
      </c>
      <c r="AF23" s="8">
        <v>1.2964175504803701</v>
      </c>
      <c r="AG23" s="7">
        <v>-14.3033671295851</v>
      </c>
      <c r="AH23" s="9">
        <v>2.21286495990037</v>
      </c>
    </row>
    <row r="24" spans="1:34" ht="15" customHeight="1" x14ac:dyDescent="0.25">
      <c r="A24" s="6" t="s">
        <v>26</v>
      </c>
      <c r="B24" s="68">
        <v>2</v>
      </c>
      <c r="C24" s="7">
        <v>26.922861313309198</v>
      </c>
      <c r="D24" s="8">
        <v>1.28517910571409</v>
      </c>
      <c r="E24" s="7">
        <v>29.573240346975702</v>
      </c>
      <c r="F24" s="8">
        <v>2.5897414172584798</v>
      </c>
      <c r="G24" s="7">
        <v>24.3854054759131</v>
      </c>
      <c r="H24" s="8">
        <v>2.4409125798366</v>
      </c>
      <c r="I24" s="7">
        <v>-5.1878348710626403</v>
      </c>
      <c r="J24" s="8">
        <v>3.36681991941765</v>
      </c>
      <c r="K24" s="7">
        <v>13.5167607229592</v>
      </c>
      <c r="L24" s="8">
        <v>0.92634292301559595</v>
      </c>
      <c r="M24" s="7">
        <v>17.484742692073201</v>
      </c>
      <c r="N24" s="8">
        <v>2.4476884961572298</v>
      </c>
      <c r="O24" s="7">
        <v>10.5197768487887</v>
      </c>
      <c r="P24" s="8">
        <v>1.7467121101896601</v>
      </c>
      <c r="Q24" s="7">
        <v>-6.9649658432845403</v>
      </c>
      <c r="R24" s="8">
        <v>2.7479657570825098</v>
      </c>
      <c r="S24" s="7">
        <v>20.870690557491699</v>
      </c>
      <c r="T24" s="8">
        <v>1.1707995878017099</v>
      </c>
      <c r="U24" s="7">
        <v>21.992378433709401</v>
      </c>
      <c r="V24" s="8">
        <v>2.39820465336213</v>
      </c>
      <c r="W24" s="7">
        <v>17.331698673100099</v>
      </c>
      <c r="X24" s="8">
        <v>2.47199754485941</v>
      </c>
      <c r="Y24" s="7">
        <v>-4.6606797606092796</v>
      </c>
      <c r="Z24" s="8">
        <v>3.0971901887953801</v>
      </c>
      <c r="AA24" s="7">
        <v>16.440926321807002</v>
      </c>
      <c r="AB24" s="8">
        <v>1.2563655028876799</v>
      </c>
      <c r="AC24" s="7">
        <v>18.057932943238999</v>
      </c>
      <c r="AD24" s="8">
        <v>2.0457414443037298</v>
      </c>
      <c r="AE24" s="7">
        <v>14.6958380556471</v>
      </c>
      <c r="AF24" s="8">
        <v>2.4335948203351299</v>
      </c>
      <c r="AG24" s="7">
        <v>-3.3620948875918799</v>
      </c>
      <c r="AH24" s="9">
        <v>2.6806028767855001</v>
      </c>
    </row>
    <row r="25" spans="1:34" ht="15" customHeight="1" x14ac:dyDescent="0.25">
      <c r="A25" s="10" t="s">
        <v>27</v>
      </c>
      <c r="B25" s="68">
        <v>2</v>
      </c>
      <c r="C25" s="7">
        <v>13.161267643531099</v>
      </c>
      <c r="D25" s="8">
        <v>1.04703976368602</v>
      </c>
      <c r="E25" s="7">
        <v>24.558163663247399</v>
      </c>
      <c r="F25" s="8">
        <v>2.4093218740174498</v>
      </c>
      <c r="G25" s="7">
        <v>5.1495922984959099</v>
      </c>
      <c r="H25" s="8">
        <v>1.4552333852971699</v>
      </c>
      <c r="I25" s="7">
        <v>-19.408571364751499</v>
      </c>
      <c r="J25" s="8">
        <v>2.76418987135682</v>
      </c>
      <c r="K25" s="7">
        <v>7.8399091512008301</v>
      </c>
      <c r="L25" s="8">
        <v>0.820211726938611</v>
      </c>
      <c r="M25" s="7">
        <v>18.0735969340091</v>
      </c>
      <c r="N25" s="8">
        <v>1.7641438113407499</v>
      </c>
      <c r="O25" s="7">
        <v>2.8150185557587899</v>
      </c>
      <c r="P25" s="8">
        <v>1.28960607443055</v>
      </c>
      <c r="Q25" s="7">
        <v>-15.2585783782503</v>
      </c>
      <c r="R25" s="8">
        <v>2.1490365471723698</v>
      </c>
      <c r="S25" s="7">
        <v>7.2605357856174901</v>
      </c>
      <c r="T25" s="8">
        <v>0.66302054986106296</v>
      </c>
      <c r="U25" s="7">
        <v>14.9633801200742</v>
      </c>
      <c r="V25" s="8">
        <v>1.87735770672701</v>
      </c>
      <c r="W25" s="7">
        <v>3.22102592538391</v>
      </c>
      <c r="X25" s="8">
        <v>0.91554794326047995</v>
      </c>
      <c r="Y25" s="7">
        <v>-11.7423541946903</v>
      </c>
      <c r="Z25" s="8">
        <v>2.1940743342614</v>
      </c>
      <c r="AA25" s="7">
        <v>9.7962007120030101</v>
      </c>
      <c r="AB25" s="8">
        <v>0.87356019871630297</v>
      </c>
      <c r="AC25" s="7">
        <v>20.721897159121301</v>
      </c>
      <c r="AD25" s="8">
        <v>2.33973310382357</v>
      </c>
      <c r="AE25" s="7">
        <v>4.3239330248489196</v>
      </c>
      <c r="AF25" s="8">
        <v>1.4546273185193599</v>
      </c>
      <c r="AG25" s="7">
        <v>-16.397964134272399</v>
      </c>
      <c r="AH25" s="9">
        <v>2.6938785744921301</v>
      </c>
    </row>
    <row r="26" spans="1:34" ht="15" customHeight="1" x14ac:dyDescent="0.25">
      <c r="A26" s="12" t="s">
        <v>29</v>
      </c>
      <c r="B26" s="68">
        <v>2</v>
      </c>
      <c r="C26" s="7">
        <v>17.694501437385899</v>
      </c>
      <c r="D26" s="8">
        <v>1.2232888867366101</v>
      </c>
      <c r="E26" s="7">
        <v>30.407884451147002</v>
      </c>
      <c r="F26" s="8">
        <v>2.8147977504214898</v>
      </c>
      <c r="G26" s="7">
        <v>9.2269451555380702</v>
      </c>
      <c r="H26" s="8">
        <v>1.9977247382676599</v>
      </c>
      <c r="I26" s="7">
        <v>-21.180939295608901</v>
      </c>
      <c r="J26" s="8">
        <v>3.56392580456528</v>
      </c>
      <c r="K26" s="7">
        <v>12.498883587716699</v>
      </c>
      <c r="L26" s="8">
        <v>1.04843135135849</v>
      </c>
      <c r="M26" s="7">
        <v>24.2535468592197</v>
      </c>
      <c r="N26" s="8">
        <v>2.4655926959221999</v>
      </c>
      <c r="O26" s="7">
        <v>6.1343421191146899</v>
      </c>
      <c r="P26" s="8">
        <v>1.5886715975596899</v>
      </c>
      <c r="Q26" s="7">
        <v>-18.119204740105001</v>
      </c>
      <c r="R26" s="8">
        <v>2.8951706823927301</v>
      </c>
      <c r="S26" s="7">
        <v>16.242040498694799</v>
      </c>
      <c r="T26" s="8">
        <v>1.0438095545517101</v>
      </c>
      <c r="U26" s="7">
        <v>26.573755255771001</v>
      </c>
      <c r="V26" s="8">
        <v>2.6582383288628999</v>
      </c>
      <c r="W26" s="7">
        <v>9.1395280630822509</v>
      </c>
      <c r="X26" s="8">
        <v>1.9030783159889899</v>
      </c>
      <c r="Y26" s="7">
        <v>-17.434227192688802</v>
      </c>
      <c r="Z26" s="8">
        <v>3.44056510729737</v>
      </c>
      <c r="AA26" s="7">
        <v>15.993527661387301</v>
      </c>
      <c r="AB26" s="8">
        <v>1.13494184057058</v>
      </c>
      <c r="AC26" s="7">
        <v>27.137977056012701</v>
      </c>
      <c r="AD26" s="8">
        <v>2.5436187038754801</v>
      </c>
      <c r="AE26" s="7">
        <v>7.1726138302372897</v>
      </c>
      <c r="AF26" s="8">
        <v>1.7037810182639199</v>
      </c>
      <c r="AG26" s="7">
        <v>-19.965363225775398</v>
      </c>
      <c r="AH26" s="9">
        <v>2.9354470739095899</v>
      </c>
    </row>
    <row r="27" spans="1:34" ht="15" customHeight="1" x14ac:dyDescent="0.25">
      <c r="A27" s="10" t="s">
        <v>28</v>
      </c>
      <c r="B27" s="68">
        <v>2</v>
      </c>
      <c r="C27" s="7">
        <v>10.3754955603025</v>
      </c>
      <c r="D27" s="8">
        <v>0.52090154160078705</v>
      </c>
      <c r="E27" s="7">
        <v>21.6388092843079</v>
      </c>
      <c r="F27" s="8">
        <v>1.51837217854941</v>
      </c>
      <c r="G27" s="7">
        <v>4.23874525196244</v>
      </c>
      <c r="H27" s="8">
        <v>0.59963301294485105</v>
      </c>
      <c r="I27" s="7">
        <v>-17.400064032345501</v>
      </c>
      <c r="J27" s="8">
        <v>1.67491625016264</v>
      </c>
      <c r="K27" s="7">
        <v>5.4469241368518997</v>
      </c>
      <c r="L27" s="8">
        <v>0.40636409243261401</v>
      </c>
      <c r="M27" s="7">
        <v>13.6628468576854</v>
      </c>
      <c r="N27" s="8">
        <v>1.20596221620759</v>
      </c>
      <c r="O27" s="7">
        <v>1.4212946737136101</v>
      </c>
      <c r="P27" s="8">
        <v>0.43101232693091002</v>
      </c>
      <c r="Q27" s="7">
        <v>-12.2415521839718</v>
      </c>
      <c r="R27" s="8">
        <v>1.27644694605267</v>
      </c>
      <c r="S27" s="7">
        <v>6.0985671483235899</v>
      </c>
      <c r="T27" s="8">
        <v>0.402637223918001</v>
      </c>
      <c r="U27" s="7">
        <v>13.266657631697001</v>
      </c>
      <c r="V27" s="8">
        <v>1.2180846537793599</v>
      </c>
      <c r="W27" s="7">
        <v>2.1055824953746698</v>
      </c>
      <c r="X27" s="8">
        <v>0.35286387197644598</v>
      </c>
      <c r="Y27" s="7">
        <v>-11.161075136322401</v>
      </c>
      <c r="Z27" s="8">
        <v>1.2912906913736499</v>
      </c>
      <c r="AA27" s="7">
        <v>8.0919919605674693</v>
      </c>
      <c r="AB27" s="8">
        <v>0.440340178466406</v>
      </c>
      <c r="AC27" s="7">
        <v>19.590803828161601</v>
      </c>
      <c r="AD27" s="8">
        <v>1.55842240450796</v>
      </c>
      <c r="AE27" s="7">
        <v>2.2882399903847901</v>
      </c>
      <c r="AF27" s="8">
        <v>0.40909716866009499</v>
      </c>
      <c r="AG27" s="7">
        <v>-17.302563837776798</v>
      </c>
      <c r="AH27" s="9">
        <v>1.6530022242812701</v>
      </c>
    </row>
    <row r="28" spans="1:34" ht="15" customHeight="1" x14ac:dyDescent="0.25">
      <c r="A28" s="10" t="s">
        <v>30</v>
      </c>
      <c r="B28" s="68">
        <v>2</v>
      </c>
      <c r="C28" s="7">
        <v>28.926434964193</v>
      </c>
      <c r="D28" s="8">
        <v>1.2324124628942601</v>
      </c>
      <c r="E28" s="7">
        <v>44.833281979739297</v>
      </c>
      <c r="F28" s="8">
        <v>2.9564105315478901</v>
      </c>
      <c r="G28" s="7">
        <v>13.8807445872578</v>
      </c>
      <c r="H28" s="8">
        <v>2.4761562296430801</v>
      </c>
      <c r="I28" s="7">
        <v>-30.952537392481499</v>
      </c>
      <c r="J28" s="8">
        <v>3.8967264879677299</v>
      </c>
      <c r="K28" s="7">
        <v>19.568981067288298</v>
      </c>
      <c r="L28" s="8">
        <v>1.1919584831685599</v>
      </c>
      <c r="M28" s="7">
        <v>35.397809655090001</v>
      </c>
      <c r="N28" s="8">
        <v>3.05730434397013</v>
      </c>
      <c r="O28" s="7">
        <v>8.8557996206175709</v>
      </c>
      <c r="P28" s="8">
        <v>1.8125785102880401</v>
      </c>
      <c r="Q28" s="7">
        <v>-26.542010034472401</v>
      </c>
      <c r="R28" s="8">
        <v>3.7884883391342901</v>
      </c>
      <c r="S28" s="7">
        <v>28.183846448558501</v>
      </c>
      <c r="T28" s="8">
        <v>1.31320504269189</v>
      </c>
      <c r="U28" s="7">
        <v>45.777889053559797</v>
      </c>
      <c r="V28" s="8">
        <v>3.0722283422272501</v>
      </c>
      <c r="W28" s="7">
        <v>14.9047976335785</v>
      </c>
      <c r="X28" s="8">
        <v>2.3466218538322701</v>
      </c>
      <c r="Y28" s="7">
        <v>-30.8730914199813</v>
      </c>
      <c r="Z28" s="8">
        <v>3.9544059387190198</v>
      </c>
      <c r="AA28" s="7">
        <v>28.482210144015401</v>
      </c>
      <c r="AB28" s="8">
        <v>1.39257818342715</v>
      </c>
      <c r="AC28" s="7">
        <v>45.4749825025985</v>
      </c>
      <c r="AD28" s="8">
        <v>3.54826924279494</v>
      </c>
      <c r="AE28" s="7">
        <v>15.267074343173601</v>
      </c>
      <c r="AF28" s="8">
        <v>2.37127559882033</v>
      </c>
      <c r="AG28" s="7">
        <v>-30.2079081594249</v>
      </c>
      <c r="AH28" s="9">
        <v>3.9527442669249999</v>
      </c>
    </row>
    <row r="29" spans="1:34" ht="15" customHeight="1" x14ac:dyDescent="0.25">
      <c r="A29" s="10" t="s">
        <v>31</v>
      </c>
      <c r="B29" s="68">
        <v>2</v>
      </c>
      <c r="C29" s="7">
        <v>10.9502731809109</v>
      </c>
      <c r="D29" s="8">
        <v>0.91136458995095204</v>
      </c>
      <c r="E29" s="7">
        <v>11.5254426339717</v>
      </c>
      <c r="F29" s="8">
        <v>1.66307254161924</v>
      </c>
      <c r="G29" s="7">
        <v>11.2386405455974</v>
      </c>
      <c r="H29" s="8">
        <v>1.52771715773988</v>
      </c>
      <c r="I29" s="7">
        <v>-0.28680208837430099</v>
      </c>
      <c r="J29" s="8">
        <v>2.0593801518100499</v>
      </c>
      <c r="K29" s="7">
        <v>7.3764140962995004</v>
      </c>
      <c r="L29" s="8">
        <v>0.70081909750399995</v>
      </c>
      <c r="M29" s="7">
        <v>7.7666080647848998</v>
      </c>
      <c r="N29" s="8">
        <v>1.24713591834407</v>
      </c>
      <c r="O29" s="7">
        <v>7.7069020580913001</v>
      </c>
      <c r="P29" s="8">
        <v>1.43772051049326</v>
      </c>
      <c r="Q29" s="7">
        <v>-5.9706006693592599E-2</v>
      </c>
      <c r="R29" s="8">
        <v>1.9173757961964399</v>
      </c>
      <c r="S29" s="7">
        <v>8.7953671094974304</v>
      </c>
      <c r="T29" s="8">
        <v>0.74019417788992903</v>
      </c>
      <c r="U29" s="7">
        <v>10.866476788785899</v>
      </c>
      <c r="V29" s="8">
        <v>1.5067418010257001</v>
      </c>
      <c r="W29" s="7">
        <v>9.1899860449482809</v>
      </c>
      <c r="X29" s="8">
        <v>1.42246529048846</v>
      </c>
      <c r="Y29" s="7">
        <v>-1.67649074383761</v>
      </c>
      <c r="Z29" s="8">
        <v>1.9055141559399</v>
      </c>
      <c r="AA29" s="7">
        <v>9.1350998454287993</v>
      </c>
      <c r="AB29" s="8">
        <v>0.75607159799418</v>
      </c>
      <c r="AC29" s="7">
        <v>10.8134808018754</v>
      </c>
      <c r="AD29" s="8">
        <v>1.5545000195734899</v>
      </c>
      <c r="AE29" s="7">
        <v>9.4672299030006108</v>
      </c>
      <c r="AF29" s="8">
        <v>1.3797149301804801</v>
      </c>
      <c r="AG29" s="7">
        <v>-1.3462508988747599</v>
      </c>
      <c r="AH29" s="9">
        <v>1.9791030564135299</v>
      </c>
    </row>
    <row r="30" spans="1:34" ht="15" customHeight="1" x14ac:dyDescent="0.25">
      <c r="A30" s="10" t="s">
        <v>32</v>
      </c>
      <c r="B30" s="68">
        <v>2</v>
      </c>
      <c r="C30" s="7">
        <v>34.871727908753002</v>
      </c>
      <c r="D30" s="8">
        <v>1.2037789497159499</v>
      </c>
      <c r="E30" s="7">
        <v>33.342249300647097</v>
      </c>
      <c r="F30" s="8">
        <v>2.2562805424087702</v>
      </c>
      <c r="G30" s="7">
        <v>32.611198392805498</v>
      </c>
      <c r="H30" s="8">
        <v>2.3962798700043</v>
      </c>
      <c r="I30" s="7">
        <v>-0.73105090784165605</v>
      </c>
      <c r="J30" s="8">
        <v>3.1234916702219899</v>
      </c>
      <c r="K30" s="7">
        <v>23.313633535336098</v>
      </c>
      <c r="L30" s="8">
        <v>1.0066786763345099</v>
      </c>
      <c r="M30" s="7">
        <v>26.4115608247265</v>
      </c>
      <c r="N30" s="8">
        <v>2.0129031687373602</v>
      </c>
      <c r="O30" s="7">
        <v>20.502224621156898</v>
      </c>
      <c r="P30" s="8">
        <v>2.29051653470865</v>
      </c>
      <c r="Q30" s="7">
        <v>-5.90933620356956</v>
      </c>
      <c r="R30" s="8">
        <v>2.8856193370795298</v>
      </c>
      <c r="S30" s="7">
        <v>25.4289683821588</v>
      </c>
      <c r="T30" s="8">
        <v>1.0486272021283001</v>
      </c>
      <c r="U30" s="7">
        <v>28.2896558259758</v>
      </c>
      <c r="V30" s="8">
        <v>2.0666942187299502</v>
      </c>
      <c r="W30" s="7">
        <v>22.014952949348299</v>
      </c>
      <c r="X30" s="8">
        <v>2.0405758038075099</v>
      </c>
      <c r="Y30" s="7">
        <v>-6.2747028766274697</v>
      </c>
      <c r="Z30" s="8">
        <v>2.83454393061532</v>
      </c>
      <c r="AA30" s="7">
        <v>22.380595452502</v>
      </c>
      <c r="AB30" s="8">
        <v>1.00962855733595</v>
      </c>
      <c r="AC30" s="7">
        <v>25.8656247764075</v>
      </c>
      <c r="AD30" s="8">
        <v>1.8971248421067299</v>
      </c>
      <c r="AE30" s="7">
        <v>17.963072783405401</v>
      </c>
      <c r="AF30" s="8">
        <v>2.0376057904355802</v>
      </c>
      <c r="AG30" s="7">
        <v>-7.9025519930020698</v>
      </c>
      <c r="AH30" s="9">
        <v>2.7675362374165502</v>
      </c>
    </row>
    <row r="31" spans="1:34" ht="15" customHeight="1" x14ac:dyDescent="0.25">
      <c r="A31" s="10" t="s">
        <v>33</v>
      </c>
      <c r="B31" s="68">
        <v>2</v>
      </c>
      <c r="C31" s="7">
        <v>19.081313506811199</v>
      </c>
      <c r="D31" s="8">
        <v>1.2367328715786201</v>
      </c>
      <c r="E31" s="7">
        <v>30.083311893926201</v>
      </c>
      <c r="F31" s="8">
        <v>2.3353108719996101</v>
      </c>
      <c r="G31" s="7">
        <v>14.1210459725931</v>
      </c>
      <c r="H31" s="8">
        <v>2.0077982341062701</v>
      </c>
      <c r="I31" s="7">
        <v>-15.962265921333</v>
      </c>
      <c r="J31" s="8">
        <v>2.6758997518621102</v>
      </c>
      <c r="K31" s="7">
        <v>12.198282271076399</v>
      </c>
      <c r="L31" s="8">
        <v>1.00855543216205</v>
      </c>
      <c r="M31" s="7">
        <v>21.435224003645502</v>
      </c>
      <c r="N31" s="8">
        <v>2.0721069941502401</v>
      </c>
      <c r="O31" s="7">
        <v>7.8765350408616799</v>
      </c>
      <c r="P31" s="8">
        <v>1.69441836530504</v>
      </c>
      <c r="Q31" s="7">
        <v>-13.558688962783799</v>
      </c>
      <c r="R31" s="8">
        <v>2.4218793421754699</v>
      </c>
      <c r="S31" s="7">
        <v>15.573567167363001</v>
      </c>
      <c r="T31" s="8">
        <v>1.0381966236212199</v>
      </c>
      <c r="U31" s="7">
        <v>26.3576718038988</v>
      </c>
      <c r="V31" s="8">
        <v>2.2328744729868402</v>
      </c>
      <c r="W31" s="7">
        <v>8.0287593783513103</v>
      </c>
      <c r="X31" s="8">
        <v>1.5465044362718501</v>
      </c>
      <c r="Y31" s="7">
        <v>-18.3289124255475</v>
      </c>
      <c r="Z31" s="8">
        <v>2.5452309842435299</v>
      </c>
      <c r="AA31" s="7">
        <v>19.994757296982399</v>
      </c>
      <c r="AB31" s="8">
        <v>1.4301090433796499</v>
      </c>
      <c r="AC31" s="7">
        <v>32.666700977230398</v>
      </c>
      <c r="AD31" s="8">
        <v>2.58930491386077</v>
      </c>
      <c r="AE31" s="7">
        <v>11.210101278108199</v>
      </c>
      <c r="AF31" s="8">
        <v>1.8882223377562699</v>
      </c>
      <c r="AG31" s="7">
        <v>-21.456599699122201</v>
      </c>
      <c r="AH31" s="9">
        <v>3.00031642379306</v>
      </c>
    </row>
    <row r="32" spans="1:34" ht="15" customHeight="1" x14ac:dyDescent="0.25">
      <c r="A32" s="10" t="s">
        <v>34</v>
      </c>
      <c r="B32" s="68">
        <v>2</v>
      </c>
      <c r="C32" s="7">
        <v>16.728139826526</v>
      </c>
      <c r="D32" s="8">
        <v>0.92002474237606002</v>
      </c>
      <c r="E32" s="7">
        <v>28.3536606729539</v>
      </c>
      <c r="F32" s="8">
        <v>1.91344296156829</v>
      </c>
      <c r="G32" s="7">
        <v>7.2411289529354903</v>
      </c>
      <c r="H32" s="8">
        <v>1.1670868833364001</v>
      </c>
      <c r="I32" s="7">
        <v>-21.112531720018399</v>
      </c>
      <c r="J32" s="8">
        <v>2.2191389364669001</v>
      </c>
      <c r="K32" s="7">
        <v>14.719078043841201</v>
      </c>
      <c r="L32" s="8">
        <v>0.96599967193680003</v>
      </c>
      <c r="M32" s="7">
        <v>27.593912443620301</v>
      </c>
      <c r="N32" s="8">
        <v>2.2700079725233002</v>
      </c>
      <c r="O32" s="7">
        <v>4.6492660111255697</v>
      </c>
      <c r="P32" s="8">
        <v>0.95723737997359504</v>
      </c>
      <c r="Q32" s="7">
        <v>-22.9446464324947</v>
      </c>
      <c r="R32" s="8">
        <v>2.45499113848616</v>
      </c>
      <c r="S32" s="7">
        <v>13.027227206979401</v>
      </c>
      <c r="T32" s="8">
        <v>0.96414471857544204</v>
      </c>
      <c r="U32" s="7">
        <v>26.3516948783607</v>
      </c>
      <c r="V32" s="8">
        <v>2.4667056686733302</v>
      </c>
      <c r="W32" s="7">
        <v>4.0409594248153304</v>
      </c>
      <c r="X32" s="8">
        <v>0.89441066056726304</v>
      </c>
      <c r="Y32" s="7">
        <v>-22.310735453545401</v>
      </c>
      <c r="Z32" s="8">
        <v>2.4949920377508099</v>
      </c>
      <c r="AA32" s="7">
        <v>14.943386461695001</v>
      </c>
      <c r="AB32" s="8">
        <v>0.92623025419858396</v>
      </c>
      <c r="AC32" s="7">
        <v>28.697369329036199</v>
      </c>
      <c r="AD32" s="8">
        <v>2.2996139270617899</v>
      </c>
      <c r="AE32" s="7">
        <v>4.3306448257796601</v>
      </c>
      <c r="AF32" s="8">
        <v>0.79975670208056004</v>
      </c>
      <c r="AG32" s="7">
        <v>-24.366724503256499</v>
      </c>
      <c r="AH32" s="9">
        <v>2.3002382195743998</v>
      </c>
    </row>
    <row r="33" spans="1:34" ht="15" customHeight="1" x14ac:dyDescent="0.25">
      <c r="A33" s="10" t="s">
        <v>35</v>
      </c>
      <c r="B33" s="68">
        <v>2</v>
      </c>
      <c r="C33" s="7">
        <v>28.9554431404482</v>
      </c>
      <c r="D33" s="8">
        <v>1.6315360484961401</v>
      </c>
      <c r="E33" s="7">
        <v>47.917356772429102</v>
      </c>
      <c r="F33" s="8">
        <v>3.1415120961271201</v>
      </c>
      <c r="G33" s="7">
        <v>17.512078615528502</v>
      </c>
      <c r="H33" s="8">
        <v>3.0384009511697498</v>
      </c>
      <c r="I33" s="7">
        <v>-30.4052781569006</v>
      </c>
      <c r="J33" s="8">
        <v>4.0755091600658204</v>
      </c>
      <c r="K33" s="7">
        <v>21.081483835053799</v>
      </c>
      <c r="L33" s="8">
        <v>1.4861973314905299</v>
      </c>
      <c r="M33" s="7">
        <v>36.978920504801202</v>
      </c>
      <c r="N33" s="8">
        <v>3.07482646592466</v>
      </c>
      <c r="O33" s="7">
        <v>14.194212919164</v>
      </c>
      <c r="P33" s="8">
        <v>2.3108165602237798</v>
      </c>
      <c r="Q33" s="7">
        <v>-22.784707585637101</v>
      </c>
      <c r="R33" s="8">
        <v>3.7480565359165601</v>
      </c>
      <c r="S33" s="7">
        <v>26.663886641849899</v>
      </c>
      <c r="T33" s="8">
        <v>1.4599803120097501</v>
      </c>
      <c r="U33" s="7">
        <v>44.438893649091597</v>
      </c>
      <c r="V33" s="8">
        <v>3.3269019202578001</v>
      </c>
      <c r="W33" s="7">
        <v>16.2370202180673</v>
      </c>
      <c r="X33" s="8">
        <v>2.2548154732928398</v>
      </c>
      <c r="Y33" s="7">
        <v>-28.2018734310243</v>
      </c>
      <c r="Z33" s="8">
        <v>4.2451734653667899</v>
      </c>
      <c r="AA33" s="7">
        <v>22.9146949401458</v>
      </c>
      <c r="AB33" s="8">
        <v>1.35076968630901</v>
      </c>
      <c r="AC33" s="7">
        <v>41.339428894213803</v>
      </c>
      <c r="AD33" s="8">
        <v>3.3723633309748</v>
      </c>
      <c r="AE33" s="7">
        <v>12.3008165356755</v>
      </c>
      <c r="AF33" s="8">
        <v>2.1233147324295798</v>
      </c>
      <c r="AG33" s="7">
        <v>-29.038612358538298</v>
      </c>
      <c r="AH33" s="9">
        <v>3.7638583729617001</v>
      </c>
    </row>
    <row r="34" spans="1:34" ht="15" customHeight="1" x14ac:dyDescent="0.25">
      <c r="A34" s="10" t="s">
        <v>36</v>
      </c>
      <c r="B34" s="68">
        <v>2</v>
      </c>
      <c r="C34" s="7">
        <v>13.729370600168901</v>
      </c>
      <c r="D34" s="8">
        <v>0.96582775273695598</v>
      </c>
      <c r="E34" s="7">
        <v>28.925572086198098</v>
      </c>
      <c r="F34" s="8">
        <v>3.0085724118047601</v>
      </c>
      <c r="G34" s="7">
        <v>6.6060137640584999</v>
      </c>
      <c r="H34" s="8">
        <v>1.4316745894840499</v>
      </c>
      <c r="I34" s="7">
        <v>-22.319558322139599</v>
      </c>
      <c r="J34" s="8">
        <v>3.2007516585213902</v>
      </c>
      <c r="K34" s="7">
        <v>10.581789762842901</v>
      </c>
      <c r="L34" s="8">
        <v>0.85211802325559205</v>
      </c>
      <c r="M34" s="7">
        <v>26.255271931599498</v>
      </c>
      <c r="N34" s="8">
        <v>2.5306338145813001</v>
      </c>
      <c r="O34" s="7">
        <v>4.9216229938806597</v>
      </c>
      <c r="P34" s="8">
        <v>1.1171882487725699</v>
      </c>
      <c r="Q34" s="7">
        <v>-21.333648937718898</v>
      </c>
      <c r="R34" s="8">
        <v>2.7997135866178899</v>
      </c>
      <c r="S34" s="7">
        <v>10.3030418097253</v>
      </c>
      <c r="T34" s="8">
        <v>0.75891760253146801</v>
      </c>
      <c r="U34" s="7">
        <v>22.954070186209901</v>
      </c>
      <c r="V34" s="8">
        <v>2.29287717457919</v>
      </c>
      <c r="W34" s="7">
        <v>5.63126123517225</v>
      </c>
      <c r="X34" s="8">
        <v>1.3408387603881899</v>
      </c>
      <c r="Y34" s="7">
        <v>-17.3228089510377</v>
      </c>
      <c r="Z34" s="8">
        <v>2.68684339750516</v>
      </c>
      <c r="AA34" s="7">
        <v>11.259293589132</v>
      </c>
      <c r="AB34" s="8">
        <v>0.84952296566536301</v>
      </c>
      <c r="AC34" s="7">
        <v>25.925278068869201</v>
      </c>
      <c r="AD34" s="8">
        <v>2.5876078959628299</v>
      </c>
      <c r="AE34" s="7">
        <v>6.0001197838412299</v>
      </c>
      <c r="AF34" s="8">
        <v>1.6571775426494999</v>
      </c>
      <c r="AG34" s="7">
        <v>-19.925158285028001</v>
      </c>
      <c r="AH34" s="9">
        <v>3.2260534451101299</v>
      </c>
    </row>
    <row r="35" spans="1:34" ht="15" customHeight="1" x14ac:dyDescent="0.25">
      <c r="A35" s="10" t="s">
        <v>37</v>
      </c>
      <c r="B35" s="68">
        <v>2</v>
      </c>
      <c r="C35" s="7">
        <v>27.049921111084799</v>
      </c>
      <c r="D35" s="8">
        <v>1.00876664112754</v>
      </c>
      <c r="E35" s="7">
        <v>39.675526194949597</v>
      </c>
      <c r="F35" s="8">
        <v>2.3390730355794398</v>
      </c>
      <c r="G35" s="7">
        <v>13.5522444346617</v>
      </c>
      <c r="H35" s="8">
        <v>1.5526388865131899</v>
      </c>
      <c r="I35" s="7">
        <v>-26.123281760287899</v>
      </c>
      <c r="J35" s="8">
        <v>2.6046727085846002</v>
      </c>
      <c r="K35" s="7">
        <v>18.1224792248547</v>
      </c>
      <c r="L35" s="8">
        <v>0.85807577786369604</v>
      </c>
      <c r="M35" s="7">
        <v>29.778460336618</v>
      </c>
      <c r="N35" s="8">
        <v>1.7441928077112701</v>
      </c>
      <c r="O35" s="7">
        <v>9.4904324842548</v>
      </c>
      <c r="P35" s="8">
        <v>1.36130588157675</v>
      </c>
      <c r="Q35" s="7">
        <v>-20.2880278523632</v>
      </c>
      <c r="R35" s="8">
        <v>2.0833827149775899</v>
      </c>
      <c r="S35" s="7">
        <v>16.056314130499299</v>
      </c>
      <c r="T35" s="8">
        <v>0.72315839099988799</v>
      </c>
      <c r="U35" s="7">
        <v>26.398641649107201</v>
      </c>
      <c r="V35" s="8">
        <v>1.6481602765202099</v>
      </c>
      <c r="W35" s="7">
        <v>7.6246703121573702</v>
      </c>
      <c r="X35" s="8">
        <v>1.3841457345224399</v>
      </c>
      <c r="Y35" s="7">
        <v>-18.773971336949799</v>
      </c>
      <c r="Z35" s="8">
        <v>2.2865659572569399</v>
      </c>
      <c r="AA35" s="7">
        <v>22.2280245396644</v>
      </c>
      <c r="AB35" s="8">
        <v>0.95023911847220799</v>
      </c>
      <c r="AC35" s="7">
        <v>34.8551317680529</v>
      </c>
      <c r="AD35" s="8">
        <v>2.07724386797506</v>
      </c>
      <c r="AE35" s="7">
        <v>10.593295030304001</v>
      </c>
      <c r="AF35" s="8">
        <v>1.37209544009669</v>
      </c>
      <c r="AG35" s="7">
        <v>-24.261836737748901</v>
      </c>
      <c r="AH35" s="9">
        <v>2.3404980598713299</v>
      </c>
    </row>
    <row r="36" spans="1:34" ht="15" customHeight="1" x14ac:dyDescent="0.25">
      <c r="A36" s="10" t="s">
        <v>38</v>
      </c>
      <c r="B36" s="68">
        <v>2</v>
      </c>
      <c r="C36" s="7">
        <v>4.3078608402001404</v>
      </c>
      <c r="D36" s="8">
        <v>0.52913983127626796</v>
      </c>
      <c r="E36" s="7">
        <v>7.1253719660676298</v>
      </c>
      <c r="F36" s="8">
        <v>1.30396743796799</v>
      </c>
      <c r="G36" s="7">
        <v>2.86037913406664</v>
      </c>
      <c r="H36" s="8">
        <v>0.73280675416091301</v>
      </c>
      <c r="I36" s="7">
        <v>-4.2649928320009902</v>
      </c>
      <c r="J36" s="8">
        <v>1.47364825773284</v>
      </c>
      <c r="K36" s="7">
        <v>4.8259347667454602</v>
      </c>
      <c r="L36" s="8">
        <v>0.56593673444718495</v>
      </c>
      <c r="M36" s="7">
        <v>8.30684686720409</v>
      </c>
      <c r="N36" s="8">
        <v>1.4555583605182001</v>
      </c>
      <c r="O36" s="7">
        <v>2.9691123250464302</v>
      </c>
      <c r="P36" s="8">
        <v>0.78840310458087404</v>
      </c>
      <c r="Q36" s="7">
        <v>-5.3377345421576603</v>
      </c>
      <c r="R36" s="8">
        <v>1.6800354903372301</v>
      </c>
      <c r="S36" s="7">
        <v>3.70463070042483</v>
      </c>
      <c r="T36" s="8">
        <v>0.45312043123891599</v>
      </c>
      <c r="U36" s="7">
        <v>6.1037736962743798</v>
      </c>
      <c r="V36" s="8">
        <v>0.99970101286503099</v>
      </c>
      <c r="W36" s="7">
        <v>2.9868173681638801</v>
      </c>
      <c r="X36" s="8">
        <v>0.82951728340295905</v>
      </c>
      <c r="Y36" s="7">
        <v>-3.1169563281105002</v>
      </c>
      <c r="Z36" s="8">
        <v>1.3302280357535901</v>
      </c>
      <c r="AA36" s="7">
        <v>2.4715341692243999</v>
      </c>
      <c r="AB36" s="8">
        <v>0.43749732806355901</v>
      </c>
      <c r="AC36" s="7">
        <v>4.3158017489688998</v>
      </c>
      <c r="AD36" s="8">
        <v>0.95641376584381699</v>
      </c>
      <c r="AE36" s="7">
        <v>1.77012804212508</v>
      </c>
      <c r="AF36" s="8">
        <v>0.52900617760573199</v>
      </c>
      <c r="AG36" s="7">
        <v>-2.54567370684381</v>
      </c>
      <c r="AH36" s="9">
        <v>1.07681224577365</v>
      </c>
    </row>
    <row r="37" spans="1:34" ht="15" customHeight="1" x14ac:dyDescent="0.25">
      <c r="A37" s="10" t="s">
        <v>39</v>
      </c>
      <c r="B37" s="68">
        <v>2</v>
      </c>
      <c r="C37" s="7">
        <v>9.5298914056812993</v>
      </c>
      <c r="D37" s="8">
        <v>0.59899285068001396</v>
      </c>
      <c r="E37" s="7">
        <v>10.245396457929299</v>
      </c>
      <c r="F37" s="8">
        <v>1.1477703110109501</v>
      </c>
      <c r="G37" s="7">
        <v>9.1109535631146095</v>
      </c>
      <c r="H37" s="8">
        <v>0.98610738204220505</v>
      </c>
      <c r="I37" s="7">
        <v>-1.1344428948147101</v>
      </c>
      <c r="J37" s="8">
        <v>1.62246264125424</v>
      </c>
      <c r="K37" s="7">
        <v>6.4081498707632196</v>
      </c>
      <c r="L37" s="8">
        <v>0.449182222420768</v>
      </c>
      <c r="M37" s="7">
        <v>8.3797983744399591</v>
      </c>
      <c r="N37" s="8">
        <v>1.01916691634685</v>
      </c>
      <c r="O37" s="7">
        <v>5.3687469440210602</v>
      </c>
      <c r="P37" s="8">
        <v>0.82345395481205896</v>
      </c>
      <c r="Q37" s="7">
        <v>-3.0110514304189002</v>
      </c>
      <c r="R37" s="8">
        <v>1.4121851266768799</v>
      </c>
      <c r="S37" s="7">
        <v>6.5404460594398</v>
      </c>
      <c r="T37" s="8">
        <v>0.47284520255360302</v>
      </c>
      <c r="U37" s="7">
        <v>8.2825171282331507</v>
      </c>
      <c r="V37" s="8">
        <v>1.0183354775548601</v>
      </c>
      <c r="W37" s="7">
        <v>5.98675903015533</v>
      </c>
      <c r="X37" s="8">
        <v>0.88519639953554397</v>
      </c>
      <c r="Y37" s="7">
        <v>-2.2957580980778198</v>
      </c>
      <c r="Z37" s="8">
        <v>1.4881767668118699</v>
      </c>
      <c r="AA37" s="7">
        <v>5.5912468093906504</v>
      </c>
      <c r="AB37" s="8">
        <v>0.38570751212062998</v>
      </c>
      <c r="AC37" s="7">
        <v>7.0191791839877702</v>
      </c>
      <c r="AD37" s="8">
        <v>0.85651330157550798</v>
      </c>
      <c r="AE37" s="7">
        <v>5.6233008306595398</v>
      </c>
      <c r="AF37" s="8">
        <v>0.80176255434612198</v>
      </c>
      <c r="AG37" s="7">
        <v>-1.39587835332823</v>
      </c>
      <c r="AH37" s="9">
        <v>1.2338799479181599</v>
      </c>
    </row>
    <row r="38" spans="1:34" ht="15" customHeight="1" x14ac:dyDescent="0.25">
      <c r="A38" s="10" t="s">
        <v>40</v>
      </c>
      <c r="B38" s="68">
        <v>2</v>
      </c>
      <c r="C38" s="7">
        <v>15.978266436398201</v>
      </c>
      <c r="D38" s="8">
        <v>1.1994295974772999</v>
      </c>
      <c r="E38" s="7">
        <v>23.0780304102895</v>
      </c>
      <c r="F38" s="8">
        <v>2.16136479936561</v>
      </c>
      <c r="G38" s="7">
        <v>12.0944112942258</v>
      </c>
      <c r="H38" s="8">
        <v>1.94161436256169</v>
      </c>
      <c r="I38" s="7">
        <v>-10.9836191160637</v>
      </c>
      <c r="J38" s="8">
        <v>3.01293054722312</v>
      </c>
      <c r="K38" s="7">
        <v>10.7499004819195</v>
      </c>
      <c r="L38" s="8">
        <v>0.83989849688467699</v>
      </c>
      <c r="M38" s="7">
        <v>17.052181811570701</v>
      </c>
      <c r="N38" s="8">
        <v>2.0411843989436802</v>
      </c>
      <c r="O38" s="7">
        <v>7.5360927041423302</v>
      </c>
      <c r="P38" s="8">
        <v>1.55229163839174</v>
      </c>
      <c r="Q38" s="7">
        <v>-9.5160891074283604</v>
      </c>
      <c r="R38" s="8">
        <v>2.5795321198230199</v>
      </c>
      <c r="S38" s="7">
        <v>9.0800171297671799</v>
      </c>
      <c r="T38" s="8">
        <v>0.80448353971853803</v>
      </c>
      <c r="U38" s="7">
        <v>13.781335750116201</v>
      </c>
      <c r="V38" s="8">
        <v>1.7755515338694301</v>
      </c>
      <c r="W38" s="7">
        <v>7.5235266434827199</v>
      </c>
      <c r="X38" s="8">
        <v>1.57775397681723</v>
      </c>
      <c r="Y38" s="7">
        <v>-6.2578091066335197</v>
      </c>
      <c r="Z38" s="8">
        <v>2.4440686020317401</v>
      </c>
      <c r="AA38" s="7">
        <v>11.0398666252386</v>
      </c>
      <c r="AB38" s="8">
        <v>0.88309736703000996</v>
      </c>
      <c r="AC38" s="7">
        <v>16.958307536736999</v>
      </c>
      <c r="AD38" s="8">
        <v>2.0807870756943401</v>
      </c>
      <c r="AE38" s="7">
        <v>8.8287427965648995</v>
      </c>
      <c r="AF38" s="8">
        <v>1.6553560234595399</v>
      </c>
      <c r="AG38" s="7">
        <v>-8.1295647401720696</v>
      </c>
      <c r="AH38" s="9">
        <v>2.7319494884850402</v>
      </c>
    </row>
    <row r="39" spans="1:34" ht="15" customHeight="1" x14ac:dyDescent="0.25">
      <c r="A39" s="13" t="s">
        <v>41</v>
      </c>
      <c r="B39" s="68">
        <v>2</v>
      </c>
      <c r="C39" s="7">
        <v>9.4107758226778397</v>
      </c>
      <c r="D39" s="8">
        <v>0.78588993278531605</v>
      </c>
      <c r="E39" s="7">
        <v>9.2073260679256705</v>
      </c>
      <c r="F39" s="8">
        <v>1.3029996760017499</v>
      </c>
      <c r="G39" s="7">
        <v>8.2264614469425403</v>
      </c>
      <c r="H39" s="8">
        <v>1.37529248554634</v>
      </c>
      <c r="I39" s="7">
        <v>-0.98086462098313698</v>
      </c>
      <c r="J39" s="8">
        <v>1.91297926299643</v>
      </c>
      <c r="K39" s="7">
        <v>8.9339739999597096</v>
      </c>
      <c r="L39" s="8">
        <v>0.79650099282447295</v>
      </c>
      <c r="M39" s="7">
        <v>9.2482796990781502</v>
      </c>
      <c r="N39" s="8">
        <v>1.47199629081938</v>
      </c>
      <c r="O39" s="7">
        <v>7.1825571850844998</v>
      </c>
      <c r="P39" s="8">
        <v>1.49281424960016</v>
      </c>
      <c r="Q39" s="7">
        <v>-2.0657225139936499</v>
      </c>
      <c r="R39" s="8">
        <v>2.1402805261079201</v>
      </c>
      <c r="S39" s="7">
        <v>9.3136116091631092</v>
      </c>
      <c r="T39" s="8">
        <v>0.85910151753461095</v>
      </c>
      <c r="U39" s="7">
        <v>12.7355182190246</v>
      </c>
      <c r="V39" s="8">
        <v>1.7064056301220001</v>
      </c>
      <c r="W39" s="7">
        <v>10.4748098164768</v>
      </c>
      <c r="X39" s="8">
        <v>1.6880852727282201</v>
      </c>
      <c r="Y39" s="7">
        <v>-2.2607084025478299</v>
      </c>
      <c r="Z39" s="8">
        <v>2.2608912401886698</v>
      </c>
      <c r="AA39" s="7">
        <v>6.6871002348772901</v>
      </c>
      <c r="AB39" s="8">
        <v>0.71491950619495204</v>
      </c>
      <c r="AC39" s="7">
        <v>8.3123804730827509</v>
      </c>
      <c r="AD39" s="8">
        <v>1.3144623335667101</v>
      </c>
      <c r="AE39" s="7">
        <v>6.2539622519262297</v>
      </c>
      <c r="AF39" s="8">
        <v>1.31627916705586</v>
      </c>
      <c r="AG39" s="7">
        <v>-2.0584182211565301</v>
      </c>
      <c r="AH39" s="9">
        <v>1.8220368703729599</v>
      </c>
    </row>
    <row r="40" spans="1:34" ht="15" customHeight="1" x14ac:dyDescent="0.25">
      <c r="A40" s="10" t="s">
        <v>42</v>
      </c>
      <c r="B40" s="68">
        <v>2</v>
      </c>
      <c r="C40" s="7">
        <v>18.119988998071999</v>
      </c>
      <c r="D40" s="8">
        <v>0.91943147636007705</v>
      </c>
      <c r="E40" s="7">
        <v>29.9875329345859</v>
      </c>
      <c r="F40" s="8">
        <v>2.4989350067246501</v>
      </c>
      <c r="G40" s="7">
        <v>11.7751440771435</v>
      </c>
      <c r="H40" s="8">
        <v>1.4351693826765</v>
      </c>
      <c r="I40" s="7">
        <v>-18.212388857442502</v>
      </c>
      <c r="J40" s="8">
        <v>2.5420103831659899</v>
      </c>
      <c r="K40" s="7">
        <v>11.4986875598129</v>
      </c>
      <c r="L40" s="8">
        <v>0.75076445224760202</v>
      </c>
      <c r="M40" s="7">
        <v>19.077937783199701</v>
      </c>
      <c r="N40" s="8">
        <v>1.96642630318329</v>
      </c>
      <c r="O40" s="7">
        <v>8.9753354791617408</v>
      </c>
      <c r="P40" s="8">
        <v>1.2510224151346001</v>
      </c>
      <c r="Q40" s="7">
        <v>-10.1026023040379</v>
      </c>
      <c r="R40" s="8">
        <v>2.3583940349455998</v>
      </c>
      <c r="S40" s="7">
        <v>11.553937722509</v>
      </c>
      <c r="T40" s="8">
        <v>0.78907837032157202</v>
      </c>
      <c r="U40" s="7">
        <v>21.064259923361799</v>
      </c>
      <c r="V40" s="8">
        <v>2.17656279119034</v>
      </c>
      <c r="W40" s="7">
        <v>8.2216255776310305</v>
      </c>
      <c r="X40" s="8">
        <v>1.2927761200688099</v>
      </c>
      <c r="Y40" s="7">
        <v>-12.842634345730801</v>
      </c>
      <c r="Z40" s="8">
        <v>2.0988382887877202</v>
      </c>
      <c r="AA40" s="7">
        <v>13.7689642894084</v>
      </c>
      <c r="AB40" s="8">
        <v>0.85337160781981802</v>
      </c>
      <c r="AC40" s="7">
        <v>25.029867552467699</v>
      </c>
      <c r="AD40" s="8">
        <v>2.0892318382014698</v>
      </c>
      <c r="AE40" s="7">
        <v>9.3724209783189902</v>
      </c>
      <c r="AF40" s="8">
        <v>1.56421969446808</v>
      </c>
      <c r="AG40" s="7">
        <v>-15.6574465741487</v>
      </c>
      <c r="AH40" s="9">
        <v>2.2857141702221901</v>
      </c>
    </row>
    <row r="41" spans="1:34" ht="15" customHeight="1" x14ac:dyDescent="0.25">
      <c r="A41" s="10" t="s">
        <v>43</v>
      </c>
      <c r="B41" s="68">
        <v>2</v>
      </c>
      <c r="C41" s="7">
        <v>12.889004350624599</v>
      </c>
      <c r="D41" s="8">
        <v>0.76664113431791903</v>
      </c>
      <c r="E41" s="7">
        <v>21.221462255850199</v>
      </c>
      <c r="F41" s="8">
        <v>2.0253626636770798</v>
      </c>
      <c r="G41" s="7">
        <v>7.5538652838624003</v>
      </c>
      <c r="H41" s="8">
        <v>1.3544362466357101</v>
      </c>
      <c r="I41" s="7">
        <v>-13.6675969719878</v>
      </c>
      <c r="J41" s="8">
        <v>2.3538661728858399</v>
      </c>
      <c r="K41" s="7">
        <v>7.6832111539346499</v>
      </c>
      <c r="L41" s="8">
        <v>0.74698977734988803</v>
      </c>
      <c r="M41" s="7">
        <v>15.606027272513501</v>
      </c>
      <c r="N41" s="8">
        <v>1.92762378774754</v>
      </c>
      <c r="O41" s="7">
        <v>4.5766125727123397</v>
      </c>
      <c r="P41" s="8">
        <v>1.30399029153151</v>
      </c>
      <c r="Q41" s="7">
        <v>-11.029414699801199</v>
      </c>
      <c r="R41" s="8">
        <v>2.0579444178068802</v>
      </c>
      <c r="S41" s="7">
        <v>9.3567673675753404</v>
      </c>
      <c r="T41" s="8">
        <v>0.69821484666118105</v>
      </c>
      <c r="U41" s="7">
        <v>17.859643037101399</v>
      </c>
      <c r="V41" s="8">
        <v>1.9947902615786399</v>
      </c>
      <c r="W41" s="7">
        <v>4.2081090190527703</v>
      </c>
      <c r="X41" s="8">
        <v>0.96766363158632895</v>
      </c>
      <c r="Y41" s="7">
        <v>-13.651534018048601</v>
      </c>
      <c r="Z41" s="8">
        <v>2.2491786611296898</v>
      </c>
      <c r="AA41" s="7">
        <v>8.0678109892508107</v>
      </c>
      <c r="AB41" s="8">
        <v>0.68308102540183802</v>
      </c>
      <c r="AC41" s="7">
        <v>15.7732692863712</v>
      </c>
      <c r="AD41" s="8">
        <v>1.89240098659578</v>
      </c>
      <c r="AE41" s="7">
        <v>3.93760621223017</v>
      </c>
      <c r="AF41" s="8">
        <v>0.932757845925135</v>
      </c>
      <c r="AG41" s="7">
        <v>-11.835663074140999</v>
      </c>
      <c r="AH41" s="9">
        <v>1.9700713759931701</v>
      </c>
    </row>
    <row r="42" spans="1:34" ht="15" customHeight="1" x14ac:dyDescent="0.25">
      <c r="A42" s="10" t="s">
        <v>44</v>
      </c>
      <c r="B42" s="68">
        <v>2</v>
      </c>
      <c r="C42" s="7">
        <v>19.296322173613198</v>
      </c>
      <c r="D42" s="8">
        <v>0.91241346201990903</v>
      </c>
      <c r="E42" s="7">
        <v>29.3718789003232</v>
      </c>
      <c r="F42" s="8">
        <v>2.3016882908318599</v>
      </c>
      <c r="G42" s="7">
        <v>15.246699929843601</v>
      </c>
      <c r="H42" s="8">
        <v>1.8843159436663801</v>
      </c>
      <c r="I42" s="7">
        <v>-14.125178970479601</v>
      </c>
      <c r="J42" s="8">
        <v>2.8141986951096598</v>
      </c>
      <c r="K42" s="7">
        <v>17.0034409596439</v>
      </c>
      <c r="L42" s="8">
        <v>0.97302326847755405</v>
      </c>
      <c r="M42" s="7">
        <v>26.6934828635749</v>
      </c>
      <c r="N42" s="8">
        <v>2.60065091118897</v>
      </c>
      <c r="O42" s="7">
        <v>14.9970810092441</v>
      </c>
      <c r="P42" s="8">
        <v>1.8055928675700901</v>
      </c>
      <c r="Q42" s="7">
        <v>-11.696401854330899</v>
      </c>
      <c r="R42" s="8">
        <v>3.0732275825865099</v>
      </c>
      <c r="S42" s="7">
        <v>14.9104097969495</v>
      </c>
      <c r="T42" s="8">
        <v>0.85368664188926102</v>
      </c>
      <c r="U42" s="7">
        <v>21.5687745329428</v>
      </c>
      <c r="V42" s="8">
        <v>2.0932365764586498</v>
      </c>
      <c r="W42" s="7">
        <v>13.0164105178432</v>
      </c>
      <c r="X42" s="8">
        <v>1.5838931817059301</v>
      </c>
      <c r="Y42" s="7">
        <v>-8.5523640150996201</v>
      </c>
      <c r="Z42" s="8">
        <v>2.5785687715196799</v>
      </c>
      <c r="AA42" s="7">
        <v>19.1151601062328</v>
      </c>
      <c r="AB42" s="8">
        <v>0.94719657706443094</v>
      </c>
      <c r="AC42" s="7">
        <v>29.264037474850099</v>
      </c>
      <c r="AD42" s="8">
        <v>2.4242653439388202</v>
      </c>
      <c r="AE42" s="7">
        <v>16.011107685109199</v>
      </c>
      <c r="AF42" s="8">
        <v>2.0335517592053902</v>
      </c>
      <c r="AG42" s="7">
        <v>-13.252929789740801</v>
      </c>
      <c r="AH42" s="9">
        <v>3.0471934113284802</v>
      </c>
    </row>
    <row r="43" spans="1:34" ht="15" customHeight="1" x14ac:dyDescent="0.25">
      <c r="A43" s="6" t="s">
        <v>45</v>
      </c>
      <c r="B43" s="68">
        <v>2</v>
      </c>
      <c r="C43" s="7">
        <v>9.3249378523717805</v>
      </c>
      <c r="D43" s="8">
        <v>1.03265009408814</v>
      </c>
      <c r="E43" s="7">
        <v>15.3733175531776</v>
      </c>
      <c r="F43" s="8">
        <v>2.5909177074221001</v>
      </c>
      <c r="G43" s="7">
        <v>4.5782617664067802</v>
      </c>
      <c r="H43" s="8">
        <v>1.71530142855098</v>
      </c>
      <c r="I43" s="7">
        <v>-10.795055786770799</v>
      </c>
      <c r="J43" s="8">
        <v>3.2231845836549899</v>
      </c>
      <c r="K43" s="7">
        <v>4.3247976751014097</v>
      </c>
      <c r="L43" s="8">
        <v>0.741312676381641</v>
      </c>
      <c r="M43" s="7">
        <v>9.0596445622996598</v>
      </c>
      <c r="N43" s="8">
        <v>2.2610544165525899</v>
      </c>
      <c r="O43" s="7">
        <v>1.1855864508274501</v>
      </c>
      <c r="P43" s="8">
        <v>0.87746266824532504</v>
      </c>
      <c r="Q43" s="7">
        <v>-7.8740581114722099</v>
      </c>
      <c r="R43" s="8">
        <v>2.5114611148191002</v>
      </c>
      <c r="S43" s="7">
        <v>6.5565901395467696</v>
      </c>
      <c r="T43" s="8">
        <v>0.92662355704294497</v>
      </c>
      <c r="U43" s="7">
        <v>9.8759439568493104</v>
      </c>
      <c r="V43" s="8">
        <v>2.2914142136820801</v>
      </c>
      <c r="W43" s="7">
        <v>3.7620170328092901</v>
      </c>
      <c r="X43" s="8">
        <v>1.2549599836402801</v>
      </c>
      <c r="Y43" s="7">
        <v>-6.1139269240400198</v>
      </c>
      <c r="Z43" s="8">
        <v>2.6521133039797702</v>
      </c>
      <c r="AA43" s="7">
        <v>5.2631914926713597</v>
      </c>
      <c r="AB43" s="8">
        <v>0.79259833045239003</v>
      </c>
      <c r="AC43" s="7">
        <v>11.066286919225799</v>
      </c>
      <c r="AD43" s="8">
        <v>2.1526846505703801</v>
      </c>
      <c r="AE43" s="7">
        <v>0.825706462328888</v>
      </c>
      <c r="AF43" s="8">
        <v>0.53026810994619999</v>
      </c>
      <c r="AG43" s="7">
        <v>-10.2405804568969</v>
      </c>
      <c r="AH43" s="9">
        <v>2.28352549069362</v>
      </c>
    </row>
    <row r="44" spans="1:34" ht="15" customHeight="1" x14ac:dyDescent="0.25">
      <c r="A44" s="6" t="s">
        <v>46</v>
      </c>
      <c r="B44" s="68">
        <v>2</v>
      </c>
      <c r="C44" s="7">
        <v>20.605810102614999</v>
      </c>
      <c r="D44" s="8">
        <v>0.89205114384250495</v>
      </c>
      <c r="E44" s="7">
        <v>30.604198167218598</v>
      </c>
      <c r="F44" s="8">
        <v>2.2823534889577402</v>
      </c>
      <c r="G44" s="7">
        <v>13.6656348473495</v>
      </c>
      <c r="H44" s="8">
        <v>1.47946274900004</v>
      </c>
      <c r="I44" s="7">
        <v>-16.9385633198691</v>
      </c>
      <c r="J44" s="8">
        <v>2.8620000255535198</v>
      </c>
      <c r="K44" s="7">
        <v>12.126035502552901</v>
      </c>
      <c r="L44" s="8">
        <v>0.66845087765923294</v>
      </c>
      <c r="M44" s="7">
        <v>17.352294764140201</v>
      </c>
      <c r="N44" s="8">
        <v>1.44599600280817</v>
      </c>
      <c r="O44" s="7">
        <v>8.3489266409902001</v>
      </c>
      <c r="P44" s="8">
        <v>1.3645318589909501</v>
      </c>
      <c r="Q44" s="7">
        <v>-9.0033681231499898</v>
      </c>
      <c r="R44" s="8">
        <v>2.0154716984410999</v>
      </c>
      <c r="S44" s="7">
        <v>12.8216334145182</v>
      </c>
      <c r="T44" s="8">
        <v>0.86474729757501401</v>
      </c>
      <c r="U44" s="7">
        <v>21.414800096006399</v>
      </c>
      <c r="V44" s="8">
        <v>1.84106906211344</v>
      </c>
      <c r="W44" s="7">
        <v>7.6203852367799003</v>
      </c>
      <c r="X44" s="8">
        <v>1.2799799558364799</v>
      </c>
      <c r="Y44" s="7">
        <v>-13.794414859226499</v>
      </c>
      <c r="Z44" s="8">
        <v>2.10192967000367</v>
      </c>
      <c r="AA44" s="7">
        <v>13.9586941495206</v>
      </c>
      <c r="AB44" s="8">
        <v>0.79115650342985999</v>
      </c>
      <c r="AC44" s="7">
        <v>24.4343977607254</v>
      </c>
      <c r="AD44" s="8">
        <v>1.7926095454252899</v>
      </c>
      <c r="AE44" s="7">
        <v>8.3667448371095201</v>
      </c>
      <c r="AF44" s="8">
        <v>1.4151721995586299</v>
      </c>
      <c r="AG44" s="7">
        <v>-16.067652923615899</v>
      </c>
      <c r="AH44" s="9">
        <v>2.3492470571965902</v>
      </c>
    </row>
    <row r="45" spans="1:34" ht="15" customHeight="1" x14ac:dyDescent="0.25">
      <c r="A45" s="6" t="s">
        <v>113</v>
      </c>
      <c r="B45" s="68">
        <v>2</v>
      </c>
      <c r="C45" s="7">
        <v>5.0045292729990596</v>
      </c>
      <c r="D45" s="8">
        <v>0.42740704811114599</v>
      </c>
      <c r="E45" s="7">
        <v>8.4884510163863105</v>
      </c>
      <c r="F45" s="8">
        <v>1.2058449514451799</v>
      </c>
      <c r="G45" s="7">
        <v>4.85088797716082</v>
      </c>
      <c r="H45" s="8">
        <v>1.0748702271520501</v>
      </c>
      <c r="I45" s="7">
        <v>-3.6375630392254901</v>
      </c>
      <c r="J45" s="8">
        <v>1.67230999065652</v>
      </c>
      <c r="K45" s="7">
        <v>3.9882608542262701</v>
      </c>
      <c r="L45" s="8">
        <v>0.41693357019025501</v>
      </c>
      <c r="M45" s="7">
        <v>6.8117182974801302</v>
      </c>
      <c r="N45" s="8">
        <v>1.09911690202803</v>
      </c>
      <c r="O45" s="7">
        <v>4.2755662289798799</v>
      </c>
      <c r="P45" s="8">
        <v>1.03428050191485</v>
      </c>
      <c r="Q45" s="7">
        <v>-2.5361520685002499</v>
      </c>
      <c r="R45" s="8">
        <v>1.5786509174601</v>
      </c>
      <c r="S45" s="7">
        <v>4.8166348555075702</v>
      </c>
      <c r="T45" s="8">
        <v>0.460400591363198</v>
      </c>
      <c r="U45" s="7">
        <v>6.32788418687272</v>
      </c>
      <c r="V45" s="8">
        <v>1.14979919795936</v>
      </c>
      <c r="W45" s="7">
        <v>5.0790446676671896</v>
      </c>
      <c r="X45" s="8">
        <v>1.1528601023376901</v>
      </c>
      <c r="Y45" s="7">
        <v>-1.2488395192055399</v>
      </c>
      <c r="Z45" s="8">
        <v>1.6500777700308</v>
      </c>
      <c r="AA45" s="7">
        <v>4.5021445190095601</v>
      </c>
      <c r="AB45" s="8">
        <v>0.44052966594266102</v>
      </c>
      <c r="AC45" s="7">
        <v>7.2618585658384802</v>
      </c>
      <c r="AD45" s="8">
        <v>1.1641755082665299</v>
      </c>
      <c r="AE45" s="7">
        <v>3.9527871852410601</v>
      </c>
      <c r="AF45" s="8">
        <v>1.0265058770025299</v>
      </c>
      <c r="AG45" s="7">
        <v>-3.3090713805974201</v>
      </c>
      <c r="AH45" s="9">
        <v>1.58978086253865</v>
      </c>
    </row>
    <row r="46" spans="1:34" ht="15" customHeight="1" x14ac:dyDescent="0.25">
      <c r="A46" s="6" t="s">
        <v>47</v>
      </c>
      <c r="B46" s="68">
        <v>2</v>
      </c>
      <c r="C46" s="7">
        <v>9.2847769826813504</v>
      </c>
      <c r="D46" s="8">
        <v>0.86049670316737104</v>
      </c>
      <c r="E46" s="7">
        <v>17.7047244023396</v>
      </c>
      <c r="F46" s="8">
        <v>2.2259220223508098</v>
      </c>
      <c r="G46" s="7">
        <v>3.7858791772380802</v>
      </c>
      <c r="H46" s="8">
        <v>1.1471407152392601</v>
      </c>
      <c r="I46" s="7">
        <v>-13.918845225101499</v>
      </c>
      <c r="J46" s="8">
        <v>2.49569303278659</v>
      </c>
      <c r="K46" s="7">
        <v>7.10860269180729</v>
      </c>
      <c r="L46" s="8">
        <v>0.79347263625806796</v>
      </c>
      <c r="M46" s="7">
        <v>15.077578414577999</v>
      </c>
      <c r="N46" s="8">
        <v>2.2652073071398799</v>
      </c>
      <c r="O46" s="7">
        <v>3.61258425636905</v>
      </c>
      <c r="P46" s="8">
        <v>1.1508470311565899</v>
      </c>
      <c r="Q46" s="7">
        <v>-11.464994158209</v>
      </c>
      <c r="R46" s="8">
        <v>2.4409022005915699</v>
      </c>
      <c r="S46" s="7">
        <v>5.86767724315209</v>
      </c>
      <c r="T46" s="8">
        <v>0.60904411832206895</v>
      </c>
      <c r="U46" s="7">
        <v>12.500555354726499</v>
      </c>
      <c r="V46" s="8">
        <v>1.56541829134963</v>
      </c>
      <c r="W46" s="7">
        <v>1.3235099773052299</v>
      </c>
      <c r="X46" s="8">
        <v>0.56934812648455801</v>
      </c>
      <c r="Y46" s="7">
        <v>-11.177045377421299</v>
      </c>
      <c r="Z46" s="8">
        <v>1.56965563011797</v>
      </c>
      <c r="AA46" s="7">
        <v>8.1982785615177498</v>
      </c>
      <c r="AB46" s="8">
        <v>0.83714953678687698</v>
      </c>
      <c r="AC46" s="7">
        <v>17.002489406022001</v>
      </c>
      <c r="AD46" s="8">
        <v>2.2774396890813899</v>
      </c>
      <c r="AE46" s="7">
        <v>4.24944405786517</v>
      </c>
      <c r="AF46" s="8">
        <v>1.2079873567241499</v>
      </c>
      <c r="AG46" s="7">
        <v>-12.753045348156901</v>
      </c>
      <c r="AH46" s="9">
        <v>2.4986196162263599</v>
      </c>
    </row>
    <row r="47" spans="1:34" ht="15" customHeight="1" x14ac:dyDescent="0.25">
      <c r="A47" s="10" t="s">
        <v>48</v>
      </c>
      <c r="B47" s="68">
        <v>2</v>
      </c>
      <c r="C47" s="7">
        <v>35.813000627609199</v>
      </c>
      <c r="D47" s="8">
        <v>1.0857957219460099</v>
      </c>
      <c r="E47" s="7">
        <v>46.755856781022501</v>
      </c>
      <c r="F47" s="8">
        <v>2.3152437431227901</v>
      </c>
      <c r="G47" s="7">
        <v>28.110238618507299</v>
      </c>
      <c r="H47" s="8">
        <v>2.1381317133075499</v>
      </c>
      <c r="I47" s="7">
        <v>-18.645618162515198</v>
      </c>
      <c r="J47" s="8">
        <v>3.0216289057026899</v>
      </c>
      <c r="K47" s="7">
        <v>25.6476549424079</v>
      </c>
      <c r="L47" s="8">
        <v>0.95306638631819995</v>
      </c>
      <c r="M47" s="7">
        <v>34.6527911520554</v>
      </c>
      <c r="N47" s="8">
        <v>2.3035583661636001</v>
      </c>
      <c r="O47" s="7">
        <v>20.131843920090301</v>
      </c>
      <c r="P47" s="8">
        <v>1.9456995576440499</v>
      </c>
      <c r="Q47" s="7">
        <v>-14.520947231965099</v>
      </c>
      <c r="R47" s="8">
        <v>3.02408326039561</v>
      </c>
      <c r="S47" s="7">
        <v>30.6910973790554</v>
      </c>
      <c r="T47" s="8">
        <v>0.96077072207048897</v>
      </c>
      <c r="U47" s="7">
        <v>40.507228952208401</v>
      </c>
      <c r="V47" s="8">
        <v>2.1263090307543302</v>
      </c>
      <c r="W47" s="7">
        <v>22.8236664384691</v>
      </c>
      <c r="X47" s="8">
        <v>1.95988701440114</v>
      </c>
      <c r="Y47" s="7">
        <v>-17.6835625137393</v>
      </c>
      <c r="Z47" s="8">
        <v>3.0079061614949198</v>
      </c>
      <c r="AA47" s="7">
        <v>32.111936606086402</v>
      </c>
      <c r="AB47" s="8">
        <v>1.0349405527422399</v>
      </c>
      <c r="AC47" s="7">
        <v>42.299397702047202</v>
      </c>
      <c r="AD47" s="8">
        <v>2.2279126329015702</v>
      </c>
      <c r="AE47" s="7">
        <v>25.447757395796899</v>
      </c>
      <c r="AF47" s="8">
        <v>1.86289588467151</v>
      </c>
      <c r="AG47" s="7">
        <v>-16.8516403062503</v>
      </c>
      <c r="AH47" s="9">
        <v>3.0402756221834402</v>
      </c>
    </row>
    <row r="48" spans="1:34" ht="15" customHeight="1" x14ac:dyDescent="0.25">
      <c r="A48" s="10" t="s">
        <v>49</v>
      </c>
      <c r="B48" s="68">
        <v>2</v>
      </c>
      <c r="C48" s="7">
        <v>11.5861724440384</v>
      </c>
      <c r="D48" s="8">
        <v>0.98862037407013503</v>
      </c>
      <c r="E48" s="7">
        <v>24.1627775191496</v>
      </c>
      <c r="F48" s="8">
        <v>2.5121563468068402</v>
      </c>
      <c r="G48" s="7">
        <v>5.0736776399402999</v>
      </c>
      <c r="H48" s="8">
        <v>1.23587284900025</v>
      </c>
      <c r="I48" s="7">
        <v>-19.0890998792093</v>
      </c>
      <c r="J48" s="8">
        <v>2.6594135540225898</v>
      </c>
      <c r="K48" s="7">
        <v>6.96651773419224</v>
      </c>
      <c r="L48" s="8">
        <v>0.76117918913024596</v>
      </c>
      <c r="M48" s="7">
        <v>16.718239599157101</v>
      </c>
      <c r="N48" s="8">
        <v>2.16388034706178</v>
      </c>
      <c r="O48" s="7">
        <v>2.2443988705561302</v>
      </c>
      <c r="P48" s="8">
        <v>0.64053706257896803</v>
      </c>
      <c r="Q48" s="7">
        <v>-14.473840728600999</v>
      </c>
      <c r="R48" s="8">
        <v>2.21458498115391</v>
      </c>
      <c r="S48" s="7">
        <v>6.6888392855820502</v>
      </c>
      <c r="T48" s="8">
        <v>0.76739757993439095</v>
      </c>
      <c r="U48" s="7">
        <v>15.235029884434701</v>
      </c>
      <c r="V48" s="8">
        <v>2.08135137292193</v>
      </c>
      <c r="W48" s="7">
        <v>3.0628131145376298</v>
      </c>
      <c r="X48" s="8">
        <v>0.86538765228568804</v>
      </c>
      <c r="Y48" s="7">
        <v>-12.1722167698971</v>
      </c>
      <c r="Z48" s="8">
        <v>2.11102267373332</v>
      </c>
      <c r="AA48" s="7">
        <v>9.8389871611976094</v>
      </c>
      <c r="AB48" s="8">
        <v>0.85767659483809799</v>
      </c>
      <c r="AC48" s="7">
        <v>23.061222859775999</v>
      </c>
      <c r="AD48" s="8">
        <v>2.4483084403295501</v>
      </c>
      <c r="AE48" s="7">
        <v>3.5421841535060499</v>
      </c>
      <c r="AF48" s="8">
        <v>0.79851647429469497</v>
      </c>
      <c r="AG48" s="7">
        <v>-19.5190387062699</v>
      </c>
      <c r="AH48" s="9">
        <v>2.5623596758067899</v>
      </c>
    </row>
    <row r="49" spans="1:34" ht="15" customHeight="1" x14ac:dyDescent="0.25">
      <c r="A49" s="10" t="s">
        <v>50</v>
      </c>
      <c r="B49" s="68">
        <v>2</v>
      </c>
      <c r="C49" s="7">
        <v>11.2871762960682</v>
      </c>
      <c r="D49" s="8">
        <v>0.82641940496297195</v>
      </c>
      <c r="E49" s="7">
        <v>16.6274043431753</v>
      </c>
      <c r="F49" s="8">
        <v>1.80624302804351</v>
      </c>
      <c r="G49" s="7">
        <v>10.6007826908656</v>
      </c>
      <c r="H49" s="8">
        <v>1.7965660052158701</v>
      </c>
      <c r="I49" s="7">
        <v>-6.0266216523096503</v>
      </c>
      <c r="J49" s="8">
        <v>2.4561457301117899</v>
      </c>
      <c r="K49" s="7">
        <v>9.8357036895303001</v>
      </c>
      <c r="L49" s="8">
        <v>0.83741248706545701</v>
      </c>
      <c r="M49" s="7">
        <v>13.8201786561226</v>
      </c>
      <c r="N49" s="8">
        <v>1.9189918465911</v>
      </c>
      <c r="O49" s="7">
        <v>9.6100572200396694</v>
      </c>
      <c r="P49" s="8">
        <v>1.4655186250540799</v>
      </c>
      <c r="Q49" s="7">
        <v>-4.21012143608296</v>
      </c>
      <c r="R49" s="8">
        <v>2.4580067595536499</v>
      </c>
      <c r="S49" s="7">
        <v>10.498299107526201</v>
      </c>
      <c r="T49" s="8">
        <v>0.81576559019280004</v>
      </c>
      <c r="U49" s="7">
        <v>14.904328309397201</v>
      </c>
      <c r="V49" s="8">
        <v>1.9173030363618599</v>
      </c>
      <c r="W49" s="7">
        <v>9.2356575988756298</v>
      </c>
      <c r="X49" s="8">
        <v>1.4499371024027199</v>
      </c>
      <c r="Y49" s="7">
        <v>-5.6686707105216003</v>
      </c>
      <c r="Z49" s="8">
        <v>2.3520340277517802</v>
      </c>
      <c r="AA49" s="7">
        <v>9.0094088570636401</v>
      </c>
      <c r="AB49" s="8">
        <v>0.64350327902128701</v>
      </c>
      <c r="AC49" s="7">
        <v>13.850356082746</v>
      </c>
      <c r="AD49" s="8">
        <v>1.8332822310578001</v>
      </c>
      <c r="AE49" s="7">
        <v>8.1735813525619694</v>
      </c>
      <c r="AF49" s="8">
        <v>1.3150406548108999</v>
      </c>
      <c r="AG49" s="7">
        <v>-5.6767747301840403</v>
      </c>
      <c r="AH49" s="9">
        <v>2.3163670553571398</v>
      </c>
    </row>
    <row r="50" spans="1:34" ht="15" customHeight="1" x14ac:dyDescent="0.25">
      <c r="A50" s="6" t="s">
        <v>51</v>
      </c>
      <c r="B50" s="68">
        <v>2</v>
      </c>
      <c r="C50" s="7">
        <v>8.4405629975063992</v>
      </c>
      <c r="D50" s="8">
        <v>0.59825486234402103</v>
      </c>
      <c r="E50" s="7">
        <v>16.473281289453901</v>
      </c>
      <c r="F50" s="8">
        <v>1.7623957245369199</v>
      </c>
      <c r="G50" s="7">
        <v>5.3868886205548696</v>
      </c>
      <c r="H50" s="8">
        <v>1.0140492969016399</v>
      </c>
      <c r="I50" s="7">
        <v>-11.086392668899</v>
      </c>
      <c r="J50" s="8">
        <v>1.9726391615932699</v>
      </c>
      <c r="K50" s="7">
        <v>6.1989209562280099</v>
      </c>
      <c r="L50" s="8">
        <v>0.53299520283244095</v>
      </c>
      <c r="M50" s="7">
        <v>13.9038594654726</v>
      </c>
      <c r="N50" s="8">
        <v>1.61335113897636</v>
      </c>
      <c r="O50" s="7">
        <v>2.84951922140415</v>
      </c>
      <c r="P50" s="8">
        <v>0.85851968983625704</v>
      </c>
      <c r="Q50" s="7">
        <v>-11.0543402440685</v>
      </c>
      <c r="R50" s="8">
        <v>1.7027147495944901</v>
      </c>
      <c r="S50" s="7">
        <v>7.5597645839082102</v>
      </c>
      <c r="T50" s="8">
        <v>0.55063686041710702</v>
      </c>
      <c r="U50" s="7">
        <v>13.7662374814276</v>
      </c>
      <c r="V50" s="8">
        <v>1.4325632086576101</v>
      </c>
      <c r="W50" s="7">
        <v>3.4344539155473099</v>
      </c>
      <c r="X50" s="8">
        <v>0.947661117959812</v>
      </c>
      <c r="Y50" s="7">
        <v>-10.331783565880301</v>
      </c>
      <c r="Z50" s="8">
        <v>1.63603085314041</v>
      </c>
      <c r="AA50" s="7">
        <v>8.0173017029066802</v>
      </c>
      <c r="AB50" s="8">
        <v>0.68568257189719395</v>
      </c>
      <c r="AC50" s="7">
        <v>16.198046533097301</v>
      </c>
      <c r="AD50" s="8">
        <v>2.01892685405622</v>
      </c>
      <c r="AE50" s="7">
        <v>3.3487916199815699</v>
      </c>
      <c r="AF50" s="8">
        <v>0.95442113743191304</v>
      </c>
      <c r="AG50" s="7">
        <v>-12.849254913115701</v>
      </c>
      <c r="AH50" s="9">
        <v>2.03027801778273</v>
      </c>
    </row>
    <row r="51" spans="1:34" ht="15" customHeight="1" x14ac:dyDescent="0.25">
      <c r="A51" s="12" t="s">
        <v>52</v>
      </c>
      <c r="B51" s="68">
        <v>2</v>
      </c>
      <c r="C51" s="7">
        <v>4.7129948735622698</v>
      </c>
      <c r="D51" s="8">
        <v>0.39762557916798902</v>
      </c>
      <c r="E51" s="7">
        <v>5.4575976782489297</v>
      </c>
      <c r="F51" s="8">
        <v>0.84218704482155005</v>
      </c>
      <c r="G51" s="7">
        <v>3.9679039309638999</v>
      </c>
      <c r="H51" s="8">
        <v>0.67760804475962899</v>
      </c>
      <c r="I51" s="7">
        <v>-1.48969374728503</v>
      </c>
      <c r="J51" s="8">
        <v>1.1449651427684999</v>
      </c>
      <c r="K51" s="7">
        <v>3.5840375153291402</v>
      </c>
      <c r="L51" s="8">
        <v>0.35607609653334299</v>
      </c>
      <c r="M51" s="7">
        <v>4.3324726974983703</v>
      </c>
      <c r="N51" s="8">
        <v>0.809141309919576</v>
      </c>
      <c r="O51" s="7">
        <v>2.5662157508216099</v>
      </c>
      <c r="P51" s="8">
        <v>0.60891386995263597</v>
      </c>
      <c r="Q51" s="7">
        <v>-1.7662569466767599</v>
      </c>
      <c r="R51" s="8">
        <v>1.0333759485789999</v>
      </c>
      <c r="S51" s="7">
        <v>3.6569535845104202</v>
      </c>
      <c r="T51" s="8">
        <v>0.35290465937354498</v>
      </c>
      <c r="U51" s="7">
        <v>4.5227839269772696</v>
      </c>
      <c r="V51" s="8">
        <v>0.807218222566215</v>
      </c>
      <c r="W51" s="7">
        <v>2.59078372558597</v>
      </c>
      <c r="X51" s="8">
        <v>0.61529512519179097</v>
      </c>
      <c r="Y51" s="7">
        <v>-1.9320002013913</v>
      </c>
      <c r="Z51" s="8">
        <v>0.97210098802023404</v>
      </c>
      <c r="AA51" s="7">
        <v>4.3917595720184597</v>
      </c>
      <c r="AB51" s="8">
        <v>0.40094730538395501</v>
      </c>
      <c r="AC51" s="7">
        <v>5.0450603580282003</v>
      </c>
      <c r="AD51" s="8">
        <v>1.0203829417100501</v>
      </c>
      <c r="AE51" s="7">
        <v>2.59175751622629</v>
      </c>
      <c r="AF51" s="8">
        <v>0.614588123380717</v>
      </c>
      <c r="AG51" s="7">
        <v>-2.4533028418019098</v>
      </c>
      <c r="AH51" s="9">
        <v>1.1638712626190999</v>
      </c>
    </row>
    <row r="52" spans="1:34" ht="15" customHeight="1" x14ac:dyDescent="0.25">
      <c r="A52" s="10" t="s">
        <v>53</v>
      </c>
      <c r="B52" s="68">
        <v>2</v>
      </c>
      <c r="C52" s="7">
        <v>20.383743341455599</v>
      </c>
      <c r="D52" s="8">
        <v>1.03353355636405</v>
      </c>
      <c r="E52" s="7">
        <v>22.338893982009701</v>
      </c>
      <c r="F52" s="8">
        <v>1.94975764316681</v>
      </c>
      <c r="G52" s="7">
        <v>19.096164970482199</v>
      </c>
      <c r="H52" s="8">
        <v>1.76698799187108</v>
      </c>
      <c r="I52" s="7">
        <v>-3.2427290115275</v>
      </c>
      <c r="J52" s="8">
        <v>2.3790932167702201</v>
      </c>
      <c r="K52" s="7">
        <v>15.555322913208901</v>
      </c>
      <c r="L52" s="8">
        <v>1.0648559449264401</v>
      </c>
      <c r="M52" s="7">
        <v>18.932830502265301</v>
      </c>
      <c r="N52" s="8">
        <v>2.0012114712340501</v>
      </c>
      <c r="O52" s="7">
        <v>11.888172933397</v>
      </c>
      <c r="P52" s="8">
        <v>1.5473446619732301</v>
      </c>
      <c r="Q52" s="7">
        <v>-7.0446575688682804</v>
      </c>
      <c r="R52" s="8">
        <v>2.29085514014622</v>
      </c>
      <c r="S52" s="7">
        <v>12.0679052212936</v>
      </c>
      <c r="T52" s="8">
        <v>0.82082057982219003</v>
      </c>
      <c r="U52" s="7">
        <v>14.7802177963713</v>
      </c>
      <c r="V52" s="8">
        <v>1.64750957313951</v>
      </c>
      <c r="W52" s="7">
        <v>9.5126943610285295</v>
      </c>
      <c r="X52" s="8">
        <v>1.4195596608427701</v>
      </c>
      <c r="Y52" s="7">
        <v>-5.2675234353427998</v>
      </c>
      <c r="Z52" s="8">
        <v>2.2015973354963299</v>
      </c>
      <c r="AA52" s="7">
        <v>13.1962442633621</v>
      </c>
      <c r="AB52" s="8">
        <v>0.91976841261172404</v>
      </c>
      <c r="AC52" s="7">
        <v>17.396576798530798</v>
      </c>
      <c r="AD52" s="8">
        <v>1.99473911369353</v>
      </c>
      <c r="AE52" s="7">
        <v>9.2846868607764801</v>
      </c>
      <c r="AF52" s="8">
        <v>1.47607070167731</v>
      </c>
      <c r="AG52" s="7">
        <v>-8.1118899377543094</v>
      </c>
      <c r="AH52" s="9">
        <v>2.5318067391685499</v>
      </c>
    </row>
    <row r="53" spans="1:34" ht="15" customHeight="1" x14ac:dyDescent="0.25">
      <c r="A53" s="10" t="s">
        <v>54</v>
      </c>
      <c r="B53" s="68">
        <v>2</v>
      </c>
      <c r="C53" s="7">
        <v>15.213899336292499</v>
      </c>
      <c r="D53" s="8">
        <v>0.92123501296676702</v>
      </c>
      <c r="E53" s="7">
        <v>25.092484911973099</v>
      </c>
      <c r="F53" s="8">
        <v>2.0019089002166601</v>
      </c>
      <c r="G53" s="7">
        <v>12.7069736033603</v>
      </c>
      <c r="H53" s="8">
        <v>1.54242610789427</v>
      </c>
      <c r="I53" s="7">
        <v>-12.3855113086128</v>
      </c>
      <c r="J53" s="8">
        <v>2.3012421918091599</v>
      </c>
      <c r="K53" s="7">
        <v>14.758563508954101</v>
      </c>
      <c r="L53" s="8">
        <v>0.89958342872878505</v>
      </c>
      <c r="M53" s="7">
        <v>25.092955484626799</v>
      </c>
      <c r="N53" s="8">
        <v>1.9615127194267099</v>
      </c>
      <c r="O53" s="7">
        <v>10.9568577859988</v>
      </c>
      <c r="P53" s="8">
        <v>1.2671111790898</v>
      </c>
      <c r="Q53" s="7">
        <v>-14.136097698627999</v>
      </c>
      <c r="R53" s="8">
        <v>2.1752696452839002</v>
      </c>
      <c r="S53" s="7">
        <v>11.044115181350801</v>
      </c>
      <c r="T53" s="8">
        <v>0.72395122127722</v>
      </c>
      <c r="U53" s="7">
        <v>18.702325398527901</v>
      </c>
      <c r="V53" s="8">
        <v>1.8281425735313499</v>
      </c>
      <c r="W53" s="7">
        <v>8.8894102786052898</v>
      </c>
      <c r="X53" s="8">
        <v>1.25845159860105</v>
      </c>
      <c r="Y53" s="7">
        <v>-9.8129151199226605</v>
      </c>
      <c r="Z53" s="8">
        <v>2.1275359879318998</v>
      </c>
      <c r="AA53" s="7">
        <v>15.047178233698901</v>
      </c>
      <c r="AB53" s="8">
        <v>0.934938466720866</v>
      </c>
      <c r="AC53" s="7">
        <v>24.467920174276401</v>
      </c>
      <c r="AD53" s="8">
        <v>1.96917052473225</v>
      </c>
      <c r="AE53" s="7">
        <v>13.212886739650299</v>
      </c>
      <c r="AF53" s="8">
        <v>1.3107944600163299</v>
      </c>
      <c r="AG53" s="7">
        <v>-11.2550334346261</v>
      </c>
      <c r="AH53" s="9">
        <v>2.05409339082264</v>
      </c>
    </row>
    <row r="54" spans="1:34" ht="15" customHeight="1" x14ac:dyDescent="0.25">
      <c r="A54" s="10" t="s">
        <v>55</v>
      </c>
      <c r="B54" s="68">
        <v>2</v>
      </c>
      <c r="C54" s="7">
        <v>19.425794130600199</v>
      </c>
      <c r="D54" s="8">
        <v>1.17861402849381</v>
      </c>
      <c r="E54" s="7">
        <v>33.447465654483899</v>
      </c>
      <c r="F54" s="8">
        <v>2.7400408849601301</v>
      </c>
      <c r="G54" s="7">
        <v>12.059759805029801</v>
      </c>
      <c r="H54" s="8">
        <v>2.2870694777419298</v>
      </c>
      <c r="I54" s="7">
        <v>-21.3877058494541</v>
      </c>
      <c r="J54" s="8">
        <v>3.3731287071425999</v>
      </c>
      <c r="K54" s="7">
        <v>14.825365748593301</v>
      </c>
      <c r="L54" s="8">
        <v>1.0644554540040201</v>
      </c>
      <c r="M54" s="7">
        <v>26.541997512843199</v>
      </c>
      <c r="N54" s="8">
        <v>2.7593854198210401</v>
      </c>
      <c r="O54" s="7">
        <v>8.4432692709443806</v>
      </c>
      <c r="P54" s="8">
        <v>1.9575405847141101</v>
      </c>
      <c r="Q54" s="7">
        <v>-18.098728241898801</v>
      </c>
      <c r="R54" s="8">
        <v>3.4328206664218199</v>
      </c>
      <c r="S54" s="7">
        <v>12.554872831498701</v>
      </c>
      <c r="T54" s="8">
        <v>1.04807505531948</v>
      </c>
      <c r="U54" s="7">
        <v>22.123948065209198</v>
      </c>
      <c r="V54" s="8">
        <v>2.25791766657122</v>
      </c>
      <c r="W54" s="7">
        <v>6.4747173782949599</v>
      </c>
      <c r="X54" s="8">
        <v>1.5993029808638399</v>
      </c>
      <c r="Y54" s="7">
        <v>-15.649230686914199</v>
      </c>
      <c r="Z54" s="8">
        <v>2.68881365673119</v>
      </c>
      <c r="AA54" s="7">
        <v>18.129620825024599</v>
      </c>
      <c r="AB54" s="8">
        <v>1.1452550122007401</v>
      </c>
      <c r="AC54" s="7">
        <v>34.663981511649197</v>
      </c>
      <c r="AD54" s="8">
        <v>2.9188278091542998</v>
      </c>
      <c r="AE54" s="7">
        <v>10.175424704779401</v>
      </c>
      <c r="AF54" s="8">
        <v>2.2204486161600898</v>
      </c>
      <c r="AG54" s="7">
        <v>-24.488556806869799</v>
      </c>
      <c r="AH54" s="9">
        <v>3.79817527582007</v>
      </c>
    </row>
    <row r="55" spans="1:34" ht="15" customHeight="1" x14ac:dyDescent="0.25">
      <c r="A55" s="10" t="s">
        <v>56</v>
      </c>
      <c r="B55" s="68">
        <v>2</v>
      </c>
      <c r="C55" s="7">
        <v>33.848769278347</v>
      </c>
      <c r="D55" s="8">
        <v>1.4703878854968599</v>
      </c>
      <c r="E55" s="7">
        <v>39.709245371202599</v>
      </c>
      <c r="F55" s="8">
        <v>2.7095004017142199</v>
      </c>
      <c r="G55" s="7">
        <v>31.749832508278701</v>
      </c>
      <c r="H55" s="8">
        <v>2.62933044084056</v>
      </c>
      <c r="I55" s="7">
        <v>-7.9594128629239096</v>
      </c>
      <c r="J55" s="8">
        <v>3.4273972921975502</v>
      </c>
      <c r="K55" s="7">
        <v>25.260065458885698</v>
      </c>
      <c r="L55" s="8">
        <v>1.3598776639029599</v>
      </c>
      <c r="M55" s="7">
        <v>31.345539895483199</v>
      </c>
      <c r="N55" s="8">
        <v>2.6787705000613702</v>
      </c>
      <c r="O55" s="7">
        <v>25.637675652055901</v>
      </c>
      <c r="P55" s="8">
        <v>2.5224218125736502</v>
      </c>
      <c r="Q55" s="7">
        <v>-5.7078642434272702</v>
      </c>
      <c r="R55" s="8">
        <v>3.3980727154125399</v>
      </c>
      <c r="S55" s="7">
        <v>30.1264927136009</v>
      </c>
      <c r="T55" s="8">
        <v>1.5508225921168799</v>
      </c>
      <c r="U55" s="7">
        <v>34.761092748798802</v>
      </c>
      <c r="V55" s="8">
        <v>2.80185800284967</v>
      </c>
      <c r="W55" s="7">
        <v>26.572937251344399</v>
      </c>
      <c r="X55" s="8">
        <v>2.6087178456361499</v>
      </c>
      <c r="Y55" s="7">
        <v>-8.1881554974544102</v>
      </c>
      <c r="Z55" s="8">
        <v>3.3658161642172502</v>
      </c>
      <c r="AA55" s="7">
        <v>27.0542015422816</v>
      </c>
      <c r="AB55" s="8">
        <v>1.32363902834377</v>
      </c>
      <c r="AC55" s="7">
        <v>33.581712030798499</v>
      </c>
      <c r="AD55" s="8">
        <v>2.50923738063153</v>
      </c>
      <c r="AE55" s="7">
        <v>25.2510754625747</v>
      </c>
      <c r="AF55" s="8">
        <v>2.5947771269189501</v>
      </c>
      <c r="AG55" s="7">
        <v>-8.3306365682238095</v>
      </c>
      <c r="AH55" s="9">
        <v>3.1842502898165699</v>
      </c>
    </row>
    <row r="56" spans="1:34" ht="15" customHeight="1" x14ac:dyDescent="0.25">
      <c r="A56" s="10" t="s">
        <v>57</v>
      </c>
      <c r="B56" s="68">
        <v>2</v>
      </c>
      <c r="C56" s="7">
        <v>29.004559273223201</v>
      </c>
      <c r="D56" s="8">
        <v>1.04444980896896</v>
      </c>
      <c r="E56" s="7">
        <v>46.179345294273297</v>
      </c>
      <c r="F56" s="8">
        <v>2.0315551865720201</v>
      </c>
      <c r="G56" s="7">
        <v>20.313206452316901</v>
      </c>
      <c r="H56" s="8">
        <v>1.70350597028743</v>
      </c>
      <c r="I56" s="7">
        <v>-25.866138841956399</v>
      </c>
      <c r="J56" s="8">
        <v>2.5150437533894601</v>
      </c>
      <c r="K56" s="7">
        <v>23.745553210858802</v>
      </c>
      <c r="L56" s="8">
        <v>0.96926284062024803</v>
      </c>
      <c r="M56" s="7">
        <v>43.516822345043501</v>
      </c>
      <c r="N56" s="8">
        <v>2.38131450844917</v>
      </c>
      <c r="O56" s="7">
        <v>13.9814762119072</v>
      </c>
      <c r="P56" s="8">
        <v>1.36700208612898</v>
      </c>
      <c r="Q56" s="7">
        <v>-29.5353461331364</v>
      </c>
      <c r="R56" s="8">
        <v>2.5114200255744499</v>
      </c>
      <c r="S56" s="7">
        <v>25.1209362709507</v>
      </c>
      <c r="T56" s="8">
        <v>0.86698903080643397</v>
      </c>
      <c r="U56" s="7">
        <v>43.032743542824399</v>
      </c>
      <c r="V56" s="8">
        <v>2.2187599659866599</v>
      </c>
      <c r="W56" s="7">
        <v>15.165302945047801</v>
      </c>
      <c r="X56" s="8">
        <v>1.33693543106934</v>
      </c>
      <c r="Y56" s="7">
        <v>-27.8674405977766</v>
      </c>
      <c r="Z56" s="8">
        <v>2.6162632956522001</v>
      </c>
      <c r="AA56" s="7">
        <v>29.410413524504701</v>
      </c>
      <c r="AB56" s="8">
        <v>0.96303773125361103</v>
      </c>
      <c r="AC56" s="7">
        <v>50.669553970863603</v>
      </c>
      <c r="AD56" s="8">
        <v>2.1500424162994198</v>
      </c>
      <c r="AE56" s="7">
        <v>17.875598529294201</v>
      </c>
      <c r="AF56" s="8">
        <v>1.4877371684305301</v>
      </c>
      <c r="AG56" s="7">
        <v>-32.793955441569501</v>
      </c>
      <c r="AH56" s="9">
        <v>2.5250095161926001</v>
      </c>
    </row>
    <row r="57" spans="1:34" ht="15" customHeight="1" x14ac:dyDescent="0.25">
      <c r="A57" s="10" t="s">
        <v>58</v>
      </c>
      <c r="B57" s="68">
        <v>2</v>
      </c>
      <c r="C57" s="7">
        <v>21.8258257047219</v>
      </c>
      <c r="D57" s="8">
        <v>1.1407904798641499</v>
      </c>
      <c r="E57" s="7">
        <v>39.8631749389926</v>
      </c>
      <c r="F57" s="8">
        <v>2.93619658946933</v>
      </c>
      <c r="G57" s="7">
        <v>14.0075978586885</v>
      </c>
      <c r="H57" s="8">
        <v>2.3788588643125599</v>
      </c>
      <c r="I57" s="7">
        <v>-25.855577080304201</v>
      </c>
      <c r="J57" s="8">
        <v>3.4702542692056602</v>
      </c>
      <c r="K57" s="7">
        <v>15.3372536841227</v>
      </c>
      <c r="L57" s="8">
        <v>0.94734507823425695</v>
      </c>
      <c r="M57" s="7">
        <v>30.115985593546501</v>
      </c>
      <c r="N57" s="8">
        <v>2.67682800014216</v>
      </c>
      <c r="O57" s="7">
        <v>8.5116029352242393</v>
      </c>
      <c r="P57" s="8">
        <v>1.71526604092554</v>
      </c>
      <c r="Q57" s="7">
        <v>-21.604382658322301</v>
      </c>
      <c r="R57" s="8">
        <v>3.0878160013965599</v>
      </c>
      <c r="S57" s="7">
        <v>17.577807390697402</v>
      </c>
      <c r="T57" s="8">
        <v>1.31527671466937</v>
      </c>
      <c r="U57" s="7">
        <v>30.938417030225601</v>
      </c>
      <c r="V57" s="8">
        <v>2.7489062847620098</v>
      </c>
      <c r="W57" s="7">
        <v>11.6132833618987</v>
      </c>
      <c r="X57" s="8">
        <v>2.0358491935999901</v>
      </c>
      <c r="Y57" s="7">
        <v>-19.325133668326899</v>
      </c>
      <c r="Z57" s="8">
        <v>3.0673559991867201</v>
      </c>
      <c r="AA57" s="7">
        <v>17.373585296244599</v>
      </c>
      <c r="AB57" s="8">
        <v>1.1292310521848501</v>
      </c>
      <c r="AC57" s="7">
        <v>34.464402357845401</v>
      </c>
      <c r="AD57" s="8">
        <v>2.8630267155749398</v>
      </c>
      <c r="AE57" s="7">
        <v>9.6061099567034596</v>
      </c>
      <c r="AF57" s="8">
        <v>1.75374562609968</v>
      </c>
      <c r="AG57" s="7">
        <v>-24.858292401141899</v>
      </c>
      <c r="AH57" s="9">
        <v>3.13268410792254</v>
      </c>
    </row>
    <row r="58" spans="1:34" ht="15" customHeight="1" x14ac:dyDescent="0.25">
      <c r="A58" s="10" t="s">
        <v>59</v>
      </c>
      <c r="B58" s="68">
        <v>2</v>
      </c>
      <c r="C58" s="7">
        <v>19.523988548339702</v>
      </c>
      <c r="D58" s="8">
        <v>0.83676355913351197</v>
      </c>
      <c r="E58" s="7">
        <v>28.998292756152399</v>
      </c>
      <c r="F58" s="8">
        <v>1.8034514900368599</v>
      </c>
      <c r="G58" s="7">
        <v>11.8219223858056</v>
      </c>
      <c r="H58" s="8">
        <v>1.4434080256583599</v>
      </c>
      <c r="I58" s="7">
        <v>-17.176370370346799</v>
      </c>
      <c r="J58" s="8">
        <v>2.2599753350726202</v>
      </c>
      <c r="K58" s="7">
        <v>13.2873410595918</v>
      </c>
      <c r="L58" s="8">
        <v>0.69609474315337905</v>
      </c>
      <c r="M58" s="7">
        <v>20.492175423891499</v>
      </c>
      <c r="N58" s="8">
        <v>1.7276143252294001</v>
      </c>
      <c r="O58" s="7">
        <v>8.4680920475700194</v>
      </c>
      <c r="P58" s="8">
        <v>1.13407555484929</v>
      </c>
      <c r="Q58" s="7">
        <v>-12.024083376321499</v>
      </c>
      <c r="R58" s="8">
        <v>1.9513630364271699</v>
      </c>
      <c r="S58" s="7">
        <v>18.471065783998199</v>
      </c>
      <c r="T58" s="8">
        <v>0.76438558100850496</v>
      </c>
      <c r="U58" s="7">
        <v>27.273909776373401</v>
      </c>
      <c r="V58" s="8">
        <v>1.7600179608158499</v>
      </c>
      <c r="W58" s="7">
        <v>12.676358070459701</v>
      </c>
      <c r="X58" s="8">
        <v>1.45702228718344</v>
      </c>
      <c r="Y58" s="7">
        <v>-14.5975517059137</v>
      </c>
      <c r="Z58" s="8">
        <v>2.1599596443211699</v>
      </c>
      <c r="AA58" s="7">
        <v>15.4513529021448</v>
      </c>
      <c r="AB58" s="8">
        <v>0.74923266246115505</v>
      </c>
      <c r="AC58" s="7">
        <v>25.955620122329702</v>
      </c>
      <c r="AD58" s="8">
        <v>1.72834160059373</v>
      </c>
      <c r="AE58" s="7">
        <v>8.5213364605683104</v>
      </c>
      <c r="AF58" s="8">
        <v>1.1711692557409601</v>
      </c>
      <c r="AG58" s="7">
        <v>-17.434283661761398</v>
      </c>
      <c r="AH58" s="9">
        <v>1.9862189417674201</v>
      </c>
    </row>
    <row r="59" spans="1:34" ht="15" customHeight="1" x14ac:dyDescent="0.25">
      <c r="A59" s="10" t="s">
        <v>60</v>
      </c>
      <c r="B59" s="68">
        <v>2</v>
      </c>
      <c r="C59" s="7">
        <v>21.429724668451499</v>
      </c>
      <c r="D59" s="8">
        <v>1.4475673371736499</v>
      </c>
      <c r="E59" s="7">
        <v>23.590151653255401</v>
      </c>
      <c r="F59" s="8">
        <v>3.0595049491617301</v>
      </c>
      <c r="G59" s="7">
        <v>19.110780181391</v>
      </c>
      <c r="H59" s="8">
        <v>2.4438772245621898</v>
      </c>
      <c r="I59" s="7">
        <v>-4.4793714718643303</v>
      </c>
      <c r="J59" s="8">
        <v>3.7177990289502101</v>
      </c>
      <c r="K59" s="7">
        <v>13.893436905115999</v>
      </c>
      <c r="L59" s="8">
        <v>1.01507477286835</v>
      </c>
      <c r="M59" s="7">
        <v>21.773784997153701</v>
      </c>
      <c r="N59" s="8">
        <v>2.7087279449551098</v>
      </c>
      <c r="O59" s="7">
        <v>11.696512804060999</v>
      </c>
      <c r="P59" s="8">
        <v>1.81576047351348</v>
      </c>
      <c r="Q59" s="7">
        <v>-10.0772721930927</v>
      </c>
      <c r="R59" s="8">
        <v>3.0796794815477999</v>
      </c>
      <c r="S59" s="7">
        <v>13.019695850994999</v>
      </c>
      <c r="T59" s="8">
        <v>1.02708518266253</v>
      </c>
      <c r="U59" s="7">
        <v>17.969609116500799</v>
      </c>
      <c r="V59" s="8">
        <v>2.3849991052462798</v>
      </c>
      <c r="W59" s="7">
        <v>12.7554368185806</v>
      </c>
      <c r="X59" s="8">
        <v>2.7101343455502098</v>
      </c>
      <c r="Y59" s="7">
        <v>-5.2141722979202401</v>
      </c>
      <c r="Z59" s="8">
        <v>3.6520137250224298</v>
      </c>
      <c r="AA59" s="7">
        <v>13.5366113187414</v>
      </c>
      <c r="AB59" s="8">
        <v>1.25297523937882</v>
      </c>
      <c r="AC59" s="7">
        <v>20.5684589665102</v>
      </c>
      <c r="AD59" s="8">
        <v>2.6364748052824298</v>
      </c>
      <c r="AE59" s="7">
        <v>10.2822526624192</v>
      </c>
      <c r="AF59" s="8">
        <v>2.4943129393829402</v>
      </c>
      <c r="AG59" s="7">
        <v>-10.286206304090999</v>
      </c>
      <c r="AH59" s="9">
        <v>3.7891075397760399</v>
      </c>
    </row>
    <row r="60" spans="1:34" ht="15" customHeight="1" x14ac:dyDescent="0.25">
      <c r="A60" s="10" t="s">
        <v>61</v>
      </c>
      <c r="B60" s="68">
        <v>2</v>
      </c>
      <c r="C60" s="7">
        <v>20.8719420713015</v>
      </c>
      <c r="D60" s="8">
        <v>1.75461341150009</v>
      </c>
      <c r="E60" s="7">
        <v>33.939814130372703</v>
      </c>
      <c r="F60" s="8">
        <v>4.1107702514339</v>
      </c>
      <c r="G60" s="7">
        <v>19.527734512068601</v>
      </c>
      <c r="H60" s="8">
        <v>3.73377727465558</v>
      </c>
      <c r="I60" s="7">
        <v>-14.4120796183041</v>
      </c>
      <c r="J60" s="8">
        <v>4.7447492372783904</v>
      </c>
      <c r="K60" s="7">
        <v>13.4166813578074</v>
      </c>
      <c r="L60" s="8">
        <v>1.30960981544254</v>
      </c>
      <c r="M60" s="7">
        <v>26.618798943455399</v>
      </c>
      <c r="N60" s="8">
        <v>4.1812544086309797</v>
      </c>
      <c r="O60" s="7">
        <v>9.3050730523424292</v>
      </c>
      <c r="P60" s="8">
        <v>1.9591847265779201</v>
      </c>
      <c r="Q60" s="7">
        <v>-17.313725891112998</v>
      </c>
      <c r="R60" s="8">
        <v>4.5067858050162402</v>
      </c>
      <c r="S60" s="7">
        <v>14.6610716444773</v>
      </c>
      <c r="T60" s="8">
        <v>1.42491183257423</v>
      </c>
      <c r="U60" s="7">
        <v>23.942407995320998</v>
      </c>
      <c r="V60" s="8">
        <v>3.8377686353303</v>
      </c>
      <c r="W60" s="7">
        <v>9.7999804033149598</v>
      </c>
      <c r="X60" s="8">
        <v>1.7082946021727901</v>
      </c>
      <c r="Y60" s="7">
        <v>-14.142427592006101</v>
      </c>
      <c r="Z60" s="8">
        <v>4.4179806932686398</v>
      </c>
      <c r="AA60" s="7">
        <v>16.114186692857</v>
      </c>
      <c r="AB60" s="8">
        <v>1.4645437888981601</v>
      </c>
      <c r="AC60" s="7">
        <v>29.584445196276899</v>
      </c>
      <c r="AD60" s="8">
        <v>3.6673599481956201</v>
      </c>
      <c r="AE60" s="7">
        <v>11.4301526394446</v>
      </c>
      <c r="AF60" s="8">
        <v>2.2155257323009101</v>
      </c>
      <c r="AG60" s="7">
        <v>-18.154292556832299</v>
      </c>
      <c r="AH60" s="9">
        <v>4.1064984174837198</v>
      </c>
    </row>
    <row r="61" spans="1:34" ht="15" customHeight="1" x14ac:dyDescent="0.25">
      <c r="A61" s="6" t="s">
        <v>62</v>
      </c>
      <c r="B61" s="68">
        <v>2</v>
      </c>
      <c r="C61" s="7">
        <v>23.534264751801899</v>
      </c>
      <c r="D61" s="8">
        <v>0.931826608016039</v>
      </c>
      <c r="E61" s="7">
        <v>25.3844080154967</v>
      </c>
      <c r="F61" s="8">
        <v>1.7430242662980999</v>
      </c>
      <c r="G61" s="7">
        <v>22.258625704078401</v>
      </c>
      <c r="H61" s="8">
        <v>1.7389043405434099</v>
      </c>
      <c r="I61" s="7">
        <v>-3.1257823114183201</v>
      </c>
      <c r="J61" s="8">
        <v>2.35606181113608</v>
      </c>
      <c r="K61" s="7">
        <v>18.3872022057785</v>
      </c>
      <c r="L61" s="8">
        <v>0.82812534040378905</v>
      </c>
      <c r="M61" s="7">
        <v>23.593286892274001</v>
      </c>
      <c r="N61" s="8">
        <v>1.7520144629430301</v>
      </c>
      <c r="O61" s="7">
        <v>15.240909578409701</v>
      </c>
      <c r="P61" s="8">
        <v>1.6237995718945399</v>
      </c>
      <c r="Q61" s="7">
        <v>-8.3523773138643005</v>
      </c>
      <c r="R61" s="8">
        <v>2.2710021268141301</v>
      </c>
      <c r="S61" s="7">
        <v>19.049923966729601</v>
      </c>
      <c r="T61" s="8">
        <v>0.78058479350252097</v>
      </c>
      <c r="U61" s="7">
        <v>24.740221557371299</v>
      </c>
      <c r="V61" s="8">
        <v>1.58611399192276</v>
      </c>
      <c r="W61" s="7">
        <v>15.2071288265946</v>
      </c>
      <c r="X61" s="8">
        <v>1.3978004437370699</v>
      </c>
      <c r="Y61" s="7">
        <v>-9.5330927307766498</v>
      </c>
      <c r="Z61" s="8">
        <v>1.97993184550681</v>
      </c>
      <c r="AA61" s="7">
        <v>15.887885578172799</v>
      </c>
      <c r="AB61" s="8">
        <v>0.827972119162666</v>
      </c>
      <c r="AC61" s="7">
        <v>20.048504896074199</v>
      </c>
      <c r="AD61" s="8">
        <v>1.61966004060769</v>
      </c>
      <c r="AE61" s="7">
        <v>13.085321003749</v>
      </c>
      <c r="AF61" s="8">
        <v>1.3654117381464199</v>
      </c>
      <c r="AG61" s="7">
        <v>-6.9631838923251896</v>
      </c>
      <c r="AH61" s="9">
        <v>2.0810622794351898</v>
      </c>
    </row>
    <row r="62" spans="1:34" ht="15" customHeight="1" x14ac:dyDescent="0.25">
      <c r="A62" s="10" t="s">
        <v>63</v>
      </c>
      <c r="B62" s="68">
        <v>2</v>
      </c>
      <c r="C62" s="7">
        <v>12.1116924674093</v>
      </c>
      <c r="D62" s="8">
        <v>0.75323052138331503</v>
      </c>
      <c r="E62" s="7">
        <v>11.3314950667943</v>
      </c>
      <c r="F62" s="8">
        <v>1.2101524092392699</v>
      </c>
      <c r="G62" s="7">
        <v>10.752634742470599</v>
      </c>
      <c r="H62" s="8">
        <v>1.3947207383637501</v>
      </c>
      <c r="I62" s="7">
        <v>-0.57886032432364598</v>
      </c>
      <c r="J62" s="8">
        <v>1.77014619601884</v>
      </c>
      <c r="K62" s="7">
        <v>9.4338102341558407</v>
      </c>
      <c r="L62" s="8">
        <v>0.63733998943592496</v>
      </c>
      <c r="M62" s="7">
        <v>9.6399468417293708</v>
      </c>
      <c r="N62" s="8">
        <v>1.12774240101205</v>
      </c>
      <c r="O62" s="7">
        <v>7.2762464575867902</v>
      </c>
      <c r="P62" s="8">
        <v>1.1316340326623999</v>
      </c>
      <c r="Q62" s="7">
        <v>-2.3637003841425801</v>
      </c>
      <c r="R62" s="8">
        <v>1.6300564258308401</v>
      </c>
      <c r="S62" s="7">
        <v>9.0630902415771093</v>
      </c>
      <c r="T62" s="8">
        <v>0.66628495163188795</v>
      </c>
      <c r="U62" s="7">
        <v>9.8355291355796499</v>
      </c>
      <c r="V62" s="8">
        <v>1.1161919267685201</v>
      </c>
      <c r="W62" s="7">
        <v>6.7990779748321497</v>
      </c>
      <c r="X62" s="8">
        <v>1.2097209456787099</v>
      </c>
      <c r="Y62" s="7">
        <v>-3.0364511607475002</v>
      </c>
      <c r="Z62" s="8">
        <v>1.5276752256906401</v>
      </c>
      <c r="AA62" s="7">
        <v>7.9334463216445901</v>
      </c>
      <c r="AB62" s="8">
        <v>0.57886847551569198</v>
      </c>
      <c r="AC62" s="7">
        <v>9.0981073108914199</v>
      </c>
      <c r="AD62" s="8">
        <v>1.0841831169332401</v>
      </c>
      <c r="AE62" s="7">
        <v>6.3442324564430201</v>
      </c>
      <c r="AF62" s="8">
        <v>1.02466104033344</v>
      </c>
      <c r="AG62" s="7">
        <v>-2.7538748544484002</v>
      </c>
      <c r="AH62" s="9">
        <v>1.3867524953561401</v>
      </c>
    </row>
    <row r="63" spans="1:34" ht="15" customHeight="1" x14ac:dyDescent="0.25">
      <c r="A63" s="14" t="s">
        <v>114</v>
      </c>
      <c r="B63" s="106">
        <v>2</v>
      </c>
      <c r="C63" s="15">
        <v>21.230784033959399</v>
      </c>
      <c r="D63" s="16">
        <v>0.21929994163208999</v>
      </c>
      <c r="E63" s="15">
        <v>32.334267580433597</v>
      </c>
      <c r="F63" s="16">
        <v>0.493519733696622</v>
      </c>
      <c r="G63" s="15">
        <v>14.0975562218033</v>
      </c>
      <c r="H63" s="16">
        <v>0.38761738671639301</v>
      </c>
      <c r="I63" s="15">
        <v>-18.236711358630298</v>
      </c>
      <c r="J63" s="16">
        <v>0.59418126927969594</v>
      </c>
      <c r="K63" s="15">
        <v>15.1114326742636</v>
      </c>
      <c r="L63" s="16">
        <v>0.19499205182337101</v>
      </c>
      <c r="M63" s="15">
        <v>25.5294213012013</v>
      </c>
      <c r="N63" s="16">
        <v>0.48683174058036799</v>
      </c>
      <c r="O63" s="15">
        <v>9.2561584761644191</v>
      </c>
      <c r="P63" s="16">
        <v>0.31152315037400302</v>
      </c>
      <c r="Q63" s="15">
        <v>-16.273262825036898</v>
      </c>
      <c r="R63" s="16">
        <v>0.55861566246670502</v>
      </c>
      <c r="S63" s="15">
        <v>16.2215238259171</v>
      </c>
      <c r="T63" s="16">
        <v>0.19976999035618401</v>
      </c>
      <c r="U63" s="15">
        <v>26.049626744949901</v>
      </c>
      <c r="V63" s="16">
        <v>0.46910685159119497</v>
      </c>
      <c r="W63" s="15">
        <v>10.2044255242049</v>
      </c>
      <c r="X63" s="16">
        <v>0.32316247338472298</v>
      </c>
      <c r="Y63" s="15">
        <v>-15.845201220745</v>
      </c>
      <c r="Z63" s="16">
        <v>0.54761353799314005</v>
      </c>
      <c r="AA63" s="15">
        <v>17.6675391212694</v>
      </c>
      <c r="AB63" s="16">
        <v>0.20827617008895399</v>
      </c>
      <c r="AC63" s="15">
        <v>29.337459343145099</v>
      </c>
      <c r="AD63" s="16">
        <v>0.48814495494034199</v>
      </c>
      <c r="AE63" s="15">
        <v>10.7227723865209</v>
      </c>
      <c r="AF63" s="16">
        <v>0.33452476113351398</v>
      </c>
      <c r="AG63" s="15">
        <v>-18.614686956624201</v>
      </c>
      <c r="AH63" s="17">
        <v>0.56425022640066902</v>
      </c>
    </row>
    <row r="64" spans="1:34" ht="15" customHeight="1" x14ac:dyDescent="0.25">
      <c r="A64" s="18" t="s">
        <v>115</v>
      </c>
      <c r="B64" s="107">
        <v>2</v>
      </c>
      <c r="C64" s="19">
        <v>20.836265762484999</v>
      </c>
      <c r="D64" s="20">
        <v>0.344425312147145</v>
      </c>
      <c r="E64" s="19">
        <v>33.083046309253497</v>
      </c>
      <c r="F64" s="20">
        <v>0.72787610636662303</v>
      </c>
      <c r="G64" s="19">
        <v>12.8873037830478</v>
      </c>
      <c r="H64" s="20">
        <v>0.54202257196488202</v>
      </c>
      <c r="I64" s="19">
        <v>-20.195742526205699</v>
      </c>
      <c r="J64" s="20">
        <v>0.84355896786012996</v>
      </c>
      <c r="K64" s="19">
        <v>15.147783969782999</v>
      </c>
      <c r="L64" s="20">
        <v>0.29979288454879099</v>
      </c>
      <c r="M64" s="19">
        <v>26.936315716823898</v>
      </c>
      <c r="N64" s="20">
        <v>0.70046409548162203</v>
      </c>
      <c r="O64" s="19">
        <v>8.5942170649219793</v>
      </c>
      <c r="P64" s="20">
        <v>0.46144157380890799</v>
      </c>
      <c r="Q64" s="19">
        <v>-18.3420986519019</v>
      </c>
      <c r="R64" s="20">
        <v>0.78311444413793596</v>
      </c>
      <c r="S64" s="19">
        <v>15.544198771444</v>
      </c>
      <c r="T64" s="20">
        <v>0.279203247046861</v>
      </c>
      <c r="U64" s="19">
        <v>26.5025837582157</v>
      </c>
      <c r="V64" s="20">
        <v>0.654310631500579</v>
      </c>
      <c r="W64" s="19">
        <v>8.5901734835333592</v>
      </c>
      <c r="X64" s="20">
        <v>0.42483625419161802</v>
      </c>
      <c r="Y64" s="19">
        <v>-17.912410274682401</v>
      </c>
      <c r="Z64" s="20">
        <v>0.76456029342214304</v>
      </c>
      <c r="AA64" s="19">
        <v>19.224421035241299</v>
      </c>
      <c r="AB64" s="20">
        <v>0.35405909619535803</v>
      </c>
      <c r="AC64" s="19">
        <v>32.688725638038697</v>
      </c>
      <c r="AD64" s="20">
        <v>0.75152365856418901</v>
      </c>
      <c r="AE64" s="19">
        <v>10.6872548283719</v>
      </c>
      <c r="AF64" s="20">
        <v>0.49692777670307497</v>
      </c>
      <c r="AG64" s="19">
        <v>-22.001470809666799</v>
      </c>
      <c r="AH64" s="21">
        <v>0.85991866527843697</v>
      </c>
    </row>
    <row r="65" spans="1:34" ht="15" customHeight="1" x14ac:dyDescent="0.25">
      <c r="A65" s="22" t="s">
        <v>116</v>
      </c>
      <c r="B65" s="109">
        <v>2</v>
      </c>
      <c r="C65" s="23">
        <v>18.811452918530001</v>
      </c>
      <c r="D65" s="24">
        <v>0.151244245508145</v>
      </c>
      <c r="E65" s="23">
        <v>27.392806690975</v>
      </c>
      <c r="F65" s="24">
        <v>0.33527669421449302</v>
      </c>
      <c r="G65" s="23">
        <v>13.332559162208501</v>
      </c>
      <c r="H65" s="24">
        <v>0.26324258189316802</v>
      </c>
      <c r="I65" s="23">
        <v>-14.060247528766499</v>
      </c>
      <c r="J65" s="24">
        <v>0.40720461115682199</v>
      </c>
      <c r="K65" s="23">
        <v>13.6670390580665</v>
      </c>
      <c r="L65" s="24">
        <v>0.13457201589909801</v>
      </c>
      <c r="M65" s="23">
        <v>21.977119765719099</v>
      </c>
      <c r="N65" s="24">
        <v>0.32606693656480401</v>
      </c>
      <c r="O65" s="23">
        <v>9.0806494367193498</v>
      </c>
      <c r="P65" s="24">
        <v>0.21776497837059899</v>
      </c>
      <c r="Q65" s="23">
        <v>-12.896470328999801</v>
      </c>
      <c r="R65" s="24">
        <v>0.38048809650299198</v>
      </c>
      <c r="S65" s="23">
        <v>14.330959755234099</v>
      </c>
      <c r="T65" s="24">
        <v>0.136967142560255</v>
      </c>
      <c r="U65" s="23">
        <v>22.080758759517401</v>
      </c>
      <c r="V65" s="24">
        <v>0.31547317458269403</v>
      </c>
      <c r="W65" s="23">
        <v>9.7022446666421001</v>
      </c>
      <c r="X65" s="24">
        <v>0.22821414973877599</v>
      </c>
      <c r="Y65" s="23">
        <v>-12.378514092875299</v>
      </c>
      <c r="Z65" s="24">
        <v>0.377126939573727</v>
      </c>
      <c r="AA65" s="23">
        <v>15.2176935153285</v>
      </c>
      <c r="AB65" s="24">
        <v>0.14150120189752499</v>
      </c>
      <c r="AC65" s="23">
        <v>24.492677019728202</v>
      </c>
      <c r="AD65" s="24">
        <v>0.32892374552033099</v>
      </c>
      <c r="AE65" s="23">
        <v>9.7351803660959799</v>
      </c>
      <c r="AF65" s="24">
        <v>0.231485072909316</v>
      </c>
      <c r="AG65" s="23">
        <v>-14.757496653632201</v>
      </c>
      <c r="AH65" s="25">
        <v>0.38947355214804202</v>
      </c>
    </row>
    <row r="66" spans="1:34" ht="15" customHeight="1" x14ac:dyDescent="0.25">
      <c r="A66" s="146" t="s">
        <v>117</v>
      </c>
      <c r="B66" s="68">
        <v>2</v>
      </c>
      <c r="C66" s="7">
        <v>30.409854483377899</v>
      </c>
      <c r="D66" s="8">
        <v>2.6878331902535701</v>
      </c>
      <c r="E66" s="7">
        <v>40.752044297000197</v>
      </c>
      <c r="F66" s="8">
        <v>3.7199314885243902</v>
      </c>
      <c r="G66" s="7">
        <v>19.439247923607802</v>
      </c>
      <c r="H66" s="8">
        <v>3.9706469392548902</v>
      </c>
      <c r="I66" s="7">
        <v>-21.312796373392398</v>
      </c>
      <c r="J66" s="8">
        <v>4.7877857195433702</v>
      </c>
      <c r="K66" s="7">
        <v>21.709142183913901</v>
      </c>
      <c r="L66" s="8">
        <v>2.25072971817981</v>
      </c>
      <c r="M66" s="7">
        <v>34.612493518594597</v>
      </c>
      <c r="N66" s="8">
        <v>3.7096352474772898</v>
      </c>
      <c r="O66" s="7">
        <v>12.601298606400601</v>
      </c>
      <c r="P66" s="8">
        <v>3.0895389561591702</v>
      </c>
      <c r="Q66" s="7">
        <v>-22.0111949121941</v>
      </c>
      <c r="R66" s="8">
        <v>4.4829925257212597</v>
      </c>
      <c r="S66" s="7">
        <v>22.1535899151812</v>
      </c>
      <c r="T66" s="8">
        <v>2.1975582091285402</v>
      </c>
      <c r="U66" s="7">
        <v>31.864340494486601</v>
      </c>
      <c r="V66" s="8">
        <v>3.6933509943285601</v>
      </c>
      <c r="W66" s="7">
        <v>16.623423116646801</v>
      </c>
      <c r="X66" s="8">
        <v>3.4443095557740802</v>
      </c>
      <c r="Y66" s="7">
        <v>-15.2409173778398</v>
      </c>
      <c r="Z66" s="8">
        <v>5.0649841230287702</v>
      </c>
      <c r="AA66" s="7">
        <v>24.391755371683999</v>
      </c>
      <c r="AB66" s="8">
        <v>2.1814836900361998</v>
      </c>
      <c r="AC66" s="7">
        <v>38.887169906945203</v>
      </c>
      <c r="AD66" s="8">
        <v>3.5962015417523401</v>
      </c>
      <c r="AE66" s="7">
        <v>15.945855225849799</v>
      </c>
      <c r="AF66" s="8">
        <v>3.5115798833045999</v>
      </c>
      <c r="AG66" s="7">
        <v>-22.941314681095399</v>
      </c>
      <c r="AH66" s="9">
        <v>4.8484799204950901</v>
      </c>
    </row>
    <row r="67" spans="1:34" ht="15" customHeight="1" x14ac:dyDescent="0.25">
      <c r="A67" s="146" t="s">
        <v>118</v>
      </c>
      <c r="B67" s="68">
        <v>2</v>
      </c>
      <c r="C67" s="7">
        <v>27.7660698256602</v>
      </c>
      <c r="D67" s="8">
        <v>2.41564018087014</v>
      </c>
      <c r="E67" s="7">
        <v>37.727034183455103</v>
      </c>
      <c r="F67" s="8">
        <v>5.1659123615028202</v>
      </c>
      <c r="G67" s="7">
        <v>14.9371469440401</v>
      </c>
      <c r="H67" s="8">
        <v>2.7165611857541299</v>
      </c>
      <c r="I67" s="7">
        <v>-22.789887239414998</v>
      </c>
      <c r="J67" s="8">
        <v>6.0328225491269096</v>
      </c>
      <c r="K67" s="7">
        <v>23.391969837120602</v>
      </c>
      <c r="L67" s="8">
        <v>2.36557784123158</v>
      </c>
      <c r="M67" s="7">
        <v>34.0847510648913</v>
      </c>
      <c r="N67" s="8">
        <v>5.2456669609279398</v>
      </c>
      <c r="O67" s="7">
        <v>8.3466373941315606</v>
      </c>
      <c r="P67" s="8">
        <v>3.17297099112854</v>
      </c>
      <c r="Q67" s="7">
        <v>-25.738113670759802</v>
      </c>
      <c r="R67" s="8">
        <v>6.1180301224587303</v>
      </c>
      <c r="S67" s="7">
        <v>17.878187603433901</v>
      </c>
      <c r="T67" s="8">
        <v>1.7625602690193201</v>
      </c>
      <c r="U67" s="7">
        <v>27.955672770226801</v>
      </c>
      <c r="V67" s="8">
        <v>4.2198490259573997</v>
      </c>
      <c r="W67" s="7">
        <v>8.5050826167496005</v>
      </c>
      <c r="X67" s="8">
        <v>3.0000404958055098</v>
      </c>
      <c r="Y67" s="7">
        <v>-19.450590153477201</v>
      </c>
      <c r="Z67" s="8">
        <v>5.1189186808846703</v>
      </c>
      <c r="AA67" s="7">
        <v>25.817213609034901</v>
      </c>
      <c r="AB67" s="8">
        <v>2.1083112924430201</v>
      </c>
      <c r="AC67" s="7">
        <v>40.114644317621398</v>
      </c>
      <c r="AD67" s="8">
        <v>4.7537854306153298</v>
      </c>
      <c r="AE67" s="7">
        <v>11.5357549436919</v>
      </c>
      <c r="AF67" s="8">
        <v>2.7316120866454701</v>
      </c>
      <c r="AG67" s="7">
        <v>-28.578889373929499</v>
      </c>
      <c r="AH67" s="9">
        <v>5.7311610090653504</v>
      </c>
    </row>
    <row r="68" spans="1:34" ht="15" customHeight="1" x14ac:dyDescent="0.25">
      <c r="A68" s="146" t="s">
        <v>119</v>
      </c>
      <c r="B68" s="68">
        <v>2</v>
      </c>
      <c r="C68" s="7">
        <v>22.941381940982101</v>
      </c>
      <c r="D68" s="8">
        <v>2.0665135922017801</v>
      </c>
      <c r="E68" s="7">
        <v>37.7504656319392</v>
      </c>
      <c r="F68" s="8">
        <v>6.1148308575257202</v>
      </c>
      <c r="G68" s="7">
        <v>14.2659373658104</v>
      </c>
      <c r="H68" s="8">
        <v>3.8969946877217301</v>
      </c>
      <c r="I68" s="7">
        <v>-23.484528266128802</v>
      </c>
      <c r="J68" s="8">
        <v>7.4547300997869996</v>
      </c>
      <c r="K68" s="7">
        <v>17.516723297133801</v>
      </c>
      <c r="L68" s="8">
        <v>1.83267691598056</v>
      </c>
      <c r="M68" s="7">
        <v>30.086530544040901</v>
      </c>
      <c r="N68" s="8">
        <v>5.5570909198276102</v>
      </c>
      <c r="O68" s="7">
        <v>10.440178877138599</v>
      </c>
      <c r="P68" s="8">
        <v>3.3343884484095598</v>
      </c>
      <c r="Q68" s="7">
        <v>-19.646351666902302</v>
      </c>
      <c r="R68" s="8">
        <v>6.3257253475198896</v>
      </c>
      <c r="S68" s="7">
        <v>16.723000796840001</v>
      </c>
      <c r="T68" s="8">
        <v>1.8690077607418001</v>
      </c>
      <c r="U68" s="7">
        <v>26.9352352067414</v>
      </c>
      <c r="V68" s="8">
        <v>6.0584099553570203</v>
      </c>
      <c r="W68" s="7">
        <v>9.5449128441366806</v>
      </c>
      <c r="X68" s="8">
        <v>2.5771026705439399</v>
      </c>
      <c r="Y68" s="7">
        <v>-17.390322362604699</v>
      </c>
      <c r="Z68" s="8">
        <v>6.2069879580841603</v>
      </c>
      <c r="AA68" s="7">
        <v>20.270449217444401</v>
      </c>
      <c r="AB68" s="8">
        <v>1.8828695363091199</v>
      </c>
      <c r="AC68" s="7">
        <v>32.117077831324103</v>
      </c>
      <c r="AD68" s="8">
        <v>5.3275701357045904</v>
      </c>
      <c r="AE68" s="7">
        <v>14.399292686159599</v>
      </c>
      <c r="AF68" s="8">
        <v>3.31122561918199</v>
      </c>
      <c r="AG68" s="7">
        <v>-17.717785145164498</v>
      </c>
      <c r="AH68" s="9">
        <v>6.1686267837616002</v>
      </c>
    </row>
    <row r="69" spans="1:34" ht="15.75" customHeight="1" x14ac:dyDescent="0.25">
      <c r="A69" s="147" t="s">
        <v>120</v>
      </c>
      <c r="B69" s="78">
        <v>2</v>
      </c>
      <c r="C69" s="28">
        <v>27.656096541876899</v>
      </c>
      <c r="D69" s="29">
        <v>2.2806281971906301</v>
      </c>
      <c r="E69" s="28">
        <v>47.358190730725703</v>
      </c>
      <c r="F69" s="29">
        <v>4.9373796493192801</v>
      </c>
      <c r="G69" s="28">
        <v>14.4267137834489</v>
      </c>
      <c r="H69" s="29">
        <v>3.1422263834569302</v>
      </c>
      <c r="I69" s="28">
        <v>-32.931476947276899</v>
      </c>
      <c r="J69" s="29">
        <v>5.6019991702473098</v>
      </c>
      <c r="K69" s="28">
        <v>17.823752232381</v>
      </c>
      <c r="L69" s="29">
        <v>1.8150937694813001</v>
      </c>
      <c r="M69" s="28">
        <v>29.874576334847699</v>
      </c>
      <c r="N69" s="29">
        <v>4.4440801669313297</v>
      </c>
      <c r="O69" s="28">
        <v>7.9566753738793699</v>
      </c>
      <c r="P69" s="29">
        <v>3.0043162234761698</v>
      </c>
      <c r="Q69" s="28">
        <v>-21.9179009609683</v>
      </c>
      <c r="R69" s="29">
        <v>5.4451963393230001</v>
      </c>
      <c r="S69" s="28">
        <v>31.6493423091556</v>
      </c>
      <c r="T69" s="29">
        <v>2.2367693807514799</v>
      </c>
      <c r="U69" s="28">
        <v>46.476930168534999</v>
      </c>
      <c r="V69" s="29">
        <v>4.9763937995392498</v>
      </c>
      <c r="W69" s="28">
        <v>21.351727234300501</v>
      </c>
      <c r="X69" s="29">
        <v>4.3706278128672702</v>
      </c>
      <c r="Y69" s="28">
        <v>-25.125202934234501</v>
      </c>
      <c r="Z69" s="29">
        <v>6.1037648952518397</v>
      </c>
      <c r="AA69" s="28">
        <v>21.286893052700901</v>
      </c>
      <c r="AB69" s="29">
        <v>1.4308834814675599</v>
      </c>
      <c r="AC69" s="28">
        <v>35.169385205623897</v>
      </c>
      <c r="AD69" s="29">
        <v>4.6468207765798102</v>
      </c>
      <c r="AE69" s="28">
        <v>10.371369947213299</v>
      </c>
      <c r="AF69" s="29">
        <v>2.3388708427273999</v>
      </c>
      <c r="AG69" s="28">
        <v>-24.798015258410601</v>
      </c>
      <c r="AH69" s="30">
        <v>5.6549863332716601</v>
      </c>
    </row>
    <row r="70" spans="1:34" ht="15" customHeight="1" x14ac:dyDescent="0.25">
      <c r="A70" s="31"/>
      <c r="B70" s="151"/>
      <c r="C70" s="3" t="s">
        <v>1002</v>
      </c>
      <c r="D70" s="4" t="s">
        <v>1003</v>
      </c>
      <c r="E70" s="3" t="s">
        <v>1004</v>
      </c>
      <c r="F70" s="4" t="s">
        <v>1005</v>
      </c>
      <c r="G70" s="3" t="s">
        <v>1006</v>
      </c>
      <c r="H70" s="4" t="s">
        <v>1007</v>
      </c>
      <c r="I70" s="3" t="s">
        <v>1008</v>
      </c>
      <c r="J70" s="4" t="s">
        <v>1009</v>
      </c>
      <c r="K70" s="3" t="s">
        <v>1010</v>
      </c>
      <c r="L70" s="4" t="s">
        <v>1011</v>
      </c>
      <c r="M70" s="3" t="s">
        <v>1012</v>
      </c>
      <c r="N70" s="4" t="s">
        <v>1013</v>
      </c>
      <c r="O70" s="3" t="s">
        <v>1014</v>
      </c>
      <c r="P70" s="4" t="s">
        <v>1015</v>
      </c>
      <c r="Q70" s="3" t="s">
        <v>1016</v>
      </c>
      <c r="R70" s="4" t="s">
        <v>1017</v>
      </c>
      <c r="S70" s="3" t="s">
        <v>1018</v>
      </c>
      <c r="T70" s="4" t="s">
        <v>1019</v>
      </c>
      <c r="U70" s="3" t="s">
        <v>1020</v>
      </c>
      <c r="V70" s="4" t="s">
        <v>1021</v>
      </c>
      <c r="W70" s="3" t="s">
        <v>1022</v>
      </c>
      <c r="X70" s="4" t="s">
        <v>1023</v>
      </c>
      <c r="Y70" s="3" t="s">
        <v>1024</v>
      </c>
      <c r="Z70" s="4" t="s">
        <v>1025</v>
      </c>
      <c r="AA70" s="3" t="s">
        <v>1026</v>
      </c>
      <c r="AB70" s="4" t="s">
        <v>1027</v>
      </c>
      <c r="AC70" s="3" t="s">
        <v>1028</v>
      </c>
      <c r="AD70" s="4" t="s">
        <v>1029</v>
      </c>
      <c r="AE70" s="3" t="s">
        <v>1030</v>
      </c>
      <c r="AF70" s="4" t="s">
        <v>1031</v>
      </c>
      <c r="AG70" s="3" t="s">
        <v>1032</v>
      </c>
      <c r="AH70" s="5" t="s">
        <v>1033</v>
      </c>
    </row>
    <row r="71" spans="1:34" ht="15" customHeight="1" x14ac:dyDescent="0.25">
      <c r="A71" s="10" t="s">
        <v>15</v>
      </c>
      <c r="B71" s="73">
        <v>1</v>
      </c>
      <c r="C71" s="7">
        <v>28.383689791645299</v>
      </c>
      <c r="D71" s="8">
        <v>1.2848282739549699</v>
      </c>
      <c r="E71" s="7">
        <v>41.223860566931599</v>
      </c>
      <c r="F71" s="8">
        <v>2.7787798626934501</v>
      </c>
      <c r="G71" s="7">
        <v>17.9624811856857</v>
      </c>
      <c r="H71" s="8">
        <v>2.3093701122328398</v>
      </c>
      <c r="I71" s="7">
        <v>-23.261379381245899</v>
      </c>
      <c r="J71" s="8">
        <v>3.47691574251292</v>
      </c>
      <c r="K71" s="7">
        <v>20.770484329911898</v>
      </c>
      <c r="L71" s="8">
        <v>1.1537434469983401</v>
      </c>
      <c r="M71" s="7">
        <v>31.6137915518037</v>
      </c>
      <c r="N71" s="8">
        <v>2.55013404796677</v>
      </c>
      <c r="O71" s="7">
        <v>12.955274112337399</v>
      </c>
      <c r="P71" s="8">
        <v>2.32416058878316</v>
      </c>
      <c r="Q71" s="7">
        <v>-18.658517439466301</v>
      </c>
      <c r="R71" s="8">
        <v>3.5607312086976299</v>
      </c>
      <c r="S71" s="7">
        <v>14.92157954888</v>
      </c>
      <c r="T71" s="8">
        <v>1.0187861094973401</v>
      </c>
      <c r="U71" s="7">
        <v>20.331057541531599</v>
      </c>
      <c r="V71" s="8">
        <v>2.2374320651331701</v>
      </c>
      <c r="W71" s="7">
        <v>11.824621285102699</v>
      </c>
      <c r="X71" s="8">
        <v>2.0174334383846699</v>
      </c>
      <c r="Y71" s="7">
        <v>-8.5064362564289109</v>
      </c>
      <c r="Z71" s="8">
        <v>3.1831920678809298</v>
      </c>
      <c r="AA71" s="7">
        <v>27.366984159323302</v>
      </c>
      <c r="AB71" s="8">
        <v>1.3103590018768201</v>
      </c>
      <c r="AC71" s="7">
        <v>38.961401553721302</v>
      </c>
      <c r="AD71" s="8">
        <v>3.11614081619831</v>
      </c>
      <c r="AE71" s="7">
        <v>18.661670137501201</v>
      </c>
      <c r="AF71" s="8">
        <v>2.5838252239541402</v>
      </c>
      <c r="AG71" s="7">
        <v>-20.299731416220101</v>
      </c>
      <c r="AH71" s="9">
        <v>4.0815992545300901</v>
      </c>
    </row>
    <row r="72" spans="1:34" ht="15" customHeight="1" x14ac:dyDescent="0.25">
      <c r="A72" s="10" t="s">
        <v>19</v>
      </c>
      <c r="B72" s="73">
        <v>1</v>
      </c>
      <c r="C72" s="7">
        <v>34.2018723661038</v>
      </c>
      <c r="D72" s="8">
        <v>0.92404783850454697</v>
      </c>
      <c r="E72" s="7">
        <v>49.839381488235396</v>
      </c>
      <c r="F72" s="8">
        <v>1.9966778541027499</v>
      </c>
      <c r="G72" s="7">
        <v>20.547019721857101</v>
      </c>
      <c r="H72" s="8">
        <v>1.84831233723425</v>
      </c>
      <c r="I72" s="7">
        <v>-29.2923617663782</v>
      </c>
      <c r="J72" s="8">
        <v>2.74797643769503</v>
      </c>
      <c r="K72" s="7">
        <v>26.667006975599399</v>
      </c>
      <c r="L72" s="8">
        <v>0.80007280248974999</v>
      </c>
      <c r="M72" s="7">
        <v>41.402719336302297</v>
      </c>
      <c r="N72" s="8">
        <v>2.0020618619011499</v>
      </c>
      <c r="O72" s="7">
        <v>15.7362992336218</v>
      </c>
      <c r="P72" s="8">
        <v>1.6082472534483401</v>
      </c>
      <c r="Q72" s="7">
        <v>-25.666420102680501</v>
      </c>
      <c r="R72" s="8">
        <v>2.4309020843114202</v>
      </c>
      <c r="S72" s="7">
        <v>13.835999910363</v>
      </c>
      <c r="T72" s="8">
        <v>0.71135161155589799</v>
      </c>
      <c r="U72" s="7">
        <v>22.470092652810202</v>
      </c>
      <c r="V72" s="8">
        <v>1.44009418838257</v>
      </c>
      <c r="W72" s="7">
        <v>7.3238252663183596</v>
      </c>
      <c r="X72" s="8">
        <v>1.16562003357755</v>
      </c>
      <c r="Y72" s="7">
        <v>-15.1462673864919</v>
      </c>
      <c r="Z72" s="8">
        <v>1.8081321936547099</v>
      </c>
      <c r="AA72" s="7">
        <v>32.611501160285798</v>
      </c>
      <c r="AB72" s="8">
        <v>0.97095072188898301</v>
      </c>
      <c r="AC72" s="7">
        <v>47.717228400482902</v>
      </c>
      <c r="AD72" s="8">
        <v>1.8177989790556901</v>
      </c>
      <c r="AE72" s="7">
        <v>19.853050300359602</v>
      </c>
      <c r="AF72" s="8">
        <v>1.9531682246123101</v>
      </c>
      <c r="AG72" s="7">
        <v>-27.864178100123201</v>
      </c>
      <c r="AH72" s="9">
        <v>2.7090267540764601</v>
      </c>
    </row>
    <row r="73" spans="1:34" ht="15" customHeight="1" x14ac:dyDescent="0.25">
      <c r="A73" s="145" t="s">
        <v>21</v>
      </c>
      <c r="B73" s="73">
        <v>1</v>
      </c>
      <c r="C73" s="7">
        <v>33.378606338486797</v>
      </c>
      <c r="D73" s="8">
        <v>1.48417532664859</v>
      </c>
      <c r="E73" s="7">
        <v>50.984875187523002</v>
      </c>
      <c r="F73" s="8">
        <v>3.48204276415531</v>
      </c>
      <c r="G73" s="7">
        <v>26.28891199688</v>
      </c>
      <c r="H73" s="8">
        <v>2.6408693880493299</v>
      </c>
      <c r="I73" s="7">
        <v>-24.695963190643099</v>
      </c>
      <c r="J73" s="8">
        <v>4.4886727071726398</v>
      </c>
      <c r="K73" s="7">
        <v>21.545480466269002</v>
      </c>
      <c r="L73" s="8">
        <v>0.96382875298917003</v>
      </c>
      <c r="M73" s="7">
        <v>38.561291046258503</v>
      </c>
      <c r="N73" s="8">
        <v>3.3396332350594902</v>
      </c>
      <c r="O73" s="7">
        <v>16.8818237605871</v>
      </c>
      <c r="P73" s="8">
        <v>2.2538995197506102</v>
      </c>
      <c r="Q73" s="7">
        <v>-21.679467285671301</v>
      </c>
      <c r="R73" s="8">
        <v>3.9996713051579098</v>
      </c>
      <c r="S73" s="7">
        <v>14.994045268184401</v>
      </c>
      <c r="T73" s="8">
        <v>1.0305984334613101</v>
      </c>
      <c r="U73" s="7">
        <v>22.091968487587799</v>
      </c>
      <c r="V73" s="8">
        <v>2.5764460368400299</v>
      </c>
      <c r="W73" s="7">
        <v>12.106087049726501</v>
      </c>
      <c r="X73" s="8">
        <v>2.24089939341158</v>
      </c>
      <c r="Y73" s="7">
        <v>-9.9858814378613694</v>
      </c>
      <c r="Z73" s="8">
        <v>3.51833055551434</v>
      </c>
      <c r="AA73" s="7">
        <v>34.888014453268298</v>
      </c>
      <c r="AB73" s="8">
        <v>1.40500543204757</v>
      </c>
      <c r="AC73" s="7">
        <v>53.431614619754299</v>
      </c>
      <c r="AD73" s="8">
        <v>3.1202320891933999</v>
      </c>
      <c r="AE73" s="7">
        <v>28.068371849237799</v>
      </c>
      <c r="AF73" s="8">
        <v>2.95354241459412</v>
      </c>
      <c r="AG73" s="7">
        <v>-25.3632427705165</v>
      </c>
      <c r="AH73" s="9">
        <v>3.99354193007711</v>
      </c>
    </row>
    <row r="74" spans="1:34" ht="15" customHeight="1" x14ac:dyDescent="0.25">
      <c r="A74" s="10" t="s">
        <v>22</v>
      </c>
      <c r="B74" s="73">
        <v>1</v>
      </c>
      <c r="C74" s="7">
        <v>51.717306099354303</v>
      </c>
      <c r="D74" s="8">
        <v>1.70392047291238</v>
      </c>
      <c r="E74" s="7">
        <v>65.4394501932981</v>
      </c>
      <c r="F74" s="8">
        <v>3.3200399714162199</v>
      </c>
      <c r="G74" s="7">
        <v>43.404939676125103</v>
      </c>
      <c r="H74" s="8">
        <v>3.7408344233381201</v>
      </c>
      <c r="I74" s="7">
        <v>-22.034510517173</v>
      </c>
      <c r="J74" s="8">
        <v>4.7394608822704702</v>
      </c>
      <c r="K74" s="7">
        <v>33.861250991559999</v>
      </c>
      <c r="L74" s="8">
        <v>1.3397370635416399</v>
      </c>
      <c r="M74" s="7">
        <v>46.539740337236502</v>
      </c>
      <c r="N74" s="8">
        <v>3.1933286722188301</v>
      </c>
      <c r="O74" s="7">
        <v>22.013862148545002</v>
      </c>
      <c r="P74" s="8">
        <v>2.5834266861155699</v>
      </c>
      <c r="Q74" s="7">
        <v>-24.5258781886915</v>
      </c>
      <c r="R74" s="8">
        <v>4.3377108792760897</v>
      </c>
      <c r="S74" s="7">
        <v>26.891301322138901</v>
      </c>
      <c r="T74" s="8">
        <v>1.4210198556323601</v>
      </c>
      <c r="U74" s="7">
        <v>37.306522339087799</v>
      </c>
      <c r="V74" s="8">
        <v>3.1960525004482099</v>
      </c>
      <c r="W74" s="7">
        <v>18.673341478106899</v>
      </c>
      <c r="X74" s="8">
        <v>2.5205389334633801</v>
      </c>
      <c r="Y74" s="7">
        <v>-18.6331808609809</v>
      </c>
      <c r="Z74" s="8">
        <v>3.7400769059928698</v>
      </c>
      <c r="AA74" s="7">
        <v>37.656346060978201</v>
      </c>
      <c r="AB74" s="8">
        <v>1.34338921896313</v>
      </c>
      <c r="AC74" s="7">
        <v>54.143267775577101</v>
      </c>
      <c r="AD74" s="8">
        <v>2.6863611902907198</v>
      </c>
      <c r="AE74" s="7">
        <v>23.8952067068047</v>
      </c>
      <c r="AF74" s="8">
        <v>2.51817808260494</v>
      </c>
      <c r="AG74" s="7">
        <v>-30.2480610687725</v>
      </c>
      <c r="AH74" s="9">
        <v>3.5850521870775101</v>
      </c>
    </row>
    <row r="75" spans="1:34" ht="15" customHeight="1" x14ac:dyDescent="0.25">
      <c r="A75" s="10" t="s">
        <v>33</v>
      </c>
      <c r="B75" s="73">
        <v>1</v>
      </c>
      <c r="C75" s="7">
        <v>16.878622671442599</v>
      </c>
      <c r="D75" s="8">
        <v>1.4132131658681899</v>
      </c>
      <c r="E75" s="7">
        <v>35.7612765117305</v>
      </c>
      <c r="F75" s="8">
        <v>3.5517096026429802</v>
      </c>
      <c r="G75" s="7">
        <v>10.7816050664324</v>
      </c>
      <c r="H75" s="8">
        <v>2.0296515717326602</v>
      </c>
      <c r="I75" s="7">
        <v>-24.979671445298099</v>
      </c>
      <c r="J75" s="8">
        <v>4.1389531169286702</v>
      </c>
      <c r="K75" s="7">
        <v>12.6298029412138</v>
      </c>
      <c r="L75" s="8">
        <v>1.0881818493226201</v>
      </c>
      <c r="M75" s="7">
        <v>26.737652212132001</v>
      </c>
      <c r="N75" s="8">
        <v>3.1903881135752301</v>
      </c>
      <c r="O75" s="7">
        <v>6.8491504851215801</v>
      </c>
      <c r="P75" s="8">
        <v>1.62226148030322</v>
      </c>
      <c r="Q75" s="7">
        <v>-19.8885017270104</v>
      </c>
      <c r="R75" s="8">
        <v>3.56144133391164</v>
      </c>
      <c r="S75" s="7">
        <v>9.5309387109159296</v>
      </c>
      <c r="T75" s="8">
        <v>1.09881514475673</v>
      </c>
      <c r="U75" s="7">
        <v>16.471102440420601</v>
      </c>
      <c r="V75" s="8">
        <v>2.8662489175885502</v>
      </c>
      <c r="W75" s="7">
        <v>6.4344237963368398</v>
      </c>
      <c r="X75" s="8">
        <v>1.9649469716935299</v>
      </c>
      <c r="Y75" s="7">
        <v>-10.0366786440838</v>
      </c>
      <c r="Z75" s="8">
        <v>3.2878352113815299</v>
      </c>
      <c r="AA75" s="7">
        <v>20.560861824672301</v>
      </c>
      <c r="AB75" s="8">
        <v>1.48846891556216</v>
      </c>
      <c r="AC75" s="7">
        <v>38.452994533468299</v>
      </c>
      <c r="AD75" s="8">
        <v>3.2345680637832701</v>
      </c>
      <c r="AE75" s="7">
        <v>12.181858426648001</v>
      </c>
      <c r="AF75" s="8">
        <v>2.3039182906065099</v>
      </c>
      <c r="AG75" s="7">
        <v>-26.2711361068203</v>
      </c>
      <c r="AH75" s="9">
        <v>4.02483060913955</v>
      </c>
    </row>
    <row r="76" spans="1:34" ht="15" customHeight="1" x14ac:dyDescent="0.25">
      <c r="A76" s="10" t="s">
        <v>38</v>
      </c>
      <c r="B76" s="73">
        <v>1</v>
      </c>
      <c r="C76" s="7">
        <v>6.3215885678043797</v>
      </c>
      <c r="D76" s="8">
        <v>0.61603554708679997</v>
      </c>
      <c r="E76" s="7">
        <v>14.55468928777</v>
      </c>
      <c r="F76" s="8">
        <v>1.7922621649900401</v>
      </c>
      <c r="G76" s="7">
        <v>2.77049971491634</v>
      </c>
      <c r="H76" s="8">
        <v>0.83573951900810595</v>
      </c>
      <c r="I76" s="7">
        <v>-11.7841895728537</v>
      </c>
      <c r="J76" s="8">
        <v>1.95157963554376</v>
      </c>
      <c r="K76" s="7">
        <v>6.6006129674582104</v>
      </c>
      <c r="L76" s="8">
        <v>0.613518196746353</v>
      </c>
      <c r="M76" s="7">
        <v>14.1995663620245</v>
      </c>
      <c r="N76" s="8">
        <v>1.73316713154288</v>
      </c>
      <c r="O76" s="7">
        <v>2.9420922111860999</v>
      </c>
      <c r="P76" s="8">
        <v>0.82414376391243405</v>
      </c>
      <c r="Q76" s="7">
        <v>-11.2574741508384</v>
      </c>
      <c r="R76" s="8">
        <v>1.8684931994415099</v>
      </c>
      <c r="S76" s="7">
        <v>3.9349700511802901</v>
      </c>
      <c r="T76" s="8">
        <v>0.56243670834450199</v>
      </c>
      <c r="U76" s="7">
        <v>9.7275019238565399</v>
      </c>
      <c r="V76" s="8">
        <v>1.6667476457941499</v>
      </c>
      <c r="W76" s="7">
        <v>1.83740143518435</v>
      </c>
      <c r="X76" s="8">
        <v>0.63577227044378504</v>
      </c>
      <c r="Y76" s="7">
        <v>-7.8901004886721902</v>
      </c>
      <c r="Z76" s="8">
        <v>1.5246310653401101</v>
      </c>
      <c r="AA76" s="7">
        <v>5.2062642418903398</v>
      </c>
      <c r="AB76" s="8">
        <v>0.54728123677404195</v>
      </c>
      <c r="AC76" s="7">
        <v>12.8444240020401</v>
      </c>
      <c r="AD76" s="8">
        <v>1.78157948294858</v>
      </c>
      <c r="AE76" s="7">
        <v>2.20654710952663</v>
      </c>
      <c r="AF76" s="8">
        <v>0.68391071409117798</v>
      </c>
      <c r="AG76" s="7">
        <v>-10.6378768925134</v>
      </c>
      <c r="AH76" s="9">
        <v>1.9278462204607101</v>
      </c>
    </row>
    <row r="77" spans="1:34" ht="15" customHeight="1" x14ac:dyDescent="0.25">
      <c r="A77" s="10" t="s">
        <v>40</v>
      </c>
      <c r="B77" s="73">
        <v>1</v>
      </c>
      <c r="C77" s="7">
        <v>23.815802653952002</v>
      </c>
      <c r="D77" s="8">
        <v>1.0802834037273299</v>
      </c>
      <c r="E77" s="7">
        <v>36.653498179094797</v>
      </c>
      <c r="F77" s="8">
        <v>2.6645656074836301</v>
      </c>
      <c r="G77" s="7">
        <v>16.503678078835801</v>
      </c>
      <c r="H77" s="8">
        <v>2.5020354336955699</v>
      </c>
      <c r="I77" s="7">
        <v>-20.149820100258999</v>
      </c>
      <c r="J77" s="8">
        <v>3.6340700926127298</v>
      </c>
      <c r="K77" s="7">
        <v>16.005404532968601</v>
      </c>
      <c r="L77" s="8">
        <v>0.95689217725181697</v>
      </c>
      <c r="M77" s="7">
        <v>27.217841445400701</v>
      </c>
      <c r="N77" s="8">
        <v>2.2742434965195102</v>
      </c>
      <c r="O77" s="7">
        <v>12.910173825655701</v>
      </c>
      <c r="P77" s="8">
        <v>1.91665563195568</v>
      </c>
      <c r="Q77" s="7">
        <v>-14.307667619745001</v>
      </c>
      <c r="R77" s="8">
        <v>3.23240384563193</v>
      </c>
      <c r="S77" s="7">
        <v>12.3325904984773</v>
      </c>
      <c r="T77" s="8">
        <v>0.90007373772527499</v>
      </c>
      <c r="U77" s="7">
        <v>20.751913638764901</v>
      </c>
      <c r="V77" s="8">
        <v>2.3082058549099198</v>
      </c>
      <c r="W77" s="7">
        <v>9.5946603619723696</v>
      </c>
      <c r="X77" s="8">
        <v>1.70306155158921</v>
      </c>
      <c r="Y77" s="7">
        <v>-11.157253276792501</v>
      </c>
      <c r="Z77" s="8">
        <v>3.0841217066792601</v>
      </c>
      <c r="AA77" s="7">
        <v>17.898142629593199</v>
      </c>
      <c r="AB77" s="8">
        <v>1.0884428517212701</v>
      </c>
      <c r="AC77" s="7">
        <v>29.571828997903602</v>
      </c>
      <c r="AD77" s="8">
        <v>2.72159181009925</v>
      </c>
      <c r="AE77" s="7">
        <v>12.6535098082977</v>
      </c>
      <c r="AF77" s="8">
        <v>1.8320884615175601</v>
      </c>
      <c r="AG77" s="7">
        <v>-16.918319189605899</v>
      </c>
      <c r="AH77" s="9">
        <v>3.3100383349862299</v>
      </c>
    </row>
    <row r="78" spans="1:34" ht="15" customHeight="1" x14ac:dyDescent="0.25">
      <c r="A78" s="6" t="s">
        <v>46</v>
      </c>
      <c r="B78" s="73">
        <v>1</v>
      </c>
      <c r="C78" s="7">
        <v>21.827772921135701</v>
      </c>
      <c r="D78" s="8">
        <v>1.15299163466054</v>
      </c>
      <c r="E78" s="7">
        <v>32.374722329660898</v>
      </c>
      <c r="F78" s="8">
        <v>2.6029758169668402</v>
      </c>
      <c r="G78" s="7">
        <v>13.988067953874999</v>
      </c>
      <c r="H78" s="8">
        <v>1.68245591061509</v>
      </c>
      <c r="I78" s="7">
        <v>-18.386654375785898</v>
      </c>
      <c r="J78" s="8">
        <v>3.3317579047772599</v>
      </c>
      <c r="K78" s="7">
        <v>10.55125885142</v>
      </c>
      <c r="L78" s="8">
        <v>0.77992325647340499</v>
      </c>
      <c r="M78" s="7">
        <v>14.630873455396999</v>
      </c>
      <c r="N78" s="8">
        <v>1.84078524467185</v>
      </c>
      <c r="O78" s="7">
        <v>7.7448749497739504</v>
      </c>
      <c r="P78" s="8">
        <v>1.24830261886164</v>
      </c>
      <c r="Q78" s="7">
        <v>-6.8859985056230304</v>
      </c>
      <c r="R78" s="8">
        <v>2.2663807554761002</v>
      </c>
      <c r="S78" s="7">
        <v>10.464419999076799</v>
      </c>
      <c r="T78" s="8">
        <v>0.66708023578785103</v>
      </c>
      <c r="U78" s="7">
        <v>15.679468572573199</v>
      </c>
      <c r="V78" s="8">
        <v>1.62464477778019</v>
      </c>
      <c r="W78" s="7">
        <v>7.0317690027344604</v>
      </c>
      <c r="X78" s="8">
        <v>1.1180504410219001</v>
      </c>
      <c r="Y78" s="7">
        <v>-8.6476995698387</v>
      </c>
      <c r="Z78" s="8">
        <v>1.9505166309716699</v>
      </c>
      <c r="AA78" s="7">
        <v>11.4534060874857</v>
      </c>
      <c r="AB78" s="8">
        <v>0.76095340169108505</v>
      </c>
      <c r="AC78" s="7">
        <v>19.7660967329921</v>
      </c>
      <c r="AD78" s="8">
        <v>1.91997233747717</v>
      </c>
      <c r="AE78" s="7">
        <v>7.0541911875148502</v>
      </c>
      <c r="AF78" s="8">
        <v>1.13499507331142</v>
      </c>
      <c r="AG78" s="7">
        <v>-12.7119055454773</v>
      </c>
      <c r="AH78" s="9">
        <v>2.3255642103499898</v>
      </c>
    </row>
    <row r="79" spans="1:34" ht="15" customHeight="1" x14ac:dyDescent="0.25">
      <c r="A79" s="10" t="s">
        <v>50</v>
      </c>
      <c r="B79" s="73">
        <v>1</v>
      </c>
      <c r="C79" s="7">
        <v>10.4259248058101</v>
      </c>
      <c r="D79" s="8">
        <v>0.74171422281403898</v>
      </c>
      <c r="E79" s="7">
        <v>13.6288959577754</v>
      </c>
      <c r="F79" s="8">
        <v>1.54177773879031</v>
      </c>
      <c r="G79" s="7">
        <v>10.696808115884499</v>
      </c>
      <c r="H79" s="8">
        <v>1.3658656816017101</v>
      </c>
      <c r="I79" s="7">
        <v>-2.93208784189087</v>
      </c>
      <c r="J79" s="8">
        <v>2.0428958546189899</v>
      </c>
      <c r="K79" s="7">
        <v>7.6740602208480198</v>
      </c>
      <c r="L79" s="8">
        <v>0.65804465366198905</v>
      </c>
      <c r="M79" s="7">
        <v>8.8980237947927208</v>
      </c>
      <c r="N79" s="8">
        <v>1.2653105335607999</v>
      </c>
      <c r="O79" s="7">
        <v>8.5044066561396594</v>
      </c>
      <c r="P79" s="8">
        <v>1.47550244518394</v>
      </c>
      <c r="Q79" s="7">
        <v>-0.39361713865305598</v>
      </c>
      <c r="R79" s="8">
        <v>1.94430221452299</v>
      </c>
      <c r="S79" s="7">
        <v>7.6351754537975198</v>
      </c>
      <c r="T79" s="8">
        <v>0.55214364127027604</v>
      </c>
      <c r="U79" s="7">
        <v>11.48986749553</v>
      </c>
      <c r="V79" s="8">
        <v>1.33331117781577</v>
      </c>
      <c r="W79" s="7">
        <v>7.6915599317307999</v>
      </c>
      <c r="X79" s="8">
        <v>1.0826797289719301</v>
      </c>
      <c r="Y79" s="7">
        <v>-3.7983075637992001</v>
      </c>
      <c r="Z79" s="8">
        <v>1.7719360182593999</v>
      </c>
      <c r="AA79" s="7">
        <v>7.2715851140294303</v>
      </c>
      <c r="AB79" s="8">
        <v>0.638146933775536</v>
      </c>
      <c r="AC79" s="7">
        <v>10.903196395334099</v>
      </c>
      <c r="AD79" s="8">
        <v>1.18132061173793</v>
      </c>
      <c r="AE79" s="7">
        <v>6.09936886991858</v>
      </c>
      <c r="AF79" s="8">
        <v>1.10190666822761</v>
      </c>
      <c r="AG79" s="7">
        <v>-4.8038275254154703</v>
      </c>
      <c r="AH79" s="9">
        <v>1.5909975385641399</v>
      </c>
    </row>
    <row r="80" spans="1:34" ht="15" customHeight="1" x14ac:dyDescent="0.25">
      <c r="A80" s="10" t="s">
        <v>55</v>
      </c>
      <c r="B80" s="73">
        <v>1</v>
      </c>
      <c r="C80" s="7">
        <v>24.052735725196399</v>
      </c>
      <c r="D80" s="8">
        <v>1.09064782937853</v>
      </c>
      <c r="E80" s="7">
        <v>36.413277239804898</v>
      </c>
      <c r="F80" s="8">
        <v>2.19350288652466</v>
      </c>
      <c r="G80" s="7">
        <v>15.959223376432901</v>
      </c>
      <c r="H80" s="8">
        <v>1.79680838466563</v>
      </c>
      <c r="I80" s="7">
        <v>-20.454053863372</v>
      </c>
      <c r="J80" s="8">
        <v>2.6570919189897499</v>
      </c>
      <c r="K80" s="7">
        <v>18.9977751067592</v>
      </c>
      <c r="L80" s="8">
        <v>0.97548374881371602</v>
      </c>
      <c r="M80" s="7">
        <v>30.285152492197799</v>
      </c>
      <c r="N80" s="8">
        <v>2.01470047435593</v>
      </c>
      <c r="O80" s="7">
        <v>12.725041430044</v>
      </c>
      <c r="P80" s="8">
        <v>1.48349503268676</v>
      </c>
      <c r="Q80" s="7">
        <v>-17.560111062153801</v>
      </c>
      <c r="R80" s="8">
        <v>2.5178562459145999</v>
      </c>
      <c r="S80" s="7">
        <v>11.7099671167711</v>
      </c>
      <c r="T80" s="8">
        <v>0.76716399827939497</v>
      </c>
      <c r="U80" s="7">
        <v>17.4349876844616</v>
      </c>
      <c r="V80" s="8">
        <v>1.76818515217957</v>
      </c>
      <c r="W80" s="7">
        <v>8.6838900728406507</v>
      </c>
      <c r="X80" s="8">
        <v>1.3508012900715201</v>
      </c>
      <c r="Y80" s="7">
        <v>-8.7510976116208994</v>
      </c>
      <c r="Z80" s="8">
        <v>2.23071021878819</v>
      </c>
      <c r="AA80" s="7">
        <v>20.823409179020501</v>
      </c>
      <c r="AB80" s="8">
        <v>1.0105804526131299</v>
      </c>
      <c r="AC80" s="7">
        <v>34.580807890560003</v>
      </c>
      <c r="AD80" s="8">
        <v>2.0828566113620099</v>
      </c>
      <c r="AE80" s="7">
        <v>12.9886153731423</v>
      </c>
      <c r="AF80" s="8">
        <v>1.46888506552341</v>
      </c>
      <c r="AG80" s="7">
        <v>-21.5921925174178</v>
      </c>
      <c r="AH80" s="9">
        <v>2.4550215503034201</v>
      </c>
    </row>
    <row r="81" spans="1:34" ht="15" customHeight="1" x14ac:dyDescent="0.25">
      <c r="A81" s="10" t="s">
        <v>57</v>
      </c>
      <c r="B81" s="73">
        <v>1</v>
      </c>
      <c r="C81" s="7">
        <v>23.680505428549498</v>
      </c>
      <c r="D81" s="8">
        <v>1.08768760303058</v>
      </c>
      <c r="E81" s="7">
        <v>35.339786797084599</v>
      </c>
      <c r="F81" s="8">
        <v>2.0719215648073401</v>
      </c>
      <c r="G81" s="7">
        <v>18.377634681785199</v>
      </c>
      <c r="H81" s="8">
        <v>1.8720353689307301</v>
      </c>
      <c r="I81" s="7">
        <v>-16.9621521152994</v>
      </c>
      <c r="J81" s="8">
        <v>2.8601307987292302</v>
      </c>
      <c r="K81" s="7">
        <v>20.186388202402402</v>
      </c>
      <c r="L81" s="8">
        <v>1.1532832043092101</v>
      </c>
      <c r="M81" s="7">
        <v>32.0496192222868</v>
      </c>
      <c r="N81" s="8">
        <v>2.1117333571052099</v>
      </c>
      <c r="O81" s="7">
        <v>12.6845503712028</v>
      </c>
      <c r="P81" s="8">
        <v>1.66818103504078</v>
      </c>
      <c r="Q81" s="7">
        <v>-19.365068851083901</v>
      </c>
      <c r="R81" s="8">
        <v>2.8198345771997602</v>
      </c>
      <c r="S81" s="7">
        <v>13.311357523385199</v>
      </c>
      <c r="T81" s="8">
        <v>0.965382261975268</v>
      </c>
      <c r="U81" s="7">
        <v>21.0462221180819</v>
      </c>
      <c r="V81" s="8">
        <v>1.71823977970744</v>
      </c>
      <c r="W81" s="7">
        <v>9.4000182526209795</v>
      </c>
      <c r="X81" s="8">
        <v>1.2079906508951299</v>
      </c>
      <c r="Y81" s="7">
        <v>-11.646203865460899</v>
      </c>
      <c r="Z81" s="8">
        <v>1.7198995517600399</v>
      </c>
      <c r="AA81" s="7">
        <v>26.014990214248101</v>
      </c>
      <c r="AB81" s="8">
        <v>1.22176291592011</v>
      </c>
      <c r="AC81" s="7">
        <v>40.712563390113999</v>
      </c>
      <c r="AD81" s="8">
        <v>2.1499677601111999</v>
      </c>
      <c r="AE81" s="7">
        <v>16.406574860321602</v>
      </c>
      <c r="AF81" s="8">
        <v>1.66813667753905</v>
      </c>
      <c r="AG81" s="7">
        <v>-24.305988529792401</v>
      </c>
      <c r="AH81" s="9">
        <v>2.7063938611273399</v>
      </c>
    </row>
    <row r="82" spans="1:34" ht="15" customHeight="1" x14ac:dyDescent="0.25">
      <c r="A82" s="10" t="s">
        <v>59</v>
      </c>
      <c r="B82" s="73">
        <v>1</v>
      </c>
      <c r="C82" s="7">
        <v>15.766864376234899</v>
      </c>
      <c r="D82" s="8">
        <v>0.83946957933259903</v>
      </c>
      <c r="E82" s="7">
        <v>22.578117657045102</v>
      </c>
      <c r="F82" s="8">
        <v>1.7875415998917801</v>
      </c>
      <c r="G82" s="7">
        <v>11.6540258045257</v>
      </c>
      <c r="H82" s="8">
        <v>1.42827614795216</v>
      </c>
      <c r="I82" s="7">
        <v>-10.9240918525194</v>
      </c>
      <c r="J82" s="8">
        <v>2.22360798353143</v>
      </c>
      <c r="K82" s="7">
        <v>10.2090827771046</v>
      </c>
      <c r="L82" s="8">
        <v>0.79120937970647298</v>
      </c>
      <c r="M82" s="7">
        <v>16.2633262272849</v>
      </c>
      <c r="N82" s="8">
        <v>1.7032547666116999</v>
      </c>
      <c r="O82" s="7">
        <v>6.7006818702390003</v>
      </c>
      <c r="P82" s="8">
        <v>1.1344067906458299</v>
      </c>
      <c r="Q82" s="7">
        <v>-9.5626443570459507</v>
      </c>
      <c r="R82" s="8">
        <v>1.9567453085792501</v>
      </c>
      <c r="S82" s="7">
        <v>9.2936131393980101</v>
      </c>
      <c r="T82" s="8">
        <v>0.74857729817499896</v>
      </c>
      <c r="U82" s="7">
        <v>15.5833563165477</v>
      </c>
      <c r="V82" s="8">
        <v>1.8498340882073501</v>
      </c>
      <c r="W82" s="7">
        <v>5.1297013371085596</v>
      </c>
      <c r="X82" s="8">
        <v>1.0077472326799799</v>
      </c>
      <c r="Y82" s="7">
        <v>-10.453654979439101</v>
      </c>
      <c r="Z82" s="8">
        <v>2.0649192676374</v>
      </c>
      <c r="AA82" s="7">
        <v>11.0609952987213</v>
      </c>
      <c r="AB82" s="8">
        <v>0.71481706030291603</v>
      </c>
      <c r="AC82" s="7">
        <v>17.303107961055399</v>
      </c>
      <c r="AD82" s="8">
        <v>1.69415161801499</v>
      </c>
      <c r="AE82" s="7">
        <v>7.6858326533741197</v>
      </c>
      <c r="AF82" s="8">
        <v>1.19481862920085</v>
      </c>
      <c r="AG82" s="7">
        <v>-9.61727530768127</v>
      </c>
      <c r="AH82" s="9">
        <v>2.0245870565748501</v>
      </c>
    </row>
    <row r="83" spans="1:34" ht="15" customHeight="1" x14ac:dyDescent="0.25">
      <c r="A83" s="10" t="s">
        <v>60</v>
      </c>
      <c r="B83" s="73">
        <v>1</v>
      </c>
      <c r="C83" s="7">
        <v>24.1434023819847</v>
      </c>
      <c r="D83" s="8">
        <v>1.2504689547909</v>
      </c>
      <c r="E83" s="7">
        <v>32.755524881589203</v>
      </c>
      <c r="F83" s="8">
        <v>2.5431188851256499</v>
      </c>
      <c r="G83" s="7">
        <v>19.393961258203198</v>
      </c>
      <c r="H83" s="8">
        <v>2.3617862435869901</v>
      </c>
      <c r="I83" s="7">
        <v>-13.361563623385999</v>
      </c>
      <c r="J83" s="8">
        <v>3.7254916100378299</v>
      </c>
      <c r="K83" s="7">
        <v>16.325168053530899</v>
      </c>
      <c r="L83" s="8">
        <v>0.92086957987027096</v>
      </c>
      <c r="M83" s="7">
        <v>25.119582712801499</v>
      </c>
      <c r="N83" s="8">
        <v>2.45076664768348</v>
      </c>
      <c r="O83" s="7">
        <v>12.8068410301778</v>
      </c>
      <c r="P83" s="8">
        <v>1.84219228634994</v>
      </c>
      <c r="Q83" s="7">
        <v>-12.312741682623701</v>
      </c>
      <c r="R83" s="8">
        <v>2.8899369755588298</v>
      </c>
      <c r="S83" s="7">
        <v>13.883076698806001</v>
      </c>
      <c r="T83" s="8">
        <v>0.84803251901815302</v>
      </c>
      <c r="U83" s="7">
        <v>21.689728244442499</v>
      </c>
      <c r="V83" s="8">
        <v>2.3299665717240701</v>
      </c>
      <c r="W83" s="7">
        <v>10.107233815691099</v>
      </c>
      <c r="X83" s="8">
        <v>1.4662800797036299</v>
      </c>
      <c r="Y83" s="7">
        <v>-11.5824944287513</v>
      </c>
      <c r="Z83" s="8">
        <v>2.91208161047284</v>
      </c>
      <c r="AA83" s="7">
        <v>13.1632679407228</v>
      </c>
      <c r="AB83" s="8">
        <v>0.89163831226563595</v>
      </c>
      <c r="AC83" s="7">
        <v>24.3392693632765</v>
      </c>
      <c r="AD83" s="8">
        <v>2.3304169852447201</v>
      </c>
      <c r="AE83" s="7">
        <v>8.3755422080384392</v>
      </c>
      <c r="AF83" s="8">
        <v>1.3250144220803199</v>
      </c>
      <c r="AG83" s="7">
        <v>-15.9637271552381</v>
      </c>
      <c r="AH83" s="9">
        <v>2.8485469755939299</v>
      </c>
    </row>
    <row r="84" spans="1:34" ht="15" customHeight="1" x14ac:dyDescent="0.25">
      <c r="A84" s="62" t="s">
        <v>219</v>
      </c>
      <c r="B84" s="76">
        <v>1</v>
      </c>
      <c r="C84" s="32">
        <v>23.4346739824345</v>
      </c>
      <c r="D84" s="33">
        <v>0.32778894217536902</v>
      </c>
      <c r="E84" s="32">
        <v>34.713540090834996</v>
      </c>
      <c r="F84" s="33">
        <v>0.71481055306341001</v>
      </c>
      <c r="G84" s="32">
        <v>16.836662052879898</v>
      </c>
      <c r="H84" s="33">
        <v>0.60592393357453</v>
      </c>
      <c r="I84" s="32">
        <v>-17.876878037955102</v>
      </c>
      <c r="J84" s="33">
        <v>0.93388045167436595</v>
      </c>
      <c r="K84" s="32">
        <v>16.706524662564799</v>
      </c>
      <c r="L84" s="33">
        <v>0.27687830253148199</v>
      </c>
      <c r="M84" s="32">
        <v>26.246490762471701</v>
      </c>
      <c r="N84" s="33">
        <v>0.65340285700697798</v>
      </c>
      <c r="O84" s="32">
        <v>11.214437360337101</v>
      </c>
      <c r="P84" s="33">
        <v>0.49333257838495898</v>
      </c>
      <c r="Q84" s="32">
        <v>-15.032053402134601</v>
      </c>
      <c r="R84" s="33">
        <v>0.83089577273819704</v>
      </c>
      <c r="S84" s="32">
        <v>12.3120824977658</v>
      </c>
      <c r="T84" s="33">
        <v>0.25613304196845299</v>
      </c>
      <c r="U84" s="32">
        <v>19.165151747342399</v>
      </c>
      <c r="V84" s="33">
        <v>0.60646182637926105</v>
      </c>
      <c r="W84" s="32">
        <v>8.6443705029790099</v>
      </c>
      <c r="X84" s="33">
        <v>0.43953206940610601</v>
      </c>
      <c r="Y84" s="32">
        <v>-10.5207812443634</v>
      </c>
      <c r="Z84" s="33">
        <v>0.73436906883878705</v>
      </c>
      <c r="AA84" s="32">
        <v>19.257312825914301</v>
      </c>
      <c r="AB84" s="33">
        <v>0.30012134455753497</v>
      </c>
      <c r="AC84" s="32">
        <v>30.774682249710398</v>
      </c>
      <c r="AD84" s="33">
        <v>0.66467535612000495</v>
      </c>
      <c r="AE84" s="32">
        <v>12.338497303454</v>
      </c>
      <c r="AF84" s="33">
        <v>0.50408423190223495</v>
      </c>
      <c r="AG84" s="32">
        <v>-18.4361849462565</v>
      </c>
      <c r="AH84" s="34">
        <v>0.83843222206703105</v>
      </c>
    </row>
    <row r="85" spans="1:34" ht="15" customHeight="1" x14ac:dyDescent="0.25">
      <c r="A85" s="146" t="s">
        <v>121</v>
      </c>
      <c r="B85" s="73">
        <v>1</v>
      </c>
      <c r="C85" s="7">
        <v>34.7469361477375</v>
      </c>
      <c r="D85" s="8">
        <v>1.30306349843414</v>
      </c>
      <c r="E85" s="7">
        <v>52.750067595283198</v>
      </c>
      <c r="F85" s="8">
        <v>2.6493750885424499</v>
      </c>
      <c r="G85" s="7">
        <v>20.653547447370499</v>
      </c>
      <c r="H85" s="8">
        <v>2.1759288553318501</v>
      </c>
      <c r="I85" s="7">
        <v>-32.096520147912699</v>
      </c>
      <c r="J85" s="8">
        <v>3.5595396387237099</v>
      </c>
      <c r="K85" s="7">
        <v>30.060919323708202</v>
      </c>
      <c r="L85" s="8">
        <v>1.21026576888527</v>
      </c>
      <c r="M85" s="7">
        <v>47.582309126140103</v>
      </c>
      <c r="N85" s="8">
        <v>2.8303927287509598</v>
      </c>
      <c r="O85" s="7">
        <v>16.462693592342799</v>
      </c>
      <c r="P85" s="8">
        <v>2.2022090536763201</v>
      </c>
      <c r="Q85" s="7">
        <v>-31.119615533797202</v>
      </c>
      <c r="R85" s="8">
        <v>3.54271776013191</v>
      </c>
      <c r="S85" s="7">
        <v>13.0660735777884</v>
      </c>
      <c r="T85" s="8">
        <v>0.98023358111794801</v>
      </c>
      <c r="U85" s="7">
        <v>21.507246932666199</v>
      </c>
      <c r="V85" s="8">
        <v>2.0689264046974598</v>
      </c>
      <c r="W85" s="7">
        <v>5.7176435925383098</v>
      </c>
      <c r="X85" s="8">
        <v>1.3673115617715399</v>
      </c>
      <c r="Y85" s="7">
        <v>-15.789603340127901</v>
      </c>
      <c r="Z85" s="8">
        <v>2.4704594280740602</v>
      </c>
      <c r="AA85" s="7">
        <v>31.1031516766833</v>
      </c>
      <c r="AB85" s="8">
        <v>1.31367466279645</v>
      </c>
      <c r="AC85" s="7">
        <v>46.070903598829098</v>
      </c>
      <c r="AD85" s="8">
        <v>2.3050436415593998</v>
      </c>
      <c r="AE85" s="7">
        <v>16.961362332889401</v>
      </c>
      <c r="AF85" s="8">
        <v>2.31474857800711</v>
      </c>
      <c r="AG85" s="7">
        <v>-29.1095412659398</v>
      </c>
      <c r="AH85" s="9">
        <v>3.3966851451460802</v>
      </c>
    </row>
    <row r="86" spans="1:34" ht="15" customHeight="1" x14ac:dyDescent="0.25">
      <c r="A86" s="146" t="s">
        <v>118</v>
      </c>
      <c r="B86" s="73">
        <v>1</v>
      </c>
      <c r="C86" s="7">
        <v>21.725539947663101</v>
      </c>
      <c r="D86" s="8">
        <v>1.9892305190872901</v>
      </c>
      <c r="E86" s="7">
        <v>34.376628693651199</v>
      </c>
      <c r="F86" s="8">
        <v>4.16270707503217</v>
      </c>
      <c r="G86" s="7">
        <v>15.4948984842657</v>
      </c>
      <c r="H86" s="8">
        <v>2.7974887944409401</v>
      </c>
      <c r="I86" s="7">
        <v>-18.881730209385498</v>
      </c>
      <c r="J86" s="8">
        <v>4.9152184073811398</v>
      </c>
      <c r="K86" s="7">
        <v>19.0469840318579</v>
      </c>
      <c r="L86" s="8">
        <v>1.7681532893777701</v>
      </c>
      <c r="M86" s="7">
        <v>27.463167679511201</v>
      </c>
      <c r="N86" s="8">
        <v>3.3859283794847399</v>
      </c>
      <c r="O86" s="7">
        <v>14.3796279931054</v>
      </c>
      <c r="P86" s="8">
        <v>3.12229300075309</v>
      </c>
      <c r="Q86" s="7">
        <v>-13.0835396864058</v>
      </c>
      <c r="R86" s="8">
        <v>4.1384767187853297</v>
      </c>
      <c r="S86" s="7">
        <v>7.4626552444955996</v>
      </c>
      <c r="T86" s="8">
        <v>1.00792798940967</v>
      </c>
      <c r="U86" s="7">
        <v>11.519797930251</v>
      </c>
      <c r="V86" s="8">
        <v>3.1039466366261901</v>
      </c>
      <c r="W86" s="7">
        <v>2.0745357790624599</v>
      </c>
      <c r="X86" s="8">
        <v>0.69526363988501805</v>
      </c>
      <c r="Y86" s="7">
        <v>-9.4452621511885706</v>
      </c>
      <c r="Z86" s="8">
        <v>3.2394307081395302</v>
      </c>
      <c r="AA86" s="7">
        <v>19.594138041069201</v>
      </c>
      <c r="AB86" s="8">
        <v>1.60750256764433</v>
      </c>
      <c r="AC86" s="7">
        <v>32.767472582911601</v>
      </c>
      <c r="AD86" s="8">
        <v>3.6554521677026699</v>
      </c>
      <c r="AE86" s="7">
        <v>12.8449118902126</v>
      </c>
      <c r="AF86" s="8">
        <v>2.6630488612149299</v>
      </c>
      <c r="AG86" s="7">
        <v>-19.922560692699001</v>
      </c>
      <c r="AH86" s="9">
        <v>4.20526536743363</v>
      </c>
    </row>
    <row r="87" spans="1:34" ht="15.75" customHeight="1" x14ac:dyDescent="0.25">
      <c r="A87" s="147" t="s">
        <v>119</v>
      </c>
      <c r="B87" s="77">
        <v>1</v>
      </c>
      <c r="C87" s="28">
        <v>23.0424912935622</v>
      </c>
      <c r="D87" s="29">
        <v>1.86785075549463</v>
      </c>
      <c r="E87" s="28">
        <v>33.628437100344001</v>
      </c>
      <c r="F87" s="29">
        <v>4.1926046699333996</v>
      </c>
      <c r="G87" s="28">
        <v>17.5040066556715</v>
      </c>
      <c r="H87" s="29">
        <v>3.3482706327283198</v>
      </c>
      <c r="I87" s="28">
        <v>-16.124430444672601</v>
      </c>
      <c r="J87" s="29">
        <v>4.7739194985234503</v>
      </c>
      <c r="K87" s="28">
        <v>17.527129369652599</v>
      </c>
      <c r="L87" s="29">
        <v>1.4334709421387399</v>
      </c>
      <c r="M87" s="28">
        <v>29.788630831334899</v>
      </c>
      <c r="N87" s="29">
        <v>4.1715474311874399</v>
      </c>
      <c r="O87" s="28">
        <v>8.3737884731770098</v>
      </c>
      <c r="P87" s="29">
        <v>2.6804972377048499</v>
      </c>
      <c r="Q87" s="28">
        <v>-21.414842358157799</v>
      </c>
      <c r="R87" s="29">
        <v>4.9032798062937397</v>
      </c>
      <c r="S87" s="28">
        <v>11.575090485961701</v>
      </c>
      <c r="T87" s="29">
        <v>1.2362902509923701</v>
      </c>
      <c r="U87" s="28">
        <v>18.0380866395071</v>
      </c>
      <c r="V87" s="29">
        <v>2.9081859470828899</v>
      </c>
      <c r="W87" s="28">
        <v>8.5563417014832908</v>
      </c>
      <c r="X87" s="29">
        <v>2.5403950926105998</v>
      </c>
      <c r="Y87" s="28">
        <v>-9.4817449380238408</v>
      </c>
      <c r="Z87" s="29">
        <v>3.4061303266039902</v>
      </c>
      <c r="AA87" s="28">
        <v>21.8910888249567</v>
      </c>
      <c r="AB87" s="29">
        <v>1.82335227870594</v>
      </c>
      <c r="AC87" s="28">
        <v>36.070327540883198</v>
      </c>
      <c r="AD87" s="29">
        <v>3.94236500997977</v>
      </c>
      <c r="AE87" s="28">
        <v>14.696667498534699</v>
      </c>
      <c r="AF87" s="29">
        <v>3.6978004131726898</v>
      </c>
      <c r="AG87" s="28">
        <v>-21.373660042348501</v>
      </c>
      <c r="AH87" s="30">
        <v>4.5144849709650297</v>
      </c>
    </row>
    <row r="88" spans="1:34" ht="15" customHeight="1" x14ac:dyDescent="0.25">
      <c r="A88" s="146"/>
      <c r="B88" s="152"/>
      <c r="C88" s="35" t="s">
        <v>1002</v>
      </c>
      <c r="D88" s="36" t="s">
        <v>1003</v>
      </c>
      <c r="E88" s="35" t="s">
        <v>1004</v>
      </c>
      <c r="F88" s="36" t="s">
        <v>1005</v>
      </c>
      <c r="G88" s="35" t="s">
        <v>1006</v>
      </c>
      <c r="H88" s="36" t="s">
        <v>1007</v>
      </c>
      <c r="I88" s="35" t="s">
        <v>1008</v>
      </c>
      <c r="J88" s="36" t="s">
        <v>1009</v>
      </c>
      <c r="K88" s="35" t="s">
        <v>1010</v>
      </c>
      <c r="L88" s="36" t="s">
        <v>1011</v>
      </c>
      <c r="M88" s="35" t="s">
        <v>1012</v>
      </c>
      <c r="N88" s="36" t="s">
        <v>1013</v>
      </c>
      <c r="O88" s="35" t="s">
        <v>1014</v>
      </c>
      <c r="P88" s="36" t="s">
        <v>1015</v>
      </c>
      <c r="Q88" s="35" t="s">
        <v>1016</v>
      </c>
      <c r="R88" s="36" t="s">
        <v>1017</v>
      </c>
      <c r="S88" s="35" t="s">
        <v>1018</v>
      </c>
      <c r="T88" s="36" t="s">
        <v>1019</v>
      </c>
      <c r="U88" s="35" t="s">
        <v>1020</v>
      </c>
      <c r="V88" s="36" t="s">
        <v>1021</v>
      </c>
      <c r="W88" s="35" t="s">
        <v>1022</v>
      </c>
      <c r="X88" s="36" t="s">
        <v>1023</v>
      </c>
      <c r="Y88" s="35" t="s">
        <v>1024</v>
      </c>
      <c r="Z88" s="36" t="s">
        <v>1025</v>
      </c>
      <c r="AA88" s="35" t="s">
        <v>1026</v>
      </c>
      <c r="AB88" s="36" t="s">
        <v>1027</v>
      </c>
      <c r="AC88" s="35" t="s">
        <v>1028</v>
      </c>
      <c r="AD88" s="36" t="s">
        <v>1029</v>
      </c>
      <c r="AE88" s="35" t="s">
        <v>1030</v>
      </c>
      <c r="AF88" s="36" t="s">
        <v>1031</v>
      </c>
      <c r="AG88" s="35" t="s">
        <v>1032</v>
      </c>
      <c r="AH88" s="37" t="s">
        <v>1033</v>
      </c>
    </row>
    <row r="89" spans="1:34" ht="15" customHeight="1" x14ac:dyDescent="0.25">
      <c r="A89" s="146" t="s">
        <v>27</v>
      </c>
      <c r="B89" s="153">
        <v>3</v>
      </c>
      <c r="C89" s="7">
        <v>6.2507902117627001</v>
      </c>
      <c r="D89" s="8">
        <v>0.55266302859275296</v>
      </c>
      <c r="E89" s="7">
        <v>12.728947843726599</v>
      </c>
      <c r="F89" s="8">
        <v>1.40218905453999</v>
      </c>
      <c r="G89" s="7">
        <v>1.45801579398532</v>
      </c>
      <c r="H89" s="8">
        <v>0.54541208747134695</v>
      </c>
      <c r="I89" s="7">
        <v>-11.270932049741299</v>
      </c>
      <c r="J89" s="8">
        <v>1.4915151170094101</v>
      </c>
      <c r="K89" s="7">
        <v>3.94598371265857</v>
      </c>
      <c r="L89" s="8">
        <v>0.468229998443976</v>
      </c>
      <c r="M89" s="7">
        <v>9.4473772579102597</v>
      </c>
      <c r="N89" s="8">
        <v>1.2834109580967199</v>
      </c>
      <c r="O89" s="7">
        <v>1.00004601148483</v>
      </c>
      <c r="P89" s="8">
        <v>0.46137079880937398</v>
      </c>
      <c r="Q89" s="7">
        <v>-8.4473312464254295</v>
      </c>
      <c r="R89" s="8">
        <v>1.4126771945946099</v>
      </c>
      <c r="S89" s="7">
        <v>6.2828112643082399</v>
      </c>
      <c r="T89" s="8">
        <v>0.60196794577451695</v>
      </c>
      <c r="U89" s="7">
        <v>14.915599728632399</v>
      </c>
      <c r="V89" s="8">
        <v>1.60533501237646</v>
      </c>
      <c r="W89" s="7">
        <v>1.71828044160074</v>
      </c>
      <c r="X89" s="8">
        <v>0.64543470402817305</v>
      </c>
      <c r="Y89" s="7">
        <v>-13.1973192870317</v>
      </c>
      <c r="Z89" s="8">
        <v>1.69823350289769</v>
      </c>
      <c r="AA89" s="7">
        <v>5.1774714330496998</v>
      </c>
      <c r="AB89" s="8">
        <v>0.53304115870311397</v>
      </c>
      <c r="AC89" s="7">
        <v>11.882038081911199</v>
      </c>
      <c r="AD89" s="8">
        <v>1.5888825367347901</v>
      </c>
      <c r="AE89" s="7">
        <v>1.1852800524487701</v>
      </c>
      <c r="AF89" s="8">
        <v>0.475398170809395</v>
      </c>
      <c r="AG89" s="7">
        <v>-10.6967580294624</v>
      </c>
      <c r="AH89" s="9">
        <v>1.65714021891222</v>
      </c>
    </row>
    <row r="90" spans="1:34" ht="15" customHeight="1" x14ac:dyDescent="0.25">
      <c r="A90" s="146" t="s">
        <v>30</v>
      </c>
      <c r="B90" s="153">
        <v>3</v>
      </c>
      <c r="C90" s="7">
        <v>26.149676336640901</v>
      </c>
      <c r="D90" s="8">
        <v>1.4114321978527899</v>
      </c>
      <c r="E90" s="7">
        <v>40.429761980510499</v>
      </c>
      <c r="F90" s="8">
        <v>3.8364101804380999</v>
      </c>
      <c r="G90" s="7">
        <v>16.050506294988701</v>
      </c>
      <c r="H90" s="8">
        <v>2.32682810077914</v>
      </c>
      <c r="I90" s="7">
        <v>-24.379255685521802</v>
      </c>
      <c r="J90" s="8">
        <v>4.7776010862618303</v>
      </c>
      <c r="K90" s="7">
        <v>18.033029050166601</v>
      </c>
      <c r="L90" s="8">
        <v>1.3020964429287101</v>
      </c>
      <c r="M90" s="7">
        <v>27.820616186349699</v>
      </c>
      <c r="N90" s="8">
        <v>3.4783315027850499</v>
      </c>
      <c r="O90" s="7">
        <v>8.9736379330841007</v>
      </c>
      <c r="P90" s="8">
        <v>1.85636340005284</v>
      </c>
      <c r="Q90" s="7">
        <v>-18.846978253265601</v>
      </c>
      <c r="R90" s="8">
        <v>3.9345344811835399</v>
      </c>
      <c r="S90" s="7">
        <v>26.4283217303085</v>
      </c>
      <c r="T90" s="8">
        <v>1.7703080671470199</v>
      </c>
      <c r="U90" s="7">
        <v>37.121717901054403</v>
      </c>
      <c r="V90" s="8">
        <v>4.3587599886122499</v>
      </c>
      <c r="W90" s="7">
        <v>15.9437959513137</v>
      </c>
      <c r="X90" s="8">
        <v>2.4388000185926502</v>
      </c>
      <c r="Y90" s="7">
        <v>-21.177921949740799</v>
      </c>
      <c r="Z90" s="8">
        <v>4.8686327901034403</v>
      </c>
      <c r="AA90" s="7">
        <v>17.7856666483138</v>
      </c>
      <c r="AB90" s="8">
        <v>1.2009282834700901</v>
      </c>
      <c r="AC90" s="7">
        <v>28.153351725988099</v>
      </c>
      <c r="AD90" s="8">
        <v>2.8470893830427801</v>
      </c>
      <c r="AE90" s="7">
        <v>10.3741079580626</v>
      </c>
      <c r="AF90" s="8">
        <v>1.8658489564175</v>
      </c>
      <c r="AG90" s="7">
        <v>-17.7792437679255</v>
      </c>
      <c r="AH90" s="9">
        <v>3.5793606038701</v>
      </c>
    </row>
    <row r="91" spans="1:34" ht="15" customHeight="1" x14ac:dyDescent="0.25">
      <c r="A91" s="146" t="s">
        <v>124</v>
      </c>
      <c r="B91" s="153">
        <v>3</v>
      </c>
      <c r="C91" s="7">
        <v>28.771236180531002</v>
      </c>
      <c r="D91" s="8">
        <v>1.3755708652033201</v>
      </c>
      <c r="E91" s="7">
        <v>43.385862127854502</v>
      </c>
      <c r="F91" s="8">
        <v>3.10407227010512</v>
      </c>
      <c r="G91" s="7">
        <v>16.710940106290199</v>
      </c>
      <c r="H91" s="8">
        <v>2.3569797269414701</v>
      </c>
      <c r="I91" s="7">
        <v>-26.674922021564299</v>
      </c>
      <c r="J91" s="8">
        <v>3.6915332957365501</v>
      </c>
      <c r="K91" s="7">
        <v>24.334029836206899</v>
      </c>
      <c r="L91" s="8">
        <v>1.3758434349941899</v>
      </c>
      <c r="M91" s="7">
        <v>38.781898713396103</v>
      </c>
      <c r="N91" s="8">
        <v>2.9074715105131701</v>
      </c>
      <c r="O91" s="7">
        <v>11.0758636122344</v>
      </c>
      <c r="P91" s="8">
        <v>1.8350192832513801</v>
      </c>
      <c r="Q91" s="7">
        <v>-27.706035101161699</v>
      </c>
      <c r="R91" s="8">
        <v>3.3852009465313699</v>
      </c>
      <c r="S91" s="7">
        <v>25.0844712191663</v>
      </c>
      <c r="T91" s="8">
        <v>1.6039527045775901</v>
      </c>
      <c r="U91" s="7">
        <v>40.858812321201597</v>
      </c>
      <c r="V91" s="8">
        <v>3.24540888377184</v>
      </c>
      <c r="W91" s="7">
        <v>9.3933163668584196</v>
      </c>
      <c r="X91" s="8">
        <v>1.38780623766752</v>
      </c>
      <c r="Y91" s="7">
        <v>-31.465495954343201</v>
      </c>
      <c r="Z91" s="8">
        <v>3.7102933676741801</v>
      </c>
      <c r="AA91" s="7">
        <v>27.7065907759984</v>
      </c>
      <c r="AB91" s="8">
        <v>1.4172932981375299</v>
      </c>
      <c r="AC91" s="7">
        <v>41.780082197724496</v>
      </c>
      <c r="AD91" s="8">
        <v>2.6761661319487802</v>
      </c>
      <c r="AE91" s="7">
        <v>13.261098572159799</v>
      </c>
      <c r="AF91" s="8">
        <v>1.9515452377346401</v>
      </c>
      <c r="AG91" s="7">
        <v>-28.518983625564701</v>
      </c>
      <c r="AH91" s="9">
        <v>3.4001469044264998</v>
      </c>
    </row>
    <row r="92" spans="1:34" ht="15" customHeight="1" x14ac:dyDescent="0.25">
      <c r="A92" s="146" t="s">
        <v>48</v>
      </c>
      <c r="B92" s="153">
        <v>3</v>
      </c>
      <c r="C92" s="7">
        <v>23.891464126670801</v>
      </c>
      <c r="D92" s="8">
        <v>0.89293742681841104</v>
      </c>
      <c r="E92" s="7">
        <v>33.117166942935498</v>
      </c>
      <c r="F92" s="8">
        <v>2.0574711815472302</v>
      </c>
      <c r="G92" s="7">
        <v>17.871236002825</v>
      </c>
      <c r="H92" s="8">
        <v>1.8284179727215999</v>
      </c>
      <c r="I92" s="7">
        <v>-15.245930940110499</v>
      </c>
      <c r="J92" s="8">
        <v>2.7931098034169</v>
      </c>
      <c r="K92" s="7">
        <v>15.6795035057959</v>
      </c>
      <c r="L92" s="8">
        <v>0.81680581638354</v>
      </c>
      <c r="M92" s="7">
        <v>22.990841470024101</v>
      </c>
      <c r="N92" s="8">
        <v>2.0399548836697599</v>
      </c>
      <c r="O92" s="7">
        <v>12.2692355591461</v>
      </c>
      <c r="P92" s="8">
        <v>1.5057292512679501</v>
      </c>
      <c r="Q92" s="7">
        <v>-10.721605910878001</v>
      </c>
      <c r="R92" s="8">
        <v>2.5257649515056699</v>
      </c>
      <c r="S92" s="7">
        <v>23.977847757986702</v>
      </c>
      <c r="T92" s="8">
        <v>0.92925017443769498</v>
      </c>
      <c r="U92" s="7">
        <v>32.749364115073</v>
      </c>
      <c r="V92" s="8">
        <v>2.0731601121419301</v>
      </c>
      <c r="W92" s="7">
        <v>18.926477707085699</v>
      </c>
      <c r="X92" s="8">
        <v>1.80888620736899</v>
      </c>
      <c r="Y92" s="7">
        <v>-13.822886407987401</v>
      </c>
      <c r="Z92" s="8">
        <v>2.88076729752397</v>
      </c>
      <c r="AA92" s="7">
        <v>18.562928565690299</v>
      </c>
      <c r="AB92" s="8">
        <v>0.87850011966763797</v>
      </c>
      <c r="AC92" s="7">
        <v>26.266188872322999</v>
      </c>
      <c r="AD92" s="8">
        <v>2.3474202909951698</v>
      </c>
      <c r="AE92" s="7">
        <v>13.763743601737801</v>
      </c>
      <c r="AF92" s="8">
        <v>1.54096828743706</v>
      </c>
      <c r="AG92" s="7">
        <v>-12.5024452705853</v>
      </c>
      <c r="AH92" s="9">
        <v>2.8403246639149602</v>
      </c>
    </row>
    <row r="93" spans="1:34" ht="15" customHeight="1" x14ac:dyDescent="0.25">
      <c r="A93" s="146" t="s">
        <v>50</v>
      </c>
      <c r="B93" s="153">
        <v>3</v>
      </c>
      <c r="C93" s="7">
        <v>5.9090247070356101</v>
      </c>
      <c r="D93" s="8">
        <v>0.47930026428307498</v>
      </c>
      <c r="E93" s="7">
        <v>9.3896618433157997</v>
      </c>
      <c r="F93" s="8">
        <v>1.40889464703734</v>
      </c>
      <c r="G93" s="7">
        <v>4.8373364451869199</v>
      </c>
      <c r="H93" s="8">
        <v>1.0128306000902001</v>
      </c>
      <c r="I93" s="7">
        <v>-4.5523253981288798</v>
      </c>
      <c r="J93" s="8">
        <v>1.80585484105879</v>
      </c>
      <c r="K93" s="7">
        <v>5.3491396714089401</v>
      </c>
      <c r="L93" s="8">
        <v>0.43695142917516899</v>
      </c>
      <c r="M93" s="7">
        <v>8.4104933081050994</v>
      </c>
      <c r="N93" s="8">
        <v>1.2818522079592101</v>
      </c>
      <c r="O93" s="7">
        <v>4.5447438636151301</v>
      </c>
      <c r="P93" s="8">
        <v>0.97897627978314705</v>
      </c>
      <c r="Q93" s="7">
        <v>-3.8657494444899698</v>
      </c>
      <c r="R93" s="8">
        <v>1.58319739472417</v>
      </c>
      <c r="S93" s="7">
        <v>7.3127442448843896</v>
      </c>
      <c r="T93" s="8">
        <v>0.53474882955102998</v>
      </c>
      <c r="U93" s="7">
        <v>11.720317787900701</v>
      </c>
      <c r="V93" s="8">
        <v>1.41212695371452</v>
      </c>
      <c r="W93" s="7">
        <v>5.5542653267524802</v>
      </c>
      <c r="X93" s="8">
        <v>1.0218408369332701</v>
      </c>
      <c r="Y93" s="7">
        <v>-6.1660524611482099</v>
      </c>
      <c r="Z93" s="8">
        <v>1.8668639997721499</v>
      </c>
      <c r="AA93" s="7">
        <v>5.18547807526177</v>
      </c>
      <c r="AB93" s="8">
        <v>0.52896696071513605</v>
      </c>
      <c r="AC93" s="7">
        <v>8.9151144993453908</v>
      </c>
      <c r="AD93" s="8">
        <v>1.37433910880118</v>
      </c>
      <c r="AE93" s="7">
        <v>4.2406181241514798</v>
      </c>
      <c r="AF93" s="8">
        <v>0.89669416796968804</v>
      </c>
      <c r="AG93" s="7">
        <v>-4.6744963751939101</v>
      </c>
      <c r="AH93" s="9">
        <v>1.5695201317653</v>
      </c>
    </row>
    <row r="94" spans="1:34" ht="15" customHeight="1" x14ac:dyDescent="0.25">
      <c r="A94" s="146" t="s">
        <v>55</v>
      </c>
      <c r="B94" s="153">
        <v>3</v>
      </c>
      <c r="C94" s="7">
        <v>13.314408260221199</v>
      </c>
      <c r="D94" s="8">
        <v>0.92031722149064898</v>
      </c>
      <c r="E94" s="7">
        <v>24.900794381728499</v>
      </c>
      <c r="F94" s="8">
        <v>2.4834008236362601</v>
      </c>
      <c r="G94" s="7">
        <v>8.1692430099214306</v>
      </c>
      <c r="H94" s="8">
        <v>1.3662550754229399</v>
      </c>
      <c r="I94" s="7">
        <v>-16.7315513718071</v>
      </c>
      <c r="J94" s="8">
        <v>2.9223344084893301</v>
      </c>
      <c r="K94" s="7">
        <v>11.5419060834317</v>
      </c>
      <c r="L94" s="8">
        <v>0.90969673554993202</v>
      </c>
      <c r="M94" s="7">
        <v>21.168888507648099</v>
      </c>
      <c r="N94" s="8">
        <v>2.3563008774547298</v>
      </c>
      <c r="O94" s="7">
        <v>8.0573706707295294</v>
      </c>
      <c r="P94" s="8">
        <v>1.3755302523149899</v>
      </c>
      <c r="Q94" s="7">
        <v>-13.111517836918599</v>
      </c>
      <c r="R94" s="8">
        <v>2.8623674211655499</v>
      </c>
      <c r="S94" s="7">
        <v>11.9763118146601</v>
      </c>
      <c r="T94" s="8">
        <v>0.99520773421923903</v>
      </c>
      <c r="U94" s="7">
        <v>24.6848178036939</v>
      </c>
      <c r="V94" s="8">
        <v>2.6319157995524201</v>
      </c>
      <c r="W94" s="7">
        <v>6.0114865438590703</v>
      </c>
      <c r="X94" s="8">
        <v>1.4340128096946301</v>
      </c>
      <c r="Y94" s="7">
        <v>-18.673331259834899</v>
      </c>
      <c r="Z94" s="8">
        <v>3.03517124406864</v>
      </c>
      <c r="AA94" s="7">
        <v>12.4623963693838</v>
      </c>
      <c r="AB94" s="8">
        <v>0.88255200294820702</v>
      </c>
      <c r="AC94" s="7">
        <v>25.6180635867272</v>
      </c>
      <c r="AD94" s="8">
        <v>2.3581946455248102</v>
      </c>
      <c r="AE94" s="7">
        <v>5.9492333978409304</v>
      </c>
      <c r="AF94" s="8">
        <v>1.2214932971375501</v>
      </c>
      <c r="AG94" s="7">
        <v>-19.6688301888863</v>
      </c>
      <c r="AH94" s="9">
        <v>2.6648423817415599</v>
      </c>
    </row>
    <row r="95" spans="1:34" ht="15" customHeight="1" x14ac:dyDescent="0.25">
      <c r="A95" s="146" t="s">
        <v>59</v>
      </c>
      <c r="B95" s="153">
        <v>3</v>
      </c>
      <c r="C95" s="7">
        <v>12.762114849756699</v>
      </c>
      <c r="D95" s="8">
        <v>0.68121488037575195</v>
      </c>
      <c r="E95" s="7">
        <v>17.489164450200001</v>
      </c>
      <c r="F95" s="8">
        <v>1.5977798848062501</v>
      </c>
      <c r="G95" s="7">
        <v>9.10459909229386</v>
      </c>
      <c r="H95" s="8">
        <v>1.0375727129968999</v>
      </c>
      <c r="I95" s="7">
        <v>-8.3845653579061601</v>
      </c>
      <c r="J95" s="8">
        <v>1.7193581624831</v>
      </c>
      <c r="K95" s="7">
        <v>8.7752032961548796</v>
      </c>
      <c r="L95" s="8">
        <v>0.62287778860183196</v>
      </c>
      <c r="M95" s="7">
        <v>14.342275784476801</v>
      </c>
      <c r="N95" s="8">
        <v>1.4681020726249601</v>
      </c>
      <c r="O95" s="7">
        <v>5.6300614595096796</v>
      </c>
      <c r="P95" s="8">
        <v>1.01606851192234</v>
      </c>
      <c r="Q95" s="7">
        <v>-8.7122143249670696</v>
      </c>
      <c r="R95" s="8">
        <v>1.73374214033189</v>
      </c>
      <c r="S95" s="7">
        <v>13.824240530048099</v>
      </c>
      <c r="T95" s="8">
        <v>0.74174743474861904</v>
      </c>
      <c r="U95" s="7">
        <v>18.628960456130098</v>
      </c>
      <c r="V95" s="8">
        <v>1.58714926271706</v>
      </c>
      <c r="W95" s="7">
        <v>9.0536573897274693</v>
      </c>
      <c r="X95" s="8">
        <v>1.22795725121741</v>
      </c>
      <c r="Y95" s="7">
        <v>-9.5753030664026095</v>
      </c>
      <c r="Z95" s="8">
        <v>2.01770593278889</v>
      </c>
      <c r="AA95" s="7">
        <v>10.287257423898099</v>
      </c>
      <c r="AB95" s="8">
        <v>0.689632705873364</v>
      </c>
      <c r="AC95" s="7">
        <v>15.2801629428663</v>
      </c>
      <c r="AD95" s="8">
        <v>1.4631601640898899</v>
      </c>
      <c r="AE95" s="7">
        <v>6.3758451505037703</v>
      </c>
      <c r="AF95" s="8">
        <v>0.91916178806162296</v>
      </c>
      <c r="AG95" s="7">
        <v>-8.9043177923625496</v>
      </c>
      <c r="AH95" s="9">
        <v>1.6945423745591801</v>
      </c>
    </row>
    <row r="96" spans="1:34" ht="15" customHeight="1" x14ac:dyDescent="0.25">
      <c r="A96" s="146" t="s">
        <v>60</v>
      </c>
      <c r="B96" s="153">
        <v>3</v>
      </c>
      <c r="C96" s="7">
        <v>19.706711572570399</v>
      </c>
      <c r="D96" s="8">
        <v>1.0418986485995401</v>
      </c>
      <c r="E96" s="7">
        <v>30.070084508935</v>
      </c>
      <c r="F96" s="8">
        <v>2.89572808699721</v>
      </c>
      <c r="G96" s="7">
        <v>15.7943490195288</v>
      </c>
      <c r="H96" s="8">
        <v>2.2405969934985799</v>
      </c>
      <c r="I96" s="7">
        <v>-14.2757354894062</v>
      </c>
      <c r="J96" s="8">
        <v>3.8096564526122099</v>
      </c>
      <c r="K96" s="7">
        <v>14.0463937112181</v>
      </c>
      <c r="L96" s="8">
        <v>1.0285826717332101</v>
      </c>
      <c r="M96" s="7">
        <v>21.832852551777101</v>
      </c>
      <c r="N96" s="8">
        <v>2.1570417966491999</v>
      </c>
      <c r="O96" s="7">
        <v>12.1514365833502</v>
      </c>
      <c r="P96" s="8">
        <v>2.0635419871557099</v>
      </c>
      <c r="Q96" s="7">
        <v>-9.6814159684269203</v>
      </c>
      <c r="R96" s="8">
        <v>3.1721834420355601</v>
      </c>
      <c r="S96" s="7">
        <v>13.328881395287601</v>
      </c>
      <c r="T96" s="8">
        <v>1.13453437600496</v>
      </c>
      <c r="U96" s="7">
        <v>20.2922569890878</v>
      </c>
      <c r="V96" s="8">
        <v>2.21051922881556</v>
      </c>
      <c r="W96" s="7">
        <v>10.455341012904899</v>
      </c>
      <c r="X96" s="8">
        <v>1.98485926036406</v>
      </c>
      <c r="Y96" s="7">
        <v>-9.8369159761828993</v>
      </c>
      <c r="Z96" s="8">
        <v>2.9694434067520801</v>
      </c>
      <c r="AA96" s="7">
        <v>12.8834505831681</v>
      </c>
      <c r="AB96" s="8">
        <v>1.0985158990927699</v>
      </c>
      <c r="AC96" s="7">
        <v>21.280731709302898</v>
      </c>
      <c r="AD96" s="8">
        <v>2.2196659639365999</v>
      </c>
      <c r="AE96" s="7">
        <v>8.9787724114256608</v>
      </c>
      <c r="AF96" s="8">
        <v>1.9159248568026399</v>
      </c>
      <c r="AG96" s="7">
        <v>-12.3019592978772</v>
      </c>
      <c r="AH96" s="9">
        <v>3.1201087683614999</v>
      </c>
    </row>
    <row r="97" spans="1:34" ht="15.75" customHeight="1" x14ac:dyDescent="0.25">
      <c r="A97" s="63" t="s">
        <v>220</v>
      </c>
      <c r="B97" s="154">
        <v>3</v>
      </c>
      <c r="C97" s="38">
        <v>17.0944282806487</v>
      </c>
      <c r="D97" s="39">
        <v>0.34490552973855998</v>
      </c>
      <c r="E97" s="38">
        <v>26.4389305099008</v>
      </c>
      <c r="F97" s="39">
        <v>0.88072267050255204</v>
      </c>
      <c r="G97" s="38">
        <v>11.2495282206275</v>
      </c>
      <c r="H97" s="39">
        <v>0.60723991152525003</v>
      </c>
      <c r="I97" s="38">
        <v>-15.1894022892733</v>
      </c>
      <c r="J97" s="39">
        <v>1.0879294756198301</v>
      </c>
      <c r="K97" s="38">
        <v>12.7131486083802</v>
      </c>
      <c r="L97" s="39">
        <v>0.329280587314906</v>
      </c>
      <c r="M97" s="38">
        <v>20.599405472460901</v>
      </c>
      <c r="N97" s="39">
        <v>0.79416024987447997</v>
      </c>
      <c r="O97" s="38">
        <v>7.9627994616442503</v>
      </c>
      <c r="P97" s="39">
        <v>0.52193365269454495</v>
      </c>
      <c r="Q97" s="38">
        <v>-12.636606010816701</v>
      </c>
      <c r="R97" s="39">
        <v>0.96082291651723295</v>
      </c>
      <c r="S97" s="38">
        <v>16.026953744581199</v>
      </c>
      <c r="T97" s="39">
        <v>0.39619831046556497</v>
      </c>
      <c r="U97" s="38">
        <v>25.121480887846801</v>
      </c>
      <c r="V97" s="39">
        <v>0.90771934475724803</v>
      </c>
      <c r="W97" s="38">
        <v>9.6320775925128004</v>
      </c>
      <c r="X97" s="39">
        <v>0.56055920295375095</v>
      </c>
      <c r="Y97" s="38">
        <v>-15.489403295333901</v>
      </c>
      <c r="Z97" s="39">
        <v>1.0770246662065299</v>
      </c>
      <c r="AA97" s="38">
        <v>13.756404984345499</v>
      </c>
      <c r="AB97" s="39">
        <v>0.336523562165357</v>
      </c>
      <c r="AC97" s="38">
        <v>22.396966702023601</v>
      </c>
      <c r="AD97" s="39">
        <v>0.76872822619918102</v>
      </c>
      <c r="AE97" s="38">
        <v>8.0160874085413507</v>
      </c>
      <c r="AF97" s="39">
        <v>0.510854684911631</v>
      </c>
      <c r="AG97" s="38">
        <v>-14.380879293482201</v>
      </c>
      <c r="AH97" s="40">
        <v>0.94668591474188901</v>
      </c>
    </row>
    <row r="99" spans="1:34" x14ac:dyDescent="0.25">
      <c r="A99" s="1" t="s">
        <v>239</v>
      </c>
    </row>
    <row r="100" spans="1:34" x14ac:dyDescent="0.25">
      <c r="A100" s="1" t="s">
        <v>241</v>
      </c>
    </row>
    <row r="101" spans="1:34" x14ac:dyDescent="0.25">
      <c r="A101" s="64" t="s">
        <v>200</v>
      </c>
    </row>
    <row r="102" spans="1:34" x14ac:dyDescent="0.25">
      <c r="A102" s="41" t="s">
        <v>80</v>
      </c>
    </row>
    <row r="103" spans="1:34" x14ac:dyDescent="0.25">
      <c r="A103" s="41" t="s">
        <v>122</v>
      </c>
    </row>
    <row r="104" spans="1:34" x14ac:dyDescent="0.25">
      <c r="A104" s="41" t="s">
        <v>81</v>
      </c>
    </row>
    <row r="105" spans="1:34" x14ac:dyDescent="0.25">
      <c r="A105" s="41" t="s">
        <v>64</v>
      </c>
    </row>
    <row r="106" spans="1:34" x14ac:dyDescent="0.25">
      <c r="A106" s="44" t="str">
        <f>HYPERLINK("https://oecdcode.org/disclaimers/cyprus.html", "Information on data for Cyprus: https://oecdcode.org/disclaimers/cyprus.html")</f>
        <v>Information on data for Cyprus: https://oecdcode.org/disclaimers/cyprus.html</v>
      </c>
    </row>
    <row r="107" spans="1:34" x14ac:dyDescent="0.25">
      <c r="A107" s="41" t="s">
        <v>66</v>
      </c>
    </row>
  </sheetData>
  <mergeCells count="26">
    <mergeCell ref="W9:X9"/>
    <mergeCell ref="Y9:Z9"/>
    <mergeCell ref="M8:R8"/>
    <mergeCell ref="S8:T9"/>
    <mergeCell ref="U8:Z8"/>
    <mergeCell ref="I9:J9"/>
    <mergeCell ref="M9:N9"/>
    <mergeCell ref="O9:P9"/>
    <mergeCell ref="Q9:R9"/>
    <mergeCell ref="U9:V9"/>
    <mergeCell ref="AA8:AB9"/>
    <mergeCell ref="B6:B10"/>
    <mergeCell ref="C6:AH6"/>
    <mergeCell ref="C7:J7"/>
    <mergeCell ref="K7:R7"/>
    <mergeCell ref="S7:Z7"/>
    <mergeCell ref="AA7:AH7"/>
    <mergeCell ref="C8:D9"/>
    <mergeCell ref="E8:J8"/>
    <mergeCell ref="K8:L9"/>
    <mergeCell ref="AC9:AD9"/>
    <mergeCell ref="AE9:AF9"/>
    <mergeCell ref="AG9:AH9"/>
    <mergeCell ref="AC8:AH8"/>
    <mergeCell ref="E9:F9"/>
    <mergeCell ref="G9:H9"/>
  </mergeCells>
  <conditionalFormatting sqref="I1:I201">
    <cfRule type="expression" dxfId="587" priority="4">
      <formula>ABS(I1/J1)&gt;1.95996398454005</formula>
    </cfRule>
  </conditionalFormatting>
  <conditionalFormatting sqref="Q1:Q201">
    <cfRule type="expression" dxfId="586" priority="3">
      <formula>ABS(Q1/R1)&gt;1.95996398454005</formula>
    </cfRule>
  </conditionalFormatting>
  <conditionalFormatting sqref="Y1:Y201">
    <cfRule type="expression" dxfId="585" priority="2">
      <formula>ABS(Y1/Z1)&gt;1.95996398454005</formula>
    </cfRule>
  </conditionalFormatting>
  <conditionalFormatting sqref="AG1:AG201">
    <cfRule type="expression" dxfId="584" priority="1">
      <formula>ABS(AG1/AH1)&gt;1.95996398454005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N108"/>
  <sheetViews>
    <sheetView showGridLines="0" zoomScale="80" workbookViewId="0"/>
  </sheetViews>
  <sheetFormatPr defaultColWidth="10.90625" defaultRowHeight="12.5" x14ac:dyDescent="0.25"/>
  <cols>
    <col min="1" max="1" width="30.7265625" customWidth="1"/>
    <col min="2" max="2" width="8.7265625" customWidth="1"/>
  </cols>
  <sheetData>
    <row r="1" spans="1:14" x14ac:dyDescent="0.25">
      <c r="A1" s="41" t="s">
        <v>356</v>
      </c>
    </row>
    <row r="2" spans="1:14" ht="13" x14ac:dyDescent="0.3">
      <c r="A2" s="42" t="s">
        <v>357</v>
      </c>
    </row>
    <row r="3" spans="1:14" ht="13" x14ac:dyDescent="0.3">
      <c r="A3" s="43" t="s">
        <v>538</v>
      </c>
    </row>
    <row r="4" spans="1:14" x14ac:dyDescent="0.25">
      <c r="A4" s="160" t="str">
        <f>HYPERLINK("#'TOC'!A1", "Back to TOC")</f>
        <v>Back to TOC</v>
      </c>
    </row>
    <row r="7" spans="1:14" ht="45" customHeight="1" x14ac:dyDescent="0.25">
      <c r="B7" s="658" t="s">
        <v>388</v>
      </c>
      <c r="C7" s="662" t="s">
        <v>719</v>
      </c>
      <c r="D7" s="662"/>
      <c r="E7" s="662"/>
      <c r="F7" s="662"/>
      <c r="G7" s="662" t="s">
        <v>719</v>
      </c>
      <c r="H7" s="662"/>
      <c r="I7" s="662"/>
      <c r="J7" s="662"/>
      <c r="K7" s="662" t="s">
        <v>719</v>
      </c>
      <c r="L7" s="662"/>
      <c r="M7" s="662"/>
      <c r="N7" s="663"/>
    </row>
    <row r="8" spans="1:14" ht="75" customHeight="1" x14ac:dyDescent="0.25">
      <c r="B8" s="659"/>
      <c r="C8" s="647" t="s">
        <v>708</v>
      </c>
      <c r="D8" s="647"/>
      <c r="E8" s="647" t="s">
        <v>712</v>
      </c>
      <c r="F8" s="647"/>
      <c r="G8" s="647" t="s">
        <v>708</v>
      </c>
      <c r="H8" s="647"/>
      <c r="I8" s="647" t="s">
        <v>712</v>
      </c>
      <c r="J8" s="647"/>
      <c r="K8" s="647" t="s">
        <v>708</v>
      </c>
      <c r="L8" s="647"/>
      <c r="M8" s="647" t="s">
        <v>712</v>
      </c>
      <c r="N8" s="666"/>
    </row>
    <row r="9" spans="1:14" ht="30" customHeight="1" x14ac:dyDescent="0.25">
      <c r="B9" s="659"/>
      <c r="C9" s="649" t="s">
        <v>615</v>
      </c>
      <c r="D9" s="649"/>
      <c r="E9" s="649"/>
      <c r="F9" s="649"/>
      <c r="G9" s="649" t="s">
        <v>616</v>
      </c>
      <c r="H9" s="649"/>
      <c r="I9" s="649"/>
      <c r="J9" s="649"/>
      <c r="K9" s="649" t="s">
        <v>617</v>
      </c>
      <c r="L9" s="649"/>
      <c r="M9" s="649"/>
      <c r="N9" s="661"/>
    </row>
    <row r="10" spans="1:14" ht="30" customHeight="1" x14ac:dyDescent="0.25">
      <c r="B10" s="660"/>
      <c r="C10" s="144" t="s">
        <v>390</v>
      </c>
      <c r="D10" s="144" t="s">
        <v>389</v>
      </c>
      <c r="E10" s="144" t="s">
        <v>390</v>
      </c>
      <c r="F10" s="144" t="s">
        <v>389</v>
      </c>
      <c r="G10" s="144" t="s">
        <v>390</v>
      </c>
      <c r="H10" s="144" t="s">
        <v>389</v>
      </c>
      <c r="I10" s="144" t="s">
        <v>390</v>
      </c>
      <c r="J10" s="144" t="s">
        <v>389</v>
      </c>
      <c r="K10" s="144" t="s">
        <v>390</v>
      </c>
      <c r="L10" s="144" t="s">
        <v>389</v>
      </c>
      <c r="M10" s="144" t="s">
        <v>390</v>
      </c>
      <c r="N10" s="183" t="s">
        <v>389</v>
      </c>
    </row>
    <row r="11" spans="1:14" ht="13" customHeight="1" x14ac:dyDescent="0.25">
      <c r="A11" s="214"/>
      <c r="B11" s="204"/>
      <c r="C11" s="205" t="s">
        <v>2550</v>
      </c>
      <c r="D11" s="461" t="s">
        <v>2551</v>
      </c>
      <c r="E11" s="205" t="s">
        <v>2552</v>
      </c>
      <c r="F11" s="461" t="s">
        <v>2553</v>
      </c>
      <c r="G11" s="205" t="s">
        <v>2554</v>
      </c>
      <c r="H11" s="461" t="s">
        <v>2555</v>
      </c>
      <c r="I11" s="205" t="s">
        <v>2556</v>
      </c>
      <c r="J11" s="461" t="s">
        <v>2557</v>
      </c>
      <c r="K11" s="205" t="s">
        <v>2558</v>
      </c>
      <c r="L11" s="461" t="s">
        <v>2559</v>
      </c>
      <c r="M11" s="205" t="s">
        <v>2560</v>
      </c>
      <c r="N11" s="469" t="s">
        <v>2561</v>
      </c>
    </row>
    <row r="12" spans="1:14" ht="13" customHeight="1" x14ac:dyDescent="0.25">
      <c r="A12" s="26" t="s">
        <v>391</v>
      </c>
      <c r="B12" s="184">
        <v>2</v>
      </c>
      <c r="C12" s="190">
        <v>1.6482947580231</v>
      </c>
      <c r="D12" s="455">
        <v>0.53003678247050501</v>
      </c>
      <c r="E12" s="190">
        <v>1.66855224374362</v>
      </c>
      <c r="F12" s="455">
        <v>0.31696829543973298</v>
      </c>
      <c r="G12" s="190">
        <v>1.6446067478308499</v>
      </c>
      <c r="H12" s="455">
        <v>0.52571560763159597</v>
      </c>
      <c r="I12" s="190">
        <v>1.6835903394590199</v>
      </c>
      <c r="J12" s="455">
        <v>0.318918059092206</v>
      </c>
      <c r="K12" s="190">
        <v>1.6254974160670901</v>
      </c>
      <c r="L12" s="455">
        <v>0.51835941665432195</v>
      </c>
      <c r="M12" s="190">
        <v>1.6823082327027199</v>
      </c>
      <c r="N12" s="463">
        <v>0.31485360271949903</v>
      </c>
    </row>
    <row r="13" spans="1:14" ht="13" customHeight="1" x14ac:dyDescent="0.25">
      <c r="A13" s="26" t="s">
        <v>392</v>
      </c>
      <c r="B13" s="184">
        <v>2</v>
      </c>
      <c r="C13" s="190">
        <v>1.7620319263514801</v>
      </c>
      <c r="D13" s="455">
        <v>0.381056622363036</v>
      </c>
      <c r="E13" s="190">
        <v>1.3740512776018901</v>
      </c>
      <c r="F13" s="455">
        <v>0.28860408996050202</v>
      </c>
      <c r="G13" s="190">
        <v>1.8036464015868601</v>
      </c>
      <c r="H13" s="455">
        <v>0.39326727937794997</v>
      </c>
      <c r="I13" s="190">
        <v>1.311553643736</v>
      </c>
      <c r="J13" s="455">
        <v>0.28268743881685499</v>
      </c>
      <c r="K13" s="190">
        <v>1.8320548035672</v>
      </c>
      <c r="L13" s="455">
        <v>0.40010257533037902</v>
      </c>
      <c r="M13" s="190">
        <v>1.3222671926398999</v>
      </c>
      <c r="N13" s="463">
        <v>0.29058208542033898</v>
      </c>
    </row>
    <row r="14" spans="1:14" ht="13" customHeight="1" x14ac:dyDescent="0.25">
      <c r="A14" s="26" t="s">
        <v>393</v>
      </c>
      <c r="B14" s="184">
        <v>2</v>
      </c>
      <c r="C14" s="190">
        <v>1.8517396084637601</v>
      </c>
      <c r="D14" s="455">
        <v>0.33221557047584499</v>
      </c>
      <c r="E14" s="190">
        <v>1.6300713406941201</v>
      </c>
      <c r="F14" s="455">
        <v>0.24949474835445601</v>
      </c>
      <c r="G14" s="190">
        <v>2.0860252956452401</v>
      </c>
      <c r="H14" s="455">
        <v>0.38550344108131301</v>
      </c>
      <c r="I14" s="190">
        <v>1.61465642850036</v>
      </c>
      <c r="J14" s="455">
        <v>0.25302938658822999</v>
      </c>
      <c r="K14" s="190">
        <v>2.0768744113766999</v>
      </c>
      <c r="L14" s="455">
        <v>0.38726106555104101</v>
      </c>
      <c r="M14" s="190">
        <v>1.61426039503122</v>
      </c>
      <c r="N14" s="463">
        <v>0.25356278193191401</v>
      </c>
    </row>
    <row r="15" spans="1:14" ht="13" customHeight="1" x14ac:dyDescent="0.25">
      <c r="A15" s="26" t="s">
        <v>394</v>
      </c>
      <c r="B15" s="184">
        <v>2</v>
      </c>
      <c r="C15" s="190">
        <v>1.6272672100951799</v>
      </c>
      <c r="D15" s="455">
        <v>0.33260736797245899</v>
      </c>
      <c r="E15" s="190">
        <v>1.9409686202919201</v>
      </c>
      <c r="F15" s="455">
        <v>0.27380408505868298</v>
      </c>
      <c r="G15" s="190">
        <v>1.6327378532355701</v>
      </c>
      <c r="H15" s="455">
        <v>0.334058679298461</v>
      </c>
      <c r="I15" s="190">
        <v>1.8990739388976901</v>
      </c>
      <c r="J15" s="455">
        <v>0.272769538346193</v>
      </c>
      <c r="K15" s="190">
        <v>1.6377687390933</v>
      </c>
      <c r="L15" s="455">
        <v>0.33177597598241398</v>
      </c>
      <c r="M15" s="190">
        <v>1.94213377365829</v>
      </c>
      <c r="N15" s="463">
        <v>0.28320778953936399</v>
      </c>
    </row>
    <row r="16" spans="1:14" ht="13" customHeight="1" x14ac:dyDescent="0.25">
      <c r="A16" s="26" t="s">
        <v>395</v>
      </c>
      <c r="B16" s="184">
        <v>2</v>
      </c>
      <c r="C16" s="190">
        <v>2.0793719259579402</v>
      </c>
      <c r="D16" s="455">
        <v>0.52219206614673397</v>
      </c>
      <c r="E16" s="190">
        <v>1.7224211248180299</v>
      </c>
      <c r="F16" s="455">
        <v>0.29354349173192801</v>
      </c>
      <c r="G16" s="190">
        <v>2.0502458264016798</v>
      </c>
      <c r="H16" s="455">
        <v>0.51504867736477</v>
      </c>
      <c r="I16" s="190">
        <v>1.70182265086505</v>
      </c>
      <c r="J16" s="455">
        <v>0.29213653074485402</v>
      </c>
      <c r="K16" s="190">
        <v>2.4024728437717</v>
      </c>
      <c r="L16" s="455">
        <v>0.601566741090378</v>
      </c>
      <c r="M16" s="190">
        <v>1.376167935817</v>
      </c>
      <c r="N16" s="463">
        <v>0.24436344889671199</v>
      </c>
    </row>
    <row r="17" spans="1:14" ht="13" customHeight="1" x14ac:dyDescent="0.25">
      <c r="A17" s="26" t="s">
        <v>396</v>
      </c>
      <c r="B17" s="184">
        <v>2</v>
      </c>
      <c r="C17" s="190">
        <v>1.7554976532277</v>
      </c>
      <c r="D17" s="455">
        <v>0.23391258289608899</v>
      </c>
      <c r="E17" s="190">
        <v>2.13589059669413</v>
      </c>
      <c r="F17" s="455">
        <v>0.27724161099862099</v>
      </c>
      <c r="G17" s="190">
        <v>1.7279339754182399</v>
      </c>
      <c r="H17" s="455">
        <v>0.24560613218080601</v>
      </c>
      <c r="I17" s="190">
        <v>2.15105558490326</v>
      </c>
      <c r="J17" s="455">
        <v>0.28027510671774503</v>
      </c>
      <c r="K17" s="190">
        <v>1.7137859047102</v>
      </c>
      <c r="L17" s="455">
        <v>0.24699195589824599</v>
      </c>
      <c r="M17" s="190">
        <v>2.1313969482777901</v>
      </c>
      <c r="N17" s="463">
        <v>0.277038619204239</v>
      </c>
    </row>
    <row r="18" spans="1:14" ht="13" customHeight="1" x14ac:dyDescent="0.25">
      <c r="A18" s="210" t="s">
        <v>397</v>
      </c>
      <c r="B18" s="184">
        <v>2</v>
      </c>
      <c r="C18" s="190">
        <v>1.5196933058053399</v>
      </c>
      <c r="D18" s="455">
        <v>0.26672121821536998</v>
      </c>
      <c r="E18" s="190">
        <v>2.3045958674901299</v>
      </c>
      <c r="F18" s="455">
        <v>0.43792334555420298</v>
      </c>
      <c r="G18" s="190">
        <v>1.5372988956620499</v>
      </c>
      <c r="H18" s="455">
        <v>0.2887870731735</v>
      </c>
      <c r="I18" s="190">
        <v>2.3045977817551702</v>
      </c>
      <c r="J18" s="455">
        <v>0.44232850088747</v>
      </c>
      <c r="K18" s="190">
        <v>1.53529953841184</v>
      </c>
      <c r="L18" s="455">
        <v>0.28597771156424201</v>
      </c>
      <c r="M18" s="190">
        <v>2.3342746406608201</v>
      </c>
      <c r="N18" s="463">
        <v>0.46706932456987899</v>
      </c>
    </row>
    <row r="19" spans="1:14" ht="13" customHeight="1" x14ac:dyDescent="0.25">
      <c r="A19" s="210" t="s">
        <v>398</v>
      </c>
      <c r="B19" s="184">
        <v>2</v>
      </c>
      <c r="C19" s="190">
        <v>2.0393305855061401</v>
      </c>
      <c r="D19" s="455">
        <v>0.40671845351678299</v>
      </c>
      <c r="E19" s="190">
        <v>2.3531853394801301</v>
      </c>
      <c r="F19" s="455">
        <v>0.44800464459296602</v>
      </c>
      <c r="G19" s="190">
        <v>1.9530737461203</v>
      </c>
      <c r="H19" s="455">
        <v>0.41245712092194398</v>
      </c>
      <c r="I19" s="190">
        <v>2.2858454348141</v>
      </c>
      <c r="J19" s="455">
        <v>0.43391114237266099</v>
      </c>
      <c r="K19" s="190">
        <v>2.25091174120969</v>
      </c>
      <c r="L19" s="455">
        <v>0.49943083414682798</v>
      </c>
      <c r="M19" s="190">
        <v>2.1685924953492601</v>
      </c>
      <c r="N19" s="463">
        <v>0.42537580615315701</v>
      </c>
    </row>
    <row r="20" spans="1:14" ht="13" customHeight="1" x14ac:dyDescent="0.25">
      <c r="A20" s="26" t="s">
        <v>399</v>
      </c>
      <c r="B20" s="184">
        <v>2</v>
      </c>
      <c r="C20" s="190">
        <v>3.0139355982704399</v>
      </c>
      <c r="D20" s="455">
        <v>1.3309316958327799</v>
      </c>
      <c r="E20" s="190">
        <v>2.9322738121613598</v>
      </c>
      <c r="F20" s="455">
        <v>0.92507324694843696</v>
      </c>
      <c r="G20" s="190">
        <v>3.0093830668885899</v>
      </c>
      <c r="H20" s="455">
        <v>1.34072930303063</v>
      </c>
      <c r="I20" s="190">
        <v>2.9350881344583599</v>
      </c>
      <c r="J20" s="455">
        <v>0.93260842021019097</v>
      </c>
      <c r="K20" s="190">
        <v>2.8660895517978</v>
      </c>
      <c r="L20" s="455">
        <v>1.3008694772137901</v>
      </c>
      <c r="M20" s="190">
        <v>2.8413187207849702</v>
      </c>
      <c r="N20" s="463">
        <v>0.856258809634316</v>
      </c>
    </row>
    <row r="21" spans="1:14" ht="13" customHeight="1" x14ac:dyDescent="0.25">
      <c r="A21" s="26" t="s">
        <v>400</v>
      </c>
      <c r="B21" s="184">
        <v>2</v>
      </c>
      <c r="C21" s="190">
        <v>3.3710292108839899</v>
      </c>
      <c r="D21" s="455">
        <v>1.0072183040734499</v>
      </c>
      <c r="E21" s="190">
        <v>2.5820947586085601</v>
      </c>
      <c r="F21" s="455">
        <v>0.717827009186496</v>
      </c>
      <c r="G21" s="190">
        <v>3.4780827535529699</v>
      </c>
      <c r="H21" s="455">
        <v>1.09784549123605</v>
      </c>
      <c r="I21" s="190">
        <v>2.7164274162526301</v>
      </c>
      <c r="J21" s="455">
        <v>0.78104426606717103</v>
      </c>
      <c r="K21" s="190">
        <v>3.6074236433642</v>
      </c>
      <c r="L21" s="455">
        <v>1.1851935491708601</v>
      </c>
      <c r="M21" s="190">
        <v>2.9785129282590801</v>
      </c>
      <c r="N21" s="463">
        <v>0.90341589834939695</v>
      </c>
    </row>
    <row r="22" spans="1:14" ht="13" customHeight="1" x14ac:dyDescent="0.25">
      <c r="A22" s="26" t="s">
        <v>401</v>
      </c>
      <c r="B22" s="184">
        <v>2</v>
      </c>
      <c r="C22" s="190">
        <v>0.88558960498079797</v>
      </c>
      <c r="D22" s="455">
        <v>0.28894964604804901</v>
      </c>
      <c r="E22" s="190">
        <v>2.6488939285651698</v>
      </c>
      <c r="F22" s="455">
        <v>0.71158045419314997</v>
      </c>
      <c r="G22" s="190">
        <v>0.94103542704408505</v>
      </c>
      <c r="H22" s="455">
        <v>0.28749284702656902</v>
      </c>
      <c r="I22" s="190">
        <v>2.5395638835029999</v>
      </c>
      <c r="J22" s="455">
        <v>0.69075829817907897</v>
      </c>
      <c r="K22" s="190">
        <v>0.95242276938153803</v>
      </c>
      <c r="L22" s="455">
        <v>0.30051138082498202</v>
      </c>
      <c r="M22" s="190">
        <v>2.6912686434424402</v>
      </c>
      <c r="N22" s="463">
        <v>0.74886083137034498</v>
      </c>
    </row>
    <row r="23" spans="1:14" ht="13" customHeight="1" x14ac:dyDescent="0.25">
      <c r="A23" s="26" t="s">
        <v>402</v>
      </c>
      <c r="B23" s="184">
        <v>2</v>
      </c>
      <c r="C23" s="190">
        <v>1.77390278357874</v>
      </c>
      <c r="D23" s="455">
        <v>0.58324523240974102</v>
      </c>
      <c r="E23" s="190">
        <v>2.6022174003232199</v>
      </c>
      <c r="F23" s="455">
        <v>0.52502636628659405</v>
      </c>
      <c r="G23" s="190">
        <v>1.5292419634147301</v>
      </c>
      <c r="H23" s="455">
        <v>0.52879491269995904</v>
      </c>
      <c r="I23" s="190">
        <v>2.7962987020114101</v>
      </c>
      <c r="J23" s="455">
        <v>0.55241569674183799</v>
      </c>
      <c r="K23" s="190">
        <v>1.4319948551163899</v>
      </c>
      <c r="L23" s="455">
        <v>0.51831870283063697</v>
      </c>
      <c r="M23" s="190">
        <v>2.7971650872384299</v>
      </c>
      <c r="N23" s="463">
        <v>0.566884892099911</v>
      </c>
    </row>
    <row r="24" spans="1:14" ht="13" customHeight="1" x14ac:dyDescent="0.25">
      <c r="A24" s="26" t="s">
        <v>403</v>
      </c>
      <c r="B24" s="184">
        <v>2</v>
      </c>
      <c r="C24" s="190">
        <v>1.34585223943766</v>
      </c>
      <c r="D24" s="455">
        <v>0.32278803285911201</v>
      </c>
      <c r="E24" s="190">
        <v>1.95096999244293</v>
      </c>
      <c r="F24" s="455">
        <v>0.42816897028352402</v>
      </c>
      <c r="G24" s="190">
        <v>1.34352658722302</v>
      </c>
      <c r="H24" s="455">
        <v>0.33587954329730002</v>
      </c>
      <c r="I24" s="190">
        <v>1.88827520798363</v>
      </c>
      <c r="J24" s="455">
        <v>0.429450026303137</v>
      </c>
      <c r="K24" s="190">
        <v>1.36850443694289</v>
      </c>
      <c r="L24" s="455">
        <v>0.35108773941412502</v>
      </c>
      <c r="M24" s="190">
        <v>1.8858793482457801</v>
      </c>
      <c r="N24" s="463">
        <v>0.43776050617462497</v>
      </c>
    </row>
    <row r="25" spans="1:14" ht="13" customHeight="1" x14ac:dyDescent="0.25">
      <c r="A25" s="26" t="s">
        <v>404</v>
      </c>
      <c r="B25" s="184">
        <v>2</v>
      </c>
      <c r="C25" s="190">
        <v>1.8372851008151501</v>
      </c>
      <c r="D25" s="455">
        <v>0.45576239176508498</v>
      </c>
      <c r="E25" s="190">
        <v>1.5106008974548299</v>
      </c>
      <c r="F25" s="455">
        <v>0.391413840188785</v>
      </c>
      <c r="G25" s="190">
        <v>1.8877765367094801</v>
      </c>
      <c r="H25" s="455">
        <v>0.47212428094883802</v>
      </c>
      <c r="I25" s="190">
        <v>1.5181557147651901</v>
      </c>
      <c r="J25" s="455">
        <v>0.40745907648733298</v>
      </c>
      <c r="K25" s="190">
        <v>1.84818755514078</v>
      </c>
      <c r="L25" s="455">
        <v>0.479119030797104</v>
      </c>
      <c r="M25" s="190">
        <v>1.5518856942725201</v>
      </c>
      <c r="N25" s="463">
        <v>0.43293156882057998</v>
      </c>
    </row>
    <row r="26" spans="1:14" ht="13" customHeight="1" x14ac:dyDescent="0.25">
      <c r="A26" s="26" t="s">
        <v>405</v>
      </c>
      <c r="B26" s="184">
        <v>2</v>
      </c>
      <c r="C26" s="190">
        <v>2.5402503982273399</v>
      </c>
      <c r="D26" s="455">
        <v>0.933915603522951</v>
      </c>
      <c r="E26" s="190">
        <v>1.5000185440134399</v>
      </c>
      <c r="F26" s="455">
        <v>0.39442847831796202</v>
      </c>
      <c r="G26" s="190">
        <v>2.3989698750566801</v>
      </c>
      <c r="H26" s="455">
        <v>0.87194714218027203</v>
      </c>
      <c r="I26" s="190">
        <v>1.50705296308533</v>
      </c>
      <c r="J26" s="455">
        <v>0.40016402241392401</v>
      </c>
      <c r="K26" s="190">
        <v>2.4901272170618798</v>
      </c>
      <c r="L26" s="455">
        <v>0.98209958465924696</v>
      </c>
      <c r="M26" s="190">
        <v>1.6090854195156701</v>
      </c>
      <c r="N26" s="463">
        <v>0.43332333964174102</v>
      </c>
    </row>
    <row r="27" spans="1:14" ht="13" customHeight="1" x14ac:dyDescent="0.25">
      <c r="A27" s="26" t="s">
        <v>406</v>
      </c>
      <c r="B27" s="184">
        <v>2</v>
      </c>
      <c r="C27" s="190">
        <v>1.47415349837634</v>
      </c>
      <c r="D27" s="455">
        <v>0.232773765455246</v>
      </c>
      <c r="E27" s="190">
        <v>1.3583854688255099</v>
      </c>
      <c r="F27" s="455">
        <v>0.22103494840934901</v>
      </c>
      <c r="G27" s="190">
        <v>1.46540186292598</v>
      </c>
      <c r="H27" s="455">
        <v>0.23565539926849399</v>
      </c>
      <c r="I27" s="190">
        <v>1.3787700603523001</v>
      </c>
      <c r="J27" s="455">
        <v>0.22514602797306901</v>
      </c>
      <c r="K27" s="190">
        <v>1.4660381609145099</v>
      </c>
      <c r="L27" s="455">
        <v>0.24138942892676299</v>
      </c>
      <c r="M27" s="190">
        <v>1.37374440840514</v>
      </c>
      <c r="N27" s="463">
        <v>0.22293423790856401</v>
      </c>
    </row>
    <row r="28" spans="1:14" ht="13" customHeight="1" x14ac:dyDescent="0.25">
      <c r="A28" s="26" t="s">
        <v>407</v>
      </c>
      <c r="B28" s="184">
        <v>2</v>
      </c>
      <c r="C28" s="190">
        <v>1.0373772452311101</v>
      </c>
      <c r="D28" s="455">
        <v>0.20961774985079601</v>
      </c>
      <c r="E28" s="190">
        <v>1.96495107490351</v>
      </c>
      <c r="F28" s="455">
        <v>0.37781151601475399</v>
      </c>
      <c r="G28" s="190">
        <v>1.0707558956352601</v>
      </c>
      <c r="H28" s="455">
        <v>0.22013330881041501</v>
      </c>
      <c r="I28" s="190">
        <v>1.9720147179590399</v>
      </c>
      <c r="J28" s="455">
        <v>0.37253038137018002</v>
      </c>
      <c r="K28" s="190">
        <v>1.11060438375135</v>
      </c>
      <c r="L28" s="455">
        <v>0.22217901493679601</v>
      </c>
      <c r="M28" s="190">
        <v>1.8965405727301901</v>
      </c>
      <c r="N28" s="463">
        <v>0.37250713946977898</v>
      </c>
    </row>
    <row r="29" spans="1:14" ht="13" customHeight="1" x14ac:dyDescent="0.25">
      <c r="A29" s="26" t="s">
        <v>408</v>
      </c>
      <c r="B29" s="184">
        <v>2</v>
      </c>
      <c r="C29" s="190">
        <v>1.35824448427065</v>
      </c>
      <c r="D29" s="455">
        <v>0.26734579847091999</v>
      </c>
      <c r="E29" s="190">
        <v>1.5949146387644</v>
      </c>
      <c r="F29" s="455">
        <v>0.29227031159891098</v>
      </c>
      <c r="G29" s="190">
        <v>1.3903624845267799</v>
      </c>
      <c r="H29" s="455">
        <v>0.27189843927968399</v>
      </c>
      <c r="I29" s="190">
        <v>1.5308352901932101</v>
      </c>
      <c r="J29" s="455">
        <v>0.27885668217736698</v>
      </c>
      <c r="K29" s="190">
        <v>1.3122187474658</v>
      </c>
      <c r="L29" s="455">
        <v>0.26362534936015802</v>
      </c>
      <c r="M29" s="190">
        <v>1.5259631673</v>
      </c>
      <c r="N29" s="463">
        <v>0.28446262652818599</v>
      </c>
    </row>
    <row r="30" spans="1:14" ht="13" customHeight="1" x14ac:dyDescent="0.25">
      <c r="A30" s="26" t="s">
        <v>409</v>
      </c>
      <c r="B30" s="184">
        <v>2</v>
      </c>
      <c r="C30" s="190">
        <v>1.2085143709537001</v>
      </c>
      <c r="D30" s="455">
        <v>0.191017593908759</v>
      </c>
      <c r="E30" s="190">
        <v>1.7215337343805099</v>
      </c>
      <c r="F30" s="455">
        <v>0.236422091423866</v>
      </c>
      <c r="G30" s="190">
        <v>1.2805678534584299</v>
      </c>
      <c r="H30" s="455">
        <v>0.21666489322794499</v>
      </c>
      <c r="I30" s="190">
        <v>1.7241885969022701</v>
      </c>
      <c r="J30" s="455">
        <v>0.250427517662767</v>
      </c>
      <c r="K30" s="190">
        <v>1.2746993115335801</v>
      </c>
      <c r="L30" s="455">
        <v>0.22258481433744501</v>
      </c>
      <c r="M30" s="190">
        <v>1.7359171485245299</v>
      </c>
      <c r="N30" s="463">
        <v>0.25547690682667401</v>
      </c>
    </row>
    <row r="31" spans="1:14" ht="13" customHeight="1" x14ac:dyDescent="0.25">
      <c r="A31" s="26" t="s">
        <v>410</v>
      </c>
      <c r="B31" s="184">
        <v>2</v>
      </c>
      <c r="C31" s="190">
        <v>1.2840198458559</v>
      </c>
      <c r="D31" s="455">
        <v>0.241129968895167</v>
      </c>
      <c r="E31" s="190">
        <v>1.93747936420761</v>
      </c>
      <c r="F31" s="455">
        <v>0.39555016878378202</v>
      </c>
      <c r="G31" s="190">
        <v>1.2847236088932901</v>
      </c>
      <c r="H31" s="455">
        <v>0.24046820546953601</v>
      </c>
      <c r="I31" s="190">
        <v>1.9031890956803399</v>
      </c>
      <c r="J31" s="455">
        <v>0.38977070214743598</v>
      </c>
      <c r="K31" s="190">
        <v>1.27698133572406</v>
      </c>
      <c r="L31" s="455">
        <v>0.24309053821933499</v>
      </c>
      <c r="M31" s="190">
        <v>1.94097892180798</v>
      </c>
      <c r="N31" s="463">
        <v>0.40510469300811702</v>
      </c>
    </row>
    <row r="32" spans="1:14" ht="13" customHeight="1" x14ac:dyDescent="0.25">
      <c r="A32" s="26" t="s">
        <v>411</v>
      </c>
      <c r="B32" s="184">
        <v>2</v>
      </c>
      <c r="C32" s="190">
        <v>1.75158486686561</v>
      </c>
      <c r="D32" s="455">
        <v>0.38942376040059701</v>
      </c>
      <c r="E32" s="190">
        <v>1.7501931942512501</v>
      </c>
      <c r="F32" s="455">
        <v>0.30892901879338502</v>
      </c>
      <c r="G32" s="190">
        <v>1.8406904322150499</v>
      </c>
      <c r="H32" s="455">
        <v>0.40096561530951202</v>
      </c>
      <c r="I32" s="190">
        <v>1.79913316257968</v>
      </c>
      <c r="J32" s="455">
        <v>0.31794116921117399</v>
      </c>
      <c r="K32" s="190">
        <v>1.8784444753687</v>
      </c>
      <c r="L32" s="455">
        <v>0.41587308828769398</v>
      </c>
      <c r="M32" s="190">
        <v>1.7966330531821399</v>
      </c>
      <c r="N32" s="463">
        <v>0.32025504454297599</v>
      </c>
    </row>
    <row r="33" spans="1:14" ht="13" customHeight="1" x14ac:dyDescent="0.25">
      <c r="A33" s="26" t="s">
        <v>412</v>
      </c>
      <c r="B33" s="184">
        <v>2</v>
      </c>
      <c r="C33" s="190">
        <v>1.4906496757882399</v>
      </c>
      <c r="D33" s="455">
        <v>0.48133101499232001</v>
      </c>
      <c r="E33" s="190">
        <v>1.9669895946762299</v>
      </c>
      <c r="F33" s="455">
        <v>0.63512272440366502</v>
      </c>
      <c r="G33" s="190">
        <v>1.4832812471797601</v>
      </c>
      <c r="H33" s="455">
        <v>0.51129894170317502</v>
      </c>
      <c r="I33" s="190">
        <v>1.9611774259046899</v>
      </c>
      <c r="J33" s="455">
        <v>0.65642846224509499</v>
      </c>
      <c r="K33" s="190">
        <v>1.38203704729397</v>
      </c>
      <c r="L33" s="455">
        <v>0.52434639822565199</v>
      </c>
      <c r="M33" s="190">
        <v>2.1109281949258198</v>
      </c>
      <c r="N33" s="463">
        <v>0.75274265308389599</v>
      </c>
    </row>
    <row r="34" spans="1:14" ht="13" customHeight="1" x14ac:dyDescent="0.25">
      <c r="A34" s="26" t="s">
        <v>413</v>
      </c>
      <c r="B34" s="184">
        <v>2</v>
      </c>
      <c r="C34" s="190">
        <v>2.7538121141633201</v>
      </c>
      <c r="D34" s="455">
        <v>0.90788117612335995</v>
      </c>
      <c r="E34" s="190">
        <v>1.2109193693703599</v>
      </c>
      <c r="F34" s="455">
        <v>0.26899239086863502</v>
      </c>
      <c r="G34" s="190">
        <v>2.87362336943719</v>
      </c>
      <c r="H34" s="455">
        <v>0.93012824632093405</v>
      </c>
      <c r="I34" s="190">
        <v>1.26548481077818</v>
      </c>
      <c r="J34" s="455">
        <v>0.28698064490512298</v>
      </c>
      <c r="K34" s="190">
        <v>2.9681373586670001</v>
      </c>
      <c r="L34" s="455">
        <v>0.992628974707359</v>
      </c>
      <c r="M34" s="190">
        <v>1.2831997313652099</v>
      </c>
      <c r="N34" s="463">
        <v>0.30381554326830501</v>
      </c>
    </row>
    <row r="35" spans="1:14" ht="13" customHeight="1" x14ac:dyDescent="0.25">
      <c r="A35" s="26" t="s">
        <v>414</v>
      </c>
      <c r="B35" s="184">
        <v>2</v>
      </c>
      <c r="C35" s="190">
        <v>1.62755521709649</v>
      </c>
      <c r="D35" s="455">
        <v>0.37876952720908602</v>
      </c>
      <c r="E35" s="190">
        <v>1.9763668880182199</v>
      </c>
      <c r="F35" s="455">
        <v>0.31911878429813201</v>
      </c>
      <c r="G35" s="190">
        <v>1.69715088233596</v>
      </c>
      <c r="H35" s="455">
        <v>0.39193100563462202</v>
      </c>
      <c r="I35" s="190">
        <v>1.9799896463120801</v>
      </c>
      <c r="J35" s="455">
        <v>0.326788273670785</v>
      </c>
      <c r="K35" s="190">
        <v>1.7387084927714</v>
      </c>
      <c r="L35" s="455">
        <v>0.397262858296416</v>
      </c>
      <c r="M35" s="190">
        <v>2.0442953934121602</v>
      </c>
      <c r="N35" s="463">
        <v>0.34708982164719099</v>
      </c>
    </row>
    <row r="36" spans="1:14" ht="13" customHeight="1" x14ac:dyDescent="0.25">
      <c r="A36" s="26" t="s">
        <v>415</v>
      </c>
      <c r="B36" s="184">
        <v>2</v>
      </c>
      <c r="C36" s="190">
        <v>1.5055727240572101</v>
      </c>
      <c r="D36" s="455">
        <v>0.26998422189273102</v>
      </c>
      <c r="E36" s="190">
        <v>1.5083820325786701</v>
      </c>
      <c r="F36" s="455">
        <v>0.24301509818747299</v>
      </c>
      <c r="G36" s="190">
        <v>1.5252294872087699</v>
      </c>
      <c r="H36" s="455">
        <v>0.28036395305774198</v>
      </c>
      <c r="I36" s="190">
        <v>1.54118988624055</v>
      </c>
      <c r="J36" s="455">
        <v>0.247243019012585</v>
      </c>
      <c r="K36" s="190">
        <v>1.5649761985245001</v>
      </c>
      <c r="L36" s="455">
        <v>0.29339410168723401</v>
      </c>
      <c r="M36" s="190">
        <v>1.5318157380472299</v>
      </c>
      <c r="N36" s="463">
        <v>0.25191668739026202</v>
      </c>
    </row>
    <row r="37" spans="1:14" ht="13" customHeight="1" x14ac:dyDescent="0.25">
      <c r="A37" s="26" t="s">
        <v>416</v>
      </c>
      <c r="B37" s="184">
        <v>2</v>
      </c>
      <c r="C37" s="190">
        <v>2.0741131487977</v>
      </c>
      <c r="D37" s="455">
        <v>0.37066370981746399</v>
      </c>
      <c r="E37" s="190">
        <v>3.0095329755758899</v>
      </c>
      <c r="F37" s="455">
        <v>0.53938867554144099</v>
      </c>
      <c r="G37" s="190">
        <v>2.0960681455151402</v>
      </c>
      <c r="H37" s="455">
        <v>0.377784556490395</v>
      </c>
      <c r="I37" s="190">
        <v>3.0685600030542299</v>
      </c>
      <c r="J37" s="455">
        <v>0.56092693756805601</v>
      </c>
      <c r="K37" s="190">
        <v>2.0582204441036902</v>
      </c>
      <c r="L37" s="455">
        <v>0.37889542388144498</v>
      </c>
      <c r="M37" s="190">
        <v>3.1073164528486399</v>
      </c>
      <c r="N37" s="463">
        <v>0.58159226157145005</v>
      </c>
    </row>
    <row r="38" spans="1:14" ht="13" customHeight="1" x14ac:dyDescent="0.25">
      <c r="A38" s="26" t="s">
        <v>417</v>
      </c>
      <c r="B38" s="184">
        <v>2</v>
      </c>
      <c r="C38" s="190">
        <v>2.1254925157154698</v>
      </c>
      <c r="D38" s="455">
        <v>0.46383770789354201</v>
      </c>
      <c r="E38" s="190">
        <v>2.3928525234086999</v>
      </c>
      <c r="F38" s="455">
        <v>0.47473325347365197</v>
      </c>
      <c r="G38" s="190">
        <v>2.1350680952912802</v>
      </c>
      <c r="H38" s="455">
        <v>0.47913005677263298</v>
      </c>
      <c r="I38" s="190">
        <v>2.3524530045038099</v>
      </c>
      <c r="J38" s="455">
        <v>0.46662256880187403</v>
      </c>
      <c r="K38" s="190">
        <v>2.1278302256314001</v>
      </c>
      <c r="L38" s="455">
        <v>0.48020980432011401</v>
      </c>
      <c r="M38" s="190">
        <v>2.50734600925774</v>
      </c>
      <c r="N38" s="463">
        <v>0.48698333339225502</v>
      </c>
    </row>
    <row r="39" spans="1:14" ht="13" customHeight="1" x14ac:dyDescent="0.25">
      <c r="A39" s="26" t="s">
        <v>418</v>
      </c>
      <c r="B39" s="184">
        <v>2</v>
      </c>
      <c r="C39" s="190">
        <v>2.37464363629143</v>
      </c>
      <c r="D39" s="455">
        <v>1.0447558812359601</v>
      </c>
      <c r="E39" s="190">
        <v>1.84070887353268</v>
      </c>
      <c r="F39" s="455">
        <v>0.43191558012562098</v>
      </c>
      <c r="G39" s="190">
        <v>2.4417092917090399</v>
      </c>
      <c r="H39" s="455">
        <v>1.0938621525786001</v>
      </c>
      <c r="I39" s="190">
        <v>1.9246087195341199</v>
      </c>
      <c r="J39" s="455">
        <v>0.45681595681352399</v>
      </c>
      <c r="K39" s="190">
        <v>2.33244781122893</v>
      </c>
      <c r="L39" s="455">
        <v>1.0660943937385601</v>
      </c>
      <c r="M39" s="190">
        <v>1.9178053995431401</v>
      </c>
      <c r="N39" s="463">
        <v>0.44731550349247901</v>
      </c>
    </row>
    <row r="40" spans="1:14" ht="13" customHeight="1" x14ac:dyDescent="0.25">
      <c r="A40" s="26" t="s">
        <v>419</v>
      </c>
      <c r="B40" s="184">
        <v>2</v>
      </c>
      <c r="C40" s="190">
        <v>1.6803190764187499</v>
      </c>
      <c r="D40" s="455">
        <v>0.35968209072968099</v>
      </c>
      <c r="E40" s="190">
        <v>1.0603018863847899</v>
      </c>
      <c r="F40" s="455">
        <v>0.23114300017518599</v>
      </c>
      <c r="G40" s="190">
        <v>1.47873313030854</v>
      </c>
      <c r="H40" s="455">
        <v>0.32573091099819501</v>
      </c>
      <c r="I40" s="190">
        <v>1.1058841317263699</v>
      </c>
      <c r="J40" s="455">
        <v>0.26786243489254502</v>
      </c>
      <c r="K40" s="190">
        <v>1.4765622170430801</v>
      </c>
      <c r="L40" s="455">
        <v>0.32940192096726501</v>
      </c>
      <c r="M40" s="190">
        <v>1.1302941715950601</v>
      </c>
      <c r="N40" s="463">
        <v>0.27559613625767299</v>
      </c>
    </row>
    <row r="41" spans="1:14" ht="13" customHeight="1" x14ac:dyDescent="0.25">
      <c r="A41" s="26" t="s">
        <v>420</v>
      </c>
      <c r="B41" s="184">
        <v>2</v>
      </c>
      <c r="C41" s="190">
        <v>1.32188479695983</v>
      </c>
      <c r="D41" s="455">
        <v>0.30857872563927002</v>
      </c>
      <c r="E41" s="190">
        <v>1.4743246112030599</v>
      </c>
      <c r="F41" s="455">
        <v>0.31741577111365799</v>
      </c>
      <c r="G41" s="190">
        <v>1.24746560327222</v>
      </c>
      <c r="H41" s="455">
        <v>0.28603879189112902</v>
      </c>
      <c r="I41" s="190">
        <v>1.4892024395398</v>
      </c>
      <c r="J41" s="455">
        <v>0.32647303743654998</v>
      </c>
      <c r="K41" s="190">
        <v>1.26553124465783</v>
      </c>
      <c r="L41" s="455">
        <v>0.28969674693882802</v>
      </c>
      <c r="M41" s="190">
        <v>1.4682457108868301</v>
      </c>
      <c r="N41" s="463">
        <v>0.32840590346787102</v>
      </c>
    </row>
    <row r="42" spans="1:14" ht="13" customHeight="1" x14ac:dyDescent="0.25">
      <c r="A42" s="26" t="s">
        <v>421</v>
      </c>
      <c r="B42" s="184">
        <v>2</v>
      </c>
      <c r="C42" s="190">
        <v>2.2400017242811598</v>
      </c>
      <c r="D42" s="455">
        <v>0.45662088267835999</v>
      </c>
      <c r="E42" s="190">
        <v>1.2134333985018699</v>
      </c>
      <c r="F42" s="455">
        <v>0.27418454268571102</v>
      </c>
      <c r="G42" s="190">
        <v>2.3264691131963202</v>
      </c>
      <c r="H42" s="455">
        <v>0.48097178109473099</v>
      </c>
      <c r="I42" s="190">
        <v>1.28140570368299</v>
      </c>
      <c r="J42" s="455">
        <v>0.29310348778747197</v>
      </c>
      <c r="K42" s="190">
        <v>2.5241893171880201</v>
      </c>
      <c r="L42" s="455">
        <v>0.55759510692655101</v>
      </c>
      <c r="M42" s="190">
        <v>1.3229662557258799</v>
      </c>
      <c r="N42" s="463">
        <v>0.30191337036089799</v>
      </c>
    </row>
    <row r="43" spans="1:14" ht="13" customHeight="1" x14ac:dyDescent="0.25">
      <c r="A43" s="26" t="s">
        <v>422</v>
      </c>
      <c r="B43" s="184">
        <v>2</v>
      </c>
      <c r="C43" s="190">
        <v>2.1719050935830002</v>
      </c>
      <c r="D43" s="455">
        <v>1.14213097207156</v>
      </c>
      <c r="E43" s="190">
        <v>4.69808513042332</v>
      </c>
      <c r="F43" s="455">
        <v>1.8890726539865299</v>
      </c>
      <c r="G43" s="190">
        <v>2.0588545751271501</v>
      </c>
      <c r="H43" s="455">
        <v>1.1031796095587201</v>
      </c>
      <c r="I43" s="190">
        <v>4.2576089947804601</v>
      </c>
      <c r="J43" s="455">
        <v>1.6979764136712301</v>
      </c>
      <c r="K43" s="190">
        <v>2.0999553880756698</v>
      </c>
      <c r="L43" s="455">
        <v>1.14881556489565</v>
      </c>
      <c r="M43" s="190">
        <v>4.1317235308979896</v>
      </c>
      <c r="N43" s="463">
        <v>1.7069357949208099</v>
      </c>
    </row>
    <row r="44" spans="1:14" ht="13" customHeight="1" x14ac:dyDescent="0.25">
      <c r="A44" s="26" t="s">
        <v>423</v>
      </c>
      <c r="B44" s="184">
        <v>2</v>
      </c>
      <c r="C44" s="190">
        <v>1.35041751590363</v>
      </c>
      <c r="D44" s="455">
        <v>0.37929375347011801</v>
      </c>
      <c r="E44" s="190">
        <v>1.3038451333086201</v>
      </c>
      <c r="F44" s="455">
        <v>0.23641663617643599</v>
      </c>
      <c r="G44" s="190">
        <v>1.33779690483471</v>
      </c>
      <c r="H44" s="455">
        <v>0.37515641190328702</v>
      </c>
      <c r="I44" s="190">
        <v>1.33133702961641</v>
      </c>
      <c r="J44" s="455">
        <v>0.250140233219661</v>
      </c>
      <c r="K44" s="190">
        <v>1.3402771817258801</v>
      </c>
      <c r="L44" s="455">
        <v>0.374440445550207</v>
      </c>
      <c r="M44" s="190">
        <v>1.2951113793651701</v>
      </c>
      <c r="N44" s="463">
        <v>0.223303634209158</v>
      </c>
    </row>
    <row r="45" spans="1:14" ht="13" customHeight="1" x14ac:dyDescent="0.25">
      <c r="A45" s="26" t="s">
        <v>424</v>
      </c>
      <c r="B45" s="184">
        <v>2</v>
      </c>
      <c r="C45" s="190">
        <v>2.3099256935482799</v>
      </c>
      <c r="D45" s="455">
        <v>0.41020538458177902</v>
      </c>
      <c r="E45" s="190">
        <v>1.37376338215104</v>
      </c>
      <c r="F45" s="455">
        <v>0.25400483259906698</v>
      </c>
      <c r="G45" s="190">
        <v>2.4715538267887101</v>
      </c>
      <c r="H45" s="455">
        <v>0.43905831268955098</v>
      </c>
      <c r="I45" s="190">
        <v>1.3712790806919599</v>
      </c>
      <c r="J45" s="455">
        <v>0.25542417271027601</v>
      </c>
      <c r="K45" s="190">
        <v>2.3622023667378498</v>
      </c>
      <c r="L45" s="455">
        <v>0.42470278197489603</v>
      </c>
      <c r="M45" s="190">
        <v>1.3704889750064799</v>
      </c>
      <c r="N45" s="463">
        <v>0.246540386935405</v>
      </c>
    </row>
    <row r="46" spans="1:14" ht="13" customHeight="1" x14ac:dyDescent="0.25">
      <c r="A46" s="26" t="s">
        <v>425</v>
      </c>
      <c r="B46" s="184">
        <v>2</v>
      </c>
      <c r="C46" s="190">
        <v>2.0071341427227001</v>
      </c>
      <c r="D46" s="455">
        <v>0.52522775069560801</v>
      </c>
      <c r="E46" s="190">
        <v>1.1102119463890701</v>
      </c>
      <c r="F46" s="455">
        <v>0.28837804287963897</v>
      </c>
      <c r="G46" s="190">
        <v>2.1680097699591601</v>
      </c>
      <c r="H46" s="455">
        <v>0.62592414572133703</v>
      </c>
      <c r="I46" s="190">
        <v>1.0899912090652399</v>
      </c>
      <c r="J46" s="455">
        <v>0.31907967438429902</v>
      </c>
      <c r="K46" s="190">
        <v>2.2309553310118901</v>
      </c>
      <c r="L46" s="455">
        <v>0.65757000274145205</v>
      </c>
      <c r="M46" s="190">
        <v>1.0744403180496001</v>
      </c>
      <c r="N46" s="463">
        <v>0.31624282399737702</v>
      </c>
    </row>
    <row r="47" spans="1:14" ht="13" customHeight="1" x14ac:dyDescent="0.25">
      <c r="A47" s="26" t="s">
        <v>426</v>
      </c>
      <c r="B47" s="184">
        <v>2</v>
      </c>
      <c r="C47" s="190">
        <v>1.34997464809877</v>
      </c>
      <c r="D47" s="455">
        <v>0.32124142022360802</v>
      </c>
      <c r="E47" s="190">
        <v>1.3378854285589199</v>
      </c>
      <c r="F47" s="455">
        <v>0.30158876642719801</v>
      </c>
      <c r="G47" s="190">
        <v>1.3000319081062099</v>
      </c>
      <c r="H47" s="455">
        <v>0.31175204420467101</v>
      </c>
      <c r="I47" s="190">
        <v>1.4034578019623101</v>
      </c>
      <c r="J47" s="455">
        <v>0.32410181583811998</v>
      </c>
      <c r="K47" s="190">
        <v>1.3170195542936101</v>
      </c>
      <c r="L47" s="455">
        <v>0.31119813016909198</v>
      </c>
      <c r="M47" s="190">
        <v>1.4136965166025</v>
      </c>
      <c r="N47" s="463">
        <v>0.322470011799874</v>
      </c>
    </row>
    <row r="48" spans="1:14" ht="13" customHeight="1" x14ac:dyDescent="0.25">
      <c r="A48" s="26" t="s">
        <v>427</v>
      </c>
      <c r="B48" s="184">
        <v>2</v>
      </c>
      <c r="C48" s="190">
        <v>0.97864958763104004</v>
      </c>
      <c r="D48" s="455">
        <v>0.456213189340612</v>
      </c>
      <c r="E48" s="190">
        <v>2.4225367139148899</v>
      </c>
      <c r="F48" s="455">
        <v>0.60154939714805999</v>
      </c>
      <c r="G48" s="190">
        <v>1.1888191280445499</v>
      </c>
      <c r="H48" s="455">
        <v>0.61734903518881701</v>
      </c>
      <c r="I48" s="190">
        <v>2.42120372579156</v>
      </c>
      <c r="J48" s="455">
        <v>0.58970020193373196</v>
      </c>
      <c r="K48" s="190">
        <v>1.1595435190854899</v>
      </c>
      <c r="L48" s="455">
        <v>0.60040180563457302</v>
      </c>
      <c r="M48" s="190">
        <v>2.4633289493246702</v>
      </c>
      <c r="N48" s="463">
        <v>0.58336516324927501</v>
      </c>
    </row>
    <row r="49" spans="1:14" ht="13" customHeight="1" x14ac:dyDescent="0.25">
      <c r="A49" s="26" t="s">
        <v>428</v>
      </c>
      <c r="B49" s="184">
        <v>2</v>
      </c>
      <c r="C49" s="190">
        <v>0.89720091913404199</v>
      </c>
      <c r="D49" s="455">
        <v>0.25593424842448897</v>
      </c>
      <c r="E49" s="190">
        <v>1.4892177483239</v>
      </c>
      <c r="F49" s="455">
        <v>0.35739294965589702</v>
      </c>
      <c r="G49" s="190">
        <v>0.90600072294119804</v>
      </c>
      <c r="H49" s="455">
        <v>0.26220846824123001</v>
      </c>
      <c r="I49" s="190">
        <v>1.5554041749196399</v>
      </c>
      <c r="J49" s="455">
        <v>0.373974514001571</v>
      </c>
      <c r="K49" s="190">
        <v>0.954962662908594</v>
      </c>
      <c r="L49" s="455">
        <v>0.29186210507712801</v>
      </c>
      <c r="M49" s="190">
        <v>1.4607326875916</v>
      </c>
      <c r="N49" s="463">
        <v>0.34348521963924</v>
      </c>
    </row>
    <row r="50" spans="1:14" ht="13" customHeight="1" x14ac:dyDescent="0.25">
      <c r="A50" s="26" t="s">
        <v>429</v>
      </c>
      <c r="B50" s="184">
        <v>2</v>
      </c>
      <c r="C50" s="190">
        <v>1.33944495568124</v>
      </c>
      <c r="D50" s="455">
        <v>0.261857333169081</v>
      </c>
      <c r="E50" s="190">
        <v>1.1514702219283699</v>
      </c>
      <c r="F50" s="455">
        <v>0.19264756910132899</v>
      </c>
      <c r="G50" s="190">
        <v>1.29837361197785</v>
      </c>
      <c r="H50" s="455">
        <v>0.248972796775429</v>
      </c>
      <c r="I50" s="190">
        <v>1.13896830167897</v>
      </c>
      <c r="J50" s="455">
        <v>0.19049916351943399</v>
      </c>
      <c r="K50" s="190">
        <v>1.2932719314048899</v>
      </c>
      <c r="L50" s="455">
        <v>0.251024863251264</v>
      </c>
      <c r="M50" s="190">
        <v>1.14164381012486</v>
      </c>
      <c r="N50" s="463">
        <v>0.19136903461228799</v>
      </c>
    </row>
    <row r="51" spans="1:14" ht="13" customHeight="1" x14ac:dyDescent="0.25">
      <c r="A51" s="26" t="s">
        <v>430</v>
      </c>
      <c r="B51" s="184">
        <v>2</v>
      </c>
      <c r="C51" s="190">
        <v>1.2262273336267899</v>
      </c>
      <c r="D51" s="455">
        <v>0.27778034206206798</v>
      </c>
      <c r="E51" s="190">
        <v>2.4523168894631699</v>
      </c>
      <c r="F51" s="455">
        <v>0.41266383773522203</v>
      </c>
      <c r="G51" s="190">
        <v>1.2317823778714101</v>
      </c>
      <c r="H51" s="455">
        <v>0.27929371380143297</v>
      </c>
      <c r="I51" s="190">
        <v>2.4443787349724402</v>
      </c>
      <c r="J51" s="455">
        <v>0.41295196124236</v>
      </c>
      <c r="K51" s="190">
        <v>1.2621001621905901</v>
      </c>
      <c r="L51" s="455">
        <v>0.291212321248771</v>
      </c>
      <c r="M51" s="190">
        <v>2.4163238156469902</v>
      </c>
      <c r="N51" s="463">
        <v>0.418773443272137</v>
      </c>
    </row>
    <row r="52" spans="1:14" ht="13" customHeight="1" x14ac:dyDescent="0.25">
      <c r="A52" s="26" t="s">
        <v>431</v>
      </c>
      <c r="B52" s="184">
        <v>2</v>
      </c>
      <c r="C52" s="190">
        <v>1.7150099010185</v>
      </c>
      <c r="D52" s="455">
        <v>0.398362272354289</v>
      </c>
      <c r="E52" s="190">
        <v>1.19501704997717</v>
      </c>
      <c r="F52" s="455">
        <v>0.27278045918093002</v>
      </c>
      <c r="G52" s="190">
        <v>1.7381858320290899</v>
      </c>
      <c r="H52" s="455">
        <v>0.38967728495495901</v>
      </c>
      <c r="I52" s="190">
        <v>1.18955540645894</v>
      </c>
      <c r="J52" s="455">
        <v>0.27656256020032</v>
      </c>
      <c r="K52" s="190">
        <v>1.75368544299945</v>
      </c>
      <c r="L52" s="455">
        <v>0.371223635534004</v>
      </c>
      <c r="M52" s="190">
        <v>1.1412695155931101</v>
      </c>
      <c r="N52" s="463">
        <v>0.27614891223557197</v>
      </c>
    </row>
    <row r="53" spans="1:14" ht="13" customHeight="1" x14ac:dyDescent="0.25">
      <c r="A53" s="26" t="s">
        <v>432</v>
      </c>
      <c r="B53" s="184">
        <v>2</v>
      </c>
      <c r="C53" s="190">
        <v>1.6874445598650301</v>
      </c>
      <c r="D53" s="455">
        <v>0.31762158985128303</v>
      </c>
      <c r="E53" s="190">
        <v>2.0795280805413698</v>
      </c>
      <c r="F53" s="455">
        <v>0.43824181096951398</v>
      </c>
      <c r="G53" s="190">
        <v>1.7407588975038</v>
      </c>
      <c r="H53" s="455">
        <v>0.33145963236182102</v>
      </c>
      <c r="I53" s="190">
        <v>2.17603490403831</v>
      </c>
      <c r="J53" s="455">
        <v>0.47798847438691699</v>
      </c>
      <c r="K53" s="190">
        <v>1.7505163126448799</v>
      </c>
      <c r="L53" s="455">
        <v>0.32875166882773299</v>
      </c>
      <c r="M53" s="190">
        <v>2.1659384771970802</v>
      </c>
      <c r="N53" s="463">
        <v>0.47369242852603</v>
      </c>
    </row>
    <row r="54" spans="1:14" ht="13" customHeight="1" x14ac:dyDescent="0.25">
      <c r="A54" s="26" t="s">
        <v>433</v>
      </c>
      <c r="B54" s="184">
        <v>2</v>
      </c>
      <c r="C54" s="190">
        <v>1.6904015813973301</v>
      </c>
      <c r="D54" s="455">
        <v>0.36120038058836301</v>
      </c>
      <c r="E54" s="190">
        <v>1.6425015440372599</v>
      </c>
      <c r="F54" s="455">
        <v>0.41705938507985002</v>
      </c>
      <c r="G54" s="190">
        <v>1.6224081367654499</v>
      </c>
      <c r="H54" s="455">
        <v>0.37994510809802301</v>
      </c>
      <c r="I54" s="190">
        <v>1.69144776726153</v>
      </c>
      <c r="J54" s="455">
        <v>0.444492651671894</v>
      </c>
      <c r="K54" s="190">
        <v>1.6790470216684199</v>
      </c>
      <c r="L54" s="455">
        <v>0.39742453302577402</v>
      </c>
      <c r="M54" s="190">
        <v>1.68309238656028</v>
      </c>
      <c r="N54" s="463">
        <v>0.44854416856527202</v>
      </c>
    </row>
    <row r="55" spans="1:14" ht="13" customHeight="1" x14ac:dyDescent="0.25">
      <c r="A55" s="26" t="s">
        <v>434</v>
      </c>
      <c r="B55" s="184">
        <v>2</v>
      </c>
      <c r="C55" s="190">
        <v>1.84569376544453</v>
      </c>
      <c r="D55" s="455">
        <v>0.48735287796084398</v>
      </c>
      <c r="E55" s="190">
        <v>1.6286301805956001</v>
      </c>
      <c r="F55" s="455">
        <v>0.32440938258469498</v>
      </c>
      <c r="G55" s="190">
        <v>1.89324184216011</v>
      </c>
      <c r="H55" s="455">
        <v>0.50555083597731298</v>
      </c>
      <c r="I55" s="190">
        <v>1.6007768043275701</v>
      </c>
      <c r="J55" s="455">
        <v>0.32043906311438702</v>
      </c>
      <c r="K55" s="190">
        <v>2.1067564885902801</v>
      </c>
      <c r="L55" s="455">
        <v>0.57859962673750698</v>
      </c>
      <c r="M55" s="190">
        <v>1.5424707064237499</v>
      </c>
      <c r="N55" s="463">
        <v>0.32879801580926399</v>
      </c>
    </row>
    <row r="56" spans="1:14" ht="13" customHeight="1" x14ac:dyDescent="0.25">
      <c r="A56" s="26" t="s">
        <v>435</v>
      </c>
      <c r="B56" s="184">
        <v>2</v>
      </c>
      <c r="C56" s="190">
        <v>1.51679558448087</v>
      </c>
      <c r="D56" s="455">
        <v>0.21926195517868999</v>
      </c>
      <c r="E56" s="190">
        <v>1.6712449796107001</v>
      </c>
      <c r="F56" s="455">
        <v>0.199995990534969</v>
      </c>
      <c r="G56" s="190">
        <v>1.5732293557125501</v>
      </c>
      <c r="H56" s="455">
        <v>0.24366471534706</v>
      </c>
      <c r="I56" s="190">
        <v>1.6994361988156701</v>
      </c>
      <c r="J56" s="455">
        <v>0.209032091850366</v>
      </c>
      <c r="K56" s="190">
        <v>1.5294774278310199</v>
      </c>
      <c r="L56" s="455">
        <v>0.239445925124601</v>
      </c>
      <c r="M56" s="190">
        <v>1.7022402955220901</v>
      </c>
      <c r="N56" s="463">
        <v>0.21543181314655199</v>
      </c>
    </row>
    <row r="57" spans="1:14" ht="13" customHeight="1" x14ac:dyDescent="0.25">
      <c r="A57" s="26" t="s">
        <v>436</v>
      </c>
      <c r="B57" s="184">
        <v>2</v>
      </c>
      <c r="C57" s="190">
        <v>1.1226641881573001</v>
      </c>
      <c r="D57" s="455">
        <v>0.247329039553742</v>
      </c>
      <c r="E57" s="190">
        <v>2.2672102701707901</v>
      </c>
      <c r="F57" s="455">
        <v>0.411994513818222</v>
      </c>
      <c r="G57" s="190">
        <v>1.14889485907233</v>
      </c>
      <c r="H57" s="455">
        <v>0.252316253504618</v>
      </c>
      <c r="I57" s="190">
        <v>2.2460614575482998</v>
      </c>
      <c r="J57" s="455">
        <v>0.41325917736982898</v>
      </c>
      <c r="K57" s="190">
        <v>1.19414702819853</v>
      </c>
      <c r="L57" s="455">
        <v>0.25639424364262298</v>
      </c>
      <c r="M57" s="190">
        <v>2.4214557293625898</v>
      </c>
      <c r="N57" s="463">
        <v>0.45469830352532697</v>
      </c>
    </row>
    <row r="58" spans="1:14" ht="13" customHeight="1" x14ac:dyDescent="0.25">
      <c r="A58" s="26" t="s">
        <v>437</v>
      </c>
      <c r="B58" s="184">
        <v>2</v>
      </c>
      <c r="C58" s="190">
        <v>1.70421788293485</v>
      </c>
      <c r="D58" s="455">
        <v>0.43777933948266301</v>
      </c>
      <c r="E58" s="190">
        <v>2.0430434972870102</v>
      </c>
      <c r="F58" s="455">
        <v>0.30823768694460602</v>
      </c>
      <c r="G58" s="190">
        <v>1.8115533840308</v>
      </c>
      <c r="H58" s="455">
        <v>0.46308167900816599</v>
      </c>
      <c r="I58" s="190">
        <v>1.9963417107505901</v>
      </c>
      <c r="J58" s="455">
        <v>0.30516386959029901</v>
      </c>
      <c r="K58" s="190">
        <v>1.8797199895149499</v>
      </c>
      <c r="L58" s="455">
        <v>0.48890856801217197</v>
      </c>
      <c r="M58" s="190">
        <v>1.9901231048163099</v>
      </c>
      <c r="N58" s="463">
        <v>0.312493263251438</v>
      </c>
    </row>
    <row r="59" spans="1:14" ht="13" customHeight="1" x14ac:dyDescent="0.25">
      <c r="A59" s="26" t="s">
        <v>438</v>
      </c>
      <c r="B59" s="184">
        <v>2</v>
      </c>
      <c r="C59" s="190">
        <v>2.2751219249082002</v>
      </c>
      <c r="D59" s="455">
        <v>0.63556870906956697</v>
      </c>
      <c r="E59" s="190">
        <v>1.48707854839054</v>
      </c>
      <c r="F59" s="455">
        <v>0.29454745270697302</v>
      </c>
      <c r="G59" s="190">
        <v>2.22206540156128</v>
      </c>
      <c r="H59" s="455">
        <v>0.60254355768505796</v>
      </c>
      <c r="I59" s="190">
        <v>1.5260723497637501</v>
      </c>
      <c r="J59" s="455">
        <v>0.30177660671998902</v>
      </c>
      <c r="K59" s="190">
        <v>2.5359872770123699</v>
      </c>
      <c r="L59" s="455">
        <v>0.71131774191035702</v>
      </c>
      <c r="M59" s="190">
        <v>1.45656696356834</v>
      </c>
      <c r="N59" s="463">
        <v>0.30308973159882302</v>
      </c>
    </row>
    <row r="60" spans="1:14" ht="13" customHeight="1" x14ac:dyDescent="0.25">
      <c r="A60" s="26" t="s">
        <v>439</v>
      </c>
      <c r="B60" s="184">
        <v>2</v>
      </c>
      <c r="C60" s="190">
        <v>1.59981954516963</v>
      </c>
      <c r="D60" s="455">
        <v>0.70566867902687502</v>
      </c>
      <c r="E60" s="190">
        <v>3.7727817085902702</v>
      </c>
      <c r="F60" s="455">
        <v>0.990213339796992</v>
      </c>
      <c r="G60" s="190">
        <v>1.5883122126884099</v>
      </c>
      <c r="H60" s="455">
        <v>0.69869313482593398</v>
      </c>
      <c r="I60" s="190">
        <v>3.4916474403011599</v>
      </c>
      <c r="J60" s="455">
        <v>0.94308286505433603</v>
      </c>
      <c r="K60" s="190">
        <v>1.4761635169718601</v>
      </c>
      <c r="L60" s="455">
        <v>0.65721644572339699</v>
      </c>
      <c r="M60" s="190">
        <v>3.0710447597115</v>
      </c>
      <c r="N60" s="463">
        <v>0.82103186775094705</v>
      </c>
    </row>
    <row r="61" spans="1:14" ht="13" customHeight="1" x14ac:dyDescent="0.25">
      <c r="A61" s="26" t="s">
        <v>440</v>
      </c>
      <c r="B61" s="184">
        <v>2</v>
      </c>
      <c r="C61" s="190">
        <v>1.4217191449980999</v>
      </c>
      <c r="D61" s="455">
        <v>0.29603864601834401</v>
      </c>
      <c r="E61" s="190">
        <v>1.39910481626359</v>
      </c>
      <c r="F61" s="455">
        <v>0.15122382026007</v>
      </c>
      <c r="G61" s="190">
        <v>1.4365798497381099</v>
      </c>
      <c r="H61" s="455">
        <v>0.30531878380090799</v>
      </c>
      <c r="I61" s="190">
        <v>1.4100360565851899</v>
      </c>
      <c r="J61" s="455">
        <v>0.149543898482634</v>
      </c>
      <c r="K61" s="190">
        <v>1.4620914046308</v>
      </c>
      <c r="L61" s="455">
        <v>0.305339960609463</v>
      </c>
      <c r="M61" s="190">
        <v>1.4348572427792501</v>
      </c>
      <c r="N61" s="463">
        <v>0.152684696153984</v>
      </c>
    </row>
    <row r="62" spans="1:14" ht="13" customHeight="1" x14ac:dyDescent="0.25">
      <c r="A62" s="26" t="s">
        <v>441</v>
      </c>
      <c r="B62" s="184">
        <v>2</v>
      </c>
      <c r="C62" s="190">
        <v>1.87557493406572</v>
      </c>
      <c r="D62" s="455">
        <v>0.41700386785325699</v>
      </c>
      <c r="E62" s="190">
        <v>1.5732465494360901</v>
      </c>
      <c r="F62" s="455">
        <v>0.23852621195924201</v>
      </c>
      <c r="G62" s="190">
        <v>1.9441616389431799</v>
      </c>
      <c r="H62" s="455">
        <v>0.43025878192335998</v>
      </c>
      <c r="I62" s="190">
        <v>1.5465573683287801</v>
      </c>
      <c r="J62" s="455">
        <v>0.22972254320523899</v>
      </c>
      <c r="K62" s="190">
        <v>1.92419505105797</v>
      </c>
      <c r="L62" s="455">
        <v>0.42818678022536399</v>
      </c>
      <c r="M62" s="190">
        <v>1.5097301012609901</v>
      </c>
      <c r="N62" s="463">
        <v>0.221856847022987</v>
      </c>
    </row>
    <row r="63" spans="1:14" ht="13" customHeight="1" x14ac:dyDescent="0.25">
      <c r="A63" s="211" t="s">
        <v>442</v>
      </c>
      <c r="B63" s="185">
        <v>2</v>
      </c>
      <c r="C63" s="191">
        <v>1.5804535696525599</v>
      </c>
      <c r="D63" s="456">
        <v>7.7471386679930795E-2</v>
      </c>
      <c r="E63" s="191">
        <v>1.85867023601777</v>
      </c>
      <c r="F63" s="456">
        <v>7.9557320315031196E-2</v>
      </c>
      <c r="G63" s="191">
        <v>1.5984319306244199</v>
      </c>
      <c r="H63" s="456">
        <v>7.9670609376500001E-2</v>
      </c>
      <c r="I63" s="191">
        <v>1.8555308966316</v>
      </c>
      <c r="J63" s="456">
        <v>8.0117676336544402E-2</v>
      </c>
      <c r="K63" s="191">
        <v>1.6027945393547101</v>
      </c>
      <c r="L63" s="456">
        <v>8.1384494702499102E-2</v>
      </c>
      <c r="M63" s="191">
        <v>1.86333968237547</v>
      </c>
      <c r="N63" s="465">
        <v>8.1303545482128606E-2</v>
      </c>
    </row>
    <row r="64" spans="1:14" ht="13" customHeight="1" x14ac:dyDescent="0.25">
      <c r="A64" s="212" t="s">
        <v>443</v>
      </c>
      <c r="B64" s="186">
        <v>2</v>
      </c>
      <c r="C64" s="192">
        <v>1.5781325005437701</v>
      </c>
      <c r="D64" s="457">
        <v>0.116058906560585</v>
      </c>
      <c r="E64" s="192">
        <v>1.73697461145663</v>
      </c>
      <c r="F64" s="457">
        <v>0.103423931982214</v>
      </c>
      <c r="G64" s="192">
        <v>1.6454929870239901</v>
      </c>
      <c r="H64" s="457">
        <v>0.13132092506851401</v>
      </c>
      <c r="I64" s="192">
        <v>1.74351636239869</v>
      </c>
      <c r="J64" s="457">
        <v>0.106018582332382</v>
      </c>
      <c r="K64" s="192">
        <v>1.65607867313992</v>
      </c>
      <c r="L64" s="457">
        <v>0.13492223541308301</v>
      </c>
      <c r="M64" s="192">
        <v>1.76539699897891</v>
      </c>
      <c r="N64" s="466">
        <v>0.108981775873284</v>
      </c>
    </row>
    <row r="65" spans="1:14" ht="13" customHeight="1" x14ac:dyDescent="0.25">
      <c r="A65" s="213" t="s">
        <v>444</v>
      </c>
      <c r="B65" s="187">
        <v>2</v>
      </c>
      <c r="C65" s="193">
        <v>1.7323536706491001</v>
      </c>
      <c r="D65" s="458">
        <v>7.4818711732448306E-2</v>
      </c>
      <c r="E65" s="193">
        <v>1.88324518337466</v>
      </c>
      <c r="F65" s="458">
        <v>7.0224166875506297E-2</v>
      </c>
      <c r="G65" s="193">
        <v>1.7520638173259799</v>
      </c>
      <c r="H65" s="458">
        <v>7.6432113138672597E-2</v>
      </c>
      <c r="I65" s="193">
        <v>1.8801693432861899</v>
      </c>
      <c r="J65" s="458">
        <v>6.8926120061683804E-2</v>
      </c>
      <c r="K65" s="193">
        <v>1.7739368566900899</v>
      </c>
      <c r="L65" s="458">
        <v>7.8882668248647897E-2</v>
      </c>
      <c r="M65" s="193">
        <v>1.87763101867038</v>
      </c>
      <c r="N65" s="467">
        <v>6.9673175087082095E-2</v>
      </c>
    </row>
    <row r="66" spans="1:14" ht="13" customHeight="1" x14ac:dyDescent="0.25">
      <c r="A66" s="26" t="s">
        <v>445</v>
      </c>
      <c r="B66" s="184">
        <v>2</v>
      </c>
      <c r="C66" s="190">
        <v>1.12294713132347</v>
      </c>
      <c r="D66" s="455">
        <v>0.45529573565673398</v>
      </c>
      <c r="E66" s="190">
        <v>2.0615893147326001</v>
      </c>
      <c r="F66" s="455">
        <v>0.74266731015847298</v>
      </c>
      <c r="G66" s="190">
        <v>1.16677860370599</v>
      </c>
      <c r="H66" s="455">
        <v>0.476272735771194</v>
      </c>
      <c r="I66" s="190">
        <v>2.0876306911127802</v>
      </c>
      <c r="J66" s="455">
        <v>0.76287150340187604</v>
      </c>
      <c r="K66" s="190">
        <v>1.1563384738949201</v>
      </c>
      <c r="L66" s="455">
        <v>0.44751655560832798</v>
      </c>
      <c r="M66" s="190">
        <v>1.7664440598226501</v>
      </c>
      <c r="N66" s="463">
        <v>0.61665138979096101</v>
      </c>
    </row>
    <row r="67" spans="1:14" ht="13" customHeight="1" x14ac:dyDescent="0.25">
      <c r="A67" s="26" t="s">
        <v>446</v>
      </c>
      <c r="B67" s="184">
        <v>2</v>
      </c>
      <c r="C67" s="190">
        <v>2.1792819633030098</v>
      </c>
      <c r="D67" s="455">
        <v>0.58498561044919695</v>
      </c>
      <c r="E67" s="190">
        <v>1.3557764484083099</v>
      </c>
      <c r="F67" s="455">
        <v>0.43778495607583401</v>
      </c>
      <c r="G67" s="190">
        <v>2.31169248865793</v>
      </c>
      <c r="H67" s="455">
        <v>0.64281808781293104</v>
      </c>
      <c r="I67" s="190">
        <v>1.3586022022912101</v>
      </c>
      <c r="J67" s="455">
        <v>0.44652890685685098</v>
      </c>
      <c r="K67" s="190">
        <v>2.3351418432117601</v>
      </c>
      <c r="L67" s="455">
        <v>0.73442953615415896</v>
      </c>
      <c r="M67" s="190">
        <v>1.2748835970913499</v>
      </c>
      <c r="N67" s="463">
        <v>0.47551839307395799</v>
      </c>
    </row>
    <row r="68" spans="1:14" ht="13" customHeight="1" x14ac:dyDescent="0.25">
      <c r="A68" s="26" t="s">
        <v>447</v>
      </c>
      <c r="B68" s="184">
        <v>2</v>
      </c>
      <c r="C68" s="190">
        <v>0.88481788857982302</v>
      </c>
      <c r="D68" s="455">
        <v>0.39288512335409198</v>
      </c>
      <c r="E68" s="190">
        <v>2.4966148846740399</v>
      </c>
      <c r="F68" s="455">
        <v>1.2050465719743599</v>
      </c>
      <c r="G68" s="190">
        <v>0.94553690013114</v>
      </c>
      <c r="H68" s="455">
        <v>0.442095994501982</v>
      </c>
      <c r="I68" s="190">
        <v>2.3645399236339899</v>
      </c>
      <c r="J68" s="455">
        <v>1.1595854416203799</v>
      </c>
      <c r="K68" s="190">
        <v>0.96933904166648899</v>
      </c>
      <c r="L68" s="455">
        <v>0.44462689393674498</v>
      </c>
      <c r="M68" s="190">
        <v>2.26669878489081</v>
      </c>
      <c r="N68" s="463">
        <v>1.1486583474299601</v>
      </c>
    </row>
    <row r="69" spans="1:14" ht="13" customHeight="1" x14ac:dyDescent="0.25">
      <c r="A69" s="27" t="s">
        <v>448</v>
      </c>
      <c r="B69" s="200">
        <v>2</v>
      </c>
      <c r="C69" s="201">
        <v>1.8408549278142201</v>
      </c>
      <c r="D69" s="460">
        <v>0.69415577520382499</v>
      </c>
      <c r="E69" s="201">
        <v>1.3379255650558799</v>
      </c>
      <c r="F69" s="460">
        <v>0.37394333489591403</v>
      </c>
      <c r="G69" s="201">
        <v>1.8459516002244001</v>
      </c>
      <c r="H69" s="460">
        <v>0.71362512898057595</v>
      </c>
      <c r="I69" s="201">
        <v>1.31889559209562</v>
      </c>
      <c r="J69" s="460">
        <v>0.36541513789185898</v>
      </c>
      <c r="K69" s="201">
        <v>1.8847499917267001</v>
      </c>
      <c r="L69" s="460">
        <v>0.723465662644591</v>
      </c>
      <c r="M69" s="201">
        <v>1.2729317574968899</v>
      </c>
      <c r="N69" s="468">
        <v>0.361940179192347</v>
      </c>
    </row>
    <row r="70" spans="1:14" ht="13" customHeight="1" x14ac:dyDescent="0.25">
      <c r="A70" s="26"/>
      <c r="B70" s="188"/>
      <c r="C70" s="190" t="s">
        <v>2550</v>
      </c>
      <c r="D70" s="455" t="s">
        <v>2551</v>
      </c>
      <c r="E70" s="190" t="s">
        <v>2552</v>
      </c>
      <c r="F70" s="455" t="s">
        <v>2553</v>
      </c>
      <c r="G70" s="190" t="s">
        <v>2554</v>
      </c>
      <c r="H70" s="455" t="s">
        <v>2555</v>
      </c>
      <c r="I70" s="190" t="s">
        <v>2556</v>
      </c>
      <c r="J70" s="455" t="s">
        <v>2557</v>
      </c>
      <c r="K70" s="190" t="s">
        <v>2558</v>
      </c>
      <c r="L70" s="455" t="s">
        <v>2559</v>
      </c>
      <c r="M70" s="190" t="s">
        <v>2560</v>
      </c>
      <c r="N70" s="463" t="s">
        <v>2561</v>
      </c>
    </row>
    <row r="71" spans="1:14" ht="13" customHeight="1" x14ac:dyDescent="0.25">
      <c r="A71" s="26" t="s">
        <v>392</v>
      </c>
      <c r="B71" s="188">
        <v>1</v>
      </c>
      <c r="C71" s="190">
        <v>1.0777495718919701</v>
      </c>
      <c r="D71" s="455">
        <v>0.24812461339115599</v>
      </c>
      <c r="E71" s="190">
        <v>1.75471877323701</v>
      </c>
      <c r="F71" s="455">
        <v>0.35806511693183202</v>
      </c>
      <c r="G71" s="190">
        <v>1.0994055413247299</v>
      </c>
      <c r="H71" s="455">
        <v>0.259022170133753</v>
      </c>
      <c r="I71" s="190">
        <v>1.8296267912719499</v>
      </c>
      <c r="J71" s="455">
        <v>0.37238034475076198</v>
      </c>
      <c r="K71" s="190">
        <v>1.0904447220173801</v>
      </c>
      <c r="L71" s="455">
        <v>0.26390465163214699</v>
      </c>
      <c r="M71" s="190">
        <v>1.8919565338562101</v>
      </c>
      <c r="N71" s="463">
        <v>0.39747376326610301</v>
      </c>
    </row>
    <row r="72" spans="1:14" ht="13" customHeight="1" x14ac:dyDescent="0.25">
      <c r="A72" s="26" t="s">
        <v>396</v>
      </c>
      <c r="B72" s="188">
        <v>1</v>
      </c>
      <c r="C72" s="190">
        <v>1.6191087433111</v>
      </c>
      <c r="D72" s="455">
        <v>0.23885732529099901</v>
      </c>
      <c r="E72" s="190">
        <v>2.0069204846936799</v>
      </c>
      <c r="F72" s="455">
        <v>0.333852835132188</v>
      </c>
      <c r="G72" s="190">
        <v>1.6976995294099799</v>
      </c>
      <c r="H72" s="455">
        <v>0.25078308899262203</v>
      </c>
      <c r="I72" s="190">
        <v>1.9588541113215101</v>
      </c>
      <c r="J72" s="455">
        <v>0.33221323529799401</v>
      </c>
      <c r="K72" s="190">
        <v>1.6878108579956701</v>
      </c>
      <c r="L72" s="455">
        <v>0.24939171337175201</v>
      </c>
      <c r="M72" s="190">
        <v>1.9996734948903301</v>
      </c>
      <c r="N72" s="463">
        <v>0.33881312337999497</v>
      </c>
    </row>
    <row r="73" spans="1:14" ht="13" customHeight="1" x14ac:dyDescent="0.25">
      <c r="A73" s="210" t="s">
        <v>398</v>
      </c>
      <c r="B73" s="188">
        <v>1</v>
      </c>
      <c r="C73" s="190">
        <v>1.44343391973631</v>
      </c>
      <c r="D73" s="455">
        <v>0.26307941373376398</v>
      </c>
      <c r="E73" s="190">
        <v>2.0954562365509801</v>
      </c>
      <c r="F73" s="455">
        <v>0.42013639452893897</v>
      </c>
      <c r="G73" s="190">
        <v>1.48202479648611</v>
      </c>
      <c r="H73" s="455">
        <v>0.27783196773775998</v>
      </c>
      <c r="I73" s="190">
        <v>2.1182131303804801</v>
      </c>
      <c r="J73" s="455">
        <v>0.43032569237908302</v>
      </c>
      <c r="K73" s="190">
        <v>1.4736021295182</v>
      </c>
      <c r="L73" s="455">
        <v>0.27318150780280498</v>
      </c>
      <c r="M73" s="190">
        <v>2.1794943726536999</v>
      </c>
      <c r="N73" s="463">
        <v>0.44820205901142501</v>
      </c>
    </row>
    <row r="74" spans="1:14" ht="13" customHeight="1" x14ac:dyDescent="0.25">
      <c r="A74" s="26" t="s">
        <v>399</v>
      </c>
      <c r="B74" s="188">
        <v>1</v>
      </c>
      <c r="C74" s="190">
        <v>1.0167212686198299</v>
      </c>
      <c r="D74" s="455">
        <v>0.37665871593475098</v>
      </c>
      <c r="E74" s="190">
        <v>2.3267671844755702</v>
      </c>
      <c r="F74" s="455">
        <v>0.57463871653139498</v>
      </c>
      <c r="G74" s="190">
        <v>1.00520472910551</v>
      </c>
      <c r="H74" s="455">
        <v>0.37059303744224098</v>
      </c>
      <c r="I74" s="190">
        <v>2.3717490145951698</v>
      </c>
      <c r="J74" s="455">
        <v>0.59252740838502604</v>
      </c>
      <c r="K74" s="190">
        <v>1.07739851015347</v>
      </c>
      <c r="L74" s="455">
        <v>0.399971045103103</v>
      </c>
      <c r="M74" s="190">
        <v>2.30042795906038</v>
      </c>
      <c r="N74" s="463">
        <v>0.57358421170211105</v>
      </c>
    </row>
    <row r="75" spans="1:14" ht="13" customHeight="1" x14ac:dyDescent="0.25">
      <c r="A75" s="26" t="s">
        <v>410</v>
      </c>
      <c r="B75" s="188">
        <v>1</v>
      </c>
      <c r="C75" s="190">
        <v>1.2483450964239999</v>
      </c>
      <c r="D75" s="455">
        <v>0.48042283613141801</v>
      </c>
      <c r="E75" s="190">
        <v>2.6191172298916601</v>
      </c>
      <c r="F75" s="455">
        <v>0.60790003383631597</v>
      </c>
      <c r="G75" s="190">
        <v>1.23428952613613</v>
      </c>
      <c r="H75" s="455">
        <v>0.46930159968955498</v>
      </c>
      <c r="I75" s="190">
        <v>2.6696416607632401</v>
      </c>
      <c r="J75" s="455">
        <v>0.64195123862172898</v>
      </c>
      <c r="K75" s="190">
        <v>1.2970926454530101</v>
      </c>
      <c r="L75" s="455">
        <v>0.49751211767702003</v>
      </c>
      <c r="M75" s="190">
        <v>2.4860670977688799</v>
      </c>
      <c r="N75" s="463">
        <v>0.59334386130269701</v>
      </c>
    </row>
    <row r="76" spans="1:14" ht="13" customHeight="1" x14ac:dyDescent="0.25">
      <c r="A76" s="26" t="s">
        <v>415</v>
      </c>
      <c r="B76" s="188">
        <v>1</v>
      </c>
      <c r="C76" s="190">
        <v>1.1887362445956</v>
      </c>
      <c r="D76" s="455">
        <v>0.237896778695626</v>
      </c>
      <c r="E76" s="190">
        <v>1.9435498906019999</v>
      </c>
      <c r="F76" s="455">
        <v>0.29574564917511798</v>
      </c>
      <c r="G76" s="190">
        <v>1.1991169738883301</v>
      </c>
      <c r="H76" s="455">
        <v>0.245740016143635</v>
      </c>
      <c r="I76" s="190">
        <v>1.9944092260023001</v>
      </c>
      <c r="J76" s="455">
        <v>0.30620010267231501</v>
      </c>
      <c r="K76" s="190">
        <v>1.2094440855612001</v>
      </c>
      <c r="L76" s="455">
        <v>0.25161515259033301</v>
      </c>
      <c r="M76" s="190">
        <v>1.96695461968145</v>
      </c>
      <c r="N76" s="463">
        <v>0.30391469796725501</v>
      </c>
    </row>
    <row r="77" spans="1:14" ht="13" customHeight="1" x14ac:dyDescent="0.25">
      <c r="A77" s="26" t="s">
        <v>417</v>
      </c>
      <c r="B77" s="188">
        <v>1</v>
      </c>
      <c r="C77" s="190">
        <v>0.843519982549089</v>
      </c>
      <c r="D77" s="455">
        <v>0.20871943294834899</v>
      </c>
      <c r="E77" s="190">
        <v>1.9213997310528701</v>
      </c>
      <c r="F77" s="455">
        <v>0.421768761674014</v>
      </c>
      <c r="G77" s="190">
        <v>0.833112772141261</v>
      </c>
      <c r="H77" s="455">
        <v>0.21072852076690601</v>
      </c>
      <c r="I77" s="190">
        <v>1.98706211988027</v>
      </c>
      <c r="J77" s="455">
        <v>0.44773235442913001</v>
      </c>
      <c r="K77" s="190">
        <v>0.83675812023096896</v>
      </c>
      <c r="L77" s="455">
        <v>0.21291640413166901</v>
      </c>
      <c r="M77" s="190">
        <v>2.0670713228549702</v>
      </c>
      <c r="N77" s="463">
        <v>0.46917219971582103</v>
      </c>
    </row>
    <row r="78" spans="1:14" ht="13" customHeight="1" x14ac:dyDescent="0.25">
      <c r="A78" s="26" t="s">
        <v>423</v>
      </c>
      <c r="B78" s="188">
        <v>1</v>
      </c>
      <c r="C78" s="190">
        <v>2.0931607128058101</v>
      </c>
      <c r="D78" s="455">
        <v>0.93196310860870402</v>
      </c>
      <c r="E78" s="190">
        <v>1.79392611296878</v>
      </c>
      <c r="F78" s="455">
        <v>0.394481519888083</v>
      </c>
      <c r="G78" s="190">
        <v>2.0680075893388099</v>
      </c>
      <c r="H78" s="455">
        <v>0.92577168316513003</v>
      </c>
      <c r="I78" s="190">
        <v>1.7316366072406799</v>
      </c>
      <c r="J78" s="455">
        <v>0.38164696448987101</v>
      </c>
      <c r="K78" s="190">
        <v>2.13093801604085</v>
      </c>
      <c r="L78" s="455">
        <v>0.97783864006115095</v>
      </c>
      <c r="M78" s="190">
        <v>1.75392742532928</v>
      </c>
      <c r="N78" s="463">
        <v>0.38487109836630801</v>
      </c>
    </row>
    <row r="79" spans="1:14" ht="13" customHeight="1" x14ac:dyDescent="0.25">
      <c r="A79" s="26" t="s">
        <v>428</v>
      </c>
      <c r="B79" s="188">
        <v>1</v>
      </c>
      <c r="C79" s="190">
        <v>1.88757617536636</v>
      </c>
      <c r="D79" s="455">
        <v>0.51985746560778001</v>
      </c>
      <c r="E79" s="190">
        <v>2.04717463643787</v>
      </c>
      <c r="F79" s="455">
        <v>0.51517120547531603</v>
      </c>
      <c r="G79" s="190">
        <v>1.87547091284531</v>
      </c>
      <c r="H79" s="455">
        <v>0.50750447305345303</v>
      </c>
      <c r="I79" s="190">
        <v>2.08631375934793</v>
      </c>
      <c r="J79" s="455">
        <v>0.51550622201633201</v>
      </c>
      <c r="K79" s="190">
        <v>1.8937423219591101</v>
      </c>
      <c r="L79" s="455">
        <v>0.52960048260887205</v>
      </c>
      <c r="M79" s="190">
        <v>2.0320816018277301</v>
      </c>
      <c r="N79" s="463">
        <v>0.51861582259313899</v>
      </c>
    </row>
    <row r="80" spans="1:14" ht="13" customHeight="1" x14ac:dyDescent="0.25">
      <c r="A80" s="26" t="s">
        <v>433</v>
      </c>
      <c r="B80" s="188">
        <v>1</v>
      </c>
      <c r="C80" s="190">
        <v>1.6698738948009899</v>
      </c>
      <c r="D80" s="455">
        <v>0.30345183305373002</v>
      </c>
      <c r="E80" s="190">
        <v>1.40684060368876</v>
      </c>
      <c r="F80" s="455">
        <v>0.30001298365696899</v>
      </c>
      <c r="G80" s="190">
        <v>1.6497945016942499</v>
      </c>
      <c r="H80" s="455">
        <v>0.30669949009453201</v>
      </c>
      <c r="I80" s="190">
        <v>1.42660292067376</v>
      </c>
      <c r="J80" s="455">
        <v>0.31471750297373502</v>
      </c>
      <c r="K80" s="190">
        <v>1.6691871740811399</v>
      </c>
      <c r="L80" s="455">
        <v>0.31066894534544698</v>
      </c>
      <c r="M80" s="190">
        <v>1.49443299297249</v>
      </c>
      <c r="N80" s="463">
        <v>0.33431907154844398</v>
      </c>
    </row>
    <row r="81" spans="1:14" ht="13" customHeight="1" x14ac:dyDescent="0.25">
      <c r="A81" s="26" t="s">
        <v>435</v>
      </c>
      <c r="B81" s="188">
        <v>1</v>
      </c>
      <c r="C81" s="190">
        <v>1.5458146983907599</v>
      </c>
      <c r="D81" s="455">
        <v>0.39460339000731298</v>
      </c>
      <c r="E81" s="190">
        <v>1.9124917200882301</v>
      </c>
      <c r="F81" s="455">
        <v>0.316095210173785</v>
      </c>
      <c r="G81" s="190">
        <v>1.63608528865794</v>
      </c>
      <c r="H81" s="455">
        <v>0.41218736898617397</v>
      </c>
      <c r="I81" s="190">
        <v>1.9685866386576201</v>
      </c>
      <c r="J81" s="455">
        <v>0.33370502824007398</v>
      </c>
      <c r="K81" s="190">
        <v>1.6656276030777299</v>
      </c>
      <c r="L81" s="455">
        <v>0.42242089009531802</v>
      </c>
      <c r="M81" s="190">
        <v>1.96782901111588</v>
      </c>
      <c r="N81" s="463">
        <v>0.34784105826331801</v>
      </c>
    </row>
    <row r="82" spans="1:14" ht="13" customHeight="1" x14ac:dyDescent="0.25">
      <c r="A82" s="26" t="s">
        <v>437</v>
      </c>
      <c r="B82" s="188">
        <v>1</v>
      </c>
      <c r="C82" s="190">
        <v>1.19125394250242</v>
      </c>
      <c r="D82" s="455">
        <v>0.40433185333121502</v>
      </c>
      <c r="E82" s="190">
        <v>2.9035458215363699</v>
      </c>
      <c r="F82" s="455">
        <v>0.51982520427992196</v>
      </c>
      <c r="G82" s="190">
        <v>1.2050468569206301</v>
      </c>
      <c r="H82" s="455">
        <v>0.413644358469689</v>
      </c>
      <c r="I82" s="190">
        <v>2.9215836023582602</v>
      </c>
      <c r="J82" s="455">
        <v>0.52504596617258403</v>
      </c>
      <c r="K82" s="190">
        <v>1.23026978872892</v>
      </c>
      <c r="L82" s="455">
        <v>0.38074485326602098</v>
      </c>
      <c r="M82" s="190">
        <v>2.9447674538231299</v>
      </c>
      <c r="N82" s="463">
        <v>0.53351401075452898</v>
      </c>
    </row>
    <row r="83" spans="1:14" ht="13" customHeight="1" x14ac:dyDescent="0.25">
      <c r="A83" s="26" t="s">
        <v>438</v>
      </c>
      <c r="B83" s="188">
        <v>1</v>
      </c>
      <c r="C83" s="190">
        <v>2.2153149349296002</v>
      </c>
      <c r="D83" s="455">
        <v>0.44679252096083</v>
      </c>
      <c r="E83" s="190">
        <v>2.0349841286439898</v>
      </c>
      <c r="F83" s="455">
        <v>0.36176394448944998</v>
      </c>
      <c r="G83" s="190">
        <v>2.1875087442201102</v>
      </c>
      <c r="H83" s="455">
        <v>0.43753977732864602</v>
      </c>
      <c r="I83" s="190">
        <v>2.0277812596045499</v>
      </c>
      <c r="J83" s="455">
        <v>0.36054585319560201</v>
      </c>
      <c r="K83" s="190">
        <v>2.4493423796122702</v>
      </c>
      <c r="L83" s="455">
        <v>0.49562479125588399</v>
      </c>
      <c r="M83" s="190">
        <v>2.2051455540357101</v>
      </c>
      <c r="N83" s="463">
        <v>0.40640416978941402</v>
      </c>
    </row>
    <row r="84" spans="1:14" ht="13" customHeight="1" x14ac:dyDescent="0.25">
      <c r="A84" s="62" t="s">
        <v>449</v>
      </c>
      <c r="B84" s="189">
        <v>1</v>
      </c>
      <c r="C84" s="194">
        <v>1.4664312721822901</v>
      </c>
      <c r="D84" s="459">
        <v>0.12750721356324199</v>
      </c>
      <c r="E84" s="194">
        <v>2.0559530264430701</v>
      </c>
      <c r="F84" s="459">
        <v>0.124074552906631</v>
      </c>
      <c r="G84" s="194">
        <v>1.47422858047358</v>
      </c>
      <c r="H84" s="459">
        <v>0.12729783029677699</v>
      </c>
      <c r="I84" s="194">
        <v>2.0811539759764401</v>
      </c>
      <c r="J84" s="459">
        <v>0.12730975575893999</v>
      </c>
      <c r="K84" s="194">
        <v>1.5198380187426399</v>
      </c>
      <c r="L84" s="459">
        <v>0.13307764213286299</v>
      </c>
      <c r="M84" s="194">
        <v>2.0925279222680402</v>
      </c>
      <c r="N84" s="464">
        <v>0.12818103878715201</v>
      </c>
    </row>
    <row r="85" spans="1:14" ht="13" customHeight="1" x14ac:dyDescent="0.25">
      <c r="A85" s="26" t="s">
        <v>121</v>
      </c>
      <c r="B85" s="188">
        <v>1</v>
      </c>
      <c r="C85" s="190">
        <v>1.7271079347402201</v>
      </c>
      <c r="D85" s="455">
        <v>0.37237941271817898</v>
      </c>
      <c r="E85" s="190">
        <v>1.88611525224056</v>
      </c>
      <c r="F85" s="455">
        <v>0.47207676091333201</v>
      </c>
      <c r="G85" s="190">
        <v>1.8326306296800601</v>
      </c>
      <c r="H85" s="455">
        <v>0.39797242480841899</v>
      </c>
      <c r="I85" s="190">
        <v>1.7717409494352301</v>
      </c>
      <c r="J85" s="455">
        <v>0.444311375081344</v>
      </c>
      <c r="K85" s="190">
        <v>1.80870106223709</v>
      </c>
      <c r="L85" s="455">
        <v>0.392284874626462</v>
      </c>
      <c r="M85" s="190">
        <v>1.7688797223011199</v>
      </c>
      <c r="N85" s="463">
        <v>0.45071153387211899</v>
      </c>
    </row>
    <row r="86" spans="1:14" ht="13" customHeight="1" x14ac:dyDescent="0.25">
      <c r="A86" s="26" t="s">
        <v>446</v>
      </c>
      <c r="B86" s="188">
        <v>1</v>
      </c>
      <c r="C86" s="190">
        <v>2.2546145024230499</v>
      </c>
      <c r="D86" s="455">
        <v>0.69299088255819297</v>
      </c>
      <c r="E86" s="190">
        <v>1.4696692254736701</v>
      </c>
      <c r="F86" s="455">
        <v>0.469486573822463</v>
      </c>
      <c r="G86" s="190">
        <v>2.2704747506447198</v>
      </c>
      <c r="H86" s="455">
        <v>0.703299151642367</v>
      </c>
      <c r="I86" s="190">
        <v>1.49435029546145</v>
      </c>
      <c r="J86" s="455">
        <v>0.51628768808575898</v>
      </c>
      <c r="K86" s="190">
        <v>2.2633609292219301</v>
      </c>
      <c r="L86" s="455">
        <v>0.71769511779369</v>
      </c>
      <c r="M86" s="190">
        <v>1.6416340119513899</v>
      </c>
      <c r="N86" s="463">
        <v>0.63207452458651503</v>
      </c>
    </row>
    <row r="87" spans="1:14" ht="13" customHeight="1" x14ac:dyDescent="0.25">
      <c r="A87" s="27" t="s">
        <v>447</v>
      </c>
      <c r="B87" s="203">
        <v>1</v>
      </c>
      <c r="C87" s="201">
        <v>1.88968551970198</v>
      </c>
      <c r="D87" s="460">
        <v>0.55880516962873805</v>
      </c>
      <c r="E87" s="201">
        <v>1.7468929864027101</v>
      </c>
      <c r="F87" s="460">
        <v>0.52320637200159603</v>
      </c>
      <c r="G87" s="201">
        <v>2.0732729295308401</v>
      </c>
      <c r="H87" s="460">
        <v>0.67753793860164402</v>
      </c>
      <c r="I87" s="201">
        <v>1.7205645189144601</v>
      </c>
      <c r="J87" s="460">
        <v>0.52510602265405004</v>
      </c>
      <c r="K87" s="201">
        <v>2.2021457455325999</v>
      </c>
      <c r="L87" s="460">
        <v>0.69713494095724005</v>
      </c>
      <c r="M87" s="201">
        <v>1.6358228896718301</v>
      </c>
      <c r="N87" s="468">
        <v>0.50945244658064304</v>
      </c>
    </row>
    <row r="88" spans="1:14" ht="13" customHeight="1" x14ac:dyDescent="0.25">
      <c r="A88" s="26"/>
      <c r="B88" s="96"/>
      <c r="C88" s="190" t="s">
        <v>2550</v>
      </c>
      <c r="D88" s="455" t="s">
        <v>2551</v>
      </c>
      <c r="E88" s="190" t="s">
        <v>2552</v>
      </c>
      <c r="F88" s="455" t="s">
        <v>2553</v>
      </c>
      <c r="G88" s="190" t="s">
        <v>2554</v>
      </c>
      <c r="H88" s="455" t="s">
        <v>2555</v>
      </c>
      <c r="I88" s="190" t="s">
        <v>2556</v>
      </c>
      <c r="J88" s="455" t="s">
        <v>2557</v>
      </c>
      <c r="K88" s="190" t="s">
        <v>2558</v>
      </c>
      <c r="L88" s="455" t="s">
        <v>2559</v>
      </c>
      <c r="M88" s="190" t="s">
        <v>2560</v>
      </c>
      <c r="N88" s="463" t="s">
        <v>2561</v>
      </c>
    </row>
    <row r="89" spans="1:14" ht="13" customHeight="1" x14ac:dyDescent="0.25">
      <c r="A89" s="26" t="s">
        <v>404</v>
      </c>
      <c r="B89" s="96">
        <v>3</v>
      </c>
      <c r="C89" s="190">
        <v>1.35911760541812</v>
      </c>
      <c r="D89" s="455">
        <v>0.34288128521002098</v>
      </c>
      <c r="E89" s="190">
        <v>1.4897152900419499</v>
      </c>
      <c r="F89" s="455">
        <v>0.30136148900413301</v>
      </c>
      <c r="G89" s="190">
        <v>1.2947438447058299</v>
      </c>
      <c r="H89" s="455">
        <v>0.321805218238298</v>
      </c>
      <c r="I89" s="190">
        <v>1.6548447914175299</v>
      </c>
      <c r="J89" s="455">
        <v>0.326341973961225</v>
      </c>
      <c r="K89" s="190">
        <v>1.31849212436932</v>
      </c>
      <c r="L89" s="455">
        <v>0.315276068242553</v>
      </c>
      <c r="M89" s="190">
        <v>1.67316997775336</v>
      </c>
      <c r="N89" s="463">
        <v>0.32675712295568099</v>
      </c>
    </row>
    <row r="90" spans="1:14" ht="13" customHeight="1" x14ac:dyDescent="0.25">
      <c r="A90" s="26" t="s">
        <v>407</v>
      </c>
      <c r="B90" s="96">
        <v>3</v>
      </c>
      <c r="C90" s="190">
        <v>1.3363435875596501</v>
      </c>
      <c r="D90" s="455">
        <v>0.37535302627516498</v>
      </c>
      <c r="E90" s="190">
        <v>1.82276407034674</v>
      </c>
      <c r="F90" s="455">
        <v>0.402901781081134</v>
      </c>
      <c r="G90" s="190">
        <v>1.38515233882277</v>
      </c>
      <c r="H90" s="455">
        <v>0.39262513988226899</v>
      </c>
      <c r="I90" s="190">
        <v>1.77033361010452</v>
      </c>
      <c r="J90" s="455">
        <v>0.40340533599848499</v>
      </c>
      <c r="K90" s="190">
        <v>1.48372027655191</v>
      </c>
      <c r="L90" s="455">
        <v>0.40662726602071197</v>
      </c>
      <c r="M90" s="190">
        <v>1.86075752914308</v>
      </c>
      <c r="N90" s="463">
        <v>0.42298485525031199</v>
      </c>
    </row>
    <row r="91" spans="1:14" ht="13" customHeight="1" x14ac:dyDescent="0.25">
      <c r="A91" s="26" t="s">
        <v>124</v>
      </c>
      <c r="B91" s="96">
        <v>3</v>
      </c>
      <c r="C91" s="190">
        <v>2.1281566528499001</v>
      </c>
      <c r="D91" s="455">
        <v>0.38741522072726298</v>
      </c>
      <c r="E91" s="190">
        <v>1.2292726215746099</v>
      </c>
      <c r="F91" s="455">
        <v>0.212993686584171</v>
      </c>
      <c r="G91" s="190">
        <v>1.9568775315201401</v>
      </c>
      <c r="H91" s="455">
        <v>0.37382499425201698</v>
      </c>
      <c r="I91" s="190">
        <v>1.26728860013432</v>
      </c>
      <c r="J91" s="455">
        <v>0.226694029380789</v>
      </c>
      <c r="K91" s="190">
        <v>1.9745668231006701</v>
      </c>
      <c r="L91" s="455">
        <v>0.36152195071485099</v>
      </c>
      <c r="M91" s="190">
        <v>1.2837985643506999</v>
      </c>
      <c r="N91" s="463">
        <v>0.22946789850722099</v>
      </c>
    </row>
    <row r="92" spans="1:14" ht="13" customHeight="1" x14ac:dyDescent="0.25">
      <c r="A92" s="26" t="s">
        <v>426</v>
      </c>
      <c r="B92" s="96">
        <v>3</v>
      </c>
      <c r="C92" s="190">
        <v>1.7003381323250499</v>
      </c>
      <c r="D92" s="455">
        <v>0.37044932321087098</v>
      </c>
      <c r="E92" s="190">
        <v>1.28372609946802</v>
      </c>
      <c r="F92" s="455">
        <v>0.27297286807229398</v>
      </c>
      <c r="G92" s="190">
        <v>1.472360764084</v>
      </c>
      <c r="H92" s="455">
        <v>0.33276393638127799</v>
      </c>
      <c r="I92" s="190">
        <v>1.3348312475206201</v>
      </c>
      <c r="J92" s="455">
        <v>0.29159267818745399</v>
      </c>
      <c r="K92" s="190">
        <v>1.4627605348628201</v>
      </c>
      <c r="L92" s="455">
        <v>0.33216383719195902</v>
      </c>
      <c r="M92" s="190">
        <v>1.34731092271273</v>
      </c>
      <c r="N92" s="463">
        <v>0.30544379049682702</v>
      </c>
    </row>
    <row r="93" spans="1:14" ht="13" customHeight="1" x14ac:dyDescent="0.25">
      <c r="A93" s="26" t="s">
        <v>428</v>
      </c>
      <c r="B93" s="96">
        <v>3</v>
      </c>
      <c r="C93" s="190">
        <v>1.78258474075962</v>
      </c>
      <c r="D93" s="455">
        <v>0.43846888618594398</v>
      </c>
      <c r="E93" s="190">
        <v>2.1287971168565201</v>
      </c>
      <c r="F93" s="455">
        <v>0.53335743024189697</v>
      </c>
      <c r="G93" s="190">
        <v>1.8452462864461101</v>
      </c>
      <c r="H93" s="455">
        <v>0.45853363978079598</v>
      </c>
      <c r="I93" s="190">
        <v>2.24039443785593</v>
      </c>
      <c r="J93" s="455">
        <v>0.58668538659023295</v>
      </c>
      <c r="K93" s="190">
        <v>1.88205925719291</v>
      </c>
      <c r="L93" s="455">
        <v>0.47361331006755097</v>
      </c>
      <c r="M93" s="190">
        <v>2.2399394535948201</v>
      </c>
      <c r="N93" s="463">
        <v>0.57425506230234702</v>
      </c>
    </row>
    <row r="94" spans="1:14" ht="13" customHeight="1" x14ac:dyDescent="0.25">
      <c r="A94" s="26" t="s">
        <v>433</v>
      </c>
      <c r="B94" s="96">
        <v>3</v>
      </c>
      <c r="C94" s="190">
        <v>2.43672645759808</v>
      </c>
      <c r="D94" s="455">
        <v>0.63773342621841</v>
      </c>
      <c r="E94" s="190">
        <v>1.1970035997355699</v>
      </c>
      <c r="F94" s="455">
        <v>0.30466259092976899</v>
      </c>
      <c r="G94" s="190">
        <v>2.4973834695070001</v>
      </c>
      <c r="H94" s="455">
        <v>0.66782457076141799</v>
      </c>
      <c r="I94" s="190">
        <v>1.12461924889522</v>
      </c>
      <c r="J94" s="455">
        <v>0.27898327028978198</v>
      </c>
      <c r="K94" s="190">
        <v>2.51628493532617</v>
      </c>
      <c r="L94" s="455">
        <v>0.67767581206485294</v>
      </c>
      <c r="M94" s="190">
        <v>1.1533640793934601</v>
      </c>
      <c r="N94" s="463">
        <v>0.28959530778501602</v>
      </c>
    </row>
    <row r="95" spans="1:14" ht="13" customHeight="1" x14ac:dyDescent="0.25">
      <c r="A95" s="26" t="s">
        <v>437</v>
      </c>
      <c r="B95" s="96">
        <v>3</v>
      </c>
      <c r="C95" s="190">
        <v>1.89503584328904</v>
      </c>
      <c r="D95" s="455">
        <v>0.380893058638898</v>
      </c>
      <c r="E95" s="190">
        <v>2.0526779651279199</v>
      </c>
      <c r="F95" s="455">
        <v>0.28122945280998501</v>
      </c>
      <c r="G95" s="190">
        <v>1.89674012299504</v>
      </c>
      <c r="H95" s="455">
        <v>0.37867891676026599</v>
      </c>
      <c r="I95" s="190">
        <v>2.0692926186755201</v>
      </c>
      <c r="J95" s="455">
        <v>0.28278629158385199</v>
      </c>
      <c r="K95" s="190">
        <v>1.8478496607575701</v>
      </c>
      <c r="L95" s="455">
        <v>0.37175069415233197</v>
      </c>
      <c r="M95" s="190">
        <v>2.06462658620933</v>
      </c>
      <c r="N95" s="463">
        <v>0.28400151361135301</v>
      </c>
    </row>
    <row r="96" spans="1:14" ht="13" customHeight="1" x14ac:dyDescent="0.25">
      <c r="A96" s="26" t="s">
        <v>438</v>
      </c>
      <c r="B96" s="96">
        <v>3</v>
      </c>
      <c r="C96" s="190">
        <v>2.2913519049684199</v>
      </c>
      <c r="D96" s="455">
        <v>0.61627858784223299</v>
      </c>
      <c r="E96" s="190">
        <v>1.5654452169022099</v>
      </c>
      <c r="F96" s="455">
        <v>0.38617208486045002</v>
      </c>
      <c r="G96" s="190">
        <v>2.3331707386810598</v>
      </c>
      <c r="H96" s="455">
        <v>0.63351599050816898</v>
      </c>
      <c r="I96" s="190">
        <v>1.55957335298358</v>
      </c>
      <c r="J96" s="455">
        <v>0.36171438567758502</v>
      </c>
      <c r="K96" s="190">
        <v>2.3130005956107902</v>
      </c>
      <c r="L96" s="455">
        <v>0.65110403168171005</v>
      </c>
      <c r="M96" s="190">
        <v>1.59138864658752</v>
      </c>
      <c r="N96" s="463">
        <v>0.34564285674436401</v>
      </c>
    </row>
    <row r="97" spans="1:14" ht="13" customHeight="1" x14ac:dyDescent="0.25">
      <c r="A97" s="63" t="s">
        <v>450</v>
      </c>
      <c r="B97" s="207">
        <v>3</v>
      </c>
      <c r="C97" s="208">
        <v>1.86620686559599</v>
      </c>
      <c r="D97" s="462">
        <v>0.16151714457281999</v>
      </c>
      <c r="E97" s="208">
        <v>1.5961752475066899</v>
      </c>
      <c r="F97" s="462">
        <v>0.12365131269780701</v>
      </c>
      <c r="G97" s="208">
        <v>1.8352093870952499</v>
      </c>
      <c r="H97" s="462">
        <v>0.163419181621032</v>
      </c>
      <c r="I97" s="208">
        <v>1.62764723844841</v>
      </c>
      <c r="J97" s="462">
        <v>0.12738280235330299</v>
      </c>
      <c r="K97" s="208">
        <v>1.84984177597152</v>
      </c>
      <c r="L97" s="462">
        <v>0.165428646848051</v>
      </c>
      <c r="M97" s="208">
        <v>1.65179446996812</v>
      </c>
      <c r="N97" s="470">
        <v>0.12780588270123699</v>
      </c>
    </row>
    <row r="99" spans="1:14" x14ac:dyDescent="0.25">
      <c r="A99" s="178" t="s">
        <v>455</v>
      </c>
    </row>
    <row r="100" spans="1:14" x14ac:dyDescent="0.25">
      <c r="A100" s="178" t="s">
        <v>717</v>
      </c>
    </row>
    <row r="101" spans="1:14" x14ac:dyDescent="0.25">
      <c r="A101" s="178" t="s">
        <v>457</v>
      </c>
    </row>
    <row r="102" spans="1:14" x14ac:dyDescent="0.25">
      <c r="A102" s="178" t="s">
        <v>620</v>
      </c>
    </row>
    <row r="103" spans="1:14" x14ac:dyDescent="0.25">
      <c r="A103" s="178" t="s">
        <v>459</v>
      </c>
    </row>
    <row r="104" spans="1:14" x14ac:dyDescent="0.25">
      <c r="A104" s="178" t="s">
        <v>460</v>
      </c>
    </row>
    <row r="105" spans="1:14" x14ac:dyDescent="0.25">
      <c r="A105" s="178" t="s">
        <v>461</v>
      </c>
    </row>
    <row r="106" spans="1:14" x14ac:dyDescent="0.25">
      <c r="A106" s="178" t="s">
        <v>462</v>
      </c>
    </row>
    <row r="107" spans="1:14" x14ac:dyDescent="0.25">
      <c r="A107" s="181" t="str">
        <f>HYPERLINK("https://oecdcode.org/disclaimers/cyprus.html", "Information on data for Cyprus: https://oecdcode.org/disclaimers/cyprus.html")</f>
        <v>Information on data for Cyprus: https://oecdcode.org/disclaimers/cyprus.html</v>
      </c>
    </row>
    <row r="108" spans="1:14" x14ac:dyDescent="0.25">
      <c r="A108" s="178" t="s">
        <v>463</v>
      </c>
    </row>
  </sheetData>
  <mergeCells count="11">
    <mergeCell ref="I8:J8"/>
    <mergeCell ref="G9:J9"/>
    <mergeCell ref="K8:L8"/>
    <mergeCell ref="M8:N8"/>
    <mergeCell ref="K9:N9"/>
    <mergeCell ref="B7:B10"/>
    <mergeCell ref="C8:D8"/>
    <mergeCell ref="E8:F8"/>
    <mergeCell ref="C9:F9"/>
    <mergeCell ref="G8:H8"/>
    <mergeCell ref="C7:N7"/>
  </mergeCells>
  <conditionalFormatting sqref="C1:C200">
    <cfRule type="expression" dxfId="120" priority="6">
      <formula>ABS(LN(C1)/(D1/C1))&gt;1.95996398454005</formula>
    </cfRule>
  </conditionalFormatting>
  <conditionalFormatting sqref="E1:E200">
    <cfRule type="expression" dxfId="119" priority="5">
      <formula>ABS(LN(E1)/(F1/E1))&gt;1.95996398454005</formula>
    </cfRule>
  </conditionalFormatting>
  <conditionalFormatting sqref="G1:G200">
    <cfRule type="expression" dxfId="118" priority="4">
      <formula>ABS(LN(G1)/(H1/G1))&gt;1.95996398454005</formula>
    </cfRule>
  </conditionalFormatting>
  <conditionalFormatting sqref="I1:I200">
    <cfRule type="expression" dxfId="117" priority="3">
      <formula>ABS(LN(I1)/(J1/I1))&gt;1.95996398454005</formula>
    </cfRule>
  </conditionalFormatting>
  <conditionalFormatting sqref="K1:K200">
    <cfRule type="expression" dxfId="116" priority="2">
      <formula>ABS(LN(K1)/(L1/K1))&gt;1.95996398454005</formula>
    </cfRule>
  </conditionalFormatting>
  <conditionalFormatting sqref="M1:M200">
    <cfRule type="expression" dxfId="115" priority="1">
      <formula>ABS(LN(M1)/(N1/M1))&gt;1.95996398454005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N108"/>
  <sheetViews>
    <sheetView showGridLines="0" zoomScale="80" workbookViewId="0"/>
  </sheetViews>
  <sheetFormatPr defaultColWidth="10.90625" defaultRowHeight="12.5" x14ac:dyDescent="0.25"/>
  <cols>
    <col min="1" max="1" width="30.7265625" customWidth="1"/>
    <col min="2" max="2" width="8.7265625" customWidth="1"/>
  </cols>
  <sheetData>
    <row r="1" spans="1:14" x14ac:dyDescent="0.25">
      <c r="A1" s="41" t="s">
        <v>358</v>
      </c>
    </row>
    <row r="2" spans="1:14" ht="13" x14ac:dyDescent="0.3">
      <c r="A2" s="42" t="s">
        <v>359</v>
      </c>
    </row>
    <row r="3" spans="1:14" ht="13" x14ac:dyDescent="0.3">
      <c r="A3" s="43" t="s">
        <v>538</v>
      </c>
    </row>
    <row r="4" spans="1:14" x14ac:dyDescent="0.25">
      <c r="A4" s="160" t="str">
        <f>HYPERLINK("#'TOC'!A1", "Back to TOC")</f>
        <v>Back to TOC</v>
      </c>
    </row>
    <row r="7" spans="1:14" ht="30" customHeight="1" x14ac:dyDescent="0.25">
      <c r="B7" s="658" t="s">
        <v>388</v>
      </c>
      <c r="C7" s="662" t="s">
        <v>720</v>
      </c>
      <c r="D7" s="662"/>
      <c r="E7" s="662"/>
      <c r="F7" s="662"/>
      <c r="G7" s="662" t="s">
        <v>720</v>
      </c>
      <c r="H7" s="662"/>
      <c r="I7" s="662"/>
      <c r="J7" s="662"/>
      <c r="K7" s="662" t="s">
        <v>720</v>
      </c>
      <c r="L7" s="662"/>
      <c r="M7" s="662"/>
      <c r="N7" s="663"/>
    </row>
    <row r="8" spans="1:14" ht="75" customHeight="1" x14ac:dyDescent="0.25">
      <c r="B8" s="659"/>
      <c r="C8" s="647" t="s">
        <v>708</v>
      </c>
      <c r="D8" s="647"/>
      <c r="E8" s="647" t="s">
        <v>712</v>
      </c>
      <c r="F8" s="647"/>
      <c r="G8" s="647" t="s">
        <v>708</v>
      </c>
      <c r="H8" s="647"/>
      <c r="I8" s="647" t="s">
        <v>712</v>
      </c>
      <c r="J8" s="647"/>
      <c r="K8" s="647" t="s">
        <v>708</v>
      </c>
      <c r="L8" s="647"/>
      <c r="M8" s="647" t="s">
        <v>712</v>
      </c>
      <c r="N8" s="666"/>
    </row>
    <row r="9" spans="1:14" ht="30" customHeight="1" x14ac:dyDescent="0.25">
      <c r="B9" s="659"/>
      <c r="C9" s="649" t="s">
        <v>615</v>
      </c>
      <c r="D9" s="649"/>
      <c r="E9" s="649"/>
      <c r="F9" s="649"/>
      <c r="G9" s="649" t="s">
        <v>616</v>
      </c>
      <c r="H9" s="649"/>
      <c r="I9" s="649"/>
      <c r="J9" s="649"/>
      <c r="K9" s="649" t="s">
        <v>617</v>
      </c>
      <c r="L9" s="649"/>
      <c r="M9" s="649"/>
      <c r="N9" s="661"/>
    </row>
    <row r="10" spans="1:14" ht="30" customHeight="1" x14ac:dyDescent="0.25">
      <c r="B10" s="660"/>
      <c r="C10" s="144" t="s">
        <v>390</v>
      </c>
      <c r="D10" s="144" t="s">
        <v>389</v>
      </c>
      <c r="E10" s="144" t="s">
        <v>390</v>
      </c>
      <c r="F10" s="144" t="s">
        <v>389</v>
      </c>
      <c r="G10" s="144" t="s">
        <v>390</v>
      </c>
      <c r="H10" s="144" t="s">
        <v>389</v>
      </c>
      <c r="I10" s="144" t="s">
        <v>390</v>
      </c>
      <c r="J10" s="144" t="s">
        <v>389</v>
      </c>
      <c r="K10" s="144" t="s">
        <v>390</v>
      </c>
      <c r="L10" s="144" t="s">
        <v>389</v>
      </c>
      <c r="M10" s="144" t="s">
        <v>390</v>
      </c>
      <c r="N10" s="183" t="s">
        <v>389</v>
      </c>
    </row>
    <row r="11" spans="1:14" ht="13" customHeight="1" x14ac:dyDescent="0.25">
      <c r="A11" s="214"/>
      <c r="B11" s="204"/>
      <c r="C11" s="205" t="s">
        <v>2562</v>
      </c>
      <c r="D11" s="477" t="s">
        <v>2563</v>
      </c>
      <c r="E11" s="205" t="s">
        <v>2564</v>
      </c>
      <c r="F11" s="477" t="s">
        <v>2565</v>
      </c>
      <c r="G11" s="205" t="s">
        <v>2566</v>
      </c>
      <c r="H11" s="477" t="s">
        <v>2567</v>
      </c>
      <c r="I11" s="205" t="s">
        <v>2568</v>
      </c>
      <c r="J11" s="477" t="s">
        <v>2569</v>
      </c>
      <c r="K11" s="205" t="s">
        <v>2570</v>
      </c>
      <c r="L11" s="477" t="s">
        <v>2571</v>
      </c>
      <c r="M11" s="205" t="s">
        <v>2572</v>
      </c>
      <c r="N11" s="485" t="s">
        <v>2573</v>
      </c>
    </row>
    <row r="12" spans="1:14" ht="13" customHeight="1" x14ac:dyDescent="0.25">
      <c r="A12" s="26" t="s">
        <v>391</v>
      </c>
      <c r="B12" s="184">
        <v>2</v>
      </c>
      <c r="C12" s="190">
        <v>1.57454321905358</v>
      </c>
      <c r="D12" s="471">
        <v>0.57779210372668099</v>
      </c>
      <c r="E12" s="190">
        <v>1.7083267980249499</v>
      </c>
      <c r="F12" s="471">
        <v>0.29259436141797401</v>
      </c>
      <c r="G12" s="190">
        <v>1.5884420934530401</v>
      </c>
      <c r="H12" s="471">
        <v>0.590263545932878</v>
      </c>
      <c r="I12" s="190">
        <v>1.7182255545639999</v>
      </c>
      <c r="J12" s="471">
        <v>0.30341811749661202</v>
      </c>
      <c r="K12" s="190">
        <v>1.5273662540291899</v>
      </c>
      <c r="L12" s="471">
        <v>0.58563990152093004</v>
      </c>
      <c r="M12" s="190">
        <v>1.7316289386613699</v>
      </c>
      <c r="N12" s="479">
        <v>0.30375444804635698</v>
      </c>
    </row>
    <row r="13" spans="1:14" ht="13" customHeight="1" x14ac:dyDescent="0.25">
      <c r="A13" s="26" t="s">
        <v>392</v>
      </c>
      <c r="B13" s="184">
        <v>2</v>
      </c>
      <c r="C13" s="190">
        <v>1.15987150152123</v>
      </c>
      <c r="D13" s="471">
        <v>0.25623612234992599</v>
      </c>
      <c r="E13" s="190">
        <v>1.4931954920827</v>
      </c>
      <c r="F13" s="471">
        <v>0.28406049398316902</v>
      </c>
      <c r="G13" s="190">
        <v>1.2166668986873701</v>
      </c>
      <c r="H13" s="471">
        <v>0.27446859453691103</v>
      </c>
      <c r="I13" s="190">
        <v>1.43066532831571</v>
      </c>
      <c r="J13" s="471">
        <v>0.27890347430300699</v>
      </c>
      <c r="K13" s="190">
        <v>1.15379965104326</v>
      </c>
      <c r="L13" s="471">
        <v>0.27164791075883898</v>
      </c>
      <c r="M13" s="190">
        <v>1.4471880435681801</v>
      </c>
      <c r="N13" s="479">
        <v>0.27834106492438598</v>
      </c>
    </row>
    <row r="14" spans="1:14" ht="13" customHeight="1" x14ac:dyDescent="0.25">
      <c r="A14" s="26" t="s">
        <v>393</v>
      </c>
      <c r="B14" s="184">
        <v>2</v>
      </c>
      <c r="C14" s="190">
        <v>1.01090864885877</v>
      </c>
      <c r="D14" s="471">
        <v>0.16326519676594001</v>
      </c>
      <c r="E14" s="190">
        <v>1.7113512971320799</v>
      </c>
      <c r="F14" s="471">
        <v>0.21736186957707901</v>
      </c>
      <c r="G14" s="190">
        <v>1.2298769443820801</v>
      </c>
      <c r="H14" s="471">
        <v>0.19670197403415901</v>
      </c>
      <c r="I14" s="190">
        <v>1.7039849683724499</v>
      </c>
      <c r="J14" s="471">
        <v>0.21503394273437301</v>
      </c>
      <c r="K14" s="190">
        <v>1.2059141185668401</v>
      </c>
      <c r="L14" s="471">
        <v>0.192970405919134</v>
      </c>
      <c r="M14" s="190">
        <v>1.7303261571095101</v>
      </c>
      <c r="N14" s="479">
        <v>0.23141199124605799</v>
      </c>
    </row>
    <row r="15" spans="1:14" ht="13" customHeight="1" x14ac:dyDescent="0.25">
      <c r="A15" s="26" t="s">
        <v>394</v>
      </c>
      <c r="B15" s="184">
        <v>2</v>
      </c>
      <c r="C15" s="190">
        <v>1.4400426661964301</v>
      </c>
      <c r="D15" s="471">
        <v>0.26352376300260399</v>
      </c>
      <c r="E15" s="190">
        <v>1.91902883637985</v>
      </c>
      <c r="F15" s="471">
        <v>0.30846013281192602</v>
      </c>
      <c r="G15" s="190">
        <v>1.4483039856167701</v>
      </c>
      <c r="H15" s="471">
        <v>0.27107708098105099</v>
      </c>
      <c r="I15" s="190">
        <v>1.9051883658331601</v>
      </c>
      <c r="J15" s="471">
        <v>0.30550943460872798</v>
      </c>
      <c r="K15" s="190">
        <v>1.4407375545401699</v>
      </c>
      <c r="L15" s="471">
        <v>0.27208159684981698</v>
      </c>
      <c r="M15" s="190">
        <v>1.94156201130923</v>
      </c>
      <c r="N15" s="479">
        <v>0.30871280171971999</v>
      </c>
    </row>
    <row r="16" spans="1:14" ht="13" customHeight="1" x14ac:dyDescent="0.25">
      <c r="A16" s="26" t="s">
        <v>395</v>
      </c>
      <c r="B16" s="184">
        <v>2</v>
      </c>
      <c r="C16" s="190">
        <v>1.64015000281644</v>
      </c>
      <c r="D16" s="471">
        <v>0.30541335825329702</v>
      </c>
      <c r="E16" s="190">
        <v>1.8538597884549599</v>
      </c>
      <c r="F16" s="471">
        <v>0.31633825059503201</v>
      </c>
      <c r="G16" s="190">
        <v>1.6430618909355901</v>
      </c>
      <c r="H16" s="471">
        <v>0.311910352333994</v>
      </c>
      <c r="I16" s="190">
        <v>1.8668627353523</v>
      </c>
      <c r="J16" s="471">
        <v>0.31963085172787098</v>
      </c>
      <c r="K16" s="190">
        <v>1.7967948636056399</v>
      </c>
      <c r="L16" s="471">
        <v>0.33744216370819902</v>
      </c>
      <c r="M16" s="190">
        <v>1.64118972737222</v>
      </c>
      <c r="N16" s="479">
        <v>0.29502558981084898</v>
      </c>
    </row>
    <row r="17" spans="1:14" ht="13" customHeight="1" x14ac:dyDescent="0.25">
      <c r="A17" s="26" t="s">
        <v>396</v>
      </c>
      <c r="B17" s="184">
        <v>2</v>
      </c>
      <c r="C17" s="190">
        <v>1.02886464872325</v>
      </c>
      <c r="D17" s="471">
        <v>0.154400705966105</v>
      </c>
      <c r="E17" s="190">
        <v>1.82240824059358</v>
      </c>
      <c r="F17" s="471">
        <v>0.28671815879833401</v>
      </c>
      <c r="G17" s="190">
        <v>1.1648749302585799</v>
      </c>
      <c r="H17" s="471">
        <v>0.176086215050927</v>
      </c>
      <c r="I17" s="190">
        <v>1.83586068100356</v>
      </c>
      <c r="J17" s="471">
        <v>0.28216378157306798</v>
      </c>
      <c r="K17" s="190">
        <v>1.13761960121026</v>
      </c>
      <c r="L17" s="471">
        <v>0.17432814272962899</v>
      </c>
      <c r="M17" s="190">
        <v>1.7944131907443299</v>
      </c>
      <c r="N17" s="479">
        <v>0.27534877184325401</v>
      </c>
    </row>
    <row r="18" spans="1:14" ht="13" customHeight="1" x14ac:dyDescent="0.25">
      <c r="A18" s="210" t="s">
        <v>397</v>
      </c>
      <c r="B18" s="184">
        <v>2</v>
      </c>
      <c r="C18" s="190">
        <v>0.96864395111953505</v>
      </c>
      <c r="D18" s="471">
        <v>0.21016091053442801</v>
      </c>
      <c r="E18" s="190">
        <v>2.4964089481594098</v>
      </c>
      <c r="F18" s="471">
        <v>0.57267168464626905</v>
      </c>
      <c r="G18" s="190">
        <v>1.14852451018047</v>
      </c>
      <c r="H18" s="471">
        <v>0.24954518366124501</v>
      </c>
      <c r="I18" s="190">
        <v>2.47232363225437</v>
      </c>
      <c r="J18" s="471">
        <v>0.55898767138890604</v>
      </c>
      <c r="K18" s="190">
        <v>1.0706139722192201</v>
      </c>
      <c r="L18" s="471">
        <v>0.23732888033746599</v>
      </c>
      <c r="M18" s="190">
        <v>2.4046529002171502</v>
      </c>
      <c r="N18" s="479">
        <v>0.56582444181812097</v>
      </c>
    </row>
    <row r="19" spans="1:14" ht="13" customHeight="1" x14ac:dyDescent="0.25">
      <c r="A19" s="210" t="s">
        <v>398</v>
      </c>
      <c r="B19" s="184">
        <v>2</v>
      </c>
      <c r="C19" s="190">
        <v>1.0085289326056099</v>
      </c>
      <c r="D19" s="471">
        <v>0.18818438064526</v>
      </c>
      <c r="E19" s="190">
        <v>1.42487923379535</v>
      </c>
      <c r="F19" s="471">
        <v>0.241436979968389</v>
      </c>
      <c r="G19" s="190">
        <v>1.0543533540962</v>
      </c>
      <c r="H19" s="471">
        <v>0.20680585585811601</v>
      </c>
      <c r="I19" s="190">
        <v>1.45209585536839</v>
      </c>
      <c r="J19" s="471">
        <v>0.250947214202146</v>
      </c>
      <c r="K19" s="190">
        <v>1.0226478680170901</v>
      </c>
      <c r="L19" s="471">
        <v>0.20981111512897499</v>
      </c>
      <c r="M19" s="190">
        <v>1.4140089500941699</v>
      </c>
      <c r="N19" s="479">
        <v>0.241456357453424</v>
      </c>
    </row>
    <row r="20" spans="1:14" ht="13" customHeight="1" x14ac:dyDescent="0.25">
      <c r="A20" s="26" t="s">
        <v>399</v>
      </c>
      <c r="B20" s="184">
        <v>2</v>
      </c>
      <c r="C20" s="190">
        <v>1.3781622991160101</v>
      </c>
      <c r="D20" s="471">
        <v>0.49963265650037098</v>
      </c>
      <c r="E20" s="190">
        <v>2.80363638530411</v>
      </c>
      <c r="F20" s="471">
        <v>0.74233930334227505</v>
      </c>
      <c r="G20" s="190">
        <v>1.3740497618744401</v>
      </c>
      <c r="H20" s="471">
        <v>0.49373691327866998</v>
      </c>
      <c r="I20" s="190">
        <v>2.8218033708874999</v>
      </c>
      <c r="J20" s="471">
        <v>0.74155192401054404</v>
      </c>
      <c r="K20" s="190">
        <v>1.3253278707737599</v>
      </c>
      <c r="L20" s="471">
        <v>0.46453487606841698</v>
      </c>
      <c r="M20" s="190">
        <v>2.6808154808650002</v>
      </c>
      <c r="N20" s="479">
        <v>0.682545857651087</v>
      </c>
    </row>
    <row r="21" spans="1:14" ht="13" customHeight="1" x14ac:dyDescent="0.25">
      <c r="A21" s="26" t="s">
        <v>400</v>
      </c>
      <c r="B21" s="184">
        <v>2</v>
      </c>
      <c r="C21" s="190">
        <v>3.38411196204</v>
      </c>
      <c r="D21" s="471">
        <v>1.2471978302990401</v>
      </c>
      <c r="E21" s="190">
        <v>1.8771353930013801</v>
      </c>
      <c r="F21" s="471">
        <v>0.59548617043451302</v>
      </c>
      <c r="G21" s="190">
        <v>3.30996167098276</v>
      </c>
      <c r="H21" s="471">
        <v>1.23022929710409</v>
      </c>
      <c r="I21" s="190">
        <v>1.9102017657707899</v>
      </c>
      <c r="J21" s="471">
        <v>0.62275145361742701</v>
      </c>
      <c r="K21" s="190">
        <v>3.3304592220402101</v>
      </c>
      <c r="L21" s="471">
        <v>1.22007868015622</v>
      </c>
      <c r="M21" s="190">
        <v>1.90021864005818</v>
      </c>
      <c r="N21" s="479">
        <v>0.63790733313598003</v>
      </c>
    </row>
    <row r="22" spans="1:14" ht="13" customHeight="1" x14ac:dyDescent="0.25">
      <c r="A22" s="26" t="s">
        <v>401</v>
      </c>
      <c r="B22" s="184">
        <v>2</v>
      </c>
      <c r="C22" s="190">
        <v>1.24485324196337</v>
      </c>
      <c r="D22" s="471">
        <v>0.45754660396417701</v>
      </c>
      <c r="E22" s="190">
        <v>1.57740697536717</v>
      </c>
      <c r="F22" s="471">
        <v>0.42099838081973201</v>
      </c>
      <c r="G22" s="190">
        <v>1.41868535617854</v>
      </c>
      <c r="H22" s="471">
        <v>0.53513466755981898</v>
      </c>
      <c r="I22" s="190">
        <v>1.6193556314487301</v>
      </c>
      <c r="J22" s="471">
        <v>0.45110849236899703</v>
      </c>
      <c r="K22" s="190">
        <v>1.4695718464102301</v>
      </c>
      <c r="L22" s="471">
        <v>0.55099715281718398</v>
      </c>
      <c r="M22" s="190">
        <v>1.5700936470729601</v>
      </c>
      <c r="N22" s="479">
        <v>0.44520380562850598</v>
      </c>
    </row>
    <row r="23" spans="1:14" ht="13" customHeight="1" x14ac:dyDescent="0.25">
      <c r="A23" s="26" t="s">
        <v>402</v>
      </c>
      <c r="B23" s="184">
        <v>2</v>
      </c>
      <c r="C23" s="190">
        <v>1.4404523982617199</v>
      </c>
      <c r="D23" s="471">
        <v>0.51588386400710295</v>
      </c>
      <c r="E23" s="190">
        <v>1.9133558019216399</v>
      </c>
      <c r="F23" s="471">
        <v>0.41536428508412998</v>
      </c>
      <c r="G23" s="190">
        <v>1.1898245028369201</v>
      </c>
      <c r="H23" s="471">
        <v>0.42989700587405799</v>
      </c>
      <c r="I23" s="190">
        <v>2.0213385381738602</v>
      </c>
      <c r="J23" s="471">
        <v>0.45058280276025903</v>
      </c>
      <c r="K23" s="190">
        <v>1.0305029942572801</v>
      </c>
      <c r="L23" s="471">
        <v>0.40560405353224699</v>
      </c>
      <c r="M23" s="190">
        <v>1.99169662452894</v>
      </c>
      <c r="N23" s="479">
        <v>0.47897244473624401</v>
      </c>
    </row>
    <row r="24" spans="1:14" ht="13" customHeight="1" x14ac:dyDescent="0.25">
      <c r="A24" s="26" t="s">
        <v>403</v>
      </c>
      <c r="B24" s="184">
        <v>2</v>
      </c>
      <c r="C24" s="190">
        <v>1.1556569249217801</v>
      </c>
      <c r="D24" s="471">
        <v>0.27339898827392001</v>
      </c>
      <c r="E24" s="190">
        <v>1.9043367895135801</v>
      </c>
      <c r="F24" s="471">
        <v>0.35434880966346199</v>
      </c>
      <c r="G24" s="190">
        <v>1.1598975581792901</v>
      </c>
      <c r="H24" s="471">
        <v>0.28146459162370202</v>
      </c>
      <c r="I24" s="190">
        <v>1.8627876246341799</v>
      </c>
      <c r="J24" s="471">
        <v>0.35300881223526798</v>
      </c>
      <c r="K24" s="190">
        <v>1.1542428848350099</v>
      </c>
      <c r="L24" s="471">
        <v>0.27467957283255301</v>
      </c>
      <c r="M24" s="190">
        <v>1.9319449963895201</v>
      </c>
      <c r="N24" s="479">
        <v>0.374934728265437</v>
      </c>
    </row>
    <row r="25" spans="1:14" ht="13" customHeight="1" x14ac:dyDescent="0.25">
      <c r="A25" s="26" t="s">
        <v>404</v>
      </c>
      <c r="B25" s="184">
        <v>2</v>
      </c>
      <c r="C25" s="190">
        <v>1.84664970489596</v>
      </c>
      <c r="D25" s="471">
        <v>0.37867508570848102</v>
      </c>
      <c r="E25" s="190">
        <v>1.4559660224470801</v>
      </c>
      <c r="F25" s="471">
        <v>0.274897495375865</v>
      </c>
      <c r="G25" s="190">
        <v>1.8986180990181101</v>
      </c>
      <c r="H25" s="471">
        <v>0.40165803021498903</v>
      </c>
      <c r="I25" s="190">
        <v>1.42474475129251</v>
      </c>
      <c r="J25" s="471">
        <v>0.27400038143676703</v>
      </c>
      <c r="K25" s="190">
        <v>1.8230437029307101</v>
      </c>
      <c r="L25" s="471">
        <v>0.402929734975705</v>
      </c>
      <c r="M25" s="190">
        <v>1.48743199984677</v>
      </c>
      <c r="N25" s="479">
        <v>0.29432305762369898</v>
      </c>
    </row>
    <row r="26" spans="1:14" ht="13" customHeight="1" x14ac:dyDescent="0.25">
      <c r="A26" s="26" t="s">
        <v>405</v>
      </c>
      <c r="B26" s="184">
        <v>2</v>
      </c>
      <c r="C26" s="190">
        <v>1.18078209116552</v>
      </c>
      <c r="D26" s="471">
        <v>0.44374563572696601</v>
      </c>
      <c r="E26" s="190">
        <v>2.1757985579927901</v>
      </c>
      <c r="F26" s="471">
        <v>0.62064616364755198</v>
      </c>
      <c r="G26" s="190">
        <v>1.1201956323328199</v>
      </c>
      <c r="H26" s="471">
        <v>0.41623880115221701</v>
      </c>
      <c r="I26" s="190">
        <v>2.14914937090193</v>
      </c>
      <c r="J26" s="471">
        <v>0.62250941536943805</v>
      </c>
      <c r="K26" s="190">
        <v>1.2437479079681399</v>
      </c>
      <c r="L26" s="471">
        <v>0.48571348220434402</v>
      </c>
      <c r="M26" s="190">
        <v>2.11137047356423</v>
      </c>
      <c r="N26" s="479">
        <v>0.615196362164394</v>
      </c>
    </row>
    <row r="27" spans="1:14" ht="13" customHeight="1" x14ac:dyDescent="0.25">
      <c r="A27" s="26" t="s">
        <v>406</v>
      </c>
      <c r="B27" s="184">
        <v>2</v>
      </c>
      <c r="C27" s="190">
        <v>1.1661044744588001</v>
      </c>
      <c r="D27" s="471">
        <v>0.19232204661466301</v>
      </c>
      <c r="E27" s="190">
        <v>1.7283961053677099</v>
      </c>
      <c r="F27" s="471">
        <v>0.32684808753168598</v>
      </c>
      <c r="G27" s="190">
        <v>1.2265037930142499</v>
      </c>
      <c r="H27" s="471">
        <v>0.20743494478876201</v>
      </c>
      <c r="I27" s="190">
        <v>1.7556911758278899</v>
      </c>
      <c r="J27" s="471">
        <v>0.32576238399913598</v>
      </c>
      <c r="K27" s="190">
        <v>1.23129387171244</v>
      </c>
      <c r="L27" s="471">
        <v>0.20717727682538301</v>
      </c>
      <c r="M27" s="190">
        <v>1.7508189204078699</v>
      </c>
      <c r="N27" s="479">
        <v>0.32415330872904102</v>
      </c>
    </row>
    <row r="28" spans="1:14" ht="13" customHeight="1" x14ac:dyDescent="0.25">
      <c r="A28" s="26" t="s">
        <v>407</v>
      </c>
      <c r="B28" s="184">
        <v>2</v>
      </c>
      <c r="C28" s="190">
        <v>0.93722066263071502</v>
      </c>
      <c r="D28" s="471">
        <v>0.168647138701991</v>
      </c>
      <c r="E28" s="190">
        <v>1.8677163545764599</v>
      </c>
      <c r="F28" s="471">
        <v>0.38808234540615799</v>
      </c>
      <c r="G28" s="190">
        <v>0.97633484507094903</v>
      </c>
      <c r="H28" s="471">
        <v>0.17597141572164501</v>
      </c>
      <c r="I28" s="190">
        <v>1.86815656833899</v>
      </c>
      <c r="J28" s="471">
        <v>0.396612562624649</v>
      </c>
      <c r="K28" s="190">
        <v>0.81294083952492902</v>
      </c>
      <c r="L28" s="471">
        <v>0.15415418120791</v>
      </c>
      <c r="M28" s="190">
        <v>1.5925935886606899</v>
      </c>
      <c r="N28" s="479">
        <v>0.34165353982679803</v>
      </c>
    </row>
    <row r="29" spans="1:14" ht="13" customHeight="1" x14ac:dyDescent="0.25">
      <c r="A29" s="26" t="s">
        <v>408</v>
      </c>
      <c r="B29" s="184">
        <v>2</v>
      </c>
      <c r="C29" s="190">
        <v>1.45404863929256</v>
      </c>
      <c r="D29" s="471">
        <v>0.28155999273453802</v>
      </c>
      <c r="E29" s="190">
        <v>1.92654179987819</v>
      </c>
      <c r="F29" s="471">
        <v>0.37153275154986098</v>
      </c>
      <c r="G29" s="190">
        <v>1.6535998253169799</v>
      </c>
      <c r="H29" s="471">
        <v>0.330034115574177</v>
      </c>
      <c r="I29" s="190">
        <v>1.8960282703134601</v>
      </c>
      <c r="J29" s="471">
        <v>0.360403215218566</v>
      </c>
      <c r="K29" s="190">
        <v>1.45731407123097</v>
      </c>
      <c r="L29" s="471">
        <v>0.30199300659100398</v>
      </c>
      <c r="M29" s="190">
        <v>1.8603135904888199</v>
      </c>
      <c r="N29" s="479">
        <v>0.35250503274973599</v>
      </c>
    </row>
    <row r="30" spans="1:14" ht="13" customHeight="1" x14ac:dyDescent="0.25">
      <c r="A30" s="26" t="s">
        <v>409</v>
      </c>
      <c r="B30" s="184">
        <v>2</v>
      </c>
      <c r="C30" s="190">
        <v>1.04578664919756</v>
      </c>
      <c r="D30" s="471">
        <v>0.16190034604148701</v>
      </c>
      <c r="E30" s="190">
        <v>1.5498474732424401</v>
      </c>
      <c r="F30" s="471">
        <v>0.21511226081799201</v>
      </c>
      <c r="G30" s="190">
        <v>1.16801340970991</v>
      </c>
      <c r="H30" s="471">
        <v>0.17932974782912101</v>
      </c>
      <c r="I30" s="190">
        <v>1.58049150114646</v>
      </c>
      <c r="J30" s="471">
        <v>0.22788938045621901</v>
      </c>
      <c r="K30" s="190">
        <v>1.15318325693587</v>
      </c>
      <c r="L30" s="471">
        <v>0.17819123820476501</v>
      </c>
      <c r="M30" s="190">
        <v>1.58233592281691</v>
      </c>
      <c r="N30" s="479">
        <v>0.233726920036574</v>
      </c>
    </row>
    <row r="31" spans="1:14" ht="13" customHeight="1" x14ac:dyDescent="0.25">
      <c r="A31" s="26" t="s">
        <v>410</v>
      </c>
      <c r="B31" s="184">
        <v>2</v>
      </c>
      <c r="C31" s="190">
        <v>1.0007600194795701</v>
      </c>
      <c r="D31" s="471">
        <v>0.20921780561733999</v>
      </c>
      <c r="E31" s="190">
        <v>1.76495982622266</v>
      </c>
      <c r="F31" s="471">
        <v>0.33311867768766301</v>
      </c>
      <c r="G31" s="190">
        <v>1.0426357760074201</v>
      </c>
      <c r="H31" s="471">
        <v>0.22415549304716301</v>
      </c>
      <c r="I31" s="190">
        <v>1.7752376416129001</v>
      </c>
      <c r="J31" s="471">
        <v>0.34181936156338599</v>
      </c>
      <c r="K31" s="190">
        <v>1.0671498224011</v>
      </c>
      <c r="L31" s="471">
        <v>0.23186510521367801</v>
      </c>
      <c r="M31" s="190">
        <v>1.5973827270170999</v>
      </c>
      <c r="N31" s="479">
        <v>0.31553319249068401</v>
      </c>
    </row>
    <row r="32" spans="1:14" ht="13" customHeight="1" x14ac:dyDescent="0.25">
      <c r="A32" s="26" t="s">
        <v>411</v>
      </c>
      <c r="B32" s="184">
        <v>2</v>
      </c>
      <c r="C32" s="190">
        <v>0.79398910829445801</v>
      </c>
      <c r="D32" s="471">
        <v>0.16579761984674901</v>
      </c>
      <c r="E32" s="190">
        <v>1.8296334386881501</v>
      </c>
      <c r="F32" s="471">
        <v>0.28472736704010698</v>
      </c>
      <c r="G32" s="190">
        <v>0.87724368146227505</v>
      </c>
      <c r="H32" s="471">
        <v>0.19416474392069299</v>
      </c>
      <c r="I32" s="190">
        <v>1.9804431123405799</v>
      </c>
      <c r="J32" s="471">
        <v>0.31253593870984198</v>
      </c>
      <c r="K32" s="190">
        <v>0.94812713429975604</v>
      </c>
      <c r="L32" s="471">
        <v>0.20939272983646201</v>
      </c>
      <c r="M32" s="190">
        <v>1.92009276637926</v>
      </c>
      <c r="N32" s="479">
        <v>0.31366102386979799</v>
      </c>
    </row>
    <row r="33" spans="1:14" ht="13" customHeight="1" x14ac:dyDescent="0.25">
      <c r="A33" s="26" t="s">
        <v>412</v>
      </c>
      <c r="B33" s="184">
        <v>2</v>
      </c>
      <c r="C33" s="190">
        <v>0.73137933443764203</v>
      </c>
      <c r="D33" s="471">
        <v>0.23457892312296799</v>
      </c>
      <c r="E33" s="190">
        <v>1.7829834089732299</v>
      </c>
      <c r="F33" s="471">
        <v>0.50755116014101298</v>
      </c>
      <c r="G33" s="190">
        <v>0.78577011551737896</v>
      </c>
      <c r="H33" s="471">
        <v>0.26517663064969599</v>
      </c>
      <c r="I33" s="190">
        <v>1.81319070294115</v>
      </c>
      <c r="J33" s="471">
        <v>0.53720778977019201</v>
      </c>
      <c r="K33" s="190">
        <v>0.75326001730885905</v>
      </c>
      <c r="L33" s="471">
        <v>0.26511800342779801</v>
      </c>
      <c r="M33" s="190">
        <v>1.87109216464862</v>
      </c>
      <c r="N33" s="479">
        <v>0.57762011476402897</v>
      </c>
    </row>
    <row r="34" spans="1:14" ht="13" customHeight="1" x14ac:dyDescent="0.25">
      <c r="A34" s="26" t="s">
        <v>413</v>
      </c>
      <c r="B34" s="184">
        <v>2</v>
      </c>
      <c r="C34" s="190">
        <v>1.3526155229433301</v>
      </c>
      <c r="D34" s="471">
        <v>0.432250047415351</v>
      </c>
      <c r="E34" s="190">
        <v>2.38377290168255</v>
      </c>
      <c r="F34" s="471">
        <v>0.53916405413102098</v>
      </c>
      <c r="G34" s="190">
        <v>1.3780413643053799</v>
      </c>
      <c r="H34" s="471">
        <v>0.43822010384721699</v>
      </c>
      <c r="I34" s="190">
        <v>2.42898487621411</v>
      </c>
      <c r="J34" s="471">
        <v>0.54737047875234501</v>
      </c>
      <c r="K34" s="190">
        <v>1.52455823506977</v>
      </c>
      <c r="L34" s="471">
        <v>0.47443797332843501</v>
      </c>
      <c r="M34" s="190">
        <v>2.44113137309609</v>
      </c>
      <c r="N34" s="479">
        <v>0.58879486533622505</v>
      </c>
    </row>
    <row r="35" spans="1:14" ht="13" customHeight="1" x14ac:dyDescent="0.25">
      <c r="A35" s="26" t="s">
        <v>414</v>
      </c>
      <c r="B35" s="184">
        <v>2</v>
      </c>
      <c r="C35" s="190">
        <v>1.9284949391339501</v>
      </c>
      <c r="D35" s="471">
        <v>0.38480178054915298</v>
      </c>
      <c r="E35" s="190">
        <v>1.21452403826003</v>
      </c>
      <c r="F35" s="471">
        <v>0.18898083353113199</v>
      </c>
      <c r="G35" s="190">
        <v>2.1120760160447198</v>
      </c>
      <c r="H35" s="471">
        <v>0.42352901381696101</v>
      </c>
      <c r="I35" s="190">
        <v>1.25558714079598</v>
      </c>
      <c r="J35" s="471">
        <v>0.19862436532337699</v>
      </c>
      <c r="K35" s="190">
        <v>2.0817123207851602</v>
      </c>
      <c r="L35" s="471">
        <v>0.41120793972492597</v>
      </c>
      <c r="M35" s="190">
        <v>1.23387225459399</v>
      </c>
      <c r="N35" s="479">
        <v>0.193136027397144</v>
      </c>
    </row>
    <row r="36" spans="1:14" ht="13" customHeight="1" x14ac:dyDescent="0.25">
      <c r="A36" s="26" t="s">
        <v>415</v>
      </c>
      <c r="B36" s="184">
        <v>2</v>
      </c>
      <c r="C36" s="190">
        <v>2.0719210749220101</v>
      </c>
      <c r="D36" s="471">
        <v>0.37250352366129902</v>
      </c>
      <c r="E36" s="190">
        <v>1.68307782853036</v>
      </c>
      <c r="F36" s="471">
        <v>0.23972639002676899</v>
      </c>
      <c r="G36" s="190">
        <v>2.08300260769039</v>
      </c>
      <c r="H36" s="471">
        <v>0.39148332337810698</v>
      </c>
      <c r="I36" s="190">
        <v>1.6493612224196501</v>
      </c>
      <c r="J36" s="471">
        <v>0.24461712912202699</v>
      </c>
      <c r="K36" s="190">
        <v>2.1563600003097299</v>
      </c>
      <c r="L36" s="471">
        <v>0.41042192062206601</v>
      </c>
      <c r="M36" s="190">
        <v>1.6478680866058699</v>
      </c>
      <c r="N36" s="479">
        <v>0.24601128000527001</v>
      </c>
    </row>
    <row r="37" spans="1:14" ht="13" customHeight="1" x14ac:dyDescent="0.25">
      <c r="A37" s="26" t="s">
        <v>416</v>
      </c>
      <c r="B37" s="184">
        <v>2</v>
      </c>
      <c r="C37" s="190">
        <v>1.9183087957743501</v>
      </c>
      <c r="D37" s="471">
        <v>0.42859033355176901</v>
      </c>
      <c r="E37" s="190">
        <v>1.8599994347304301</v>
      </c>
      <c r="F37" s="471">
        <v>0.31951606862243398</v>
      </c>
      <c r="G37" s="190">
        <v>1.8693220491078999</v>
      </c>
      <c r="H37" s="471">
        <v>0.42454485996915697</v>
      </c>
      <c r="I37" s="190">
        <v>1.89897993280342</v>
      </c>
      <c r="J37" s="471">
        <v>0.32887144473219099</v>
      </c>
      <c r="K37" s="190">
        <v>1.8541130669354799</v>
      </c>
      <c r="L37" s="471">
        <v>0.42677574723758999</v>
      </c>
      <c r="M37" s="190">
        <v>1.9100910781813401</v>
      </c>
      <c r="N37" s="479">
        <v>0.33593837302212998</v>
      </c>
    </row>
    <row r="38" spans="1:14" ht="13" customHeight="1" x14ac:dyDescent="0.25">
      <c r="A38" s="26" t="s">
        <v>417</v>
      </c>
      <c r="B38" s="184">
        <v>2</v>
      </c>
      <c r="C38" s="190">
        <v>2.0607222888138401</v>
      </c>
      <c r="D38" s="471">
        <v>0.421128263773557</v>
      </c>
      <c r="E38" s="190">
        <v>1.66977829220992</v>
      </c>
      <c r="F38" s="471">
        <v>0.33171881828276001</v>
      </c>
      <c r="G38" s="190">
        <v>2.0944215595165199</v>
      </c>
      <c r="H38" s="471">
        <v>0.43958325661180803</v>
      </c>
      <c r="I38" s="190">
        <v>1.67188528320751</v>
      </c>
      <c r="J38" s="471">
        <v>0.32945972225439801</v>
      </c>
      <c r="K38" s="190">
        <v>2.1892366179163401</v>
      </c>
      <c r="L38" s="471">
        <v>0.48248852604455</v>
      </c>
      <c r="M38" s="190">
        <v>1.6578428070300899</v>
      </c>
      <c r="N38" s="479">
        <v>0.33898700421746603</v>
      </c>
    </row>
    <row r="39" spans="1:14" ht="13" customHeight="1" x14ac:dyDescent="0.25">
      <c r="A39" s="26" t="s">
        <v>418</v>
      </c>
      <c r="B39" s="184">
        <v>2</v>
      </c>
      <c r="C39" s="190">
        <v>1.43003378750969</v>
      </c>
      <c r="D39" s="471">
        <v>0.59029805117549905</v>
      </c>
      <c r="E39" s="190">
        <v>2.1302161682158198</v>
      </c>
      <c r="F39" s="471">
        <v>0.47414976564848799</v>
      </c>
      <c r="G39" s="190">
        <v>1.4782840084657101</v>
      </c>
      <c r="H39" s="471">
        <v>0.613387555244016</v>
      </c>
      <c r="I39" s="190">
        <v>2.2377105075954802</v>
      </c>
      <c r="J39" s="471">
        <v>0.51436209447083903</v>
      </c>
      <c r="K39" s="190">
        <v>1.4236698842329101</v>
      </c>
      <c r="L39" s="471">
        <v>0.59128619746669497</v>
      </c>
      <c r="M39" s="190">
        <v>2.2109980940403302</v>
      </c>
      <c r="N39" s="479">
        <v>0.49366201018147099</v>
      </c>
    </row>
    <row r="40" spans="1:14" ht="13" customHeight="1" x14ac:dyDescent="0.25">
      <c r="A40" s="26" t="s">
        <v>419</v>
      </c>
      <c r="B40" s="184">
        <v>2</v>
      </c>
      <c r="C40" s="190">
        <v>1.6786431760284499</v>
      </c>
      <c r="D40" s="471">
        <v>0.36599752007516101</v>
      </c>
      <c r="E40" s="190">
        <v>0.94285450046501995</v>
      </c>
      <c r="F40" s="471">
        <v>0.22461326150827601</v>
      </c>
      <c r="G40" s="190">
        <v>1.72151175186316</v>
      </c>
      <c r="H40" s="471">
        <v>0.40059954661421698</v>
      </c>
      <c r="I40" s="190">
        <v>0.92840146502071597</v>
      </c>
      <c r="J40" s="471">
        <v>0.215417081989107</v>
      </c>
      <c r="K40" s="190">
        <v>1.6585869061427301</v>
      </c>
      <c r="L40" s="471">
        <v>0.40212192380204398</v>
      </c>
      <c r="M40" s="190">
        <v>0.941582824593441</v>
      </c>
      <c r="N40" s="479">
        <v>0.22029916055408899</v>
      </c>
    </row>
    <row r="41" spans="1:14" ht="13" customHeight="1" x14ac:dyDescent="0.25">
      <c r="A41" s="26" t="s">
        <v>420</v>
      </c>
      <c r="B41" s="184">
        <v>2</v>
      </c>
      <c r="C41" s="190">
        <v>1.5628037590086299</v>
      </c>
      <c r="D41" s="471">
        <v>0.28167254734970698</v>
      </c>
      <c r="E41" s="190">
        <v>1.0339231897152501</v>
      </c>
      <c r="F41" s="471">
        <v>0.19312622988552</v>
      </c>
      <c r="G41" s="190">
        <v>1.61122402617542</v>
      </c>
      <c r="H41" s="471">
        <v>0.30406844491449198</v>
      </c>
      <c r="I41" s="190">
        <v>1.06211037291906</v>
      </c>
      <c r="J41" s="471">
        <v>0.194832431602315</v>
      </c>
      <c r="K41" s="190">
        <v>1.66719405815977</v>
      </c>
      <c r="L41" s="471">
        <v>0.30760029898853503</v>
      </c>
      <c r="M41" s="190">
        <v>1.06751659541265</v>
      </c>
      <c r="N41" s="479">
        <v>0.188591880541815</v>
      </c>
    </row>
    <row r="42" spans="1:14" ht="13" customHeight="1" x14ac:dyDescent="0.25">
      <c r="A42" s="26" t="s">
        <v>421</v>
      </c>
      <c r="B42" s="184">
        <v>2</v>
      </c>
      <c r="C42" s="190">
        <v>1.6443795580398</v>
      </c>
      <c r="D42" s="471">
        <v>0.33082426780316498</v>
      </c>
      <c r="E42" s="190">
        <v>1.1443418416300699</v>
      </c>
      <c r="F42" s="471">
        <v>0.20659948780202</v>
      </c>
      <c r="G42" s="190">
        <v>1.7942171830017599</v>
      </c>
      <c r="H42" s="471">
        <v>0.365552398909048</v>
      </c>
      <c r="I42" s="190">
        <v>1.1898970073109301</v>
      </c>
      <c r="J42" s="471">
        <v>0.221493779095667</v>
      </c>
      <c r="K42" s="190">
        <v>2.1729018597810499</v>
      </c>
      <c r="L42" s="471">
        <v>0.47412087186441798</v>
      </c>
      <c r="M42" s="190">
        <v>1.0992095824591399</v>
      </c>
      <c r="N42" s="479">
        <v>0.215181947628278</v>
      </c>
    </row>
    <row r="43" spans="1:14" ht="13" customHeight="1" x14ac:dyDescent="0.25">
      <c r="A43" s="26" t="s">
        <v>422</v>
      </c>
      <c r="B43" s="184">
        <v>2</v>
      </c>
      <c r="C43" s="190">
        <v>1.6568624787225401</v>
      </c>
      <c r="D43" s="471">
        <v>0.72403931051552395</v>
      </c>
      <c r="E43" s="190">
        <v>3.5834697213497799</v>
      </c>
      <c r="F43" s="471">
        <v>1.17159159547974</v>
      </c>
      <c r="G43" s="190">
        <v>1.65652325226778</v>
      </c>
      <c r="H43" s="471">
        <v>0.72991661665704299</v>
      </c>
      <c r="I43" s="190">
        <v>3.5232760821512898</v>
      </c>
      <c r="J43" s="471">
        <v>1.15036095826258</v>
      </c>
      <c r="K43" s="190">
        <v>1.6441626716256299</v>
      </c>
      <c r="L43" s="471">
        <v>0.742328909236038</v>
      </c>
      <c r="M43" s="190">
        <v>3.3837082307527799</v>
      </c>
      <c r="N43" s="479">
        <v>1.14305632286245</v>
      </c>
    </row>
    <row r="44" spans="1:14" ht="13" customHeight="1" x14ac:dyDescent="0.25">
      <c r="A44" s="26" t="s">
        <v>423</v>
      </c>
      <c r="B44" s="184">
        <v>2</v>
      </c>
      <c r="C44" s="190">
        <v>1.35718339114138</v>
      </c>
      <c r="D44" s="471">
        <v>0.47563799070621499</v>
      </c>
      <c r="E44" s="190">
        <v>1.5160438151453901</v>
      </c>
      <c r="F44" s="471">
        <v>0.31696087344738799</v>
      </c>
      <c r="G44" s="190">
        <v>1.34363635504429</v>
      </c>
      <c r="H44" s="471">
        <v>0.46683927683330301</v>
      </c>
      <c r="I44" s="190">
        <v>1.5262823959682099</v>
      </c>
      <c r="J44" s="471">
        <v>0.31173145869243302</v>
      </c>
      <c r="K44" s="190">
        <v>1.3388770643930901</v>
      </c>
      <c r="L44" s="471">
        <v>0.48185968298626602</v>
      </c>
      <c r="M44" s="190">
        <v>1.4171417901427401</v>
      </c>
      <c r="N44" s="479">
        <v>0.28840829705203003</v>
      </c>
    </row>
    <row r="45" spans="1:14" ht="13" customHeight="1" x14ac:dyDescent="0.25">
      <c r="A45" s="26" t="s">
        <v>424</v>
      </c>
      <c r="B45" s="184">
        <v>2</v>
      </c>
      <c r="C45" s="190">
        <v>1.9182389367496999</v>
      </c>
      <c r="D45" s="471">
        <v>0.36237908360160898</v>
      </c>
      <c r="E45" s="190">
        <v>1.4194539296704201</v>
      </c>
      <c r="F45" s="471">
        <v>0.25120792416066701</v>
      </c>
      <c r="G45" s="190">
        <v>1.96520506071468</v>
      </c>
      <c r="H45" s="471">
        <v>0.37766401690713203</v>
      </c>
      <c r="I45" s="190">
        <v>1.4222714111338399</v>
      </c>
      <c r="J45" s="471">
        <v>0.25182207652903499</v>
      </c>
      <c r="K45" s="190">
        <v>1.91214326614217</v>
      </c>
      <c r="L45" s="471">
        <v>0.37859890441961402</v>
      </c>
      <c r="M45" s="190">
        <v>1.4379154332239901</v>
      </c>
      <c r="N45" s="479">
        <v>0.25829592969652199</v>
      </c>
    </row>
    <row r="46" spans="1:14" ht="13" customHeight="1" x14ac:dyDescent="0.25">
      <c r="A46" s="26" t="s">
        <v>425</v>
      </c>
      <c r="B46" s="184">
        <v>2</v>
      </c>
      <c r="C46" s="190">
        <v>1.3155152276570199</v>
      </c>
      <c r="D46" s="471">
        <v>0.38149801889092699</v>
      </c>
      <c r="E46" s="190">
        <v>1.5399163420075299</v>
      </c>
      <c r="F46" s="471">
        <v>0.43241527206957903</v>
      </c>
      <c r="G46" s="190">
        <v>1.29688114748189</v>
      </c>
      <c r="H46" s="471">
        <v>0.378382316491296</v>
      </c>
      <c r="I46" s="190">
        <v>1.5731113211113199</v>
      </c>
      <c r="J46" s="471">
        <v>0.44047572760228998</v>
      </c>
      <c r="K46" s="190">
        <v>1.3410872765463899</v>
      </c>
      <c r="L46" s="471">
        <v>0.39999261474029302</v>
      </c>
      <c r="M46" s="190">
        <v>1.51983618825998</v>
      </c>
      <c r="N46" s="479">
        <v>0.41947250688558302</v>
      </c>
    </row>
    <row r="47" spans="1:14" ht="13" customHeight="1" x14ac:dyDescent="0.25">
      <c r="A47" s="26" t="s">
        <v>426</v>
      </c>
      <c r="B47" s="184">
        <v>2</v>
      </c>
      <c r="C47" s="190">
        <v>1.3169960495550901</v>
      </c>
      <c r="D47" s="471">
        <v>0.27007687736288299</v>
      </c>
      <c r="E47" s="190">
        <v>1.2087308498096501</v>
      </c>
      <c r="F47" s="471">
        <v>0.22990576482199401</v>
      </c>
      <c r="G47" s="190">
        <v>1.42428128178878</v>
      </c>
      <c r="H47" s="471">
        <v>0.288161640032918</v>
      </c>
      <c r="I47" s="190">
        <v>1.25682995840554</v>
      </c>
      <c r="J47" s="471">
        <v>0.236013463442068</v>
      </c>
      <c r="K47" s="190">
        <v>1.4282387560340299</v>
      </c>
      <c r="L47" s="471">
        <v>0.29369386381518198</v>
      </c>
      <c r="M47" s="190">
        <v>1.24737311995532</v>
      </c>
      <c r="N47" s="479">
        <v>0.23364690490752499</v>
      </c>
    </row>
    <row r="48" spans="1:14" ht="13" customHeight="1" x14ac:dyDescent="0.25">
      <c r="A48" s="26" t="s">
        <v>427</v>
      </c>
      <c r="B48" s="184">
        <v>2</v>
      </c>
      <c r="C48" s="190">
        <v>0.97955322169297898</v>
      </c>
      <c r="D48" s="471">
        <v>0.37211174900390498</v>
      </c>
      <c r="E48" s="190">
        <v>2.5658245207366099</v>
      </c>
      <c r="F48" s="471">
        <v>0.66653338822871799</v>
      </c>
      <c r="G48" s="190">
        <v>0.969713435965739</v>
      </c>
      <c r="H48" s="471">
        <v>0.35623251375703302</v>
      </c>
      <c r="I48" s="190">
        <v>2.6229477024294701</v>
      </c>
      <c r="J48" s="471">
        <v>0.65629348550929101</v>
      </c>
      <c r="K48" s="190">
        <v>0.97081310100506502</v>
      </c>
      <c r="L48" s="471">
        <v>0.34783444489159099</v>
      </c>
      <c r="M48" s="190">
        <v>2.7270983188367399</v>
      </c>
      <c r="N48" s="479">
        <v>0.69289895599948903</v>
      </c>
    </row>
    <row r="49" spans="1:14" ht="13" customHeight="1" x14ac:dyDescent="0.25">
      <c r="A49" s="26" t="s">
        <v>428</v>
      </c>
      <c r="B49" s="184">
        <v>2</v>
      </c>
      <c r="C49" s="190">
        <v>0.83660648730658005</v>
      </c>
      <c r="D49" s="471">
        <v>0.213895983307889</v>
      </c>
      <c r="E49" s="190">
        <v>1.5816665845001101</v>
      </c>
      <c r="F49" s="471">
        <v>0.34555302217210099</v>
      </c>
      <c r="G49" s="190">
        <v>0.86947876989198603</v>
      </c>
      <c r="H49" s="471">
        <v>0.224178131986732</v>
      </c>
      <c r="I49" s="190">
        <v>1.61343684784871</v>
      </c>
      <c r="J49" s="471">
        <v>0.34919585668674702</v>
      </c>
      <c r="K49" s="190">
        <v>0.87134306958382102</v>
      </c>
      <c r="L49" s="471">
        <v>0.23194443698259001</v>
      </c>
      <c r="M49" s="190">
        <v>1.57565207896378</v>
      </c>
      <c r="N49" s="479">
        <v>0.34318690799254398</v>
      </c>
    </row>
    <row r="50" spans="1:14" ht="13" customHeight="1" x14ac:dyDescent="0.25">
      <c r="A50" s="26" t="s">
        <v>429</v>
      </c>
      <c r="B50" s="184">
        <v>2</v>
      </c>
      <c r="C50" s="190">
        <v>1.07994611769925</v>
      </c>
      <c r="D50" s="471">
        <v>0.21346685717858299</v>
      </c>
      <c r="E50" s="190">
        <v>2.00206404560817</v>
      </c>
      <c r="F50" s="471">
        <v>0.38491896618051002</v>
      </c>
      <c r="G50" s="190">
        <v>1.06922261741875</v>
      </c>
      <c r="H50" s="471">
        <v>0.21355901370828501</v>
      </c>
      <c r="I50" s="190">
        <v>1.98438104673695</v>
      </c>
      <c r="J50" s="471">
        <v>0.38335420763214201</v>
      </c>
      <c r="K50" s="190">
        <v>1.0662298215997199</v>
      </c>
      <c r="L50" s="471">
        <v>0.2104744887376</v>
      </c>
      <c r="M50" s="190">
        <v>1.9926081134583999</v>
      </c>
      <c r="N50" s="479">
        <v>0.38784413020769698</v>
      </c>
    </row>
    <row r="51" spans="1:14" ht="13" customHeight="1" x14ac:dyDescent="0.25">
      <c r="A51" s="26" t="s">
        <v>430</v>
      </c>
      <c r="B51" s="184">
        <v>2</v>
      </c>
      <c r="C51" s="190">
        <v>1.2184339237205599</v>
      </c>
      <c r="D51" s="471">
        <v>0.28750991684511201</v>
      </c>
      <c r="E51" s="190">
        <v>2.26981576623561</v>
      </c>
      <c r="F51" s="471">
        <v>0.339300972142002</v>
      </c>
      <c r="G51" s="190">
        <v>1.20894526647273</v>
      </c>
      <c r="H51" s="471">
        <v>0.28433134348971001</v>
      </c>
      <c r="I51" s="190">
        <v>2.2852024627991199</v>
      </c>
      <c r="J51" s="471">
        <v>0.34602036351815502</v>
      </c>
      <c r="K51" s="190">
        <v>1.2381450456832099</v>
      </c>
      <c r="L51" s="471">
        <v>0.29327851440272701</v>
      </c>
      <c r="M51" s="190">
        <v>2.2799597897237298</v>
      </c>
      <c r="N51" s="479">
        <v>0.34895218078849499</v>
      </c>
    </row>
    <row r="52" spans="1:14" ht="13" customHeight="1" x14ac:dyDescent="0.25">
      <c r="A52" s="26" t="s">
        <v>431</v>
      </c>
      <c r="B52" s="184">
        <v>2</v>
      </c>
      <c r="C52" s="190">
        <v>1.3859988479370799</v>
      </c>
      <c r="D52" s="471">
        <v>0.22251794335394301</v>
      </c>
      <c r="E52" s="190">
        <v>1.55189940944865</v>
      </c>
      <c r="F52" s="471">
        <v>0.27634722299575998</v>
      </c>
      <c r="G52" s="190">
        <v>1.43094447469112</v>
      </c>
      <c r="H52" s="471">
        <v>0.231206368052218</v>
      </c>
      <c r="I52" s="190">
        <v>1.5269654703589699</v>
      </c>
      <c r="J52" s="471">
        <v>0.30120540813255697</v>
      </c>
      <c r="K52" s="190">
        <v>1.4505156308059799</v>
      </c>
      <c r="L52" s="471">
        <v>0.22881768387630799</v>
      </c>
      <c r="M52" s="190">
        <v>1.5295959899479199</v>
      </c>
      <c r="N52" s="479">
        <v>0.28685290629658</v>
      </c>
    </row>
    <row r="53" spans="1:14" ht="13" customHeight="1" x14ac:dyDescent="0.25">
      <c r="A53" s="26" t="s">
        <v>432</v>
      </c>
      <c r="B53" s="184">
        <v>2</v>
      </c>
      <c r="C53" s="190">
        <v>2.3858866318698699</v>
      </c>
      <c r="D53" s="471">
        <v>0.40732456124959499</v>
      </c>
      <c r="E53" s="190">
        <v>0.84062825452692302</v>
      </c>
      <c r="F53" s="471">
        <v>0.15409773352939199</v>
      </c>
      <c r="G53" s="190">
        <v>2.3129009637725599</v>
      </c>
      <c r="H53" s="471">
        <v>0.38990680674320199</v>
      </c>
      <c r="I53" s="190">
        <v>0.83352382339076503</v>
      </c>
      <c r="J53" s="471">
        <v>0.16112452618048501</v>
      </c>
      <c r="K53" s="190">
        <v>2.2045800069421402</v>
      </c>
      <c r="L53" s="471">
        <v>0.36965612554515698</v>
      </c>
      <c r="M53" s="190">
        <v>0.86540194965120598</v>
      </c>
      <c r="N53" s="479">
        <v>0.172513024722771</v>
      </c>
    </row>
    <row r="54" spans="1:14" ht="13" customHeight="1" x14ac:dyDescent="0.25">
      <c r="A54" s="26" t="s">
        <v>433</v>
      </c>
      <c r="B54" s="184">
        <v>2</v>
      </c>
      <c r="C54" s="190">
        <v>1.5265521266150399</v>
      </c>
      <c r="D54" s="471">
        <v>0.32670995905731798</v>
      </c>
      <c r="E54" s="190">
        <v>1.29128510739813</v>
      </c>
      <c r="F54" s="471">
        <v>0.298587601011499</v>
      </c>
      <c r="G54" s="190">
        <v>1.5400881641650399</v>
      </c>
      <c r="H54" s="471">
        <v>0.32652659375463899</v>
      </c>
      <c r="I54" s="190">
        <v>1.3137249914784399</v>
      </c>
      <c r="J54" s="471">
        <v>0.30385295008353402</v>
      </c>
      <c r="K54" s="190">
        <v>1.5566691198389799</v>
      </c>
      <c r="L54" s="471">
        <v>0.352991874458218</v>
      </c>
      <c r="M54" s="190">
        <v>1.3432548451001201</v>
      </c>
      <c r="N54" s="479">
        <v>0.314066707327604</v>
      </c>
    </row>
    <row r="55" spans="1:14" ht="13" customHeight="1" x14ac:dyDescent="0.25">
      <c r="A55" s="26" t="s">
        <v>434</v>
      </c>
      <c r="B55" s="184">
        <v>2</v>
      </c>
      <c r="C55" s="190">
        <v>1.1407020098330001</v>
      </c>
      <c r="D55" s="471">
        <v>0.27908067026859201</v>
      </c>
      <c r="E55" s="190">
        <v>2.3769467693684501</v>
      </c>
      <c r="F55" s="471">
        <v>0.54155416804799295</v>
      </c>
      <c r="G55" s="190">
        <v>1.1419173644049401</v>
      </c>
      <c r="H55" s="471">
        <v>0.27833554166437002</v>
      </c>
      <c r="I55" s="190">
        <v>2.4159406122174598</v>
      </c>
      <c r="J55" s="471">
        <v>0.575599679193182</v>
      </c>
      <c r="K55" s="190">
        <v>1.3034261698496701</v>
      </c>
      <c r="L55" s="471">
        <v>0.33442168113431398</v>
      </c>
      <c r="M55" s="190">
        <v>2.3685321637597299</v>
      </c>
      <c r="N55" s="479">
        <v>0.57691554593523198</v>
      </c>
    </row>
    <row r="56" spans="1:14" ht="13" customHeight="1" x14ac:dyDescent="0.25">
      <c r="A56" s="26" t="s">
        <v>435</v>
      </c>
      <c r="B56" s="184">
        <v>2</v>
      </c>
      <c r="C56" s="190">
        <v>0.97620430029833904</v>
      </c>
      <c r="D56" s="471">
        <v>0.17242487691957301</v>
      </c>
      <c r="E56" s="190">
        <v>1.60604145104452</v>
      </c>
      <c r="F56" s="471">
        <v>0.21728290619263499</v>
      </c>
      <c r="G56" s="190">
        <v>1.03154617116477</v>
      </c>
      <c r="H56" s="471">
        <v>0.183407611827755</v>
      </c>
      <c r="I56" s="190">
        <v>1.69520858103519</v>
      </c>
      <c r="J56" s="471">
        <v>0.237693213579943</v>
      </c>
      <c r="K56" s="190">
        <v>1.0910958856675801</v>
      </c>
      <c r="L56" s="471">
        <v>0.192881629521823</v>
      </c>
      <c r="M56" s="190">
        <v>1.6377102840459199</v>
      </c>
      <c r="N56" s="479">
        <v>0.22701819681291199</v>
      </c>
    </row>
    <row r="57" spans="1:14" ht="13" customHeight="1" x14ac:dyDescent="0.25">
      <c r="A57" s="26" t="s">
        <v>436</v>
      </c>
      <c r="B57" s="184">
        <v>2</v>
      </c>
      <c r="C57" s="190">
        <v>1.2813773598850799</v>
      </c>
      <c r="D57" s="471">
        <v>0.28260879597487298</v>
      </c>
      <c r="E57" s="190">
        <v>2.09863847275009</v>
      </c>
      <c r="F57" s="471">
        <v>0.36518948023107101</v>
      </c>
      <c r="G57" s="190">
        <v>1.32070344203408</v>
      </c>
      <c r="H57" s="471">
        <v>0.28465055243773701</v>
      </c>
      <c r="I57" s="190">
        <v>2.1018543285055902</v>
      </c>
      <c r="J57" s="471">
        <v>0.37196553374331198</v>
      </c>
      <c r="K57" s="190">
        <v>1.40391043653021</v>
      </c>
      <c r="L57" s="471">
        <v>0.33237800099863402</v>
      </c>
      <c r="M57" s="190">
        <v>2.1318014184278402</v>
      </c>
      <c r="N57" s="479">
        <v>0.37795164542173498</v>
      </c>
    </row>
    <row r="58" spans="1:14" ht="13" customHeight="1" x14ac:dyDescent="0.25">
      <c r="A58" s="26" t="s">
        <v>437</v>
      </c>
      <c r="B58" s="184">
        <v>2</v>
      </c>
      <c r="C58" s="190">
        <v>1.82224048066491</v>
      </c>
      <c r="D58" s="471">
        <v>0.43452155577986701</v>
      </c>
      <c r="E58" s="190">
        <v>1.89497811410349</v>
      </c>
      <c r="F58" s="471">
        <v>0.29359148839453297</v>
      </c>
      <c r="G58" s="190">
        <v>1.89130260496409</v>
      </c>
      <c r="H58" s="471">
        <v>0.44264119091519399</v>
      </c>
      <c r="I58" s="190">
        <v>1.86197315270905</v>
      </c>
      <c r="J58" s="471">
        <v>0.29580414044089198</v>
      </c>
      <c r="K58" s="190">
        <v>2.0021854476115202</v>
      </c>
      <c r="L58" s="471">
        <v>0.49138648735507101</v>
      </c>
      <c r="M58" s="190">
        <v>1.8430236846516601</v>
      </c>
      <c r="N58" s="479">
        <v>0.29464860834623802</v>
      </c>
    </row>
    <row r="59" spans="1:14" ht="13" customHeight="1" x14ac:dyDescent="0.25">
      <c r="A59" s="26" t="s">
        <v>438</v>
      </c>
      <c r="B59" s="184">
        <v>2</v>
      </c>
      <c r="C59" s="190">
        <v>1.0437459191681699</v>
      </c>
      <c r="D59" s="471">
        <v>0.27463482551922702</v>
      </c>
      <c r="E59" s="190">
        <v>1.9333819800944301</v>
      </c>
      <c r="F59" s="471">
        <v>0.42710014820082798</v>
      </c>
      <c r="G59" s="190">
        <v>1.01072339960725</v>
      </c>
      <c r="H59" s="471">
        <v>0.27221109011987799</v>
      </c>
      <c r="I59" s="190">
        <v>1.99009259309161</v>
      </c>
      <c r="J59" s="471">
        <v>0.45143407937767099</v>
      </c>
      <c r="K59" s="190">
        <v>0.99537918439746498</v>
      </c>
      <c r="L59" s="471">
        <v>0.26657429186788401</v>
      </c>
      <c r="M59" s="190">
        <v>1.97669112320299</v>
      </c>
      <c r="N59" s="479">
        <v>0.478726672436319</v>
      </c>
    </row>
    <row r="60" spans="1:14" ht="13" customHeight="1" x14ac:dyDescent="0.25">
      <c r="A60" s="26" t="s">
        <v>439</v>
      </c>
      <c r="B60" s="184">
        <v>2</v>
      </c>
      <c r="C60" s="190">
        <v>1.11099588940949</v>
      </c>
      <c r="D60" s="471">
        <v>0.41293873343322302</v>
      </c>
      <c r="E60" s="190">
        <v>2.6164535586782902</v>
      </c>
      <c r="F60" s="471">
        <v>0.74659200033541695</v>
      </c>
      <c r="G60" s="190">
        <v>1.1309074739873499</v>
      </c>
      <c r="H60" s="471">
        <v>0.42178137087482298</v>
      </c>
      <c r="I60" s="190">
        <v>2.4063887971686402</v>
      </c>
      <c r="J60" s="471">
        <v>0.711987937906293</v>
      </c>
      <c r="K60" s="190">
        <v>0.97068754352896702</v>
      </c>
      <c r="L60" s="471">
        <v>0.37244463449920201</v>
      </c>
      <c r="M60" s="190">
        <v>2.0425618014129401</v>
      </c>
      <c r="N60" s="479">
        <v>0.63861227432247802</v>
      </c>
    </row>
    <row r="61" spans="1:14" ht="13" customHeight="1" x14ac:dyDescent="0.25">
      <c r="A61" s="26" t="s">
        <v>440</v>
      </c>
      <c r="B61" s="184">
        <v>2</v>
      </c>
      <c r="C61" s="190">
        <v>0.91197031479568202</v>
      </c>
      <c r="D61" s="471">
        <v>0.17176188383105401</v>
      </c>
      <c r="E61" s="190">
        <v>1.28811108360338</v>
      </c>
      <c r="F61" s="471">
        <v>0.17747982717448599</v>
      </c>
      <c r="G61" s="190">
        <v>0.91161972185927198</v>
      </c>
      <c r="H61" s="471">
        <v>0.174650366788836</v>
      </c>
      <c r="I61" s="190">
        <v>1.2860415669232099</v>
      </c>
      <c r="J61" s="471">
        <v>0.18092516702124201</v>
      </c>
      <c r="K61" s="190">
        <v>0.91135021287971596</v>
      </c>
      <c r="L61" s="471">
        <v>0.175787790728585</v>
      </c>
      <c r="M61" s="190">
        <v>1.3054388036679001</v>
      </c>
      <c r="N61" s="479">
        <v>0.18307402273652501</v>
      </c>
    </row>
    <row r="62" spans="1:14" ht="13" customHeight="1" x14ac:dyDescent="0.25">
      <c r="A62" s="26" t="s">
        <v>441</v>
      </c>
      <c r="B62" s="184">
        <v>2</v>
      </c>
      <c r="C62" s="190">
        <v>2.0570345947901298</v>
      </c>
      <c r="D62" s="471">
        <v>0.47234990708416702</v>
      </c>
      <c r="E62" s="190">
        <v>1.4080793171111801</v>
      </c>
      <c r="F62" s="471">
        <v>0.24151781418458701</v>
      </c>
      <c r="G62" s="190">
        <v>2.1329255349199099</v>
      </c>
      <c r="H62" s="471">
        <v>0.48732348215941801</v>
      </c>
      <c r="I62" s="190">
        <v>1.3961742968092501</v>
      </c>
      <c r="J62" s="471">
        <v>0.23722413424434399</v>
      </c>
      <c r="K62" s="190">
        <v>2.12161032834537</v>
      </c>
      <c r="L62" s="471">
        <v>0.48566825730799701</v>
      </c>
      <c r="M62" s="190">
        <v>1.3762708848940399</v>
      </c>
      <c r="N62" s="479">
        <v>0.2315025444154</v>
      </c>
    </row>
    <row r="63" spans="1:14" ht="13" customHeight="1" x14ac:dyDescent="0.25">
      <c r="A63" s="211" t="s">
        <v>442</v>
      </c>
      <c r="B63" s="185">
        <v>2</v>
      </c>
      <c r="C63" s="191">
        <v>1.35410611403135</v>
      </c>
      <c r="D63" s="472">
        <v>6.1841473090190502E-2</v>
      </c>
      <c r="E63" s="191">
        <v>1.6628420705459801</v>
      </c>
      <c r="F63" s="472">
        <v>6.7641485185012201E-2</v>
      </c>
      <c r="G63" s="191">
        <v>1.40958578561393</v>
      </c>
      <c r="H63" s="472">
        <v>6.4288564760106401E-2</v>
      </c>
      <c r="I63" s="191">
        <v>1.6734139651426501</v>
      </c>
      <c r="J63" s="472">
        <v>6.8615986826740999E-2</v>
      </c>
      <c r="K63" s="191">
        <v>1.4018897304007401</v>
      </c>
      <c r="L63" s="472">
        <v>6.5521144814862597E-2</v>
      </c>
      <c r="M63" s="191">
        <v>1.6392988730618501</v>
      </c>
      <c r="N63" s="481">
        <v>6.82809436774717E-2</v>
      </c>
    </row>
    <row r="64" spans="1:14" ht="13" customHeight="1" x14ac:dyDescent="0.25">
      <c r="A64" s="212" t="s">
        <v>443</v>
      </c>
      <c r="B64" s="186">
        <v>2</v>
      </c>
      <c r="C64" s="192">
        <v>1.2943783479895701</v>
      </c>
      <c r="D64" s="473">
        <v>9.7259653058638901E-2</v>
      </c>
      <c r="E64" s="192">
        <v>1.6180939038864</v>
      </c>
      <c r="F64" s="473">
        <v>0.104802038287621</v>
      </c>
      <c r="G64" s="192">
        <v>1.35923393006955</v>
      </c>
      <c r="H64" s="473">
        <v>0.101634122852515</v>
      </c>
      <c r="I64" s="192">
        <v>1.65793557815141</v>
      </c>
      <c r="J64" s="473">
        <v>0.107661561781113</v>
      </c>
      <c r="K64" s="192">
        <v>1.3717007383986799</v>
      </c>
      <c r="L64" s="473">
        <v>0.103194413405888</v>
      </c>
      <c r="M64" s="192">
        <v>1.61010988099958</v>
      </c>
      <c r="N64" s="482">
        <v>0.10390287168120201</v>
      </c>
    </row>
    <row r="65" spans="1:14" ht="13" customHeight="1" x14ac:dyDescent="0.25">
      <c r="A65" s="213" t="s">
        <v>444</v>
      </c>
      <c r="B65" s="187">
        <v>2</v>
      </c>
      <c r="C65" s="193">
        <v>1.42008786549003</v>
      </c>
      <c r="D65" s="474">
        <v>5.6708366962501901E-2</v>
      </c>
      <c r="E65" s="193">
        <v>1.7820775933427599</v>
      </c>
      <c r="F65" s="474">
        <v>5.89981566988197E-2</v>
      </c>
      <c r="G65" s="193">
        <v>1.4549822008086399</v>
      </c>
      <c r="H65" s="474">
        <v>5.7665459678831299E-2</v>
      </c>
      <c r="I65" s="193">
        <v>1.79383577366595</v>
      </c>
      <c r="J65" s="474">
        <v>5.9709193216463903E-2</v>
      </c>
      <c r="K65" s="193">
        <v>1.46149347906058</v>
      </c>
      <c r="L65" s="474">
        <v>5.8630038421424897E-2</v>
      </c>
      <c r="M65" s="193">
        <v>1.76216731264495</v>
      </c>
      <c r="N65" s="483">
        <v>5.9401852765330602E-2</v>
      </c>
    </row>
    <row r="66" spans="1:14" ht="13" customHeight="1" x14ac:dyDescent="0.25">
      <c r="A66" s="26" t="s">
        <v>445</v>
      </c>
      <c r="B66" s="184">
        <v>2</v>
      </c>
      <c r="C66" s="190">
        <v>1.1927712237341299</v>
      </c>
      <c r="D66" s="471">
        <v>0.47341085835797603</v>
      </c>
      <c r="E66" s="190">
        <v>0.69860239858144602</v>
      </c>
      <c r="F66" s="471">
        <v>0.239303558075116</v>
      </c>
      <c r="G66" s="190">
        <v>1.3586041176615999</v>
      </c>
      <c r="H66" s="471">
        <v>0.58311754195695398</v>
      </c>
      <c r="I66" s="190">
        <v>0.76571377545891905</v>
      </c>
      <c r="J66" s="471">
        <v>0.27775291541232799</v>
      </c>
      <c r="K66" s="190">
        <v>1.2413784626555699</v>
      </c>
      <c r="L66" s="471">
        <v>0.56864412008202903</v>
      </c>
      <c r="M66" s="190">
        <v>0.97999826842168702</v>
      </c>
      <c r="N66" s="479">
        <v>0.36288701302557902</v>
      </c>
    </row>
    <row r="67" spans="1:14" ht="13" customHeight="1" x14ac:dyDescent="0.25">
      <c r="A67" s="26" t="s">
        <v>446</v>
      </c>
      <c r="B67" s="184">
        <v>2</v>
      </c>
      <c r="C67" s="190">
        <v>1.2388408717956501</v>
      </c>
      <c r="D67" s="471">
        <v>0.44022692692635301</v>
      </c>
      <c r="E67" s="190">
        <v>1.4950301768426399</v>
      </c>
      <c r="F67" s="471">
        <v>0.57710080643142103</v>
      </c>
      <c r="G67" s="190">
        <v>1.3894348757978401</v>
      </c>
      <c r="H67" s="471">
        <v>0.51066196034658595</v>
      </c>
      <c r="I67" s="190">
        <v>1.35362516521114</v>
      </c>
      <c r="J67" s="471">
        <v>0.496947494659775</v>
      </c>
      <c r="K67" s="190">
        <v>1.2631264256524699</v>
      </c>
      <c r="L67" s="471">
        <v>0.45433047890492501</v>
      </c>
      <c r="M67" s="190">
        <v>1.28233894177966</v>
      </c>
      <c r="N67" s="479">
        <v>0.44970722829224002</v>
      </c>
    </row>
    <row r="68" spans="1:14" ht="13" customHeight="1" x14ac:dyDescent="0.25">
      <c r="A68" s="26" t="s">
        <v>447</v>
      </c>
      <c r="B68" s="184">
        <v>2</v>
      </c>
      <c r="C68" s="190">
        <v>0.99174742986431796</v>
      </c>
      <c r="D68" s="471">
        <v>0.39673697386706303</v>
      </c>
      <c r="E68" s="190">
        <v>2.03589856650912</v>
      </c>
      <c r="F68" s="471">
        <v>0.81490789766322103</v>
      </c>
      <c r="G68" s="190">
        <v>1.31300581046716</v>
      </c>
      <c r="H68" s="471">
        <v>0.60464537470039703</v>
      </c>
      <c r="I68" s="190">
        <v>1.7414113966668701</v>
      </c>
      <c r="J68" s="471">
        <v>0.77742821189992195</v>
      </c>
      <c r="K68" s="190">
        <v>1.2021924223612701</v>
      </c>
      <c r="L68" s="471">
        <v>0.60121894723777802</v>
      </c>
      <c r="M68" s="190">
        <v>1.7230809876968001</v>
      </c>
      <c r="N68" s="479">
        <v>0.85324159170702096</v>
      </c>
    </row>
    <row r="69" spans="1:14" ht="13" customHeight="1" x14ac:dyDescent="0.25">
      <c r="A69" s="27" t="s">
        <v>448</v>
      </c>
      <c r="B69" s="200">
        <v>2</v>
      </c>
      <c r="C69" s="201">
        <v>1.08253153761858</v>
      </c>
      <c r="D69" s="476">
        <v>0.47036964575211998</v>
      </c>
      <c r="E69" s="201">
        <v>1.63739015961221</v>
      </c>
      <c r="F69" s="476">
        <v>0.43306734519560802</v>
      </c>
      <c r="G69" s="201">
        <v>0.99609844283389903</v>
      </c>
      <c r="H69" s="476">
        <v>0.42492440286441402</v>
      </c>
      <c r="I69" s="201">
        <v>1.7035501550885399</v>
      </c>
      <c r="J69" s="476">
        <v>0.46640860296609399</v>
      </c>
      <c r="K69" s="201">
        <v>1.0323512907437</v>
      </c>
      <c r="L69" s="476">
        <v>0.44374257219780899</v>
      </c>
      <c r="M69" s="201">
        <v>1.7572046932841201</v>
      </c>
      <c r="N69" s="484">
        <v>0.45733417371152701</v>
      </c>
    </row>
    <row r="70" spans="1:14" ht="13" customHeight="1" x14ac:dyDescent="0.25">
      <c r="A70" s="26"/>
      <c r="B70" s="188"/>
      <c r="C70" s="190" t="s">
        <v>2562</v>
      </c>
      <c r="D70" s="471" t="s">
        <v>2563</v>
      </c>
      <c r="E70" s="190" t="s">
        <v>2564</v>
      </c>
      <c r="F70" s="471" t="s">
        <v>2565</v>
      </c>
      <c r="G70" s="190" t="s">
        <v>2566</v>
      </c>
      <c r="H70" s="471" t="s">
        <v>2567</v>
      </c>
      <c r="I70" s="190" t="s">
        <v>2568</v>
      </c>
      <c r="J70" s="471" t="s">
        <v>2569</v>
      </c>
      <c r="K70" s="190" t="s">
        <v>2570</v>
      </c>
      <c r="L70" s="471" t="s">
        <v>2571</v>
      </c>
      <c r="M70" s="190" t="s">
        <v>2572</v>
      </c>
      <c r="N70" s="479" t="s">
        <v>2573</v>
      </c>
    </row>
    <row r="71" spans="1:14" ht="13" customHeight="1" x14ac:dyDescent="0.25">
      <c r="A71" s="26" t="s">
        <v>392</v>
      </c>
      <c r="B71" s="188">
        <v>1</v>
      </c>
      <c r="C71" s="190">
        <v>1.3121000048856399</v>
      </c>
      <c r="D71" s="471">
        <v>0.25456965736098502</v>
      </c>
      <c r="E71" s="190">
        <v>2.0516470328062701</v>
      </c>
      <c r="F71" s="471">
        <v>0.48223620542986201</v>
      </c>
      <c r="G71" s="190">
        <v>1.4165133685039399</v>
      </c>
      <c r="H71" s="471">
        <v>0.30362661433315902</v>
      </c>
      <c r="I71" s="190">
        <v>2.3438766359023799</v>
      </c>
      <c r="J71" s="471">
        <v>0.58643805132128601</v>
      </c>
      <c r="K71" s="190">
        <v>1.4466439382485099</v>
      </c>
      <c r="L71" s="471">
        <v>0.312612656029438</v>
      </c>
      <c r="M71" s="190">
        <v>2.3924567721997798</v>
      </c>
      <c r="N71" s="479">
        <v>0.59622364026687202</v>
      </c>
    </row>
    <row r="72" spans="1:14" ht="13" customHeight="1" x14ac:dyDescent="0.25">
      <c r="A72" s="26" t="s">
        <v>396</v>
      </c>
      <c r="B72" s="188">
        <v>1</v>
      </c>
      <c r="C72" s="190">
        <v>1.68580916774283</v>
      </c>
      <c r="D72" s="471">
        <v>0.24834033635063801</v>
      </c>
      <c r="E72" s="190">
        <v>1.29881578030219</v>
      </c>
      <c r="F72" s="471">
        <v>0.19643955911945199</v>
      </c>
      <c r="G72" s="190">
        <v>1.782695553977</v>
      </c>
      <c r="H72" s="471">
        <v>0.258852082946259</v>
      </c>
      <c r="I72" s="190">
        <v>1.27696274238894</v>
      </c>
      <c r="J72" s="471">
        <v>0.19636958024969001</v>
      </c>
      <c r="K72" s="190">
        <v>1.8040454674955799</v>
      </c>
      <c r="L72" s="471">
        <v>0.26289220083460002</v>
      </c>
      <c r="M72" s="190">
        <v>1.2812392775250701</v>
      </c>
      <c r="N72" s="479">
        <v>0.19899695833139899</v>
      </c>
    </row>
    <row r="73" spans="1:14" ht="13" customHeight="1" x14ac:dyDescent="0.25">
      <c r="A73" s="210" t="s">
        <v>398</v>
      </c>
      <c r="B73" s="188">
        <v>1</v>
      </c>
      <c r="C73" s="190">
        <v>1.6666624242600401</v>
      </c>
      <c r="D73" s="471">
        <v>0.32259413053220198</v>
      </c>
      <c r="E73" s="190">
        <v>1.06020885433712</v>
      </c>
      <c r="F73" s="471">
        <v>0.19121801754134801</v>
      </c>
      <c r="G73" s="190">
        <v>1.6527500711310299</v>
      </c>
      <c r="H73" s="471">
        <v>0.33040547788175301</v>
      </c>
      <c r="I73" s="190">
        <v>1.10104393943838</v>
      </c>
      <c r="J73" s="471">
        <v>0.20522261100842901</v>
      </c>
      <c r="K73" s="190">
        <v>1.5892383175543801</v>
      </c>
      <c r="L73" s="471">
        <v>0.31210481213471802</v>
      </c>
      <c r="M73" s="190">
        <v>1.0927808572880899</v>
      </c>
      <c r="N73" s="479">
        <v>0.213234022444029</v>
      </c>
    </row>
    <row r="74" spans="1:14" ht="13" customHeight="1" x14ac:dyDescent="0.25">
      <c r="A74" s="26" t="s">
        <v>399</v>
      </c>
      <c r="B74" s="188">
        <v>1</v>
      </c>
      <c r="C74" s="190">
        <v>0.92229517612818301</v>
      </c>
      <c r="D74" s="471">
        <v>0.33750736637752998</v>
      </c>
      <c r="E74" s="190">
        <v>2.2624927781139701</v>
      </c>
      <c r="F74" s="471">
        <v>0.53403492803529296</v>
      </c>
      <c r="G74" s="190">
        <v>0.90725551571773999</v>
      </c>
      <c r="H74" s="471">
        <v>0.33455663112520201</v>
      </c>
      <c r="I74" s="190">
        <v>2.2574998977764702</v>
      </c>
      <c r="J74" s="471">
        <v>0.54329381718513203</v>
      </c>
      <c r="K74" s="190">
        <v>0.90271569727805401</v>
      </c>
      <c r="L74" s="471">
        <v>0.34654478021111101</v>
      </c>
      <c r="M74" s="190">
        <v>2.2258087558733002</v>
      </c>
      <c r="N74" s="479">
        <v>0.54967614400898501</v>
      </c>
    </row>
    <row r="75" spans="1:14" ht="13" customHeight="1" x14ac:dyDescent="0.25">
      <c r="A75" s="26" t="s">
        <v>410</v>
      </c>
      <c r="B75" s="188">
        <v>1</v>
      </c>
      <c r="C75" s="190">
        <v>1.67017284552392</v>
      </c>
      <c r="D75" s="471">
        <v>0.57497118576766704</v>
      </c>
      <c r="E75" s="190">
        <v>2.2570627983670302</v>
      </c>
      <c r="F75" s="471">
        <v>0.56827793608840205</v>
      </c>
      <c r="G75" s="190">
        <v>1.70378822344541</v>
      </c>
      <c r="H75" s="471">
        <v>0.59097642404341599</v>
      </c>
      <c r="I75" s="190">
        <v>2.2956450299850499</v>
      </c>
      <c r="J75" s="471">
        <v>0.58725967295149195</v>
      </c>
      <c r="K75" s="190">
        <v>1.5866606842737601</v>
      </c>
      <c r="L75" s="471">
        <v>0.55454593162172205</v>
      </c>
      <c r="M75" s="190">
        <v>2.3962711145737998</v>
      </c>
      <c r="N75" s="479">
        <v>0.65017872681343902</v>
      </c>
    </row>
    <row r="76" spans="1:14" ht="13" customHeight="1" x14ac:dyDescent="0.25">
      <c r="A76" s="26" t="s">
        <v>415</v>
      </c>
      <c r="B76" s="188">
        <v>1</v>
      </c>
      <c r="C76" s="190">
        <v>1.6204105905034001</v>
      </c>
      <c r="D76" s="471">
        <v>0.34907629932230899</v>
      </c>
      <c r="E76" s="190">
        <v>1.68383616295528</v>
      </c>
      <c r="F76" s="471">
        <v>0.28209828767281298</v>
      </c>
      <c r="G76" s="190">
        <v>1.60779288789698</v>
      </c>
      <c r="H76" s="471">
        <v>0.359208646194075</v>
      </c>
      <c r="I76" s="190">
        <v>1.6924460212765999</v>
      </c>
      <c r="J76" s="471">
        <v>0.29183222106471401</v>
      </c>
      <c r="K76" s="190">
        <v>1.61673541545358</v>
      </c>
      <c r="L76" s="471">
        <v>0.35823056263716702</v>
      </c>
      <c r="M76" s="190">
        <v>1.69438646127794</v>
      </c>
      <c r="N76" s="479">
        <v>0.29387825821226299</v>
      </c>
    </row>
    <row r="77" spans="1:14" ht="13" customHeight="1" x14ac:dyDescent="0.25">
      <c r="A77" s="26" t="s">
        <v>417</v>
      </c>
      <c r="B77" s="188">
        <v>1</v>
      </c>
      <c r="C77" s="190">
        <v>1.34193840961665</v>
      </c>
      <c r="D77" s="471">
        <v>0.35511078557922099</v>
      </c>
      <c r="E77" s="190">
        <v>1.67232320378665</v>
      </c>
      <c r="F77" s="471">
        <v>0.398602152778194</v>
      </c>
      <c r="G77" s="190">
        <v>1.37134863471872</v>
      </c>
      <c r="H77" s="471">
        <v>0.36826710991730099</v>
      </c>
      <c r="I77" s="190">
        <v>1.5641728855341701</v>
      </c>
      <c r="J77" s="471">
        <v>0.37651732964728402</v>
      </c>
      <c r="K77" s="190">
        <v>1.35976494484162</v>
      </c>
      <c r="L77" s="471">
        <v>0.35921028423270202</v>
      </c>
      <c r="M77" s="190">
        <v>1.45926097535202</v>
      </c>
      <c r="N77" s="479">
        <v>0.35203302129870601</v>
      </c>
    </row>
    <row r="78" spans="1:14" ht="13" customHeight="1" x14ac:dyDescent="0.25">
      <c r="A78" s="26" t="s">
        <v>423</v>
      </c>
      <c r="B78" s="188">
        <v>1</v>
      </c>
      <c r="C78" s="190">
        <v>2.7756508140370002</v>
      </c>
      <c r="D78" s="471">
        <v>1.5801803297058801</v>
      </c>
      <c r="E78" s="190">
        <v>1.97610894871295</v>
      </c>
      <c r="F78" s="471">
        <v>0.46078705622879301</v>
      </c>
      <c r="G78" s="190">
        <v>2.6978778655653199</v>
      </c>
      <c r="H78" s="471">
        <v>1.5449983683624899</v>
      </c>
      <c r="I78" s="190">
        <v>2.0071122345913199</v>
      </c>
      <c r="J78" s="471">
        <v>0.47855355623510498</v>
      </c>
      <c r="K78" s="190">
        <v>2.8182518596762698</v>
      </c>
      <c r="L78" s="471">
        <v>1.66994435448486</v>
      </c>
      <c r="M78" s="190">
        <v>2.0194628048997698</v>
      </c>
      <c r="N78" s="479">
        <v>0.48953014476017698</v>
      </c>
    </row>
    <row r="79" spans="1:14" ht="13" customHeight="1" x14ac:dyDescent="0.25">
      <c r="A79" s="26" t="s">
        <v>428</v>
      </c>
      <c r="B79" s="188">
        <v>1</v>
      </c>
      <c r="C79" s="190">
        <v>2.2732068595472001</v>
      </c>
      <c r="D79" s="471">
        <v>0.65933253898773403</v>
      </c>
      <c r="E79" s="190">
        <v>1.93285212724396</v>
      </c>
      <c r="F79" s="471">
        <v>0.47462238719324301</v>
      </c>
      <c r="G79" s="190">
        <v>2.2259153493561299</v>
      </c>
      <c r="H79" s="471">
        <v>0.65957002977270496</v>
      </c>
      <c r="I79" s="190">
        <v>2.0142637039953901</v>
      </c>
      <c r="J79" s="471">
        <v>0.50517730863502197</v>
      </c>
      <c r="K79" s="190">
        <v>2.2440701533167502</v>
      </c>
      <c r="L79" s="471">
        <v>0.67179327591660298</v>
      </c>
      <c r="M79" s="190">
        <v>1.9566829169162701</v>
      </c>
      <c r="N79" s="479">
        <v>0.50089853467118794</v>
      </c>
    </row>
    <row r="80" spans="1:14" ht="13" customHeight="1" x14ac:dyDescent="0.25">
      <c r="A80" s="26" t="s">
        <v>433</v>
      </c>
      <c r="B80" s="188">
        <v>1</v>
      </c>
      <c r="C80" s="190">
        <v>1.19726986320038</v>
      </c>
      <c r="D80" s="471">
        <v>0.206379738756788</v>
      </c>
      <c r="E80" s="190">
        <v>1.6234306371843901</v>
      </c>
      <c r="F80" s="471">
        <v>0.301076525389042</v>
      </c>
      <c r="G80" s="190">
        <v>1.2324043293331901</v>
      </c>
      <c r="H80" s="471">
        <v>0.21573508716977299</v>
      </c>
      <c r="I80" s="190">
        <v>1.55462029179205</v>
      </c>
      <c r="J80" s="471">
        <v>0.29180262608631802</v>
      </c>
      <c r="K80" s="190">
        <v>1.2631990024503601</v>
      </c>
      <c r="L80" s="471">
        <v>0.22039198820700501</v>
      </c>
      <c r="M80" s="190">
        <v>1.5581051135758199</v>
      </c>
      <c r="N80" s="479">
        <v>0.29652206038701001</v>
      </c>
    </row>
    <row r="81" spans="1:14" ht="13" customHeight="1" x14ac:dyDescent="0.25">
      <c r="A81" s="26" t="s">
        <v>435</v>
      </c>
      <c r="B81" s="188">
        <v>1</v>
      </c>
      <c r="C81" s="190">
        <v>1.3839803112617901</v>
      </c>
      <c r="D81" s="471">
        <v>0.24699083432786501</v>
      </c>
      <c r="E81" s="190">
        <v>1.1983895117102801</v>
      </c>
      <c r="F81" s="471">
        <v>0.17978909694027601</v>
      </c>
      <c r="G81" s="190">
        <v>1.4887213470468601</v>
      </c>
      <c r="H81" s="471">
        <v>0.272770843966743</v>
      </c>
      <c r="I81" s="190">
        <v>1.26639567997978</v>
      </c>
      <c r="J81" s="471">
        <v>0.19594471680671399</v>
      </c>
      <c r="K81" s="190">
        <v>1.4889908189440899</v>
      </c>
      <c r="L81" s="471">
        <v>0.28610540212483798</v>
      </c>
      <c r="M81" s="190">
        <v>1.25903088480698</v>
      </c>
      <c r="N81" s="479">
        <v>0.19666371475709901</v>
      </c>
    </row>
    <row r="82" spans="1:14" ht="13" customHeight="1" x14ac:dyDescent="0.25">
      <c r="A82" s="26" t="s">
        <v>437</v>
      </c>
      <c r="B82" s="188">
        <v>1</v>
      </c>
      <c r="C82" s="190">
        <v>1.07735405748895</v>
      </c>
      <c r="D82" s="471">
        <v>0.27642679313048202</v>
      </c>
      <c r="E82" s="190">
        <v>1.9891843485009899</v>
      </c>
      <c r="F82" s="471">
        <v>0.35196959280955198</v>
      </c>
      <c r="G82" s="190">
        <v>1.10085810644477</v>
      </c>
      <c r="H82" s="471">
        <v>0.30126535357807499</v>
      </c>
      <c r="I82" s="190">
        <v>2.0172074964599198</v>
      </c>
      <c r="J82" s="471">
        <v>0.35938369339842102</v>
      </c>
      <c r="K82" s="190">
        <v>1.12680342272624</v>
      </c>
      <c r="L82" s="471">
        <v>0.32508432840748003</v>
      </c>
      <c r="M82" s="190">
        <v>2.0379501022081401</v>
      </c>
      <c r="N82" s="479">
        <v>0.36680406059072501</v>
      </c>
    </row>
    <row r="83" spans="1:14" ht="13" customHeight="1" x14ac:dyDescent="0.25">
      <c r="A83" s="26" t="s">
        <v>438</v>
      </c>
      <c r="B83" s="188">
        <v>1</v>
      </c>
      <c r="C83" s="190">
        <v>1.0265683247192099</v>
      </c>
      <c r="D83" s="471">
        <v>0.26773329985476202</v>
      </c>
      <c r="E83" s="190">
        <v>1.4559350651464</v>
      </c>
      <c r="F83" s="471">
        <v>0.25810597643814898</v>
      </c>
      <c r="G83" s="190">
        <v>1.0331815478628199</v>
      </c>
      <c r="H83" s="471">
        <v>0.25724476639855898</v>
      </c>
      <c r="I83" s="190">
        <v>1.4392018760515399</v>
      </c>
      <c r="J83" s="471">
        <v>0.26092495960033102</v>
      </c>
      <c r="K83" s="190">
        <v>1.09316658274042</v>
      </c>
      <c r="L83" s="471">
        <v>0.268350273730941</v>
      </c>
      <c r="M83" s="190">
        <v>1.54732603679345</v>
      </c>
      <c r="N83" s="479">
        <v>0.28946428768993099</v>
      </c>
    </row>
    <row r="84" spans="1:14" ht="13" customHeight="1" x14ac:dyDescent="0.25">
      <c r="A84" s="62" t="s">
        <v>449</v>
      </c>
      <c r="B84" s="189">
        <v>1</v>
      </c>
      <c r="C84" s="194">
        <v>1.5238963687212601</v>
      </c>
      <c r="D84" s="475">
        <v>0.16671496976487499</v>
      </c>
      <c r="E84" s="194">
        <v>1.7835065329025299</v>
      </c>
      <c r="F84" s="475">
        <v>0.113920052979293</v>
      </c>
      <c r="G84" s="194">
        <v>1.54736272748907</v>
      </c>
      <c r="H84" s="475">
        <v>0.16635304111301599</v>
      </c>
      <c r="I84" s="194">
        <v>1.8107837079778</v>
      </c>
      <c r="J84" s="475">
        <v>0.11944440936557101</v>
      </c>
      <c r="K84" s="194">
        <v>1.5625873322871</v>
      </c>
      <c r="L84" s="475">
        <v>0.17480059261011799</v>
      </c>
      <c r="M84" s="194">
        <v>1.81899843466686</v>
      </c>
      <c r="N84" s="480">
        <v>0.122636720298507</v>
      </c>
    </row>
    <row r="85" spans="1:14" ht="13" customHeight="1" x14ac:dyDescent="0.25">
      <c r="A85" s="26" t="s">
        <v>121</v>
      </c>
      <c r="B85" s="188">
        <v>1</v>
      </c>
      <c r="C85" s="190">
        <v>1.76110164738988</v>
      </c>
      <c r="D85" s="471">
        <v>0.38801534384279002</v>
      </c>
      <c r="E85" s="190">
        <v>1.6001073799005601</v>
      </c>
      <c r="F85" s="471">
        <v>0.36610995073122699</v>
      </c>
      <c r="G85" s="190">
        <v>1.9152132600758101</v>
      </c>
      <c r="H85" s="471">
        <v>0.42034151550954701</v>
      </c>
      <c r="I85" s="190">
        <v>1.51186740175587</v>
      </c>
      <c r="J85" s="471">
        <v>0.343799161085239</v>
      </c>
      <c r="K85" s="190">
        <v>1.9070944776897101</v>
      </c>
      <c r="L85" s="471">
        <v>0.41644481059560101</v>
      </c>
      <c r="M85" s="190">
        <v>1.53876526225708</v>
      </c>
      <c r="N85" s="479">
        <v>0.36236281639750001</v>
      </c>
    </row>
    <row r="86" spans="1:14" ht="13" customHeight="1" x14ac:dyDescent="0.25">
      <c r="A86" s="26" t="s">
        <v>446</v>
      </c>
      <c r="B86" s="188">
        <v>1</v>
      </c>
      <c r="C86" s="190">
        <v>1.3308016423862401</v>
      </c>
      <c r="D86" s="471">
        <v>0.44848919655389102</v>
      </c>
      <c r="E86" s="190">
        <v>0.88648866939926196</v>
      </c>
      <c r="F86" s="471">
        <v>0.31273322755636002</v>
      </c>
      <c r="G86" s="190">
        <v>1.4010759003415201</v>
      </c>
      <c r="H86" s="471">
        <v>0.48403736337359499</v>
      </c>
      <c r="I86" s="190">
        <v>0.91362791445339797</v>
      </c>
      <c r="J86" s="471">
        <v>0.33546675415914301</v>
      </c>
      <c r="K86" s="190">
        <v>1.4299920634933301</v>
      </c>
      <c r="L86" s="471">
        <v>0.49500490483722798</v>
      </c>
      <c r="M86" s="190">
        <v>0.97744658851029798</v>
      </c>
      <c r="N86" s="479">
        <v>0.36557167378719602</v>
      </c>
    </row>
    <row r="87" spans="1:14" ht="13" customHeight="1" x14ac:dyDescent="0.25">
      <c r="A87" s="27" t="s">
        <v>447</v>
      </c>
      <c r="B87" s="203">
        <v>1</v>
      </c>
      <c r="C87" s="201">
        <v>1.0844519008942901</v>
      </c>
      <c r="D87" s="476">
        <v>0.33102889249293999</v>
      </c>
      <c r="E87" s="201">
        <v>1.5719574060604899</v>
      </c>
      <c r="F87" s="476">
        <v>0.44636370601501202</v>
      </c>
      <c r="G87" s="201">
        <v>1.1825040674182301</v>
      </c>
      <c r="H87" s="476">
        <v>0.38114342294152298</v>
      </c>
      <c r="I87" s="201">
        <v>1.5339248298847701</v>
      </c>
      <c r="J87" s="476">
        <v>0.43417790335919199</v>
      </c>
      <c r="K87" s="201">
        <v>1.19785344881209</v>
      </c>
      <c r="L87" s="476">
        <v>0.37484609557246201</v>
      </c>
      <c r="M87" s="201">
        <v>1.52750203728315</v>
      </c>
      <c r="N87" s="484">
        <v>0.43253894587204</v>
      </c>
    </row>
    <row r="88" spans="1:14" ht="13" customHeight="1" x14ac:dyDescent="0.25">
      <c r="A88" s="26"/>
      <c r="B88" s="96"/>
      <c r="C88" s="190" t="s">
        <v>2562</v>
      </c>
      <c r="D88" s="471" t="s">
        <v>2563</v>
      </c>
      <c r="E88" s="190" t="s">
        <v>2564</v>
      </c>
      <c r="F88" s="471" t="s">
        <v>2565</v>
      </c>
      <c r="G88" s="190" t="s">
        <v>2566</v>
      </c>
      <c r="H88" s="471" t="s">
        <v>2567</v>
      </c>
      <c r="I88" s="190" t="s">
        <v>2568</v>
      </c>
      <c r="J88" s="471" t="s">
        <v>2569</v>
      </c>
      <c r="K88" s="190" t="s">
        <v>2570</v>
      </c>
      <c r="L88" s="471" t="s">
        <v>2571</v>
      </c>
      <c r="M88" s="190" t="s">
        <v>2572</v>
      </c>
      <c r="N88" s="479" t="s">
        <v>2573</v>
      </c>
    </row>
    <row r="89" spans="1:14" ht="13" customHeight="1" x14ac:dyDescent="0.25">
      <c r="A89" s="26" t="s">
        <v>404</v>
      </c>
      <c r="B89" s="96">
        <v>3</v>
      </c>
      <c r="C89" s="190">
        <v>1.58045025887589</v>
      </c>
      <c r="D89" s="471">
        <v>0.41027547898129801</v>
      </c>
      <c r="E89" s="190">
        <v>1.5453349604112001</v>
      </c>
      <c r="F89" s="471">
        <v>0.251413167492682</v>
      </c>
      <c r="G89" s="190">
        <v>1.63462251349367</v>
      </c>
      <c r="H89" s="471">
        <v>0.43368661571934602</v>
      </c>
      <c r="I89" s="190">
        <v>1.58800971844797</v>
      </c>
      <c r="J89" s="471">
        <v>0.26127379342559398</v>
      </c>
      <c r="K89" s="190">
        <v>1.64728034370784</v>
      </c>
      <c r="L89" s="471">
        <v>0.41481644091348502</v>
      </c>
      <c r="M89" s="190">
        <v>1.6019367864140699</v>
      </c>
      <c r="N89" s="479">
        <v>0.25280228595897902</v>
      </c>
    </row>
    <row r="90" spans="1:14" ht="13" customHeight="1" x14ac:dyDescent="0.25">
      <c r="A90" s="26" t="s">
        <v>407</v>
      </c>
      <c r="B90" s="96">
        <v>3</v>
      </c>
      <c r="C90" s="190">
        <v>2.2962994407435602</v>
      </c>
      <c r="D90" s="471">
        <v>0.56184344961854904</v>
      </c>
      <c r="E90" s="190">
        <v>0.991638023540104</v>
      </c>
      <c r="F90" s="471">
        <v>0.17338427598355699</v>
      </c>
      <c r="G90" s="190">
        <v>2.4150394341585502</v>
      </c>
      <c r="H90" s="471">
        <v>0.58669982128998199</v>
      </c>
      <c r="I90" s="190">
        <v>0.95950595615697698</v>
      </c>
      <c r="J90" s="471">
        <v>0.171530212929594</v>
      </c>
      <c r="K90" s="190">
        <v>2.8106017193800499</v>
      </c>
      <c r="L90" s="471">
        <v>0.60432389922885399</v>
      </c>
      <c r="M90" s="190">
        <v>1.00191012728578</v>
      </c>
      <c r="N90" s="479">
        <v>0.165927392072101</v>
      </c>
    </row>
    <row r="91" spans="1:14" ht="13" customHeight="1" x14ac:dyDescent="0.25">
      <c r="A91" s="26" t="s">
        <v>124</v>
      </c>
      <c r="B91" s="96">
        <v>3</v>
      </c>
      <c r="C91" s="190">
        <v>1.1530307985094701</v>
      </c>
      <c r="D91" s="471">
        <v>0.19475534868612099</v>
      </c>
      <c r="E91" s="190">
        <v>1.39041167432348</v>
      </c>
      <c r="F91" s="471">
        <v>0.25365469766495802</v>
      </c>
      <c r="G91" s="190">
        <v>1.34921736535912</v>
      </c>
      <c r="H91" s="471">
        <v>0.22701317460682</v>
      </c>
      <c r="I91" s="190">
        <v>1.2992401251654999</v>
      </c>
      <c r="J91" s="471">
        <v>0.24983261827894401</v>
      </c>
      <c r="K91" s="190">
        <v>1.3561455045397099</v>
      </c>
      <c r="L91" s="471">
        <v>0.223043735606996</v>
      </c>
      <c r="M91" s="190">
        <v>1.2550060785219399</v>
      </c>
      <c r="N91" s="479">
        <v>0.24168867040928099</v>
      </c>
    </row>
    <row r="92" spans="1:14" ht="13" customHeight="1" x14ac:dyDescent="0.25">
      <c r="A92" s="26" t="s">
        <v>426</v>
      </c>
      <c r="B92" s="96">
        <v>3</v>
      </c>
      <c r="C92" s="190">
        <v>1.1242117507353</v>
      </c>
      <c r="D92" s="471">
        <v>0.20733424277336401</v>
      </c>
      <c r="E92" s="190">
        <v>1.69100099217966</v>
      </c>
      <c r="F92" s="471">
        <v>0.29053372126729299</v>
      </c>
      <c r="G92" s="190">
        <v>1.12816185905361</v>
      </c>
      <c r="H92" s="471">
        <v>0.21138871863493899</v>
      </c>
      <c r="I92" s="190">
        <v>1.74094517960494</v>
      </c>
      <c r="J92" s="471">
        <v>0.292047697632771</v>
      </c>
      <c r="K92" s="190">
        <v>1.1544896853575199</v>
      </c>
      <c r="L92" s="471">
        <v>0.221520186475512</v>
      </c>
      <c r="M92" s="190">
        <v>1.7141877327517401</v>
      </c>
      <c r="N92" s="479">
        <v>0.294655273057222</v>
      </c>
    </row>
    <row r="93" spans="1:14" ht="13" customHeight="1" x14ac:dyDescent="0.25">
      <c r="A93" s="26" t="s">
        <v>428</v>
      </c>
      <c r="B93" s="96">
        <v>3</v>
      </c>
      <c r="C93" s="190">
        <v>1.5792471331833999</v>
      </c>
      <c r="D93" s="471">
        <v>0.33809198728020501</v>
      </c>
      <c r="E93" s="190">
        <v>1.74730285765426</v>
      </c>
      <c r="F93" s="471">
        <v>0.352495437328748</v>
      </c>
      <c r="G93" s="190">
        <v>1.5796934631483199</v>
      </c>
      <c r="H93" s="471">
        <v>0.33971859895490902</v>
      </c>
      <c r="I93" s="190">
        <v>1.7893622747217299</v>
      </c>
      <c r="J93" s="471">
        <v>0.36961554974625399</v>
      </c>
      <c r="K93" s="190">
        <v>1.5861432684045</v>
      </c>
      <c r="L93" s="471">
        <v>0.34566596239582997</v>
      </c>
      <c r="M93" s="190">
        <v>1.7912200718117299</v>
      </c>
      <c r="N93" s="479">
        <v>0.36614590469823199</v>
      </c>
    </row>
    <row r="94" spans="1:14" ht="13" customHeight="1" x14ac:dyDescent="0.25">
      <c r="A94" s="26" t="s">
        <v>433</v>
      </c>
      <c r="B94" s="96">
        <v>3</v>
      </c>
      <c r="C94" s="190">
        <v>1.1408518509577299</v>
      </c>
      <c r="D94" s="471">
        <v>0.28653376850531398</v>
      </c>
      <c r="E94" s="190">
        <v>1.7416353151258701</v>
      </c>
      <c r="F94" s="471">
        <v>0.45583702268988502</v>
      </c>
      <c r="G94" s="190">
        <v>1.13224480798057</v>
      </c>
      <c r="H94" s="471">
        <v>0.28901420760241597</v>
      </c>
      <c r="I94" s="190">
        <v>1.7468182963476699</v>
      </c>
      <c r="J94" s="471">
        <v>0.45905305087389803</v>
      </c>
      <c r="K94" s="190">
        <v>1.1245722577786601</v>
      </c>
      <c r="L94" s="471">
        <v>0.28680753439775802</v>
      </c>
      <c r="M94" s="190">
        <v>1.7528504449176601</v>
      </c>
      <c r="N94" s="479">
        <v>0.46758594063323</v>
      </c>
    </row>
    <row r="95" spans="1:14" ht="13" customHeight="1" x14ac:dyDescent="0.25">
      <c r="A95" s="26" t="s">
        <v>437</v>
      </c>
      <c r="B95" s="96">
        <v>3</v>
      </c>
      <c r="C95" s="190">
        <v>1.8459910300452</v>
      </c>
      <c r="D95" s="471">
        <v>0.39102105210441002</v>
      </c>
      <c r="E95" s="190">
        <v>1.5884129659864099</v>
      </c>
      <c r="F95" s="471">
        <v>0.22922868400650401</v>
      </c>
      <c r="G95" s="190">
        <v>1.83385912719477</v>
      </c>
      <c r="H95" s="471">
        <v>0.40940683666397998</v>
      </c>
      <c r="I95" s="190">
        <v>1.67330339430746</v>
      </c>
      <c r="J95" s="471">
        <v>0.245185276250659</v>
      </c>
      <c r="K95" s="190">
        <v>1.87575183077151</v>
      </c>
      <c r="L95" s="471">
        <v>0.41783470006211898</v>
      </c>
      <c r="M95" s="190">
        <v>1.69485835706133</v>
      </c>
      <c r="N95" s="479">
        <v>0.24245850527738799</v>
      </c>
    </row>
    <row r="96" spans="1:14" ht="13" customHeight="1" x14ac:dyDescent="0.25">
      <c r="A96" s="26" t="s">
        <v>438</v>
      </c>
      <c r="B96" s="96">
        <v>3</v>
      </c>
      <c r="C96" s="190">
        <v>1.37718760688107</v>
      </c>
      <c r="D96" s="471">
        <v>0.43699521780238698</v>
      </c>
      <c r="E96" s="190">
        <v>2.1493712506976701</v>
      </c>
      <c r="F96" s="471">
        <v>0.56363335165152695</v>
      </c>
      <c r="G96" s="190">
        <v>1.34399413277695</v>
      </c>
      <c r="H96" s="471">
        <v>0.43220501925507698</v>
      </c>
      <c r="I96" s="190">
        <v>2.0458904986411901</v>
      </c>
      <c r="J96" s="471">
        <v>0.55024588578446199</v>
      </c>
      <c r="K96" s="190">
        <v>1.38163379300555</v>
      </c>
      <c r="L96" s="471">
        <v>0.46584079800287997</v>
      </c>
      <c r="M96" s="190">
        <v>1.9813998055345401</v>
      </c>
      <c r="N96" s="479">
        <v>0.52291655738724696</v>
      </c>
    </row>
    <row r="97" spans="1:14" ht="13" customHeight="1" x14ac:dyDescent="0.25">
      <c r="A97" s="63" t="s">
        <v>450</v>
      </c>
      <c r="B97" s="207">
        <v>3</v>
      </c>
      <c r="C97" s="208">
        <v>1.5121587337414499</v>
      </c>
      <c r="D97" s="478">
        <v>0.131409500734393</v>
      </c>
      <c r="E97" s="208">
        <v>1.6056385049898301</v>
      </c>
      <c r="F97" s="478">
        <v>0.121468231832289</v>
      </c>
      <c r="G97" s="208">
        <v>1.5521040878957</v>
      </c>
      <c r="H97" s="478">
        <v>0.13589253612778299</v>
      </c>
      <c r="I97" s="208">
        <v>1.60538443042418</v>
      </c>
      <c r="J97" s="478">
        <v>0.122195189436504</v>
      </c>
      <c r="K97" s="208">
        <v>1.61707730036817</v>
      </c>
      <c r="L97" s="478">
        <v>0.13859996171802799</v>
      </c>
      <c r="M97" s="208">
        <v>1.5991711755373501</v>
      </c>
      <c r="N97" s="486">
        <v>0.120000216584882</v>
      </c>
    </row>
    <row r="99" spans="1:14" x14ac:dyDescent="0.25">
      <c r="A99" s="178" t="s">
        <v>455</v>
      </c>
    </row>
    <row r="100" spans="1:14" x14ac:dyDescent="0.25">
      <c r="A100" s="178" t="s">
        <v>717</v>
      </c>
    </row>
    <row r="101" spans="1:14" x14ac:dyDescent="0.25">
      <c r="A101" s="178" t="s">
        <v>457</v>
      </c>
    </row>
    <row r="102" spans="1:14" x14ac:dyDescent="0.25">
      <c r="A102" s="178" t="s">
        <v>620</v>
      </c>
    </row>
    <row r="103" spans="1:14" x14ac:dyDescent="0.25">
      <c r="A103" s="178" t="s">
        <v>459</v>
      </c>
    </row>
    <row r="104" spans="1:14" x14ac:dyDescent="0.25">
      <c r="A104" s="178" t="s">
        <v>460</v>
      </c>
    </row>
    <row r="105" spans="1:14" x14ac:dyDescent="0.25">
      <c r="A105" s="178" t="s">
        <v>461</v>
      </c>
    </row>
    <row r="106" spans="1:14" x14ac:dyDescent="0.25">
      <c r="A106" s="178" t="s">
        <v>462</v>
      </c>
    </row>
    <row r="107" spans="1:14" x14ac:dyDescent="0.25">
      <c r="A107" s="181" t="str">
        <f>HYPERLINK("https://oecdcode.org/disclaimers/cyprus.html", "Information on data for Cyprus: https://oecdcode.org/disclaimers/cyprus.html")</f>
        <v>Information on data for Cyprus: https://oecdcode.org/disclaimers/cyprus.html</v>
      </c>
    </row>
    <row r="108" spans="1:14" x14ac:dyDescent="0.25">
      <c r="A108" s="178" t="s">
        <v>463</v>
      </c>
    </row>
  </sheetData>
  <mergeCells count="11">
    <mergeCell ref="I8:J8"/>
    <mergeCell ref="G9:J9"/>
    <mergeCell ref="K8:L8"/>
    <mergeCell ref="M8:N8"/>
    <mergeCell ref="K9:N9"/>
    <mergeCell ref="B7:B10"/>
    <mergeCell ref="C8:D8"/>
    <mergeCell ref="E8:F8"/>
    <mergeCell ref="C9:F9"/>
    <mergeCell ref="G8:H8"/>
    <mergeCell ref="C7:N7"/>
  </mergeCells>
  <conditionalFormatting sqref="C1:C200">
    <cfRule type="expression" dxfId="114" priority="6">
      <formula>ABS(LN(C1)/(D1/C1))&gt;1.95996398454005</formula>
    </cfRule>
  </conditionalFormatting>
  <conditionalFormatting sqref="E1:E200">
    <cfRule type="expression" dxfId="113" priority="5">
      <formula>ABS(LN(E1)/(F1/E1))&gt;1.95996398454005</formula>
    </cfRule>
  </conditionalFormatting>
  <conditionalFormatting sqref="G1:G200">
    <cfRule type="expression" dxfId="112" priority="4">
      <formula>ABS(LN(G1)/(H1/G1))&gt;1.95996398454005</formula>
    </cfRule>
  </conditionalFormatting>
  <conditionalFormatting sqref="I1:I200">
    <cfRule type="expression" dxfId="111" priority="3">
      <formula>ABS(LN(I1)/(J1/I1))&gt;1.95996398454005</formula>
    </cfRule>
  </conditionalFormatting>
  <conditionalFormatting sqref="K1:K200">
    <cfRule type="expression" dxfId="110" priority="2">
      <formula>ABS(LN(K1)/(L1/K1))&gt;1.95996398454005</formula>
    </cfRule>
  </conditionalFormatting>
  <conditionalFormatting sqref="M1:M200">
    <cfRule type="expression" dxfId="109" priority="1">
      <formula>ABS(LN(M1)/(N1/M1))&gt;1.95996398454005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N108"/>
  <sheetViews>
    <sheetView showGridLines="0" zoomScale="80" workbookViewId="0"/>
  </sheetViews>
  <sheetFormatPr defaultColWidth="10.90625" defaultRowHeight="12.5" x14ac:dyDescent="0.25"/>
  <cols>
    <col min="1" max="1" width="30.7265625" customWidth="1"/>
    <col min="2" max="2" width="8.7265625" customWidth="1"/>
  </cols>
  <sheetData>
    <row r="1" spans="1:14" x14ac:dyDescent="0.25">
      <c r="A1" s="41" t="s">
        <v>360</v>
      </c>
    </row>
    <row r="2" spans="1:14" ht="13" x14ac:dyDescent="0.3">
      <c r="A2" s="42" t="s">
        <v>361</v>
      </c>
    </row>
    <row r="3" spans="1:14" ht="13" x14ac:dyDescent="0.3">
      <c r="A3" s="43" t="s">
        <v>538</v>
      </c>
    </row>
    <row r="4" spans="1:14" x14ac:dyDescent="0.25">
      <c r="A4" s="160" t="str">
        <f>HYPERLINK("#'TOC'!A1", "Back to TOC")</f>
        <v>Back to TOC</v>
      </c>
    </row>
    <row r="7" spans="1:14" ht="45" customHeight="1" x14ac:dyDescent="0.25">
      <c r="B7" s="658" t="s">
        <v>388</v>
      </c>
      <c r="C7" s="662" t="s">
        <v>721</v>
      </c>
      <c r="D7" s="662"/>
      <c r="E7" s="662"/>
      <c r="F7" s="662"/>
      <c r="G7" s="662" t="s">
        <v>721</v>
      </c>
      <c r="H7" s="662"/>
      <c r="I7" s="662"/>
      <c r="J7" s="662"/>
      <c r="K7" s="662" t="s">
        <v>721</v>
      </c>
      <c r="L7" s="662"/>
      <c r="M7" s="662"/>
      <c r="N7" s="663"/>
    </row>
    <row r="8" spans="1:14" ht="75" customHeight="1" x14ac:dyDescent="0.25">
      <c r="B8" s="659"/>
      <c r="C8" s="647" t="s">
        <v>708</v>
      </c>
      <c r="D8" s="647"/>
      <c r="E8" s="647" t="s">
        <v>712</v>
      </c>
      <c r="F8" s="647"/>
      <c r="G8" s="647" t="s">
        <v>708</v>
      </c>
      <c r="H8" s="647"/>
      <c r="I8" s="647" t="s">
        <v>712</v>
      </c>
      <c r="J8" s="647"/>
      <c r="K8" s="647" t="s">
        <v>708</v>
      </c>
      <c r="L8" s="647"/>
      <c r="M8" s="647" t="s">
        <v>712</v>
      </c>
      <c r="N8" s="666"/>
    </row>
    <row r="9" spans="1:14" ht="30" customHeight="1" x14ac:dyDescent="0.25">
      <c r="B9" s="659"/>
      <c r="C9" s="649" t="s">
        <v>615</v>
      </c>
      <c r="D9" s="649"/>
      <c r="E9" s="649"/>
      <c r="F9" s="649"/>
      <c r="G9" s="649" t="s">
        <v>616</v>
      </c>
      <c r="H9" s="649"/>
      <c r="I9" s="649"/>
      <c r="J9" s="649"/>
      <c r="K9" s="649" t="s">
        <v>617</v>
      </c>
      <c r="L9" s="649"/>
      <c r="M9" s="649"/>
      <c r="N9" s="661"/>
    </row>
    <row r="10" spans="1:14" ht="30" customHeight="1" x14ac:dyDescent="0.25">
      <c r="B10" s="660"/>
      <c r="C10" s="144" t="s">
        <v>390</v>
      </c>
      <c r="D10" s="144" t="s">
        <v>389</v>
      </c>
      <c r="E10" s="144" t="s">
        <v>390</v>
      </c>
      <c r="F10" s="144" t="s">
        <v>389</v>
      </c>
      <c r="G10" s="144" t="s">
        <v>390</v>
      </c>
      <c r="H10" s="144" t="s">
        <v>389</v>
      </c>
      <c r="I10" s="144" t="s">
        <v>390</v>
      </c>
      <c r="J10" s="144" t="s">
        <v>389</v>
      </c>
      <c r="K10" s="144" t="s">
        <v>390</v>
      </c>
      <c r="L10" s="144" t="s">
        <v>389</v>
      </c>
      <c r="M10" s="144" t="s">
        <v>390</v>
      </c>
      <c r="N10" s="183" t="s">
        <v>389</v>
      </c>
    </row>
    <row r="11" spans="1:14" ht="13" customHeight="1" x14ac:dyDescent="0.25">
      <c r="A11" s="214"/>
      <c r="B11" s="204"/>
      <c r="C11" s="205" t="s">
        <v>2574</v>
      </c>
      <c r="D11" s="493" t="s">
        <v>2575</v>
      </c>
      <c r="E11" s="205" t="s">
        <v>2576</v>
      </c>
      <c r="F11" s="493" t="s">
        <v>2577</v>
      </c>
      <c r="G11" s="205" t="s">
        <v>2578</v>
      </c>
      <c r="H11" s="493" t="s">
        <v>2579</v>
      </c>
      <c r="I11" s="205" t="s">
        <v>2580</v>
      </c>
      <c r="J11" s="493" t="s">
        <v>2581</v>
      </c>
      <c r="K11" s="205" t="s">
        <v>2582</v>
      </c>
      <c r="L11" s="493" t="s">
        <v>2583</v>
      </c>
      <c r="M11" s="205" t="s">
        <v>2584</v>
      </c>
      <c r="N11" s="501" t="s">
        <v>2585</v>
      </c>
    </row>
    <row r="12" spans="1:14" ht="13" customHeight="1" x14ac:dyDescent="0.25">
      <c r="A12" s="26" t="s">
        <v>391</v>
      </c>
      <c r="B12" s="184">
        <v>2</v>
      </c>
      <c r="C12" s="190">
        <v>1.64790220279676</v>
      </c>
      <c r="D12" s="487">
        <v>0.50827951295431095</v>
      </c>
      <c r="E12" s="190">
        <v>2.1374768909508601</v>
      </c>
      <c r="F12" s="487">
        <v>0.43098763553994901</v>
      </c>
      <c r="G12" s="190">
        <v>1.6372180974288699</v>
      </c>
      <c r="H12" s="487">
        <v>0.50344749910162401</v>
      </c>
      <c r="I12" s="190">
        <v>2.1063561677492402</v>
      </c>
      <c r="J12" s="487">
        <v>0.43245320281224803</v>
      </c>
      <c r="K12" s="190">
        <v>1.6119153987191901</v>
      </c>
      <c r="L12" s="487">
        <v>0.51529089182530297</v>
      </c>
      <c r="M12" s="190">
        <v>2.18887658809457</v>
      </c>
      <c r="N12" s="495">
        <v>0.45126410819322199</v>
      </c>
    </row>
    <row r="13" spans="1:14" ht="13" customHeight="1" x14ac:dyDescent="0.25">
      <c r="A13" s="26" t="s">
        <v>392</v>
      </c>
      <c r="B13" s="184">
        <v>2</v>
      </c>
      <c r="C13" s="190">
        <v>1.90554993974836</v>
      </c>
      <c r="D13" s="487">
        <v>0.360704391244073</v>
      </c>
      <c r="E13" s="190">
        <v>2.1790986167771198</v>
      </c>
      <c r="F13" s="487">
        <v>0.43298389423184303</v>
      </c>
      <c r="G13" s="190">
        <v>1.8261719108848899</v>
      </c>
      <c r="H13" s="487">
        <v>0.34465643770096199</v>
      </c>
      <c r="I13" s="190">
        <v>2.22580657202418</v>
      </c>
      <c r="J13" s="487">
        <v>0.43923819606481701</v>
      </c>
      <c r="K13" s="190">
        <v>1.81759368102692</v>
      </c>
      <c r="L13" s="487">
        <v>0.36226484542705201</v>
      </c>
      <c r="M13" s="190">
        <v>2.2747578293608699</v>
      </c>
      <c r="N13" s="495">
        <v>0.46843614868435002</v>
      </c>
    </row>
    <row r="14" spans="1:14" ht="13" customHeight="1" x14ac:dyDescent="0.25">
      <c r="A14" s="26" t="s">
        <v>393</v>
      </c>
      <c r="B14" s="184">
        <v>2</v>
      </c>
      <c r="C14" s="190">
        <v>1.8075391053724601</v>
      </c>
      <c r="D14" s="487">
        <v>0.31278925069665098</v>
      </c>
      <c r="E14" s="190">
        <v>2.2537601949316399</v>
      </c>
      <c r="F14" s="487">
        <v>0.37738267200965803</v>
      </c>
      <c r="G14" s="190">
        <v>1.89022122539352</v>
      </c>
      <c r="H14" s="487">
        <v>0.34501908581102603</v>
      </c>
      <c r="I14" s="190">
        <v>2.2727598911384601</v>
      </c>
      <c r="J14" s="487">
        <v>0.38704747089335501</v>
      </c>
      <c r="K14" s="190">
        <v>1.92485716601663</v>
      </c>
      <c r="L14" s="487">
        <v>0.35040201786299502</v>
      </c>
      <c r="M14" s="190">
        <v>2.2963317449070999</v>
      </c>
      <c r="N14" s="495">
        <v>0.39683749123352102</v>
      </c>
    </row>
    <row r="15" spans="1:14" ht="13" customHeight="1" x14ac:dyDescent="0.25">
      <c r="A15" s="26" t="s">
        <v>394</v>
      </c>
      <c r="B15" s="184">
        <v>2</v>
      </c>
      <c r="C15" s="190">
        <v>3.0446178737713798</v>
      </c>
      <c r="D15" s="487">
        <v>0.89797694624299496</v>
      </c>
      <c r="E15" s="190">
        <v>2.4253303263337398</v>
      </c>
      <c r="F15" s="487">
        <v>0.56625058503137704</v>
      </c>
      <c r="G15" s="190">
        <v>3.1114389457129299</v>
      </c>
      <c r="H15" s="487">
        <v>0.94374244493222803</v>
      </c>
      <c r="I15" s="190">
        <v>2.5314928006898101</v>
      </c>
      <c r="J15" s="487">
        <v>0.596937808840873</v>
      </c>
      <c r="K15" s="190">
        <v>3.0569688321553201</v>
      </c>
      <c r="L15" s="487">
        <v>0.92193937596685105</v>
      </c>
      <c r="M15" s="190">
        <v>2.5641377423032399</v>
      </c>
      <c r="N15" s="495">
        <v>0.61046457903721496</v>
      </c>
    </row>
    <row r="16" spans="1:14" ht="13" customHeight="1" x14ac:dyDescent="0.25">
      <c r="A16" s="26" t="s">
        <v>395</v>
      </c>
      <c r="B16" s="184">
        <v>2</v>
      </c>
      <c r="C16" s="190">
        <v>2.1922990909459501</v>
      </c>
      <c r="D16" s="487">
        <v>0.42300065049793301</v>
      </c>
      <c r="E16" s="190">
        <v>2.2852258898112501</v>
      </c>
      <c r="F16" s="487">
        <v>0.29435251492925302</v>
      </c>
      <c r="G16" s="190">
        <v>2.15066422954453</v>
      </c>
      <c r="H16" s="487">
        <v>0.42318417566148597</v>
      </c>
      <c r="I16" s="190">
        <v>2.2515792470276801</v>
      </c>
      <c r="J16" s="487">
        <v>0.28570326721803901</v>
      </c>
      <c r="K16" s="190">
        <v>2.6406276071360502</v>
      </c>
      <c r="L16" s="487">
        <v>0.56379450954922505</v>
      </c>
      <c r="M16" s="190">
        <v>1.7889021417547699</v>
      </c>
      <c r="N16" s="495">
        <v>0.25002399945313197</v>
      </c>
    </row>
    <row r="17" spans="1:14" ht="13" customHeight="1" x14ac:dyDescent="0.25">
      <c r="A17" s="26" t="s">
        <v>396</v>
      </c>
      <c r="B17" s="184">
        <v>2</v>
      </c>
      <c r="C17" s="190">
        <v>2.2494219363980701</v>
      </c>
      <c r="D17" s="487">
        <v>0.26591973460875701</v>
      </c>
      <c r="E17" s="190">
        <v>1.5366439177849001</v>
      </c>
      <c r="F17" s="487">
        <v>0.21394261595407699</v>
      </c>
      <c r="G17" s="190">
        <v>2.07538552154926</v>
      </c>
      <c r="H17" s="487">
        <v>0.262841214781315</v>
      </c>
      <c r="I17" s="190">
        <v>1.5754700277440601</v>
      </c>
      <c r="J17" s="487">
        <v>0.22651082939650999</v>
      </c>
      <c r="K17" s="190">
        <v>2.0536110357340598</v>
      </c>
      <c r="L17" s="487">
        <v>0.26128743122850001</v>
      </c>
      <c r="M17" s="190">
        <v>1.56974148856756</v>
      </c>
      <c r="N17" s="495">
        <v>0.23132423263949001</v>
      </c>
    </row>
    <row r="18" spans="1:14" ht="13" customHeight="1" x14ac:dyDescent="0.25">
      <c r="A18" s="210" t="s">
        <v>397</v>
      </c>
      <c r="B18" s="184">
        <v>2</v>
      </c>
      <c r="C18" s="190">
        <v>1.91395607624508</v>
      </c>
      <c r="D18" s="487">
        <v>0.34007021157511103</v>
      </c>
      <c r="E18" s="190">
        <v>1.86590604679135</v>
      </c>
      <c r="F18" s="487">
        <v>0.394444378461414</v>
      </c>
      <c r="G18" s="190">
        <v>1.74571088584371</v>
      </c>
      <c r="H18" s="487">
        <v>0.324211911213245</v>
      </c>
      <c r="I18" s="190">
        <v>2.0071231816641699</v>
      </c>
      <c r="J18" s="487">
        <v>0.44075252666672998</v>
      </c>
      <c r="K18" s="190">
        <v>1.68477229865995</v>
      </c>
      <c r="L18" s="487">
        <v>0.30897695071576697</v>
      </c>
      <c r="M18" s="190">
        <v>2.0337381054703401</v>
      </c>
      <c r="N18" s="495">
        <v>0.44650767891035897</v>
      </c>
    </row>
    <row r="19" spans="1:14" ht="13" customHeight="1" x14ac:dyDescent="0.25">
      <c r="A19" s="210" t="s">
        <v>398</v>
      </c>
      <c r="B19" s="184">
        <v>2</v>
      </c>
      <c r="C19" s="190">
        <v>2.5098085233390499</v>
      </c>
      <c r="D19" s="487">
        <v>0.55802924009041499</v>
      </c>
      <c r="E19" s="190">
        <v>1.62347796189183</v>
      </c>
      <c r="F19" s="487">
        <v>0.29394958575999303</v>
      </c>
      <c r="G19" s="190">
        <v>2.3886648116175802</v>
      </c>
      <c r="H19" s="487">
        <v>0.53694650139338596</v>
      </c>
      <c r="I19" s="190">
        <v>1.5572778235996001</v>
      </c>
      <c r="J19" s="487">
        <v>0.29110411158322802</v>
      </c>
      <c r="K19" s="190">
        <v>2.5049411515084801</v>
      </c>
      <c r="L19" s="487">
        <v>0.602559610726909</v>
      </c>
      <c r="M19" s="190">
        <v>1.54741893854012</v>
      </c>
      <c r="N19" s="495">
        <v>0.309178082024265</v>
      </c>
    </row>
    <row r="20" spans="1:14" ht="13" customHeight="1" x14ac:dyDescent="0.25">
      <c r="A20" s="26" t="s">
        <v>399</v>
      </c>
      <c r="B20" s="184">
        <v>2</v>
      </c>
      <c r="C20" s="190">
        <v>1.4688137962682299</v>
      </c>
      <c r="D20" s="487">
        <v>0.45504659238006401</v>
      </c>
      <c r="E20" s="190">
        <v>2.13237602956842</v>
      </c>
      <c r="F20" s="487">
        <v>0.46833489665226502</v>
      </c>
      <c r="G20" s="190">
        <v>1.3970153215525001</v>
      </c>
      <c r="H20" s="487">
        <v>0.41196218123228001</v>
      </c>
      <c r="I20" s="190">
        <v>2.2622343160250802</v>
      </c>
      <c r="J20" s="487">
        <v>0.50621378434872</v>
      </c>
      <c r="K20" s="190">
        <v>1.2677312889105401</v>
      </c>
      <c r="L20" s="487">
        <v>0.374106412184188</v>
      </c>
      <c r="M20" s="190">
        <v>2.12759521703599</v>
      </c>
      <c r="N20" s="495">
        <v>0.48441198415584302</v>
      </c>
    </row>
    <row r="21" spans="1:14" ht="13" customHeight="1" x14ac:dyDescent="0.25">
      <c r="A21" s="26" t="s">
        <v>400</v>
      </c>
      <c r="B21" s="184">
        <v>2</v>
      </c>
      <c r="C21" s="190">
        <v>3.4846556610814301</v>
      </c>
      <c r="D21" s="487">
        <v>1.05615028672318</v>
      </c>
      <c r="E21" s="190">
        <v>1.8184901071473401</v>
      </c>
      <c r="F21" s="487">
        <v>0.533941605861188</v>
      </c>
      <c r="G21" s="190">
        <v>3.5367548055381599</v>
      </c>
      <c r="H21" s="487">
        <v>1.1464979300537601</v>
      </c>
      <c r="I21" s="190">
        <v>1.8043151414598</v>
      </c>
      <c r="J21" s="487">
        <v>0.57252705783045299</v>
      </c>
      <c r="K21" s="190">
        <v>3.6717723473702399</v>
      </c>
      <c r="L21" s="487">
        <v>1.1965540564917301</v>
      </c>
      <c r="M21" s="190">
        <v>1.85464636207999</v>
      </c>
      <c r="N21" s="495">
        <v>0.59206525618831896</v>
      </c>
    </row>
    <row r="22" spans="1:14" ht="13" customHeight="1" x14ac:dyDescent="0.25">
      <c r="A22" s="26" t="s">
        <v>401</v>
      </c>
      <c r="B22" s="184">
        <v>2</v>
      </c>
      <c r="C22" s="190">
        <v>1.5379134783336399</v>
      </c>
      <c r="D22" s="487">
        <v>0.45153812951683697</v>
      </c>
      <c r="E22" s="190">
        <v>2.6562833146302198</v>
      </c>
      <c r="F22" s="487">
        <v>0.63689489643489094</v>
      </c>
      <c r="G22" s="190">
        <v>1.58774379721929</v>
      </c>
      <c r="H22" s="487">
        <v>0.46850664049510199</v>
      </c>
      <c r="I22" s="190">
        <v>2.6330657697589799</v>
      </c>
      <c r="J22" s="487">
        <v>0.61923066132228</v>
      </c>
      <c r="K22" s="190">
        <v>1.7676076540189001</v>
      </c>
      <c r="L22" s="487">
        <v>0.52695126766630795</v>
      </c>
      <c r="M22" s="190">
        <v>2.54639201800207</v>
      </c>
      <c r="N22" s="495">
        <v>0.61672895076039203</v>
      </c>
    </row>
    <row r="23" spans="1:14" ht="13" customHeight="1" x14ac:dyDescent="0.25">
      <c r="A23" s="26" t="s">
        <v>402</v>
      </c>
      <c r="B23" s="184">
        <v>2</v>
      </c>
      <c r="C23" s="190">
        <v>3.1353804588543199</v>
      </c>
      <c r="D23" s="487">
        <v>1.0301356187217201</v>
      </c>
      <c r="E23" s="190">
        <v>1.8699121943531101</v>
      </c>
      <c r="F23" s="487">
        <v>0.36834475801946798</v>
      </c>
      <c r="G23" s="190">
        <v>2.76601200427924</v>
      </c>
      <c r="H23" s="487">
        <v>0.95332612655103299</v>
      </c>
      <c r="I23" s="190">
        <v>1.99792072331919</v>
      </c>
      <c r="J23" s="487">
        <v>0.40560761454829303</v>
      </c>
      <c r="K23" s="190">
        <v>2.25745281839031</v>
      </c>
      <c r="L23" s="487">
        <v>0.872743932216129</v>
      </c>
      <c r="M23" s="190">
        <v>1.9639849586278399</v>
      </c>
      <c r="N23" s="495">
        <v>0.42526593085979397</v>
      </c>
    </row>
    <row r="24" spans="1:14" ht="13" customHeight="1" x14ac:dyDescent="0.25">
      <c r="A24" s="26" t="s">
        <v>403</v>
      </c>
      <c r="B24" s="184">
        <v>2</v>
      </c>
      <c r="C24" s="190">
        <v>1.85047423635302</v>
      </c>
      <c r="D24" s="487">
        <v>0.40611641397550802</v>
      </c>
      <c r="E24" s="190">
        <v>1.8878157200717101</v>
      </c>
      <c r="F24" s="487">
        <v>0.36223624641759</v>
      </c>
      <c r="G24" s="190">
        <v>1.84190678710068</v>
      </c>
      <c r="H24" s="487">
        <v>0.39052186098281899</v>
      </c>
      <c r="I24" s="190">
        <v>1.76149768592889</v>
      </c>
      <c r="J24" s="487">
        <v>0.34849658040874099</v>
      </c>
      <c r="K24" s="190">
        <v>1.9546266796378799</v>
      </c>
      <c r="L24" s="487">
        <v>0.48824178248865402</v>
      </c>
      <c r="M24" s="190">
        <v>1.80237601273375</v>
      </c>
      <c r="N24" s="495">
        <v>0.33557322273595602</v>
      </c>
    </row>
    <row r="25" spans="1:14" ht="13" customHeight="1" x14ac:dyDescent="0.25">
      <c r="A25" s="26" t="s">
        <v>404</v>
      </c>
      <c r="B25" s="184">
        <v>2</v>
      </c>
      <c r="C25" s="190">
        <v>2.0664787749643101</v>
      </c>
      <c r="D25" s="487">
        <v>0.48481034691736102</v>
      </c>
      <c r="E25" s="190">
        <v>2.6639728839864598</v>
      </c>
      <c r="F25" s="487">
        <v>0.61499337527490505</v>
      </c>
      <c r="G25" s="190">
        <v>2.0823070605230898</v>
      </c>
      <c r="H25" s="487">
        <v>0.49297155269651399</v>
      </c>
      <c r="I25" s="190">
        <v>2.6358782533713501</v>
      </c>
      <c r="J25" s="487">
        <v>0.60689915159319596</v>
      </c>
      <c r="K25" s="190">
        <v>1.9626386101001601</v>
      </c>
      <c r="L25" s="487">
        <v>0.476542487226019</v>
      </c>
      <c r="M25" s="190">
        <v>2.8292156588104702</v>
      </c>
      <c r="N25" s="495">
        <v>0.66144986068683898</v>
      </c>
    </row>
    <row r="26" spans="1:14" ht="13" customHeight="1" x14ac:dyDescent="0.25">
      <c r="A26" s="26" t="s">
        <v>405</v>
      </c>
      <c r="B26" s="184">
        <v>2</v>
      </c>
      <c r="C26" s="190">
        <v>1.8406064737638499</v>
      </c>
      <c r="D26" s="487">
        <v>0.81967800605025198</v>
      </c>
      <c r="E26" s="190">
        <v>2.2544571857293398</v>
      </c>
      <c r="F26" s="487">
        <v>0.79957095033014702</v>
      </c>
      <c r="G26" s="190">
        <v>1.8090348347329901</v>
      </c>
      <c r="H26" s="487">
        <v>0.812527714330881</v>
      </c>
      <c r="I26" s="190">
        <v>2.3568847062497902</v>
      </c>
      <c r="J26" s="487">
        <v>0.84270772319054099</v>
      </c>
      <c r="K26" s="190">
        <v>2.1375166838605302</v>
      </c>
      <c r="L26" s="487">
        <v>0.93456966417299503</v>
      </c>
      <c r="M26" s="190">
        <v>2.4841911351657999</v>
      </c>
      <c r="N26" s="495">
        <v>0.92234760630304702</v>
      </c>
    </row>
    <row r="27" spans="1:14" ht="13" customHeight="1" x14ac:dyDescent="0.25">
      <c r="A27" s="26" t="s">
        <v>406</v>
      </c>
      <c r="B27" s="184">
        <v>2</v>
      </c>
      <c r="C27" s="190">
        <v>2.8698658361399301</v>
      </c>
      <c r="D27" s="487">
        <v>0.47899464595517899</v>
      </c>
      <c r="E27" s="190">
        <v>1.86920831016824</v>
      </c>
      <c r="F27" s="487">
        <v>0.33444809826252297</v>
      </c>
      <c r="G27" s="190">
        <v>2.8200423786028699</v>
      </c>
      <c r="H27" s="487">
        <v>0.46375675722278598</v>
      </c>
      <c r="I27" s="190">
        <v>1.8917454187543401</v>
      </c>
      <c r="J27" s="487">
        <v>0.33921444965125103</v>
      </c>
      <c r="K27" s="190">
        <v>2.9642602959614099</v>
      </c>
      <c r="L27" s="487">
        <v>0.49070701207622502</v>
      </c>
      <c r="M27" s="190">
        <v>1.88273025627209</v>
      </c>
      <c r="N27" s="495">
        <v>0.33818382490448801</v>
      </c>
    </row>
    <row r="28" spans="1:14" ht="13" customHeight="1" x14ac:dyDescent="0.25">
      <c r="A28" s="26" t="s">
        <v>407</v>
      </c>
      <c r="B28" s="184">
        <v>2</v>
      </c>
      <c r="C28" s="190">
        <v>1.69272717814247</v>
      </c>
      <c r="D28" s="487">
        <v>0.38547275875794601</v>
      </c>
      <c r="E28" s="190">
        <v>2.1603568159675599</v>
      </c>
      <c r="F28" s="487">
        <v>0.542667975516125</v>
      </c>
      <c r="G28" s="190">
        <v>1.67377746414837</v>
      </c>
      <c r="H28" s="487">
        <v>0.38098941544654202</v>
      </c>
      <c r="I28" s="190">
        <v>2.1759500619402199</v>
      </c>
      <c r="J28" s="487">
        <v>0.547103080688638</v>
      </c>
      <c r="K28" s="190">
        <v>1.6030019540148299</v>
      </c>
      <c r="L28" s="487">
        <v>0.35850311469908602</v>
      </c>
      <c r="M28" s="190">
        <v>2.0581355356461</v>
      </c>
      <c r="N28" s="495">
        <v>0.52242344565932697</v>
      </c>
    </row>
    <row r="29" spans="1:14" ht="13" customHeight="1" x14ac:dyDescent="0.25">
      <c r="A29" s="26" t="s">
        <v>408</v>
      </c>
      <c r="B29" s="184">
        <v>2</v>
      </c>
      <c r="C29" s="190">
        <v>1.5826451129832899</v>
      </c>
      <c r="D29" s="487">
        <v>0.34602506232080299</v>
      </c>
      <c r="E29" s="190">
        <v>2.0848552802452098</v>
      </c>
      <c r="F29" s="487">
        <v>0.386101978428181</v>
      </c>
      <c r="G29" s="190">
        <v>1.62399245688626</v>
      </c>
      <c r="H29" s="487">
        <v>0.36113080797302199</v>
      </c>
      <c r="I29" s="190">
        <v>1.9990644050336599</v>
      </c>
      <c r="J29" s="487">
        <v>0.37023437009329102</v>
      </c>
      <c r="K29" s="190">
        <v>1.6153282753135201</v>
      </c>
      <c r="L29" s="487">
        <v>0.37017637598043901</v>
      </c>
      <c r="M29" s="190">
        <v>1.9773020571514399</v>
      </c>
      <c r="N29" s="495">
        <v>0.36197065979492599</v>
      </c>
    </row>
    <row r="30" spans="1:14" ht="13" customHeight="1" x14ac:dyDescent="0.25">
      <c r="A30" s="26" t="s">
        <v>409</v>
      </c>
      <c r="B30" s="184">
        <v>2</v>
      </c>
      <c r="C30" s="190">
        <v>2.1577604833113102</v>
      </c>
      <c r="D30" s="487">
        <v>0.38615957992479899</v>
      </c>
      <c r="E30" s="190">
        <v>2.1517192740756799</v>
      </c>
      <c r="F30" s="487">
        <v>0.36627237065059098</v>
      </c>
      <c r="G30" s="190">
        <v>2.2365774155250699</v>
      </c>
      <c r="H30" s="487">
        <v>0.417697795686158</v>
      </c>
      <c r="I30" s="190">
        <v>2.0901159903450401</v>
      </c>
      <c r="J30" s="487">
        <v>0.36021002436823601</v>
      </c>
      <c r="K30" s="190">
        <v>2.16222974822161</v>
      </c>
      <c r="L30" s="487">
        <v>0.39746910312612699</v>
      </c>
      <c r="M30" s="190">
        <v>2.1808313571747102</v>
      </c>
      <c r="N30" s="495">
        <v>0.36533968478408901</v>
      </c>
    </row>
    <row r="31" spans="1:14" ht="13" customHeight="1" x14ac:dyDescent="0.25">
      <c r="A31" s="26" t="s">
        <v>410</v>
      </c>
      <c r="B31" s="184">
        <v>2</v>
      </c>
      <c r="C31" s="190">
        <v>2.8383864707080102</v>
      </c>
      <c r="D31" s="487">
        <v>0.92523533352979603</v>
      </c>
      <c r="E31" s="190">
        <v>2.2957548465500999</v>
      </c>
      <c r="F31" s="487">
        <v>0.40116830876474902</v>
      </c>
      <c r="G31" s="190">
        <v>2.9186583575309002</v>
      </c>
      <c r="H31" s="487">
        <v>0.94441585682955598</v>
      </c>
      <c r="I31" s="190">
        <v>2.2607662521352201</v>
      </c>
      <c r="J31" s="487">
        <v>0.42590042567153003</v>
      </c>
      <c r="K31" s="190">
        <v>2.9375857061101498</v>
      </c>
      <c r="L31" s="487">
        <v>0.95650553856407305</v>
      </c>
      <c r="M31" s="190">
        <v>2.13231724230458</v>
      </c>
      <c r="N31" s="495">
        <v>0.41755654652718199</v>
      </c>
    </row>
    <row r="32" spans="1:14" ht="13" customHeight="1" x14ac:dyDescent="0.25">
      <c r="A32" s="26" t="s">
        <v>411</v>
      </c>
      <c r="B32" s="184">
        <v>2</v>
      </c>
      <c r="C32" s="190">
        <v>2.8797448443147098</v>
      </c>
      <c r="D32" s="487">
        <v>0.58076173337332104</v>
      </c>
      <c r="E32" s="190">
        <v>2.7651430631372298</v>
      </c>
      <c r="F32" s="487">
        <v>0.46508458460186902</v>
      </c>
      <c r="G32" s="190">
        <v>2.8429928122560701</v>
      </c>
      <c r="H32" s="487">
        <v>0.57021089579607698</v>
      </c>
      <c r="I32" s="190">
        <v>2.7476600289720099</v>
      </c>
      <c r="J32" s="487">
        <v>0.46678160138880898</v>
      </c>
      <c r="K32" s="190">
        <v>2.8235171245718802</v>
      </c>
      <c r="L32" s="487">
        <v>0.55912164914473295</v>
      </c>
      <c r="M32" s="190">
        <v>2.8401295864785499</v>
      </c>
      <c r="N32" s="495">
        <v>0.47772990481425898</v>
      </c>
    </row>
    <row r="33" spans="1:14" ht="13" customHeight="1" x14ac:dyDescent="0.25">
      <c r="A33" s="26" t="s">
        <v>412</v>
      </c>
      <c r="B33" s="184">
        <v>2</v>
      </c>
      <c r="C33" s="190">
        <v>1.2636046509857899</v>
      </c>
      <c r="D33" s="487">
        <v>0.45277755664928498</v>
      </c>
      <c r="E33" s="190">
        <v>3.0825164829320499</v>
      </c>
      <c r="F33" s="487">
        <v>1.0934378031414</v>
      </c>
      <c r="G33" s="190">
        <v>1.1711311151157899</v>
      </c>
      <c r="H33" s="487">
        <v>0.42330436483703299</v>
      </c>
      <c r="I33" s="190">
        <v>3.0551600381131498</v>
      </c>
      <c r="J33" s="487">
        <v>1.10689376837639</v>
      </c>
      <c r="K33" s="190">
        <v>1.1234207314062099</v>
      </c>
      <c r="L33" s="487">
        <v>0.40932165250205699</v>
      </c>
      <c r="M33" s="190">
        <v>3.2920553649161901</v>
      </c>
      <c r="N33" s="495">
        <v>1.2149503634449199</v>
      </c>
    </row>
    <row r="34" spans="1:14" ht="13" customHeight="1" x14ac:dyDescent="0.25">
      <c r="A34" s="26" t="s">
        <v>413</v>
      </c>
      <c r="B34" s="184">
        <v>2</v>
      </c>
      <c r="C34" s="190">
        <v>2.1441417708049899</v>
      </c>
      <c r="D34" s="487">
        <v>0.77776594670084398</v>
      </c>
      <c r="E34" s="190">
        <v>2.3305055695035799</v>
      </c>
      <c r="F34" s="487">
        <v>0.64233348815220603</v>
      </c>
      <c r="G34" s="190">
        <v>2.1688690384511999</v>
      </c>
      <c r="H34" s="487">
        <v>0.80840017584109902</v>
      </c>
      <c r="I34" s="190">
        <v>2.3152481109325098</v>
      </c>
      <c r="J34" s="487">
        <v>0.66524024644009605</v>
      </c>
      <c r="K34" s="190">
        <v>2.1950182928655799</v>
      </c>
      <c r="L34" s="487">
        <v>0.813774674720944</v>
      </c>
      <c r="M34" s="190">
        <v>2.4604872148947901</v>
      </c>
      <c r="N34" s="495">
        <v>0.73226415241063203</v>
      </c>
    </row>
    <row r="35" spans="1:14" ht="13" customHeight="1" x14ac:dyDescent="0.25">
      <c r="A35" s="26" t="s">
        <v>414</v>
      </c>
      <c r="B35" s="184">
        <v>2</v>
      </c>
      <c r="C35" s="190">
        <v>1.8206805676376201</v>
      </c>
      <c r="D35" s="487">
        <v>0.38337856618030303</v>
      </c>
      <c r="E35" s="190">
        <v>1.6883377154153401</v>
      </c>
      <c r="F35" s="487">
        <v>0.230966792506033</v>
      </c>
      <c r="G35" s="190">
        <v>1.8159659076333901</v>
      </c>
      <c r="H35" s="487">
        <v>0.38736152751053898</v>
      </c>
      <c r="I35" s="190">
        <v>1.6913476470555899</v>
      </c>
      <c r="J35" s="487">
        <v>0.23329354930052901</v>
      </c>
      <c r="K35" s="190">
        <v>1.83551627043481</v>
      </c>
      <c r="L35" s="487">
        <v>0.394979114135383</v>
      </c>
      <c r="M35" s="190">
        <v>1.7028031465078799</v>
      </c>
      <c r="N35" s="495">
        <v>0.23773968759363101</v>
      </c>
    </row>
    <row r="36" spans="1:14" ht="13" customHeight="1" x14ac:dyDescent="0.25">
      <c r="A36" s="26" t="s">
        <v>415</v>
      </c>
      <c r="B36" s="184">
        <v>2</v>
      </c>
      <c r="C36" s="190">
        <v>1.2549747218081</v>
      </c>
      <c r="D36" s="487">
        <v>0.23344553720282901</v>
      </c>
      <c r="E36" s="190">
        <v>1.99496553988217</v>
      </c>
      <c r="F36" s="487">
        <v>0.29485669932150299</v>
      </c>
      <c r="G36" s="190">
        <v>1.2450556727522899</v>
      </c>
      <c r="H36" s="487">
        <v>0.23241882626089999</v>
      </c>
      <c r="I36" s="190">
        <v>1.9568239976900901</v>
      </c>
      <c r="J36" s="487">
        <v>0.28987979312719703</v>
      </c>
      <c r="K36" s="190">
        <v>1.5876980910787399</v>
      </c>
      <c r="L36" s="487">
        <v>0.317207433938339</v>
      </c>
      <c r="M36" s="190">
        <v>2.06590984783075</v>
      </c>
      <c r="N36" s="495">
        <v>0.314423635464253</v>
      </c>
    </row>
    <row r="37" spans="1:14" ht="13" customHeight="1" x14ac:dyDescent="0.25">
      <c r="A37" s="26" t="s">
        <v>416</v>
      </c>
      <c r="B37" s="184">
        <v>2</v>
      </c>
      <c r="C37" s="190">
        <v>2.51249175095744</v>
      </c>
      <c r="D37" s="487">
        <v>0.64471517301109904</v>
      </c>
      <c r="E37" s="190">
        <v>3.1601828562647198</v>
      </c>
      <c r="F37" s="487">
        <v>0.681194252873077</v>
      </c>
      <c r="G37" s="190">
        <v>2.4945548135830999</v>
      </c>
      <c r="H37" s="487">
        <v>0.64766197892621302</v>
      </c>
      <c r="I37" s="190">
        <v>3.2057512641507899</v>
      </c>
      <c r="J37" s="487">
        <v>0.70045077749447304</v>
      </c>
      <c r="K37" s="190">
        <v>2.41567293204676</v>
      </c>
      <c r="L37" s="487">
        <v>0.65135344687865704</v>
      </c>
      <c r="M37" s="190">
        <v>3.4024669032830399</v>
      </c>
      <c r="N37" s="495">
        <v>0.77919501400442504</v>
      </c>
    </row>
    <row r="38" spans="1:14" ht="13" customHeight="1" x14ac:dyDescent="0.25">
      <c r="A38" s="26" t="s">
        <v>417</v>
      </c>
      <c r="B38" s="184">
        <v>2</v>
      </c>
      <c r="C38" s="190">
        <v>3.1481674921101201</v>
      </c>
      <c r="D38" s="487">
        <v>0.68064098426152597</v>
      </c>
      <c r="E38" s="190">
        <v>2.8135395820353701</v>
      </c>
      <c r="F38" s="487">
        <v>0.45507377277078997</v>
      </c>
      <c r="G38" s="190">
        <v>3.2352122229206501</v>
      </c>
      <c r="H38" s="487">
        <v>0.69497211648365198</v>
      </c>
      <c r="I38" s="190">
        <v>2.7774898483361401</v>
      </c>
      <c r="J38" s="487">
        <v>0.45550615663240501</v>
      </c>
      <c r="K38" s="190">
        <v>3.28076552424886</v>
      </c>
      <c r="L38" s="487">
        <v>0.70229950935369601</v>
      </c>
      <c r="M38" s="190">
        <v>2.8332738399526201</v>
      </c>
      <c r="N38" s="495">
        <v>0.48278624074064702</v>
      </c>
    </row>
    <row r="39" spans="1:14" ht="13" customHeight="1" x14ac:dyDescent="0.25">
      <c r="A39" s="26" t="s">
        <v>418</v>
      </c>
      <c r="B39" s="184">
        <v>2</v>
      </c>
      <c r="C39" s="190">
        <v>2.51269219275154</v>
      </c>
      <c r="D39" s="487">
        <v>0.93155509963830296</v>
      </c>
      <c r="E39" s="190">
        <v>1.44220026459779</v>
      </c>
      <c r="F39" s="487">
        <v>0.30067435561603301</v>
      </c>
      <c r="G39" s="190">
        <v>2.59501064954337</v>
      </c>
      <c r="H39" s="487">
        <v>0.99343208522715798</v>
      </c>
      <c r="I39" s="190">
        <v>1.4392109735385701</v>
      </c>
      <c r="J39" s="487">
        <v>0.303164986169698</v>
      </c>
      <c r="K39" s="190">
        <v>2.5487445571885101</v>
      </c>
      <c r="L39" s="487">
        <v>0.964957572292645</v>
      </c>
      <c r="M39" s="190">
        <v>1.4457496485260699</v>
      </c>
      <c r="N39" s="495">
        <v>0.29773161267016801</v>
      </c>
    </row>
    <row r="40" spans="1:14" ht="13" customHeight="1" x14ac:dyDescent="0.25">
      <c r="A40" s="26" t="s">
        <v>419</v>
      </c>
      <c r="B40" s="184">
        <v>2</v>
      </c>
      <c r="C40" s="190">
        <v>3.3578952231498</v>
      </c>
      <c r="D40" s="487">
        <v>0.88472824194849597</v>
      </c>
      <c r="E40" s="190">
        <v>1.5160676943756299</v>
      </c>
      <c r="F40" s="487">
        <v>0.354982846576682</v>
      </c>
      <c r="G40" s="190">
        <v>3.09520399776122</v>
      </c>
      <c r="H40" s="487">
        <v>0.83865404270242905</v>
      </c>
      <c r="I40" s="190">
        <v>1.6568171384038</v>
      </c>
      <c r="J40" s="487">
        <v>0.401350647733623</v>
      </c>
      <c r="K40" s="190">
        <v>3.1249185737145502</v>
      </c>
      <c r="L40" s="487">
        <v>0.83398244138507005</v>
      </c>
      <c r="M40" s="190">
        <v>1.77382146647122</v>
      </c>
      <c r="N40" s="495">
        <v>0.41420515824099502</v>
      </c>
    </row>
    <row r="41" spans="1:14" ht="13" customHeight="1" x14ac:dyDescent="0.25">
      <c r="A41" s="26" t="s">
        <v>420</v>
      </c>
      <c r="B41" s="184">
        <v>2</v>
      </c>
      <c r="C41" s="190">
        <v>2.9504202633701002</v>
      </c>
      <c r="D41" s="487">
        <v>0.95498782552369099</v>
      </c>
      <c r="E41" s="190">
        <v>1.9920682164660699</v>
      </c>
      <c r="F41" s="487">
        <v>0.36886106945839497</v>
      </c>
      <c r="G41" s="190">
        <v>2.86505604701081</v>
      </c>
      <c r="H41" s="487">
        <v>0.930596731239278</v>
      </c>
      <c r="I41" s="190">
        <v>2.0082387553613699</v>
      </c>
      <c r="J41" s="487">
        <v>0.37887033059496</v>
      </c>
      <c r="K41" s="190">
        <v>2.8579450651229701</v>
      </c>
      <c r="L41" s="487">
        <v>0.93881837272931601</v>
      </c>
      <c r="M41" s="190">
        <v>2.0296495046496599</v>
      </c>
      <c r="N41" s="495">
        <v>0.39211905715803902</v>
      </c>
    </row>
    <row r="42" spans="1:14" ht="13" customHeight="1" x14ac:dyDescent="0.25">
      <c r="A42" s="26" t="s">
        <v>421</v>
      </c>
      <c r="B42" s="184">
        <v>2</v>
      </c>
      <c r="C42" s="190">
        <v>3.5980268504213</v>
      </c>
      <c r="D42" s="487">
        <v>0.88827432958139096</v>
      </c>
      <c r="E42" s="190">
        <v>1.1145112782411499</v>
      </c>
      <c r="F42" s="487">
        <v>0.28826960078041303</v>
      </c>
      <c r="G42" s="190">
        <v>3.6641238810830599</v>
      </c>
      <c r="H42" s="487">
        <v>0.923320428423544</v>
      </c>
      <c r="I42" s="190">
        <v>1.1587458840187801</v>
      </c>
      <c r="J42" s="487">
        <v>0.29816981704108497</v>
      </c>
      <c r="K42" s="190">
        <v>3.8942237413464</v>
      </c>
      <c r="L42" s="487">
        <v>0.94755376649815204</v>
      </c>
      <c r="M42" s="190">
        <v>1.1345999807652001</v>
      </c>
      <c r="N42" s="495">
        <v>0.292298563830444</v>
      </c>
    </row>
    <row r="43" spans="1:14" ht="13" customHeight="1" x14ac:dyDescent="0.25">
      <c r="A43" s="26" t="s">
        <v>422</v>
      </c>
      <c r="B43" s="184">
        <v>2</v>
      </c>
      <c r="C43" s="190">
        <v>3.6315318878721299</v>
      </c>
      <c r="D43" s="487">
        <v>1.59452944238778</v>
      </c>
      <c r="E43" s="190">
        <v>6.1799752835456703</v>
      </c>
      <c r="F43" s="487">
        <v>2.63373954025294</v>
      </c>
      <c r="G43" s="190">
        <v>4.3128131167058399</v>
      </c>
      <c r="H43" s="487">
        <v>2.0669365082417301</v>
      </c>
      <c r="I43" s="190">
        <v>6.96510389136958</v>
      </c>
      <c r="J43" s="487">
        <v>3.05049709578492</v>
      </c>
      <c r="K43" s="190">
        <v>4.2916892727474201</v>
      </c>
      <c r="L43" s="487">
        <v>2.0735477081508802</v>
      </c>
      <c r="M43" s="190">
        <v>7.0518136472912598</v>
      </c>
      <c r="N43" s="495">
        <v>3.1785132312283202</v>
      </c>
    </row>
    <row r="44" spans="1:14" ht="13" customHeight="1" x14ac:dyDescent="0.25">
      <c r="A44" s="26" t="s">
        <v>423</v>
      </c>
      <c r="B44" s="184">
        <v>2</v>
      </c>
      <c r="C44" s="190">
        <v>2.0514864520467202</v>
      </c>
      <c r="D44" s="487">
        <v>0.55791729701968595</v>
      </c>
      <c r="E44" s="190">
        <v>1.81716425259725</v>
      </c>
      <c r="F44" s="487">
        <v>0.34983485162250599</v>
      </c>
      <c r="G44" s="190">
        <v>2.02263377469454</v>
      </c>
      <c r="H44" s="487">
        <v>0.54762948623643404</v>
      </c>
      <c r="I44" s="190">
        <v>1.87492924967987</v>
      </c>
      <c r="J44" s="487">
        <v>0.35910737405499099</v>
      </c>
      <c r="K44" s="190">
        <v>1.98412028948902</v>
      </c>
      <c r="L44" s="487">
        <v>0.53868263362591795</v>
      </c>
      <c r="M44" s="190">
        <v>1.84603660436951</v>
      </c>
      <c r="N44" s="495">
        <v>0.350011940842271</v>
      </c>
    </row>
    <row r="45" spans="1:14" ht="13" customHeight="1" x14ac:dyDescent="0.25">
      <c r="A45" s="26" t="s">
        <v>424</v>
      </c>
      <c r="B45" s="184">
        <v>2</v>
      </c>
      <c r="C45" s="190">
        <v>3.1202588303068199</v>
      </c>
      <c r="D45" s="487">
        <v>0.55486875660449997</v>
      </c>
      <c r="E45" s="190">
        <v>2.12073710451619</v>
      </c>
      <c r="F45" s="487">
        <v>0.38034151417683898</v>
      </c>
      <c r="G45" s="190">
        <v>3.2119139959894598</v>
      </c>
      <c r="H45" s="487">
        <v>0.56750731655168796</v>
      </c>
      <c r="I45" s="190">
        <v>2.0821030591088499</v>
      </c>
      <c r="J45" s="487">
        <v>0.37377146713426002</v>
      </c>
      <c r="K45" s="190">
        <v>3.2063047137671101</v>
      </c>
      <c r="L45" s="487">
        <v>0.58603439624952203</v>
      </c>
      <c r="M45" s="190">
        <v>2.1442052612488101</v>
      </c>
      <c r="N45" s="495">
        <v>0.37231114086879502</v>
      </c>
    </row>
    <row r="46" spans="1:14" ht="13" customHeight="1" x14ac:dyDescent="0.25">
      <c r="A46" s="26" t="s">
        <v>425</v>
      </c>
      <c r="B46" s="184">
        <v>2</v>
      </c>
      <c r="C46" s="190">
        <v>2.0786391126115</v>
      </c>
      <c r="D46" s="487">
        <v>0.49163728681534602</v>
      </c>
      <c r="E46" s="190">
        <v>2.3513580637834699</v>
      </c>
      <c r="F46" s="487">
        <v>0.51944392374437898</v>
      </c>
      <c r="G46" s="190">
        <v>2.0815952791762502</v>
      </c>
      <c r="H46" s="487">
        <v>0.49771497164996897</v>
      </c>
      <c r="I46" s="190">
        <v>2.3615820717456901</v>
      </c>
      <c r="J46" s="487">
        <v>0.535554350928932</v>
      </c>
      <c r="K46" s="190">
        <v>2.1509496921219502</v>
      </c>
      <c r="L46" s="487">
        <v>0.54281317803531803</v>
      </c>
      <c r="M46" s="190">
        <v>2.3671084377522398</v>
      </c>
      <c r="N46" s="495">
        <v>0.56438511644543399</v>
      </c>
    </row>
    <row r="47" spans="1:14" ht="13" customHeight="1" x14ac:dyDescent="0.25">
      <c r="A47" s="26" t="s">
        <v>426</v>
      </c>
      <c r="B47" s="184">
        <v>2</v>
      </c>
      <c r="C47" s="190">
        <v>0.999290334581178</v>
      </c>
      <c r="D47" s="487">
        <v>0.17967338303048999</v>
      </c>
      <c r="E47" s="190">
        <v>1.7886597126200301</v>
      </c>
      <c r="F47" s="487">
        <v>0.30233778336429701</v>
      </c>
      <c r="G47" s="190">
        <v>0.96626166785575096</v>
      </c>
      <c r="H47" s="487">
        <v>0.174760031711993</v>
      </c>
      <c r="I47" s="190">
        <v>1.77741258374125</v>
      </c>
      <c r="J47" s="487">
        <v>0.297152202502864</v>
      </c>
      <c r="K47" s="190">
        <v>0.98189964987154099</v>
      </c>
      <c r="L47" s="487">
        <v>0.18043491458460301</v>
      </c>
      <c r="M47" s="190">
        <v>1.7921594535555401</v>
      </c>
      <c r="N47" s="495">
        <v>0.30896361747975798</v>
      </c>
    </row>
    <row r="48" spans="1:14" ht="13" customHeight="1" x14ac:dyDescent="0.25">
      <c r="A48" s="26" t="s">
        <v>427</v>
      </c>
      <c r="B48" s="184">
        <v>2</v>
      </c>
      <c r="C48" s="190">
        <v>2.4483805833475398</v>
      </c>
      <c r="D48" s="487">
        <v>1.0738356100153901</v>
      </c>
      <c r="E48" s="190">
        <v>3.93393543552259</v>
      </c>
      <c r="F48" s="487">
        <v>0.91090740316756602</v>
      </c>
      <c r="G48" s="190">
        <v>2.6413442163109102</v>
      </c>
      <c r="H48" s="487">
        <v>1.17721632604741</v>
      </c>
      <c r="I48" s="190">
        <v>3.95078905192134</v>
      </c>
      <c r="J48" s="487">
        <v>0.92521535538801103</v>
      </c>
      <c r="K48" s="190">
        <v>2.9307903189795299</v>
      </c>
      <c r="L48" s="487">
        <v>1.1323762137895701</v>
      </c>
      <c r="M48" s="190">
        <v>4.0533120713837398</v>
      </c>
      <c r="N48" s="495">
        <v>0.98267825838933198</v>
      </c>
    </row>
    <row r="49" spans="1:14" ht="13" customHeight="1" x14ac:dyDescent="0.25">
      <c r="A49" s="26" t="s">
        <v>428</v>
      </c>
      <c r="B49" s="184">
        <v>2</v>
      </c>
      <c r="C49" s="190">
        <v>0.91941837207697996</v>
      </c>
      <c r="D49" s="487">
        <v>0.26733779842515698</v>
      </c>
      <c r="E49" s="190">
        <v>1.24150993365992</v>
      </c>
      <c r="F49" s="487">
        <v>0.26266777804357599</v>
      </c>
      <c r="G49" s="190">
        <v>0.93141516014303904</v>
      </c>
      <c r="H49" s="487">
        <v>0.27096554014416002</v>
      </c>
      <c r="I49" s="190">
        <v>1.2669738837787901</v>
      </c>
      <c r="J49" s="487">
        <v>0.27482603342964301</v>
      </c>
      <c r="K49" s="190">
        <v>0.94643944458963403</v>
      </c>
      <c r="L49" s="487">
        <v>0.28355549448695</v>
      </c>
      <c r="M49" s="190">
        <v>1.2070441858918199</v>
      </c>
      <c r="N49" s="495">
        <v>0.26901032885265302</v>
      </c>
    </row>
    <row r="50" spans="1:14" ht="13" customHeight="1" x14ac:dyDescent="0.25">
      <c r="A50" s="26" t="s">
        <v>429</v>
      </c>
      <c r="B50" s="184">
        <v>2</v>
      </c>
      <c r="C50" s="190">
        <v>2.4711644959805099</v>
      </c>
      <c r="D50" s="487">
        <v>0.47031944406222098</v>
      </c>
      <c r="E50" s="190">
        <v>3.26718202661722</v>
      </c>
      <c r="F50" s="487">
        <v>0.54039273418024403</v>
      </c>
      <c r="G50" s="190">
        <v>2.4710004075068301</v>
      </c>
      <c r="H50" s="487">
        <v>0.46250505461982</v>
      </c>
      <c r="I50" s="190">
        <v>3.2353670285462899</v>
      </c>
      <c r="J50" s="487">
        <v>0.53788031553499704</v>
      </c>
      <c r="K50" s="190">
        <v>2.4647991024209799</v>
      </c>
      <c r="L50" s="487">
        <v>0.45611785960360202</v>
      </c>
      <c r="M50" s="190">
        <v>3.29983163966418</v>
      </c>
      <c r="N50" s="495">
        <v>0.56156716219029101</v>
      </c>
    </row>
    <row r="51" spans="1:14" ht="13" customHeight="1" x14ac:dyDescent="0.25">
      <c r="A51" s="26" t="s">
        <v>430</v>
      </c>
      <c r="B51" s="184">
        <v>2</v>
      </c>
      <c r="C51" s="190">
        <v>1.0906168609476601</v>
      </c>
      <c r="D51" s="487">
        <v>0.26912879685004998</v>
      </c>
      <c r="E51" s="190">
        <v>2.9099365411623701</v>
      </c>
      <c r="F51" s="487">
        <v>0.42251078669137099</v>
      </c>
      <c r="G51" s="190">
        <v>1.05937379492749</v>
      </c>
      <c r="H51" s="487">
        <v>0.26426897945498501</v>
      </c>
      <c r="I51" s="190">
        <v>2.8990323879724298</v>
      </c>
      <c r="J51" s="487">
        <v>0.42807187623712101</v>
      </c>
      <c r="K51" s="190">
        <v>1.08115512058453</v>
      </c>
      <c r="L51" s="487">
        <v>0.27236728038611802</v>
      </c>
      <c r="M51" s="190">
        <v>2.87271381574956</v>
      </c>
      <c r="N51" s="495">
        <v>0.42262172282445598</v>
      </c>
    </row>
    <row r="52" spans="1:14" ht="13" customHeight="1" x14ac:dyDescent="0.25">
      <c r="A52" s="26" t="s">
        <v>431</v>
      </c>
      <c r="B52" s="184">
        <v>2</v>
      </c>
      <c r="C52" s="190">
        <v>2.9047038371968199</v>
      </c>
      <c r="D52" s="487">
        <v>0.68571374527340301</v>
      </c>
      <c r="E52" s="190">
        <v>1.0352217549489799</v>
      </c>
      <c r="F52" s="487">
        <v>0.205933161853571</v>
      </c>
      <c r="G52" s="190">
        <v>2.95867137588837</v>
      </c>
      <c r="H52" s="487">
        <v>0.68405040353512803</v>
      </c>
      <c r="I52" s="190">
        <v>0.98997079430955104</v>
      </c>
      <c r="J52" s="487">
        <v>0.19959245041002599</v>
      </c>
      <c r="K52" s="190">
        <v>2.90777182120202</v>
      </c>
      <c r="L52" s="487">
        <v>0.74339752747733701</v>
      </c>
      <c r="M52" s="190">
        <v>1.1497617238820299</v>
      </c>
      <c r="N52" s="495">
        <v>0.22538713646991099</v>
      </c>
    </row>
    <row r="53" spans="1:14" ht="13" customHeight="1" x14ac:dyDescent="0.25">
      <c r="A53" s="26" t="s">
        <v>432</v>
      </c>
      <c r="B53" s="184">
        <v>2</v>
      </c>
      <c r="C53" s="190">
        <v>2.63425123442856</v>
      </c>
      <c r="D53" s="487">
        <v>0.49210799713659398</v>
      </c>
      <c r="E53" s="190">
        <v>1.5054386810237499</v>
      </c>
      <c r="F53" s="487">
        <v>0.328845530551367</v>
      </c>
      <c r="G53" s="190">
        <v>2.6905594222822402</v>
      </c>
      <c r="H53" s="487">
        <v>0.49347020779565698</v>
      </c>
      <c r="I53" s="190">
        <v>1.5029996002320301</v>
      </c>
      <c r="J53" s="487">
        <v>0.33530052756677398</v>
      </c>
      <c r="K53" s="190">
        <v>2.6837816265958501</v>
      </c>
      <c r="L53" s="487">
        <v>0.50958750554935195</v>
      </c>
      <c r="M53" s="190">
        <v>1.5019018726945601</v>
      </c>
      <c r="N53" s="495">
        <v>0.343829531977211</v>
      </c>
    </row>
    <row r="54" spans="1:14" ht="13" customHeight="1" x14ac:dyDescent="0.25">
      <c r="A54" s="26" t="s">
        <v>433</v>
      </c>
      <c r="B54" s="184">
        <v>2</v>
      </c>
      <c r="C54" s="190">
        <v>2.24854093089019</v>
      </c>
      <c r="D54" s="487">
        <v>0.57375647740260605</v>
      </c>
      <c r="E54" s="190">
        <v>2.0873394646143302</v>
      </c>
      <c r="F54" s="487">
        <v>0.54195022397315495</v>
      </c>
      <c r="G54" s="190">
        <v>2.22216053705543</v>
      </c>
      <c r="H54" s="487">
        <v>0.58219615130451696</v>
      </c>
      <c r="I54" s="190">
        <v>2.1384782069863699</v>
      </c>
      <c r="J54" s="487">
        <v>0.56137797748118201</v>
      </c>
      <c r="K54" s="190">
        <v>2.3380351762650502</v>
      </c>
      <c r="L54" s="487">
        <v>0.61635109962261903</v>
      </c>
      <c r="M54" s="190">
        <v>2.1966157731098299</v>
      </c>
      <c r="N54" s="495">
        <v>0.59340132016716396</v>
      </c>
    </row>
    <row r="55" spans="1:14" ht="13" customHeight="1" x14ac:dyDescent="0.25">
      <c r="A55" s="26" t="s">
        <v>434</v>
      </c>
      <c r="B55" s="184">
        <v>2</v>
      </c>
      <c r="C55" s="190">
        <v>2.0796700506659902</v>
      </c>
      <c r="D55" s="487">
        <v>0.62493028800595196</v>
      </c>
      <c r="E55" s="190">
        <v>1.66277377187413</v>
      </c>
      <c r="F55" s="487">
        <v>0.34855793318481998</v>
      </c>
      <c r="G55" s="190">
        <v>2.1594208709713998</v>
      </c>
      <c r="H55" s="487">
        <v>0.63705754774308299</v>
      </c>
      <c r="I55" s="190">
        <v>1.6064836712814199</v>
      </c>
      <c r="J55" s="487">
        <v>0.35018712939153002</v>
      </c>
      <c r="K55" s="190">
        <v>2.3978751968396201</v>
      </c>
      <c r="L55" s="487">
        <v>0.75515937544437395</v>
      </c>
      <c r="M55" s="190">
        <v>1.55766003844345</v>
      </c>
      <c r="N55" s="495">
        <v>0.34536969862802902</v>
      </c>
    </row>
    <row r="56" spans="1:14" ht="13" customHeight="1" x14ac:dyDescent="0.25">
      <c r="A56" s="26" t="s">
        <v>435</v>
      </c>
      <c r="B56" s="184">
        <v>2</v>
      </c>
      <c r="C56" s="190">
        <v>1.64329538186918</v>
      </c>
      <c r="D56" s="487">
        <v>0.25915703141445301</v>
      </c>
      <c r="E56" s="190">
        <v>1.94235548094455</v>
      </c>
      <c r="F56" s="487">
        <v>0.291715839021847</v>
      </c>
      <c r="G56" s="190">
        <v>1.6677687625002899</v>
      </c>
      <c r="H56" s="487">
        <v>0.26210378797003098</v>
      </c>
      <c r="I56" s="190">
        <v>1.94098439306771</v>
      </c>
      <c r="J56" s="487">
        <v>0.29656201815058503</v>
      </c>
      <c r="K56" s="190">
        <v>1.7821809681265399</v>
      </c>
      <c r="L56" s="487">
        <v>0.28144899969645498</v>
      </c>
      <c r="M56" s="190">
        <v>1.9291678341257501</v>
      </c>
      <c r="N56" s="495">
        <v>0.29096051812578899</v>
      </c>
    </row>
    <row r="57" spans="1:14" ht="13" customHeight="1" x14ac:dyDescent="0.25">
      <c r="A57" s="26" t="s">
        <v>436</v>
      </c>
      <c r="B57" s="184">
        <v>2</v>
      </c>
      <c r="C57" s="190">
        <v>1.8312831761937101</v>
      </c>
      <c r="D57" s="487">
        <v>0.43378408248808598</v>
      </c>
      <c r="E57" s="190">
        <v>1.4796573268522999</v>
      </c>
      <c r="F57" s="487">
        <v>0.34531944586137298</v>
      </c>
      <c r="G57" s="190">
        <v>1.79920265985357</v>
      </c>
      <c r="H57" s="487">
        <v>0.42901700238263801</v>
      </c>
      <c r="I57" s="190">
        <v>1.5360023647605101</v>
      </c>
      <c r="J57" s="487">
        <v>0.36013669081921401</v>
      </c>
      <c r="K57" s="190">
        <v>1.87514464417217</v>
      </c>
      <c r="L57" s="487">
        <v>0.48731259333972798</v>
      </c>
      <c r="M57" s="190">
        <v>1.5785829648857499</v>
      </c>
      <c r="N57" s="495">
        <v>0.389503917662955</v>
      </c>
    </row>
    <row r="58" spans="1:14" ht="13" customHeight="1" x14ac:dyDescent="0.25">
      <c r="A58" s="26" t="s">
        <v>437</v>
      </c>
      <c r="B58" s="184">
        <v>2</v>
      </c>
      <c r="C58" s="190">
        <v>1.6638618767332101</v>
      </c>
      <c r="D58" s="487">
        <v>0.39052858986320699</v>
      </c>
      <c r="E58" s="190">
        <v>2.58119019557255</v>
      </c>
      <c r="F58" s="487">
        <v>0.38498858227618599</v>
      </c>
      <c r="G58" s="190">
        <v>1.7730501423207701</v>
      </c>
      <c r="H58" s="487">
        <v>0.404362727923753</v>
      </c>
      <c r="I58" s="190">
        <v>2.5209683243976801</v>
      </c>
      <c r="J58" s="487">
        <v>0.38848348224504697</v>
      </c>
      <c r="K58" s="190">
        <v>1.91039583268493</v>
      </c>
      <c r="L58" s="487">
        <v>0.411654234826898</v>
      </c>
      <c r="M58" s="190">
        <v>2.4935217386664799</v>
      </c>
      <c r="N58" s="495">
        <v>0.37818548901148102</v>
      </c>
    </row>
    <row r="59" spans="1:14" ht="13" customHeight="1" x14ac:dyDescent="0.25">
      <c r="A59" s="26" t="s">
        <v>438</v>
      </c>
      <c r="B59" s="184">
        <v>2</v>
      </c>
      <c r="C59" s="190">
        <v>2.29369764267686</v>
      </c>
      <c r="D59" s="487">
        <v>0.760907901245367</v>
      </c>
      <c r="E59" s="190">
        <v>1.96772347878689</v>
      </c>
      <c r="F59" s="487">
        <v>0.407451450259676</v>
      </c>
      <c r="G59" s="190">
        <v>2.2373061239955598</v>
      </c>
      <c r="H59" s="487">
        <v>0.76782503085145504</v>
      </c>
      <c r="I59" s="190">
        <v>2.0346699706516498</v>
      </c>
      <c r="J59" s="487">
        <v>0.43206118997223197</v>
      </c>
      <c r="K59" s="190">
        <v>2.1703031952413001</v>
      </c>
      <c r="L59" s="487">
        <v>0.74460022708672802</v>
      </c>
      <c r="M59" s="190">
        <v>2.07654650952691</v>
      </c>
      <c r="N59" s="495">
        <v>0.42849969594523202</v>
      </c>
    </row>
    <row r="60" spans="1:14" ht="13" customHeight="1" x14ac:dyDescent="0.25">
      <c r="A60" s="26" t="s">
        <v>439</v>
      </c>
      <c r="B60" s="184">
        <v>2</v>
      </c>
      <c r="C60" s="190">
        <v>2.59419883262873</v>
      </c>
      <c r="D60" s="487">
        <v>0.71011199460931296</v>
      </c>
      <c r="E60" s="190">
        <v>4.03159688134037</v>
      </c>
      <c r="F60" s="487">
        <v>1.0727859483442801</v>
      </c>
      <c r="G60" s="190">
        <v>2.5075418951969999</v>
      </c>
      <c r="H60" s="487">
        <v>0.71121285694513003</v>
      </c>
      <c r="I60" s="190">
        <v>3.86702030301565</v>
      </c>
      <c r="J60" s="487">
        <v>1.0518553043030401</v>
      </c>
      <c r="K60" s="190">
        <v>2.2413321052540698</v>
      </c>
      <c r="L60" s="487">
        <v>0.64890946221939705</v>
      </c>
      <c r="M60" s="190">
        <v>3.4143830936662698</v>
      </c>
      <c r="N60" s="495">
        <v>0.92030506497143105</v>
      </c>
    </row>
    <row r="61" spans="1:14" ht="13" customHeight="1" x14ac:dyDescent="0.25">
      <c r="A61" s="26" t="s">
        <v>440</v>
      </c>
      <c r="B61" s="184">
        <v>2</v>
      </c>
      <c r="C61" s="190">
        <v>2.24601255116503</v>
      </c>
      <c r="D61" s="487">
        <v>0.39056697650097599</v>
      </c>
      <c r="E61" s="190">
        <v>1.94026256536118</v>
      </c>
      <c r="F61" s="487">
        <v>0.28707919229363399</v>
      </c>
      <c r="G61" s="190">
        <v>2.0854480770924999</v>
      </c>
      <c r="H61" s="487">
        <v>0.36878706371925901</v>
      </c>
      <c r="I61" s="190">
        <v>1.74595491692905</v>
      </c>
      <c r="J61" s="487">
        <v>0.25988813352288997</v>
      </c>
      <c r="K61" s="190">
        <v>2.0819098184576998</v>
      </c>
      <c r="L61" s="487">
        <v>0.37483644232590502</v>
      </c>
      <c r="M61" s="190">
        <v>1.70420277897113</v>
      </c>
      <c r="N61" s="495">
        <v>0.25239915729766799</v>
      </c>
    </row>
    <row r="62" spans="1:14" ht="13" customHeight="1" x14ac:dyDescent="0.25">
      <c r="A62" s="26" t="s">
        <v>441</v>
      </c>
      <c r="B62" s="184">
        <v>2</v>
      </c>
      <c r="C62" s="190">
        <v>1.4803756363453999</v>
      </c>
      <c r="D62" s="487">
        <v>0.28931328206527801</v>
      </c>
      <c r="E62" s="190">
        <v>1.5300133517388399</v>
      </c>
      <c r="F62" s="487">
        <v>0.23270814022744599</v>
      </c>
      <c r="G62" s="190">
        <v>1.4517415549364401</v>
      </c>
      <c r="H62" s="487">
        <v>0.29602965178732399</v>
      </c>
      <c r="I62" s="190">
        <v>1.50775339094703</v>
      </c>
      <c r="J62" s="487">
        <v>0.23046416045252099</v>
      </c>
      <c r="K62" s="190">
        <v>1.4409185983830199</v>
      </c>
      <c r="L62" s="487">
        <v>0.294436607069749</v>
      </c>
      <c r="M62" s="190">
        <v>1.48364214533159</v>
      </c>
      <c r="N62" s="495">
        <v>0.22235568953314899</v>
      </c>
    </row>
    <row r="63" spans="1:14" ht="13" customHeight="1" x14ac:dyDescent="0.25">
      <c r="A63" s="211" t="s">
        <v>442</v>
      </c>
      <c r="B63" s="185">
        <v>2</v>
      </c>
      <c r="C63" s="191">
        <v>2.1533575796467499</v>
      </c>
      <c r="D63" s="488">
        <v>0.107953639280256</v>
      </c>
      <c r="E63" s="191">
        <v>2.1813388205946</v>
      </c>
      <c r="F63" s="488">
        <v>9.5143840282052305E-2</v>
      </c>
      <c r="G63" s="191">
        <v>2.1262265370097402</v>
      </c>
      <c r="H63" s="488">
        <v>0.106971244631805</v>
      </c>
      <c r="I63" s="191">
        <v>2.1754961559605102</v>
      </c>
      <c r="J63" s="488">
        <v>9.6153226038015599E-2</v>
      </c>
      <c r="K63" s="191">
        <v>2.1426175697400698</v>
      </c>
      <c r="L63" s="488">
        <v>0.108122857724579</v>
      </c>
      <c r="M63" s="191">
        <v>2.1835730237372699</v>
      </c>
      <c r="N63" s="497">
        <v>9.7958597402284506E-2</v>
      </c>
    </row>
    <row r="64" spans="1:14" ht="13" customHeight="1" x14ac:dyDescent="0.25">
      <c r="A64" s="212" t="s">
        <v>443</v>
      </c>
      <c r="B64" s="186">
        <v>2</v>
      </c>
      <c r="C64" s="192">
        <v>2.17084671330081</v>
      </c>
      <c r="D64" s="489">
        <v>0.187085887764499</v>
      </c>
      <c r="E64" s="192">
        <v>2.1508017227163401</v>
      </c>
      <c r="F64" s="489">
        <v>0.13102588624422101</v>
      </c>
      <c r="G64" s="192">
        <v>2.1900608619180999</v>
      </c>
      <c r="H64" s="489">
        <v>0.19197739277339901</v>
      </c>
      <c r="I64" s="192">
        <v>2.15147955861211</v>
      </c>
      <c r="J64" s="489">
        <v>0.13500395561197301</v>
      </c>
      <c r="K64" s="192">
        <v>2.2504320729059901</v>
      </c>
      <c r="L64" s="489">
        <v>0.19634715509225001</v>
      </c>
      <c r="M64" s="192">
        <v>2.1484467554217099</v>
      </c>
      <c r="N64" s="498">
        <v>0.138457546849765</v>
      </c>
    </row>
    <row r="65" spans="1:14" ht="13" customHeight="1" x14ac:dyDescent="0.25">
      <c r="A65" s="213" t="s">
        <v>444</v>
      </c>
      <c r="B65" s="187">
        <v>2</v>
      </c>
      <c r="C65" s="193">
        <v>2.2295215616084301</v>
      </c>
      <c r="D65" s="490">
        <v>9.2169873053755305E-2</v>
      </c>
      <c r="E65" s="193">
        <v>2.2436083136534002</v>
      </c>
      <c r="F65" s="490">
        <v>8.7520065872355196E-2</v>
      </c>
      <c r="G65" s="193">
        <v>2.2332514613809802</v>
      </c>
      <c r="H65" s="490">
        <v>9.7095415724334194E-2</v>
      </c>
      <c r="I65" s="193">
        <v>2.2581627808512401</v>
      </c>
      <c r="J65" s="490">
        <v>9.3848670622302705E-2</v>
      </c>
      <c r="K65" s="193">
        <v>2.26454210764321</v>
      </c>
      <c r="L65" s="490">
        <v>9.8645342632564095E-2</v>
      </c>
      <c r="M65" s="193">
        <v>2.2698698661322299</v>
      </c>
      <c r="N65" s="499">
        <v>9.7130387774138696E-2</v>
      </c>
    </row>
    <row r="66" spans="1:14" ht="13" customHeight="1" x14ac:dyDescent="0.25">
      <c r="A66" s="26" t="s">
        <v>445</v>
      </c>
      <c r="B66" s="184">
        <v>2</v>
      </c>
      <c r="C66" s="190">
        <v>1.9788575675011899</v>
      </c>
      <c r="D66" s="487">
        <v>0.84066965559431395</v>
      </c>
      <c r="E66" s="190">
        <v>2.3748972210920201</v>
      </c>
      <c r="F66" s="487">
        <v>0.791912515246739</v>
      </c>
      <c r="G66" s="190">
        <v>1.98127508487729</v>
      </c>
      <c r="H66" s="487">
        <v>0.83634644312760598</v>
      </c>
      <c r="I66" s="190">
        <v>2.1805004106816699</v>
      </c>
      <c r="J66" s="487">
        <v>0.70367547247289197</v>
      </c>
      <c r="K66" s="190">
        <v>2.0830935961783501</v>
      </c>
      <c r="L66" s="487">
        <v>0.80688526167626295</v>
      </c>
      <c r="M66" s="190">
        <v>1.8417356966876299</v>
      </c>
      <c r="N66" s="495">
        <v>0.56731818583372196</v>
      </c>
    </row>
    <row r="67" spans="1:14" ht="13" customHeight="1" x14ac:dyDescent="0.25">
      <c r="A67" s="26" t="s">
        <v>446</v>
      </c>
      <c r="B67" s="184">
        <v>2</v>
      </c>
      <c r="C67" s="190">
        <v>5.1819865949282997</v>
      </c>
      <c r="D67" s="487">
        <v>2.39176711662896</v>
      </c>
      <c r="E67" s="190">
        <v>0.40332457185347298</v>
      </c>
      <c r="F67" s="487">
        <v>0.19317978976445199</v>
      </c>
      <c r="G67" s="190">
        <v>5.2619381546960096</v>
      </c>
      <c r="H67" s="487">
        <v>2.8037758245481399</v>
      </c>
      <c r="I67" s="190">
        <v>0.41064035973478602</v>
      </c>
      <c r="J67" s="487">
        <v>0.20933925411947499</v>
      </c>
      <c r="K67" s="190">
        <v>5.5752915155740999</v>
      </c>
      <c r="L67" s="487">
        <v>2.7787895879334701</v>
      </c>
      <c r="M67" s="190">
        <v>0.37485342601904298</v>
      </c>
      <c r="N67" s="495">
        <v>0.19285656356789899</v>
      </c>
    </row>
    <row r="68" spans="1:14" ht="13" customHeight="1" x14ac:dyDescent="0.25">
      <c r="A68" s="26" t="s">
        <v>447</v>
      </c>
      <c r="B68" s="184">
        <v>2</v>
      </c>
      <c r="C68" s="190">
        <v>5.1140269115794599</v>
      </c>
      <c r="D68" s="487">
        <v>2.3660460562449601</v>
      </c>
      <c r="E68" s="190">
        <v>1.74798006841772</v>
      </c>
      <c r="F68" s="487">
        <v>0.99798209064127397</v>
      </c>
      <c r="G68" s="190">
        <v>7.2336473429135202</v>
      </c>
      <c r="H68" s="487">
        <v>3.2088583486229498</v>
      </c>
      <c r="I68" s="190">
        <v>1.6502921743748</v>
      </c>
      <c r="J68" s="487">
        <v>0.85167619455930099</v>
      </c>
      <c r="K68" s="190">
        <v>6.4230642903804602</v>
      </c>
      <c r="L68" s="487">
        <v>2.9032940187239702</v>
      </c>
      <c r="M68" s="190">
        <v>1.49101147900025</v>
      </c>
      <c r="N68" s="495">
        <v>0.79040452741242895</v>
      </c>
    </row>
    <row r="69" spans="1:14" ht="13" customHeight="1" x14ac:dyDescent="0.25">
      <c r="A69" s="27" t="s">
        <v>448</v>
      </c>
      <c r="B69" s="200">
        <v>2</v>
      </c>
      <c r="C69" s="201">
        <v>3.33148558844954</v>
      </c>
      <c r="D69" s="492">
        <v>1.2322811688784501</v>
      </c>
      <c r="E69" s="201">
        <v>1.85826265864917</v>
      </c>
      <c r="F69" s="492">
        <v>0.66086786907075701</v>
      </c>
      <c r="G69" s="201">
        <v>3.4760276559931298</v>
      </c>
      <c r="H69" s="492">
        <v>1.27117390378316</v>
      </c>
      <c r="I69" s="201">
        <v>1.8487514976453501</v>
      </c>
      <c r="J69" s="492">
        <v>0.652155889182644</v>
      </c>
      <c r="K69" s="201">
        <v>3.5143909952515</v>
      </c>
      <c r="L69" s="492">
        <v>1.22567963209312</v>
      </c>
      <c r="M69" s="201">
        <v>1.91022405727133</v>
      </c>
      <c r="N69" s="500">
        <v>0.66641997221842697</v>
      </c>
    </row>
    <row r="70" spans="1:14" ht="13" customHeight="1" x14ac:dyDescent="0.25">
      <c r="A70" s="26"/>
      <c r="B70" s="188"/>
      <c r="C70" s="190" t="s">
        <v>2574</v>
      </c>
      <c r="D70" s="487" t="s">
        <v>2575</v>
      </c>
      <c r="E70" s="190" t="s">
        <v>2576</v>
      </c>
      <c r="F70" s="487" t="s">
        <v>2577</v>
      </c>
      <c r="G70" s="190" t="s">
        <v>2578</v>
      </c>
      <c r="H70" s="487" t="s">
        <v>2579</v>
      </c>
      <c r="I70" s="190" t="s">
        <v>2580</v>
      </c>
      <c r="J70" s="487" t="s">
        <v>2581</v>
      </c>
      <c r="K70" s="190" t="s">
        <v>2582</v>
      </c>
      <c r="L70" s="487" t="s">
        <v>2583</v>
      </c>
      <c r="M70" s="190" t="s">
        <v>2584</v>
      </c>
      <c r="N70" s="495" t="s">
        <v>2585</v>
      </c>
    </row>
    <row r="71" spans="1:14" ht="13" customHeight="1" x14ac:dyDescent="0.25">
      <c r="A71" s="26" t="s">
        <v>392</v>
      </c>
      <c r="B71" s="188">
        <v>1</v>
      </c>
      <c r="C71" s="190">
        <v>2.9575604456100502</v>
      </c>
      <c r="D71" s="487">
        <v>0.69190891436204705</v>
      </c>
      <c r="E71" s="190">
        <v>1.95306352275965</v>
      </c>
      <c r="F71" s="487">
        <v>0.453623826654172</v>
      </c>
      <c r="G71" s="190">
        <v>2.9521827366957898</v>
      </c>
      <c r="H71" s="487">
        <v>0.69046095853019096</v>
      </c>
      <c r="I71" s="190">
        <v>1.9802570627045999</v>
      </c>
      <c r="J71" s="487">
        <v>0.46426980751281499</v>
      </c>
      <c r="K71" s="190">
        <v>2.9760041554599099</v>
      </c>
      <c r="L71" s="487">
        <v>0.70381521084125498</v>
      </c>
      <c r="M71" s="190">
        <v>2.0642750333907101</v>
      </c>
      <c r="N71" s="495">
        <v>0.50094710748688698</v>
      </c>
    </row>
    <row r="72" spans="1:14" ht="13" customHeight="1" x14ac:dyDescent="0.25">
      <c r="A72" s="26" t="s">
        <v>396</v>
      </c>
      <c r="B72" s="188">
        <v>1</v>
      </c>
      <c r="C72" s="190">
        <v>2.4966739919677301</v>
      </c>
      <c r="D72" s="487">
        <v>0.39630741964171401</v>
      </c>
      <c r="E72" s="190">
        <v>1.94278625690836</v>
      </c>
      <c r="F72" s="487">
        <v>0.31461843364839398</v>
      </c>
      <c r="G72" s="190">
        <v>2.3685600837165901</v>
      </c>
      <c r="H72" s="487">
        <v>0.38600774743982202</v>
      </c>
      <c r="I72" s="190">
        <v>2.0205403388524301</v>
      </c>
      <c r="J72" s="487">
        <v>0.33014287902163902</v>
      </c>
      <c r="K72" s="190">
        <v>2.3673635643137501</v>
      </c>
      <c r="L72" s="487">
        <v>0.387936607201538</v>
      </c>
      <c r="M72" s="190">
        <v>2.06639756803862</v>
      </c>
      <c r="N72" s="495">
        <v>0.33717391274270703</v>
      </c>
    </row>
    <row r="73" spans="1:14" ht="13" customHeight="1" x14ac:dyDescent="0.25">
      <c r="A73" s="210" t="s">
        <v>398</v>
      </c>
      <c r="B73" s="188">
        <v>1</v>
      </c>
      <c r="C73" s="190">
        <v>2.2563445765438601</v>
      </c>
      <c r="D73" s="487">
        <v>0.481330357818606</v>
      </c>
      <c r="E73" s="190">
        <v>2.2609432298222698</v>
      </c>
      <c r="F73" s="487">
        <v>0.53010436189245702</v>
      </c>
      <c r="G73" s="190">
        <v>2.12863168131017</v>
      </c>
      <c r="H73" s="487">
        <v>0.460351230579231</v>
      </c>
      <c r="I73" s="190">
        <v>2.35052454624193</v>
      </c>
      <c r="J73" s="487">
        <v>0.55016046151375997</v>
      </c>
      <c r="K73" s="190">
        <v>2.29439994311962</v>
      </c>
      <c r="L73" s="487">
        <v>0.46994606300895297</v>
      </c>
      <c r="M73" s="190">
        <v>2.4223660597385899</v>
      </c>
      <c r="N73" s="495">
        <v>0.57364705416454798</v>
      </c>
    </row>
    <row r="74" spans="1:14" ht="13" customHeight="1" x14ac:dyDescent="0.25">
      <c r="A74" s="26" t="s">
        <v>399</v>
      </c>
      <c r="B74" s="188">
        <v>1</v>
      </c>
      <c r="C74" s="190">
        <v>1.0935039469523</v>
      </c>
      <c r="D74" s="487">
        <v>0.40393911021946399</v>
      </c>
      <c r="E74" s="190">
        <v>1.7472238186764699</v>
      </c>
      <c r="F74" s="487">
        <v>0.39698667862406101</v>
      </c>
      <c r="G74" s="190">
        <v>1.0597200901010999</v>
      </c>
      <c r="H74" s="487">
        <v>0.38680005891121</v>
      </c>
      <c r="I74" s="190">
        <v>1.8007275003532</v>
      </c>
      <c r="J74" s="487">
        <v>0.40205242087118898</v>
      </c>
      <c r="K74" s="190">
        <v>1.1791702024977599</v>
      </c>
      <c r="L74" s="487">
        <v>0.426274651401508</v>
      </c>
      <c r="M74" s="190">
        <v>1.65669736367608</v>
      </c>
      <c r="N74" s="495">
        <v>0.39686057297084598</v>
      </c>
    </row>
    <row r="75" spans="1:14" ht="13" customHeight="1" x14ac:dyDescent="0.25">
      <c r="A75" s="26" t="s">
        <v>410</v>
      </c>
      <c r="B75" s="188">
        <v>1</v>
      </c>
      <c r="C75" s="190">
        <v>1.2034783425398301</v>
      </c>
      <c r="D75" s="487">
        <v>0.490530688821396</v>
      </c>
      <c r="E75" s="190">
        <v>2.9385824845209401</v>
      </c>
      <c r="F75" s="487">
        <v>0.77815820981268202</v>
      </c>
      <c r="G75" s="190">
        <v>1.16276518489507</v>
      </c>
      <c r="H75" s="487">
        <v>0.47081819594004798</v>
      </c>
      <c r="I75" s="190">
        <v>2.92756135303947</v>
      </c>
      <c r="J75" s="487">
        <v>0.77200774152415697</v>
      </c>
      <c r="K75" s="190">
        <v>1.22434799570375</v>
      </c>
      <c r="L75" s="487">
        <v>0.51352743913485699</v>
      </c>
      <c r="M75" s="190">
        <v>2.7650160617294799</v>
      </c>
      <c r="N75" s="495">
        <v>0.77945380512618601</v>
      </c>
    </row>
    <row r="76" spans="1:14" ht="13" customHeight="1" x14ac:dyDescent="0.25">
      <c r="A76" s="26" t="s">
        <v>415</v>
      </c>
      <c r="B76" s="188">
        <v>1</v>
      </c>
      <c r="C76" s="190">
        <v>1.26447981001764</v>
      </c>
      <c r="D76" s="487">
        <v>0.240698311572592</v>
      </c>
      <c r="E76" s="190">
        <v>2.9867137396415901</v>
      </c>
      <c r="F76" s="487">
        <v>0.47467754391797901</v>
      </c>
      <c r="G76" s="190">
        <v>1.2487439666254101</v>
      </c>
      <c r="H76" s="487">
        <v>0.233526511898517</v>
      </c>
      <c r="I76" s="190">
        <v>2.9730753502874898</v>
      </c>
      <c r="J76" s="487">
        <v>0.48768282950448799</v>
      </c>
      <c r="K76" s="190">
        <v>1.3020673391273001</v>
      </c>
      <c r="L76" s="487">
        <v>0.24298669655440699</v>
      </c>
      <c r="M76" s="190">
        <v>2.9968848940599799</v>
      </c>
      <c r="N76" s="495">
        <v>0.49374178065079299</v>
      </c>
    </row>
    <row r="77" spans="1:14" ht="13" customHeight="1" x14ac:dyDescent="0.25">
      <c r="A77" s="26" t="s">
        <v>417</v>
      </c>
      <c r="B77" s="188">
        <v>1</v>
      </c>
      <c r="C77" s="190">
        <v>1.52861575363247</v>
      </c>
      <c r="D77" s="487">
        <v>0.36909031125410202</v>
      </c>
      <c r="E77" s="190">
        <v>2.3567031027883898</v>
      </c>
      <c r="F77" s="487">
        <v>0.46060117583782501</v>
      </c>
      <c r="G77" s="190">
        <v>1.5651570867890501</v>
      </c>
      <c r="H77" s="487">
        <v>0.37931845373345402</v>
      </c>
      <c r="I77" s="190">
        <v>2.22121567428389</v>
      </c>
      <c r="J77" s="487">
        <v>0.446843453865229</v>
      </c>
      <c r="K77" s="190">
        <v>1.53760382107808</v>
      </c>
      <c r="L77" s="487">
        <v>0.36788120522872098</v>
      </c>
      <c r="M77" s="190">
        <v>2.1797828049253698</v>
      </c>
      <c r="N77" s="495">
        <v>0.44182700668187203</v>
      </c>
    </row>
    <row r="78" spans="1:14" ht="13" customHeight="1" x14ac:dyDescent="0.25">
      <c r="A78" s="26" t="s">
        <v>423</v>
      </c>
      <c r="B78" s="188">
        <v>1</v>
      </c>
      <c r="C78" s="190">
        <v>1.9799260044506299</v>
      </c>
      <c r="D78" s="487">
        <v>0.62760402899879697</v>
      </c>
      <c r="E78" s="190">
        <v>2.0129254643332</v>
      </c>
      <c r="F78" s="487">
        <v>0.47349987744139299</v>
      </c>
      <c r="G78" s="190">
        <v>2.0350016798060602</v>
      </c>
      <c r="H78" s="487">
        <v>0.65100515950758997</v>
      </c>
      <c r="I78" s="190">
        <v>1.9645997266825499</v>
      </c>
      <c r="J78" s="487">
        <v>0.45513790371704199</v>
      </c>
      <c r="K78" s="190">
        <v>2.08019209670395</v>
      </c>
      <c r="L78" s="487">
        <v>0.68511567174409904</v>
      </c>
      <c r="M78" s="190">
        <v>1.96131102949953</v>
      </c>
      <c r="N78" s="495">
        <v>0.46137339437354502</v>
      </c>
    </row>
    <row r="79" spans="1:14" ht="13" customHeight="1" x14ac:dyDescent="0.25">
      <c r="A79" s="26" t="s">
        <v>428</v>
      </c>
      <c r="B79" s="188">
        <v>1</v>
      </c>
      <c r="C79" s="190">
        <v>2.1972672669107101</v>
      </c>
      <c r="D79" s="487">
        <v>0.60076818890777495</v>
      </c>
      <c r="E79" s="190">
        <v>1.55301572158113</v>
      </c>
      <c r="F79" s="487">
        <v>0.376607228543685</v>
      </c>
      <c r="G79" s="190">
        <v>2.2100573865333799</v>
      </c>
      <c r="H79" s="487">
        <v>0.60518152457392604</v>
      </c>
      <c r="I79" s="190">
        <v>1.57451119785718</v>
      </c>
      <c r="J79" s="487">
        <v>0.38465781233898499</v>
      </c>
      <c r="K79" s="190">
        <v>2.2690715955418601</v>
      </c>
      <c r="L79" s="487">
        <v>0.63820161954424004</v>
      </c>
      <c r="M79" s="190">
        <v>1.5155540671518499</v>
      </c>
      <c r="N79" s="495">
        <v>0.36681149482313202</v>
      </c>
    </row>
    <row r="80" spans="1:14" ht="13" customHeight="1" x14ac:dyDescent="0.25">
      <c r="A80" s="26" t="s">
        <v>433</v>
      </c>
      <c r="B80" s="188">
        <v>1</v>
      </c>
      <c r="C80" s="190">
        <v>1.77947931415756</v>
      </c>
      <c r="D80" s="487">
        <v>0.40401587174914899</v>
      </c>
      <c r="E80" s="190">
        <v>2.4707258936041301</v>
      </c>
      <c r="F80" s="487">
        <v>0.55798452897110395</v>
      </c>
      <c r="G80" s="190">
        <v>1.79869837462733</v>
      </c>
      <c r="H80" s="487">
        <v>0.40865136631599103</v>
      </c>
      <c r="I80" s="190">
        <v>2.40620374167109</v>
      </c>
      <c r="J80" s="487">
        <v>0.55175717141187597</v>
      </c>
      <c r="K80" s="190">
        <v>1.86748861818073</v>
      </c>
      <c r="L80" s="487">
        <v>0.4253653638928</v>
      </c>
      <c r="M80" s="190">
        <v>2.4584336323288398</v>
      </c>
      <c r="N80" s="495">
        <v>0.57796597222920498</v>
      </c>
    </row>
    <row r="81" spans="1:14" ht="13" customHeight="1" x14ac:dyDescent="0.25">
      <c r="A81" s="26" t="s">
        <v>435</v>
      </c>
      <c r="B81" s="188">
        <v>1</v>
      </c>
      <c r="C81" s="190">
        <v>1.42843645522354</v>
      </c>
      <c r="D81" s="487">
        <v>0.26833946005669501</v>
      </c>
      <c r="E81" s="190">
        <v>2.3711488030608501</v>
      </c>
      <c r="F81" s="487">
        <v>0.37488507834421902</v>
      </c>
      <c r="G81" s="190">
        <v>1.40127732816607</v>
      </c>
      <c r="H81" s="487">
        <v>0.265315368030619</v>
      </c>
      <c r="I81" s="190">
        <v>2.3169155239481198</v>
      </c>
      <c r="J81" s="487">
        <v>0.37707656180584698</v>
      </c>
      <c r="K81" s="190">
        <v>1.38474800355464</v>
      </c>
      <c r="L81" s="487">
        <v>0.266885831916852</v>
      </c>
      <c r="M81" s="190">
        <v>2.3529579582625701</v>
      </c>
      <c r="N81" s="495">
        <v>0.39500764954485701</v>
      </c>
    </row>
    <row r="82" spans="1:14" ht="13" customHeight="1" x14ac:dyDescent="0.25">
      <c r="A82" s="26" t="s">
        <v>437</v>
      </c>
      <c r="B82" s="188">
        <v>1</v>
      </c>
      <c r="C82" s="190">
        <v>2.69379667855031</v>
      </c>
      <c r="D82" s="487">
        <v>0.76802631854338199</v>
      </c>
      <c r="E82" s="190">
        <v>2.3017554929596802</v>
      </c>
      <c r="F82" s="487">
        <v>0.36834416776885598</v>
      </c>
      <c r="G82" s="190">
        <v>2.8516709502203001</v>
      </c>
      <c r="H82" s="487">
        <v>0.80042253434392197</v>
      </c>
      <c r="I82" s="190">
        <v>2.33529864048083</v>
      </c>
      <c r="J82" s="487">
        <v>0.37832792748565403</v>
      </c>
      <c r="K82" s="190">
        <v>3.25246098892914</v>
      </c>
      <c r="L82" s="487">
        <v>0.84547319890684103</v>
      </c>
      <c r="M82" s="190">
        <v>2.39114702367598</v>
      </c>
      <c r="N82" s="495">
        <v>0.39734559178027901</v>
      </c>
    </row>
    <row r="83" spans="1:14" ht="13" customHeight="1" x14ac:dyDescent="0.25">
      <c r="A83" s="26" t="s">
        <v>438</v>
      </c>
      <c r="B83" s="188">
        <v>1</v>
      </c>
      <c r="C83" s="190">
        <v>1.8534876084273399</v>
      </c>
      <c r="D83" s="487">
        <v>0.43999348640096297</v>
      </c>
      <c r="E83" s="190">
        <v>1.60543219987424</v>
      </c>
      <c r="F83" s="487">
        <v>0.26731181829283501</v>
      </c>
      <c r="G83" s="190">
        <v>1.8644407354040999</v>
      </c>
      <c r="H83" s="487">
        <v>0.41969309875605099</v>
      </c>
      <c r="I83" s="190">
        <v>1.58912177829277</v>
      </c>
      <c r="J83" s="487">
        <v>0.24984374243428201</v>
      </c>
      <c r="K83" s="190">
        <v>2.0322727501462299</v>
      </c>
      <c r="L83" s="487">
        <v>0.44815190427824497</v>
      </c>
      <c r="M83" s="190">
        <v>1.6077532280277</v>
      </c>
      <c r="N83" s="495">
        <v>0.25815380356814699</v>
      </c>
    </row>
    <row r="84" spans="1:14" ht="13" customHeight="1" x14ac:dyDescent="0.25">
      <c r="A84" s="62" t="s">
        <v>449</v>
      </c>
      <c r="B84" s="189">
        <v>1</v>
      </c>
      <c r="C84" s="194">
        <v>1.87305880153668</v>
      </c>
      <c r="D84" s="491">
        <v>0.144511889929205</v>
      </c>
      <c r="E84" s="194">
        <v>2.1866730417257201</v>
      </c>
      <c r="F84" s="491">
        <v>0.132560622936571</v>
      </c>
      <c r="G84" s="194">
        <v>1.8765229669650201</v>
      </c>
      <c r="H84" s="491">
        <v>0.145289428726849</v>
      </c>
      <c r="I84" s="194">
        <v>2.1758356573711302</v>
      </c>
      <c r="J84" s="491">
        <v>0.132470522436552</v>
      </c>
      <c r="K84" s="194">
        <v>1.9560659276030901</v>
      </c>
      <c r="L84" s="491">
        <v>0.152072805059489</v>
      </c>
      <c r="M84" s="194">
        <v>2.1680175553972201</v>
      </c>
      <c r="N84" s="496">
        <v>0.13516172273273699</v>
      </c>
    </row>
    <row r="85" spans="1:14" ht="13" customHeight="1" x14ac:dyDescent="0.25">
      <c r="A85" s="26" t="s">
        <v>121</v>
      </c>
      <c r="B85" s="188">
        <v>1</v>
      </c>
      <c r="C85" s="190">
        <v>2.5838976704867398</v>
      </c>
      <c r="D85" s="487">
        <v>0.54824033986927601</v>
      </c>
      <c r="E85" s="190">
        <v>1.61835190499767</v>
      </c>
      <c r="F85" s="487">
        <v>0.36792019495490202</v>
      </c>
      <c r="G85" s="190">
        <v>2.4901978094233899</v>
      </c>
      <c r="H85" s="487">
        <v>0.56021667526638896</v>
      </c>
      <c r="I85" s="190">
        <v>1.6470193307884</v>
      </c>
      <c r="J85" s="487">
        <v>0.38075346222896</v>
      </c>
      <c r="K85" s="190">
        <v>2.58141439107641</v>
      </c>
      <c r="L85" s="487">
        <v>0.56895015849196395</v>
      </c>
      <c r="M85" s="190">
        <v>1.5782698931005901</v>
      </c>
      <c r="N85" s="495">
        <v>0.38286149082988202</v>
      </c>
    </row>
    <row r="86" spans="1:14" ht="13" customHeight="1" x14ac:dyDescent="0.25">
      <c r="A86" s="26" t="s">
        <v>446</v>
      </c>
      <c r="B86" s="188">
        <v>1</v>
      </c>
      <c r="C86" s="190">
        <v>4.7002674760490404</v>
      </c>
      <c r="D86" s="487">
        <v>1.5786307560486299</v>
      </c>
      <c r="E86" s="190">
        <v>0.798668906640426</v>
      </c>
      <c r="F86" s="487">
        <v>0.27517751725322898</v>
      </c>
      <c r="G86" s="190">
        <v>4.68178818512901</v>
      </c>
      <c r="H86" s="487">
        <v>1.56985199646604</v>
      </c>
      <c r="I86" s="190">
        <v>0.83091877650812096</v>
      </c>
      <c r="J86" s="487">
        <v>0.29162068790121598</v>
      </c>
      <c r="K86" s="190">
        <v>4.7410596116943404</v>
      </c>
      <c r="L86" s="487">
        <v>1.5984453416295901</v>
      </c>
      <c r="M86" s="190">
        <v>0.83908352967591504</v>
      </c>
      <c r="N86" s="495">
        <v>0.307720075581908</v>
      </c>
    </row>
    <row r="87" spans="1:14" ht="13" customHeight="1" x14ac:dyDescent="0.25">
      <c r="A87" s="27" t="s">
        <v>447</v>
      </c>
      <c r="B87" s="203">
        <v>1</v>
      </c>
      <c r="C87" s="201">
        <v>2.75304524512788</v>
      </c>
      <c r="D87" s="492">
        <v>0.95286468050152096</v>
      </c>
      <c r="E87" s="201">
        <v>1.35964572721717</v>
      </c>
      <c r="F87" s="492">
        <v>0.52827156879881598</v>
      </c>
      <c r="G87" s="201">
        <v>2.9713071162402001</v>
      </c>
      <c r="H87" s="492">
        <v>1.0488719675406599</v>
      </c>
      <c r="I87" s="201">
        <v>1.3498958932813601</v>
      </c>
      <c r="J87" s="492">
        <v>0.53276276669731404</v>
      </c>
      <c r="K87" s="201">
        <v>2.7265287099706401</v>
      </c>
      <c r="L87" s="492">
        <v>0.94336172691720999</v>
      </c>
      <c r="M87" s="201">
        <v>1.43236486438882</v>
      </c>
      <c r="N87" s="500">
        <v>0.57061101950620796</v>
      </c>
    </row>
    <row r="88" spans="1:14" ht="13" customHeight="1" x14ac:dyDescent="0.25">
      <c r="A88" s="26"/>
      <c r="B88" s="96"/>
      <c r="C88" s="190" t="s">
        <v>2574</v>
      </c>
      <c r="D88" s="487" t="s">
        <v>2575</v>
      </c>
      <c r="E88" s="190" t="s">
        <v>2576</v>
      </c>
      <c r="F88" s="487" t="s">
        <v>2577</v>
      </c>
      <c r="G88" s="190" t="s">
        <v>2578</v>
      </c>
      <c r="H88" s="487" t="s">
        <v>2579</v>
      </c>
      <c r="I88" s="190" t="s">
        <v>2580</v>
      </c>
      <c r="J88" s="487" t="s">
        <v>2581</v>
      </c>
      <c r="K88" s="190" t="s">
        <v>2582</v>
      </c>
      <c r="L88" s="487" t="s">
        <v>2583</v>
      </c>
      <c r="M88" s="190" t="s">
        <v>2584</v>
      </c>
      <c r="N88" s="495" t="s">
        <v>2585</v>
      </c>
    </row>
    <row r="89" spans="1:14" ht="13" customHeight="1" x14ac:dyDescent="0.25">
      <c r="A89" s="26" t="s">
        <v>404</v>
      </c>
      <c r="B89" s="96">
        <v>3</v>
      </c>
      <c r="C89" s="190">
        <v>2.0301684205572901</v>
      </c>
      <c r="D89" s="487">
        <v>0.51338129089712004</v>
      </c>
      <c r="E89" s="190">
        <v>2.0826290917322701</v>
      </c>
      <c r="F89" s="487">
        <v>0.44193800245166498</v>
      </c>
      <c r="G89" s="190">
        <v>1.9040136519634701</v>
      </c>
      <c r="H89" s="487">
        <v>0.49402189354208098</v>
      </c>
      <c r="I89" s="190">
        <v>2.1513033207638901</v>
      </c>
      <c r="J89" s="487">
        <v>0.456955004238631</v>
      </c>
      <c r="K89" s="190">
        <v>1.9098845222221199</v>
      </c>
      <c r="L89" s="487">
        <v>0.49488899669904302</v>
      </c>
      <c r="M89" s="190">
        <v>2.1545182492169102</v>
      </c>
      <c r="N89" s="495">
        <v>0.45990519756362502</v>
      </c>
    </row>
    <row r="90" spans="1:14" ht="13" customHeight="1" x14ac:dyDescent="0.25">
      <c r="A90" s="26" t="s">
        <v>407</v>
      </c>
      <c r="B90" s="96">
        <v>3</v>
      </c>
      <c r="C90" s="190">
        <v>2.4644372147748599</v>
      </c>
      <c r="D90" s="487">
        <v>0.85228467256103901</v>
      </c>
      <c r="E90" s="190">
        <v>2.3300773417012901</v>
      </c>
      <c r="F90" s="487">
        <v>0.74305981911835195</v>
      </c>
      <c r="G90" s="190">
        <v>2.48890887823574</v>
      </c>
      <c r="H90" s="487">
        <v>0.90709357143293401</v>
      </c>
      <c r="I90" s="190">
        <v>2.3169510215761102</v>
      </c>
      <c r="J90" s="487">
        <v>0.75956425996809296</v>
      </c>
      <c r="K90" s="190">
        <v>2.6912368019849802</v>
      </c>
      <c r="L90" s="487">
        <v>0.96145337030317601</v>
      </c>
      <c r="M90" s="190">
        <v>2.28064218604854</v>
      </c>
      <c r="N90" s="495">
        <v>0.78529531582404299</v>
      </c>
    </row>
    <row r="91" spans="1:14" ht="13" customHeight="1" x14ac:dyDescent="0.25">
      <c r="A91" s="26" t="s">
        <v>124</v>
      </c>
      <c r="B91" s="96">
        <v>3</v>
      </c>
      <c r="C91" s="190">
        <v>2.0420845967828201</v>
      </c>
      <c r="D91" s="487">
        <v>0.407326460818146</v>
      </c>
      <c r="E91" s="190">
        <v>1.4987551657428599</v>
      </c>
      <c r="F91" s="487">
        <v>0.27055935656754998</v>
      </c>
      <c r="G91" s="190">
        <v>1.8809170525405501</v>
      </c>
      <c r="H91" s="487">
        <v>0.401903531780331</v>
      </c>
      <c r="I91" s="190">
        <v>1.5748164537918199</v>
      </c>
      <c r="J91" s="487">
        <v>0.29945413431102103</v>
      </c>
      <c r="K91" s="190">
        <v>1.87595649500318</v>
      </c>
      <c r="L91" s="487">
        <v>0.40601800550912198</v>
      </c>
      <c r="M91" s="190">
        <v>1.57596567961731</v>
      </c>
      <c r="N91" s="495">
        <v>0.30671822003847898</v>
      </c>
    </row>
    <row r="92" spans="1:14" ht="13" customHeight="1" x14ac:dyDescent="0.25">
      <c r="A92" s="26" t="s">
        <v>426</v>
      </c>
      <c r="B92" s="96">
        <v>3</v>
      </c>
      <c r="C92" s="190">
        <v>1.8870386800360801</v>
      </c>
      <c r="D92" s="487">
        <v>0.31095356906689298</v>
      </c>
      <c r="E92" s="190">
        <v>1.3883369524193301</v>
      </c>
      <c r="F92" s="487">
        <v>0.237775390919055</v>
      </c>
      <c r="G92" s="190">
        <v>1.8107626297350099</v>
      </c>
      <c r="H92" s="487">
        <v>0.30703904965663598</v>
      </c>
      <c r="I92" s="190">
        <v>1.4177459966224599</v>
      </c>
      <c r="J92" s="487">
        <v>0.24768140264719701</v>
      </c>
      <c r="K92" s="190">
        <v>1.8391259298356899</v>
      </c>
      <c r="L92" s="487">
        <v>0.31467285619663399</v>
      </c>
      <c r="M92" s="190">
        <v>1.44943472294861</v>
      </c>
      <c r="N92" s="495">
        <v>0.25265371444746298</v>
      </c>
    </row>
    <row r="93" spans="1:14" ht="13" customHeight="1" x14ac:dyDescent="0.25">
      <c r="A93" s="26" t="s">
        <v>428</v>
      </c>
      <c r="B93" s="96">
        <v>3</v>
      </c>
      <c r="C93" s="190">
        <v>2.5442312952297401</v>
      </c>
      <c r="D93" s="487">
        <v>0.55740989099694305</v>
      </c>
      <c r="E93" s="190">
        <v>2.41930816117313</v>
      </c>
      <c r="F93" s="487">
        <v>0.50272452680670698</v>
      </c>
      <c r="G93" s="190">
        <v>2.5729617379394298</v>
      </c>
      <c r="H93" s="487">
        <v>0.56379846643432696</v>
      </c>
      <c r="I93" s="190">
        <v>2.48945160751627</v>
      </c>
      <c r="J93" s="487">
        <v>0.53931742906396896</v>
      </c>
      <c r="K93" s="190">
        <v>2.5939634549449599</v>
      </c>
      <c r="L93" s="487">
        <v>0.58160092679360298</v>
      </c>
      <c r="M93" s="190">
        <v>2.4959055605071301</v>
      </c>
      <c r="N93" s="495">
        <v>0.54383978427756996</v>
      </c>
    </row>
    <row r="94" spans="1:14" ht="13" customHeight="1" x14ac:dyDescent="0.25">
      <c r="A94" s="26" t="s">
        <v>433</v>
      </c>
      <c r="B94" s="96">
        <v>3</v>
      </c>
      <c r="C94" s="190">
        <v>2.6699002535570999</v>
      </c>
      <c r="D94" s="487">
        <v>0.64636408136586798</v>
      </c>
      <c r="E94" s="190">
        <v>1.75686792949841</v>
      </c>
      <c r="F94" s="487">
        <v>0.47687756088109001</v>
      </c>
      <c r="G94" s="190">
        <v>2.5402628950457502</v>
      </c>
      <c r="H94" s="487">
        <v>0.60417942525036605</v>
      </c>
      <c r="I94" s="190">
        <v>1.86120992594121</v>
      </c>
      <c r="J94" s="487">
        <v>0.50210073068991101</v>
      </c>
      <c r="K94" s="190">
        <v>2.54343936520729</v>
      </c>
      <c r="L94" s="487">
        <v>0.60822662517509296</v>
      </c>
      <c r="M94" s="190">
        <v>1.8720421190964001</v>
      </c>
      <c r="N94" s="495">
        <v>0.50954632532063104</v>
      </c>
    </row>
    <row r="95" spans="1:14" ht="13" customHeight="1" x14ac:dyDescent="0.25">
      <c r="A95" s="26" t="s">
        <v>437</v>
      </c>
      <c r="B95" s="96">
        <v>3</v>
      </c>
      <c r="C95" s="190">
        <v>1.8506618416214</v>
      </c>
      <c r="D95" s="487">
        <v>0.32322852692106702</v>
      </c>
      <c r="E95" s="190">
        <v>1.93312689092761</v>
      </c>
      <c r="F95" s="487">
        <v>0.26841087632286198</v>
      </c>
      <c r="G95" s="190">
        <v>1.8302783707208501</v>
      </c>
      <c r="H95" s="487">
        <v>0.32193301007872899</v>
      </c>
      <c r="I95" s="190">
        <v>1.9983745424108099</v>
      </c>
      <c r="J95" s="487">
        <v>0.277089310953402</v>
      </c>
      <c r="K95" s="190">
        <v>1.94134799586824</v>
      </c>
      <c r="L95" s="487">
        <v>0.35124616651576601</v>
      </c>
      <c r="M95" s="190">
        <v>2.0626835828072898</v>
      </c>
      <c r="N95" s="495">
        <v>0.28094967335151499</v>
      </c>
    </row>
    <row r="96" spans="1:14" ht="13" customHeight="1" x14ac:dyDescent="0.25">
      <c r="A96" s="26" t="s">
        <v>438</v>
      </c>
      <c r="B96" s="96">
        <v>3</v>
      </c>
      <c r="C96" s="190">
        <v>3.28796959346943</v>
      </c>
      <c r="D96" s="487">
        <v>0.91288693451110503</v>
      </c>
      <c r="E96" s="190">
        <v>1.72156824939659</v>
      </c>
      <c r="F96" s="487">
        <v>0.349618782414718</v>
      </c>
      <c r="G96" s="190">
        <v>3.4109698755474001</v>
      </c>
      <c r="H96" s="487">
        <v>0.97213661983335697</v>
      </c>
      <c r="I96" s="190">
        <v>1.82890110538079</v>
      </c>
      <c r="J96" s="487">
        <v>0.36600398882990598</v>
      </c>
      <c r="K96" s="190">
        <v>3.4266623033692101</v>
      </c>
      <c r="L96" s="487">
        <v>0.98137061228865796</v>
      </c>
      <c r="M96" s="190">
        <v>1.85553221569638</v>
      </c>
      <c r="N96" s="495">
        <v>0.37233178894036001</v>
      </c>
    </row>
    <row r="97" spans="1:14" ht="13" customHeight="1" x14ac:dyDescent="0.25">
      <c r="A97" s="63" t="s">
        <v>450</v>
      </c>
      <c r="B97" s="207">
        <v>3</v>
      </c>
      <c r="C97" s="208">
        <v>2.34706148700359</v>
      </c>
      <c r="D97" s="494">
        <v>0.213559419015</v>
      </c>
      <c r="E97" s="208">
        <v>1.89133372282394</v>
      </c>
      <c r="F97" s="494">
        <v>0.15570446988117601</v>
      </c>
      <c r="G97" s="208">
        <v>2.30488438646602</v>
      </c>
      <c r="H97" s="494">
        <v>0.218455793753077</v>
      </c>
      <c r="I97" s="208">
        <v>1.9548442467504199</v>
      </c>
      <c r="J97" s="494">
        <v>0.162522615533404</v>
      </c>
      <c r="K97" s="208">
        <v>2.3527021085544599</v>
      </c>
      <c r="L97" s="494">
        <v>0.22457733715667699</v>
      </c>
      <c r="M97" s="208">
        <v>1.9683405394923199</v>
      </c>
      <c r="N97" s="502">
        <v>0.16578762479975201</v>
      </c>
    </row>
    <row r="99" spans="1:14" x14ac:dyDescent="0.25">
      <c r="A99" s="178" t="s">
        <v>455</v>
      </c>
    </row>
    <row r="100" spans="1:14" x14ac:dyDescent="0.25">
      <c r="A100" s="178" t="s">
        <v>717</v>
      </c>
    </row>
    <row r="101" spans="1:14" x14ac:dyDescent="0.25">
      <c r="A101" s="178" t="s">
        <v>457</v>
      </c>
    </row>
    <row r="102" spans="1:14" x14ac:dyDescent="0.25">
      <c r="A102" s="178" t="s">
        <v>620</v>
      </c>
    </row>
    <row r="103" spans="1:14" x14ac:dyDescent="0.25">
      <c r="A103" s="178" t="s">
        <v>459</v>
      </c>
    </row>
    <row r="104" spans="1:14" x14ac:dyDescent="0.25">
      <c r="A104" s="178" t="s">
        <v>460</v>
      </c>
    </row>
    <row r="105" spans="1:14" x14ac:dyDescent="0.25">
      <c r="A105" s="178" t="s">
        <v>461</v>
      </c>
    </row>
    <row r="106" spans="1:14" x14ac:dyDescent="0.25">
      <c r="A106" s="178" t="s">
        <v>462</v>
      </c>
    </row>
    <row r="107" spans="1:14" x14ac:dyDescent="0.25">
      <c r="A107" s="181" t="str">
        <f>HYPERLINK("https://oecdcode.org/disclaimers/cyprus.html", "Information on data for Cyprus: https://oecdcode.org/disclaimers/cyprus.html")</f>
        <v>Information on data for Cyprus: https://oecdcode.org/disclaimers/cyprus.html</v>
      </c>
    </row>
    <row r="108" spans="1:14" x14ac:dyDescent="0.25">
      <c r="A108" s="178" t="s">
        <v>463</v>
      </c>
    </row>
  </sheetData>
  <mergeCells count="11">
    <mergeCell ref="I8:J8"/>
    <mergeCell ref="G9:J9"/>
    <mergeCell ref="K8:L8"/>
    <mergeCell ref="M8:N8"/>
    <mergeCell ref="K9:N9"/>
    <mergeCell ref="B7:B10"/>
    <mergeCell ref="C8:D8"/>
    <mergeCell ref="E8:F8"/>
    <mergeCell ref="C9:F9"/>
    <mergeCell ref="G8:H8"/>
    <mergeCell ref="C7:N7"/>
  </mergeCells>
  <conditionalFormatting sqref="C1:C200">
    <cfRule type="expression" dxfId="108" priority="6">
      <formula>ABS(LN(C1)/(D1/C1))&gt;1.95996398454005</formula>
    </cfRule>
  </conditionalFormatting>
  <conditionalFormatting sqref="E1:E200">
    <cfRule type="expression" dxfId="107" priority="5">
      <formula>ABS(LN(E1)/(F1/E1))&gt;1.95996398454005</formula>
    </cfRule>
  </conditionalFormatting>
  <conditionalFormatting sqref="G1:G200">
    <cfRule type="expression" dxfId="106" priority="4">
      <formula>ABS(LN(G1)/(H1/G1))&gt;1.95996398454005</formula>
    </cfRule>
  </conditionalFormatting>
  <conditionalFormatting sqref="I1:I200">
    <cfRule type="expression" dxfId="105" priority="3">
      <formula>ABS(LN(I1)/(J1/I1))&gt;1.95996398454005</formula>
    </cfRule>
  </conditionalFormatting>
  <conditionalFormatting sqref="K1:K200">
    <cfRule type="expression" dxfId="104" priority="2">
      <formula>ABS(LN(K1)/(L1/K1))&gt;1.95996398454005</formula>
    </cfRule>
  </conditionalFormatting>
  <conditionalFormatting sqref="M1:M200">
    <cfRule type="expression" dxfId="103" priority="1">
      <formula>ABS(LN(M1)/(N1/M1))&gt;1.95996398454005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N108"/>
  <sheetViews>
    <sheetView showGridLines="0" zoomScale="80" workbookViewId="0"/>
  </sheetViews>
  <sheetFormatPr defaultColWidth="10.90625" defaultRowHeight="12.5" x14ac:dyDescent="0.25"/>
  <cols>
    <col min="1" max="1" width="30.7265625" customWidth="1"/>
    <col min="2" max="2" width="8.7265625" customWidth="1"/>
  </cols>
  <sheetData>
    <row r="1" spans="1:14" x14ac:dyDescent="0.25">
      <c r="A1" s="41" t="s">
        <v>362</v>
      </c>
    </row>
    <row r="2" spans="1:14" ht="13" x14ac:dyDescent="0.3">
      <c r="A2" s="42" t="s">
        <v>363</v>
      </c>
    </row>
    <row r="3" spans="1:14" ht="13" x14ac:dyDescent="0.3">
      <c r="A3" s="43" t="s">
        <v>538</v>
      </c>
    </row>
    <row r="4" spans="1:14" x14ac:dyDescent="0.25">
      <c r="A4" s="160" t="str">
        <f>HYPERLINK("#'TOC'!A1", "Back to TOC")</f>
        <v>Back to TOC</v>
      </c>
    </row>
    <row r="7" spans="1:14" ht="30" customHeight="1" x14ac:dyDescent="0.25">
      <c r="B7" s="658" t="s">
        <v>388</v>
      </c>
      <c r="C7" s="662" t="s">
        <v>722</v>
      </c>
      <c r="D7" s="662"/>
      <c r="E7" s="662"/>
      <c r="F7" s="662"/>
      <c r="G7" s="662" t="s">
        <v>722</v>
      </c>
      <c r="H7" s="662"/>
      <c r="I7" s="662"/>
      <c r="J7" s="662"/>
      <c r="K7" s="662" t="s">
        <v>722</v>
      </c>
      <c r="L7" s="662"/>
      <c r="M7" s="662"/>
      <c r="N7" s="663"/>
    </row>
    <row r="8" spans="1:14" ht="75" customHeight="1" x14ac:dyDescent="0.25">
      <c r="B8" s="659"/>
      <c r="C8" s="647" t="s">
        <v>708</v>
      </c>
      <c r="D8" s="647"/>
      <c r="E8" s="647" t="s">
        <v>712</v>
      </c>
      <c r="F8" s="647"/>
      <c r="G8" s="647" t="s">
        <v>708</v>
      </c>
      <c r="H8" s="647"/>
      <c r="I8" s="647" t="s">
        <v>712</v>
      </c>
      <c r="J8" s="647"/>
      <c r="K8" s="647" t="s">
        <v>708</v>
      </c>
      <c r="L8" s="647"/>
      <c r="M8" s="647" t="s">
        <v>712</v>
      </c>
      <c r="N8" s="666"/>
    </row>
    <row r="9" spans="1:14" ht="30" customHeight="1" x14ac:dyDescent="0.25">
      <c r="B9" s="659"/>
      <c r="C9" s="649" t="s">
        <v>615</v>
      </c>
      <c r="D9" s="649"/>
      <c r="E9" s="649"/>
      <c r="F9" s="649"/>
      <c r="G9" s="649" t="s">
        <v>616</v>
      </c>
      <c r="H9" s="649"/>
      <c r="I9" s="649"/>
      <c r="J9" s="649"/>
      <c r="K9" s="649" t="s">
        <v>617</v>
      </c>
      <c r="L9" s="649"/>
      <c r="M9" s="649"/>
      <c r="N9" s="661"/>
    </row>
    <row r="10" spans="1:14" ht="30" customHeight="1" x14ac:dyDescent="0.25">
      <c r="B10" s="660"/>
      <c r="C10" s="144" t="s">
        <v>390</v>
      </c>
      <c r="D10" s="144" t="s">
        <v>389</v>
      </c>
      <c r="E10" s="144" t="s">
        <v>390</v>
      </c>
      <c r="F10" s="144" t="s">
        <v>389</v>
      </c>
      <c r="G10" s="144" t="s">
        <v>390</v>
      </c>
      <c r="H10" s="144" t="s">
        <v>389</v>
      </c>
      <c r="I10" s="144" t="s">
        <v>390</v>
      </c>
      <c r="J10" s="144" t="s">
        <v>389</v>
      </c>
      <c r="K10" s="144" t="s">
        <v>390</v>
      </c>
      <c r="L10" s="144" t="s">
        <v>389</v>
      </c>
      <c r="M10" s="144" t="s">
        <v>390</v>
      </c>
      <c r="N10" s="183" t="s">
        <v>389</v>
      </c>
    </row>
    <row r="11" spans="1:14" ht="13" customHeight="1" x14ac:dyDescent="0.25">
      <c r="A11" s="214"/>
      <c r="B11" s="204"/>
      <c r="C11" s="205" t="s">
        <v>2586</v>
      </c>
      <c r="D11" s="509" t="s">
        <v>2587</v>
      </c>
      <c r="E11" s="205" t="s">
        <v>2588</v>
      </c>
      <c r="F11" s="509" t="s">
        <v>2589</v>
      </c>
      <c r="G11" s="205" t="s">
        <v>2590</v>
      </c>
      <c r="H11" s="509" t="s">
        <v>2591</v>
      </c>
      <c r="I11" s="205" t="s">
        <v>2592</v>
      </c>
      <c r="J11" s="509" t="s">
        <v>2593</v>
      </c>
      <c r="K11" s="205" t="s">
        <v>2594</v>
      </c>
      <c r="L11" s="509" t="s">
        <v>2595</v>
      </c>
      <c r="M11" s="205" t="s">
        <v>2596</v>
      </c>
      <c r="N11" s="517" t="s">
        <v>2597</v>
      </c>
    </row>
    <row r="12" spans="1:14" ht="13" customHeight="1" x14ac:dyDescent="0.25">
      <c r="A12" s="26" t="s">
        <v>391</v>
      </c>
      <c r="B12" s="184">
        <v>2</v>
      </c>
      <c r="C12" s="190">
        <v>1.3365479380062699</v>
      </c>
      <c r="D12" s="503">
        <v>0.43362024851963399</v>
      </c>
      <c r="E12" s="190">
        <v>1.5075530438845599</v>
      </c>
      <c r="F12" s="503">
        <v>0.27403778585521199</v>
      </c>
      <c r="G12" s="190">
        <v>1.33969200230904</v>
      </c>
      <c r="H12" s="503">
        <v>0.433852004521249</v>
      </c>
      <c r="I12" s="190">
        <v>1.5319266050084199</v>
      </c>
      <c r="J12" s="503">
        <v>0.27868993880111198</v>
      </c>
      <c r="K12" s="190">
        <v>1.36521979338212</v>
      </c>
      <c r="L12" s="503">
        <v>0.44354697625489897</v>
      </c>
      <c r="M12" s="190">
        <v>1.60385745943012</v>
      </c>
      <c r="N12" s="511">
        <v>0.288922010830795</v>
      </c>
    </row>
    <row r="13" spans="1:14" ht="13" customHeight="1" x14ac:dyDescent="0.25">
      <c r="A13" s="26" t="s">
        <v>392</v>
      </c>
      <c r="B13" s="184">
        <v>2</v>
      </c>
      <c r="C13" s="190">
        <v>1.60978880573145</v>
      </c>
      <c r="D13" s="503">
        <v>0.34644328569939797</v>
      </c>
      <c r="E13" s="190">
        <v>1.86596814172254</v>
      </c>
      <c r="F13" s="503">
        <v>0.35854272736898102</v>
      </c>
      <c r="G13" s="190">
        <v>1.6681974525445999</v>
      </c>
      <c r="H13" s="503">
        <v>0.39872228464132797</v>
      </c>
      <c r="I13" s="190">
        <v>1.7627609693316699</v>
      </c>
      <c r="J13" s="503">
        <v>0.359173951265986</v>
      </c>
      <c r="K13" s="190">
        <v>1.73408220712632</v>
      </c>
      <c r="L13" s="503">
        <v>0.43069175720713199</v>
      </c>
      <c r="M13" s="190">
        <v>1.76891724074217</v>
      </c>
      <c r="N13" s="511">
        <v>0.36045853498778802</v>
      </c>
    </row>
    <row r="14" spans="1:14" ht="13" customHeight="1" x14ac:dyDescent="0.25">
      <c r="A14" s="26" t="s">
        <v>393</v>
      </c>
      <c r="B14" s="184">
        <v>2</v>
      </c>
      <c r="C14" s="190">
        <v>1.9764301255346299</v>
      </c>
      <c r="D14" s="503">
        <v>0.30587326527158198</v>
      </c>
      <c r="E14" s="190">
        <v>1.5851975856289799</v>
      </c>
      <c r="F14" s="503">
        <v>0.226281729679043</v>
      </c>
      <c r="G14" s="190">
        <v>2.31438691188086</v>
      </c>
      <c r="H14" s="503">
        <v>0.356803840992718</v>
      </c>
      <c r="I14" s="190">
        <v>1.5875924443049101</v>
      </c>
      <c r="J14" s="503">
        <v>0.24152921864774901</v>
      </c>
      <c r="K14" s="190">
        <v>2.3091619832212</v>
      </c>
      <c r="L14" s="503">
        <v>0.357298147850724</v>
      </c>
      <c r="M14" s="190">
        <v>1.6204629730278799</v>
      </c>
      <c r="N14" s="511">
        <v>0.248767344786122</v>
      </c>
    </row>
    <row r="15" spans="1:14" ht="13" customHeight="1" x14ac:dyDescent="0.25">
      <c r="A15" s="26" t="s">
        <v>394</v>
      </c>
      <c r="B15" s="184">
        <v>2</v>
      </c>
      <c r="C15" s="190">
        <v>2.59833059158542</v>
      </c>
      <c r="D15" s="503">
        <v>0.658973604822361</v>
      </c>
      <c r="E15" s="190">
        <v>1.69185960617081</v>
      </c>
      <c r="F15" s="503">
        <v>0.32445494324290097</v>
      </c>
      <c r="G15" s="190">
        <v>2.63306681761842</v>
      </c>
      <c r="H15" s="503">
        <v>0.68271041202449301</v>
      </c>
      <c r="I15" s="190">
        <v>1.75510194283174</v>
      </c>
      <c r="J15" s="503">
        <v>0.33614309934893499</v>
      </c>
      <c r="K15" s="190">
        <v>2.5624564348513599</v>
      </c>
      <c r="L15" s="503">
        <v>0.66224196516306799</v>
      </c>
      <c r="M15" s="190">
        <v>1.79173859736832</v>
      </c>
      <c r="N15" s="511">
        <v>0.345555367968646</v>
      </c>
    </row>
    <row r="16" spans="1:14" ht="13" customHeight="1" x14ac:dyDescent="0.25">
      <c r="A16" s="26" t="s">
        <v>395</v>
      </c>
      <c r="B16" s="184">
        <v>2</v>
      </c>
      <c r="C16" s="190">
        <v>1.43532069014527</v>
      </c>
      <c r="D16" s="503">
        <v>0.259667231791543</v>
      </c>
      <c r="E16" s="190">
        <v>2.0337785246400699</v>
      </c>
      <c r="F16" s="503">
        <v>0.32361216469576498</v>
      </c>
      <c r="G16" s="190">
        <v>1.4061214037795</v>
      </c>
      <c r="H16" s="503">
        <v>0.26369498872119901</v>
      </c>
      <c r="I16" s="190">
        <v>2.0250024045741601</v>
      </c>
      <c r="J16" s="503">
        <v>0.32400977713141699</v>
      </c>
      <c r="K16" s="190">
        <v>1.4918313990679399</v>
      </c>
      <c r="L16" s="503">
        <v>0.28013830549882301</v>
      </c>
      <c r="M16" s="190">
        <v>1.8526990981821201</v>
      </c>
      <c r="N16" s="511">
        <v>0.30509080600559502</v>
      </c>
    </row>
    <row r="17" spans="1:14" ht="13" customHeight="1" x14ac:dyDescent="0.25">
      <c r="A17" s="26" t="s">
        <v>396</v>
      </c>
      <c r="B17" s="184">
        <v>2</v>
      </c>
      <c r="C17" s="190">
        <v>1.7804772191411</v>
      </c>
      <c r="D17" s="503">
        <v>0.248062059450367</v>
      </c>
      <c r="E17" s="190">
        <v>1.6502077433100699</v>
      </c>
      <c r="F17" s="503">
        <v>0.26345961598240097</v>
      </c>
      <c r="G17" s="190">
        <v>1.6986794331868</v>
      </c>
      <c r="H17" s="503">
        <v>0.23863916149830799</v>
      </c>
      <c r="I17" s="190">
        <v>1.6768906406644499</v>
      </c>
      <c r="J17" s="503">
        <v>0.27415568980462002</v>
      </c>
      <c r="K17" s="190">
        <v>1.74668466061717</v>
      </c>
      <c r="L17" s="503">
        <v>0.25174071582798302</v>
      </c>
      <c r="M17" s="190">
        <v>1.83949356237266</v>
      </c>
      <c r="N17" s="511">
        <v>0.29104625712420101</v>
      </c>
    </row>
    <row r="18" spans="1:14" ht="13" customHeight="1" x14ac:dyDescent="0.25">
      <c r="A18" s="210" t="s">
        <v>397</v>
      </c>
      <c r="B18" s="184">
        <v>2</v>
      </c>
      <c r="C18" s="190">
        <v>1.63293411931474</v>
      </c>
      <c r="D18" s="503">
        <v>0.30776143723336502</v>
      </c>
      <c r="E18" s="190">
        <v>2.2047325027434002</v>
      </c>
      <c r="F18" s="503">
        <v>0.495475235450484</v>
      </c>
      <c r="G18" s="190">
        <v>1.60620026726359</v>
      </c>
      <c r="H18" s="503">
        <v>0.30403242341310899</v>
      </c>
      <c r="I18" s="190">
        <v>2.3256558150818298</v>
      </c>
      <c r="J18" s="503">
        <v>0.53734431274074501</v>
      </c>
      <c r="K18" s="190">
        <v>1.77496702753971</v>
      </c>
      <c r="L18" s="503">
        <v>0.34738665037342298</v>
      </c>
      <c r="M18" s="190">
        <v>2.5153306509271198</v>
      </c>
      <c r="N18" s="511">
        <v>0.60647581381484905</v>
      </c>
    </row>
    <row r="19" spans="1:14" ht="13" customHeight="1" x14ac:dyDescent="0.25">
      <c r="A19" s="210" t="s">
        <v>398</v>
      </c>
      <c r="B19" s="184">
        <v>2</v>
      </c>
      <c r="C19" s="190">
        <v>1.6864645563332401</v>
      </c>
      <c r="D19" s="503">
        <v>0.29656985749436399</v>
      </c>
      <c r="E19" s="190">
        <v>1.5996163444635001</v>
      </c>
      <c r="F19" s="503">
        <v>0.338784263494258</v>
      </c>
      <c r="G19" s="190">
        <v>1.60704853142083</v>
      </c>
      <c r="H19" s="503">
        <v>0.29167206265193302</v>
      </c>
      <c r="I19" s="190">
        <v>1.4877996798448601</v>
      </c>
      <c r="J19" s="503">
        <v>0.31114702644223602</v>
      </c>
      <c r="K19" s="190">
        <v>1.60040472642539</v>
      </c>
      <c r="L19" s="503">
        <v>0.30705539175008201</v>
      </c>
      <c r="M19" s="190">
        <v>1.6069163076503601</v>
      </c>
      <c r="N19" s="511">
        <v>0.34783343867674299</v>
      </c>
    </row>
    <row r="20" spans="1:14" ht="13" customHeight="1" x14ac:dyDescent="0.25">
      <c r="A20" s="26" t="s">
        <v>399</v>
      </c>
      <c r="B20" s="184">
        <v>2</v>
      </c>
      <c r="C20" s="190">
        <v>1.1720008206290899</v>
      </c>
      <c r="D20" s="503">
        <v>0.29551290949087999</v>
      </c>
      <c r="E20" s="190">
        <v>1.7546319729959501</v>
      </c>
      <c r="F20" s="503">
        <v>0.38102184813190099</v>
      </c>
      <c r="G20" s="190">
        <v>1.1558662582889201</v>
      </c>
      <c r="H20" s="503">
        <v>0.29671882865904398</v>
      </c>
      <c r="I20" s="190">
        <v>1.7835388813294699</v>
      </c>
      <c r="J20" s="503">
        <v>0.38801140837592901</v>
      </c>
      <c r="K20" s="190">
        <v>1.1642972116610499</v>
      </c>
      <c r="L20" s="503">
        <v>0.301780391578089</v>
      </c>
      <c r="M20" s="190">
        <v>1.80072506874981</v>
      </c>
      <c r="N20" s="511">
        <v>0.40673722821356301</v>
      </c>
    </row>
    <row r="21" spans="1:14" ht="13" customHeight="1" x14ac:dyDescent="0.25">
      <c r="A21" s="26" t="s">
        <v>400</v>
      </c>
      <c r="B21" s="184">
        <v>2</v>
      </c>
      <c r="C21" s="190">
        <v>3.8408494921908498</v>
      </c>
      <c r="D21" s="503">
        <v>1.1294806021288999</v>
      </c>
      <c r="E21" s="190">
        <v>2.55418083865281</v>
      </c>
      <c r="F21" s="503">
        <v>0.88787202034617896</v>
      </c>
      <c r="G21" s="190">
        <v>3.9235229529615401</v>
      </c>
      <c r="H21" s="503">
        <v>1.19428193840619</v>
      </c>
      <c r="I21" s="190">
        <v>2.6607467444295301</v>
      </c>
      <c r="J21" s="503">
        <v>0.96738273194665003</v>
      </c>
      <c r="K21" s="190">
        <v>3.9029375888507301</v>
      </c>
      <c r="L21" s="503">
        <v>1.2577960132192101</v>
      </c>
      <c r="M21" s="190">
        <v>2.8277250246999199</v>
      </c>
      <c r="N21" s="511">
        <v>0.97270995280153205</v>
      </c>
    </row>
    <row r="22" spans="1:14" ht="13" customHeight="1" x14ac:dyDescent="0.25">
      <c r="A22" s="26" t="s">
        <v>401</v>
      </c>
      <c r="B22" s="184">
        <v>2</v>
      </c>
      <c r="C22" s="190">
        <v>0.93115493088990597</v>
      </c>
      <c r="D22" s="503">
        <v>0.33204797183275198</v>
      </c>
      <c r="E22" s="190">
        <v>2.7214392054077101</v>
      </c>
      <c r="F22" s="503">
        <v>0.654903947145697</v>
      </c>
      <c r="G22" s="190">
        <v>1.0562392054893199</v>
      </c>
      <c r="H22" s="503">
        <v>0.35709563960305901</v>
      </c>
      <c r="I22" s="190">
        <v>2.6151052384036602</v>
      </c>
      <c r="J22" s="503">
        <v>0.61225079285970097</v>
      </c>
      <c r="K22" s="190">
        <v>1.0347087397777699</v>
      </c>
      <c r="L22" s="503">
        <v>0.352431169882236</v>
      </c>
      <c r="M22" s="190">
        <v>2.4708118273345101</v>
      </c>
      <c r="N22" s="511">
        <v>0.58879047450841404</v>
      </c>
    </row>
    <row r="23" spans="1:14" ht="13" customHeight="1" x14ac:dyDescent="0.25">
      <c r="A23" s="26" t="s">
        <v>402</v>
      </c>
      <c r="B23" s="184">
        <v>2</v>
      </c>
      <c r="C23" s="190">
        <v>1.8999276301494601</v>
      </c>
      <c r="D23" s="503">
        <v>0.56109933509113996</v>
      </c>
      <c r="E23" s="190">
        <v>2.0363704764464701</v>
      </c>
      <c r="F23" s="503">
        <v>0.42827888937912101</v>
      </c>
      <c r="G23" s="190">
        <v>1.62362812964576</v>
      </c>
      <c r="H23" s="503">
        <v>0.47842023648952497</v>
      </c>
      <c r="I23" s="190">
        <v>2.23817827027825</v>
      </c>
      <c r="J23" s="503">
        <v>0.47542606464581799</v>
      </c>
      <c r="K23" s="190">
        <v>1.33452136839661</v>
      </c>
      <c r="L23" s="503">
        <v>0.44033737169028198</v>
      </c>
      <c r="M23" s="190">
        <v>2.2269115267879198</v>
      </c>
      <c r="N23" s="511">
        <v>0.49736509838071702</v>
      </c>
    </row>
    <row r="24" spans="1:14" ht="13" customHeight="1" x14ac:dyDescent="0.25">
      <c r="A24" s="26" t="s">
        <v>403</v>
      </c>
      <c r="B24" s="184">
        <v>2</v>
      </c>
      <c r="C24" s="190">
        <v>1.3772083903463801</v>
      </c>
      <c r="D24" s="503">
        <v>0.29536310130976301</v>
      </c>
      <c r="E24" s="190">
        <v>1.7887374065583499</v>
      </c>
      <c r="F24" s="503">
        <v>0.35544742577476002</v>
      </c>
      <c r="G24" s="190">
        <v>1.3840025814739401</v>
      </c>
      <c r="H24" s="503">
        <v>0.31307685333403901</v>
      </c>
      <c r="I24" s="190">
        <v>1.7541465281913899</v>
      </c>
      <c r="J24" s="503">
        <v>0.35749399858053599</v>
      </c>
      <c r="K24" s="190">
        <v>1.36183726234764</v>
      </c>
      <c r="L24" s="503">
        <v>0.31463090602782601</v>
      </c>
      <c r="M24" s="190">
        <v>1.7413599309627801</v>
      </c>
      <c r="N24" s="511">
        <v>0.35843401742890202</v>
      </c>
    </row>
    <row r="25" spans="1:14" ht="13" customHeight="1" x14ac:dyDescent="0.25">
      <c r="A25" s="26" t="s">
        <v>404</v>
      </c>
      <c r="B25" s="184">
        <v>2</v>
      </c>
      <c r="C25" s="190">
        <v>1.44497116793796</v>
      </c>
      <c r="D25" s="503">
        <v>0.27116038272638798</v>
      </c>
      <c r="E25" s="190">
        <v>2.1333577542098898</v>
      </c>
      <c r="F25" s="503">
        <v>0.38470476820183702</v>
      </c>
      <c r="G25" s="190">
        <v>1.4897962218453</v>
      </c>
      <c r="H25" s="503">
        <v>0.28928530934108898</v>
      </c>
      <c r="I25" s="190">
        <v>2.1011538460227399</v>
      </c>
      <c r="J25" s="503">
        <v>0.39122841099264299</v>
      </c>
      <c r="K25" s="190">
        <v>1.3518524136350201</v>
      </c>
      <c r="L25" s="503">
        <v>0.28469410841329001</v>
      </c>
      <c r="M25" s="190">
        <v>2.2831108200629799</v>
      </c>
      <c r="N25" s="511">
        <v>0.42262524141506702</v>
      </c>
    </row>
    <row r="26" spans="1:14" ht="13" customHeight="1" x14ac:dyDescent="0.25">
      <c r="A26" s="26" t="s">
        <v>405</v>
      </c>
      <c r="B26" s="184">
        <v>2</v>
      </c>
      <c r="C26" s="190">
        <v>3.62396009454182</v>
      </c>
      <c r="D26" s="503">
        <v>1.36901778169725</v>
      </c>
      <c r="E26" s="190">
        <v>2.19183443674171</v>
      </c>
      <c r="F26" s="503">
        <v>0.58397076641403201</v>
      </c>
      <c r="G26" s="190">
        <v>3.5451315237589802</v>
      </c>
      <c r="H26" s="503">
        <v>1.37796528881004</v>
      </c>
      <c r="I26" s="190">
        <v>2.2358491133738898</v>
      </c>
      <c r="J26" s="503">
        <v>0.60348553098260704</v>
      </c>
      <c r="K26" s="190">
        <v>3.47915973301216</v>
      </c>
      <c r="L26" s="503">
        <v>1.3952198201453301</v>
      </c>
      <c r="M26" s="190">
        <v>2.35527578850686</v>
      </c>
      <c r="N26" s="511">
        <v>0.63298044240436402</v>
      </c>
    </row>
    <row r="27" spans="1:14" ht="13" customHeight="1" x14ac:dyDescent="0.25">
      <c r="A27" s="26" t="s">
        <v>406</v>
      </c>
      <c r="B27" s="184">
        <v>2</v>
      </c>
      <c r="C27" s="190">
        <v>1.5234982767963401</v>
      </c>
      <c r="D27" s="503">
        <v>0.265535532523621</v>
      </c>
      <c r="E27" s="190">
        <v>1.5020097238478101</v>
      </c>
      <c r="F27" s="503">
        <v>0.29291858876433702</v>
      </c>
      <c r="G27" s="190">
        <v>1.52249703166598</v>
      </c>
      <c r="H27" s="503">
        <v>0.27025859417236803</v>
      </c>
      <c r="I27" s="190">
        <v>1.5075020575609901</v>
      </c>
      <c r="J27" s="503">
        <v>0.29605496589602798</v>
      </c>
      <c r="K27" s="190">
        <v>1.5239624111811401</v>
      </c>
      <c r="L27" s="503">
        <v>0.27060118128391702</v>
      </c>
      <c r="M27" s="190">
        <v>1.50368996587197</v>
      </c>
      <c r="N27" s="511">
        <v>0.29540121506445799</v>
      </c>
    </row>
    <row r="28" spans="1:14" ht="13" customHeight="1" x14ac:dyDescent="0.25">
      <c r="A28" s="26" t="s">
        <v>407</v>
      </c>
      <c r="B28" s="184">
        <v>2</v>
      </c>
      <c r="C28" s="190">
        <v>1.4638773992585099</v>
      </c>
      <c r="D28" s="503">
        <v>0.28263687826926498</v>
      </c>
      <c r="E28" s="190">
        <v>2.2623662989699498</v>
      </c>
      <c r="F28" s="503">
        <v>0.48087124833626599</v>
      </c>
      <c r="G28" s="190">
        <v>1.6200589486653001</v>
      </c>
      <c r="H28" s="503">
        <v>0.31798256584819601</v>
      </c>
      <c r="I28" s="190">
        <v>2.3806706051537798</v>
      </c>
      <c r="J28" s="503">
        <v>0.50240162184401804</v>
      </c>
      <c r="K28" s="190">
        <v>1.5289731162498501</v>
      </c>
      <c r="L28" s="503">
        <v>0.30139172415722398</v>
      </c>
      <c r="M28" s="190">
        <v>2.3074074346524802</v>
      </c>
      <c r="N28" s="511">
        <v>0.51430315210446198</v>
      </c>
    </row>
    <row r="29" spans="1:14" ht="13" customHeight="1" x14ac:dyDescent="0.25">
      <c r="A29" s="26" t="s">
        <v>408</v>
      </c>
      <c r="B29" s="184">
        <v>2</v>
      </c>
      <c r="C29" s="190">
        <v>1.6948022834873799</v>
      </c>
      <c r="D29" s="503">
        <v>0.38644681930647901</v>
      </c>
      <c r="E29" s="190">
        <v>1.7044438439156699</v>
      </c>
      <c r="F29" s="503">
        <v>0.33811611198841202</v>
      </c>
      <c r="G29" s="190">
        <v>1.88912871659848</v>
      </c>
      <c r="H29" s="503">
        <v>0.43611459517109702</v>
      </c>
      <c r="I29" s="190">
        <v>1.61505745668919</v>
      </c>
      <c r="J29" s="503">
        <v>0.326432810167332</v>
      </c>
      <c r="K29" s="190">
        <v>1.82516399314176</v>
      </c>
      <c r="L29" s="503">
        <v>0.43060629992495902</v>
      </c>
      <c r="M29" s="190">
        <v>1.5559974521633599</v>
      </c>
      <c r="N29" s="511">
        <v>0.31577789965055703</v>
      </c>
    </row>
    <row r="30" spans="1:14" ht="13" customHeight="1" x14ac:dyDescent="0.25">
      <c r="A30" s="26" t="s">
        <v>409</v>
      </c>
      <c r="B30" s="184">
        <v>2</v>
      </c>
      <c r="C30" s="190">
        <v>1.3639347853042501</v>
      </c>
      <c r="D30" s="503">
        <v>0.226776308426718</v>
      </c>
      <c r="E30" s="190">
        <v>2.2696755610922299</v>
      </c>
      <c r="F30" s="503">
        <v>0.35217426974720201</v>
      </c>
      <c r="G30" s="190">
        <v>1.4695377454998799</v>
      </c>
      <c r="H30" s="503">
        <v>0.23839164852669301</v>
      </c>
      <c r="I30" s="190">
        <v>2.22510202456998</v>
      </c>
      <c r="J30" s="503">
        <v>0.35369734517750101</v>
      </c>
      <c r="K30" s="190">
        <v>1.4000824268877301</v>
      </c>
      <c r="L30" s="503">
        <v>0.23751067466952799</v>
      </c>
      <c r="M30" s="190">
        <v>2.2727816836032999</v>
      </c>
      <c r="N30" s="511">
        <v>0.38790166591672098</v>
      </c>
    </row>
    <row r="31" spans="1:14" ht="13" customHeight="1" x14ac:dyDescent="0.25">
      <c r="A31" s="26" t="s">
        <v>410</v>
      </c>
      <c r="B31" s="184">
        <v>2</v>
      </c>
      <c r="C31" s="190">
        <v>1.9413426546314001</v>
      </c>
      <c r="D31" s="503">
        <v>0.41072957245361902</v>
      </c>
      <c r="E31" s="190">
        <v>1.5449244807168001</v>
      </c>
      <c r="F31" s="503">
        <v>0.30705937831179198</v>
      </c>
      <c r="G31" s="190">
        <v>2.02254791372938</v>
      </c>
      <c r="H31" s="503">
        <v>0.43554508490500699</v>
      </c>
      <c r="I31" s="190">
        <v>1.52160954821615</v>
      </c>
      <c r="J31" s="503">
        <v>0.293875198682159</v>
      </c>
      <c r="K31" s="190">
        <v>2.0065128593718198</v>
      </c>
      <c r="L31" s="503">
        <v>0.435500215141022</v>
      </c>
      <c r="M31" s="190">
        <v>1.62435947125969</v>
      </c>
      <c r="N31" s="511">
        <v>0.31860204196842801</v>
      </c>
    </row>
    <row r="32" spans="1:14" ht="13" customHeight="1" x14ac:dyDescent="0.25">
      <c r="A32" s="26" t="s">
        <v>411</v>
      </c>
      <c r="B32" s="184">
        <v>2</v>
      </c>
      <c r="C32" s="190">
        <v>1.59268278264455</v>
      </c>
      <c r="D32" s="503">
        <v>0.30916700825677601</v>
      </c>
      <c r="E32" s="190">
        <v>1.8920241461702401</v>
      </c>
      <c r="F32" s="503">
        <v>0.29990544337470298</v>
      </c>
      <c r="G32" s="190">
        <v>1.6660993824030199</v>
      </c>
      <c r="H32" s="503">
        <v>0.32372906750181801</v>
      </c>
      <c r="I32" s="190">
        <v>1.9486193404080101</v>
      </c>
      <c r="J32" s="503">
        <v>0.31582981040542701</v>
      </c>
      <c r="K32" s="190">
        <v>1.6734047010325199</v>
      </c>
      <c r="L32" s="503">
        <v>0.31946441249683499</v>
      </c>
      <c r="M32" s="190">
        <v>1.9523198064687399</v>
      </c>
      <c r="N32" s="511">
        <v>0.31511370437782599</v>
      </c>
    </row>
    <row r="33" spans="1:14" ht="13" customHeight="1" x14ac:dyDescent="0.25">
      <c r="A33" s="26" t="s">
        <v>412</v>
      </c>
      <c r="B33" s="184">
        <v>2</v>
      </c>
      <c r="C33" s="190">
        <v>1.08737229654963</v>
      </c>
      <c r="D33" s="503">
        <v>0.37055509229988298</v>
      </c>
      <c r="E33" s="190">
        <v>2.1341063836928602</v>
      </c>
      <c r="F33" s="503">
        <v>0.70402963895878601</v>
      </c>
      <c r="G33" s="190">
        <v>1.0381357709728101</v>
      </c>
      <c r="H33" s="503">
        <v>0.37111780965018198</v>
      </c>
      <c r="I33" s="190">
        <v>2.0449347813859702</v>
      </c>
      <c r="J33" s="503">
        <v>0.67540357621621905</v>
      </c>
      <c r="K33" s="190">
        <v>1.0110754922315399</v>
      </c>
      <c r="L33" s="503">
        <v>0.36305523644075799</v>
      </c>
      <c r="M33" s="190">
        <v>2.08499991969226</v>
      </c>
      <c r="N33" s="511">
        <v>0.69351312227769002</v>
      </c>
    </row>
    <row r="34" spans="1:14" ht="13" customHeight="1" x14ac:dyDescent="0.25">
      <c r="A34" s="26" t="s">
        <v>413</v>
      </c>
      <c r="B34" s="184">
        <v>2</v>
      </c>
      <c r="C34" s="190">
        <v>1.8359682422499199</v>
      </c>
      <c r="D34" s="503">
        <v>0.519233769033833</v>
      </c>
      <c r="E34" s="190">
        <v>1.06565436338546</v>
      </c>
      <c r="F34" s="503">
        <v>0.24025394510977</v>
      </c>
      <c r="G34" s="190">
        <v>1.8687415023777101</v>
      </c>
      <c r="H34" s="503">
        <v>0.52879568355988404</v>
      </c>
      <c r="I34" s="190">
        <v>1.1256543190778101</v>
      </c>
      <c r="J34" s="503">
        <v>0.25239769482118302</v>
      </c>
      <c r="K34" s="190">
        <v>2.0151695537207601</v>
      </c>
      <c r="L34" s="503">
        <v>0.56385361570111703</v>
      </c>
      <c r="M34" s="190">
        <v>1.2158712531959599</v>
      </c>
      <c r="N34" s="511">
        <v>0.29402302861548102</v>
      </c>
    </row>
    <row r="35" spans="1:14" ht="13" customHeight="1" x14ac:dyDescent="0.25">
      <c r="A35" s="26" t="s">
        <v>414</v>
      </c>
      <c r="B35" s="184">
        <v>2</v>
      </c>
      <c r="C35" s="190">
        <v>1.9588654076854599</v>
      </c>
      <c r="D35" s="503">
        <v>0.39812879347831398</v>
      </c>
      <c r="E35" s="190">
        <v>1.7100793831477501</v>
      </c>
      <c r="F35" s="503">
        <v>0.27311335831963701</v>
      </c>
      <c r="G35" s="190">
        <v>2.07651712951637</v>
      </c>
      <c r="H35" s="503">
        <v>0.42794427703869298</v>
      </c>
      <c r="I35" s="190">
        <v>1.7270460405300201</v>
      </c>
      <c r="J35" s="503">
        <v>0.27499321145710598</v>
      </c>
      <c r="K35" s="190">
        <v>2.05249850093284</v>
      </c>
      <c r="L35" s="503">
        <v>0.417984929515408</v>
      </c>
      <c r="M35" s="190">
        <v>1.76705973122646</v>
      </c>
      <c r="N35" s="511">
        <v>0.27356352352943197</v>
      </c>
    </row>
    <row r="36" spans="1:14" ht="13" customHeight="1" x14ac:dyDescent="0.25">
      <c r="A36" s="26" t="s">
        <v>415</v>
      </c>
      <c r="B36" s="184">
        <v>2</v>
      </c>
      <c r="C36" s="190">
        <v>1.4344039599144001</v>
      </c>
      <c r="D36" s="503">
        <v>0.29212448399900898</v>
      </c>
      <c r="E36" s="190">
        <v>2.0041904029581401</v>
      </c>
      <c r="F36" s="503">
        <v>0.28849232780808498</v>
      </c>
      <c r="G36" s="190">
        <v>1.4213197041475401</v>
      </c>
      <c r="H36" s="503">
        <v>0.29215481645382302</v>
      </c>
      <c r="I36" s="190">
        <v>1.9576258361636101</v>
      </c>
      <c r="J36" s="503">
        <v>0.27915054658650301</v>
      </c>
      <c r="K36" s="190">
        <v>1.5401840788057199</v>
      </c>
      <c r="L36" s="503">
        <v>0.32251196392287901</v>
      </c>
      <c r="M36" s="190">
        <v>1.9776072281794199</v>
      </c>
      <c r="N36" s="511">
        <v>0.292898561600892</v>
      </c>
    </row>
    <row r="37" spans="1:14" ht="13" customHeight="1" x14ac:dyDescent="0.25">
      <c r="A37" s="26" t="s">
        <v>416</v>
      </c>
      <c r="B37" s="184">
        <v>2</v>
      </c>
      <c r="C37" s="190">
        <v>2.8607695808593698</v>
      </c>
      <c r="D37" s="503">
        <v>0.68740193269810101</v>
      </c>
      <c r="E37" s="190">
        <v>2.1368397964499501</v>
      </c>
      <c r="F37" s="503">
        <v>0.40056782028844401</v>
      </c>
      <c r="G37" s="190">
        <v>2.7899668382718601</v>
      </c>
      <c r="H37" s="503">
        <v>0.68342027343282796</v>
      </c>
      <c r="I37" s="190">
        <v>2.2179886749925899</v>
      </c>
      <c r="J37" s="503">
        <v>0.40915644809193802</v>
      </c>
      <c r="K37" s="190">
        <v>2.73273841684057</v>
      </c>
      <c r="L37" s="503">
        <v>0.69075290683169399</v>
      </c>
      <c r="M37" s="190">
        <v>2.3359866196244399</v>
      </c>
      <c r="N37" s="511">
        <v>0.44279007198607001</v>
      </c>
    </row>
    <row r="38" spans="1:14" ht="13" customHeight="1" x14ac:dyDescent="0.25">
      <c r="A38" s="26" t="s">
        <v>417</v>
      </c>
      <c r="B38" s="184">
        <v>2</v>
      </c>
      <c r="C38" s="190">
        <v>2.1666574719126199</v>
      </c>
      <c r="D38" s="503">
        <v>0.46053421765095998</v>
      </c>
      <c r="E38" s="190">
        <v>1.82608890649679</v>
      </c>
      <c r="F38" s="503">
        <v>0.34258005742662301</v>
      </c>
      <c r="G38" s="190">
        <v>2.1736191279079602</v>
      </c>
      <c r="H38" s="503">
        <v>0.47370600847387001</v>
      </c>
      <c r="I38" s="190">
        <v>1.81803138414356</v>
      </c>
      <c r="J38" s="503">
        <v>0.34476838072740501</v>
      </c>
      <c r="K38" s="190">
        <v>2.30265991003286</v>
      </c>
      <c r="L38" s="503">
        <v>0.52783503330797699</v>
      </c>
      <c r="M38" s="190">
        <v>1.7883331060032499</v>
      </c>
      <c r="N38" s="511">
        <v>0.353014359646104</v>
      </c>
    </row>
    <row r="39" spans="1:14" ht="13" customHeight="1" x14ac:dyDescent="0.25">
      <c r="A39" s="26" t="s">
        <v>418</v>
      </c>
      <c r="B39" s="184">
        <v>2</v>
      </c>
      <c r="C39" s="190">
        <v>0.84716183043909699</v>
      </c>
      <c r="D39" s="503">
        <v>0.30201120560499201</v>
      </c>
      <c r="E39" s="190">
        <v>2.0238213953558999</v>
      </c>
      <c r="F39" s="503">
        <v>0.39196821621358002</v>
      </c>
      <c r="G39" s="190">
        <v>0.86744034460875297</v>
      </c>
      <c r="H39" s="503">
        <v>0.31279262669054197</v>
      </c>
      <c r="I39" s="190">
        <v>2.0634871621055502</v>
      </c>
      <c r="J39" s="503">
        <v>0.41257254997707299</v>
      </c>
      <c r="K39" s="190">
        <v>0.83634265312728295</v>
      </c>
      <c r="L39" s="503">
        <v>0.303772699214992</v>
      </c>
      <c r="M39" s="190">
        <v>2.0686392517581602</v>
      </c>
      <c r="N39" s="511">
        <v>0.41748481854373198</v>
      </c>
    </row>
    <row r="40" spans="1:14" ht="13" customHeight="1" x14ac:dyDescent="0.25">
      <c r="A40" s="26" t="s">
        <v>419</v>
      </c>
      <c r="B40" s="184">
        <v>2</v>
      </c>
      <c r="C40" s="190">
        <v>2.1685312679376398</v>
      </c>
      <c r="D40" s="503">
        <v>0.4857109576625</v>
      </c>
      <c r="E40" s="190">
        <v>1.3758951897401299</v>
      </c>
      <c r="F40" s="503">
        <v>0.25278817781405</v>
      </c>
      <c r="G40" s="190">
        <v>2.0815659550074002</v>
      </c>
      <c r="H40" s="503">
        <v>0.46311710504447501</v>
      </c>
      <c r="I40" s="190">
        <v>1.4160929813449401</v>
      </c>
      <c r="J40" s="503">
        <v>0.26373996801349298</v>
      </c>
      <c r="K40" s="190">
        <v>2.05264814228229</v>
      </c>
      <c r="L40" s="503">
        <v>0.45935992768405298</v>
      </c>
      <c r="M40" s="190">
        <v>1.4333048261819601</v>
      </c>
      <c r="N40" s="511">
        <v>0.26998890277050303</v>
      </c>
    </row>
    <row r="41" spans="1:14" ht="13" customHeight="1" x14ac:dyDescent="0.25">
      <c r="A41" s="26" t="s">
        <v>420</v>
      </c>
      <c r="B41" s="184">
        <v>2</v>
      </c>
      <c r="C41" s="190">
        <v>1.34143758797806</v>
      </c>
      <c r="D41" s="503">
        <v>0.25557979176465101</v>
      </c>
      <c r="E41" s="190">
        <v>1.3914751637824001</v>
      </c>
      <c r="F41" s="503">
        <v>0.308837875858188</v>
      </c>
      <c r="G41" s="190">
        <v>1.3385865964705601</v>
      </c>
      <c r="H41" s="503">
        <v>0.267259921160303</v>
      </c>
      <c r="I41" s="190">
        <v>1.4060543667462599</v>
      </c>
      <c r="J41" s="503">
        <v>0.32195649811535698</v>
      </c>
      <c r="K41" s="190">
        <v>1.3238308124314</v>
      </c>
      <c r="L41" s="503">
        <v>0.26438099602571102</v>
      </c>
      <c r="M41" s="190">
        <v>1.4151210941746399</v>
      </c>
      <c r="N41" s="511">
        <v>0.32654186149398601</v>
      </c>
    </row>
    <row r="42" spans="1:14" ht="13" customHeight="1" x14ac:dyDescent="0.25">
      <c r="A42" s="26" t="s">
        <v>421</v>
      </c>
      <c r="B42" s="184">
        <v>2</v>
      </c>
      <c r="C42" s="190">
        <v>1.7214653119779799</v>
      </c>
      <c r="D42" s="503">
        <v>0.43092815297902698</v>
      </c>
      <c r="E42" s="190">
        <v>1.1654350819050101</v>
      </c>
      <c r="F42" s="503">
        <v>0.258303938290466</v>
      </c>
      <c r="G42" s="190">
        <v>1.73985273517796</v>
      </c>
      <c r="H42" s="503">
        <v>0.43948578068688898</v>
      </c>
      <c r="I42" s="190">
        <v>1.1783760718721901</v>
      </c>
      <c r="J42" s="503">
        <v>0.26280614561025001</v>
      </c>
      <c r="K42" s="190">
        <v>1.7294391607674</v>
      </c>
      <c r="L42" s="503">
        <v>0.43988228127482698</v>
      </c>
      <c r="M42" s="190">
        <v>1.16686459873269</v>
      </c>
      <c r="N42" s="511">
        <v>0.260702881485537</v>
      </c>
    </row>
    <row r="43" spans="1:14" ht="13" customHeight="1" x14ac:dyDescent="0.25">
      <c r="A43" s="26" t="s">
        <v>422</v>
      </c>
      <c r="B43" s="184">
        <v>2</v>
      </c>
      <c r="C43" s="190">
        <v>2.3690146944038202</v>
      </c>
      <c r="D43" s="503">
        <v>1.0295485371064199</v>
      </c>
      <c r="E43" s="190">
        <v>3.4473435741518901</v>
      </c>
      <c r="F43" s="503">
        <v>1.07136385683071</v>
      </c>
      <c r="G43" s="190">
        <v>2.5387948698452099</v>
      </c>
      <c r="H43" s="503">
        <v>1.1514820136147901</v>
      </c>
      <c r="I43" s="190">
        <v>3.4219952389060402</v>
      </c>
      <c r="J43" s="503">
        <v>1.07270362099372</v>
      </c>
      <c r="K43" s="190">
        <v>2.5202283371565</v>
      </c>
      <c r="L43" s="503">
        <v>1.1265195666608301</v>
      </c>
      <c r="M43" s="190">
        <v>3.1508182507679798</v>
      </c>
      <c r="N43" s="511">
        <v>1.0860256061224001</v>
      </c>
    </row>
    <row r="44" spans="1:14" ht="13" customHeight="1" x14ac:dyDescent="0.25">
      <c r="A44" s="26" t="s">
        <v>423</v>
      </c>
      <c r="B44" s="184">
        <v>2</v>
      </c>
      <c r="C44" s="190">
        <v>1.9251716339938201</v>
      </c>
      <c r="D44" s="503">
        <v>0.47444454228999</v>
      </c>
      <c r="E44" s="190">
        <v>1.5283419861907099</v>
      </c>
      <c r="F44" s="503">
        <v>0.26887527190704702</v>
      </c>
      <c r="G44" s="190">
        <v>1.94253012644351</v>
      </c>
      <c r="H44" s="503">
        <v>0.48799801537086401</v>
      </c>
      <c r="I44" s="190">
        <v>1.55044481118302</v>
      </c>
      <c r="J44" s="503">
        <v>0.27630064934614301</v>
      </c>
      <c r="K44" s="190">
        <v>1.9610979352931699</v>
      </c>
      <c r="L44" s="503">
        <v>0.49453640926269798</v>
      </c>
      <c r="M44" s="190">
        <v>1.5612401538721701</v>
      </c>
      <c r="N44" s="511">
        <v>0.25713748456622798</v>
      </c>
    </row>
    <row r="45" spans="1:14" ht="13" customHeight="1" x14ac:dyDescent="0.25">
      <c r="A45" s="26" t="s">
        <v>424</v>
      </c>
      <c r="B45" s="184">
        <v>2</v>
      </c>
      <c r="C45" s="190">
        <v>1.7783487569091201</v>
      </c>
      <c r="D45" s="503">
        <v>0.35906092013975299</v>
      </c>
      <c r="E45" s="190">
        <v>2.0187994946926899</v>
      </c>
      <c r="F45" s="503">
        <v>0.37085937981386202</v>
      </c>
      <c r="G45" s="190">
        <v>1.89898898923455</v>
      </c>
      <c r="H45" s="503">
        <v>0.39701693624547002</v>
      </c>
      <c r="I45" s="190">
        <v>1.9800735490460799</v>
      </c>
      <c r="J45" s="503">
        <v>0.36727850741142898</v>
      </c>
      <c r="K45" s="190">
        <v>1.86364938981802</v>
      </c>
      <c r="L45" s="503">
        <v>0.40015511269605197</v>
      </c>
      <c r="M45" s="190">
        <v>1.9951573895158801</v>
      </c>
      <c r="N45" s="511">
        <v>0.37130974919900001</v>
      </c>
    </row>
    <row r="46" spans="1:14" ht="13" customHeight="1" x14ac:dyDescent="0.25">
      <c r="A46" s="26" t="s">
        <v>425</v>
      </c>
      <c r="B46" s="184">
        <v>2</v>
      </c>
      <c r="C46" s="190">
        <v>1.5907680287444399</v>
      </c>
      <c r="D46" s="503">
        <v>0.34080501494278898</v>
      </c>
      <c r="E46" s="190">
        <v>1.7102907504697999</v>
      </c>
      <c r="F46" s="503">
        <v>0.42841677926272298</v>
      </c>
      <c r="G46" s="190">
        <v>1.62431512087879</v>
      </c>
      <c r="H46" s="503">
        <v>0.37039287488218098</v>
      </c>
      <c r="I46" s="190">
        <v>1.8473555550041301</v>
      </c>
      <c r="J46" s="503">
        <v>0.47816211578879803</v>
      </c>
      <c r="K46" s="190">
        <v>1.8376890953134299</v>
      </c>
      <c r="L46" s="503">
        <v>0.41839964728512602</v>
      </c>
      <c r="M46" s="190">
        <v>1.7473258079146301</v>
      </c>
      <c r="N46" s="511">
        <v>0.44991923770522402</v>
      </c>
    </row>
    <row r="47" spans="1:14" ht="13" customHeight="1" x14ac:dyDescent="0.25">
      <c r="A47" s="26" t="s">
        <v>426</v>
      </c>
      <c r="B47" s="184">
        <v>2</v>
      </c>
      <c r="C47" s="190">
        <v>1.08482161032767</v>
      </c>
      <c r="D47" s="503">
        <v>0.20483373527637899</v>
      </c>
      <c r="E47" s="190">
        <v>1.4874906799423799</v>
      </c>
      <c r="F47" s="503">
        <v>0.27551107385397899</v>
      </c>
      <c r="G47" s="190">
        <v>1.10612957082287</v>
      </c>
      <c r="H47" s="503">
        <v>0.215528846453102</v>
      </c>
      <c r="I47" s="190">
        <v>1.49440592629421</v>
      </c>
      <c r="J47" s="503">
        <v>0.278216047610373</v>
      </c>
      <c r="K47" s="190">
        <v>1.09479731859741</v>
      </c>
      <c r="L47" s="503">
        <v>0.214975985107282</v>
      </c>
      <c r="M47" s="190">
        <v>1.5189877422600899</v>
      </c>
      <c r="N47" s="511">
        <v>0.28566343823735002</v>
      </c>
    </row>
    <row r="48" spans="1:14" ht="13" customHeight="1" x14ac:dyDescent="0.25">
      <c r="A48" s="26" t="s">
        <v>427</v>
      </c>
      <c r="B48" s="184">
        <v>2</v>
      </c>
      <c r="C48" s="190">
        <v>2.15972950003705</v>
      </c>
      <c r="D48" s="503">
        <v>1.06800800741724</v>
      </c>
      <c r="E48" s="190">
        <v>2.8181653124274901</v>
      </c>
      <c r="F48" s="503">
        <v>0.754876898396452</v>
      </c>
      <c r="G48" s="190">
        <v>2.5024409763058699</v>
      </c>
      <c r="H48" s="503">
        <v>1.2939699714861601</v>
      </c>
      <c r="I48" s="190">
        <v>2.8024204300772801</v>
      </c>
      <c r="J48" s="503">
        <v>0.75665620022036095</v>
      </c>
      <c r="K48" s="190">
        <v>2.4199083245955699</v>
      </c>
      <c r="L48" s="503">
        <v>1.24442486193619</v>
      </c>
      <c r="M48" s="190">
        <v>2.7992310557210001</v>
      </c>
      <c r="N48" s="511">
        <v>0.762870014609486</v>
      </c>
    </row>
    <row r="49" spans="1:14" ht="13" customHeight="1" x14ac:dyDescent="0.25">
      <c r="A49" s="26" t="s">
        <v>428</v>
      </c>
      <c r="B49" s="184">
        <v>2</v>
      </c>
      <c r="C49" s="190">
        <v>1.3694859071607901</v>
      </c>
      <c r="D49" s="503">
        <v>0.41008520265377901</v>
      </c>
      <c r="E49" s="190">
        <v>1.12850864559408</v>
      </c>
      <c r="F49" s="503">
        <v>0.22476427767726101</v>
      </c>
      <c r="G49" s="190">
        <v>1.32686788215323</v>
      </c>
      <c r="H49" s="503">
        <v>0.41423468976222599</v>
      </c>
      <c r="I49" s="190">
        <v>1.15805085139231</v>
      </c>
      <c r="J49" s="503">
        <v>0.245637490112316</v>
      </c>
      <c r="K49" s="190">
        <v>1.3572405168775701</v>
      </c>
      <c r="L49" s="503">
        <v>0.43161614960198202</v>
      </c>
      <c r="M49" s="190">
        <v>1.1014159223751701</v>
      </c>
      <c r="N49" s="511">
        <v>0.23509860844792899</v>
      </c>
    </row>
    <row r="50" spans="1:14" ht="13" customHeight="1" x14ac:dyDescent="0.25">
      <c r="A50" s="26" t="s">
        <v>429</v>
      </c>
      <c r="B50" s="184">
        <v>2</v>
      </c>
      <c r="C50" s="190">
        <v>1.3934975763088899</v>
      </c>
      <c r="D50" s="503">
        <v>0.25852731943690599</v>
      </c>
      <c r="E50" s="190">
        <v>2.3506968846685599</v>
      </c>
      <c r="F50" s="503">
        <v>0.37217392276365002</v>
      </c>
      <c r="G50" s="190">
        <v>1.3917502502461601</v>
      </c>
      <c r="H50" s="503">
        <v>0.263390092467853</v>
      </c>
      <c r="I50" s="190">
        <v>2.2949856767756698</v>
      </c>
      <c r="J50" s="503">
        <v>0.36912786948416398</v>
      </c>
      <c r="K50" s="190">
        <v>1.4132539501641499</v>
      </c>
      <c r="L50" s="503">
        <v>0.26265610050128202</v>
      </c>
      <c r="M50" s="190">
        <v>2.3756211790721702</v>
      </c>
      <c r="N50" s="511">
        <v>0.38017457431538898</v>
      </c>
    </row>
    <row r="51" spans="1:14" ht="13" customHeight="1" x14ac:dyDescent="0.25">
      <c r="A51" s="26" t="s">
        <v>430</v>
      </c>
      <c r="B51" s="184">
        <v>2</v>
      </c>
      <c r="C51" s="190">
        <v>1.4679006721135299</v>
      </c>
      <c r="D51" s="503">
        <v>0.32878389502717298</v>
      </c>
      <c r="E51" s="190">
        <v>2.1736894972793399</v>
      </c>
      <c r="F51" s="503">
        <v>0.35850128374416801</v>
      </c>
      <c r="G51" s="190">
        <v>1.4844103263001001</v>
      </c>
      <c r="H51" s="503">
        <v>0.32812078841672199</v>
      </c>
      <c r="I51" s="190">
        <v>2.2636228358950201</v>
      </c>
      <c r="J51" s="503">
        <v>0.37527099732819202</v>
      </c>
      <c r="K51" s="190">
        <v>1.5034804662385</v>
      </c>
      <c r="L51" s="503">
        <v>0.33555212630983999</v>
      </c>
      <c r="M51" s="190">
        <v>2.2446210396733099</v>
      </c>
      <c r="N51" s="511">
        <v>0.37454157068392602</v>
      </c>
    </row>
    <row r="52" spans="1:14" ht="13" customHeight="1" x14ac:dyDescent="0.25">
      <c r="A52" s="26" t="s">
        <v>431</v>
      </c>
      <c r="B52" s="184">
        <v>2</v>
      </c>
      <c r="C52" s="190">
        <v>1.5899236520531099</v>
      </c>
      <c r="D52" s="503">
        <v>0.41260928559026</v>
      </c>
      <c r="E52" s="190">
        <v>1.3229087905063901</v>
      </c>
      <c r="F52" s="503">
        <v>0.33374441752520301</v>
      </c>
      <c r="G52" s="190">
        <v>1.63695349601902</v>
      </c>
      <c r="H52" s="503">
        <v>0.40740163429659498</v>
      </c>
      <c r="I52" s="190">
        <v>1.25485395837778</v>
      </c>
      <c r="J52" s="503">
        <v>0.33285335588651299</v>
      </c>
      <c r="K52" s="190">
        <v>1.66963199913106</v>
      </c>
      <c r="L52" s="503">
        <v>0.41883690153580799</v>
      </c>
      <c r="M52" s="190">
        <v>1.2824622696027601</v>
      </c>
      <c r="N52" s="511">
        <v>0.35394629734720601</v>
      </c>
    </row>
    <row r="53" spans="1:14" ht="13" customHeight="1" x14ac:dyDescent="0.25">
      <c r="A53" s="26" t="s">
        <v>432</v>
      </c>
      <c r="B53" s="184">
        <v>2</v>
      </c>
      <c r="C53" s="190">
        <v>1.33330628893975</v>
      </c>
      <c r="D53" s="503">
        <v>0.23825987234922499</v>
      </c>
      <c r="E53" s="190">
        <v>2.1142248054086501</v>
      </c>
      <c r="F53" s="503">
        <v>0.43458693714775698</v>
      </c>
      <c r="G53" s="190">
        <v>1.3294393773072799</v>
      </c>
      <c r="H53" s="503">
        <v>0.24182384137357299</v>
      </c>
      <c r="I53" s="190">
        <v>2.1870783018988398</v>
      </c>
      <c r="J53" s="503">
        <v>0.46010420534234098</v>
      </c>
      <c r="K53" s="190">
        <v>1.31640196455422</v>
      </c>
      <c r="L53" s="503">
        <v>0.24050575943913899</v>
      </c>
      <c r="M53" s="190">
        <v>2.1993728165126898</v>
      </c>
      <c r="N53" s="511">
        <v>0.45847942779842199</v>
      </c>
    </row>
    <row r="54" spans="1:14" ht="13" customHeight="1" x14ac:dyDescent="0.25">
      <c r="A54" s="26" t="s">
        <v>433</v>
      </c>
      <c r="B54" s="184">
        <v>2</v>
      </c>
      <c r="C54" s="190">
        <v>2.12784120197496</v>
      </c>
      <c r="D54" s="503">
        <v>0.44431455565983302</v>
      </c>
      <c r="E54" s="190">
        <v>1.29050666960645</v>
      </c>
      <c r="F54" s="503">
        <v>0.33789498720752298</v>
      </c>
      <c r="G54" s="190">
        <v>2.0993793931220099</v>
      </c>
      <c r="H54" s="503">
        <v>0.44628597739018899</v>
      </c>
      <c r="I54" s="190">
        <v>1.3143324455515499</v>
      </c>
      <c r="J54" s="503">
        <v>0.34668863630516</v>
      </c>
      <c r="K54" s="190">
        <v>2.08759047190062</v>
      </c>
      <c r="L54" s="503">
        <v>0.449711770089114</v>
      </c>
      <c r="M54" s="190">
        <v>1.32322678915028</v>
      </c>
      <c r="N54" s="511">
        <v>0.34863598180559402</v>
      </c>
    </row>
    <row r="55" spans="1:14" ht="13" customHeight="1" x14ac:dyDescent="0.25">
      <c r="A55" s="26" t="s">
        <v>434</v>
      </c>
      <c r="B55" s="184">
        <v>2</v>
      </c>
      <c r="C55" s="190">
        <v>1.56322126898026</v>
      </c>
      <c r="D55" s="503">
        <v>0.40833366866746101</v>
      </c>
      <c r="E55" s="190">
        <v>1.7090833469508</v>
      </c>
      <c r="F55" s="503">
        <v>0.36160212491647098</v>
      </c>
      <c r="G55" s="190">
        <v>1.57790199694655</v>
      </c>
      <c r="H55" s="503">
        <v>0.40376362056808601</v>
      </c>
      <c r="I55" s="190">
        <v>1.72848492041188</v>
      </c>
      <c r="J55" s="503">
        <v>0.386836870396017</v>
      </c>
      <c r="K55" s="190">
        <v>1.7232592582120401</v>
      </c>
      <c r="L55" s="503">
        <v>0.460582490552854</v>
      </c>
      <c r="M55" s="190">
        <v>1.62141174649745</v>
      </c>
      <c r="N55" s="511">
        <v>0.38137652563992502</v>
      </c>
    </row>
    <row r="56" spans="1:14" ht="13" customHeight="1" x14ac:dyDescent="0.25">
      <c r="A56" s="26" t="s">
        <v>435</v>
      </c>
      <c r="B56" s="184">
        <v>2</v>
      </c>
      <c r="C56" s="190">
        <v>1.45529574953921</v>
      </c>
      <c r="D56" s="503">
        <v>0.233220963728546</v>
      </c>
      <c r="E56" s="190">
        <v>1.6333801883947501</v>
      </c>
      <c r="F56" s="503">
        <v>0.23029466599255799</v>
      </c>
      <c r="G56" s="190">
        <v>1.5070264324512701</v>
      </c>
      <c r="H56" s="503">
        <v>0.23939075203270499</v>
      </c>
      <c r="I56" s="190">
        <v>1.65425105446356</v>
      </c>
      <c r="J56" s="503">
        <v>0.23635130602406401</v>
      </c>
      <c r="K56" s="190">
        <v>1.5062531493759399</v>
      </c>
      <c r="L56" s="503">
        <v>0.244227281638698</v>
      </c>
      <c r="M56" s="190">
        <v>1.61626611112929</v>
      </c>
      <c r="N56" s="511">
        <v>0.23096748799649799</v>
      </c>
    </row>
    <row r="57" spans="1:14" ht="13" customHeight="1" x14ac:dyDescent="0.25">
      <c r="A57" s="26" t="s">
        <v>436</v>
      </c>
      <c r="B57" s="184">
        <v>2</v>
      </c>
      <c r="C57" s="190">
        <v>1.06971488087259</v>
      </c>
      <c r="D57" s="503">
        <v>0.243169430032318</v>
      </c>
      <c r="E57" s="190">
        <v>1.8769641685373899</v>
      </c>
      <c r="F57" s="503">
        <v>0.37098251296812101</v>
      </c>
      <c r="G57" s="190">
        <v>1.11046789527505</v>
      </c>
      <c r="H57" s="503">
        <v>0.25420500199234902</v>
      </c>
      <c r="I57" s="190">
        <v>1.84447914147905</v>
      </c>
      <c r="J57" s="503">
        <v>0.37167278542717702</v>
      </c>
      <c r="K57" s="190">
        <v>1.16793748731347</v>
      </c>
      <c r="L57" s="503">
        <v>0.27307217311152798</v>
      </c>
      <c r="M57" s="190">
        <v>1.9638099009794601</v>
      </c>
      <c r="N57" s="511">
        <v>0.39455932362103302</v>
      </c>
    </row>
    <row r="58" spans="1:14" ht="13" customHeight="1" x14ac:dyDescent="0.25">
      <c r="A58" s="26" t="s">
        <v>437</v>
      </c>
      <c r="B58" s="184">
        <v>2</v>
      </c>
      <c r="C58" s="190">
        <v>1.26701295760051</v>
      </c>
      <c r="D58" s="503">
        <v>0.26903870018551701</v>
      </c>
      <c r="E58" s="190">
        <v>1.8063522576973201</v>
      </c>
      <c r="F58" s="503">
        <v>0.29989164731214402</v>
      </c>
      <c r="G58" s="190">
        <v>1.3096301266564501</v>
      </c>
      <c r="H58" s="503">
        <v>0.28130978084928998</v>
      </c>
      <c r="I58" s="190">
        <v>1.78684400423728</v>
      </c>
      <c r="J58" s="503">
        <v>0.29493532351117102</v>
      </c>
      <c r="K58" s="190">
        <v>1.2929810212292301</v>
      </c>
      <c r="L58" s="503">
        <v>0.275571999244553</v>
      </c>
      <c r="M58" s="190">
        <v>1.8343028738659199</v>
      </c>
      <c r="N58" s="511">
        <v>0.30172726355159801</v>
      </c>
    </row>
    <row r="59" spans="1:14" ht="13" customHeight="1" x14ac:dyDescent="0.25">
      <c r="A59" s="26" t="s">
        <v>438</v>
      </c>
      <c r="B59" s="184">
        <v>2</v>
      </c>
      <c r="C59" s="190">
        <v>1.8643723041857501</v>
      </c>
      <c r="D59" s="503">
        <v>0.53911273749912603</v>
      </c>
      <c r="E59" s="190">
        <v>1.8618440934474501</v>
      </c>
      <c r="F59" s="503">
        <v>0.30996034454071397</v>
      </c>
      <c r="G59" s="190">
        <v>1.8309519995463801</v>
      </c>
      <c r="H59" s="503">
        <v>0.53931372896223195</v>
      </c>
      <c r="I59" s="190">
        <v>1.9042220161080501</v>
      </c>
      <c r="J59" s="503">
        <v>0.31665788923827798</v>
      </c>
      <c r="K59" s="190">
        <v>1.8836476889156499</v>
      </c>
      <c r="L59" s="503">
        <v>0.55503872873034199</v>
      </c>
      <c r="M59" s="190">
        <v>1.8534731816071099</v>
      </c>
      <c r="N59" s="511">
        <v>0.31299588807939499</v>
      </c>
    </row>
    <row r="60" spans="1:14" ht="13" customHeight="1" x14ac:dyDescent="0.25">
      <c r="A60" s="26" t="s">
        <v>439</v>
      </c>
      <c r="B60" s="184">
        <v>2</v>
      </c>
      <c r="C60" s="190">
        <v>1.58557626843597</v>
      </c>
      <c r="D60" s="503">
        <v>0.47923455595335801</v>
      </c>
      <c r="E60" s="190">
        <v>2.7745983893763402</v>
      </c>
      <c r="F60" s="503">
        <v>0.769737928575703</v>
      </c>
      <c r="G60" s="190">
        <v>1.53081862491329</v>
      </c>
      <c r="H60" s="503">
        <v>0.47047047178708701</v>
      </c>
      <c r="I60" s="190">
        <v>2.4690088029439798</v>
      </c>
      <c r="J60" s="503">
        <v>0.71910440922785901</v>
      </c>
      <c r="K60" s="190">
        <v>1.4882998925090201</v>
      </c>
      <c r="L60" s="503">
        <v>0.42046937635264198</v>
      </c>
      <c r="M60" s="190">
        <v>2.2992846418640198</v>
      </c>
      <c r="N60" s="511">
        <v>0.63310013048880998</v>
      </c>
    </row>
    <row r="61" spans="1:14" ht="13" customHeight="1" x14ac:dyDescent="0.25">
      <c r="A61" s="26" t="s">
        <v>440</v>
      </c>
      <c r="B61" s="184">
        <v>2</v>
      </c>
      <c r="C61" s="190">
        <v>2.4815500244550099</v>
      </c>
      <c r="D61" s="503">
        <v>0.48757670629368499</v>
      </c>
      <c r="E61" s="190">
        <v>1.5839568220776701</v>
      </c>
      <c r="F61" s="503">
        <v>0.22715192834832101</v>
      </c>
      <c r="G61" s="190">
        <v>2.39575874085565</v>
      </c>
      <c r="H61" s="503">
        <v>0.47257260988979599</v>
      </c>
      <c r="I61" s="190">
        <v>1.47704993884087</v>
      </c>
      <c r="J61" s="503">
        <v>0.22287863270059899</v>
      </c>
      <c r="K61" s="190">
        <v>2.3886896078789701</v>
      </c>
      <c r="L61" s="503">
        <v>0.47810034806769403</v>
      </c>
      <c r="M61" s="190">
        <v>1.4662593839243501</v>
      </c>
      <c r="N61" s="511">
        <v>0.22162997448621399</v>
      </c>
    </row>
    <row r="62" spans="1:14" ht="13" customHeight="1" x14ac:dyDescent="0.25">
      <c r="A62" s="26" t="s">
        <v>441</v>
      </c>
      <c r="B62" s="184">
        <v>2</v>
      </c>
      <c r="C62" s="190">
        <v>1.40975411888779</v>
      </c>
      <c r="D62" s="503">
        <v>0.27190015967459302</v>
      </c>
      <c r="E62" s="190">
        <v>1.6206366630927</v>
      </c>
      <c r="F62" s="503">
        <v>0.21253730402027199</v>
      </c>
      <c r="G62" s="190">
        <v>1.4328395711642501</v>
      </c>
      <c r="H62" s="503">
        <v>0.28148589926067002</v>
      </c>
      <c r="I62" s="190">
        <v>1.6034773975613299</v>
      </c>
      <c r="J62" s="503">
        <v>0.206676746523899</v>
      </c>
      <c r="K62" s="190">
        <v>1.4153364964700199</v>
      </c>
      <c r="L62" s="503">
        <v>0.27513613270179499</v>
      </c>
      <c r="M62" s="190">
        <v>1.6002919953469299</v>
      </c>
      <c r="N62" s="511">
        <v>0.20824401198280401</v>
      </c>
    </row>
    <row r="63" spans="1:14" ht="13" customHeight="1" x14ac:dyDescent="0.25">
      <c r="A63" s="211" t="s">
        <v>442</v>
      </c>
      <c r="B63" s="185">
        <v>2</v>
      </c>
      <c r="C63" s="191">
        <v>1.58009994461401</v>
      </c>
      <c r="D63" s="504">
        <v>6.8241012587619707E-2</v>
      </c>
      <c r="E63" s="191">
        <v>1.8157282339416101</v>
      </c>
      <c r="F63" s="504">
        <v>7.5458107265262905E-2</v>
      </c>
      <c r="G63" s="191">
        <v>1.6129887326152099</v>
      </c>
      <c r="H63" s="504">
        <v>7.0010606888919899E-2</v>
      </c>
      <c r="I63" s="191">
        <v>1.81209000240879</v>
      </c>
      <c r="J63" s="504">
        <v>7.5455155995892698E-2</v>
      </c>
      <c r="K63" s="191">
        <v>1.6136708377993401</v>
      </c>
      <c r="L63" s="504">
        <v>7.0735229489237703E-2</v>
      </c>
      <c r="M63" s="191">
        <v>1.81738469324362</v>
      </c>
      <c r="N63" s="513">
        <v>7.5456001834946398E-2</v>
      </c>
    </row>
    <row r="64" spans="1:14" ht="13" customHeight="1" x14ac:dyDescent="0.25">
      <c r="A64" s="212" t="s">
        <v>443</v>
      </c>
      <c r="B64" s="186">
        <v>2</v>
      </c>
      <c r="C64" s="192">
        <v>1.73174153315292</v>
      </c>
      <c r="D64" s="505">
        <v>0.12684108413011999</v>
      </c>
      <c r="E64" s="192">
        <v>1.7639938209069901</v>
      </c>
      <c r="F64" s="505">
        <v>0.110453391824193</v>
      </c>
      <c r="G64" s="192">
        <v>1.81564166570482</v>
      </c>
      <c r="H64" s="505">
        <v>0.13993649737622499</v>
      </c>
      <c r="I64" s="192">
        <v>1.79336924650412</v>
      </c>
      <c r="J64" s="505">
        <v>0.11501269228467501</v>
      </c>
      <c r="K64" s="192">
        <v>1.8322289167230701</v>
      </c>
      <c r="L64" s="505">
        <v>0.14112067826924601</v>
      </c>
      <c r="M64" s="192">
        <v>1.8077670128671901</v>
      </c>
      <c r="N64" s="514">
        <v>0.11390149289283701</v>
      </c>
    </row>
    <row r="65" spans="1:14" ht="13" customHeight="1" x14ac:dyDescent="0.25">
      <c r="A65" s="213" t="s">
        <v>444</v>
      </c>
      <c r="B65" s="187">
        <v>2</v>
      </c>
      <c r="C65" s="193">
        <v>1.7329805333138799</v>
      </c>
      <c r="D65" s="506">
        <v>7.0642264356660295E-2</v>
      </c>
      <c r="E65" s="193">
        <v>1.8731006097655101</v>
      </c>
      <c r="F65" s="506">
        <v>6.0949470448719498E-2</v>
      </c>
      <c r="G65" s="193">
        <v>1.7632926960059501</v>
      </c>
      <c r="H65" s="506">
        <v>7.4199871782728896E-2</v>
      </c>
      <c r="I65" s="193">
        <v>1.87590373747251</v>
      </c>
      <c r="J65" s="506">
        <v>6.18387349629997E-2</v>
      </c>
      <c r="K65" s="193">
        <v>1.7613226815618199</v>
      </c>
      <c r="L65" s="506">
        <v>7.4748354340660003E-2</v>
      </c>
      <c r="M65" s="193">
        <v>1.88179617576877</v>
      </c>
      <c r="N65" s="515">
        <v>6.2378512399372102E-2</v>
      </c>
    </row>
    <row r="66" spans="1:14" ht="13" customHeight="1" x14ac:dyDescent="0.25">
      <c r="A66" s="26" t="s">
        <v>445</v>
      </c>
      <c r="B66" s="184">
        <v>2</v>
      </c>
      <c r="C66" s="190">
        <v>0.71172161170401504</v>
      </c>
      <c r="D66" s="503">
        <v>0.25982414361786099</v>
      </c>
      <c r="E66" s="190">
        <v>2.3381916228497301</v>
      </c>
      <c r="F66" s="503">
        <v>0.56988573516184304</v>
      </c>
      <c r="G66" s="190">
        <v>0.76095615935620597</v>
      </c>
      <c r="H66" s="503">
        <v>0.30632204532674601</v>
      </c>
      <c r="I66" s="190">
        <v>2.3929448729163898</v>
      </c>
      <c r="J66" s="503">
        <v>0.61269286091197195</v>
      </c>
      <c r="K66" s="190">
        <v>0.71780850132010499</v>
      </c>
      <c r="L66" s="503">
        <v>0.311698891022265</v>
      </c>
      <c r="M66" s="190">
        <v>2.3096582849177598</v>
      </c>
      <c r="N66" s="511">
        <v>0.61284466306832097</v>
      </c>
    </row>
    <row r="67" spans="1:14" ht="13" customHeight="1" x14ac:dyDescent="0.25">
      <c r="A67" s="26" t="s">
        <v>446</v>
      </c>
      <c r="B67" s="184">
        <v>2</v>
      </c>
      <c r="C67" s="190">
        <v>2.05104789319781</v>
      </c>
      <c r="D67" s="503">
        <v>0.583666668785916</v>
      </c>
      <c r="E67" s="190">
        <v>0.95588216560350603</v>
      </c>
      <c r="F67" s="503">
        <v>0.34032598760458799</v>
      </c>
      <c r="G67" s="190">
        <v>2.3556729902649698</v>
      </c>
      <c r="H67" s="503">
        <v>0.69665350344186705</v>
      </c>
      <c r="I67" s="190">
        <v>0.93853652664138798</v>
      </c>
      <c r="J67" s="503">
        <v>0.357273734411785</v>
      </c>
      <c r="K67" s="190">
        <v>2.2618971849031801</v>
      </c>
      <c r="L67" s="503">
        <v>0.70091849368283698</v>
      </c>
      <c r="M67" s="190">
        <v>0.89388926212512698</v>
      </c>
      <c r="N67" s="511">
        <v>0.358417116741646</v>
      </c>
    </row>
    <row r="68" spans="1:14" ht="13" customHeight="1" x14ac:dyDescent="0.25">
      <c r="A68" s="26" t="s">
        <v>447</v>
      </c>
      <c r="B68" s="184">
        <v>2</v>
      </c>
      <c r="C68" s="190">
        <v>0.85001294340285505</v>
      </c>
      <c r="D68" s="503">
        <v>0.29665080815456402</v>
      </c>
      <c r="E68" s="190">
        <v>1.9649359107941</v>
      </c>
      <c r="F68" s="503">
        <v>0.66926231509523204</v>
      </c>
      <c r="G68" s="190">
        <v>0.958437185704898</v>
      </c>
      <c r="H68" s="503">
        <v>0.350677252579145</v>
      </c>
      <c r="I68" s="190">
        <v>1.67271720912139</v>
      </c>
      <c r="J68" s="503">
        <v>0.567081861252687</v>
      </c>
      <c r="K68" s="190">
        <v>1.1732547540721101</v>
      </c>
      <c r="L68" s="503">
        <v>0.43643419595696498</v>
      </c>
      <c r="M68" s="190">
        <v>1.5411068027356201</v>
      </c>
      <c r="N68" s="511">
        <v>0.54592513317850799</v>
      </c>
    </row>
    <row r="69" spans="1:14" ht="13" customHeight="1" x14ac:dyDescent="0.25">
      <c r="A69" s="27" t="s">
        <v>448</v>
      </c>
      <c r="B69" s="200">
        <v>2</v>
      </c>
      <c r="C69" s="201">
        <v>1.3091961062876001</v>
      </c>
      <c r="D69" s="508">
        <v>0.43672439533361501</v>
      </c>
      <c r="E69" s="201">
        <v>2.0423081172089401</v>
      </c>
      <c r="F69" s="508">
        <v>0.52422425642452397</v>
      </c>
      <c r="G69" s="201">
        <v>1.2365759527829601</v>
      </c>
      <c r="H69" s="508">
        <v>0.39210781683189</v>
      </c>
      <c r="I69" s="201">
        <v>2.2426673038847098</v>
      </c>
      <c r="J69" s="508">
        <v>0.558455114393685</v>
      </c>
      <c r="K69" s="201">
        <v>1.2234012004855801</v>
      </c>
      <c r="L69" s="508">
        <v>0.41023986303563897</v>
      </c>
      <c r="M69" s="201">
        <v>2.2759672861310198</v>
      </c>
      <c r="N69" s="516">
        <v>0.59176443680621804</v>
      </c>
    </row>
    <row r="70" spans="1:14" ht="13" customHeight="1" x14ac:dyDescent="0.25">
      <c r="A70" s="26"/>
      <c r="B70" s="188"/>
      <c r="C70" s="190" t="s">
        <v>2586</v>
      </c>
      <c r="D70" s="503" t="s">
        <v>2587</v>
      </c>
      <c r="E70" s="190" t="s">
        <v>2588</v>
      </c>
      <c r="F70" s="503" t="s">
        <v>2589</v>
      </c>
      <c r="G70" s="190" t="s">
        <v>2590</v>
      </c>
      <c r="H70" s="503" t="s">
        <v>2591</v>
      </c>
      <c r="I70" s="190" t="s">
        <v>2592</v>
      </c>
      <c r="J70" s="503" t="s">
        <v>2593</v>
      </c>
      <c r="K70" s="190" t="s">
        <v>2594</v>
      </c>
      <c r="L70" s="503" t="s">
        <v>2595</v>
      </c>
      <c r="M70" s="190" t="s">
        <v>2596</v>
      </c>
      <c r="N70" s="511" t="s">
        <v>2597</v>
      </c>
    </row>
    <row r="71" spans="1:14" ht="13" customHeight="1" x14ac:dyDescent="0.25">
      <c r="A71" s="26" t="s">
        <v>392</v>
      </c>
      <c r="B71" s="188">
        <v>1</v>
      </c>
      <c r="C71" s="190">
        <v>1.41444237316586</v>
      </c>
      <c r="D71" s="503">
        <v>0.32389769079909198</v>
      </c>
      <c r="E71" s="190">
        <v>1.84125573722804</v>
      </c>
      <c r="F71" s="503">
        <v>0.44109956938704098</v>
      </c>
      <c r="G71" s="190">
        <v>1.5005313277325301</v>
      </c>
      <c r="H71" s="503">
        <v>0.34353558095424802</v>
      </c>
      <c r="I71" s="190">
        <v>2.00536880867076</v>
      </c>
      <c r="J71" s="503">
        <v>0.48389779661571802</v>
      </c>
      <c r="K71" s="190">
        <v>1.56418075127929</v>
      </c>
      <c r="L71" s="503">
        <v>0.36662709487110001</v>
      </c>
      <c r="M71" s="190">
        <v>1.9566265656172099</v>
      </c>
      <c r="N71" s="511">
        <v>0.47551781420469502</v>
      </c>
    </row>
    <row r="72" spans="1:14" ht="13" customHeight="1" x14ac:dyDescent="0.25">
      <c r="A72" s="26" t="s">
        <v>396</v>
      </c>
      <c r="B72" s="188">
        <v>1</v>
      </c>
      <c r="C72" s="190">
        <v>1.64917847201311</v>
      </c>
      <c r="D72" s="503">
        <v>0.22816001639642</v>
      </c>
      <c r="E72" s="190">
        <v>1.27181926442077</v>
      </c>
      <c r="F72" s="503">
        <v>0.206694231794462</v>
      </c>
      <c r="G72" s="190">
        <v>1.85008712285</v>
      </c>
      <c r="H72" s="503">
        <v>0.25222037797833502</v>
      </c>
      <c r="I72" s="190">
        <v>1.2083585243423201</v>
      </c>
      <c r="J72" s="503">
        <v>0.20272403242123799</v>
      </c>
      <c r="K72" s="190">
        <v>1.89893415696499</v>
      </c>
      <c r="L72" s="503">
        <v>0.26456735442703599</v>
      </c>
      <c r="M72" s="190">
        <v>1.2984153471193101</v>
      </c>
      <c r="N72" s="511">
        <v>0.21678017642806599</v>
      </c>
    </row>
    <row r="73" spans="1:14" ht="13" customHeight="1" x14ac:dyDescent="0.25">
      <c r="A73" s="210" t="s">
        <v>398</v>
      </c>
      <c r="B73" s="188">
        <v>1</v>
      </c>
      <c r="C73" s="190">
        <v>1.90235042460251</v>
      </c>
      <c r="D73" s="503">
        <v>0.33624364686922398</v>
      </c>
      <c r="E73" s="190">
        <v>1.29070536200824</v>
      </c>
      <c r="F73" s="503">
        <v>0.24514921265084699</v>
      </c>
      <c r="G73" s="190">
        <v>2.0038678980518898</v>
      </c>
      <c r="H73" s="503">
        <v>0.35680129117716503</v>
      </c>
      <c r="I73" s="190">
        <v>1.3082764724801601</v>
      </c>
      <c r="J73" s="503">
        <v>0.26089693954390197</v>
      </c>
      <c r="K73" s="190">
        <v>1.95423819425524</v>
      </c>
      <c r="L73" s="503">
        <v>0.34634244554312399</v>
      </c>
      <c r="M73" s="190">
        <v>1.4664076621251501</v>
      </c>
      <c r="N73" s="511">
        <v>0.30429107088125601</v>
      </c>
    </row>
    <row r="74" spans="1:14" ht="13" customHeight="1" x14ac:dyDescent="0.25">
      <c r="A74" s="26" t="s">
        <v>399</v>
      </c>
      <c r="B74" s="188">
        <v>1</v>
      </c>
      <c r="C74" s="190">
        <v>1.8758245683099899</v>
      </c>
      <c r="D74" s="503">
        <v>0.61968107655500704</v>
      </c>
      <c r="E74" s="190">
        <v>1.92988985231092</v>
      </c>
      <c r="F74" s="503">
        <v>0.37899529872961002</v>
      </c>
      <c r="G74" s="190">
        <v>1.8793547887969999</v>
      </c>
      <c r="H74" s="503">
        <v>0.62517067994488396</v>
      </c>
      <c r="I74" s="190">
        <v>1.9517671754863299</v>
      </c>
      <c r="J74" s="503">
        <v>0.38558641099753099</v>
      </c>
      <c r="K74" s="190">
        <v>1.7663185832106401</v>
      </c>
      <c r="L74" s="503">
        <v>0.58398372108268803</v>
      </c>
      <c r="M74" s="190">
        <v>2.0110288425112302</v>
      </c>
      <c r="N74" s="511">
        <v>0.38792396059295198</v>
      </c>
    </row>
    <row r="75" spans="1:14" ht="13" customHeight="1" x14ac:dyDescent="0.25">
      <c r="A75" s="26" t="s">
        <v>410</v>
      </c>
      <c r="B75" s="188">
        <v>1</v>
      </c>
      <c r="C75" s="190">
        <v>1.9601246389806399</v>
      </c>
      <c r="D75" s="503">
        <v>0.82333931356872903</v>
      </c>
      <c r="E75" s="190">
        <v>1.61533057122456</v>
      </c>
      <c r="F75" s="503">
        <v>0.360365790938659</v>
      </c>
      <c r="G75" s="190">
        <v>2.04278793213469</v>
      </c>
      <c r="H75" s="503">
        <v>0.87202851894164701</v>
      </c>
      <c r="I75" s="190">
        <v>1.6570535627849301</v>
      </c>
      <c r="J75" s="503">
        <v>0.38086909918983902</v>
      </c>
      <c r="K75" s="190">
        <v>1.9631941118635201</v>
      </c>
      <c r="L75" s="503">
        <v>0.85487786420062595</v>
      </c>
      <c r="M75" s="190">
        <v>1.89424075800723</v>
      </c>
      <c r="N75" s="511">
        <v>0.439221175596335</v>
      </c>
    </row>
    <row r="76" spans="1:14" ht="13" customHeight="1" x14ac:dyDescent="0.25">
      <c r="A76" s="26" t="s">
        <v>415</v>
      </c>
      <c r="B76" s="188">
        <v>1</v>
      </c>
      <c r="C76" s="190">
        <v>1.4489523174910699</v>
      </c>
      <c r="D76" s="503">
        <v>0.33181462812936002</v>
      </c>
      <c r="E76" s="190">
        <v>2.2629504863999998</v>
      </c>
      <c r="F76" s="503">
        <v>0.409646442203565</v>
      </c>
      <c r="G76" s="190">
        <v>1.39370106861188</v>
      </c>
      <c r="H76" s="503">
        <v>0.314478374578404</v>
      </c>
      <c r="I76" s="190">
        <v>2.2306778414608801</v>
      </c>
      <c r="J76" s="503">
        <v>0.40617454225016097</v>
      </c>
      <c r="K76" s="190">
        <v>1.3980653233618801</v>
      </c>
      <c r="L76" s="503">
        <v>0.31711877028609697</v>
      </c>
      <c r="M76" s="190">
        <v>2.2390506586675798</v>
      </c>
      <c r="N76" s="511">
        <v>0.40364520903823897</v>
      </c>
    </row>
    <row r="77" spans="1:14" ht="13" customHeight="1" x14ac:dyDescent="0.25">
      <c r="A77" s="26" t="s">
        <v>417</v>
      </c>
      <c r="B77" s="188">
        <v>1</v>
      </c>
      <c r="C77" s="190">
        <v>1.2835888347070901</v>
      </c>
      <c r="D77" s="503">
        <v>0.41223103850139098</v>
      </c>
      <c r="E77" s="190">
        <v>2.3799426345746801</v>
      </c>
      <c r="F77" s="503">
        <v>0.56709327376210295</v>
      </c>
      <c r="G77" s="190">
        <v>1.2889067815881701</v>
      </c>
      <c r="H77" s="503">
        <v>0.408525139071652</v>
      </c>
      <c r="I77" s="190">
        <v>2.3233190571465299</v>
      </c>
      <c r="J77" s="503">
        <v>0.57380759758730704</v>
      </c>
      <c r="K77" s="190">
        <v>1.2654761364829199</v>
      </c>
      <c r="L77" s="503">
        <v>0.40248102784621098</v>
      </c>
      <c r="M77" s="190">
        <v>2.1974369221565699</v>
      </c>
      <c r="N77" s="511">
        <v>0.56038998697739295</v>
      </c>
    </row>
    <row r="78" spans="1:14" ht="13" customHeight="1" x14ac:dyDescent="0.25">
      <c r="A78" s="26" t="s">
        <v>423</v>
      </c>
      <c r="B78" s="188">
        <v>1</v>
      </c>
      <c r="C78" s="190">
        <v>1.7848181630531701</v>
      </c>
      <c r="D78" s="503">
        <v>0.54262858458484797</v>
      </c>
      <c r="E78" s="190">
        <v>1.59833881474998</v>
      </c>
      <c r="F78" s="503">
        <v>0.263832619990992</v>
      </c>
      <c r="G78" s="190">
        <v>1.7565600042899401</v>
      </c>
      <c r="H78" s="503">
        <v>0.53160120679821599</v>
      </c>
      <c r="I78" s="190">
        <v>1.6023588167099501</v>
      </c>
      <c r="J78" s="503">
        <v>0.27252592370428602</v>
      </c>
      <c r="K78" s="190">
        <v>1.7665673677226299</v>
      </c>
      <c r="L78" s="503">
        <v>0.52152151686576798</v>
      </c>
      <c r="M78" s="190">
        <v>1.58252217531586</v>
      </c>
      <c r="N78" s="511">
        <v>0.27075456082821497</v>
      </c>
    </row>
    <row r="79" spans="1:14" ht="13" customHeight="1" x14ac:dyDescent="0.25">
      <c r="A79" s="26" t="s">
        <v>428</v>
      </c>
      <c r="B79" s="188">
        <v>1</v>
      </c>
      <c r="C79" s="190">
        <v>2.0030975608631301</v>
      </c>
      <c r="D79" s="503">
        <v>0.50522232942143597</v>
      </c>
      <c r="E79" s="190">
        <v>2.16796054287878</v>
      </c>
      <c r="F79" s="503">
        <v>0.54019515543218199</v>
      </c>
      <c r="G79" s="190">
        <v>1.9683706715426801</v>
      </c>
      <c r="H79" s="503">
        <v>0.50423076314341297</v>
      </c>
      <c r="I79" s="190">
        <v>2.2768789157895002</v>
      </c>
      <c r="J79" s="503">
        <v>0.56801621466455099</v>
      </c>
      <c r="K79" s="190">
        <v>2.0016764382616401</v>
      </c>
      <c r="L79" s="503">
        <v>0.52267453063261704</v>
      </c>
      <c r="M79" s="190">
        <v>2.1876389825493399</v>
      </c>
      <c r="N79" s="511">
        <v>0.53860322864084498</v>
      </c>
    </row>
    <row r="80" spans="1:14" ht="13" customHeight="1" x14ac:dyDescent="0.25">
      <c r="A80" s="26" t="s">
        <v>433</v>
      </c>
      <c r="B80" s="188">
        <v>1</v>
      </c>
      <c r="C80" s="190">
        <v>1.56107825840675</v>
      </c>
      <c r="D80" s="503">
        <v>0.35084227249031702</v>
      </c>
      <c r="E80" s="190">
        <v>3.0767952424142702</v>
      </c>
      <c r="F80" s="503">
        <v>0.72333059301651703</v>
      </c>
      <c r="G80" s="190">
        <v>1.5926811197739501</v>
      </c>
      <c r="H80" s="503">
        <v>0.37651679004807398</v>
      </c>
      <c r="I80" s="190">
        <v>3.00483547246212</v>
      </c>
      <c r="J80" s="503">
        <v>0.72007464826771295</v>
      </c>
      <c r="K80" s="190">
        <v>1.6078708379814299</v>
      </c>
      <c r="L80" s="503">
        <v>0.39005191409476198</v>
      </c>
      <c r="M80" s="190">
        <v>2.90846968786567</v>
      </c>
      <c r="N80" s="511">
        <v>0.69884840475991705</v>
      </c>
    </row>
    <row r="81" spans="1:14" ht="13" customHeight="1" x14ac:dyDescent="0.25">
      <c r="A81" s="26" t="s">
        <v>435</v>
      </c>
      <c r="B81" s="188">
        <v>1</v>
      </c>
      <c r="C81" s="190">
        <v>1.65863122186039</v>
      </c>
      <c r="D81" s="503">
        <v>0.34600466002420699</v>
      </c>
      <c r="E81" s="190">
        <v>2.1087259541316801</v>
      </c>
      <c r="F81" s="503">
        <v>0.32997554939172902</v>
      </c>
      <c r="G81" s="190">
        <v>1.7480810426920199</v>
      </c>
      <c r="H81" s="503">
        <v>0.360248557710377</v>
      </c>
      <c r="I81" s="190">
        <v>2.1288047183412</v>
      </c>
      <c r="J81" s="503">
        <v>0.33348970672078598</v>
      </c>
      <c r="K81" s="190">
        <v>1.7109704184402199</v>
      </c>
      <c r="L81" s="503">
        <v>0.33341692037703202</v>
      </c>
      <c r="M81" s="190">
        <v>2.0415626113251202</v>
      </c>
      <c r="N81" s="511">
        <v>0.31252798811515597</v>
      </c>
    </row>
    <row r="82" spans="1:14" ht="13" customHeight="1" x14ac:dyDescent="0.25">
      <c r="A82" s="26" t="s">
        <v>437</v>
      </c>
      <c r="B82" s="188">
        <v>1</v>
      </c>
      <c r="C82" s="190">
        <v>1.0787135895167399</v>
      </c>
      <c r="D82" s="503">
        <v>0.313652644069562</v>
      </c>
      <c r="E82" s="190">
        <v>1.85036153350433</v>
      </c>
      <c r="F82" s="503">
        <v>0.33573955283553403</v>
      </c>
      <c r="G82" s="190">
        <v>1.1074206979157599</v>
      </c>
      <c r="H82" s="503">
        <v>0.34113324969946202</v>
      </c>
      <c r="I82" s="190">
        <v>1.86622854929827</v>
      </c>
      <c r="J82" s="503">
        <v>0.34906986639728299</v>
      </c>
      <c r="K82" s="190">
        <v>1.18171296252222</v>
      </c>
      <c r="L82" s="503">
        <v>0.3976599243094</v>
      </c>
      <c r="M82" s="190">
        <v>1.92257083701812</v>
      </c>
      <c r="N82" s="511">
        <v>0.36234675780434999</v>
      </c>
    </row>
    <row r="83" spans="1:14" ht="13" customHeight="1" x14ac:dyDescent="0.25">
      <c r="A83" s="26" t="s">
        <v>438</v>
      </c>
      <c r="B83" s="188">
        <v>1</v>
      </c>
      <c r="C83" s="190">
        <v>1.51886575786256</v>
      </c>
      <c r="D83" s="503">
        <v>0.43255426221022297</v>
      </c>
      <c r="E83" s="190">
        <v>1.8261838232638701</v>
      </c>
      <c r="F83" s="503">
        <v>0.34098072877454</v>
      </c>
      <c r="G83" s="190">
        <v>1.552910131884</v>
      </c>
      <c r="H83" s="503">
        <v>0.43756693784463102</v>
      </c>
      <c r="I83" s="190">
        <v>1.8056548473726901</v>
      </c>
      <c r="J83" s="503">
        <v>0.34042325981335703</v>
      </c>
      <c r="K83" s="190">
        <v>1.71131785595749</v>
      </c>
      <c r="L83" s="503">
        <v>0.48064815009286599</v>
      </c>
      <c r="M83" s="190">
        <v>1.86675772530839</v>
      </c>
      <c r="N83" s="511">
        <v>0.35315764385890203</v>
      </c>
    </row>
    <row r="84" spans="1:14" ht="13" customHeight="1" x14ac:dyDescent="0.25">
      <c r="A84" s="62" t="s">
        <v>449</v>
      </c>
      <c r="B84" s="189">
        <v>1</v>
      </c>
      <c r="C84" s="194">
        <v>1.6031096463525401</v>
      </c>
      <c r="D84" s="507">
        <v>0.13377220543622301</v>
      </c>
      <c r="E84" s="194">
        <v>1.99412953809182</v>
      </c>
      <c r="F84" s="507">
        <v>0.12423923036581901</v>
      </c>
      <c r="G84" s="194">
        <v>1.6401160574843801</v>
      </c>
      <c r="H84" s="507">
        <v>0.13730851590906701</v>
      </c>
      <c r="I84" s="194">
        <v>2.0051088574887901</v>
      </c>
      <c r="J84" s="507">
        <v>0.12713724621456299</v>
      </c>
      <c r="K84" s="194">
        <v>1.6530237453374099</v>
      </c>
      <c r="L84" s="507">
        <v>0.13785198656414299</v>
      </c>
      <c r="M84" s="194">
        <v>2.0088600927884701</v>
      </c>
      <c r="N84" s="512">
        <v>0.12635260598668699</v>
      </c>
    </row>
    <row r="85" spans="1:14" ht="13" customHeight="1" x14ac:dyDescent="0.25">
      <c r="A85" s="26" t="s">
        <v>121</v>
      </c>
      <c r="B85" s="188">
        <v>1</v>
      </c>
      <c r="C85" s="190">
        <v>1.5831229696335301</v>
      </c>
      <c r="D85" s="503">
        <v>0.35783397758962798</v>
      </c>
      <c r="E85" s="190">
        <v>1.4517936558405</v>
      </c>
      <c r="F85" s="503">
        <v>0.38264652207538602</v>
      </c>
      <c r="G85" s="190">
        <v>1.9002545827753501</v>
      </c>
      <c r="H85" s="503">
        <v>0.438414323757152</v>
      </c>
      <c r="I85" s="190">
        <v>1.2605011586322099</v>
      </c>
      <c r="J85" s="503">
        <v>0.338642555362349</v>
      </c>
      <c r="K85" s="190">
        <v>1.9538163715496999</v>
      </c>
      <c r="L85" s="503">
        <v>0.47000947694637801</v>
      </c>
      <c r="M85" s="190">
        <v>1.27452757832698</v>
      </c>
      <c r="N85" s="511">
        <v>0.34286594463803</v>
      </c>
    </row>
    <row r="86" spans="1:14" ht="13" customHeight="1" x14ac:dyDescent="0.25">
      <c r="A86" s="26" t="s">
        <v>446</v>
      </c>
      <c r="B86" s="188">
        <v>1</v>
      </c>
      <c r="C86" s="190">
        <v>2.78717100005542</v>
      </c>
      <c r="D86" s="503">
        <v>1.04500671066615</v>
      </c>
      <c r="E86" s="190">
        <v>0.851597904384648</v>
      </c>
      <c r="F86" s="503">
        <v>0.33051280991092802</v>
      </c>
      <c r="G86" s="190">
        <v>2.8126498342561801</v>
      </c>
      <c r="H86" s="503">
        <v>1.07055356911702</v>
      </c>
      <c r="I86" s="190">
        <v>0.94546101057795395</v>
      </c>
      <c r="J86" s="503">
        <v>0.38372984260473297</v>
      </c>
      <c r="K86" s="190">
        <v>2.7552255960242902</v>
      </c>
      <c r="L86" s="503">
        <v>1.05443133619521</v>
      </c>
      <c r="M86" s="190">
        <v>0.98018364062002294</v>
      </c>
      <c r="N86" s="511">
        <v>0.41813988719209899</v>
      </c>
    </row>
    <row r="87" spans="1:14" ht="13" customHeight="1" x14ac:dyDescent="0.25">
      <c r="A87" s="27" t="s">
        <v>447</v>
      </c>
      <c r="B87" s="203">
        <v>1</v>
      </c>
      <c r="C87" s="201">
        <v>1.4669703236809299</v>
      </c>
      <c r="D87" s="508">
        <v>0.39897733530815799</v>
      </c>
      <c r="E87" s="201">
        <v>1.60422568254931</v>
      </c>
      <c r="F87" s="508">
        <v>0.49785175595457598</v>
      </c>
      <c r="G87" s="201">
        <v>1.53651986944718</v>
      </c>
      <c r="H87" s="508">
        <v>0.42984597007056602</v>
      </c>
      <c r="I87" s="201">
        <v>1.59561922091497</v>
      </c>
      <c r="J87" s="508">
        <v>0.48102393778291103</v>
      </c>
      <c r="K87" s="201">
        <v>1.38862491031797</v>
      </c>
      <c r="L87" s="508">
        <v>0.404036335768651</v>
      </c>
      <c r="M87" s="201">
        <v>1.6861547274195701</v>
      </c>
      <c r="N87" s="516">
        <v>0.52351469124389105</v>
      </c>
    </row>
    <row r="88" spans="1:14" ht="13" customHeight="1" x14ac:dyDescent="0.25">
      <c r="A88" s="26"/>
      <c r="B88" s="96"/>
      <c r="C88" s="190" t="s">
        <v>2586</v>
      </c>
      <c r="D88" s="503" t="s">
        <v>2587</v>
      </c>
      <c r="E88" s="190" t="s">
        <v>2588</v>
      </c>
      <c r="F88" s="503" t="s">
        <v>2589</v>
      </c>
      <c r="G88" s="190" t="s">
        <v>2590</v>
      </c>
      <c r="H88" s="503" t="s">
        <v>2591</v>
      </c>
      <c r="I88" s="190" t="s">
        <v>2592</v>
      </c>
      <c r="J88" s="503" t="s">
        <v>2593</v>
      </c>
      <c r="K88" s="190" t="s">
        <v>2594</v>
      </c>
      <c r="L88" s="503" t="s">
        <v>2595</v>
      </c>
      <c r="M88" s="190" t="s">
        <v>2596</v>
      </c>
      <c r="N88" s="511" t="s">
        <v>2597</v>
      </c>
    </row>
    <row r="89" spans="1:14" ht="13" customHeight="1" x14ac:dyDescent="0.25">
      <c r="A89" s="26" t="s">
        <v>404</v>
      </c>
      <c r="B89" s="96">
        <v>3</v>
      </c>
      <c r="C89" s="190">
        <v>1.2385962787126099</v>
      </c>
      <c r="D89" s="503">
        <v>0.31912060673653703</v>
      </c>
      <c r="E89" s="190">
        <v>1.4949536607598399</v>
      </c>
      <c r="F89" s="503">
        <v>0.29431098574051301</v>
      </c>
      <c r="G89" s="190">
        <v>1.23633590185558</v>
      </c>
      <c r="H89" s="503">
        <v>0.32186011112226798</v>
      </c>
      <c r="I89" s="190">
        <v>1.5781194635811799</v>
      </c>
      <c r="J89" s="503">
        <v>0.30698814566910898</v>
      </c>
      <c r="K89" s="190">
        <v>1.3223846533183401</v>
      </c>
      <c r="L89" s="503">
        <v>0.34882594584156901</v>
      </c>
      <c r="M89" s="190">
        <v>1.6217406951453901</v>
      </c>
      <c r="N89" s="511">
        <v>0.30853713565749102</v>
      </c>
    </row>
    <row r="90" spans="1:14" ht="13" customHeight="1" x14ac:dyDescent="0.25">
      <c r="A90" s="26" t="s">
        <v>407</v>
      </c>
      <c r="B90" s="96">
        <v>3</v>
      </c>
      <c r="C90" s="190">
        <v>0.96314375480153902</v>
      </c>
      <c r="D90" s="503">
        <v>0.47456983166686301</v>
      </c>
      <c r="E90" s="190">
        <v>2.8558452430840102</v>
      </c>
      <c r="F90" s="503">
        <v>1.3708257475642001</v>
      </c>
      <c r="G90" s="190">
        <v>0.94830645713318196</v>
      </c>
      <c r="H90" s="503">
        <v>0.45667818847039598</v>
      </c>
      <c r="I90" s="190">
        <v>2.9345515937675599</v>
      </c>
      <c r="J90" s="503">
        <v>1.3997143967382399</v>
      </c>
      <c r="K90" s="190">
        <v>1.0310339333337</v>
      </c>
      <c r="L90" s="503">
        <v>0.48612575500362498</v>
      </c>
      <c r="M90" s="190">
        <v>2.94344800100302</v>
      </c>
      <c r="N90" s="511">
        <v>1.41515295939869</v>
      </c>
    </row>
    <row r="91" spans="1:14" ht="13" customHeight="1" x14ac:dyDescent="0.25">
      <c r="A91" s="26" t="s">
        <v>124</v>
      </c>
      <c r="B91" s="96">
        <v>3</v>
      </c>
      <c r="C91" s="190">
        <v>1.37842128636336</v>
      </c>
      <c r="D91" s="503">
        <v>0.24033951315513499</v>
      </c>
      <c r="E91" s="190">
        <v>1.4278254393908001</v>
      </c>
      <c r="F91" s="503">
        <v>0.244541243154376</v>
      </c>
      <c r="G91" s="190">
        <v>1.1733581107159901</v>
      </c>
      <c r="H91" s="503">
        <v>0.20791093752194401</v>
      </c>
      <c r="I91" s="190">
        <v>1.55416369499491</v>
      </c>
      <c r="J91" s="503">
        <v>0.29259168935271801</v>
      </c>
      <c r="K91" s="190">
        <v>1.16322274966922</v>
      </c>
      <c r="L91" s="503">
        <v>0.20226725052979999</v>
      </c>
      <c r="M91" s="190">
        <v>1.64442246897108</v>
      </c>
      <c r="N91" s="511">
        <v>0.31174882212595501</v>
      </c>
    </row>
    <row r="92" spans="1:14" ht="13" customHeight="1" x14ac:dyDescent="0.25">
      <c r="A92" s="26" t="s">
        <v>426</v>
      </c>
      <c r="B92" s="96">
        <v>3</v>
      </c>
      <c r="C92" s="190">
        <v>1.49650538345997</v>
      </c>
      <c r="D92" s="503">
        <v>0.24793032810540899</v>
      </c>
      <c r="E92" s="190">
        <v>1.1707697311127201</v>
      </c>
      <c r="F92" s="503">
        <v>0.18791619937156301</v>
      </c>
      <c r="G92" s="190">
        <v>1.4206985174465001</v>
      </c>
      <c r="H92" s="503">
        <v>0.234821418928371</v>
      </c>
      <c r="I92" s="190">
        <v>1.1753024661862099</v>
      </c>
      <c r="J92" s="503">
        <v>0.18903913114151699</v>
      </c>
      <c r="K92" s="190">
        <v>1.43056004131133</v>
      </c>
      <c r="L92" s="503">
        <v>0.24019122560997799</v>
      </c>
      <c r="M92" s="190">
        <v>1.2195382973869699</v>
      </c>
      <c r="N92" s="511">
        <v>0.20000130534339999</v>
      </c>
    </row>
    <row r="93" spans="1:14" ht="13" customHeight="1" x14ac:dyDescent="0.25">
      <c r="A93" s="26" t="s">
        <v>428</v>
      </c>
      <c r="B93" s="96">
        <v>3</v>
      </c>
      <c r="C93" s="190">
        <v>2.5767591143459501</v>
      </c>
      <c r="D93" s="503">
        <v>0.66430864208898099</v>
      </c>
      <c r="E93" s="190">
        <v>1.5503475950330201</v>
      </c>
      <c r="F93" s="503">
        <v>0.31315994243588102</v>
      </c>
      <c r="G93" s="190">
        <v>2.5440542544942102</v>
      </c>
      <c r="H93" s="503">
        <v>0.65261401278781905</v>
      </c>
      <c r="I93" s="190">
        <v>1.5513704146177201</v>
      </c>
      <c r="J93" s="503">
        <v>0.31595210534886797</v>
      </c>
      <c r="K93" s="190">
        <v>2.5415862032742802</v>
      </c>
      <c r="L93" s="503">
        <v>0.65671568881126996</v>
      </c>
      <c r="M93" s="190">
        <v>1.54229043797272</v>
      </c>
      <c r="N93" s="511">
        <v>0.31955007329442198</v>
      </c>
    </row>
    <row r="94" spans="1:14" ht="13" customHeight="1" x14ac:dyDescent="0.25">
      <c r="A94" s="26" t="s">
        <v>433</v>
      </c>
      <c r="B94" s="96">
        <v>3</v>
      </c>
      <c r="C94" s="190">
        <v>1.5309996806616699</v>
      </c>
      <c r="D94" s="503">
        <v>0.34820946998548902</v>
      </c>
      <c r="E94" s="190">
        <v>1.3641551794648199</v>
      </c>
      <c r="F94" s="503">
        <v>0.31554040019903601</v>
      </c>
      <c r="G94" s="190">
        <v>1.5978622015641499</v>
      </c>
      <c r="H94" s="503">
        <v>0.37447029251106401</v>
      </c>
      <c r="I94" s="190">
        <v>1.3427845428976799</v>
      </c>
      <c r="J94" s="503">
        <v>0.31038466052383301</v>
      </c>
      <c r="K94" s="190">
        <v>1.57850948403727</v>
      </c>
      <c r="L94" s="503">
        <v>0.373058205377089</v>
      </c>
      <c r="M94" s="190">
        <v>1.3448328547011701</v>
      </c>
      <c r="N94" s="511">
        <v>0.313575401387231</v>
      </c>
    </row>
    <row r="95" spans="1:14" ht="13" customHeight="1" x14ac:dyDescent="0.25">
      <c r="A95" s="26" t="s">
        <v>437</v>
      </c>
      <c r="B95" s="96">
        <v>3</v>
      </c>
      <c r="C95" s="190">
        <v>1.47997789820611</v>
      </c>
      <c r="D95" s="503">
        <v>0.34952284323361299</v>
      </c>
      <c r="E95" s="190">
        <v>2.1934821216402498</v>
      </c>
      <c r="F95" s="503">
        <v>0.33369191277091698</v>
      </c>
      <c r="G95" s="190">
        <v>1.43328599695361</v>
      </c>
      <c r="H95" s="503">
        <v>0.33385426821445402</v>
      </c>
      <c r="I95" s="190">
        <v>2.3257969318656602</v>
      </c>
      <c r="J95" s="503">
        <v>0.36038233104066197</v>
      </c>
      <c r="K95" s="190">
        <v>1.42370856366781</v>
      </c>
      <c r="L95" s="503">
        <v>0.323048522997952</v>
      </c>
      <c r="M95" s="190">
        <v>2.3410465116941301</v>
      </c>
      <c r="N95" s="511">
        <v>0.35464907868379902</v>
      </c>
    </row>
    <row r="96" spans="1:14" ht="13" customHeight="1" x14ac:dyDescent="0.25">
      <c r="A96" s="26" t="s">
        <v>438</v>
      </c>
      <c r="B96" s="96">
        <v>3</v>
      </c>
      <c r="C96" s="190">
        <v>1.7657677910812799</v>
      </c>
      <c r="D96" s="503">
        <v>0.49068426281160399</v>
      </c>
      <c r="E96" s="190">
        <v>1.78907298115049</v>
      </c>
      <c r="F96" s="503">
        <v>0.46333782165603898</v>
      </c>
      <c r="G96" s="190">
        <v>1.77876463521415</v>
      </c>
      <c r="H96" s="503">
        <v>0.49794591803129901</v>
      </c>
      <c r="I96" s="190">
        <v>1.81131579434331</v>
      </c>
      <c r="J96" s="503">
        <v>0.45974605323768702</v>
      </c>
      <c r="K96" s="190">
        <v>1.8603605254168001</v>
      </c>
      <c r="L96" s="503">
        <v>0.536042119584202</v>
      </c>
      <c r="M96" s="190">
        <v>1.83768573139873</v>
      </c>
      <c r="N96" s="511">
        <v>0.45497488406155001</v>
      </c>
    </row>
    <row r="97" spans="1:14" ht="13" customHeight="1" x14ac:dyDescent="0.25">
      <c r="A97" s="63" t="s">
        <v>450</v>
      </c>
      <c r="B97" s="207">
        <v>3</v>
      </c>
      <c r="C97" s="208">
        <v>1.55377139845406</v>
      </c>
      <c r="D97" s="510">
        <v>0.14640376994191201</v>
      </c>
      <c r="E97" s="208">
        <v>1.73080649395449</v>
      </c>
      <c r="F97" s="510">
        <v>0.20095717156555301</v>
      </c>
      <c r="G97" s="208">
        <v>1.51658325942217</v>
      </c>
      <c r="H97" s="510">
        <v>0.14448501301142899</v>
      </c>
      <c r="I97" s="208">
        <v>1.7841756127817801</v>
      </c>
      <c r="J97" s="510">
        <v>0.20585925228764701</v>
      </c>
      <c r="K97" s="208">
        <v>1.5439207692535899</v>
      </c>
      <c r="L97" s="510">
        <v>0.148889172204138</v>
      </c>
      <c r="M97" s="208">
        <v>1.8118756247841501</v>
      </c>
      <c r="N97" s="518">
        <v>0.20797614078325999</v>
      </c>
    </row>
    <row r="99" spans="1:14" x14ac:dyDescent="0.25">
      <c r="A99" s="178" t="s">
        <v>455</v>
      </c>
    </row>
    <row r="100" spans="1:14" x14ac:dyDescent="0.25">
      <c r="A100" s="178" t="s">
        <v>717</v>
      </c>
    </row>
    <row r="101" spans="1:14" x14ac:dyDescent="0.25">
      <c r="A101" s="178" t="s">
        <v>457</v>
      </c>
    </row>
    <row r="102" spans="1:14" x14ac:dyDescent="0.25">
      <c r="A102" s="178" t="s">
        <v>620</v>
      </c>
    </row>
    <row r="103" spans="1:14" x14ac:dyDescent="0.25">
      <c r="A103" s="178" t="s">
        <v>459</v>
      </c>
    </row>
    <row r="104" spans="1:14" x14ac:dyDescent="0.25">
      <c r="A104" s="178" t="s">
        <v>460</v>
      </c>
    </row>
    <row r="105" spans="1:14" x14ac:dyDescent="0.25">
      <c r="A105" s="178" t="s">
        <v>461</v>
      </c>
    </row>
    <row r="106" spans="1:14" x14ac:dyDescent="0.25">
      <c r="A106" s="178" t="s">
        <v>462</v>
      </c>
    </row>
    <row r="107" spans="1:14" x14ac:dyDescent="0.25">
      <c r="A107" s="181" t="str">
        <f>HYPERLINK("https://oecdcode.org/disclaimers/cyprus.html", "Information on data for Cyprus: https://oecdcode.org/disclaimers/cyprus.html")</f>
        <v>Information on data for Cyprus: https://oecdcode.org/disclaimers/cyprus.html</v>
      </c>
    </row>
    <row r="108" spans="1:14" x14ac:dyDescent="0.25">
      <c r="A108" s="178" t="s">
        <v>463</v>
      </c>
    </row>
  </sheetData>
  <mergeCells count="11">
    <mergeCell ref="I8:J8"/>
    <mergeCell ref="G9:J9"/>
    <mergeCell ref="K8:L8"/>
    <mergeCell ref="M8:N8"/>
    <mergeCell ref="K9:N9"/>
    <mergeCell ref="B7:B10"/>
    <mergeCell ref="C8:D8"/>
    <mergeCell ref="E8:F8"/>
    <mergeCell ref="C9:F9"/>
    <mergeCell ref="G8:H8"/>
    <mergeCell ref="C7:N7"/>
  </mergeCells>
  <conditionalFormatting sqref="C1:C200">
    <cfRule type="expression" dxfId="102" priority="6">
      <formula>ABS(LN(C1)/(D1/C1))&gt;1.95996398454005</formula>
    </cfRule>
  </conditionalFormatting>
  <conditionalFormatting sqref="E1:E200">
    <cfRule type="expression" dxfId="101" priority="5">
      <formula>ABS(LN(E1)/(F1/E1))&gt;1.95996398454005</formula>
    </cfRule>
  </conditionalFormatting>
  <conditionalFormatting sqref="G1:G200">
    <cfRule type="expression" dxfId="100" priority="4">
      <formula>ABS(LN(G1)/(H1/G1))&gt;1.95996398454005</formula>
    </cfRule>
  </conditionalFormatting>
  <conditionalFormatting sqref="I1:I200">
    <cfRule type="expression" dxfId="99" priority="3">
      <formula>ABS(LN(I1)/(J1/I1))&gt;1.95996398454005</formula>
    </cfRule>
  </conditionalFormatting>
  <conditionalFormatting sqref="K1:K200">
    <cfRule type="expression" dxfId="98" priority="2">
      <formula>ABS(LN(K1)/(L1/K1))&gt;1.95996398454005</formula>
    </cfRule>
  </conditionalFormatting>
  <conditionalFormatting sqref="M1:M200">
    <cfRule type="expression" dxfId="97" priority="1">
      <formula>ABS(LN(M1)/(N1/M1))&gt;1.95996398454005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N108"/>
  <sheetViews>
    <sheetView showGridLines="0" zoomScale="80" workbookViewId="0"/>
  </sheetViews>
  <sheetFormatPr defaultColWidth="10.90625" defaultRowHeight="12.5" x14ac:dyDescent="0.25"/>
  <cols>
    <col min="1" max="1" width="30.7265625" customWidth="1"/>
    <col min="2" max="2" width="8.7265625" customWidth="1"/>
  </cols>
  <sheetData>
    <row r="1" spans="1:14" x14ac:dyDescent="0.25">
      <c r="A1" s="41" t="s">
        <v>364</v>
      </c>
    </row>
    <row r="2" spans="1:14" ht="13" x14ac:dyDescent="0.3">
      <c r="A2" s="42" t="s">
        <v>365</v>
      </c>
    </row>
    <row r="3" spans="1:14" ht="13" x14ac:dyDescent="0.3">
      <c r="A3" s="43" t="s">
        <v>538</v>
      </c>
    </row>
    <row r="4" spans="1:14" x14ac:dyDescent="0.25">
      <c r="A4" s="160" t="str">
        <f>HYPERLINK("#'TOC'!A1", "Back to TOC")</f>
        <v>Back to TOC</v>
      </c>
    </row>
    <row r="7" spans="1:14" ht="45" customHeight="1" x14ac:dyDescent="0.25">
      <c r="B7" s="658" t="s">
        <v>388</v>
      </c>
      <c r="C7" s="662" t="s">
        <v>723</v>
      </c>
      <c r="D7" s="662"/>
      <c r="E7" s="662"/>
      <c r="F7" s="662"/>
      <c r="G7" s="662" t="s">
        <v>723</v>
      </c>
      <c r="H7" s="662"/>
      <c r="I7" s="662"/>
      <c r="J7" s="662"/>
      <c r="K7" s="662" t="s">
        <v>723</v>
      </c>
      <c r="L7" s="662"/>
      <c r="M7" s="662"/>
      <c r="N7" s="663"/>
    </row>
    <row r="8" spans="1:14" ht="75" customHeight="1" x14ac:dyDescent="0.25">
      <c r="B8" s="659"/>
      <c r="C8" s="647" t="s">
        <v>708</v>
      </c>
      <c r="D8" s="647"/>
      <c r="E8" s="647" t="s">
        <v>712</v>
      </c>
      <c r="F8" s="647"/>
      <c r="G8" s="647" t="s">
        <v>708</v>
      </c>
      <c r="H8" s="647"/>
      <c r="I8" s="647" t="s">
        <v>712</v>
      </c>
      <c r="J8" s="647"/>
      <c r="K8" s="647" t="s">
        <v>708</v>
      </c>
      <c r="L8" s="647"/>
      <c r="M8" s="647" t="s">
        <v>712</v>
      </c>
      <c r="N8" s="666"/>
    </row>
    <row r="9" spans="1:14" ht="30" customHeight="1" x14ac:dyDescent="0.25">
      <c r="B9" s="659"/>
      <c r="C9" s="649" t="s">
        <v>615</v>
      </c>
      <c r="D9" s="649"/>
      <c r="E9" s="649"/>
      <c r="F9" s="649"/>
      <c r="G9" s="649" t="s">
        <v>616</v>
      </c>
      <c r="H9" s="649"/>
      <c r="I9" s="649"/>
      <c r="J9" s="649"/>
      <c r="K9" s="649" t="s">
        <v>617</v>
      </c>
      <c r="L9" s="649"/>
      <c r="M9" s="649"/>
      <c r="N9" s="661"/>
    </row>
    <row r="10" spans="1:14" ht="30" customHeight="1" x14ac:dyDescent="0.25">
      <c r="B10" s="660"/>
      <c r="C10" s="144" t="s">
        <v>390</v>
      </c>
      <c r="D10" s="144" t="s">
        <v>389</v>
      </c>
      <c r="E10" s="144" t="s">
        <v>390</v>
      </c>
      <c r="F10" s="144" t="s">
        <v>389</v>
      </c>
      <c r="G10" s="144" t="s">
        <v>390</v>
      </c>
      <c r="H10" s="144" t="s">
        <v>389</v>
      </c>
      <c r="I10" s="144" t="s">
        <v>390</v>
      </c>
      <c r="J10" s="144" t="s">
        <v>389</v>
      </c>
      <c r="K10" s="144" t="s">
        <v>390</v>
      </c>
      <c r="L10" s="144" t="s">
        <v>389</v>
      </c>
      <c r="M10" s="144" t="s">
        <v>390</v>
      </c>
      <c r="N10" s="183" t="s">
        <v>389</v>
      </c>
    </row>
    <row r="11" spans="1:14" ht="13" customHeight="1" x14ac:dyDescent="0.25">
      <c r="A11" s="214"/>
      <c r="B11" s="204"/>
      <c r="C11" s="205" t="s">
        <v>2598</v>
      </c>
      <c r="D11" s="525" t="s">
        <v>2599</v>
      </c>
      <c r="E11" s="205" t="s">
        <v>2600</v>
      </c>
      <c r="F11" s="525" t="s">
        <v>2601</v>
      </c>
      <c r="G11" s="205" t="s">
        <v>2602</v>
      </c>
      <c r="H11" s="525" t="s">
        <v>2603</v>
      </c>
      <c r="I11" s="205" t="s">
        <v>2604</v>
      </c>
      <c r="J11" s="525" t="s">
        <v>2605</v>
      </c>
      <c r="K11" s="205" t="s">
        <v>2606</v>
      </c>
      <c r="L11" s="525" t="s">
        <v>2607</v>
      </c>
      <c r="M11" s="205" t="s">
        <v>2608</v>
      </c>
      <c r="N11" s="533" t="s">
        <v>2609</v>
      </c>
    </row>
    <row r="12" spans="1:14" ht="13" customHeight="1" x14ac:dyDescent="0.25">
      <c r="A12" s="26" t="s">
        <v>391</v>
      </c>
      <c r="B12" s="184">
        <v>2</v>
      </c>
      <c r="C12" s="190">
        <v>1.63188669034394</v>
      </c>
      <c r="D12" s="519">
        <v>0.47935573784045499</v>
      </c>
      <c r="E12" s="190">
        <v>1.40750486158676</v>
      </c>
      <c r="F12" s="519">
        <v>0.28508278534231402</v>
      </c>
      <c r="G12" s="190">
        <v>1.6209869924196501</v>
      </c>
      <c r="H12" s="519">
        <v>0.47176370353191399</v>
      </c>
      <c r="I12" s="190">
        <v>1.4004532567445001</v>
      </c>
      <c r="J12" s="519">
        <v>0.28526244575812398</v>
      </c>
      <c r="K12" s="190">
        <v>1.5035920842830099</v>
      </c>
      <c r="L12" s="519">
        <v>0.43596571381973498</v>
      </c>
      <c r="M12" s="190">
        <v>1.42723908906524</v>
      </c>
      <c r="N12" s="527">
        <v>0.29665751706648602</v>
      </c>
    </row>
    <row r="13" spans="1:14" ht="13" customHeight="1" x14ac:dyDescent="0.25">
      <c r="A13" s="26" t="s">
        <v>392</v>
      </c>
      <c r="B13" s="184">
        <v>2</v>
      </c>
      <c r="C13" s="190">
        <v>1.66054070151975</v>
      </c>
      <c r="D13" s="519">
        <v>0.34959121827136802</v>
      </c>
      <c r="E13" s="190">
        <v>1.87629679246537</v>
      </c>
      <c r="F13" s="519">
        <v>0.343841996554683</v>
      </c>
      <c r="G13" s="190">
        <v>1.7429403908593899</v>
      </c>
      <c r="H13" s="519">
        <v>0.381662127859692</v>
      </c>
      <c r="I13" s="190">
        <v>1.7961451313304999</v>
      </c>
      <c r="J13" s="519">
        <v>0.34789524248783699</v>
      </c>
      <c r="K13" s="190">
        <v>1.72848229000513</v>
      </c>
      <c r="L13" s="519">
        <v>0.37766056254597002</v>
      </c>
      <c r="M13" s="190">
        <v>1.7860180334882401</v>
      </c>
      <c r="N13" s="527">
        <v>0.339489318650668</v>
      </c>
    </row>
    <row r="14" spans="1:14" ht="13" customHeight="1" x14ac:dyDescent="0.25">
      <c r="A14" s="26" t="s">
        <v>393</v>
      </c>
      <c r="B14" s="184">
        <v>2</v>
      </c>
      <c r="C14" s="190">
        <v>1.5501769273541499</v>
      </c>
      <c r="D14" s="519">
        <v>0.22492465987097801</v>
      </c>
      <c r="E14" s="190">
        <v>1.5671379315596301</v>
      </c>
      <c r="F14" s="519">
        <v>0.23834064412710401</v>
      </c>
      <c r="G14" s="190">
        <v>1.7959129543180301</v>
      </c>
      <c r="H14" s="519">
        <v>0.26625875922277398</v>
      </c>
      <c r="I14" s="190">
        <v>1.56539444955561</v>
      </c>
      <c r="J14" s="519">
        <v>0.24914970725989</v>
      </c>
      <c r="K14" s="190">
        <v>1.8013503670954101</v>
      </c>
      <c r="L14" s="519">
        <v>0.26747960537228599</v>
      </c>
      <c r="M14" s="190">
        <v>1.5511488865494301</v>
      </c>
      <c r="N14" s="527">
        <v>0.248884562875793</v>
      </c>
    </row>
    <row r="15" spans="1:14" ht="13" customHeight="1" x14ac:dyDescent="0.25">
      <c r="A15" s="26" t="s">
        <v>394</v>
      </c>
      <c r="B15" s="184">
        <v>2</v>
      </c>
      <c r="C15" s="190">
        <v>1.84704267302814</v>
      </c>
      <c r="D15" s="519">
        <v>0.420964733187424</v>
      </c>
      <c r="E15" s="190">
        <v>1.72305504044306</v>
      </c>
      <c r="F15" s="519">
        <v>0.29926007595424903</v>
      </c>
      <c r="G15" s="190">
        <v>1.84266329035976</v>
      </c>
      <c r="H15" s="519">
        <v>0.43500093861178601</v>
      </c>
      <c r="I15" s="190">
        <v>1.6565251613556899</v>
      </c>
      <c r="J15" s="519">
        <v>0.295768552310614</v>
      </c>
      <c r="K15" s="190">
        <v>1.83167030050603</v>
      </c>
      <c r="L15" s="519">
        <v>0.42771615971774202</v>
      </c>
      <c r="M15" s="190">
        <v>1.6965637336016901</v>
      </c>
      <c r="N15" s="527">
        <v>0.29512498594095299</v>
      </c>
    </row>
    <row r="16" spans="1:14" ht="13" customHeight="1" x14ac:dyDescent="0.25">
      <c r="A16" s="26" t="s">
        <v>395</v>
      </c>
      <c r="B16" s="184">
        <v>2</v>
      </c>
      <c r="C16" s="190">
        <v>1.2624086345815499</v>
      </c>
      <c r="D16" s="519">
        <v>0.25268418650972702</v>
      </c>
      <c r="E16" s="190">
        <v>2.1190420922719202</v>
      </c>
      <c r="F16" s="519">
        <v>0.31506086427170599</v>
      </c>
      <c r="G16" s="190">
        <v>1.24010812857549</v>
      </c>
      <c r="H16" s="519">
        <v>0.25191153535892202</v>
      </c>
      <c r="I16" s="190">
        <v>2.0919849348367898</v>
      </c>
      <c r="J16" s="519">
        <v>0.31126629653826898</v>
      </c>
      <c r="K16" s="190">
        <v>1.4783562426482799</v>
      </c>
      <c r="L16" s="519">
        <v>0.29922307370552198</v>
      </c>
      <c r="M16" s="190">
        <v>1.67184929114618</v>
      </c>
      <c r="N16" s="527">
        <v>0.26725528715401398</v>
      </c>
    </row>
    <row r="17" spans="1:14" ht="13" customHeight="1" x14ac:dyDescent="0.25">
      <c r="A17" s="26" t="s">
        <v>396</v>
      </c>
      <c r="B17" s="184">
        <v>2</v>
      </c>
      <c r="C17" s="190">
        <v>1.8008182570062801</v>
      </c>
      <c r="D17" s="519">
        <v>0.234725963757906</v>
      </c>
      <c r="E17" s="190">
        <v>1.64099666495532</v>
      </c>
      <c r="F17" s="519">
        <v>0.23331959762308799</v>
      </c>
      <c r="G17" s="190">
        <v>1.72854443527906</v>
      </c>
      <c r="H17" s="519">
        <v>0.23963135228767299</v>
      </c>
      <c r="I17" s="190">
        <v>1.6745373572015201</v>
      </c>
      <c r="J17" s="519">
        <v>0.23742290144588499</v>
      </c>
      <c r="K17" s="190">
        <v>1.70387193879987</v>
      </c>
      <c r="L17" s="519">
        <v>0.241665262378437</v>
      </c>
      <c r="M17" s="190">
        <v>1.6499547602675699</v>
      </c>
      <c r="N17" s="527">
        <v>0.238106439431885</v>
      </c>
    </row>
    <row r="18" spans="1:14" ht="13" customHeight="1" x14ac:dyDescent="0.25">
      <c r="A18" s="210" t="s">
        <v>397</v>
      </c>
      <c r="B18" s="184">
        <v>2</v>
      </c>
      <c r="C18" s="190">
        <v>1.63922253253369</v>
      </c>
      <c r="D18" s="519">
        <v>0.299414208330331</v>
      </c>
      <c r="E18" s="190">
        <v>1.9906933414096699</v>
      </c>
      <c r="F18" s="519">
        <v>0.36580216544215099</v>
      </c>
      <c r="G18" s="190">
        <v>1.7215302057030399</v>
      </c>
      <c r="H18" s="519">
        <v>0.34394178535352998</v>
      </c>
      <c r="I18" s="190">
        <v>2.0421438554832498</v>
      </c>
      <c r="J18" s="519">
        <v>0.37068820189520202</v>
      </c>
      <c r="K18" s="190">
        <v>1.72518168733239</v>
      </c>
      <c r="L18" s="519">
        <v>0.34897703831551102</v>
      </c>
      <c r="M18" s="190">
        <v>1.9755425068033099</v>
      </c>
      <c r="N18" s="527">
        <v>0.37050089213319498</v>
      </c>
    </row>
    <row r="19" spans="1:14" ht="13" customHeight="1" x14ac:dyDescent="0.25">
      <c r="A19" s="210" t="s">
        <v>398</v>
      </c>
      <c r="B19" s="184">
        <v>2</v>
      </c>
      <c r="C19" s="190">
        <v>1.7667622790650701</v>
      </c>
      <c r="D19" s="519">
        <v>0.36777332265110502</v>
      </c>
      <c r="E19" s="190">
        <v>1.7424261476454499</v>
      </c>
      <c r="F19" s="519">
        <v>0.40309268042382501</v>
      </c>
      <c r="G19" s="190">
        <v>1.5503139592534001</v>
      </c>
      <c r="H19" s="519">
        <v>0.33010308336172201</v>
      </c>
      <c r="I19" s="190">
        <v>1.6345828761146199</v>
      </c>
      <c r="J19" s="519">
        <v>0.35952216941424903</v>
      </c>
      <c r="K19" s="190">
        <v>1.5642195133146899</v>
      </c>
      <c r="L19" s="519">
        <v>0.34004520930508603</v>
      </c>
      <c r="M19" s="190">
        <v>1.60278010011544</v>
      </c>
      <c r="N19" s="527">
        <v>0.358324475637053</v>
      </c>
    </row>
    <row r="20" spans="1:14" ht="13" customHeight="1" x14ac:dyDescent="0.25">
      <c r="A20" s="26" t="s">
        <v>399</v>
      </c>
      <c r="B20" s="184">
        <v>2</v>
      </c>
      <c r="C20" s="190">
        <v>1.662399226722</v>
      </c>
      <c r="D20" s="519">
        <v>0.49452145105337197</v>
      </c>
      <c r="E20" s="190">
        <v>2.1299797187217102</v>
      </c>
      <c r="F20" s="519">
        <v>0.496128061162256</v>
      </c>
      <c r="G20" s="190">
        <v>1.6455233415119299</v>
      </c>
      <c r="H20" s="519">
        <v>0.49863179108997202</v>
      </c>
      <c r="I20" s="190">
        <v>2.15677824758074</v>
      </c>
      <c r="J20" s="519">
        <v>0.50238514010402302</v>
      </c>
      <c r="K20" s="190">
        <v>1.5612863376041499</v>
      </c>
      <c r="L20" s="519">
        <v>0.46513465883505201</v>
      </c>
      <c r="M20" s="190">
        <v>2.0334400508986401</v>
      </c>
      <c r="N20" s="527">
        <v>0.47142407769960298</v>
      </c>
    </row>
    <row r="21" spans="1:14" ht="13" customHeight="1" x14ac:dyDescent="0.25">
      <c r="A21" s="26" t="s">
        <v>400</v>
      </c>
      <c r="B21" s="184">
        <v>2</v>
      </c>
      <c r="C21" s="190">
        <v>3.0990918806150001</v>
      </c>
      <c r="D21" s="519">
        <v>1.0315280321420299</v>
      </c>
      <c r="E21" s="190">
        <v>2.51243813189167</v>
      </c>
      <c r="F21" s="519">
        <v>0.82044772658043796</v>
      </c>
      <c r="G21" s="190">
        <v>3.12995735810691</v>
      </c>
      <c r="H21" s="519">
        <v>1.02023797606945</v>
      </c>
      <c r="I21" s="190">
        <v>2.59106904277846</v>
      </c>
      <c r="J21" s="519">
        <v>0.83476562031879997</v>
      </c>
      <c r="K21" s="190">
        <v>3.2593621813745002</v>
      </c>
      <c r="L21" s="519">
        <v>1.0593278970950799</v>
      </c>
      <c r="M21" s="190">
        <v>2.6285624292073</v>
      </c>
      <c r="N21" s="527">
        <v>0.85992691164628698</v>
      </c>
    </row>
    <row r="22" spans="1:14" ht="13" customHeight="1" x14ac:dyDescent="0.25">
      <c r="A22" s="26" t="s">
        <v>401</v>
      </c>
      <c r="B22" s="184">
        <v>2</v>
      </c>
      <c r="C22" s="190">
        <v>1.5215948461576001</v>
      </c>
      <c r="D22" s="519">
        <v>0.413275731000952</v>
      </c>
      <c r="E22" s="190">
        <v>3.1463954799586902</v>
      </c>
      <c r="F22" s="519">
        <v>0.76249116269600403</v>
      </c>
      <c r="G22" s="190">
        <v>1.7510765230216301</v>
      </c>
      <c r="H22" s="519">
        <v>0.49462431298342502</v>
      </c>
      <c r="I22" s="190">
        <v>2.98741170198991</v>
      </c>
      <c r="J22" s="519">
        <v>0.75257927463565599</v>
      </c>
      <c r="K22" s="190">
        <v>1.70986071851121</v>
      </c>
      <c r="L22" s="519">
        <v>0.49474030071985398</v>
      </c>
      <c r="M22" s="190">
        <v>3.0961229338634602</v>
      </c>
      <c r="N22" s="527">
        <v>0.80339992209132205</v>
      </c>
    </row>
    <row r="23" spans="1:14" ht="13" customHeight="1" x14ac:dyDescent="0.25">
      <c r="A23" s="26" t="s">
        <v>402</v>
      </c>
      <c r="B23" s="184">
        <v>2</v>
      </c>
      <c r="C23" s="190">
        <v>1.9052131500196099</v>
      </c>
      <c r="D23" s="519">
        <v>0.67927678444573403</v>
      </c>
      <c r="E23" s="190">
        <v>2.12447979464118</v>
      </c>
      <c r="F23" s="519">
        <v>0.48624217471777598</v>
      </c>
      <c r="G23" s="190">
        <v>1.65249869347519</v>
      </c>
      <c r="H23" s="519">
        <v>0.59543812956632503</v>
      </c>
      <c r="I23" s="190">
        <v>2.2402027453581401</v>
      </c>
      <c r="J23" s="519">
        <v>0.50240955433506496</v>
      </c>
      <c r="K23" s="190">
        <v>1.58525687639989</v>
      </c>
      <c r="L23" s="519">
        <v>0.59859394846430902</v>
      </c>
      <c r="M23" s="190">
        <v>2.1993717900559</v>
      </c>
      <c r="N23" s="527">
        <v>0.50183841836496301</v>
      </c>
    </row>
    <row r="24" spans="1:14" ht="13" customHeight="1" x14ac:dyDescent="0.25">
      <c r="A24" s="26" t="s">
        <v>403</v>
      </c>
      <c r="B24" s="184">
        <v>2</v>
      </c>
      <c r="C24" s="190">
        <v>1.29940928245934</v>
      </c>
      <c r="D24" s="519">
        <v>0.28267715164768698</v>
      </c>
      <c r="E24" s="190">
        <v>1.5649365310532499</v>
      </c>
      <c r="F24" s="519">
        <v>0.26878541642328302</v>
      </c>
      <c r="G24" s="190">
        <v>1.28182474512086</v>
      </c>
      <c r="H24" s="519">
        <v>0.27721929933537898</v>
      </c>
      <c r="I24" s="190">
        <v>1.5251718534374199</v>
      </c>
      <c r="J24" s="519">
        <v>0.26610814469256999</v>
      </c>
      <c r="K24" s="190">
        <v>1.2438518501123801</v>
      </c>
      <c r="L24" s="519">
        <v>0.27703166111428701</v>
      </c>
      <c r="M24" s="190">
        <v>1.5409282549343</v>
      </c>
      <c r="N24" s="527">
        <v>0.27844225955458701</v>
      </c>
    </row>
    <row r="25" spans="1:14" ht="13" customHeight="1" x14ac:dyDescent="0.25">
      <c r="A25" s="26" t="s">
        <v>404</v>
      </c>
      <c r="B25" s="184">
        <v>2</v>
      </c>
      <c r="C25" s="190">
        <v>1.0967165815197</v>
      </c>
      <c r="D25" s="519">
        <v>0.26702053459470099</v>
      </c>
      <c r="E25" s="190">
        <v>2.2970082799723399</v>
      </c>
      <c r="F25" s="519">
        <v>0.52092303640181503</v>
      </c>
      <c r="G25" s="190">
        <v>1.1345229183960399</v>
      </c>
      <c r="H25" s="519">
        <v>0.28249826163521302</v>
      </c>
      <c r="I25" s="190">
        <v>2.31402198858251</v>
      </c>
      <c r="J25" s="519">
        <v>0.54004456073332296</v>
      </c>
      <c r="K25" s="190">
        <v>1.12147499952748</v>
      </c>
      <c r="L25" s="519">
        <v>0.27965076916519399</v>
      </c>
      <c r="M25" s="190">
        <v>2.3184351146067499</v>
      </c>
      <c r="N25" s="527">
        <v>0.54158616913599</v>
      </c>
    </row>
    <row r="26" spans="1:14" ht="13" customHeight="1" x14ac:dyDescent="0.25">
      <c r="A26" s="26" t="s">
        <v>405</v>
      </c>
      <c r="B26" s="184">
        <v>2</v>
      </c>
      <c r="C26" s="190">
        <v>1.46787030554189</v>
      </c>
      <c r="D26" s="519">
        <v>0.48047001412375301</v>
      </c>
      <c r="E26" s="190">
        <v>1.92515948277204</v>
      </c>
      <c r="F26" s="519">
        <v>0.45925549815108702</v>
      </c>
      <c r="G26" s="190">
        <v>1.5182358476956599</v>
      </c>
      <c r="H26" s="519">
        <v>0.526840309474776</v>
      </c>
      <c r="I26" s="190">
        <v>2.0922059834070299</v>
      </c>
      <c r="J26" s="519">
        <v>0.52981378129780599</v>
      </c>
      <c r="K26" s="190">
        <v>1.76022099872987</v>
      </c>
      <c r="L26" s="519">
        <v>0.63991735120120596</v>
      </c>
      <c r="M26" s="190">
        <v>2.0528051549011299</v>
      </c>
      <c r="N26" s="527">
        <v>0.52743727696692</v>
      </c>
    </row>
    <row r="27" spans="1:14" ht="13" customHeight="1" x14ac:dyDescent="0.25">
      <c r="A27" s="26" t="s">
        <v>406</v>
      </c>
      <c r="B27" s="184">
        <v>2</v>
      </c>
      <c r="C27" s="190">
        <v>1.67268411763312</v>
      </c>
      <c r="D27" s="519">
        <v>0.270147914342033</v>
      </c>
      <c r="E27" s="190">
        <v>1.1937244767753801</v>
      </c>
      <c r="F27" s="519">
        <v>0.227508760203466</v>
      </c>
      <c r="G27" s="190">
        <v>1.7040357662992101</v>
      </c>
      <c r="H27" s="519">
        <v>0.284062697244158</v>
      </c>
      <c r="I27" s="190">
        <v>1.19879417169236</v>
      </c>
      <c r="J27" s="519">
        <v>0.22751186715028801</v>
      </c>
      <c r="K27" s="190">
        <v>1.71548788222354</v>
      </c>
      <c r="L27" s="519">
        <v>0.289593725355625</v>
      </c>
      <c r="M27" s="190">
        <v>1.1971676435340299</v>
      </c>
      <c r="N27" s="527">
        <v>0.23020875194507301</v>
      </c>
    </row>
    <row r="28" spans="1:14" ht="13" customHeight="1" x14ac:dyDescent="0.25">
      <c r="A28" s="26" t="s">
        <v>407</v>
      </c>
      <c r="B28" s="184">
        <v>2</v>
      </c>
      <c r="C28" s="190">
        <v>0.95563184892386299</v>
      </c>
      <c r="D28" s="519">
        <v>0.22873703756111899</v>
      </c>
      <c r="E28" s="190">
        <v>2.8328309161226102</v>
      </c>
      <c r="F28" s="519">
        <v>0.65422457679100299</v>
      </c>
      <c r="G28" s="190">
        <v>1.0185715994767599</v>
      </c>
      <c r="H28" s="519">
        <v>0.24625065039771901</v>
      </c>
      <c r="I28" s="190">
        <v>2.92605188653729</v>
      </c>
      <c r="J28" s="519">
        <v>0.68179733494844896</v>
      </c>
      <c r="K28" s="190">
        <v>0.98428044602551901</v>
      </c>
      <c r="L28" s="519">
        <v>0.24757080748594801</v>
      </c>
      <c r="M28" s="190">
        <v>2.8441578376518</v>
      </c>
      <c r="N28" s="527">
        <v>0.68911485455636601</v>
      </c>
    </row>
    <row r="29" spans="1:14" ht="13" customHeight="1" x14ac:dyDescent="0.25">
      <c r="A29" s="26" t="s">
        <v>408</v>
      </c>
      <c r="B29" s="184">
        <v>2</v>
      </c>
      <c r="C29" s="190">
        <v>1.85870176015779</v>
      </c>
      <c r="D29" s="519">
        <v>0.350492236803642</v>
      </c>
      <c r="E29" s="190">
        <v>1.5357114659312801</v>
      </c>
      <c r="F29" s="519">
        <v>0.28877706605161801</v>
      </c>
      <c r="G29" s="190">
        <v>2.0181469175374001</v>
      </c>
      <c r="H29" s="519">
        <v>0.39441844963142297</v>
      </c>
      <c r="I29" s="190">
        <v>1.4652601359265001</v>
      </c>
      <c r="J29" s="519">
        <v>0.27877476501838999</v>
      </c>
      <c r="K29" s="190">
        <v>1.8428037415755001</v>
      </c>
      <c r="L29" s="519">
        <v>0.357780861379972</v>
      </c>
      <c r="M29" s="190">
        <v>1.4938624752540299</v>
      </c>
      <c r="N29" s="527">
        <v>0.29069608191068902</v>
      </c>
    </row>
    <row r="30" spans="1:14" ht="13" customHeight="1" x14ac:dyDescent="0.25">
      <c r="A30" s="26" t="s">
        <v>409</v>
      </c>
      <c r="B30" s="184">
        <v>2</v>
      </c>
      <c r="C30" s="190">
        <v>1.2177260365656399</v>
      </c>
      <c r="D30" s="519">
        <v>0.20760300525887701</v>
      </c>
      <c r="E30" s="190">
        <v>2.4455940314801698</v>
      </c>
      <c r="F30" s="519">
        <v>0.39646799538814598</v>
      </c>
      <c r="G30" s="190">
        <v>1.2944400451175</v>
      </c>
      <c r="H30" s="519">
        <v>0.23599939492692701</v>
      </c>
      <c r="I30" s="190">
        <v>2.47284190294631</v>
      </c>
      <c r="J30" s="519">
        <v>0.408838735770301</v>
      </c>
      <c r="K30" s="190">
        <v>1.2182715121321399</v>
      </c>
      <c r="L30" s="519">
        <v>0.23075937378723399</v>
      </c>
      <c r="M30" s="190">
        <v>2.5962865806144499</v>
      </c>
      <c r="N30" s="527">
        <v>0.45845310527382699</v>
      </c>
    </row>
    <row r="31" spans="1:14" ht="13" customHeight="1" x14ac:dyDescent="0.25">
      <c r="A31" s="26" t="s">
        <v>410</v>
      </c>
      <c r="B31" s="184">
        <v>2</v>
      </c>
      <c r="C31" s="190">
        <v>1.4328931748719</v>
      </c>
      <c r="D31" s="519">
        <v>0.28240169971739498</v>
      </c>
      <c r="E31" s="190">
        <v>1.5128099024425701</v>
      </c>
      <c r="F31" s="519">
        <v>0.28499260601290899</v>
      </c>
      <c r="G31" s="190">
        <v>1.4828829965052399</v>
      </c>
      <c r="H31" s="519">
        <v>0.29827210032434398</v>
      </c>
      <c r="I31" s="190">
        <v>1.49028385535441</v>
      </c>
      <c r="J31" s="519">
        <v>0.283236373329112</v>
      </c>
      <c r="K31" s="190">
        <v>1.4732341382599601</v>
      </c>
      <c r="L31" s="519">
        <v>0.29488410708763702</v>
      </c>
      <c r="M31" s="190">
        <v>1.42593910346742</v>
      </c>
      <c r="N31" s="527">
        <v>0.28784501890476399</v>
      </c>
    </row>
    <row r="32" spans="1:14" ht="13" customHeight="1" x14ac:dyDescent="0.25">
      <c r="A32" s="26" t="s">
        <v>411</v>
      </c>
      <c r="B32" s="184">
        <v>2</v>
      </c>
      <c r="C32" s="190">
        <v>1.3425684003884599</v>
      </c>
      <c r="D32" s="519">
        <v>0.35527826608045698</v>
      </c>
      <c r="E32" s="190">
        <v>3.1923949201100599</v>
      </c>
      <c r="F32" s="519">
        <v>0.74869528064839497</v>
      </c>
      <c r="G32" s="190">
        <v>1.38165879428835</v>
      </c>
      <c r="H32" s="519">
        <v>0.36488104233067797</v>
      </c>
      <c r="I32" s="190">
        <v>3.2374587020443202</v>
      </c>
      <c r="J32" s="519">
        <v>0.76330735997087995</v>
      </c>
      <c r="K32" s="190">
        <v>1.6044768775256899</v>
      </c>
      <c r="L32" s="519">
        <v>0.44197562951353497</v>
      </c>
      <c r="M32" s="190">
        <v>3.1380724454831199</v>
      </c>
      <c r="N32" s="527">
        <v>0.77783891502381697</v>
      </c>
    </row>
    <row r="33" spans="1:14" ht="13" customHeight="1" x14ac:dyDescent="0.25">
      <c r="A33" s="26" t="s">
        <v>412</v>
      </c>
      <c r="B33" s="184">
        <v>2</v>
      </c>
      <c r="C33" s="190">
        <v>1.1538752010512801</v>
      </c>
      <c r="D33" s="519">
        <v>0.374665090152563</v>
      </c>
      <c r="E33" s="190">
        <v>2.7917708370917298</v>
      </c>
      <c r="F33" s="519">
        <v>0.82237709739639997</v>
      </c>
      <c r="G33" s="190">
        <v>1.1394799149413499</v>
      </c>
      <c r="H33" s="519">
        <v>0.38259207472614298</v>
      </c>
      <c r="I33" s="190">
        <v>2.7336498693758702</v>
      </c>
      <c r="J33" s="519">
        <v>0.831272130658819</v>
      </c>
      <c r="K33" s="190">
        <v>1.03187313015541</v>
      </c>
      <c r="L33" s="519">
        <v>0.361406902802341</v>
      </c>
      <c r="M33" s="190">
        <v>2.9622658418816701</v>
      </c>
      <c r="N33" s="527">
        <v>0.96959641680042696</v>
      </c>
    </row>
    <row r="34" spans="1:14" ht="13" customHeight="1" x14ac:dyDescent="0.25">
      <c r="A34" s="26" t="s">
        <v>413</v>
      </c>
      <c r="B34" s="184">
        <v>2</v>
      </c>
      <c r="C34" s="190">
        <v>1.41988077912129</v>
      </c>
      <c r="D34" s="519">
        <v>0.48844229433703801</v>
      </c>
      <c r="E34" s="190">
        <v>1.6337043652819401</v>
      </c>
      <c r="F34" s="519">
        <v>0.40044851266412801</v>
      </c>
      <c r="G34" s="190">
        <v>1.4522689726406099</v>
      </c>
      <c r="H34" s="519">
        <v>0.52490477360339804</v>
      </c>
      <c r="I34" s="190">
        <v>1.81354719048591</v>
      </c>
      <c r="J34" s="519">
        <v>0.45523057731200101</v>
      </c>
      <c r="K34" s="190">
        <v>1.6100093525905399</v>
      </c>
      <c r="L34" s="519">
        <v>0.60745773625904897</v>
      </c>
      <c r="M34" s="190">
        <v>1.96414136658647</v>
      </c>
      <c r="N34" s="527">
        <v>0.53169696837512104</v>
      </c>
    </row>
    <row r="35" spans="1:14" ht="13" customHeight="1" x14ac:dyDescent="0.25">
      <c r="A35" s="26" t="s">
        <v>414</v>
      </c>
      <c r="B35" s="184">
        <v>2</v>
      </c>
      <c r="C35" s="190">
        <v>1.41589448489742</v>
      </c>
      <c r="D35" s="519">
        <v>0.35213052568962</v>
      </c>
      <c r="E35" s="190">
        <v>1.9097013164613701</v>
      </c>
      <c r="F35" s="519">
        <v>0.33369752371656902</v>
      </c>
      <c r="G35" s="190">
        <v>1.5414407184463399</v>
      </c>
      <c r="H35" s="519">
        <v>0.39105940631649599</v>
      </c>
      <c r="I35" s="190">
        <v>1.93712788396353</v>
      </c>
      <c r="J35" s="519">
        <v>0.35046854227399199</v>
      </c>
      <c r="K35" s="190">
        <v>1.5571581548822599</v>
      </c>
      <c r="L35" s="519">
        <v>0.393473815780575</v>
      </c>
      <c r="M35" s="190">
        <v>1.9763478679502</v>
      </c>
      <c r="N35" s="527">
        <v>0.36101834754169798</v>
      </c>
    </row>
    <row r="36" spans="1:14" ht="13" customHeight="1" x14ac:dyDescent="0.25">
      <c r="A36" s="26" t="s">
        <v>415</v>
      </c>
      <c r="B36" s="184">
        <v>2</v>
      </c>
      <c r="C36" s="190">
        <v>1.6353353867529501</v>
      </c>
      <c r="D36" s="519">
        <v>0.30553998708343399</v>
      </c>
      <c r="E36" s="190">
        <v>1.69027893889216</v>
      </c>
      <c r="F36" s="519">
        <v>0.26693553795321601</v>
      </c>
      <c r="G36" s="190">
        <v>1.66183448921513</v>
      </c>
      <c r="H36" s="519">
        <v>0.31349053784319703</v>
      </c>
      <c r="I36" s="190">
        <v>1.7462970927188299</v>
      </c>
      <c r="J36" s="519">
        <v>0.27281928386001603</v>
      </c>
      <c r="K36" s="190">
        <v>1.7656610900888801</v>
      </c>
      <c r="L36" s="519">
        <v>0.34030795057425101</v>
      </c>
      <c r="M36" s="190">
        <v>1.77568864287729</v>
      </c>
      <c r="N36" s="527">
        <v>0.28382319022152103</v>
      </c>
    </row>
    <row r="37" spans="1:14" ht="13" customHeight="1" x14ac:dyDescent="0.25">
      <c r="A37" s="26" t="s">
        <v>416</v>
      </c>
      <c r="B37" s="184">
        <v>2</v>
      </c>
      <c r="C37" s="190">
        <v>1.9089585976886401</v>
      </c>
      <c r="D37" s="519">
        <v>0.44062884932421897</v>
      </c>
      <c r="E37" s="190">
        <v>2.40692521526138</v>
      </c>
      <c r="F37" s="519">
        <v>0.42985306386625799</v>
      </c>
      <c r="G37" s="190">
        <v>1.8914876940418499</v>
      </c>
      <c r="H37" s="519">
        <v>0.443446358673451</v>
      </c>
      <c r="I37" s="190">
        <v>2.4531638834185698</v>
      </c>
      <c r="J37" s="519">
        <v>0.44474359284745602</v>
      </c>
      <c r="K37" s="190">
        <v>1.8375487878405301</v>
      </c>
      <c r="L37" s="519">
        <v>0.43353975922372601</v>
      </c>
      <c r="M37" s="190">
        <v>2.5192842318798401</v>
      </c>
      <c r="N37" s="527">
        <v>0.47505077817629698</v>
      </c>
    </row>
    <row r="38" spans="1:14" ht="13" customHeight="1" x14ac:dyDescent="0.25">
      <c r="A38" s="26" t="s">
        <v>417</v>
      </c>
      <c r="B38" s="184">
        <v>2</v>
      </c>
      <c r="C38" s="190">
        <v>2.4255910136872698</v>
      </c>
      <c r="D38" s="519">
        <v>0.58993559934803497</v>
      </c>
      <c r="E38" s="190">
        <v>1.6562825233584899</v>
      </c>
      <c r="F38" s="519">
        <v>0.37418933042971397</v>
      </c>
      <c r="G38" s="190">
        <v>2.4465050137729301</v>
      </c>
      <c r="H38" s="519">
        <v>0.59237912769741197</v>
      </c>
      <c r="I38" s="190">
        <v>1.6155725993502099</v>
      </c>
      <c r="J38" s="519">
        <v>0.365581999875085</v>
      </c>
      <c r="K38" s="190">
        <v>2.4893322399736801</v>
      </c>
      <c r="L38" s="519">
        <v>0.59332140051767301</v>
      </c>
      <c r="M38" s="190">
        <v>1.7533967066526299</v>
      </c>
      <c r="N38" s="527">
        <v>0.40690523725837902</v>
      </c>
    </row>
    <row r="39" spans="1:14" ht="13" customHeight="1" x14ac:dyDescent="0.25">
      <c r="A39" s="26" t="s">
        <v>418</v>
      </c>
      <c r="B39" s="184">
        <v>2</v>
      </c>
      <c r="C39" s="190">
        <v>1.1580561862213301</v>
      </c>
      <c r="D39" s="519">
        <v>0.42683784139951397</v>
      </c>
      <c r="E39" s="190">
        <v>1.78373703283327</v>
      </c>
      <c r="F39" s="519">
        <v>0.37575590624224398</v>
      </c>
      <c r="G39" s="190">
        <v>1.20553498986149</v>
      </c>
      <c r="H39" s="519">
        <v>0.459207763731939</v>
      </c>
      <c r="I39" s="190">
        <v>1.87816705337849</v>
      </c>
      <c r="J39" s="519">
        <v>0.399679710021493</v>
      </c>
      <c r="K39" s="190">
        <v>1.16081399341155</v>
      </c>
      <c r="L39" s="519">
        <v>0.44498057693105503</v>
      </c>
      <c r="M39" s="190">
        <v>1.8596115353612901</v>
      </c>
      <c r="N39" s="527">
        <v>0.39136795128968999</v>
      </c>
    </row>
    <row r="40" spans="1:14" ht="13" customHeight="1" x14ac:dyDescent="0.25">
      <c r="A40" s="26" t="s">
        <v>419</v>
      </c>
      <c r="B40" s="184">
        <v>2</v>
      </c>
      <c r="C40" s="190">
        <v>1.8824654340154301</v>
      </c>
      <c r="D40" s="519">
        <v>0.410176726940845</v>
      </c>
      <c r="E40" s="190">
        <v>1.2779580533504999</v>
      </c>
      <c r="F40" s="519">
        <v>0.25323651113080398</v>
      </c>
      <c r="G40" s="190">
        <v>1.75467761218616</v>
      </c>
      <c r="H40" s="519">
        <v>0.37125716700121503</v>
      </c>
      <c r="I40" s="190">
        <v>1.3125754187257499</v>
      </c>
      <c r="J40" s="519">
        <v>0.25558673196012999</v>
      </c>
      <c r="K40" s="190">
        <v>1.78446347378425</v>
      </c>
      <c r="L40" s="519">
        <v>0.37932504338649198</v>
      </c>
      <c r="M40" s="190">
        <v>1.2980633620284501</v>
      </c>
      <c r="N40" s="527">
        <v>0.261933172709928</v>
      </c>
    </row>
    <row r="41" spans="1:14" ht="13" customHeight="1" x14ac:dyDescent="0.25">
      <c r="A41" s="26" t="s">
        <v>420</v>
      </c>
      <c r="B41" s="184">
        <v>2</v>
      </c>
      <c r="C41" s="190">
        <v>1.0600188665073</v>
      </c>
      <c r="D41" s="519">
        <v>0.194141674202608</v>
      </c>
      <c r="E41" s="190">
        <v>1.74802825109167</v>
      </c>
      <c r="F41" s="519">
        <v>0.33900357120027103</v>
      </c>
      <c r="G41" s="190">
        <v>1.01780059090543</v>
      </c>
      <c r="H41" s="519">
        <v>0.19086903374991199</v>
      </c>
      <c r="I41" s="190">
        <v>1.7784960981567499</v>
      </c>
      <c r="J41" s="519">
        <v>0.345447511660883</v>
      </c>
      <c r="K41" s="190">
        <v>1.02365966139936</v>
      </c>
      <c r="L41" s="519">
        <v>0.19037912746565799</v>
      </c>
      <c r="M41" s="190">
        <v>1.7903783895632199</v>
      </c>
      <c r="N41" s="527">
        <v>0.35349661522439202</v>
      </c>
    </row>
    <row r="42" spans="1:14" ht="13" customHeight="1" x14ac:dyDescent="0.25">
      <c r="A42" s="26" t="s">
        <v>421</v>
      </c>
      <c r="B42" s="184">
        <v>2</v>
      </c>
      <c r="C42" s="190">
        <v>1.1655148392279</v>
      </c>
      <c r="D42" s="519">
        <v>0.274927631933293</v>
      </c>
      <c r="E42" s="190">
        <v>1.43345001964496</v>
      </c>
      <c r="F42" s="519">
        <v>0.318445765092081</v>
      </c>
      <c r="G42" s="190">
        <v>1.2390337327051399</v>
      </c>
      <c r="H42" s="519">
        <v>0.29653305369338301</v>
      </c>
      <c r="I42" s="190">
        <v>1.51536901213347</v>
      </c>
      <c r="J42" s="519">
        <v>0.34341403795623299</v>
      </c>
      <c r="K42" s="190">
        <v>1.40891035954157</v>
      </c>
      <c r="L42" s="519">
        <v>0.34530498727903602</v>
      </c>
      <c r="M42" s="190">
        <v>1.4459505720999599</v>
      </c>
      <c r="N42" s="527">
        <v>0.33371445572130398</v>
      </c>
    </row>
    <row r="43" spans="1:14" ht="13" customHeight="1" x14ac:dyDescent="0.25">
      <c r="A43" s="26" t="s">
        <v>422</v>
      </c>
      <c r="B43" s="184">
        <v>2</v>
      </c>
      <c r="C43" s="190">
        <v>2.7709872340855601</v>
      </c>
      <c r="D43" s="519">
        <v>1.21734987638264</v>
      </c>
      <c r="E43" s="190">
        <v>2.5055463525879</v>
      </c>
      <c r="F43" s="519">
        <v>0.91285929253909603</v>
      </c>
      <c r="G43" s="190">
        <v>2.7296190339731798</v>
      </c>
      <c r="H43" s="519">
        <v>1.22865307011561</v>
      </c>
      <c r="I43" s="190">
        <v>2.4006544187054701</v>
      </c>
      <c r="J43" s="519">
        <v>0.88014425559846499</v>
      </c>
      <c r="K43" s="190">
        <v>2.6725642823809799</v>
      </c>
      <c r="L43" s="519">
        <v>1.1548444598251599</v>
      </c>
      <c r="M43" s="190">
        <v>2.2870600850362099</v>
      </c>
      <c r="N43" s="527">
        <v>0.83694073226062704</v>
      </c>
    </row>
    <row r="44" spans="1:14" ht="13" customHeight="1" x14ac:dyDescent="0.25">
      <c r="A44" s="26" t="s">
        <v>423</v>
      </c>
      <c r="B44" s="184">
        <v>2</v>
      </c>
      <c r="C44" s="190">
        <v>1.38373649605083</v>
      </c>
      <c r="D44" s="519">
        <v>0.36339669666076202</v>
      </c>
      <c r="E44" s="190">
        <v>1.5868190062601999</v>
      </c>
      <c r="F44" s="519">
        <v>0.280488741111518</v>
      </c>
      <c r="G44" s="190">
        <v>1.35926909472383</v>
      </c>
      <c r="H44" s="519">
        <v>0.33293719341107803</v>
      </c>
      <c r="I44" s="190">
        <v>1.6201431559323101</v>
      </c>
      <c r="J44" s="519">
        <v>0.26580547346498201</v>
      </c>
      <c r="K44" s="190">
        <v>1.33061183703942</v>
      </c>
      <c r="L44" s="519">
        <v>0.322005342250061</v>
      </c>
      <c r="M44" s="190">
        <v>1.5821972261750701</v>
      </c>
      <c r="N44" s="527">
        <v>0.26603704979043102</v>
      </c>
    </row>
    <row r="45" spans="1:14" ht="13" customHeight="1" x14ac:dyDescent="0.25">
      <c r="A45" s="26" t="s">
        <v>424</v>
      </c>
      <c r="B45" s="184">
        <v>2</v>
      </c>
      <c r="C45" s="190">
        <v>2.2129347216417901</v>
      </c>
      <c r="D45" s="519">
        <v>0.44838569116911597</v>
      </c>
      <c r="E45" s="190">
        <v>1.51934454077018</v>
      </c>
      <c r="F45" s="519">
        <v>0.25613508655513001</v>
      </c>
      <c r="G45" s="190">
        <v>2.40100617621628</v>
      </c>
      <c r="H45" s="519">
        <v>0.50574735116435698</v>
      </c>
      <c r="I45" s="190">
        <v>1.5041727047550899</v>
      </c>
      <c r="J45" s="519">
        <v>0.25706165654091401</v>
      </c>
      <c r="K45" s="190">
        <v>2.2817740484619198</v>
      </c>
      <c r="L45" s="519">
        <v>0.472564901548858</v>
      </c>
      <c r="M45" s="190">
        <v>1.51436497588638</v>
      </c>
      <c r="N45" s="527">
        <v>0.25966213431984497</v>
      </c>
    </row>
    <row r="46" spans="1:14" ht="13" customHeight="1" x14ac:dyDescent="0.25">
      <c r="A46" s="26" t="s">
        <v>425</v>
      </c>
      <c r="B46" s="184">
        <v>2</v>
      </c>
      <c r="C46" s="190">
        <v>2.3461639925415798</v>
      </c>
      <c r="D46" s="519">
        <v>0.47110394710543502</v>
      </c>
      <c r="E46" s="190">
        <v>1.3265253003578401</v>
      </c>
      <c r="F46" s="519">
        <v>0.33198959534787698</v>
      </c>
      <c r="G46" s="190">
        <v>2.4688494892427699</v>
      </c>
      <c r="H46" s="519">
        <v>0.53547987385711204</v>
      </c>
      <c r="I46" s="190">
        <v>1.34761836439219</v>
      </c>
      <c r="J46" s="519">
        <v>0.34177639101071999</v>
      </c>
      <c r="K46" s="190">
        <v>2.42556681690216</v>
      </c>
      <c r="L46" s="519">
        <v>0.53877699127831202</v>
      </c>
      <c r="M46" s="190">
        <v>1.31618466699131</v>
      </c>
      <c r="N46" s="527">
        <v>0.34396811972844699</v>
      </c>
    </row>
    <row r="47" spans="1:14" ht="13" customHeight="1" x14ac:dyDescent="0.25">
      <c r="A47" s="26" t="s">
        <v>426</v>
      </c>
      <c r="B47" s="184">
        <v>2</v>
      </c>
      <c r="C47" s="190">
        <v>1.9214907135697701</v>
      </c>
      <c r="D47" s="519">
        <v>0.42778266716545699</v>
      </c>
      <c r="E47" s="190">
        <v>1.2807546847019999</v>
      </c>
      <c r="F47" s="519">
        <v>0.23367218525200401</v>
      </c>
      <c r="G47" s="190">
        <v>1.91830108835609</v>
      </c>
      <c r="H47" s="519">
        <v>0.43431146560073902</v>
      </c>
      <c r="I47" s="190">
        <v>1.3142758876251499</v>
      </c>
      <c r="J47" s="519">
        <v>0.24460801666784199</v>
      </c>
      <c r="K47" s="190">
        <v>1.88502833247631</v>
      </c>
      <c r="L47" s="519">
        <v>0.43133466849942897</v>
      </c>
      <c r="M47" s="190">
        <v>1.3462576147992</v>
      </c>
      <c r="N47" s="527">
        <v>0.252063483061645</v>
      </c>
    </row>
    <row r="48" spans="1:14" ht="13" customHeight="1" x14ac:dyDescent="0.25">
      <c r="A48" s="26" t="s">
        <v>427</v>
      </c>
      <c r="B48" s="184">
        <v>2</v>
      </c>
      <c r="C48" s="190">
        <v>2.0094377933255299</v>
      </c>
      <c r="D48" s="519">
        <v>0.79856691001552105</v>
      </c>
      <c r="E48" s="190">
        <v>2.6065127114520901</v>
      </c>
      <c r="F48" s="519">
        <v>0.53537602371418402</v>
      </c>
      <c r="G48" s="190">
        <v>2.21509784068716</v>
      </c>
      <c r="H48" s="519">
        <v>0.88985923470190098</v>
      </c>
      <c r="I48" s="190">
        <v>2.5949622684872602</v>
      </c>
      <c r="J48" s="519">
        <v>0.51382034953502498</v>
      </c>
      <c r="K48" s="190">
        <v>2.3078282477674099</v>
      </c>
      <c r="L48" s="519">
        <v>0.87263097661091404</v>
      </c>
      <c r="M48" s="190">
        <v>2.64899484000092</v>
      </c>
      <c r="N48" s="527">
        <v>0.52463151926525997</v>
      </c>
    </row>
    <row r="49" spans="1:14" ht="13" customHeight="1" x14ac:dyDescent="0.25">
      <c r="A49" s="26" t="s">
        <v>428</v>
      </c>
      <c r="B49" s="184">
        <v>2</v>
      </c>
      <c r="C49" s="190">
        <v>1.0804828341008399</v>
      </c>
      <c r="D49" s="519">
        <v>0.280535145128955</v>
      </c>
      <c r="E49" s="190">
        <v>1.2151650459683401</v>
      </c>
      <c r="F49" s="519">
        <v>0.26343950183845199</v>
      </c>
      <c r="G49" s="190">
        <v>1.1095974839978699</v>
      </c>
      <c r="H49" s="519">
        <v>0.29822850514996602</v>
      </c>
      <c r="I49" s="190">
        <v>1.2483472746703701</v>
      </c>
      <c r="J49" s="519">
        <v>0.26750138163320503</v>
      </c>
      <c r="K49" s="190">
        <v>1.1873649401648401</v>
      </c>
      <c r="L49" s="519">
        <v>0.33286142420641801</v>
      </c>
      <c r="M49" s="190">
        <v>1.1596683519865501</v>
      </c>
      <c r="N49" s="527">
        <v>0.25032924419622499</v>
      </c>
    </row>
    <row r="50" spans="1:14" ht="13" customHeight="1" x14ac:dyDescent="0.25">
      <c r="A50" s="26" t="s">
        <v>429</v>
      </c>
      <c r="B50" s="184">
        <v>2</v>
      </c>
      <c r="C50" s="190">
        <v>1.0477375672823199</v>
      </c>
      <c r="D50" s="519">
        <v>0.20018432568113301</v>
      </c>
      <c r="E50" s="190">
        <v>1.8963613522826499</v>
      </c>
      <c r="F50" s="519">
        <v>0.31986861514141401</v>
      </c>
      <c r="G50" s="190">
        <v>1.02158679306367</v>
      </c>
      <c r="H50" s="519">
        <v>0.19627163900198799</v>
      </c>
      <c r="I50" s="190">
        <v>1.8768899541957</v>
      </c>
      <c r="J50" s="519">
        <v>0.317056985850799</v>
      </c>
      <c r="K50" s="190">
        <v>1.01920072876666</v>
      </c>
      <c r="L50" s="519">
        <v>0.195966818502432</v>
      </c>
      <c r="M50" s="190">
        <v>1.8616130410769101</v>
      </c>
      <c r="N50" s="527">
        <v>0.31958301957837398</v>
      </c>
    </row>
    <row r="51" spans="1:14" ht="13" customHeight="1" x14ac:dyDescent="0.25">
      <c r="A51" s="26" t="s">
        <v>430</v>
      </c>
      <c r="B51" s="184">
        <v>2</v>
      </c>
      <c r="C51" s="190">
        <v>1.30191802498408</v>
      </c>
      <c r="D51" s="519">
        <v>0.30910397256287803</v>
      </c>
      <c r="E51" s="190">
        <v>2.24281032338321</v>
      </c>
      <c r="F51" s="519">
        <v>0.36887305738735199</v>
      </c>
      <c r="G51" s="190">
        <v>1.31298577537202</v>
      </c>
      <c r="H51" s="519">
        <v>0.30264295991692403</v>
      </c>
      <c r="I51" s="190">
        <v>2.3000479782915102</v>
      </c>
      <c r="J51" s="519">
        <v>0.37777294615677098</v>
      </c>
      <c r="K51" s="190">
        <v>1.32155896662012</v>
      </c>
      <c r="L51" s="519">
        <v>0.30811897758522899</v>
      </c>
      <c r="M51" s="190">
        <v>2.2748254879927501</v>
      </c>
      <c r="N51" s="527">
        <v>0.37525987572462599</v>
      </c>
    </row>
    <row r="52" spans="1:14" ht="13" customHeight="1" x14ac:dyDescent="0.25">
      <c r="A52" s="26" t="s">
        <v>431</v>
      </c>
      <c r="B52" s="184">
        <v>2</v>
      </c>
      <c r="C52" s="190">
        <v>1.4341466690362801</v>
      </c>
      <c r="D52" s="519">
        <v>0.32159154950881502</v>
      </c>
      <c r="E52" s="190">
        <v>1.6377099898019201</v>
      </c>
      <c r="F52" s="519">
        <v>0.31098328001979703</v>
      </c>
      <c r="G52" s="190">
        <v>1.49322400056959</v>
      </c>
      <c r="H52" s="519">
        <v>0.32305070416395598</v>
      </c>
      <c r="I52" s="190">
        <v>1.68237429015373</v>
      </c>
      <c r="J52" s="519">
        <v>0.30119026250826098</v>
      </c>
      <c r="K52" s="190">
        <v>1.50666464226376</v>
      </c>
      <c r="L52" s="519">
        <v>0.32551396442910102</v>
      </c>
      <c r="M52" s="190">
        <v>1.6819642775303301</v>
      </c>
      <c r="N52" s="527">
        <v>0.31161776574919198</v>
      </c>
    </row>
    <row r="53" spans="1:14" ht="13" customHeight="1" x14ac:dyDescent="0.25">
      <c r="A53" s="26" t="s">
        <v>432</v>
      </c>
      <c r="B53" s="184">
        <v>2</v>
      </c>
      <c r="C53" s="190">
        <v>2.0007343561578601</v>
      </c>
      <c r="D53" s="519">
        <v>0.38496631396476</v>
      </c>
      <c r="E53" s="190">
        <v>1.3592705883949601</v>
      </c>
      <c r="F53" s="519">
        <v>0.26889556428583</v>
      </c>
      <c r="G53" s="190">
        <v>1.9781891156437901</v>
      </c>
      <c r="H53" s="519">
        <v>0.38850488996959998</v>
      </c>
      <c r="I53" s="190">
        <v>1.3961877691978899</v>
      </c>
      <c r="J53" s="519">
        <v>0.27970397973012801</v>
      </c>
      <c r="K53" s="190">
        <v>1.89536482468819</v>
      </c>
      <c r="L53" s="519">
        <v>0.377743230125547</v>
      </c>
      <c r="M53" s="190">
        <v>1.4244851574384501</v>
      </c>
      <c r="N53" s="527">
        <v>0.28822750594508401</v>
      </c>
    </row>
    <row r="54" spans="1:14" ht="13" customHeight="1" x14ac:dyDescent="0.25">
      <c r="A54" s="26" t="s">
        <v>433</v>
      </c>
      <c r="B54" s="184">
        <v>2</v>
      </c>
      <c r="C54" s="190">
        <v>1.6169583895373101</v>
      </c>
      <c r="D54" s="519">
        <v>0.39534206436818398</v>
      </c>
      <c r="E54" s="190">
        <v>1.4263251120409699</v>
      </c>
      <c r="F54" s="519">
        <v>0.31906367195227803</v>
      </c>
      <c r="G54" s="190">
        <v>1.60858692435632</v>
      </c>
      <c r="H54" s="519">
        <v>0.39218171818146003</v>
      </c>
      <c r="I54" s="190">
        <v>1.4689869854392501</v>
      </c>
      <c r="J54" s="519">
        <v>0.33190505864839898</v>
      </c>
      <c r="K54" s="190">
        <v>1.6567224219658601</v>
      </c>
      <c r="L54" s="519">
        <v>0.404871354180381</v>
      </c>
      <c r="M54" s="190">
        <v>1.4093526622003301</v>
      </c>
      <c r="N54" s="527">
        <v>0.32334484113334999</v>
      </c>
    </row>
    <row r="55" spans="1:14" ht="13" customHeight="1" x14ac:dyDescent="0.25">
      <c r="A55" s="26" t="s">
        <v>434</v>
      </c>
      <c r="B55" s="184">
        <v>2</v>
      </c>
      <c r="C55" s="190">
        <v>1.7232617572701601</v>
      </c>
      <c r="D55" s="519">
        <v>0.46527856091067299</v>
      </c>
      <c r="E55" s="190">
        <v>1.43262218005677</v>
      </c>
      <c r="F55" s="519">
        <v>0.26664664990362502</v>
      </c>
      <c r="G55" s="190">
        <v>1.7232585625282999</v>
      </c>
      <c r="H55" s="519">
        <v>0.46284034642995697</v>
      </c>
      <c r="I55" s="190">
        <v>1.48867988809225</v>
      </c>
      <c r="J55" s="519">
        <v>0.28430745673581598</v>
      </c>
      <c r="K55" s="190">
        <v>1.88870858192192</v>
      </c>
      <c r="L55" s="519">
        <v>0.527189052617277</v>
      </c>
      <c r="M55" s="190">
        <v>1.4302526899089401</v>
      </c>
      <c r="N55" s="527">
        <v>0.28656627249897898</v>
      </c>
    </row>
    <row r="56" spans="1:14" ht="13" customHeight="1" x14ac:dyDescent="0.25">
      <c r="A56" s="26" t="s">
        <v>435</v>
      </c>
      <c r="B56" s="184">
        <v>2</v>
      </c>
      <c r="C56" s="190">
        <v>1.63940118315765</v>
      </c>
      <c r="D56" s="519">
        <v>0.25316308549946198</v>
      </c>
      <c r="E56" s="190">
        <v>1.56403677162368</v>
      </c>
      <c r="F56" s="519">
        <v>0.21253903193584101</v>
      </c>
      <c r="G56" s="190">
        <v>1.7491181129856499</v>
      </c>
      <c r="H56" s="519">
        <v>0.26240660946605798</v>
      </c>
      <c r="I56" s="190">
        <v>1.6203206182357801</v>
      </c>
      <c r="J56" s="519">
        <v>0.22569201394135799</v>
      </c>
      <c r="K56" s="190">
        <v>1.72741076978759</v>
      </c>
      <c r="L56" s="519">
        <v>0.269193536955673</v>
      </c>
      <c r="M56" s="190">
        <v>1.5877531087946199</v>
      </c>
      <c r="N56" s="527">
        <v>0.224049042170407</v>
      </c>
    </row>
    <row r="57" spans="1:14" ht="13" customHeight="1" x14ac:dyDescent="0.25">
      <c r="A57" s="26" t="s">
        <v>436</v>
      </c>
      <c r="B57" s="184">
        <v>2</v>
      </c>
      <c r="C57" s="190">
        <v>1.5329889918324799</v>
      </c>
      <c r="D57" s="519">
        <v>0.322220584377505</v>
      </c>
      <c r="E57" s="190">
        <v>2.1472480041034498</v>
      </c>
      <c r="F57" s="519">
        <v>0.37960697714921499</v>
      </c>
      <c r="G57" s="190">
        <v>1.57991671981292</v>
      </c>
      <c r="H57" s="519">
        <v>0.34600116773638301</v>
      </c>
      <c r="I57" s="190">
        <v>2.0979151468711899</v>
      </c>
      <c r="J57" s="519">
        <v>0.38586351696980897</v>
      </c>
      <c r="K57" s="190">
        <v>1.6038689087045499</v>
      </c>
      <c r="L57" s="519">
        <v>0.355725567919361</v>
      </c>
      <c r="M57" s="190">
        <v>2.05600219769335</v>
      </c>
      <c r="N57" s="527">
        <v>0.39109382601711801</v>
      </c>
    </row>
    <row r="58" spans="1:14" ht="13" customHeight="1" x14ac:dyDescent="0.25">
      <c r="A58" s="26" t="s">
        <v>437</v>
      </c>
      <c r="B58" s="184">
        <v>2</v>
      </c>
      <c r="C58" s="190">
        <v>2.2409145189970201</v>
      </c>
      <c r="D58" s="519">
        <v>0.50454963683791498</v>
      </c>
      <c r="E58" s="190">
        <v>2.1000266942002801</v>
      </c>
      <c r="F58" s="519">
        <v>0.28496221620080597</v>
      </c>
      <c r="G58" s="190">
        <v>2.27263321646977</v>
      </c>
      <c r="H58" s="519">
        <v>0.52568545463611704</v>
      </c>
      <c r="I58" s="190">
        <v>2.10463968498724</v>
      </c>
      <c r="J58" s="519">
        <v>0.287626628392668</v>
      </c>
      <c r="K58" s="190">
        <v>2.3438784892241902</v>
      </c>
      <c r="L58" s="519">
        <v>0.58262942831460296</v>
      </c>
      <c r="M58" s="190">
        <v>2.0997603269066301</v>
      </c>
      <c r="N58" s="527">
        <v>0.29941495716723598</v>
      </c>
    </row>
    <row r="59" spans="1:14" ht="13" customHeight="1" x14ac:dyDescent="0.25">
      <c r="A59" s="26" t="s">
        <v>438</v>
      </c>
      <c r="B59" s="184">
        <v>2</v>
      </c>
      <c r="C59" s="190">
        <v>1.04217558580017</v>
      </c>
      <c r="D59" s="519">
        <v>0.27942594816782201</v>
      </c>
      <c r="E59" s="190">
        <v>2.2802283701966299</v>
      </c>
      <c r="F59" s="519">
        <v>0.499058212420943</v>
      </c>
      <c r="G59" s="190">
        <v>1.0444840402799001</v>
      </c>
      <c r="H59" s="519">
        <v>0.27478305789964402</v>
      </c>
      <c r="I59" s="190">
        <v>2.27958200731829</v>
      </c>
      <c r="J59" s="519">
        <v>0.50463017297787105</v>
      </c>
      <c r="K59" s="190">
        <v>1.07390801914687</v>
      </c>
      <c r="L59" s="519">
        <v>0.27313027783779198</v>
      </c>
      <c r="M59" s="190">
        <v>2.2315659967471602</v>
      </c>
      <c r="N59" s="527">
        <v>0.49200696847455999</v>
      </c>
    </row>
    <row r="60" spans="1:14" ht="13" customHeight="1" x14ac:dyDescent="0.25">
      <c r="A60" s="26" t="s">
        <v>439</v>
      </c>
      <c r="B60" s="184">
        <v>2</v>
      </c>
      <c r="C60" s="190">
        <v>1.53022757912861</v>
      </c>
      <c r="D60" s="519">
        <v>0.545456645424653</v>
      </c>
      <c r="E60" s="190">
        <v>2.8140079346388198</v>
      </c>
      <c r="F60" s="519">
        <v>0.77475859463764396</v>
      </c>
      <c r="G60" s="190">
        <v>1.5096225969302299</v>
      </c>
      <c r="H60" s="519">
        <v>0.54863034242467101</v>
      </c>
      <c r="I60" s="190">
        <v>2.63069728159729</v>
      </c>
      <c r="J60" s="519">
        <v>0.72755276309558703</v>
      </c>
      <c r="K60" s="190">
        <v>1.3346470588987001</v>
      </c>
      <c r="L60" s="519">
        <v>0.51357486817949405</v>
      </c>
      <c r="M60" s="190">
        <v>2.41847590862002</v>
      </c>
      <c r="N60" s="527">
        <v>0.70134543450701703</v>
      </c>
    </row>
    <row r="61" spans="1:14" ht="13" customHeight="1" x14ac:dyDescent="0.25">
      <c r="A61" s="26" t="s">
        <v>440</v>
      </c>
      <c r="B61" s="184">
        <v>2</v>
      </c>
      <c r="C61" s="190">
        <v>2.09437797590228</v>
      </c>
      <c r="D61" s="519">
        <v>0.40827817099867197</v>
      </c>
      <c r="E61" s="190">
        <v>1.6090752250567899</v>
      </c>
      <c r="F61" s="519">
        <v>0.198775335478212</v>
      </c>
      <c r="G61" s="190">
        <v>2.06517133314876</v>
      </c>
      <c r="H61" s="519">
        <v>0.41360483529550801</v>
      </c>
      <c r="I61" s="190">
        <v>1.5433168796783501</v>
      </c>
      <c r="J61" s="519">
        <v>0.19646621333393999</v>
      </c>
      <c r="K61" s="190">
        <v>2.06788768885139</v>
      </c>
      <c r="L61" s="519">
        <v>0.42603968962623301</v>
      </c>
      <c r="M61" s="190">
        <v>1.57433547540623</v>
      </c>
      <c r="N61" s="527">
        <v>0.20472051119031801</v>
      </c>
    </row>
    <row r="62" spans="1:14" ht="13" customHeight="1" x14ac:dyDescent="0.25">
      <c r="A62" s="26" t="s">
        <v>441</v>
      </c>
      <c r="B62" s="184">
        <v>2</v>
      </c>
      <c r="C62" s="190">
        <v>1.8818973192527999</v>
      </c>
      <c r="D62" s="519">
        <v>0.42307389187504102</v>
      </c>
      <c r="E62" s="190">
        <v>1.3760912033960599</v>
      </c>
      <c r="F62" s="519">
        <v>0.21189983682796901</v>
      </c>
      <c r="G62" s="190">
        <v>1.9080266045546701</v>
      </c>
      <c r="H62" s="519">
        <v>0.42872688830087702</v>
      </c>
      <c r="I62" s="190">
        <v>1.3604716274553601</v>
      </c>
      <c r="J62" s="519">
        <v>0.20601862236440599</v>
      </c>
      <c r="K62" s="190">
        <v>1.9072386832491</v>
      </c>
      <c r="L62" s="519">
        <v>0.43420160238405497</v>
      </c>
      <c r="M62" s="190">
        <v>1.3575734991817201</v>
      </c>
      <c r="N62" s="527">
        <v>0.20642649721451301</v>
      </c>
    </row>
    <row r="63" spans="1:14" ht="13" customHeight="1" x14ac:dyDescent="0.25">
      <c r="A63" s="211" t="s">
        <v>442</v>
      </c>
      <c r="B63" s="185">
        <v>2</v>
      </c>
      <c r="C63" s="191">
        <v>1.6311073849634301</v>
      </c>
      <c r="D63" s="520">
        <v>7.4230777741058906E-2</v>
      </c>
      <c r="E63" s="191">
        <v>1.9021936401142701</v>
      </c>
      <c r="F63" s="520">
        <v>8.3062542340836001E-2</v>
      </c>
      <c r="G63" s="191">
        <v>1.66487994211867</v>
      </c>
      <c r="H63" s="520">
        <v>7.6524594014419606E-2</v>
      </c>
      <c r="I63" s="191">
        <v>1.90731339942582</v>
      </c>
      <c r="J63" s="520">
        <v>8.4002744639556898E-2</v>
      </c>
      <c r="K63" s="191">
        <v>1.6572545690440099</v>
      </c>
      <c r="L63" s="520">
        <v>7.8118233158928796E-2</v>
      </c>
      <c r="M63" s="191">
        <v>1.9147253543017599</v>
      </c>
      <c r="N63" s="529">
        <v>8.8161958557751996E-2</v>
      </c>
    </row>
    <row r="64" spans="1:14" ht="13" customHeight="1" x14ac:dyDescent="0.25">
      <c r="A64" s="212" t="s">
        <v>443</v>
      </c>
      <c r="B64" s="186">
        <v>2</v>
      </c>
      <c r="C64" s="192">
        <v>1.6999278884392499</v>
      </c>
      <c r="D64" s="521">
        <v>0.11995055552624</v>
      </c>
      <c r="E64" s="192">
        <v>1.74182546422358</v>
      </c>
      <c r="F64" s="521">
        <v>0.10195990238507199</v>
      </c>
      <c r="G64" s="192">
        <v>1.7874125878406</v>
      </c>
      <c r="H64" s="521">
        <v>0.131841431847393</v>
      </c>
      <c r="I64" s="192">
        <v>1.7632575010018501</v>
      </c>
      <c r="J64" s="521">
        <v>0.104506013460894</v>
      </c>
      <c r="K64" s="192">
        <v>1.7896028919815099</v>
      </c>
      <c r="L64" s="521">
        <v>0.132499646331104</v>
      </c>
      <c r="M64" s="192">
        <v>1.74940652019745</v>
      </c>
      <c r="N64" s="530">
        <v>0.106113377258544</v>
      </c>
    </row>
    <row r="65" spans="1:14" ht="13" customHeight="1" x14ac:dyDescent="0.25">
      <c r="A65" s="213" t="s">
        <v>444</v>
      </c>
      <c r="B65" s="187">
        <v>2</v>
      </c>
      <c r="C65" s="193">
        <v>1.63924365282113</v>
      </c>
      <c r="D65" s="522">
        <v>6.4410986864927799E-2</v>
      </c>
      <c r="E65" s="193">
        <v>1.89807784611627</v>
      </c>
      <c r="F65" s="522">
        <v>6.1907610533248697E-2</v>
      </c>
      <c r="G65" s="193">
        <v>1.66945182591823</v>
      </c>
      <c r="H65" s="522">
        <v>6.6201448296764304E-2</v>
      </c>
      <c r="I65" s="193">
        <v>1.90911924074386</v>
      </c>
      <c r="J65" s="522">
        <v>6.2584830621845805E-2</v>
      </c>
      <c r="K65" s="193">
        <v>1.67825347584264</v>
      </c>
      <c r="L65" s="522">
        <v>6.6873660538326093E-2</v>
      </c>
      <c r="M65" s="193">
        <v>1.8970559533845901</v>
      </c>
      <c r="N65" s="531">
        <v>6.4087736027288303E-2</v>
      </c>
    </row>
    <row r="66" spans="1:14" ht="13" customHeight="1" x14ac:dyDescent="0.25">
      <c r="A66" s="26" t="s">
        <v>445</v>
      </c>
      <c r="B66" s="184">
        <v>2</v>
      </c>
      <c r="C66" s="190">
        <v>0.91483484643662505</v>
      </c>
      <c r="D66" s="519">
        <v>0.25725901814125401</v>
      </c>
      <c r="E66" s="190">
        <v>2.0345623206157901</v>
      </c>
      <c r="F66" s="519">
        <v>0.60996880540953802</v>
      </c>
      <c r="G66" s="190">
        <v>1.0715812278012</v>
      </c>
      <c r="H66" s="519">
        <v>0.32835517510308099</v>
      </c>
      <c r="I66" s="190">
        <v>2.1809875646385302</v>
      </c>
      <c r="J66" s="519">
        <v>0.62675225395720002</v>
      </c>
      <c r="K66" s="190">
        <v>1.0402474421553101</v>
      </c>
      <c r="L66" s="519">
        <v>0.31690218405890602</v>
      </c>
      <c r="M66" s="190">
        <v>1.9509282959324299</v>
      </c>
      <c r="N66" s="527">
        <v>0.70778373737457101</v>
      </c>
    </row>
    <row r="67" spans="1:14" ht="13" customHeight="1" x14ac:dyDescent="0.25">
      <c r="A67" s="26" t="s">
        <v>446</v>
      </c>
      <c r="B67" s="184">
        <v>2</v>
      </c>
      <c r="C67" s="190">
        <v>2.6452233688529798</v>
      </c>
      <c r="D67" s="519">
        <v>0.80626067491876996</v>
      </c>
      <c r="E67" s="190">
        <v>0.88677144723018397</v>
      </c>
      <c r="F67" s="519">
        <v>0.28105602699195498</v>
      </c>
      <c r="G67" s="190">
        <v>2.7051821663880999</v>
      </c>
      <c r="H67" s="519">
        <v>0.84814438599224395</v>
      </c>
      <c r="I67" s="190">
        <v>0.89022410590762802</v>
      </c>
      <c r="J67" s="519">
        <v>0.30391362514430897</v>
      </c>
      <c r="K67" s="190">
        <v>2.8056109340129201</v>
      </c>
      <c r="L67" s="519">
        <v>0.90544572671694801</v>
      </c>
      <c r="M67" s="190">
        <v>0.82548486171820201</v>
      </c>
      <c r="N67" s="527">
        <v>0.28898224350019103</v>
      </c>
    </row>
    <row r="68" spans="1:14" ht="13" customHeight="1" x14ac:dyDescent="0.25">
      <c r="A68" s="26" t="s">
        <v>447</v>
      </c>
      <c r="B68" s="184">
        <v>2</v>
      </c>
      <c r="C68" s="190">
        <v>1.0023406194643101</v>
      </c>
      <c r="D68" s="519">
        <v>0.43420915962506001</v>
      </c>
      <c r="E68" s="190">
        <v>1.6438418578996601</v>
      </c>
      <c r="F68" s="519">
        <v>0.71859608098069405</v>
      </c>
      <c r="G68" s="190">
        <v>1.1761959787575</v>
      </c>
      <c r="H68" s="519">
        <v>0.559742078501136</v>
      </c>
      <c r="I68" s="190">
        <v>1.3863613102062</v>
      </c>
      <c r="J68" s="519">
        <v>0.58658025570551198</v>
      </c>
      <c r="K68" s="190">
        <v>1.13038344988259</v>
      </c>
      <c r="L68" s="519">
        <v>0.564560454084583</v>
      </c>
      <c r="M68" s="190">
        <v>1.34485204863632</v>
      </c>
      <c r="N68" s="527">
        <v>0.58358159700496004</v>
      </c>
    </row>
    <row r="69" spans="1:14" ht="13" customHeight="1" x14ac:dyDescent="0.25">
      <c r="A69" s="27" t="s">
        <v>448</v>
      </c>
      <c r="B69" s="200">
        <v>2</v>
      </c>
      <c r="C69" s="201">
        <v>0.96588273376066702</v>
      </c>
      <c r="D69" s="524">
        <v>0.35718869698468197</v>
      </c>
      <c r="E69" s="201">
        <v>2.0587921648449599</v>
      </c>
      <c r="F69" s="524">
        <v>0.53039081188340598</v>
      </c>
      <c r="G69" s="201">
        <v>0.97038041176839895</v>
      </c>
      <c r="H69" s="524">
        <v>0.38253615331955798</v>
      </c>
      <c r="I69" s="201">
        <v>2.12622157244859</v>
      </c>
      <c r="J69" s="524">
        <v>0.56884653814161901</v>
      </c>
      <c r="K69" s="201">
        <v>0.95257062937786496</v>
      </c>
      <c r="L69" s="524">
        <v>0.339457318200522</v>
      </c>
      <c r="M69" s="201">
        <v>2.11842940635171</v>
      </c>
      <c r="N69" s="532">
        <v>0.54193787649611302</v>
      </c>
    </row>
    <row r="70" spans="1:14" ht="13" customHeight="1" x14ac:dyDescent="0.25">
      <c r="A70" s="26"/>
      <c r="B70" s="188"/>
      <c r="C70" s="190" t="s">
        <v>2598</v>
      </c>
      <c r="D70" s="519" t="s">
        <v>2599</v>
      </c>
      <c r="E70" s="190" t="s">
        <v>2600</v>
      </c>
      <c r="F70" s="519" t="s">
        <v>2601</v>
      </c>
      <c r="G70" s="190" t="s">
        <v>2602</v>
      </c>
      <c r="H70" s="519" t="s">
        <v>2603</v>
      </c>
      <c r="I70" s="190" t="s">
        <v>2604</v>
      </c>
      <c r="J70" s="519" t="s">
        <v>2605</v>
      </c>
      <c r="K70" s="190" t="s">
        <v>2606</v>
      </c>
      <c r="L70" s="519" t="s">
        <v>2607</v>
      </c>
      <c r="M70" s="190" t="s">
        <v>2608</v>
      </c>
      <c r="N70" s="527" t="s">
        <v>2609</v>
      </c>
    </row>
    <row r="71" spans="1:14" ht="13" customHeight="1" x14ac:dyDescent="0.25">
      <c r="A71" s="26" t="s">
        <v>392</v>
      </c>
      <c r="B71" s="188">
        <v>1</v>
      </c>
      <c r="C71" s="190">
        <v>1.5455437936782499</v>
      </c>
      <c r="D71" s="519">
        <v>0.35613247203301601</v>
      </c>
      <c r="E71" s="190">
        <v>2.4486303998168499</v>
      </c>
      <c r="F71" s="519">
        <v>0.56277821816885598</v>
      </c>
      <c r="G71" s="190">
        <v>1.5903069406665</v>
      </c>
      <c r="H71" s="519">
        <v>0.38125777028443503</v>
      </c>
      <c r="I71" s="190">
        <v>2.6850740317630799</v>
      </c>
      <c r="J71" s="519">
        <v>0.62996003607030504</v>
      </c>
      <c r="K71" s="190">
        <v>1.64859255681098</v>
      </c>
      <c r="L71" s="519">
        <v>0.40681225193280601</v>
      </c>
      <c r="M71" s="190">
        <v>2.67064103027286</v>
      </c>
      <c r="N71" s="527">
        <v>0.62048819198446603</v>
      </c>
    </row>
    <row r="72" spans="1:14" ht="13" customHeight="1" x14ac:dyDescent="0.25">
      <c r="A72" s="26" t="s">
        <v>396</v>
      </c>
      <c r="B72" s="188">
        <v>1</v>
      </c>
      <c r="C72" s="190">
        <v>1.6135781141958001</v>
      </c>
      <c r="D72" s="519">
        <v>0.237051703918745</v>
      </c>
      <c r="E72" s="190">
        <v>1.51754044134354</v>
      </c>
      <c r="F72" s="519">
        <v>0.19283930626266599</v>
      </c>
      <c r="G72" s="190">
        <v>1.7040166306450899</v>
      </c>
      <c r="H72" s="519">
        <v>0.24944491024548701</v>
      </c>
      <c r="I72" s="190">
        <v>1.4778624235934701</v>
      </c>
      <c r="J72" s="519">
        <v>0.18894614857160799</v>
      </c>
      <c r="K72" s="190">
        <v>1.74215276468522</v>
      </c>
      <c r="L72" s="519">
        <v>0.26647083640767899</v>
      </c>
      <c r="M72" s="190">
        <v>1.5641281928423001</v>
      </c>
      <c r="N72" s="527">
        <v>0.19852764700717701</v>
      </c>
    </row>
    <row r="73" spans="1:14" ht="13" customHeight="1" x14ac:dyDescent="0.25">
      <c r="A73" s="210" t="s">
        <v>398</v>
      </c>
      <c r="B73" s="188">
        <v>1</v>
      </c>
      <c r="C73" s="190">
        <v>1.73046357648057</v>
      </c>
      <c r="D73" s="519">
        <v>0.33434772137230001</v>
      </c>
      <c r="E73" s="190">
        <v>1.7206336532403399</v>
      </c>
      <c r="F73" s="519">
        <v>0.26221251372902099</v>
      </c>
      <c r="G73" s="190">
        <v>1.8091526940056499</v>
      </c>
      <c r="H73" s="519">
        <v>0.37551496827010999</v>
      </c>
      <c r="I73" s="190">
        <v>1.7657829095715001</v>
      </c>
      <c r="J73" s="519">
        <v>0.27862104302861201</v>
      </c>
      <c r="K73" s="190">
        <v>1.7597445129317</v>
      </c>
      <c r="L73" s="519">
        <v>0.37212070044568102</v>
      </c>
      <c r="M73" s="190">
        <v>1.9790295826261</v>
      </c>
      <c r="N73" s="527">
        <v>0.30551684976927801</v>
      </c>
    </row>
    <row r="74" spans="1:14" ht="13" customHeight="1" x14ac:dyDescent="0.25">
      <c r="A74" s="26" t="s">
        <v>399</v>
      </c>
      <c r="B74" s="188">
        <v>1</v>
      </c>
      <c r="C74" s="190">
        <v>1.0550928310104399</v>
      </c>
      <c r="D74" s="519">
        <v>0.37032117387573599</v>
      </c>
      <c r="E74" s="190">
        <v>2.2062868582687098</v>
      </c>
      <c r="F74" s="519">
        <v>0.46191845059257902</v>
      </c>
      <c r="G74" s="190">
        <v>1.04745255826679</v>
      </c>
      <c r="H74" s="519">
        <v>0.36916088729090502</v>
      </c>
      <c r="I74" s="190">
        <v>2.2315120854237298</v>
      </c>
      <c r="J74" s="519">
        <v>0.47223760934757902</v>
      </c>
      <c r="K74" s="190">
        <v>1.11185271077777</v>
      </c>
      <c r="L74" s="519">
        <v>0.40185683370252501</v>
      </c>
      <c r="M74" s="190">
        <v>2.1813557257720499</v>
      </c>
      <c r="N74" s="527">
        <v>0.43218386371687101</v>
      </c>
    </row>
    <row r="75" spans="1:14" ht="13" customHeight="1" x14ac:dyDescent="0.25">
      <c r="A75" s="26" t="s">
        <v>410</v>
      </c>
      <c r="B75" s="188">
        <v>1</v>
      </c>
      <c r="C75" s="190">
        <v>1.31486610018877</v>
      </c>
      <c r="D75" s="519">
        <v>0.477680667286074</v>
      </c>
      <c r="E75" s="190">
        <v>1.91927317948825</v>
      </c>
      <c r="F75" s="519">
        <v>0.433982813263661</v>
      </c>
      <c r="G75" s="190">
        <v>1.3335636996588001</v>
      </c>
      <c r="H75" s="519">
        <v>0.492233584799941</v>
      </c>
      <c r="I75" s="190">
        <v>1.9397514246819301</v>
      </c>
      <c r="J75" s="519">
        <v>0.45303116462577298</v>
      </c>
      <c r="K75" s="190">
        <v>1.2880427437972499</v>
      </c>
      <c r="L75" s="519">
        <v>0.48697839493598599</v>
      </c>
      <c r="M75" s="190">
        <v>2.0427350866226801</v>
      </c>
      <c r="N75" s="527">
        <v>0.51000996142930599</v>
      </c>
    </row>
    <row r="76" spans="1:14" ht="13" customHeight="1" x14ac:dyDescent="0.25">
      <c r="A76" s="26" t="s">
        <v>415</v>
      </c>
      <c r="B76" s="188">
        <v>1</v>
      </c>
      <c r="C76" s="190">
        <v>1.4850953521031001</v>
      </c>
      <c r="D76" s="519">
        <v>0.276809442216918</v>
      </c>
      <c r="E76" s="190">
        <v>2.07113965224231</v>
      </c>
      <c r="F76" s="519">
        <v>0.338340816160006</v>
      </c>
      <c r="G76" s="190">
        <v>1.48284172609884</v>
      </c>
      <c r="H76" s="519">
        <v>0.28666624352659797</v>
      </c>
      <c r="I76" s="190">
        <v>2.1278439842745098</v>
      </c>
      <c r="J76" s="519">
        <v>0.35828612068980997</v>
      </c>
      <c r="K76" s="190">
        <v>1.5074065207945999</v>
      </c>
      <c r="L76" s="519">
        <v>0.29346704784298699</v>
      </c>
      <c r="M76" s="190">
        <v>2.1446652472194998</v>
      </c>
      <c r="N76" s="527">
        <v>0.36408279615612998</v>
      </c>
    </row>
    <row r="77" spans="1:14" ht="13" customHeight="1" x14ac:dyDescent="0.25">
      <c r="A77" s="26" t="s">
        <v>417</v>
      </c>
      <c r="B77" s="188">
        <v>1</v>
      </c>
      <c r="C77" s="190">
        <v>1.4172393028416701</v>
      </c>
      <c r="D77" s="519">
        <v>0.32423577627591899</v>
      </c>
      <c r="E77" s="190">
        <v>1.3487255108942</v>
      </c>
      <c r="F77" s="519">
        <v>0.244460373755953</v>
      </c>
      <c r="G77" s="190">
        <v>1.4198919652792299</v>
      </c>
      <c r="H77" s="519">
        <v>0.33147919357312799</v>
      </c>
      <c r="I77" s="190">
        <v>1.3683877637077599</v>
      </c>
      <c r="J77" s="519">
        <v>0.25309083975499103</v>
      </c>
      <c r="K77" s="190">
        <v>1.39552223484334</v>
      </c>
      <c r="L77" s="519">
        <v>0.31828039072703901</v>
      </c>
      <c r="M77" s="190">
        <v>1.31277143070619</v>
      </c>
      <c r="N77" s="527">
        <v>0.243017032968005</v>
      </c>
    </row>
    <row r="78" spans="1:14" ht="13" customHeight="1" x14ac:dyDescent="0.25">
      <c r="A78" s="26" t="s">
        <v>423</v>
      </c>
      <c r="B78" s="188">
        <v>1</v>
      </c>
      <c r="C78" s="190">
        <v>1.83276675430769</v>
      </c>
      <c r="D78" s="519">
        <v>0.58868835388110796</v>
      </c>
      <c r="E78" s="190">
        <v>1.64115481970324</v>
      </c>
      <c r="F78" s="519">
        <v>0.25334054264369799</v>
      </c>
      <c r="G78" s="190">
        <v>1.79837736037888</v>
      </c>
      <c r="H78" s="519">
        <v>0.58681028522513701</v>
      </c>
      <c r="I78" s="190">
        <v>1.65809071319223</v>
      </c>
      <c r="J78" s="519">
        <v>0.256435359972015</v>
      </c>
      <c r="K78" s="190">
        <v>1.79539790612095</v>
      </c>
      <c r="L78" s="519">
        <v>0.58880356709946202</v>
      </c>
      <c r="M78" s="190">
        <v>1.64475663129156</v>
      </c>
      <c r="N78" s="527">
        <v>0.25591589990706198</v>
      </c>
    </row>
    <row r="79" spans="1:14" ht="13" customHeight="1" x14ac:dyDescent="0.25">
      <c r="A79" s="26" t="s">
        <v>428</v>
      </c>
      <c r="B79" s="188">
        <v>1</v>
      </c>
      <c r="C79" s="190">
        <v>1.67749927465908</v>
      </c>
      <c r="D79" s="519">
        <v>0.45706257339113698</v>
      </c>
      <c r="E79" s="190">
        <v>1.95591618588901</v>
      </c>
      <c r="F79" s="519">
        <v>0.48421635300264598</v>
      </c>
      <c r="G79" s="190">
        <v>1.6505327364517099</v>
      </c>
      <c r="H79" s="519">
        <v>0.45098476640446999</v>
      </c>
      <c r="I79" s="190">
        <v>2.05315053158178</v>
      </c>
      <c r="J79" s="519">
        <v>0.50828472905481703</v>
      </c>
      <c r="K79" s="190">
        <v>1.6756526779107599</v>
      </c>
      <c r="L79" s="519">
        <v>0.46914030248571797</v>
      </c>
      <c r="M79" s="190">
        <v>1.98569627345289</v>
      </c>
      <c r="N79" s="527">
        <v>0.49675912553548202</v>
      </c>
    </row>
    <row r="80" spans="1:14" ht="13" customHeight="1" x14ac:dyDescent="0.25">
      <c r="A80" s="26" t="s">
        <v>433</v>
      </c>
      <c r="B80" s="188">
        <v>1</v>
      </c>
      <c r="C80" s="190">
        <v>1.49350850714035</v>
      </c>
      <c r="D80" s="519">
        <v>0.294821042826796</v>
      </c>
      <c r="E80" s="190">
        <v>1.714891295848</v>
      </c>
      <c r="F80" s="519">
        <v>0.33215350451771503</v>
      </c>
      <c r="G80" s="190">
        <v>1.51026600841934</v>
      </c>
      <c r="H80" s="519">
        <v>0.30387214983199401</v>
      </c>
      <c r="I80" s="190">
        <v>1.68204476928897</v>
      </c>
      <c r="J80" s="519">
        <v>0.33397337387676301</v>
      </c>
      <c r="K80" s="190">
        <v>1.5332183552793299</v>
      </c>
      <c r="L80" s="519">
        <v>0.31416238755334902</v>
      </c>
      <c r="M80" s="190">
        <v>1.68348198058923</v>
      </c>
      <c r="N80" s="527">
        <v>0.33737907114646098</v>
      </c>
    </row>
    <row r="81" spans="1:14" ht="13" customHeight="1" x14ac:dyDescent="0.25">
      <c r="A81" s="26" t="s">
        <v>435</v>
      </c>
      <c r="B81" s="188">
        <v>1</v>
      </c>
      <c r="C81" s="190">
        <v>1.68216644067294</v>
      </c>
      <c r="D81" s="519">
        <v>0.34131271692187598</v>
      </c>
      <c r="E81" s="190">
        <v>1.6540924519782001</v>
      </c>
      <c r="F81" s="519">
        <v>0.28225031578675902</v>
      </c>
      <c r="G81" s="190">
        <v>1.7675581333466199</v>
      </c>
      <c r="H81" s="519">
        <v>0.356645679126535</v>
      </c>
      <c r="I81" s="190">
        <v>1.69116073492806</v>
      </c>
      <c r="J81" s="519">
        <v>0.28563808988308398</v>
      </c>
      <c r="K81" s="190">
        <v>1.7287136989801499</v>
      </c>
      <c r="L81" s="519">
        <v>0.342401294748782</v>
      </c>
      <c r="M81" s="190">
        <v>1.6317672613363601</v>
      </c>
      <c r="N81" s="527">
        <v>0.27975065760311602</v>
      </c>
    </row>
    <row r="82" spans="1:14" ht="13" customHeight="1" x14ac:dyDescent="0.25">
      <c r="A82" s="26" t="s">
        <v>437</v>
      </c>
      <c r="B82" s="188">
        <v>1</v>
      </c>
      <c r="C82" s="190">
        <v>1.1027823399172401</v>
      </c>
      <c r="D82" s="519">
        <v>0.29377482848884801</v>
      </c>
      <c r="E82" s="190">
        <v>3.0424206658006598</v>
      </c>
      <c r="F82" s="519">
        <v>0.61100447189400398</v>
      </c>
      <c r="G82" s="190">
        <v>1.1901900774644401</v>
      </c>
      <c r="H82" s="519">
        <v>0.32792814436166101</v>
      </c>
      <c r="I82" s="190">
        <v>3.1354267993513201</v>
      </c>
      <c r="J82" s="519">
        <v>0.64009390259485899</v>
      </c>
      <c r="K82" s="190">
        <v>1.32915455522375</v>
      </c>
      <c r="L82" s="519">
        <v>0.37063152924692899</v>
      </c>
      <c r="M82" s="190">
        <v>3.2293976820914398</v>
      </c>
      <c r="N82" s="527">
        <v>0.66643634043145605</v>
      </c>
    </row>
    <row r="83" spans="1:14" ht="13" customHeight="1" x14ac:dyDescent="0.25">
      <c r="A83" s="26" t="s">
        <v>438</v>
      </c>
      <c r="B83" s="188">
        <v>1</v>
      </c>
      <c r="C83" s="190">
        <v>1.0232329018431201</v>
      </c>
      <c r="D83" s="519">
        <v>0.247886271851357</v>
      </c>
      <c r="E83" s="190">
        <v>1.8040904599883101</v>
      </c>
      <c r="F83" s="519">
        <v>0.31279141711248498</v>
      </c>
      <c r="G83" s="190">
        <v>1.05246869282077</v>
      </c>
      <c r="H83" s="519">
        <v>0.247499015914598</v>
      </c>
      <c r="I83" s="190">
        <v>1.7845521820060199</v>
      </c>
      <c r="J83" s="519">
        <v>0.316839921274784</v>
      </c>
      <c r="K83" s="190">
        <v>1.18221740628296</v>
      </c>
      <c r="L83" s="519">
        <v>0.289207923222912</v>
      </c>
      <c r="M83" s="190">
        <v>1.88497326639653</v>
      </c>
      <c r="N83" s="527">
        <v>0.363469589019144</v>
      </c>
    </row>
    <row r="84" spans="1:14" ht="13" customHeight="1" x14ac:dyDescent="0.25">
      <c r="A84" s="62" t="s">
        <v>449</v>
      </c>
      <c r="B84" s="189">
        <v>1</v>
      </c>
      <c r="C84" s="194">
        <v>1.43694764271321</v>
      </c>
      <c r="D84" s="523">
        <v>0.10661189971778499</v>
      </c>
      <c r="E84" s="194">
        <v>1.9436801601051099</v>
      </c>
      <c r="F84" s="523">
        <v>0.11455391967895499</v>
      </c>
      <c r="G84" s="194">
        <v>1.46228887745808</v>
      </c>
      <c r="H84" s="523">
        <v>0.109108461878753</v>
      </c>
      <c r="I84" s="194">
        <v>1.9862381203160699</v>
      </c>
      <c r="J84" s="523">
        <v>0.120201432202095</v>
      </c>
      <c r="K84" s="194">
        <v>1.4948270109589199</v>
      </c>
      <c r="L84" s="523">
        <v>0.112617006189626</v>
      </c>
      <c r="M84" s="194">
        <v>1.9980308173828001</v>
      </c>
      <c r="N84" s="528">
        <v>0.12200639268590199</v>
      </c>
    </row>
    <row r="85" spans="1:14" ht="13" customHeight="1" x14ac:dyDescent="0.25">
      <c r="A85" s="26" t="s">
        <v>121</v>
      </c>
      <c r="B85" s="188">
        <v>1</v>
      </c>
      <c r="C85" s="190">
        <v>1.6190502788246199</v>
      </c>
      <c r="D85" s="519">
        <v>0.33130531504680399</v>
      </c>
      <c r="E85" s="190">
        <v>1.5512336288155899</v>
      </c>
      <c r="F85" s="519">
        <v>0.28467056957293102</v>
      </c>
      <c r="G85" s="190">
        <v>1.6852901471738999</v>
      </c>
      <c r="H85" s="519">
        <v>0.339795963434605</v>
      </c>
      <c r="I85" s="190">
        <v>1.4739769053488601</v>
      </c>
      <c r="J85" s="519">
        <v>0.27395081652968001</v>
      </c>
      <c r="K85" s="190">
        <v>1.6888813891193999</v>
      </c>
      <c r="L85" s="519">
        <v>0.35057754224458698</v>
      </c>
      <c r="M85" s="190">
        <v>1.49852622115154</v>
      </c>
      <c r="N85" s="527">
        <v>0.29603135744060999</v>
      </c>
    </row>
    <row r="86" spans="1:14" ht="13" customHeight="1" x14ac:dyDescent="0.25">
      <c r="A86" s="26" t="s">
        <v>446</v>
      </c>
      <c r="B86" s="188">
        <v>1</v>
      </c>
      <c r="C86" s="190">
        <v>1.98094982642446</v>
      </c>
      <c r="D86" s="519">
        <v>0.57181403046566903</v>
      </c>
      <c r="E86" s="190">
        <v>1.0251006194451899</v>
      </c>
      <c r="F86" s="519">
        <v>0.36893474281168498</v>
      </c>
      <c r="G86" s="190">
        <v>2.0757972719784901</v>
      </c>
      <c r="H86" s="519">
        <v>0.61383254137415899</v>
      </c>
      <c r="I86" s="190">
        <v>1.0676200706591401</v>
      </c>
      <c r="J86" s="519">
        <v>0.39676170637628699</v>
      </c>
      <c r="K86" s="190">
        <v>2.1054363318527498</v>
      </c>
      <c r="L86" s="519">
        <v>0.68817494771043497</v>
      </c>
      <c r="M86" s="190">
        <v>1.13198870375845</v>
      </c>
      <c r="N86" s="527">
        <v>0.464308103969516</v>
      </c>
    </row>
    <row r="87" spans="1:14" ht="13" customHeight="1" x14ac:dyDescent="0.25">
      <c r="A87" s="27" t="s">
        <v>447</v>
      </c>
      <c r="B87" s="203">
        <v>1</v>
      </c>
      <c r="C87" s="201">
        <v>1.0595751356162599</v>
      </c>
      <c r="D87" s="524">
        <v>0.26929542038776599</v>
      </c>
      <c r="E87" s="201">
        <v>2.15833641974575</v>
      </c>
      <c r="F87" s="524">
        <v>0.73986472544238802</v>
      </c>
      <c r="G87" s="201">
        <v>1.1074737126144301</v>
      </c>
      <c r="H87" s="524">
        <v>0.28893098857913602</v>
      </c>
      <c r="I87" s="201">
        <v>2.13343183368608</v>
      </c>
      <c r="J87" s="524">
        <v>0.76441359086829896</v>
      </c>
      <c r="K87" s="201">
        <v>1.0614986505663799</v>
      </c>
      <c r="L87" s="524">
        <v>0.28303366002319802</v>
      </c>
      <c r="M87" s="201">
        <v>2.1325396363298501</v>
      </c>
      <c r="N87" s="532">
        <v>0.75793797381397998</v>
      </c>
    </row>
    <row r="88" spans="1:14" ht="13" customHeight="1" x14ac:dyDescent="0.25">
      <c r="A88" s="26"/>
      <c r="B88" s="96"/>
      <c r="C88" s="190" t="s">
        <v>2598</v>
      </c>
      <c r="D88" s="519" t="s">
        <v>2599</v>
      </c>
      <c r="E88" s="190" t="s">
        <v>2600</v>
      </c>
      <c r="F88" s="519" t="s">
        <v>2601</v>
      </c>
      <c r="G88" s="190" t="s">
        <v>2602</v>
      </c>
      <c r="H88" s="519" t="s">
        <v>2603</v>
      </c>
      <c r="I88" s="190" t="s">
        <v>2604</v>
      </c>
      <c r="J88" s="519" t="s">
        <v>2605</v>
      </c>
      <c r="K88" s="190" t="s">
        <v>2606</v>
      </c>
      <c r="L88" s="519" t="s">
        <v>2607</v>
      </c>
      <c r="M88" s="190" t="s">
        <v>2608</v>
      </c>
      <c r="N88" s="527" t="s">
        <v>2609</v>
      </c>
    </row>
    <row r="89" spans="1:14" ht="13" customHeight="1" x14ac:dyDescent="0.25">
      <c r="A89" s="26" t="s">
        <v>404</v>
      </c>
      <c r="B89" s="96">
        <v>3</v>
      </c>
      <c r="C89" s="190">
        <v>0.99858406356739005</v>
      </c>
      <c r="D89" s="519">
        <v>0.25986913585966798</v>
      </c>
      <c r="E89" s="190">
        <v>1.3899709718209099</v>
      </c>
      <c r="F89" s="519">
        <v>0.27930747106111498</v>
      </c>
      <c r="G89" s="190">
        <v>0.93976749720125696</v>
      </c>
      <c r="H89" s="519">
        <v>0.24270932356324601</v>
      </c>
      <c r="I89" s="190">
        <v>1.5307520691304699</v>
      </c>
      <c r="J89" s="519">
        <v>0.30756591861680799</v>
      </c>
      <c r="K89" s="190">
        <v>0.94421117076070205</v>
      </c>
      <c r="L89" s="519">
        <v>0.24753116757093399</v>
      </c>
      <c r="M89" s="190">
        <v>1.52036420838131</v>
      </c>
      <c r="N89" s="527">
        <v>0.30404185920573301</v>
      </c>
    </row>
    <row r="90" spans="1:14" ht="13" customHeight="1" x14ac:dyDescent="0.25">
      <c r="A90" s="26" t="s">
        <v>407</v>
      </c>
      <c r="B90" s="96">
        <v>3</v>
      </c>
      <c r="C90" s="190">
        <v>1.3709756822192201</v>
      </c>
      <c r="D90" s="519">
        <v>0.38357360655533002</v>
      </c>
      <c r="E90" s="190">
        <v>2.7445089264940599</v>
      </c>
      <c r="F90" s="519">
        <v>0.77607397970564995</v>
      </c>
      <c r="G90" s="190">
        <v>1.4320284297880099</v>
      </c>
      <c r="H90" s="519">
        <v>0.41351142349813402</v>
      </c>
      <c r="I90" s="190">
        <v>2.7085014854873601</v>
      </c>
      <c r="J90" s="519">
        <v>0.75708316095384898</v>
      </c>
      <c r="K90" s="190">
        <v>1.450206236056</v>
      </c>
      <c r="L90" s="519">
        <v>0.43397360048739703</v>
      </c>
      <c r="M90" s="190">
        <v>2.8371536454133999</v>
      </c>
      <c r="N90" s="527">
        <v>0.75751469129273097</v>
      </c>
    </row>
    <row r="91" spans="1:14" ht="13" customHeight="1" x14ac:dyDescent="0.25">
      <c r="A91" s="26" t="s">
        <v>124</v>
      </c>
      <c r="B91" s="96">
        <v>3</v>
      </c>
      <c r="C91" s="190">
        <v>1.22209821594556</v>
      </c>
      <c r="D91" s="519">
        <v>0.21622991180565099</v>
      </c>
      <c r="E91" s="190">
        <v>1.2990684179720899</v>
      </c>
      <c r="F91" s="519">
        <v>0.23645468272582101</v>
      </c>
      <c r="G91" s="190">
        <v>1.13412703455872</v>
      </c>
      <c r="H91" s="519">
        <v>0.212410336352582</v>
      </c>
      <c r="I91" s="190">
        <v>1.36131405400292</v>
      </c>
      <c r="J91" s="519">
        <v>0.25712983666477301</v>
      </c>
      <c r="K91" s="190">
        <v>1.0995066003473899</v>
      </c>
      <c r="L91" s="519">
        <v>0.20758883089937399</v>
      </c>
      <c r="M91" s="190">
        <v>1.3788196190962101</v>
      </c>
      <c r="N91" s="527">
        <v>0.26543656514623298</v>
      </c>
    </row>
    <row r="92" spans="1:14" ht="13" customHeight="1" x14ac:dyDescent="0.25">
      <c r="A92" s="26" t="s">
        <v>426</v>
      </c>
      <c r="B92" s="96">
        <v>3</v>
      </c>
      <c r="C92" s="190">
        <v>1.34757731908417</v>
      </c>
      <c r="D92" s="519">
        <v>0.218931704904964</v>
      </c>
      <c r="E92" s="190">
        <v>1.3197558375804299</v>
      </c>
      <c r="F92" s="519">
        <v>0.22446975884395301</v>
      </c>
      <c r="G92" s="190">
        <v>1.2410558028698899</v>
      </c>
      <c r="H92" s="519">
        <v>0.20381806514871501</v>
      </c>
      <c r="I92" s="190">
        <v>1.4103731419391701</v>
      </c>
      <c r="J92" s="519">
        <v>0.25634105667351997</v>
      </c>
      <c r="K92" s="190">
        <v>1.2490055338285799</v>
      </c>
      <c r="L92" s="519">
        <v>0.20478666294052</v>
      </c>
      <c r="M92" s="190">
        <v>1.38866665360153</v>
      </c>
      <c r="N92" s="527">
        <v>0.25148872462183902</v>
      </c>
    </row>
    <row r="93" spans="1:14" ht="13" customHeight="1" x14ac:dyDescent="0.25">
      <c r="A93" s="26" t="s">
        <v>428</v>
      </c>
      <c r="B93" s="96">
        <v>3</v>
      </c>
      <c r="C93" s="190">
        <v>2.0514964221727601</v>
      </c>
      <c r="D93" s="519">
        <v>0.470593994342347</v>
      </c>
      <c r="E93" s="190">
        <v>1.22795227653303</v>
      </c>
      <c r="F93" s="519">
        <v>0.26800473066622499</v>
      </c>
      <c r="G93" s="190">
        <v>2.0878580192018301</v>
      </c>
      <c r="H93" s="519">
        <v>0.479551637863668</v>
      </c>
      <c r="I93" s="190">
        <v>1.25108568156223</v>
      </c>
      <c r="J93" s="519">
        <v>0.277688536338077</v>
      </c>
      <c r="K93" s="190">
        <v>2.1822139394351101</v>
      </c>
      <c r="L93" s="519">
        <v>0.50033643366466096</v>
      </c>
      <c r="M93" s="190">
        <v>1.2271964685183401</v>
      </c>
      <c r="N93" s="527">
        <v>0.27482726182642098</v>
      </c>
    </row>
    <row r="94" spans="1:14" ht="13" customHeight="1" x14ac:dyDescent="0.25">
      <c r="A94" s="26" t="s">
        <v>433</v>
      </c>
      <c r="B94" s="96">
        <v>3</v>
      </c>
      <c r="C94" s="190">
        <v>0.99082618420453406</v>
      </c>
      <c r="D94" s="519">
        <v>0.23011949225186901</v>
      </c>
      <c r="E94" s="190">
        <v>1.48271428163865</v>
      </c>
      <c r="F94" s="519">
        <v>0.36005324605998401</v>
      </c>
      <c r="G94" s="190">
        <v>1.0267058897128301</v>
      </c>
      <c r="H94" s="519">
        <v>0.238734913219908</v>
      </c>
      <c r="I94" s="190">
        <v>1.4580035887476099</v>
      </c>
      <c r="J94" s="519">
        <v>0.35912530822268801</v>
      </c>
      <c r="K94" s="190">
        <v>1.0223895835363099</v>
      </c>
      <c r="L94" s="519">
        <v>0.23881399841783699</v>
      </c>
      <c r="M94" s="190">
        <v>1.44829877546177</v>
      </c>
      <c r="N94" s="527">
        <v>0.357862954463188</v>
      </c>
    </row>
    <row r="95" spans="1:14" ht="13" customHeight="1" x14ac:dyDescent="0.25">
      <c r="A95" s="26" t="s">
        <v>437</v>
      </c>
      <c r="B95" s="96">
        <v>3</v>
      </c>
      <c r="C95" s="190">
        <v>1.78712273478927</v>
      </c>
      <c r="D95" s="519">
        <v>0.344398413913516</v>
      </c>
      <c r="E95" s="190">
        <v>1.9741732211604299</v>
      </c>
      <c r="F95" s="519">
        <v>0.29439390666146298</v>
      </c>
      <c r="G95" s="190">
        <v>1.75999237057006</v>
      </c>
      <c r="H95" s="519">
        <v>0.34132518429727798</v>
      </c>
      <c r="I95" s="190">
        <v>2.0269264864019201</v>
      </c>
      <c r="J95" s="519">
        <v>0.30457156102191901</v>
      </c>
      <c r="K95" s="190">
        <v>1.7446780252831899</v>
      </c>
      <c r="L95" s="519">
        <v>0.34959320458389698</v>
      </c>
      <c r="M95" s="190">
        <v>2.0485900447878</v>
      </c>
      <c r="N95" s="527">
        <v>0.30828082940406398</v>
      </c>
    </row>
    <row r="96" spans="1:14" ht="13" customHeight="1" x14ac:dyDescent="0.25">
      <c r="A96" s="26" t="s">
        <v>438</v>
      </c>
      <c r="B96" s="96">
        <v>3</v>
      </c>
      <c r="C96" s="190">
        <v>1.67234000763186</v>
      </c>
      <c r="D96" s="519">
        <v>0.48304193140538998</v>
      </c>
      <c r="E96" s="190">
        <v>1.7998668360864201</v>
      </c>
      <c r="F96" s="519">
        <v>0.46549627076060801</v>
      </c>
      <c r="G96" s="190">
        <v>1.64740949357872</v>
      </c>
      <c r="H96" s="519">
        <v>0.46605298418444902</v>
      </c>
      <c r="I96" s="190">
        <v>1.7458310779934301</v>
      </c>
      <c r="J96" s="519">
        <v>0.45008344735271899</v>
      </c>
      <c r="K96" s="190">
        <v>1.7493744946304799</v>
      </c>
      <c r="L96" s="519">
        <v>0.49605320509522</v>
      </c>
      <c r="M96" s="190">
        <v>1.7425659542863801</v>
      </c>
      <c r="N96" s="527">
        <v>0.448809120673972</v>
      </c>
    </row>
    <row r="97" spans="1:14" ht="13" customHeight="1" x14ac:dyDescent="0.25">
      <c r="A97" s="63" t="s">
        <v>450</v>
      </c>
      <c r="B97" s="207">
        <v>3</v>
      </c>
      <c r="C97" s="208">
        <v>1.4301275787018499</v>
      </c>
      <c r="D97" s="526">
        <v>0.120914523580821</v>
      </c>
      <c r="E97" s="208">
        <v>1.6547513461607499</v>
      </c>
      <c r="F97" s="526">
        <v>0.142050849226078</v>
      </c>
      <c r="G97" s="208">
        <v>1.40861806718516</v>
      </c>
      <c r="H97" s="526">
        <v>0.121013420320396</v>
      </c>
      <c r="I97" s="208">
        <v>1.68659844815814</v>
      </c>
      <c r="J97" s="526">
        <v>0.142577777717006</v>
      </c>
      <c r="K97" s="208">
        <v>1.43019819798472</v>
      </c>
      <c r="L97" s="526">
        <v>0.12564137508578299</v>
      </c>
      <c r="M97" s="208">
        <v>1.69895692119334</v>
      </c>
      <c r="N97" s="534">
        <v>0.14252388632044299</v>
      </c>
    </row>
    <row r="99" spans="1:14" x14ac:dyDescent="0.25">
      <c r="A99" s="178" t="s">
        <v>455</v>
      </c>
    </row>
    <row r="100" spans="1:14" x14ac:dyDescent="0.25">
      <c r="A100" s="178" t="s">
        <v>717</v>
      </c>
    </row>
    <row r="101" spans="1:14" x14ac:dyDescent="0.25">
      <c r="A101" s="178" t="s">
        <v>457</v>
      </c>
    </row>
    <row r="102" spans="1:14" x14ac:dyDescent="0.25">
      <c r="A102" s="178" t="s">
        <v>620</v>
      </c>
    </row>
    <row r="103" spans="1:14" x14ac:dyDescent="0.25">
      <c r="A103" s="178" t="s">
        <v>459</v>
      </c>
    </row>
    <row r="104" spans="1:14" x14ac:dyDescent="0.25">
      <c r="A104" s="178" t="s">
        <v>460</v>
      </c>
    </row>
    <row r="105" spans="1:14" x14ac:dyDescent="0.25">
      <c r="A105" s="178" t="s">
        <v>461</v>
      </c>
    </row>
    <row r="106" spans="1:14" x14ac:dyDescent="0.25">
      <c r="A106" s="178" t="s">
        <v>462</v>
      </c>
    </row>
    <row r="107" spans="1:14" x14ac:dyDescent="0.25">
      <c r="A107" s="181" t="str">
        <f>HYPERLINK("https://oecdcode.org/disclaimers/cyprus.html", "Information on data for Cyprus: https://oecdcode.org/disclaimers/cyprus.html")</f>
        <v>Information on data for Cyprus: https://oecdcode.org/disclaimers/cyprus.html</v>
      </c>
    </row>
    <row r="108" spans="1:14" x14ac:dyDescent="0.25">
      <c r="A108" s="178" t="s">
        <v>463</v>
      </c>
    </row>
  </sheetData>
  <mergeCells count="11">
    <mergeCell ref="I8:J8"/>
    <mergeCell ref="G9:J9"/>
    <mergeCell ref="K8:L8"/>
    <mergeCell ref="M8:N8"/>
    <mergeCell ref="K9:N9"/>
    <mergeCell ref="B7:B10"/>
    <mergeCell ref="C8:D8"/>
    <mergeCell ref="E8:F8"/>
    <mergeCell ref="C9:F9"/>
    <mergeCell ref="G8:H8"/>
    <mergeCell ref="C7:N7"/>
  </mergeCells>
  <conditionalFormatting sqref="C1:C200">
    <cfRule type="expression" dxfId="96" priority="6">
      <formula>ABS(LN(C1)/(D1/C1))&gt;1.95996398454005</formula>
    </cfRule>
  </conditionalFormatting>
  <conditionalFormatting sqref="E1:E200">
    <cfRule type="expression" dxfId="95" priority="5">
      <formula>ABS(LN(E1)/(F1/E1))&gt;1.95996398454005</formula>
    </cfRule>
  </conditionalFormatting>
  <conditionalFormatting sqref="G1:G200">
    <cfRule type="expression" dxfId="94" priority="4">
      <formula>ABS(LN(G1)/(H1/G1))&gt;1.95996398454005</formula>
    </cfRule>
  </conditionalFormatting>
  <conditionalFormatting sqref="I1:I200">
    <cfRule type="expression" dxfId="93" priority="3">
      <formula>ABS(LN(I1)/(J1/I1))&gt;1.95996398454005</formula>
    </cfRule>
  </conditionalFormatting>
  <conditionalFormatting sqref="K1:K200">
    <cfRule type="expression" dxfId="92" priority="2">
      <formula>ABS(LN(K1)/(L1/K1))&gt;1.95996398454005</formula>
    </cfRule>
  </conditionalFormatting>
  <conditionalFormatting sqref="M1:M200">
    <cfRule type="expression" dxfId="91" priority="1">
      <formula>ABS(LN(M1)/(N1/M1))&gt;1.95996398454005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Z108"/>
  <sheetViews>
    <sheetView showGridLines="0" zoomScale="80" workbookViewId="0"/>
  </sheetViews>
  <sheetFormatPr defaultColWidth="10.90625" defaultRowHeight="12.5" x14ac:dyDescent="0.25"/>
  <cols>
    <col min="1" max="1" width="30.7265625" customWidth="1"/>
    <col min="2" max="2" width="8.7265625" customWidth="1"/>
  </cols>
  <sheetData>
    <row r="1" spans="1:26" x14ac:dyDescent="0.25">
      <c r="A1" s="41" t="s">
        <v>366</v>
      </c>
    </row>
    <row r="2" spans="1:26" ht="13" x14ac:dyDescent="0.3">
      <c r="A2" s="42" t="s">
        <v>367</v>
      </c>
    </row>
    <row r="3" spans="1:26" ht="13" x14ac:dyDescent="0.3">
      <c r="A3" s="43" t="s">
        <v>538</v>
      </c>
    </row>
    <row r="4" spans="1:26" x14ac:dyDescent="0.25">
      <c r="A4" s="160" t="str">
        <f>HYPERLINK("#'TOC'!A1", "Back to TOC")</f>
        <v>Back to TOC</v>
      </c>
    </row>
    <row r="7" spans="1:26" ht="30" customHeight="1" x14ac:dyDescent="0.25">
      <c r="B7" s="658" t="s">
        <v>388</v>
      </c>
      <c r="C7" s="662" t="s">
        <v>728</v>
      </c>
      <c r="D7" s="662"/>
      <c r="E7" s="662"/>
      <c r="F7" s="662"/>
      <c r="G7" s="662"/>
      <c r="H7" s="662"/>
      <c r="I7" s="662"/>
      <c r="J7" s="662"/>
      <c r="K7" s="662" t="s">
        <v>728</v>
      </c>
      <c r="L7" s="662"/>
      <c r="M7" s="662"/>
      <c r="N7" s="662"/>
      <c r="O7" s="662"/>
      <c r="P7" s="662"/>
      <c r="Q7" s="662"/>
      <c r="R7" s="662"/>
      <c r="S7" s="662" t="s">
        <v>728</v>
      </c>
      <c r="T7" s="662"/>
      <c r="U7" s="662"/>
      <c r="V7" s="662"/>
      <c r="W7" s="662"/>
      <c r="X7" s="662"/>
      <c r="Y7" s="662"/>
      <c r="Z7" s="663"/>
    </row>
    <row r="8" spans="1:26" ht="90" customHeight="1" x14ac:dyDescent="0.25">
      <c r="B8" s="659"/>
      <c r="C8" s="647" t="s">
        <v>724</v>
      </c>
      <c r="D8" s="647"/>
      <c r="E8" s="647" t="s">
        <v>725</v>
      </c>
      <c r="F8" s="647"/>
      <c r="G8" s="647" t="s">
        <v>726</v>
      </c>
      <c r="H8" s="647"/>
      <c r="I8" s="647" t="s">
        <v>727</v>
      </c>
      <c r="J8" s="647"/>
      <c r="K8" s="647" t="s">
        <v>724</v>
      </c>
      <c r="L8" s="647"/>
      <c r="M8" s="647" t="s">
        <v>725</v>
      </c>
      <c r="N8" s="647"/>
      <c r="O8" s="647" t="s">
        <v>726</v>
      </c>
      <c r="P8" s="647"/>
      <c r="Q8" s="647" t="s">
        <v>727</v>
      </c>
      <c r="R8" s="647"/>
      <c r="S8" s="647" t="s">
        <v>724</v>
      </c>
      <c r="T8" s="647"/>
      <c r="U8" s="647" t="s">
        <v>725</v>
      </c>
      <c r="V8" s="647"/>
      <c r="W8" s="647" t="s">
        <v>726</v>
      </c>
      <c r="X8" s="647"/>
      <c r="Y8" s="647" t="s">
        <v>727</v>
      </c>
      <c r="Z8" s="666"/>
    </row>
    <row r="9" spans="1:26" ht="15" customHeight="1" x14ac:dyDescent="0.25">
      <c r="B9" s="659"/>
      <c r="C9" s="649" t="s">
        <v>615</v>
      </c>
      <c r="D9" s="649"/>
      <c r="E9" s="649"/>
      <c r="F9" s="649"/>
      <c r="G9" s="649"/>
      <c r="H9" s="649"/>
      <c r="I9" s="649"/>
      <c r="J9" s="649"/>
      <c r="K9" s="649" t="s">
        <v>616</v>
      </c>
      <c r="L9" s="649"/>
      <c r="M9" s="649"/>
      <c r="N9" s="649"/>
      <c r="O9" s="649"/>
      <c r="P9" s="649"/>
      <c r="Q9" s="649"/>
      <c r="R9" s="649"/>
      <c r="S9" s="649" t="s">
        <v>617</v>
      </c>
      <c r="T9" s="649"/>
      <c r="U9" s="649"/>
      <c r="V9" s="649"/>
      <c r="W9" s="649"/>
      <c r="X9" s="649"/>
      <c r="Y9" s="649"/>
      <c r="Z9" s="661"/>
    </row>
    <row r="10" spans="1:26" ht="30" customHeight="1" x14ac:dyDescent="0.25">
      <c r="B10" s="660"/>
      <c r="C10" s="144" t="s">
        <v>390</v>
      </c>
      <c r="D10" s="144" t="s">
        <v>389</v>
      </c>
      <c r="E10" s="144" t="s">
        <v>390</v>
      </c>
      <c r="F10" s="144" t="s">
        <v>389</v>
      </c>
      <c r="G10" s="144" t="s">
        <v>390</v>
      </c>
      <c r="H10" s="144" t="s">
        <v>389</v>
      </c>
      <c r="I10" s="144" t="s">
        <v>390</v>
      </c>
      <c r="J10" s="144" t="s">
        <v>389</v>
      </c>
      <c r="K10" s="144" t="s">
        <v>390</v>
      </c>
      <c r="L10" s="144" t="s">
        <v>389</v>
      </c>
      <c r="M10" s="144" t="s">
        <v>390</v>
      </c>
      <c r="N10" s="144" t="s">
        <v>389</v>
      </c>
      <c r="O10" s="144" t="s">
        <v>390</v>
      </c>
      <c r="P10" s="144" t="s">
        <v>389</v>
      </c>
      <c r="Q10" s="144" t="s">
        <v>390</v>
      </c>
      <c r="R10" s="144" t="s">
        <v>389</v>
      </c>
      <c r="S10" s="144" t="s">
        <v>390</v>
      </c>
      <c r="T10" s="144" t="s">
        <v>389</v>
      </c>
      <c r="U10" s="144" t="s">
        <v>390</v>
      </c>
      <c r="V10" s="144" t="s">
        <v>389</v>
      </c>
      <c r="W10" s="144" t="s">
        <v>390</v>
      </c>
      <c r="X10" s="144" t="s">
        <v>389</v>
      </c>
      <c r="Y10" s="144" t="s">
        <v>390</v>
      </c>
      <c r="Z10" s="183" t="s">
        <v>389</v>
      </c>
    </row>
    <row r="11" spans="1:26" ht="13" customHeight="1" x14ac:dyDescent="0.25">
      <c r="A11" s="214"/>
      <c r="B11" s="204"/>
      <c r="C11" s="205" t="s">
        <v>2610</v>
      </c>
      <c r="D11" s="541" t="s">
        <v>2611</v>
      </c>
      <c r="E11" s="205" t="s">
        <v>2612</v>
      </c>
      <c r="F11" s="541" t="s">
        <v>2613</v>
      </c>
      <c r="G11" s="205" t="s">
        <v>2614</v>
      </c>
      <c r="H11" s="541" t="s">
        <v>2615</v>
      </c>
      <c r="I11" s="205" t="s">
        <v>2616</v>
      </c>
      <c r="J11" s="541" t="s">
        <v>2617</v>
      </c>
      <c r="K11" s="205" t="s">
        <v>2618</v>
      </c>
      <c r="L11" s="541" t="s">
        <v>2619</v>
      </c>
      <c r="M11" s="205" t="s">
        <v>2620</v>
      </c>
      <c r="N11" s="541" t="s">
        <v>2621</v>
      </c>
      <c r="O11" s="205" t="s">
        <v>2622</v>
      </c>
      <c r="P11" s="541" t="s">
        <v>2623</v>
      </c>
      <c r="Q11" s="205" t="s">
        <v>2624</v>
      </c>
      <c r="R11" s="541" t="s">
        <v>2625</v>
      </c>
      <c r="S11" s="205" t="s">
        <v>2626</v>
      </c>
      <c r="T11" s="541" t="s">
        <v>2627</v>
      </c>
      <c r="U11" s="205" t="s">
        <v>2628</v>
      </c>
      <c r="V11" s="541" t="s">
        <v>2629</v>
      </c>
      <c r="W11" s="205" t="s">
        <v>2630</v>
      </c>
      <c r="X11" s="541" t="s">
        <v>2631</v>
      </c>
      <c r="Y11" s="205" t="s">
        <v>2632</v>
      </c>
      <c r="Z11" s="549" t="s">
        <v>2633</v>
      </c>
    </row>
    <row r="12" spans="1:26" ht="13" customHeight="1" x14ac:dyDescent="0.25">
      <c r="A12" s="26" t="s">
        <v>391</v>
      </c>
      <c r="B12" s="184">
        <v>2</v>
      </c>
      <c r="C12" s="190">
        <v>1.27981233751212</v>
      </c>
      <c r="D12" s="535">
        <v>0.31844142106969597</v>
      </c>
      <c r="E12" s="190">
        <v>0.97973383557861504</v>
      </c>
      <c r="F12" s="535">
        <v>0.179430093011438</v>
      </c>
      <c r="G12" s="190">
        <v>0.73295223980791502</v>
      </c>
      <c r="H12" s="535">
        <v>0.14072686029140599</v>
      </c>
      <c r="I12" s="190">
        <v>1.12732508222895</v>
      </c>
      <c r="J12" s="535">
        <v>0.26364848499895099</v>
      </c>
      <c r="K12" s="190">
        <v>1.4240563065373899</v>
      </c>
      <c r="L12" s="535">
        <v>0.35150413016038301</v>
      </c>
      <c r="M12" s="190">
        <v>0.92834553121593</v>
      </c>
      <c r="N12" s="535">
        <v>0.18740900159976401</v>
      </c>
      <c r="O12" s="190">
        <v>0.79534062144733098</v>
      </c>
      <c r="P12" s="535">
        <v>0.152960843875667</v>
      </c>
      <c r="Q12" s="190">
        <v>1.0301432726711499</v>
      </c>
      <c r="R12" s="535">
        <v>0.25521325084809099</v>
      </c>
      <c r="S12" s="190">
        <v>1.4223120736749399</v>
      </c>
      <c r="T12" s="535">
        <v>0.33762017299687003</v>
      </c>
      <c r="U12" s="190">
        <v>0.89261075854712901</v>
      </c>
      <c r="V12" s="535">
        <v>0.19112781112715799</v>
      </c>
      <c r="W12" s="190">
        <v>0.86127490833022202</v>
      </c>
      <c r="X12" s="535">
        <v>0.165793873337056</v>
      </c>
      <c r="Y12" s="190">
        <v>1.0256107099416401</v>
      </c>
      <c r="Z12" s="543">
        <v>0.26886914255389999</v>
      </c>
    </row>
    <row r="13" spans="1:26" ht="13" customHeight="1" x14ac:dyDescent="0.25">
      <c r="A13" s="26" t="s">
        <v>392</v>
      </c>
      <c r="B13" s="184">
        <v>2</v>
      </c>
      <c r="C13" s="190">
        <v>0.89459693005267105</v>
      </c>
      <c r="D13" s="535">
        <v>0.14509137502463501</v>
      </c>
      <c r="E13" s="190">
        <v>1.12502014907284</v>
      </c>
      <c r="F13" s="535">
        <v>0.186351896668906</v>
      </c>
      <c r="G13" s="190">
        <v>1.1373681225765799</v>
      </c>
      <c r="H13" s="535">
        <v>0.310008754588317</v>
      </c>
      <c r="I13" s="190">
        <v>0.68306417525093599</v>
      </c>
      <c r="J13" s="535">
        <v>0.18736423805345101</v>
      </c>
      <c r="K13" s="190">
        <v>0.86220102024106005</v>
      </c>
      <c r="L13" s="535">
        <v>0.14022285993192601</v>
      </c>
      <c r="M13" s="190">
        <v>1.1200965656680699</v>
      </c>
      <c r="N13" s="535">
        <v>0.183907011495659</v>
      </c>
      <c r="O13" s="190">
        <v>1.1170817629994001</v>
      </c>
      <c r="P13" s="535">
        <v>0.31449988015512897</v>
      </c>
      <c r="Q13" s="190">
        <v>0.675490312922856</v>
      </c>
      <c r="R13" s="535">
        <v>0.18899473162602601</v>
      </c>
      <c r="S13" s="190">
        <v>0.92541444584162103</v>
      </c>
      <c r="T13" s="535">
        <v>0.16451375955073799</v>
      </c>
      <c r="U13" s="190">
        <v>1.1742235137035599</v>
      </c>
      <c r="V13" s="535">
        <v>0.19575422391723199</v>
      </c>
      <c r="W13" s="190">
        <v>1.2429724569937399</v>
      </c>
      <c r="X13" s="535">
        <v>0.317284991500422</v>
      </c>
      <c r="Y13" s="190">
        <v>0.77347133603406604</v>
      </c>
      <c r="Z13" s="543">
        <v>0.25803177132899802</v>
      </c>
    </row>
    <row r="14" spans="1:26" ht="13" customHeight="1" x14ac:dyDescent="0.25">
      <c r="A14" s="26" t="s">
        <v>393</v>
      </c>
      <c r="B14" s="184">
        <v>2</v>
      </c>
      <c r="C14" s="190">
        <v>0.86240947452852001</v>
      </c>
      <c r="D14" s="535">
        <v>0.13116189736526301</v>
      </c>
      <c r="E14" s="190">
        <v>0.95211223655223998</v>
      </c>
      <c r="F14" s="535">
        <v>0.14874869771759799</v>
      </c>
      <c r="G14" s="190">
        <v>1.2089587791326399</v>
      </c>
      <c r="H14" s="535">
        <v>0.137830444582665</v>
      </c>
      <c r="I14" s="190">
        <v>1.08989787998653</v>
      </c>
      <c r="J14" s="535">
        <v>0.16664356136883099</v>
      </c>
      <c r="K14" s="190">
        <v>0.86458211141177399</v>
      </c>
      <c r="L14" s="535">
        <v>0.13565967317014599</v>
      </c>
      <c r="M14" s="190">
        <v>0.93886783482757297</v>
      </c>
      <c r="N14" s="535">
        <v>0.152083269135909</v>
      </c>
      <c r="O14" s="190">
        <v>1.2276261004511599</v>
      </c>
      <c r="P14" s="535">
        <v>0.143476171549168</v>
      </c>
      <c r="Q14" s="190">
        <v>1.0871225955958901</v>
      </c>
      <c r="R14" s="535">
        <v>0.169849017192541</v>
      </c>
      <c r="S14" s="190">
        <v>0.99189114366832198</v>
      </c>
      <c r="T14" s="535">
        <v>0.16798807521899201</v>
      </c>
      <c r="U14" s="190">
        <v>0.97936765344070997</v>
      </c>
      <c r="V14" s="535">
        <v>0.16470957434816</v>
      </c>
      <c r="W14" s="190">
        <v>1.2296525450393401</v>
      </c>
      <c r="X14" s="535">
        <v>0.15391207125446399</v>
      </c>
      <c r="Y14" s="190">
        <v>1.05632448323727</v>
      </c>
      <c r="Z14" s="543">
        <v>0.16516016862282601</v>
      </c>
    </row>
    <row r="15" spans="1:26" ht="13" customHeight="1" x14ac:dyDescent="0.25">
      <c r="A15" s="26" t="s">
        <v>394</v>
      </c>
      <c r="B15" s="184">
        <v>2</v>
      </c>
      <c r="C15" s="190">
        <v>1.2039540237278601</v>
      </c>
      <c r="D15" s="535">
        <v>0.23654562544566801</v>
      </c>
      <c r="E15" s="190">
        <v>0.721531395813793</v>
      </c>
      <c r="F15" s="535">
        <v>0.16486877314590501</v>
      </c>
      <c r="G15" s="190">
        <v>1.0591260069117201</v>
      </c>
      <c r="H15" s="535">
        <v>0.17403019002305101</v>
      </c>
      <c r="I15" s="190">
        <v>0.83359718370700198</v>
      </c>
      <c r="J15" s="535">
        <v>0.15111843782952999</v>
      </c>
      <c r="K15" s="190">
        <v>1.20109982668852</v>
      </c>
      <c r="L15" s="535">
        <v>0.24093567024689699</v>
      </c>
      <c r="M15" s="190">
        <v>0.71221755455033997</v>
      </c>
      <c r="N15" s="535">
        <v>0.16472485423862501</v>
      </c>
      <c r="O15" s="190">
        <v>1.06729991488836</v>
      </c>
      <c r="P15" s="535">
        <v>0.17477392458542701</v>
      </c>
      <c r="Q15" s="190">
        <v>0.83229219856890702</v>
      </c>
      <c r="R15" s="535">
        <v>0.146414691180274</v>
      </c>
      <c r="S15" s="190">
        <v>1.14530401156574</v>
      </c>
      <c r="T15" s="535">
        <v>0.21399066163772201</v>
      </c>
      <c r="U15" s="190">
        <v>0.71888202551686697</v>
      </c>
      <c r="V15" s="535">
        <v>0.16254739663562601</v>
      </c>
      <c r="W15" s="190">
        <v>1.0703092819351001</v>
      </c>
      <c r="X15" s="535">
        <v>0.16384458536462099</v>
      </c>
      <c r="Y15" s="190">
        <v>0.83847803337504501</v>
      </c>
      <c r="Z15" s="543">
        <v>0.15570976151383101</v>
      </c>
    </row>
    <row r="16" spans="1:26" ht="13" customHeight="1" x14ac:dyDescent="0.25">
      <c r="A16" s="26" t="s">
        <v>395</v>
      </c>
      <c r="B16" s="184">
        <v>2</v>
      </c>
      <c r="C16" s="190">
        <v>1.12542685688213</v>
      </c>
      <c r="D16" s="535">
        <v>0.15583376701902599</v>
      </c>
      <c r="E16" s="190">
        <v>0.97434045255733204</v>
      </c>
      <c r="F16" s="535">
        <v>0.14190463073347601</v>
      </c>
      <c r="G16" s="190">
        <v>1.2587305193995699</v>
      </c>
      <c r="H16" s="535">
        <v>0.13852216129466099</v>
      </c>
      <c r="I16" s="190">
        <v>1.2168035829292601</v>
      </c>
      <c r="J16" s="535">
        <v>0.15714810023141701</v>
      </c>
      <c r="K16" s="190">
        <v>1.1015159801723999</v>
      </c>
      <c r="L16" s="535">
        <v>0.15519837939744499</v>
      </c>
      <c r="M16" s="190">
        <v>0.99452007153549504</v>
      </c>
      <c r="N16" s="535">
        <v>0.14401120248531901</v>
      </c>
      <c r="O16" s="190">
        <v>1.28188986287135</v>
      </c>
      <c r="P16" s="535">
        <v>0.138328513803711</v>
      </c>
      <c r="Q16" s="190">
        <v>1.1639668178895599</v>
      </c>
      <c r="R16" s="535">
        <v>0.15290017430389299</v>
      </c>
      <c r="S16" s="190">
        <v>1.08739323608011</v>
      </c>
      <c r="T16" s="535">
        <v>0.15308983865126799</v>
      </c>
      <c r="U16" s="190">
        <v>0.90923720716799095</v>
      </c>
      <c r="V16" s="535">
        <v>0.15226329965514099</v>
      </c>
      <c r="W16" s="190">
        <v>1.2480804734531701</v>
      </c>
      <c r="X16" s="535">
        <v>0.13681013227104499</v>
      </c>
      <c r="Y16" s="190">
        <v>1.2132366016400999</v>
      </c>
      <c r="Z16" s="543">
        <v>0.166341614919918</v>
      </c>
    </row>
    <row r="17" spans="1:26" ht="13" customHeight="1" x14ac:dyDescent="0.25">
      <c r="A17" s="26" t="s">
        <v>396</v>
      </c>
      <c r="B17" s="184">
        <v>2</v>
      </c>
      <c r="C17" s="190">
        <v>1.1540171209411201</v>
      </c>
      <c r="D17" s="535">
        <v>0.15259398435202601</v>
      </c>
      <c r="E17" s="190">
        <v>0.75603213664868096</v>
      </c>
      <c r="F17" s="535">
        <v>9.9588191858545796E-2</v>
      </c>
      <c r="G17" s="190">
        <v>1.0487804243804499</v>
      </c>
      <c r="H17" s="535">
        <v>0.11507926567527001</v>
      </c>
      <c r="I17" s="190">
        <v>1.1117783276942701</v>
      </c>
      <c r="J17" s="535">
        <v>0.16760434430996901</v>
      </c>
      <c r="K17" s="190">
        <v>1.13567692294236</v>
      </c>
      <c r="L17" s="535">
        <v>0.14791227306545399</v>
      </c>
      <c r="M17" s="190">
        <v>0.78146943390176404</v>
      </c>
      <c r="N17" s="535">
        <v>0.10230991697832301</v>
      </c>
      <c r="O17" s="190">
        <v>1.0560902216106101</v>
      </c>
      <c r="P17" s="535">
        <v>0.115708891353378</v>
      </c>
      <c r="Q17" s="190">
        <v>1.0845546686349301</v>
      </c>
      <c r="R17" s="535">
        <v>0.16207371814515301</v>
      </c>
      <c r="S17" s="190">
        <v>1.20112424351008</v>
      </c>
      <c r="T17" s="535">
        <v>0.157196227261166</v>
      </c>
      <c r="U17" s="190">
        <v>0.79121694684827604</v>
      </c>
      <c r="V17" s="535">
        <v>0.112114409277252</v>
      </c>
      <c r="W17" s="190">
        <v>1.02952010804843</v>
      </c>
      <c r="X17" s="535">
        <v>0.108412847686487</v>
      </c>
      <c r="Y17" s="190">
        <v>1.18534670744216</v>
      </c>
      <c r="Z17" s="543">
        <v>0.177685564302131</v>
      </c>
    </row>
    <row r="18" spans="1:26" ht="13" customHeight="1" x14ac:dyDescent="0.25">
      <c r="A18" s="210" t="s">
        <v>397</v>
      </c>
      <c r="B18" s="184">
        <v>2</v>
      </c>
      <c r="C18" s="190">
        <v>1.1621649342093101</v>
      </c>
      <c r="D18" s="535">
        <v>0.207972604495651</v>
      </c>
      <c r="E18" s="190">
        <v>0.716588125976102</v>
      </c>
      <c r="F18" s="535">
        <v>0.126533450052698</v>
      </c>
      <c r="G18" s="190">
        <v>1.22648067256517</v>
      </c>
      <c r="H18" s="535">
        <v>0.199787568529806</v>
      </c>
      <c r="I18" s="190">
        <v>1.2129242602919801</v>
      </c>
      <c r="J18" s="535">
        <v>0.23546821746200799</v>
      </c>
      <c r="K18" s="190">
        <v>1.11899306177011</v>
      </c>
      <c r="L18" s="535">
        <v>0.194936873237639</v>
      </c>
      <c r="M18" s="190">
        <v>0.74752470970172902</v>
      </c>
      <c r="N18" s="535">
        <v>0.12824930609533799</v>
      </c>
      <c r="O18" s="190">
        <v>1.3003674701629599</v>
      </c>
      <c r="P18" s="535">
        <v>0.20455051768777599</v>
      </c>
      <c r="Q18" s="190">
        <v>1.2122156461147</v>
      </c>
      <c r="R18" s="535">
        <v>0.22946063950034901</v>
      </c>
      <c r="S18" s="190">
        <v>1.1822064590463699</v>
      </c>
      <c r="T18" s="535">
        <v>0.167069239591668</v>
      </c>
      <c r="U18" s="190">
        <v>0.78584635074500198</v>
      </c>
      <c r="V18" s="535">
        <v>0.12683720482611699</v>
      </c>
      <c r="W18" s="190">
        <v>1.1664126578890699</v>
      </c>
      <c r="X18" s="535">
        <v>0.16210010674654901</v>
      </c>
      <c r="Y18" s="190">
        <v>1.2477262541087699</v>
      </c>
      <c r="Z18" s="543">
        <v>0.24629869293055101</v>
      </c>
    </row>
    <row r="19" spans="1:26" ht="13" customHeight="1" x14ac:dyDescent="0.25">
      <c r="A19" s="210" t="s">
        <v>398</v>
      </c>
      <c r="B19" s="184">
        <v>2</v>
      </c>
      <c r="C19" s="190">
        <v>0.99416913349760805</v>
      </c>
      <c r="D19" s="535">
        <v>0.19209997210772101</v>
      </c>
      <c r="E19" s="190">
        <v>0.97421674211528597</v>
      </c>
      <c r="F19" s="535">
        <v>0.15911090389643201</v>
      </c>
      <c r="G19" s="190">
        <v>1.16636899406461</v>
      </c>
      <c r="H19" s="535">
        <v>0.20295385723079401</v>
      </c>
      <c r="I19" s="190">
        <v>1.02546740308798</v>
      </c>
      <c r="J19" s="535">
        <v>0.235282747336062</v>
      </c>
      <c r="K19" s="190">
        <v>0.99545024316103103</v>
      </c>
      <c r="L19" s="535">
        <v>0.19353812960629599</v>
      </c>
      <c r="M19" s="190">
        <v>1.00100463965515</v>
      </c>
      <c r="N19" s="535">
        <v>0.16897189233642301</v>
      </c>
      <c r="O19" s="190">
        <v>1.14201269518644</v>
      </c>
      <c r="P19" s="535">
        <v>0.195179939941515</v>
      </c>
      <c r="Q19" s="190">
        <v>0.98750916343516504</v>
      </c>
      <c r="R19" s="535">
        <v>0.22565327093932</v>
      </c>
      <c r="S19" s="190">
        <v>1.0096545681217399</v>
      </c>
      <c r="T19" s="535">
        <v>0.20195704386666399</v>
      </c>
      <c r="U19" s="190">
        <v>0.95700636224004998</v>
      </c>
      <c r="V19" s="535">
        <v>0.17429832554640001</v>
      </c>
      <c r="W19" s="190">
        <v>1.1740054618795099</v>
      </c>
      <c r="X19" s="535">
        <v>0.21349899777533299</v>
      </c>
      <c r="Y19" s="190">
        <v>1.17879012145255</v>
      </c>
      <c r="Z19" s="543">
        <v>0.24303991134375899</v>
      </c>
    </row>
    <row r="20" spans="1:26" ht="13" customHeight="1" x14ac:dyDescent="0.25">
      <c r="A20" s="26" t="s">
        <v>399</v>
      </c>
      <c r="B20" s="184">
        <v>2</v>
      </c>
      <c r="C20" s="190">
        <v>0.86033381670403997</v>
      </c>
      <c r="D20" s="535">
        <v>0.15651745621868901</v>
      </c>
      <c r="E20" s="190">
        <v>1.3284357660661701</v>
      </c>
      <c r="F20" s="535">
        <v>0.230840171707795</v>
      </c>
      <c r="G20" s="190">
        <v>0.88421281509163996</v>
      </c>
      <c r="H20" s="535">
        <v>0.13356319771359201</v>
      </c>
      <c r="I20" s="190">
        <v>1.1849679870158001</v>
      </c>
      <c r="J20" s="535">
        <v>0.178917267354087</v>
      </c>
      <c r="K20" s="190">
        <v>0.88734841599070102</v>
      </c>
      <c r="L20" s="535">
        <v>0.15753625422617901</v>
      </c>
      <c r="M20" s="190">
        <v>1.3525812938150701</v>
      </c>
      <c r="N20" s="535">
        <v>0.22785048305538999</v>
      </c>
      <c r="O20" s="190">
        <v>0.879922673493158</v>
      </c>
      <c r="P20" s="535">
        <v>0.131193768328208</v>
      </c>
      <c r="Q20" s="190">
        <v>1.1766255993564001</v>
      </c>
      <c r="R20" s="535">
        <v>0.17578648745360601</v>
      </c>
      <c r="S20" s="190">
        <v>0.86478687686350397</v>
      </c>
      <c r="T20" s="535">
        <v>0.14958259197107401</v>
      </c>
      <c r="U20" s="190">
        <v>1.4785853892426</v>
      </c>
      <c r="V20" s="535">
        <v>0.24336127043613701</v>
      </c>
      <c r="W20" s="190">
        <v>0.75626426645575595</v>
      </c>
      <c r="X20" s="535">
        <v>0.124859969604818</v>
      </c>
      <c r="Y20" s="190">
        <v>1.08302771235482</v>
      </c>
      <c r="Z20" s="543">
        <v>0.158179575613145</v>
      </c>
    </row>
    <row r="21" spans="1:26" ht="13" customHeight="1" x14ac:dyDescent="0.25">
      <c r="A21" s="26" t="s">
        <v>400</v>
      </c>
      <c r="B21" s="184">
        <v>2</v>
      </c>
      <c r="C21" s="190">
        <v>1.3574519064018999</v>
      </c>
      <c r="D21" s="535">
        <v>0.27418244141502901</v>
      </c>
      <c r="E21" s="190">
        <v>0.59213476725363101</v>
      </c>
      <c r="F21" s="535">
        <v>0.126731495573913</v>
      </c>
      <c r="G21" s="190">
        <v>1.3191249963459899</v>
      </c>
      <c r="H21" s="535">
        <v>0.28702352166063599</v>
      </c>
      <c r="I21" s="190">
        <v>0.75683732596408804</v>
      </c>
      <c r="J21" s="535">
        <v>0.222584008903145</v>
      </c>
      <c r="K21" s="190">
        <v>1.38523370085359</v>
      </c>
      <c r="L21" s="535">
        <v>0.28200823255969998</v>
      </c>
      <c r="M21" s="190">
        <v>0.60345488104229394</v>
      </c>
      <c r="N21" s="535">
        <v>0.12964135191849699</v>
      </c>
      <c r="O21" s="190">
        <v>1.3242848696940199</v>
      </c>
      <c r="P21" s="535">
        <v>0.41262839984303601</v>
      </c>
      <c r="Q21" s="190">
        <v>0.76254247981693102</v>
      </c>
      <c r="R21" s="535">
        <v>0.24179753372286</v>
      </c>
      <c r="S21" s="190">
        <v>1.2661764084828699</v>
      </c>
      <c r="T21" s="535">
        <v>0.28968285099241903</v>
      </c>
      <c r="U21" s="190">
        <v>0.61446804470667105</v>
      </c>
      <c r="V21" s="535">
        <v>0.137152384724331</v>
      </c>
      <c r="W21" s="190">
        <v>1.26032939408498</v>
      </c>
      <c r="X21" s="535">
        <v>0.34307047522825102</v>
      </c>
      <c r="Y21" s="190">
        <v>0.85554311405868999</v>
      </c>
      <c r="Z21" s="543">
        <v>0.274663601886736</v>
      </c>
    </row>
    <row r="22" spans="1:26" ht="13" customHeight="1" x14ac:dyDescent="0.25">
      <c r="A22" s="26" t="s">
        <v>401</v>
      </c>
      <c r="B22" s="184">
        <v>2</v>
      </c>
      <c r="C22" s="190">
        <v>1.13764412617013</v>
      </c>
      <c r="D22" s="535">
        <v>0.33537840963068299</v>
      </c>
      <c r="E22" s="190">
        <v>0.98715279914350396</v>
      </c>
      <c r="F22" s="535">
        <v>0.212807417707846</v>
      </c>
      <c r="G22" s="190">
        <v>0.994794214539519</v>
      </c>
      <c r="H22" s="535">
        <v>0.19350588696919299</v>
      </c>
      <c r="I22" s="190">
        <v>0.995772114878131</v>
      </c>
      <c r="J22" s="535">
        <v>0.250917971568279</v>
      </c>
      <c r="K22" s="190">
        <v>1.1315978875734301</v>
      </c>
      <c r="L22" s="535">
        <v>0.27783664970303301</v>
      </c>
      <c r="M22" s="190">
        <v>1.0412804617275599</v>
      </c>
      <c r="N22" s="535">
        <v>0.195291321421215</v>
      </c>
      <c r="O22" s="190">
        <v>0.98390102845180405</v>
      </c>
      <c r="P22" s="535">
        <v>0.176561542746559</v>
      </c>
      <c r="Q22" s="190">
        <v>1.1085000318288101</v>
      </c>
      <c r="R22" s="535">
        <v>0.26674337851267599</v>
      </c>
      <c r="S22" s="190">
        <v>1.1347126636504701</v>
      </c>
      <c r="T22" s="535">
        <v>0.27673639666844702</v>
      </c>
      <c r="U22" s="190">
        <v>1.0154965811991901</v>
      </c>
      <c r="V22" s="535">
        <v>0.20344924400401801</v>
      </c>
      <c r="W22" s="190">
        <v>1.10238787070371</v>
      </c>
      <c r="X22" s="535">
        <v>0.207504319445146</v>
      </c>
      <c r="Y22" s="190">
        <v>1.1052402624064299</v>
      </c>
      <c r="Z22" s="543">
        <v>0.27779415209267699</v>
      </c>
    </row>
    <row r="23" spans="1:26" ht="13" customHeight="1" x14ac:dyDescent="0.25">
      <c r="A23" s="26" t="s">
        <v>402</v>
      </c>
      <c r="B23" s="184">
        <v>2</v>
      </c>
      <c r="C23" s="190">
        <v>1.2763873681157401</v>
      </c>
      <c r="D23" s="535">
        <v>0.305765334765154</v>
      </c>
      <c r="E23" s="190">
        <v>0.66236108468278598</v>
      </c>
      <c r="F23" s="535">
        <v>0.14729845599708599</v>
      </c>
      <c r="G23" s="190">
        <v>0.81521857159599598</v>
      </c>
      <c r="H23" s="535">
        <v>0.18282301722876401</v>
      </c>
      <c r="I23" s="190">
        <v>1.07646205734513</v>
      </c>
      <c r="J23" s="535">
        <v>0.25439416872051301</v>
      </c>
      <c r="K23" s="190">
        <v>1.12230123910275</v>
      </c>
      <c r="L23" s="535">
        <v>0.230876250089773</v>
      </c>
      <c r="M23" s="190">
        <v>0.717150162048798</v>
      </c>
      <c r="N23" s="535">
        <v>0.15739634185927201</v>
      </c>
      <c r="O23" s="190">
        <v>0.89871906752277297</v>
      </c>
      <c r="P23" s="535">
        <v>0.19494372053259101</v>
      </c>
      <c r="Q23" s="190">
        <v>1.1147695904992101</v>
      </c>
      <c r="R23" s="535">
        <v>0.22816774559476</v>
      </c>
      <c r="S23" s="190">
        <v>0.87910718043008496</v>
      </c>
      <c r="T23" s="535">
        <v>0.22035918157614401</v>
      </c>
      <c r="U23" s="190">
        <v>0.72693016338952798</v>
      </c>
      <c r="V23" s="535">
        <v>0.16100458864156</v>
      </c>
      <c r="W23" s="190">
        <v>1.09743246823649</v>
      </c>
      <c r="X23" s="535">
        <v>0.221093476176113</v>
      </c>
      <c r="Y23" s="190">
        <v>1.14457163670171</v>
      </c>
      <c r="Z23" s="543">
        <v>0.20254944688851201</v>
      </c>
    </row>
    <row r="24" spans="1:26" ht="13" customHeight="1" x14ac:dyDescent="0.25">
      <c r="A24" s="26" t="s">
        <v>403</v>
      </c>
      <c r="B24" s="184">
        <v>2</v>
      </c>
      <c r="C24" s="190">
        <v>0.79959470942712696</v>
      </c>
      <c r="D24" s="535">
        <v>0.145740332677187</v>
      </c>
      <c r="E24" s="190">
        <v>0.74744867331746701</v>
      </c>
      <c r="F24" s="535">
        <v>0.11382604406189301</v>
      </c>
      <c r="G24" s="190">
        <v>1.2026926918001499</v>
      </c>
      <c r="H24" s="535">
        <v>0.16730130573700699</v>
      </c>
      <c r="I24" s="190">
        <v>1.39338226709637</v>
      </c>
      <c r="J24" s="535">
        <v>0.18626335313193501</v>
      </c>
      <c r="K24" s="190">
        <v>0.80735381395661598</v>
      </c>
      <c r="L24" s="535">
        <v>0.14068710107595001</v>
      </c>
      <c r="M24" s="190">
        <v>0.74385455718884796</v>
      </c>
      <c r="N24" s="535">
        <v>0.114410803937625</v>
      </c>
      <c r="O24" s="190">
        <v>1.2249197562632099</v>
      </c>
      <c r="P24" s="535">
        <v>0.16865856939450199</v>
      </c>
      <c r="Q24" s="190">
        <v>1.34978618526496</v>
      </c>
      <c r="R24" s="535">
        <v>0.176673274225501</v>
      </c>
      <c r="S24" s="190">
        <v>0.84759078121598896</v>
      </c>
      <c r="T24" s="535">
        <v>0.15237111691701799</v>
      </c>
      <c r="U24" s="190">
        <v>0.74175947345127202</v>
      </c>
      <c r="V24" s="535">
        <v>0.1070426579484</v>
      </c>
      <c r="W24" s="190">
        <v>1.1665919478648099</v>
      </c>
      <c r="X24" s="535">
        <v>0.17067447544275</v>
      </c>
      <c r="Y24" s="190">
        <v>1.3072196835933101</v>
      </c>
      <c r="Z24" s="543">
        <v>0.17221395171040099</v>
      </c>
    </row>
    <row r="25" spans="1:26" ht="13" customHeight="1" x14ac:dyDescent="0.25">
      <c r="A25" s="26" t="s">
        <v>404</v>
      </c>
      <c r="B25" s="184">
        <v>2</v>
      </c>
      <c r="C25" s="190">
        <v>1.0181911648103801</v>
      </c>
      <c r="D25" s="535">
        <v>0.20891914715318299</v>
      </c>
      <c r="E25" s="190">
        <v>1.20251376049226</v>
      </c>
      <c r="F25" s="535">
        <v>0.18057102011242901</v>
      </c>
      <c r="G25" s="190">
        <v>0.90177770932132095</v>
      </c>
      <c r="H25" s="535">
        <v>0.12780189920669099</v>
      </c>
      <c r="I25" s="190">
        <v>0.76649464258955702</v>
      </c>
      <c r="J25" s="535">
        <v>0.26461250734012398</v>
      </c>
      <c r="K25" s="190">
        <v>1.0361265293283899</v>
      </c>
      <c r="L25" s="535">
        <v>0.21584725023144</v>
      </c>
      <c r="M25" s="190">
        <v>1.17696947778828</v>
      </c>
      <c r="N25" s="535">
        <v>0.183235360666862</v>
      </c>
      <c r="O25" s="190">
        <v>0.88026992950462202</v>
      </c>
      <c r="P25" s="535">
        <v>0.12680714468245999</v>
      </c>
      <c r="Q25" s="190">
        <v>0.78077248301777602</v>
      </c>
      <c r="R25" s="535">
        <v>0.27005582643658799</v>
      </c>
      <c r="S25" s="190">
        <v>1.02648069102134</v>
      </c>
      <c r="T25" s="535">
        <v>0.21460477652457699</v>
      </c>
      <c r="U25" s="190">
        <v>1.19226899770919</v>
      </c>
      <c r="V25" s="535">
        <v>0.18651448389058101</v>
      </c>
      <c r="W25" s="190">
        <v>0.88065035141016001</v>
      </c>
      <c r="X25" s="535">
        <v>0.126377142511445</v>
      </c>
      <c r="Y25" s="190">
        <v>0.82863536603779497</v>
      </c>
      <c r="Z25" s="543">
        <v>0.28908443390842098</v>
      </c>
    </row>
    <row r="26" spans="1:26" ht="13" customHeight="1" x14ac:dyDescent="0.25">
      <c r="A26" s="26" t="s">
        <v>405</v>
      </c>
      <c r="B26" s="184">
        <v>2</v>
      </c>
      <c r="C26" s="190">
        <v>0.97241891369952105</v>
      </c>
      <c r="D26" s="535">
        <v>0.23572311328020301</v>
      </c>
      <c r="E26" s="190">
        <v>0.93416844943536004</v>
      </c>
      <c r="F26" s="535">
        <v>0.29967132944305902</v>
      </c>
      <c r="G26" s="190">
        <v>2.2690428311890201</v>
      </c>
      <c r="H26" s="535">
        <v>0.77328990003186304</v>
      </c>
      <c r="I26" s="190">
        <v>0.569784369789061</v>
      </c>
      <c r="J26" s="535">
        <v>0.25930781020506499</v>
      </c>
      <c r="K26" s="190">
        <v>0.76036178146492694</v>
      </c>
      <c r="L26" s="535">
        <v>0.20130287637188701</v>
      </c>
      <c r="M26" s="190">
        <v>1.0659345801918201</v>
      </c>
      <c r="N26" s="535">
        <v>0.369266715075799</v>
      </c>
      <c r="O26" s="190">
        <v>2.3435794087999402</v>
      </c>
      <c r="P26" s="535">
        <v>0.810410058955496</v>
      </c>
      <c r="Q26" s="190">
        <v>0.55114430304277195</v>
      </c>
      <c r="R26" s="535">
        <v>0.26190731061830502</v>
      </c>
      <c r="S26" s="190">
        <v>0.71608624279861099</v>
      </c>
      <c r="T26" s="535">
        <v>0.19345241015787901</v>
      </c>
      <c r="U26" s="190">
        <v>1.3071859321381001</v>
      </c>
      <c r="V26" s="535">
        <v>0.46122457397474298</v>
      </c>
      <c r="W26" s="190">
        <v>2.1627634069059098</v>
      </c>
      <c r="X26" s="535">
        <v>0.77746654128435499</v>
      </c>
      <c r="Y26" s="190">
        <v>0.56704012730861297</v>
      </c>
      <c r="Z26" s="543">
        <v>0.27331872003039898</v>
      </c>
    </row>
    <row r="27" spans="1:26" ht="13" customHeight="1" x14ac:dyDescent="0.25">
      <c r="A27" s="26" t="s">
        <v>406</v>
      </c>
      <c r="B27" s="184">
        <v>2</v>
      </c>
      <c r="C27" s="190">
        <v>0.96829034895913701</v>
      </c>
      <c r="D27" s="535">
        <v>0.12676862001387501</v>
      </c>
      <c r="E27" s="190">
        <v>0.93328990737186701</v>
      </c>
      <c r="F27" s="535">
        <v>0.11717246758013999</v>
      </c>
      <c r="G27" s="190">
        <v>0.93503985329386996</v>
      </c>
      <c r="H27" s="535">
        <v>0.11806817779124699</v>
      </c>
      <c r="I27" s="190">
        <v>1.1504589736022299</v>
      </c>
      <c r="J27" s="535">
        <v>0.144664369416763</v>
      </c>
      <c r="K27" s="190">
        <v>0.97271238786665004</v>
      </c>
      <c r="L27" s="535">
        <v>0.132698792322618</v>
      </c>
      <c r="M27" s="190">
        <v>0.92719373333518995</v>
      </c>
      <c r="N27" s="535">
        <v>0.124927227353366</v>
      </c>
      <c r="O27" s="190">
        <v>0.92813088988283898</v>
      </c>
      <c r="P27" s="535">
        <v>0.121429624228928</v>
      </c>
      <c r="Q27" s="190">
        <v>1.1491685230655899</v>
      </c>
      <c r="R27" s="535">
        <v>0.14575506162590299</v>
      </c>
      <c r="S27" s="190">
        <v>0.89463585104907895</v>
      </c>
      <c r="T27" s="535">
        <v>0.116875690265465</v>
      </c>
      <c r="U27" s="190">
        <v>1.0526699009982701</v>
      </c>
      <c r="V27" s="535">
        <v>0.154353218716793</v>
      </c>
      <c r="W27" s="190">
        <v>0.92470002058232204</v>
      </c>
      <c r="X27" s="535">
        <v>0.119171467252804</v>
      </c>
      <c r="Y27" s="190">
        <v>1.12565133424589</v>
      </c>
      <c r="Z27" s="543">
        <v>0.14236302900113501</v>
      </c>
    </row>
    <row r="28" spans="1:26" ht="13" customHeight="1" x14ac:dyDescent="0.25">
      <c r="A28" s="26" t="s">
        <v>407</v>
      </c>
      <c r="B28" s="184">
        <v>2</v>
      </c>
      <c r="C28" s="190">
        <v>0.97310028541123095</v>
      </c>
      <c r="D28" s="535">
        <v>0.15464471024079501</v>
      </c>
      <c r="E28" s="190">
        <v>1.1420131187850799</v>
      </c>
      <c r="F28" s="535">
        <v>0.15185576417334701</v>
      </c>
      <c r="G28" s="190">
        <v>1.2123793971293699</v>
      </c>
      <c r="H28" s="535">
        <v>0.16926761675406901</v>
      </c>
      <c r="I28" s="190">
        <v>0.858794304097386</v>
      </c>
      <c r="J28" s="535">
        <v>0.13536742171660901</v>
      </c>
      <c r="K28" s="190">
        <v>0.94689523135776599</v>
      </c>
      <c r="L28" s="535">
        <v>0.15134606973631201</v>
      </c>
      <c r="M28" s="190">
        <v>1.1669795616981899</v>
      </c>
      <c r="N28" s="535">
        <v>0.153508470630178</v>
      </c>
      <c r="O28" s="190">
        <v>1.21486267613678</v>
      </c>
      <c r="P28" s="535">
        <v>0.169149274159722</v>
      </c>
      <c r="Q28" s="190">
        <v>0.83389933039366604</v>
      </c>
      <c r="R28" s="535">
        <v>0.131018723105084</v>
      </c>
      <c r="S28" s="190">
        <v>0.92626295601903896</v>
      </c>
      <c r="T28" s="535">
        <v>0.13576142089322801</v>
      </c>
      <c r="U28" s="190">
        <v>1.25361604431606</v>
      </c>
      <c r="V28" s="535">
        <v>0.16822556125883101</v>
      </c>
      <c r="W28" s="190">
        <v>1.03276573158593</v>
      </c>
      <c r="X28" s="535">
        <v>0.16669364645728799</v>
      </c>
      <c r="Y28" s="190">
        <v>0.81922297816029999</v>
      </c>
      <c r="Z28" s="543">
        <v>0.121109901657816</v>
      </c>
    </row>
    <row r="29" spans="1:26" ht="13" customHeight="1" x14ac:dyDescent="0.25">
      <c r="A29" s="26" t="s">
        <v>408</v>
      </c>
      <c r="B29" s="184">
        <v>2</v>
      </c>
      <c r="C29" s="190">
        <v>1.30773747353119</v>
      </c>
      <c r="D29" s="535">
        <v>0.249439325377217</v>
      </c>
      <c r="E29" s="190">
        <v>0.94672024735099103</v>
      </c>
      <c r="F29" s="535">
        <v>0.13949712346092999</v>
      </c>
      <c r="G29" s="190">
        <v>0.99248441675814802</v>
      </c>
      <c r="H29" s="535">
        <v>0.16370033230494299</v>
      </c>
      <c r="I29" s="190">
        <v>0.92583523898419695</v>
      </c>
      <c r="J29" s="535">
        <v>0.137473506079244</v>
      </c>
      <c r="K29" s="190">
        <v>1.29859274422224</v>
      </c>
      <c r="L29" s="535">
        <v>0.249085003899958</v>
      </c>
      <c r="M29" s="190">
        <v>0.93109983818326003</v>
      </c>
      <c r="N29" s="535">
        <v>0.13756773487183799</v>
      </c>
      <c r="O29" s="190">
        <v>0.94718231249135898</v>
      </c>
      <c r="P29" s="535">
        <v>0.159314362875868</v>
      </c>
      <c r="Q29" s="190">
        <v>0.95522792759928699</v>
      </c>
      <c r="R29" s="535">
        <v>0.14590916427343201</v>
      </c>
      <c r="S29" s="190">
        <v>1.2978505203989501</v>
      </c>
      <c r="T29" s="535">
        <v>0.22378823668095599</v>
      </c>
      <c r="U29" s="190">
        <v>0.92929440492564097</v>
      </c>
      <c r="V29" s="535">
        <v>0.12755258251316601</v>
      </c>
      <c r="W29" s="190">
        <v>1.03892735542842</v>
      </c>
      <c r="X29" s="535">
        <v>0.147267941115345</v>
      </c>
      <c r="Y29" s="190">
        <v>0.91628505436848096</v>
      </c>
      <c r="Z29" s="543">
        <v>0.128997308023336</v>
      </c>
    </row>
    <row r="30" spans="1:26" ht="13" customHeight="1" x14ac:dyDescent="0.25">
      <c r="A30" s="26" t="s">
        <v>409</v>
      </c>
      <c r="B30" s="184">
        <v>2</v>
      </c>
      <c r="C30" s="190">
        <v>1.1661781512288101</v>
      </c>
      <c r="D30" s="535">
        <v>0.23150159205799001</v>
      </c>
      <c r="E30" s="190">
        <v>0.86446548626807695</v>
      </c>
      <c r="F30" s="535">
        <v>9.5184558683011206E-2</v>
      </c>
      <c r="G30" s="190">
        <v>0.971835205123463</v>
      </c>
      <c r="H30" s="535">
        <v>0.11662539122127399</v>
      </c>
      <c r="I30" s="190">
        <v>1.09471220790333</v>
      </c>
      <c r="J30" s="535">
        <v>0.18905903496787099</v>
      </c>
      <c r="K30" s="190">
        <v>1.16821442516077</v>
      </c>
      <c r="L30" s="535">
        <v>0.23665470747906101</v>
      </c>
      <c r="M30" s="190">
        <v>0.85220211054828099</v>
      </c>
      <c r="N30" s="535">
        <v>9.4004588337526396E-2</v>
      </c>
      <c r="O30" s="190">
        <v>0.977808703310031</v>
      </c>
      <c r="P30" s="535">
        <v>0.11950748622763099</v>
      </c>
      <c r="Q30" s="190">
        <v>1.12770115626981</v>
      </c>
      <c r="R30" s="535">
        <v>0.202952246062655</v>
      </c>
      <c r="S30" s="190">
        <v>1.3006226830570899</v>
      </c>
      <c r="T30" s="535">
        <v>0.24493174946150401</v>
      </c>
      <c r="U30" s="190">
        <v>0.93823320066725102</v>
      </c>
      <c r="V30" s="535">
        <v>0.11281733647341501</v>
      </c>
      <c r="W30" s="190">
        <v>0.97948573466918798</v>
      </c>
      <c r="X30" s="535">
        <v>0.116966623153029</v>
      </c>
      <c r="Y30" s="190">
        <v>1.01743421045112</v>
      </c>
      <c r="Z30" s="543">
        <v>0.187338521438452</v>
      </c>
    </row>
    <row r="31" spans="1:26" ht="13" customHeight="1" x14ac:dyDescent="0.25">
      <c r="A31" s="26" t="s">
        <v>410</v>
      </c>
      <c r="B31" s="184">
        <v>2</v>
      </c>
      <c r="C31" s="190">
        <v>1.0828613976916199</v>
      </c>
      <c r="D31" s="535">
        <v>0.177528438982687</v>
      </c>
      <c r="E31" s="190">
        <v>1.0460432556568799</v>
      </c>
      <c r="F31" s="535">
        <v>0.15086495326306301</v>
      </c>
      <c r="G31" s="190">
        <v>1.3087242511271999</v>
      </c>
      <c r="H31" s="535">
        <v>0.16938146318359301</v>
      </c>
      <c r="I31" s="190">
        <v>1.15349818039833</v>
      </c>
      <c r="J31" s="535">
        <v>0.179198801015854</v>
      </c>
      <c r="K31" s="190">
        <v>1.0947686749360701</v>
      </c>
      <c r="L31" s="535">
        <v>0.17896414323267801</v>
      </c>
      <c r="M31" s="190">
        <v>1.0193840074395999</v>
      </c>
      <c r="N31" s="535">
        <v>0.14411425585857099</v>
      </c>
      <c r="O31" s="190">
        <v>1.2734488852536301</v>
      </c>
      <c r="P31" s="535">
        <v>0.161094370267123</v>
      </c>
      <c r="Q31" s="190">
        <v>1.18277940986692</v>
      </c>
      <c r="R31" s="535">
        <v>0.18593445216896201</v>
      </c>
      <c r="S31" s="190">
        <v>1.1795203498818201</v>
      </c>
      <c r="T31" s="535">
        <v>0.19026745689537</v>
      </c>
      <c r="U31" s="190">
        <v>1.02656819068576</v>
      </c>
      <c r="V31" s="535">
        <v>0.14543608404230501</v>
      </c>
      <c r="W31" s="190">
        <v>1.31390716207054</v>
      </c>
      <c r="X31" s="535">
        <v>0.16930593505642699</v>
      </c>
      <c r="Y31" s="190">
        <v>1.22673595321379</v>
      </c>
      <c r="Z31" s="543">
        <v>0.19234935372678599</v>
      </c>
    </row>
    <row r="32" spans="1:26" ht="13" customHeight="1" x14ac:dyDescent="0.25">
      <c r="A32" s="26" t="s">
        <v>411</v>
      </c>
      <c r="B32" s="184">
        <v>2</v>
      </c>
      <c r="C32" s="190">
        <v>0.88628593389997501</v>
      </c>
      <c r="D32" s="535">
        <v>0.16685677452029399</v>
      </c>
      <c r="E32" s="190">
        <v>1.27382905637738</v>
      </c>
      <c r="F32" s="535">
        <v>0.18288265689973701</v>
      </c>
      <c r="G32" s="190">
        <v>0.81208572002768897</v>
      </c>
      <c r="H32" s="535">
        <v>0.15026947528444401</v>
      </c>
      <c r="I32" s="190">
        <v>0.96336488288620303</v>
      </c>
      <c r="J32" s="535">
        <v>0.190755536335249</v>
      </c>
      <c r="K32" s="190">
        <v>0.89245467703952297</v>
      </c>
      <c r="L32" s="535">
        <v>0.16577868143788699</v>
      </c>
      <c r="M32" s="190">
        <v>1.26679007766344</v>
      </c>
      <c r="N32" s="535">
        <v>0.182360063734541</v>
      </c>
      <c r="O32" s="190">
        <v>0.81714859108751403</v>
      </c>
      <c r="P32" s="535">
        <v>0.14981869293205799</v>
      </c>
      <c r="Q32" s="190">
        <v>0.96979319991653201</v>
      </c>
      <c r="R32" s="535">
        <v>0.19138575291813401</v>
      </c>
      <c r="S32" s="190">
        <v>1.0180258502364601</v>
      </c>
      <c r="T32" s="535">
        <v>0.174582942712108</v>
      </c>
      <c r="U32" s="190">
        <v>1.24802553070377</v>
      </c>
      <c r="V32" s="535">
        <v>0.16459253387478501</v>
      </c>
      <c r="W32" s="190">
        <v>0.87547095678002396</v>
      </c>
      <c r="X32" s="535">
        <v>0.15232047467687099</v>
      </c>
      <c r="Y32" s="190">
        <v>0.96872569608168602</v>
      </c>
      <c r="Z32" s="543">
        <v>0.16769306798265499</v>
      </c>
    </row>
    <row r="33" spans="1:26" ht="13" customHeight="1" x14ac:dyDescent="0.25">
      <c r="A33" s="26" t="s">
        <v>412</v>
      </c>
      <c r="B33" s="184">
        <v>2</v>
      </c>
      <c r="C33" s="190">
        <v>1.41561601708836</v>
      </c>
      <c r="D33" s="535">
        <v>0.57632870364491195</v>
      </c>
      <c r="E33" s="190">
        <v>0.97578628710447701</v>
      </c>
      <c r="F33" s="535">
        <v>0.227451249560465</v>
      </c>
      <c r="G33" s="190">
        <v>1.1584457035610201</v>
      </c>
      <c r="H33" s="535">
        <v>0.649571506230332</v>
      </c>
      <c r="I33" s="190">
        <v>0.82393546979878596</v>
      </c>
      <c r="J33" s="535">
        <v>0.21013389120597101</v>
      </c>
      <c r="K33" s="190">
        <v>1.41645596135061</v>
      </c>
      <c r="L33" s="535">
        <v>0.58147533515942995</v>
      </c>
      <c r="M33" s="190">
        <v>1.0008533153246999</v>
      </c>
      <c r="N33" s="535">
        <v>0.24200893647403901</v>
      </c>
      <c r="O33" s="190">
        <v>1.14160743166948</v>
      </c>
      <c r="P33" s="535">
        <v>0.62833945667823199</v>
      </c>
      <c r="Q33" s="190">
        <v>0.81159584788565897</v>
      </c>
      <c r="R33" s="535">
        <v>0.20814265246451599</v>
      </c>
      <c r="S33" s="190">
        <v>1.89220247996681</v>
      </c>
      <c r="T33" s="535">
        <v>0.89400730436474696</v>
      </c>
      <c r="U33" s="190">
        <v>0.84059881772824896</v>
      </c>
      <c r="V33" s="535">
        <v>0.25155871439629401</v>
      </c>
      <c r="W33" s="190">
        <v>1.42357807219004</v>
      </c>
      <c r="X33" s="535">
        <v>0.84516159091658505</v>
      </c>
      <c r="Y33" s="190">
        <v>0.75604329691671901</v>
      </c>
      <c r="Z33" s="543">
        <v>0.211805789192933</v>
      </c>
    </row>
    <row r="34" spans="1:26" ht="13" customHeight="1" x14ac:dyDescent="0.25">
      <c r="A34" s="26" t="s">
        <v>413</v>
      </c>
      <c r="B34" s="184">
        <v>2</v>
      </c>
      <c r="C34" s="190">
        <v>1.0152000301533399</v>
      </c>
      <c r="D34" s="535">
        <v>0.15331744987374099</v>
      </c>
      <c r="E34" s="190">
        <v>1.0303751384242601</v>
      </c>
      <c r="F34" s="535">
        <v>0.19044545653851799</v>
      </c>
      <c r="G34" s="190">
        <v>0.97151650295665504</v>
      </c>
      <c r="H34" s="535">
        <v>0.16463540905532101</v>
      </c>
      <c r="I34" s="190">
        <v>0.89214951097004003</v>
      </c>
      <c r="J34" s="535">
        <v>0.133091627469867</v>
      </c>
      <c r="K34" s="190">
        <v>1.02975754093267</v>
      </c>
      <c r="L34" s="535">
        <v>0.15457892524299199</v>
      </c>
      <c r="M34" s="190">
        <v>1.0518239691918401</v>
      </c>
      <c r="N34" s="535">
        <v>0.196441512721097</v>
      </c>
      <c r="O34" s="190">
        <v>0.95764127014978395</v>
      </c>
      <c r="P34" s="535">
        <v>0.173189536681952</v>
      </c>
      <c r="Q34" s="190">
        <v>0.86343951572389699</v>
      </c>
      <c r="R34" s="535">
        <v>0.133062327021574</v>
      </c>
      <c r="S34" s="190">
        <v>1.0544567785796299</v>
      </c>
      <c r="T34" s="535">
        <v>0.17491887172489901</v>
      </c>
      <c r="U34" s="190">
        <v>1.0305535279508999</v>
      </c>
      <c r="V34" s="535">
        <v>0.205745752616179</v>
      </c>
      <c r="W34" s="190">
        <v>1.0065328105453</v>
      </c>
      <c r="X34" s="535">
        <v>0.18476330789179299</v>
      </c>
      <c r="Y34" s="190">
        <v>0.91919315761848197</v>
      </c>
      <c r="Z34" s="543">
        <v>0.14171461562568</v>
      </c>
    </row>
    <row r="35" spans="1:26" ht="13" customHeight="1" x14ac:dyDescent="0.25">
      <c r="A35" s="26" t="s">
        <v>414</v>
      </c>
      <c r="B35" s="184">
        <v>2</v>
      </c>
      <c r="C35" s="190">
        <v>1.0456664384775101</v>
      </c>
      <c r="D35" s="535">
        <v>0.102354276786324</v>
      </c>
      <c r="E35" s="190">
        <v>0.91927237139371798</v>
      </c>
      <c r="F35" s="535">
        <v>0.10384850559431701</v>
      </c>
      <c r="G35" s="190">
        <v>1.08696064002479</v>
      </c>
      <c r="H35" s="535">
        <v>0.11387935215269999</v>
      </c>
      <c r="I35" s="190">
        <v>1.13986549871673</v>
      </c>
      <c r="J35" s="535">
        <v>0.13486441607257199</v>
      </c>
      <c r="K35" s="190">
        <v>1.0709569935792</v>
      </c>
      <c r="L35" s="535">
        <v>0.105334663320204</v>
      </c>
      <c r="M35" s="190">
        <v>0.93784727968940695</v>
      </c>
      <c r="N35" s="535">
        <v>0.10899113146669601</v>
      </c>
      <c r="O35" s="190">
        <v>1.0855619525085001</v>
      </c>
      <c r="P35" s="535">
        <v>0.11301190684078601</v>
      </c>
      <c r="Q35" s="190">
        <v>1.1043332984187599</v>
      </c>
      <c r="R35" s="535">
        <v>0.130935260869637</v>
      </c>
      <c r="S35" s="190">
        <v>1.0577937321853199</v>
      </c>
      <c r="T35" s="535">
        <v>0.107206872979169</v>
      </c>
      <c r="U35" s="190">
        <v>0.96620618698767602</v>
      </c>
      <c r="V35" s="535">
        <v>0.10619175714703399</v>
      </c>
      <c r="W35" s="190">
        <v>1.1085903492266</v>
      </c>
      <c r="X35" s="535">
        <v>0.110803485698826</v>
      </c>
      <c r="Y35" s="190">
        <v>1.1359024745458799</v>
      </c>
      <c r="Z35" s="543">
        <v>0.16663324033073901</v>
      </c>
    </row>
    <row r="36" spans="1:26" ht="13" customHeight="1" x14ac:dyDescent="0.25">
      <c r="A36" s="26" t="s">
        <v>415</v>
      </c>
      <c r="B36" s="184">
        <v>2</v>
      </c>
      <c r="C36" s="190">
        <v>0.90183376204466004</v>
      </c>
      <c r="D36" s="535">
        <v>0.13991001655111801</v>
      </c>
      <c r="E36" s="190">
        <v>1.0530014356663899</v>
      </c>
      <c r="F36" s="535">
        <v>0.162121796850456</v>
      </c>
      <c r="G36" s="190">
        <v>1.03309009032048</v>
      </c>
      <c r="H36" s="535">
        <v>0.12803088754334599</v>
      </c>
      <c r="I36" s="190">
        <v>1.2112117908360001</v>
      </c>
      <c r="J36" s="535">
        <v>0.18199274546837099</v>
      </c>
      <c r="K36" s="190">
        <v>0.89965069548823795</v>
      </c>
      <c r="L36" s="535">
        <v>0.14007019863451201</v>
      </c>
      <c r="M36" s="190">
        <v>1.1128388561709599</v>
      </c>
      <c r="N36" s="535">
        <v>0.173124429204737</v>
      </c>
      <c r="O36" s="190">
        <v>0.98998943633487702</v>
      </c>
      <c r="P36" s="535">
        <v>0.12283600972139</v>
      </c>
      <c r="Q36" s="190">
        <v>1.1528344345221</v>
      </c>
      <c r="R36" s="535">
        <v>0.17452630690978799</v>
      </c>
      <c r="S36" s="190">
        <v>0.91997937648377504</v>
      </c>
      <c r="T36" s="535">
        <v>0.13568132356670201</v>
      </c>
      <c r="U36" s="190">
        <v>1.0697972442524699</v>
      </c>
      <c r="V36" s="535">
        <v>0.16081098503434901</v>
      </c>
      <c r="W36" s="190">
        <v>0.89368817202489803</v>
      </c>
      <c r="X36" s="535">
        <v>0.104904897621984</v>
      </c>
      <c r="Y36" s="190">
        <v>1.01310900524222</v>
      </c>
      <c r="Z36" s="543">
        <v>0.15585039615448201</v>
      </c>
    </row>
    <row r="37" spans="1:26" ht="13" customHeight="1" x14ac:dyDescent="0.25">
      <c r="A37" s="26" t="s">
        <v>416</v>
      </c>
      <c r="B37" s="184">
        <v>2</v>
      </c>
      <c r="C37" s="190">
        <v>1.1399331623446101</v>
      </c>
      <c r="D37" s="535">
        <v>0.15115289687442399</v>
      </c>
      <c r="E37" s="190">
        <v>1.0612351769564901</v>
      </c>
      <c r="F37" s="535">
        <v>0.14134338928128401</v>
      </c>
      <c r="G37" s="190">
        <v>0.97579851127253803</v>
      </c>
      <c r="H37" s="535">
        <v>0.193187503357938</v>
      </c>
      <c r="I37" s="190">
        <v>1.02986504320289</v>
      </c>
      <c r="J37" s="535">
        <v>0.16279507562210099</v>
      </c>
      <c r="K37" s="190">
        <v>1.1491848025743301</v>
      </c>
      <c r="L37" s="535">
        <v>0.148610601122423</v>
      </c>
      <c r="M37" s="190">
        <v>1.0475235263757701</v>
      </c>
      <c r="N37" s="535">
        <v>0.139726424361964</v>
      </c>
      <c r="O37" s="190">
        <v>1.00303703640702</v>
      </c>
      <c r="P37" s="535">
        <v>0.19860091251574499</v>
      </c>
      <c r="Q37" s="190">
        <v>1.0257585692356901</v>
      </c>
      <c r="R37" s="535">
        <v>0.16358710764298401</v>
      </c>
      <c r="S37" s="190">
        <v>1.1428638408195699</v>
      </c>
      <c r="T37" s="535">
        <v>0.15338911966487301</v>
      </c>
      <c r="U37" s="190">
        <v>1.0178201602788399</v>
      </c>
      <c r="V37" s="535">
        <v>0.14638466026218599</v>
      </c>
      <c r="W37" s="190">
        <v>0.99515563768610904</v>
      </c>
      <c r="X37" s="535">
        <v>0.19435182944250001</v>
      </c>
      <c r="Y37" s="190">
        <v>0.99625081314740604</v>
      </c>
      <c r="Z37" s="543">
        <v>0.16203845962614299</v>
      </c>
    </row>
    <row r="38" spans="1:26" ht="13" customHeight="1" x14ac:dyDescent="0.25">
      <c r="A38" s="26" t="s">
        <v>417</v>
      </c>
      <c r="B38" s="184">
        <v>2</v>
      </c>
      <c r="C38" s="190">
        <v>0.82730837068961705</v>
      </c>
      <c r="D38" s="535">
        <v>0.24934494338382199</v>
      </c>
      <c r="E38" s="190">
        <v>1.0269295155573701</v>
      </c>
      <c r="F38" s="535">
        <v>0.25195311924792801</v>
      </c>
      <c r="G38" s="190">
        <v>1.07070018125268</v>
      </c>
      <c r="H38" s="535">
        <v>0.18816337636415101</v>
      </c>
      <c r="I38" s="190">
        <v>0.622591984538023</v>
      </c>
      <c r="J38" s="535">
        <v>0.121809808670211</v>
      </c>
      <c r="K38" s="190">
        <v>0.804351140653629</v>
      </c>
      <c r="L38" s="535">
        <v>0.241653995166213</v>
      </c>
      <c r="M38" s="190">
        <v>1.0407745884073001</v>
      </c>
      <c r="N38" s="535">
        <v>0.25789764874482801</v>
      </c>
      <c r="O38" s="190">
        <v>1.1066747341829799</v>
      </c>
      <c r="P38" s="535">
        <v>0.184997714558089</v>
      </c>
      <c r="Q38" s="190">
        <v>0.63036269507044296</v>
      </c>
      <c r="R38" s="535">
        <v>0.122754606386987</v>
      </c>
      <c r="S38" s="190">
        <v>0.84462216405738899</v>
      </c>
      <c r="T38" s="535">
        <v>0.27466609079703602</v>
      </c>
      <c r="U38" s="190">
        <v>0.96891813171396501</v>
      </c>
      <c r="V38" s="535">
        <v>0.24749347704855901</v>
      </c>
      <c r="W38" s="190">
        <v>1.13056878685141</v>
      </c>
      <c r="X38" s="535">
        <v>0.19457464875734101</v>
      </c>
      <c r="Y38" s="190">
        <v>0.62017176304048105</v>
      </c>
      <c r="Z38" s="543">
        <v>0.13652694860848599</v>
      </c>
    </row>
    <row r="39" spans="1:26" ht="13" customHeight="1" x14ac:dyDescent="0.25">
      <c r="A39" s="26" t="s">
        <v>418</v>
      </c>
      <c r="B39" s="184">
        <v>2</v>
      </c>
      <c r="C39" s="190">
        <v>0.89563943049082495</v>
      </c>
      <c r="D39" s="535">
        <v>0.195536149271722</v>
      </c>
      <c r="E39" s="190">
        <v>1.0806750660641</v>
      </c>
      <c r="F39" s="535">
        <v>0.18229394435614599</v>
      </c>
      <c r="G39" s="190">
        <v>0.82419312048668802</v>
      </c>
      <c r="H39" s="535">
        <v>0.120245575943747</v>
      </c>
      <c r="I39" s="190">
        <v>1.2866917358571499</v>
      </c>
      <c r="J39" s="535">
        <v>0.27908378445694199</v>
      </c>
      <c r="K39" s="190">
        <v>0.89860865061402995</v>
      </c>
      <c r="L39" s="535">
        <v>0.20585210397929199</v>
      </c>
      <c r="M39" s="190">
        <v>1.0758696344413701</v>
      </c>
      <c r="N39" s="535">
        <v>0.19126918340686999</v>
      </c>
      <c r="O39" s="190">
        <v>0.80588740180977003</v>
      </c>
      <c r="P39" s="535">
        <v>0.123566937058433</v>
      </c>
      <c r="Q39" s="190">
        <v>1.3457962383754001</v>
      </c>
      <c r="R39" s="535">
        <v>0.30439762172044899</v>
      </c>
      <c r="S39" s="190">
        <v>0.84795403198772001</v>
      </c>
      <c r="T39" s="535">
        <v>0.19835013694251299</v>
      </c>
      <c r="U39" s="190">
        <v>1.0683094116116001</v>
      </c>
      <c r="V39" s="535">
        <v>0.19505647796123801</v>
      </c>
      <c r="W39" s="190">
        <v>0.85665369075901798</v>
      </c>
      <c r="X39" s="535">
        <v>0.135779027855258</v>
      </c>
      <c r="Y39" s="190">
        <v>1.4246738121727101</v>
      </c>
      <c r="Z39" s="543">
        <v>0.33483842015244902</v>
      </c>
    </row>
    <row r="40" spans="1:26" ht="13" customHeight="1" x14ac:dyDescent="0.25">
      <c r="A40" s="26" t="s">
        <v>419</v>
      </c>
      <c r="B40" s="184">
        <v>2</v>
      </c>
      <c r="C40" s="190">
        <v>1.3543360254957</v>
      </c>
      <c r="D40" s="535">
        <v>0.19386991170875101</v>
      </c>
      <c r="E40" s="190">
        <v>0.98840523664367996</v>
      </c>
      <c r="F40" s="535">
        <v>0.11324476722928099</v>
      </c>
      <c r="G40" s="190">
        <v>0.72706496642833696</v>
      </c>
      <c r="H40" s="535">
        <v>0.110269726251324</v>
      </c>
      <c r="I40" s="190">
        <v>1.0174955945545801</v>
      </c>
      <c r="J40" s="535">
        <v>0.151550402841616</v>
      </c>
      <c r="K40" s="190">
        <v>1.3479371491990599</v>
      </c>
      <c r="L40" s="535">
        <v>0.192384768488953</v>
      </c>
      <c r="M40" s="190">
        <v>1.00270702103528</v>
      </c>
      <c r="N40" s="535">
        <v>0.11412043037045801</v>
      </c>
      <c r="O40" s="190">
        <v>0.71063665048096203</v>
      </c>
      <c r="P40" s="535">
        <v>0.10596525175860801</v>
      </c>
      <c r="Q40" s="190">
        <v>1.03641974010463</v>
      </c>
      <c r="R40" s="535">
        <v>0.15414934706130901</v>
      </c>
      <c r="S40" s="190">
        <v>1.18134620140757</v>
      </c>
      <c r="T40" s="535">
        <v>0.15472042504668601</v>
      </c>
      <c r="U40" s="190">
        <v>0.98317072154349205</v>
      </c>
      <c r="V40" s="535">
        <v>0.113097064402194</v>
      </c>
      <c r="W40" s="190">
        <v>0.82058140884991304</v>
      </c>
      <c r="X40" s="535">
        <v>0.123920695410976</v>
      </c>
      <c r="Y40" s="190">
        <v>0.92627163092921705</v>
      </c>
      <c r="Z40" s="543">
        <v>0.12115086276247999</v>
      </c>
    </row>
    <row r="41" spans="1:26" ht="13" customHeight="1" x14ac:dyDescent="0.25">
      <c r="A41" s="26" t="s">
        <v>420</v>
      </c>
      <c r="B41" s="184">
        <v>2</v>
      </c>
      <c r="C41" s="190">
        <v>1.0946332971356101</v>
      </c>
      <c r="D41" s="535">
        <v>0.15650567879994701</v>
      </c>
      <c r="E41" s="190">
        <v>0.94741736189718695</v>
      </c>
      <c r="F41" s="535">
        <v>0.14192824185034</v>
      </c>
      <c r="G41" s="190">
        <v>1.1511987131013901</v>
      </c>
      <c r="H41" s="535">
        <v>0.20727607719833599</v>
      </c>
      <c r="I41" s="190">
        <v>1.1347668756128999</v>
      </c>
      <c r="J41" s="535">
        <v>0.23751180082864401</v>
      </c>
      <c r="K41" s="190">
        <v>1.06481014571487</v>
      </c>
      <c r="L41" s="535">
        <v>0.155853996100415</v>
      </c>
      <c r="M41" s="190">
        <v>0.97587040559211702</v>
      </c>
      <c r="N41" s="535">
        <v>0.14689361790913599</v>
      </c>
      <c r="O41" s="190">
        <v>1.1582273250142501</v>
      </c>
      <c r="P41" s="535">
        <v>0.20673045875392199</v>
      </c>
      <c r="Q41" s="190">
        <v>1.10902590883982</v>
      </c>
      <c r="R41" s="535">
        <v>0.236855451478407</v>
      </c>
      <c r="S41" s="190">
        <v>1.0292251981637499</v>
      </c>
      <c r="T41" s="535">
        <v>0.16443402033924201</v>
      </c>
      <c r="U41" s="190">
        <v>0.97602540423010398</v>
      </c>
      <c r="V41" s="535">
        <v>0.14983020288714899</v>
      </c>
      <c r="W41" s="190">
        <v>1.05597684294589</v>
      </c>
      <c r="X41" s="535">
        <v>0.205855281041713</v>
      </c>
      <c r="Y41" s="190">
        <v>1.0337162317373401</v>
      </c>
      <c r="Z41" s="543">
        <v>0.201594843564916</v>
      </c>
    </row>
    <row r="42" spans="1:26" ht="13" customHeight="1" x14ac:dyDescent="0.25">
      <c r="A42" s="26" t="s">
        <v>421</v>
      </c>
      <c r="B42" s="184">
        <v>2</v>
      </c>
      <c r="C42" s="190">
        <v>1.0396888282013299</v>
      </c>
      <c r="D42" s="535">
        <v>0.195169011324865</v>
      </c>
      <c r="E42" s="190">
        <v>0.98105242974051898</v>
      </c>
      <c r="F42" s="535">
        <v>0.15395555420305801</v>
      </c>
      <c r="G42" s="190">
        <v>1.1101950330470201</v>
      </c>
      <c r="H42" s="535">
        <v>0.160525273468096</v>
      </c>
      <c r="I42" s="190">
        <v>0.76695852629540595</v>
      </c>
      <c r="J42" s="535">
        <v>0.133872193417122</v>
      </c>
      <c r="K42" s="190">
        <v>1.0355623194261501</v>
      </c>
      <c r="L42" s="535">
        <v>0.19587852375489501</v>
      </c>
      <c r="M42" s="190">
        <v>0.961686121982955</v>
      </c>
      <c r="N42" s="535">
        <v>0.15649877807711399</v>
      </c>
      <c r="O42" s="190">
        <v>1.1151144520965499</v>
      </c>
      <c r="P42" s="535">
        <v>0.16752258343842399</v>
      </c>
      <c r="Q42" s="190">
        <v>0.76454945051352197</v>
      </c>
      <c r="R42" s="535">
        <v>0.13276589423037399</v>
      </c>
      <c r="S42" s="190">
        <v>1.00238293557556</v>
      </c>
      <c r="T42" s="535">
        <v>0.19630451029051099</v>
      </c>
      <c r="U42" s="190">
        <v>1.2436043705822499</v>
      </c>
      <c r="V42" s="535">
        <v>0.248155574131565</v>
      </c>
      <c r="W42" s="190">
        <v>1.1942652759700001</v>
      </c>
      <c r="X42" s="535">
        <v>0.201698847650537</v>
      </c>
      <c r="Y42" s="190">
        <v>0.66988761706085198</v>
      </c>
      <c r="Z42" s="543">
        <v>0.13206525984189299</v>
      </c>
    </row>
    <row r="43" spans="1:26" ht="13" customHeight="1" x14ac:dyDescent="0.25">
      <c r="A43" s="26" t="s">
        <v>422</v>
      </c>
      <c r="B43" s="184">
        <v>2</v>
      </c>
      <c r="C43" s="190">
        <v>0.728638778024989</v>
      </c>
      <c r="D43" s="535">
        <v>0.206298382904779</v>
      </c>
      <c r="E43" s="190">
        <v>1.1053670559945801</v>
      </c>
      <c r="F43" s="535">
        <v>0.27707088704093702</v>
      </c>
      <c r="G43" s="190">
        <v>0.93299387381631504</v>
      </c>
      <c r="H43" s="535">
        <v>0.22946091744539299</v>
      </c>
      <c r="I43" s="190">
        <v>0.90500410792960395</v>
      </c>
      <c r="J43" s="535">
        <v>0.24193133590345201</v>
      </c>
      <c r="K43" s="190">
        <v>0.77639290637909397</v>
      </c>
      <c r="L43" s="535">
        <v>0.21914854072113599</v>
      </c>
      <c r="M43" s="190">
        <v>1.0992795145204901</v>
      </c>
      <c r="N43" s="535">
        <v>0.28032476970880899</v>
      </c>
      <c r="O43" s="190">
        <v>0.93033777691202602</v>
      </c>
      <c r="P43" s="535">
        <v>0.228349197869995</v>
      </c>
      <c r="Q43" s="190">
        <v>0.81722003716699898</v>
      </c>
      <c r="R43" s="535">
        <v>0.23397810563298799</v>
      </c>
      <c r="S43" s="190">
        <v>0.79865324484292399</v>
      </c>
      <c r="T43" s="535">
        <v>0.254176464595809</v>
      </c>
      <c r="U43" s="190">
        <v>0.96770628521541902</v>
      </c>
      <c r="V43" s="535">
        <v>0.27053310257952901</v>
      </c>
      <c r="W43" s="190">
        <v>1.1771769697619301</v>
      </c>
      <c r="X43" s="535">
        <v>0.29086465672364697</v>
      </c>
      <c r="Y43" s="190">
        <v>0.60205409398218501</v>
      </c>
      <c r="Z43" s="543">
        <v>0.189649665264288</v>
      </c>
    </row>
    <row r="44" spans="1:26" ht="13" customHeight="1" x14ac:dyDescent="0.25">
      <c r="A44" s="26" t="s">
        <v>423</v>
      </c>
      <c r="B44" s="184">
        <v>2</v>
      </c>
      <c r="C44" s="190">
        <v>1.1467903972658999</v>
      </c>
      <c r="D44" s="535">
        <v>0.128789638379573</v>
      </c>
      <c r="E44" s="190">
        <v>1.2659674179770499</v>
      </c>
      <c r="F44" s="535">
        <v>0.15322903027156401</v>
      </c>
      <c r="G44" s="190">
        <v>2.4101913521839502</v>
      </c>
      <c r="H44" s="535">
        <v>0.32279086115045202</v>
      </c>
      <c r="I44" s="190">
        <v>0.97255250148016803</v>
      </c>
      <c r="J44" s="535">
        <v>0.11147937158561901</v>
      </c>
      <c r="K44" s="190">
        <v>1.1362845440283</v>
      </c>
      <c r="L44" s="535">
        <v>0.119163953887665</v>
      </c>
      <c r="M44" s="190">
        <v>1.2480896371065799</v>
      </c>
      <c r="N44" s="535">
        <v>0.15414459059107</v>
      </c>
      <c r="O44" s="190">
        <v>2.3744706794996699</v>
      </c>
      <c r="P44" s="535">
        <v>0.32754391528615401</v>
      </c>
      <c r="Q44" s="190">
        <v>0.96481806935613301</v>
      </c>
      <c r="R44" s="535">
        <v>0.110839479630504</v>
      </c>
      <c r="S44" s="190">
        <v>1.16887450267815</v>
      </c>
      <c r="T44" s="535">
        <v>0.111584686821982</v>
      </c>
      <c r="U44" s="190">
        <v>1.3436996195636901</v>
      </c>
      <c r="V44" s="535">
        <v>0.176465761858103</v>
      </c>
      <c r="W44" s="190">
        <v>1.5604474578330001</v>
      </c>
      <c r="X44" s="535">
        <v>0.27300587333614601</v>
      </c>
      <c r="Y44" s="190">
        <v>0.83303378703470699</v>
      </c>
      <c r="Z44" s="543">
        <v>8.5038400355778504E-2</v>
      </c>
    </row>
    <row r="45" spans="1:26" ht="13" customHeight="1" x14ac:dyDescent="0.25">
      <c r="A45" s="26" t="s">
        <v>424</v>
      </c>
      <c r="B45" s="184">
        <v>2</v>
      </c>
      <c r="C45" s="190">
        <v>0.83414715806953899</v>
      </c>
      <c r="D45" s="535">
        <v>0.189601662102931</v>
      </c>
      <c r="E45" s="190">
        <v>0.99364832748718401</v>
      </c>
      <c r="F45" s="535">
        <v>0.13323891070960001</v>
      </c>
      <c r="G45" s="190">
        <v>0.87210161885220905</v>
      </c>
      <c r="H45" s="535">
        <v>0.153599761667673</v>
      </c>
      <c r="I45" s="190">
        <v>0.77324812650707297</v>
      </c>
      <c r="J45" s="535">
        <v>0.22763882164204899</v>
      </c>
      <c r="K45" s="190">
        <v>0.84685220118973603</v>
      </c>
      <c r="L45" s="535">
        <v>0.195485741650579</v>
      </c>
      <c r="M45" s="190">
        <v>1.00778444310501</v>
      </c>
      <c r="N45" s="535">
        <v>0.13596552642058701</v>
      </c>
      <c r="O45" s="190">
        <v>0.86911027082303105</v>
      </c>
      <c r="P45" s="535">
        <v>0.15865838352650699</v>
      </c>
      <c r="Q45" s="190">
        <v>0.78014590977184495</v>
      </c>
      <c r="R45" s="535">
        <v>0.24379123279242701</v>
      </c>
      <c r="S45" s="190">
        <v>0.84449207055864794</v>
      </c>
      <c r="T45" s="535">
        <v>0.20212659948442299</v>
      </c>
      <c r="U45" s="190">
        <v>1.0100028792048801</v>
      </c>
      <c r="V45" s="535">
        <v>0.13755901882642499</v>
      </c>
      <c r="W45" s="190">
        <v>0.87396827182339698</v>
      </c>
      <c r="X45" s="535">
        <v>0.163616603376116</v>
      </c>
      <c r="Y45" s="190">
        <v>0.81329394854103298</v>
      </c>
      <c r="Z45" s="543">
        <v>0.26912918259261198</v>
      </c>
    </row>
    <row r="46" spans="1:26" ht="13" customHeight="1" x14ac:dyDescent="0.25">
      <c r="A46" s="26" t="s">
        <v>425</v>
      </c>
      <c r="B46" s="184">
        <v>2</v>
      </c>
      <c r="C46" s="190">
        <v>1.15143904099383</v>
      </c>
      <c r="D46" s="535">
        <v>0.32004716607579597</v>
      </c>
      <c r="E46" s="190">
        <v>0.91918880311237305</v>
      </c>
      <c r="F46" s="535">
        <v>0.224464041738099</v>
      </c>
      <c r="G46" s="190">
        <v>1.5611242386847</v>
      </c>
      <c r="H46" s="535">
        <v>0.343221582937971</v>
      </c>
      <c r="I46" s="190">
        <v>0.833394790943633</v>
      </c>
      <c r="J46" s="535">
        <v>0.22921402752865</v>
      </c>
      <c r="K46" s="190">
        <v>1.1999673316303701</v>
      </c>
      <c r="L46" s="535">
        <v>0.35655034559695298</v>
      </c>
      <c r="M46" s="190">
        <v>0.90401616152129205</v>
      </c>
      <c r="N46" s="535">
        <v>0.22424498102588999</v>
      </c>
      <c r="O46" s="190">
        <v>1.5282189851566499</v>
      </c>
      <c r="P46" s="535">
        <v>0.34990556425915298</v>
      </c>
      <c r="Q46" s="190">
        <v>0.86661412815753303</v>
      </c>
      <c r="R46" s="535">
        <v>0.240285527642456</v>
      </c>
      <c r="S46" s="190">
        <v>1.36376536203958</v>
      </c>
      <c r="T46" s="535">
        <v>0.40272513721561298</v>
      </c>
      <c r="U46" s="190">
        <v>0.82013936487596795</v>
      </c>
      <c r="V46" s="535">
        <v>0.215267683319879</v>
      </c>
      <c r="W46" s="190">
        <v>1.39278351092412</v>
      </c>
      <c r="X46" s="535">
        <v>0.33285487885751802</v>
      </c>
      <c r="Y46" s="190">
        <v>0.89731429932745799</v>
      </c>
      <c r="Z46" s="543">
        <v>0.24386877905128099</v>
      </c>
    </row>
    <row r="47" spans="1:26" ht="13" customHeight="1" x14ac:dyDescent="0.25">
      <c r="A47" s="26" t="s">
        <v>426</v>
      </c>
      <c r="B47" s="184">
        <v>2</v>
      </c>
      <c r="C47" s="190">
        <v>1.27287680059747</v>
      </c>
      <c r="D47" s="535">
        <v>0.25424512803678201</v>
      </c>
      <c r="E47" s="190">
        <v>0.93388369480403299</v>
      </c>
      <c r="F47" s="535">
        <v>0.13206554752871499</v>
      </c>
      <c r="G47" s="190">
        <v>1.20890595575773</v>
      </c>
      <c r="H47" s="535">
        <v>0.17836521178789999</v>
      </c>
      <c r="I47" s="190">
        <v>0.81279285042760896</v>
      </c>
      <c r="J47" s="535">
        <v>0.112856330078502</v>
      </c>
      <c r="K47" s="190">
        <v>1.3233270160649</v>
      </c>
      <c r="L47" s="535">
        <v>0.25832480204353198</v>
      </c>
      <c r="M47" s="190">
        <v>0.94108720957056302</v>
      </c>
      <c r="N47" s="535">
        <v>0.13035901649079101</v>
      </c>
      <c r="O47" s="190">
        <v>1.20037577138846</v>
      </c>
      <c r="P47" s="535">
        <v>0.17434796938633901</v>
      </c>
      <c r="Q47" s="190">
        <v>0.81142208417238704</v>
      </c>
      <c r="R47" s="535">
        <v>0.110429587556985</v>
      </c>
      <c r="S47" s="190">
        <v>1.3205464859548</v>
      </c>
      <c r="T47" s="535">
        <v>0.256170483328998</v>
      </c>
      <c r="U47" s="190">
        <v>0.96604829031693895</v>
      </c>
      <c r="V47" s="535">
        <v>0.12737418236172901</v>
      </c>
      <c r="W47" s="190">
        <v>1.22639421771725</v>
      </c>
      <c r="X47" s="535">
        <v>0.18434071117364001</v>
      </c>
      <c r="Y47" s="190">
        <v>0.77572047611223705</v>
      </c>
      <c r="Z47" s="543">
        <v>0.11205748222447499</v>
      </c>
    </row>
    <row r="48" spans="1:26" ht="13" customHeight="1" x14ac:dyDescent="0.25">
      <c r="A48" s="26" t="s">
        <v>427</v>
      </c>
      <c r="B48" s="184">
        <v>2</v>
      </c>
      <c r="C48" s="190">
        <v>1.000273079451</v>
      </c>
      <c r="D48" s="535">
        <v>0.22860530165043999</v>
      </c>
      <c r="E48" s="190">
        <v>0.98522408460770605</v>
      </c>
      <c r="F48" s="535">
        <v>0.14157363192606501</v>
      </c>
      <c r="G48" s="190">
        <v>1.10597543639923</v>
      </c>
      <c r="H48" s="535">
        <v>0.227612067895721</v>
      </c>
      <c r="I48" s="190">
        <v>0.70218174837172298</v>
      </c>
      <c r="J48" s="535">
        <v>0.200856479086438</v>
      </c>
      <c r="K48" s="190">
        <v>1.09569572441042</v>
      </c>
      <c r="L48" s="535">
        <v>0.249803438005785</v>
      </c>
      <c r="M48" s="190">
        <v>1.0291250905926099</v>
      </c>
      <c r="N48" s="535">
        <v>0.14824258244708799</v>
      </c>
      <c r="O48" s="190">
        <v>1.0713510235630299</v>
      </c>
      <c r="P48" s="535">
        <v>0.220301474756531</v>
      </c>
      <c r="Q48" s="190">
        <v>0.67813719284193497</v>
      </c>
      <c r="R48" s="535">
        <v>0.19522806616294799</v>
      </c>
      <c r="S48" s="190">
        <v>1.05773180056313</v>
      </c>
      <c r="T48" s="535">
        <v>0.22832278240318099</v>
      </c>
      <c r="U48" s="190">
        <v>1.0640583369504499</v>
      </c>
      <c r="V48" s="535">
        <v>0.16057529778622001</v>
      </c>
      <c r="W48" s="190">
        <v>1.1486884874986401</v>
      </c>
      <c r="X48" s="535">
        <v>0.221050213575778</v>
      </c>
      <c r="Y48" s="190">
        <v>0.64507822331814002</v>
      </c>
      <c r="Z48" s="543">
        <v>0.178780884923503</v>
      </c>
    </row>
    <row r="49" spans="1:26" ht="13" customHeight="1" x14ac:dyDescent="0.25">
      <c r="A49" s="26" t="s">
        <v>428</v>
      </c>
      <c r="B49" s="184">
        <v>2</v>
      </c>
      <c r="C49" s="190">
        <v>1.2999552325005399</v>
      </c>
      <c r="D49" s="535">
        <v>0.206312438779757</v>
      </c>
      <c r="E49" s="190">
        <v>1.03906605166369</v>
      </c>
      <c r="F49" s="535">
        <v>0.177833976508849</v>
      </c>
      <c r="G49" s="190">
        <v>1.0274823555960499</v>
      </c>
      <c r="H49" s="535">
        <v>0.12929851458073099</v>
      </c>
      <c r="I49" s="190">
        <v>0.969008749772443</v>
      </c>
      <c r="J49" s="535">
        <v>0.172338409981591</v>
      </c>
      <c r="K49" s="190">
        <v>1.3924281047679501</v>
      </c>
      <c r="L49" s="535">
        <v>0.23152198053137901</v>
      </c>
      <c r="M49" s="190">
        <v>0.93432539880284804</v>
      </c>
      <c r="N49" s="535">
        <v>0.17609706091149599</v>
      </c>
      <c r="O49" s="190">
        <v>1.06946994131849</v>
      </c>
      <c r="P49" s="535">
        <v>0.13574315299388301</v>
      </c>
      <c r="Q49" s="190">
        <v>0.96857890517653999</v>
      </c>
      <c r="R49" s="535">
        <v>0.167114982750036</v>
      </c>
      <c r="S49" s="190">
        <v>1.3037193348201701</v>
      </c>
      <c r="T49" s="535">
        <v>0.21953224247038</v>
      </c>
      <c r="U49" s="190">
        <v>0.90306012474740105</v>
      </c>
      <c r="V49" s="535">
        <v>0.167583392533874</v>
      </c>
      <c r="W49" s="190">
        <v>1.0204128731336899</v>
      </c>
      <c r="X49" s="535">
        <v>0.13561420607959701</v>
      </c>
      <c r="Y49" s="190">
        <v>0.98311093942456296</v>
      </c>
      <c r="Z49" s="543">
        <v>0.16873721677105299</v>
      </c>
    </row>
    <row r="50" spans="1:26" ht="13" customHeight="1" x14ac:dyDescent="0.25">
      <c r="A50" s="26" t="s">
        <v>429</v>
      </c>
      <c r="B50" s="184">
        <v>2</v>
      </c>
      <c r="C50" s="190">
        <v>1.0783278778922201</v>
      </c>
      <c r="D50" s="535">
        <v>0.21160688732163899</v>
      </c>
      <c r="E50" s="190">
        <v>0.86789447850352197</v>
      </c>
      <c r="F50" s="535">
        <v>0.12648376464931199</v>
      </c>
      <c r="G50" s="190">
        <v>1.3657037246335</v>
      </c>
      <c r="H50" s="535">
        <v>0.25985764131711597</v>
      </c>
      <c r="I50" s="190">
        <v>0.605730464008576</v>
      </c>
      <c r="J50" s="535">
        <v>0.10571029719034</v>
      </c>
      <c r="K50" s="190">
        <v>1.10093145106482</v>
      </c>
      <c r="L50" s="535">
        <v>0.20575072495281199</v>
      </c>
      <c r="M50" s="190">
        <v>0.87116597840635901</v>
      </c>
      <c r="N50" s="535">
        <v>0.12527629733023099</v>
      </c>
      <c r="O50" s="190">
        <v>1.31529471753336</v>
      </c>
      <c r="P50" s="535">
        <v>0.24573185927364299</v>
      </c>
      <c r="Q50" s="190">
        <v>0.63532119305068602</v>
      </c>
      <c r="R50" s="535">
        <v>0.11111164915013701</v>
      </c>
      <c r="S50" s="190">
        <v>1.1204502131008001</v>
      </c>
      <c r="T50" s="535">
        <v>0.19097684574031601</v>
      </c>
      <c r="U50" s="190">
        <v>0.91503027770062395</v>
      </c>
      <c r="V50" s="535">
        <v>0.12547425465116899</v>
      </c>
      <c r="W50" s="190">
        <v>1.1660914976630401</v>
      </c>
      <c r="X50" s="535">
        <v>0.224573838907414</v>
      </c>
      <c r="Y50" s="190">
        <v>0.70714557530929201</v>
      </c>
      <c r="Z50" s="543">
        <v>0.118916127054152</v>
      </c>
    </row>
    <row r="51" spans="1:26" ht="13" customHeight="1" x14ac:dyDescent="0.25">
      <c r="A51" s="26" t="s">
        <v>430</v>
      </c>
      <c r="B51" s="184">
        <v>2</v>
      </c>
      <c r="C51" s="190">
        <v>0.86440280000237302</v>
      </c>
      <c r="D51" s="535">
        <v>0.371838646625893</v>
      </c>
      <c r="E51" s="190">
        <v>1.31258743937737</v>
      </c>
      <c r="F51" s="535">
        <v>0.185232934996654</v>
      </c>
      <c r="G51" s="190">
        <v>0.81528379541404306</v>
      </c>
      <c r="H51" s="535">
        <v>0.44938801090491798</v>
      </c>
      <c r="I51" s="190">
        <v>1.2744860347506799</v>
      </c>
      <c r="J51" s="535">
        <v>0.153198582884125</v>
      </c>
      <c r="K51" s="190">
        <v>0.84291438610633396</v>
      </c>
      <c r="L51" s="535">
        <v>0.34052298869769498</v>
      </c>
      <c r="M51" s="190">
        <v>1.3421109034677801</v>
      </c>
      <c r="N51" s="535">
        <v>0.18341074952144201</v>
      </c>
      <c r="O51" s="190">
        <v>0.86128708083212302</v>
      </c>
      <c r="P51" s="535">
        <v>0.45837262982111399</v>
      </c>
      <c r="Q51" s="190">
        <v>1.2526543285379299</v>
      </c>
      <c r="R51" s="535">
        <v>0.150443965197183</v>
      </c>
      <c r="S51" s="190">
        <v>0.87572901628236999</v>
      </c>
      <c r="T51" s="535">
        <v>0.363998791119299</v>
      </c>
      <c r="U51" s="190">
        <v>1.29777627435764</v>
      </c>
      <c r="V51" s="535">
        <v>0.18439625344354699</v>
      </c>
      <c r="W51" s="190">
        <v>0.85079786304171101</v>
      </c>
      <c r="X51" s="535">
        <v>0.45173853003348702</v>
      </c>
      <c r="Y51" s="190">
        <v>1.20721225412508</v>
      </c>
      <c r="Z51" s="543">
        <v>0.14996449457609601</v>
      </c>
    </row>
    <row r="52" spans="1:26" ht="13" customHeight="1" x14ac:dyDescent="0.25">
      <c r="A52" s="26" t="s">
        <v>431</v>
      </c>
      <c r="B52" s="184">
        <v>2</v>
      </c>
      <c r="C52" s="190">
        <v>0.76838274710578203</v>
      </c>
      <c r="D52" s="535">
        <v>0.13765635839319301</v>
      </c>
      <c r="E52" s="190">
        <v>1.4074475525666601</v>
      </c>
      <c r="F52" s="535">
        <v>0.43325925303042201</v>
      </c>
      <c r="G52" s="190">
        <v>0.990233780933228</v>
      </c>
      <c r="H52" s="535">
        <v>0.41483479362937598</v>
      </c>
      <c r="I52" s="190">
        <v>0.54003726890151904</v>
      </c>
      <c r="J52" s="535">
        <v>0.37833419013560399</v>
      </c>
      <c r="K52" s="190">
        <v>0.759198667426907</v>
      </c>
      <c r="L52" s="535">
        <v>0.139334505912736</v>
      </c>
      <c r="M52" s="190">
        <v>1.4402401365499899</v>
      </c>
      <c r="N52" s="535">
        <v>0.48914007234539902</v>
      </c>
      <c r="O52" s="190">
        <v>0.95913516077646699</v>
      </c>
      <c r="P52" s="535">
        <v>0.42257542105798201</v>
      </c>
      <c r="Q52" s="190">
        <v>0.51546053470843101</v>
      </c>
      <c r="R52" s="535">
        <v>0.37889741453516501</v>
      </c>
      <c r="S52" s="190">
        <v>0.78900175888836599</v>
      </c>
      <c r="T52" s="535">
        <v>0.12530275443547501</v>
      </c>
      <c r="U52" s="190">
        <v>1.32562540969059</v>
      </c>
      <c r="V52" s="535">
        <v>0.34824389788072502</v>
      </c>
      <c r="W52" s="190">
        <v>1.0485120551259399</v>
      </c>
      <c r="X52" s="535">
        <v>0.42338296368655698</v>
      </c>
      <c r="Y52" s="190">
        <v>0.585729011712112</v>
      </c>
      <c r="Z52" s="543">
        <v>0.42515074971991201</v>
      </c>
    </row>
    <row r="53" spans="1:26" ht="13" customHeight="1" x14ac:dyDescent="0.25">
      <c r="A53" s="26" t="s">
        <v>432</v>
      </c>
      <c r="B53" s="184">
        <v>2</v>
      </c>
      <c r="C53" s="190">
        <v>0.97275097547598399</v>
      </c>
      <c r="D53" s="535">
        <v>0.18110816279648501</v>
      </c>
      <c r="E53" s="190">
        <v>0.96321325191783902</v>
      </c>
      <c r="F53" s="535">
        <v>0.16352867857699599</v>
      </c>
      <c r="G53" s="190">
        <v>1.1134828527295</v>
      </c>
      <c r="H53" s="535">
        <v>0.13803982571272599</v>
      </c>
      <c r="I53" s="190">
        <v>1.3790008951699499</v>
      </c>
      <c r="J53" s="535">
        <v>0.25022577621095599</v>
      </c>
      <c r="K53" s="190">
        <v>1.0033207081597399</v>
      </c>
      <c r="L53" s="535">
        <v>0.188707418236393</v>
      </c>
      <c r="M53" s="190">
        <v>0.95004699782492397</v>
      </c>
      <c r="N53" s="535">
        <v>0.16214638280056501</v>
      </c>
      <c r="O53" s="190">
        <v>1.1039442588187101</v>
      </c>
      <c r="P53" s="535">
        <v>0.13858218333896</v>
      </c>
      <c r="Q53" s="190">
        <v>1.4067616060119801</v>
      </c>
      <c r="R53" s="535">
        <v>0.25928146410737601</v>
      </c>
      <c r="S53" s="190">
        <v>1.0210094616566301</v>
      </c>
      <c r="T53" s="535">
        <v>0.175263676177598</v>
      </c>
      <c r="U53" s="190">
        <v>0.92812112071341102</v>
      </c>
      <c r="V53" s="535">
        <v>0.15261179552163301</v>
      </c>
      <c r="W53" s="190">
        <v>1.20683559226286</v>
      </c>
      <c r="X53" s="535">
        <v>0.149957601899988</v>
      </c>
      <c r="Y53" s="190">
        <v>1.5245930941919601</v>
      </c>
      <c r="Z53" s="543">
        <v>0.27342275193350102</v>
      </c>
    </row>
    <row r="54" spans="1:26" ht="13" customHeight="1" x14ac:dyDescent="0.25">
      <c r="A54" s="26" t="s">
        <v>433</v>
      </c>
      <c r="B54" s="184">
        <v>2</v>
      </c>
      <c r="C54" s="190">
        <v>1.0012685681564999</v>
      </c>
      <c r="D54" s="535">
        <v>0.18391551407329401</v>
      </c>
      <c r="E54" s="190">
        <v>1.2153039212574299</v>
      </c>
      <c r="F54" s="535">
        <v>0.20396255731464299</v>
      </c>
      <c r="G54" s="190">
        <v>1.42901310488592</v>
      </c>
      <c r="H54" s="535">
        <v>0.32693712002577402</v>
      </c>
      <c r="I54" s="190">
        <v>1.0578970345373899</v>
      </c>
      <c r="J54" s="535">
        <v>0.17583619562987801</v>
      </c>
      <c r="K54" s="190">
        <v>0.99320273975777396</v>
      </c>
      <c r="L54" s="535">
        <v>0.18870234574971101</v>
      </c>
      <c r="M54" s="190">
        <v>1.18465661856002</v>
      </c>
      <c r="N54" s="535">
        <v>0.20290168888535701</v>
      </c>
      <c r="O54" s="190">
        <v>1.5492775738506901</v>
      </c>
      <c r="P54" s="535">
        <v>0.37325471831745999</v>
      </c>
      <c r="Q54" s="190">
        <v>1.0238454389454099</v>
      </c>
      <c r="R54" s="535">
        <v>0.18915357005280201</v>
      </c>
      <c r="S54" s="190">
        <v>0.97337985988944398</v>
      </c>
      <c r="T54" s="535">
        <v>0.18477022734033999</v>
      </c>
      <c r="U54" s="190">
        <v>1.2435629097763401</v>
      </c>
      <c r="V54" s="535">
        <v>0.217680060460651</v>
      </c>
      <c r="W54" s="190">
        <v>1.4795219215675099</v>
      </c>
      <c r="X54" s="535">
        <v>0.36369419993581098</v>
      </c>
      <c r="Y54" s="190">
        <v>0.98796338377884396</v>
      </c>
      <c r="Z54" s="543">
        <v>0.18598284539784701</v>
      </c>
    </row>
    <row r="55" spans="1:26" ht="13" customHeight="1" x14ac:dyDescent="0.25">
      <c r="A55" s="26" t="s">
        <v>434</v>
      </c>
      <c r="B55" s="184">
        <v>2</v>
      </c>
      <c r="C55" s="190">
        <v>1.00258694473076</v>
      </c>
      <c r="D55" s="535">
        <v>0.25494027979922201</v>
      </c>
      <c r="E55" s="190">
        <v>1.4658580329915101</v>
      </c>
      <c r="F55" s="535">
        <v>0.26378205750563899</v>
      </c>
      <c r="G55" s="190">
        <v>1.20389811775675</v>
      </c>
      <c r="H55" s="535">
        <v>0.210606402798832</v>
      </c>
      <c r="I55" s="190">
        <v>1.22960000016566</v>
      </c>
      <c r="J55" s="535">
        <v>0.26823822363363098</v>
      </c>
      <c r="K55" s="190">
        <v>1.0084552324765099</v>
      </c>
      <c r="L55" s="535">
        <v>0.25922258988143299</v>
      </c>
      <c r="M55" s="190">
        <v>1.4635803150392901</v>
      </c>
      <c r="N55" s="535">
        <v>0.26551722308618902</v>
      </c>
      <c r="O55" s="190">
        <v>1.21155131024829</v>
      </c>
      <c r="P55" s="535">
        <v>0.21317102956126399</v>
      </c>
      <c r="Q55" s="190">
        <v>1.23220507834337</v>
      </c>
      <c r="R55" s="535">
        <v>0.26867931725942801</v>
      </c>
      <c r="S55" s="190">
        <v>1.03734848964113</v>
      </c>
      <c r="T55" s="535">
        <v>0.257351497132771</v>
      </c>
      <c r="U55" s="190">
        <v>1.4351642919251899</v>
      </c>
      <c r="V55" s="535">
        <v>0.27790858254836298</v>
      </c>
      <c r="W55" s="190">
        <v>1.10843630674451</v>
      </c>
      <c r="X55" s="535">
        <v>0.21785255891583499</v>
      </c>
      <c r="Y55" s="190">
        <v>1.1010652206937901</v>
      </c>
      <c r="Z55" s="543">
        <v>0.24149363547073599</v>
      </c>
    </row>
    <row r="56" spans="1:26" ht="13" customHeight="1" x14ac:dyDescent="0.25">
      <c r="A56" s="26" t="s">
        <v>435</v>
      </c>
      <c r="B56" s="184">
        <v>2</v>
      </c>
      <c r="C56" s="190">
        <v>0.93006068743579295</v>
      </c>
      <c r="D56" s="535">
        <v>0.162980569321206</v>
      </c>
      <c r="E56" s="190">
        <v>1.04342080327644</v>
      </c>
      <c r="F56" s="535">
        <v>0.101543059939582</v>
      </c>
      <c r="G56" s="190">
        <v>1.08919184844115</v>
      </c>
      <c r="H56" s="535">
        <v>0.114172481369721</v>
      </c>
      <c r="I56" s="190">
        <v>0.780963175786903</v>
      </c>
      <c r="J56" s="535">
        <v>0.107450440445332</v>
      </c>
      <c r="K56" s="190">
        <v>0.91387455200825496</v>
      </c>
      <c r="L56" s="535">
        <v>0.16889952696403299</v>
      </c>
      <c r="M56" s="190">
        <v>1.05823616306852</v>
      </c>
      <c r="N56" s="535">
        <v>0.106255437271109</v>
      </c>
      <c r="O56" s="190">
        <v>1.0923012370457601</v>
      </c>
      <c r="P56" s="535">
        <v>0.117340819007806</v>
      </c>
      <c r="Q56" s="190">
        <v>0.77999014183439297</v>
      </c>
      <c r="R56" s="535">
        <v>0.11093160028456001</v>
      </c>
      <c r="S56" s="190">
        <v>0.875031742187515</v>
      </c>
      <c r="T56" s="535">
        <v>0.16267975803823301</v>
      </c>
      <c r="U56" s="190">
        <v>1.1066162265692301</v>
      </c>
      <c r="V56" s="535">
        <v>0.10744594515487001</v>
      </c>
      <c r="W56" s="190">
        <v>1.0730738039592</v>
      </c>
      <c r="X56" s="535">
        <v>0.110063235599989</v>
      </c>
      <c r="Y56" s="190">
        <v>0.84825429868075297</v>
      </c>
      <c r="Z56" s="543">
        <v>0.113943789581153</v>
      </c>
    </row>
    <row r="57" spans="1:26" ht="13" customHeight="1" x14ac:dyDescent="0.25">
      <c r="A57" s="26" t="s">
        <v>436</v>
      </c>
      <c r="B57" s="184">
        <v>2</v>
      </c>
      <c r="C57" s="190">
        <v>1.64262009881247</v>
      </c>
      <c r="D57" s="535">
        <v>0.436165125651024</v>
      </c>
      <c r="E57" s="190">
        <v>1.1345505766949999</v>
      </c>
      <c r="F57" s="535">
        <v>0.225358493615542</v>
      </c>
      <c r="G57" s="190">
        <v>0.84072402999652696</v>
      </c>
      <c r="H57" s="535">
        <v>0.26541122112596399</v>
      </c>
      <c r="I57" s="190">
        <v>0.855182422373019</v>
      </c>
      <c r="J57" s="535">
        <v>0.22287322967130199</v>
      </c>
      <c r="K57" s="190">
        <v>1.59075142981069</v>
      </c>
      <c r="L57" s="535">
        <v>0.41535993307078201</v>
      </c>
      <c r="M57" s="190">
        <v>1.14532740547692</v>
      </c>
      <c r="N57" s="535">
        <v>0.233859771816084</v>
      </c>
      <c r="O57" s="190">
        <v>0.85917942578258699</v>
      </c>
      <c r="P57" s="535">
        <v>0.238485440885151</v>
      </c>
      <c r="Q57" s="190">
        <v>0.84626203669619504</v>
      </c>
      <c r="R57" s="535">
        <v>0.213295928419244</v>
      </c>
      <c r="S57" s="190">
        <v>1.7515569394214301</v>
      </c>
      <c r="T57" s="535">
        <v>0.47327252796330499</v>
      </c>
      <c r="U57" s="190">
        <v>1.110005964185</v>
      </c>
      <c r="V57" s="535">
        <v>0.214715633411766</v>
      </c>
      <c r="W57" s="190">
        <v>0.90339142612207002</v>
      </c>
      <c r="X57" s="535">
        <v>0.21407285733751899</v>
      </c>
      <c r="Y57" s="190">
        <v>0.81002218736056197</v>
      </c>
      <c r="Z57" s="543">
        <v>0.201892339491508</v>
      </c>
    </row>
    <row r="58" spans="1:26" ht="13" customHeight="1" x14ac:dyDescent="0.25">
      <c r="A58" s="26" t="s">
        <v>437</v>
      </c>
      <c r="B58" s="184">
        <v>2</v>
      </c>
      <c r="C58" s="190">
        <v>1.0727560159300999</v>
      </c>
      <c r="D58" s="535">
        <v>0.14034931706873699</v>
      </c>
      <c r="E58" s="190">
        <v>1.0556816709511601</v>
      </c>
      <c r="F58" s="535">
        <v>0.12590529133908701</v>
      </c>
      <c r="G58" s="190">
        <v>1.0453101960044</v>
      </c>
      <c r="H58" s="535">
        <v>0.10434838631146801</v>
      </c>
      <c r="I58" s="190">
        <v>1.0923067398873301</v>
      </c>
      <c r="J58" s="535">
        <v>0.15411159658777199</v>
      </c>
      <c r="K58" s="190">
        <v>1.0774185072070499</v>
      </c>
      <c r="L58" s="535">
        <v>0.14133484307951999</v>
      </c>
      <c r="M58" s="190">
        <v>1.06451891523177</v>
      </c>
      <c r="N58" s="535">
        <v>0.12623689408358299</v>
      </c>
      <c r="O58" s="190">
        <v>1.0400076290676401</v>
      </c>
      <c r="P58" s="535">
        <v>0.106662582265708</v>
      </c>
      <c r="Q58" s="190">
        <v>1.0959563909117001</v>
      </c>
      <c r="R58" s="535">
        <v>0.151973481642419</v>
      </c>
      <c r="S58" s="190">
        <v>1.1197662352245801</v>
      </c>
      <c r="T58" s="535">
        <v>0.13478886912270099</v>
      </c>
      <c r="U58" s="190">
        <v>1.14957955080332</v>
      </c>
      <c r="V58" s="535">
        <v>0.13731747877362199</v>
      </c>
      <c r="W58" s="190">
        <v>0.98579010348456697</v>
      </c>
      <c r="X58" s="535">
        <v>9.6003478849855994E-2</v>
      </c>
      <c r="Y58" s="190">
        <v>1.04451070534672</v>
      </c>
      <c r="Z58" s="543">
        <v>0.13735229561495099</v>
      </c>
    </row>
    <row r="59" spans="1:26" ht="13" customHeight="1" x14ac:dyDescent="0.25">
      <c r="A59" s="26" t="s">
        <v>438</v>
      </c>
      <c r="B59" s="184">
        <v>2</v>
      </c>
      <c r="C59" s="190">
        <v>1.5843656070291401</v>
      </c>
      <c r="D59" s="535">
        <v>0.32848170264495202</v>
      </c>
      <c r="E59" s="190">
        <v>0.75913404813627305</v>
      </c>
      <c r="F59" s="535">
        <v>0.12212076329788001</v>
      </c>
      <c r="G59" s="190">
        <v>1.13221344157695</v>
      </c>
      <c r="H59" s="535">
        <v>0.186385084354007</v>
      </c>
      <c r="I59" s="190">
        <v>0.74581556494629497</v>
      </c>
      <c r="J59" s="535">
        <v>0.15329290581608099</v>
      </c>
      <c r="K59" s="190">
        <v>1.60268945862781</v>
      </c>
      <c r="L59" s="535">
        <v>0.32296693943275201</v>
      </c>
      <c r="M59" s="190">
        <v>0.801123451775545</v>
      </c>
      <c r="N59" s="535">
        <v>0.12767859841819401</v>
      </c>
      <c r="O59" s="190">
        <v>1.15262759319205</v>
      </c>
      <c r="P59" s="535">
        <v>0.198673741899832</v>
      </c>
      <c r="Q59" s="190">
        <v>0.70093905443100002</v>
      </c>
      <c r="R59" s="535">
        <v>0.14973572889325101</v>
      </c>
      <c r="S59" s="190">
        <v>1.42792054392418</v>
      </c>
      <c r="T59" s="535">
        <v>0.34077504255740498</v>
      </c>
      <c r="U59" s="190">
        <v>0.83083223289970598</v>
      </c>
      <c r="V59" s="535">
        <v>0.15284217199469599</v>
      </c>
      <c r="W59" s="190">
        <v>1.11836404430029</v>
      </c>
      <c r="X59" s="535">
        <v>0.180510253511449</v>
      </c>
      <c r="Y59" s="190">
        <v>0.67699179859545799</v>
      </c>
      <c r="Z59" s="543">
        <v>0.14171883935773799</v>
      </c>
    </row>
    <row r="60" spans="1:26" ht="13" customHeight="1" x14ac:dyDescent="0.25">
      <c r="A60" s="26" t="s">
        <v>439</v>
      </c>
      <c r="B60" s="184">
        <v>2</v>
      </c>
      <c r="C60" s="190">
        <v>1.1228196537619699</v>
      </c>
      <c r="D60" s="535">
        <v>0.38406910664656602</v>
      </c>
      <c r="E60" s="190">
        <v>0.86033944658453498</v>
      </c>
      <c r="F60" s="535">
        <v>0.28235984676643699</v>
      </c>
      <c r="G60" s="190">
        <v>0.84738705295752703</v>
      </c>
      <c r="H60" s="535">
        <v>0.25709357056329801</v>
      </c>
      <c r="I60" s="190">
        <v>1.1013867099286301</v>
      </c>
      <c r="J60" s="535">
        <v>0.29184168610355699</v>
      </c>
      <c r="K60" s="190">
        <v>1.0684735193955499</v>
      </c>
      <c r="L60" s="535">
        <v>0.377178778141468</v>
      </c>
      <c r="M60" s="190">
        <v>0.84067097236952804</v>
      </c>
      <c r="N60" s="535">
        <v>0.25294504698979903</v>
      </c>
      <c r="O60" s="190">
        <v>0.93182803188896202</v>
      </c>
      <c r="P60" s="535">
        <v>0.26454650699305898</v>
      </c>
      <c r="Q60" s="190">
        <v>1.00728561149212</v>
      </c>
      <c r="R60" s="535">
        <v>0.28316281745032801</v>
      </c>
      <c r="S60" s="190">
        <v>1.2447034159469701</v>
      </c>
      <c r="T60" s="535">
        <v>0.44888876499670399</v>
      </c>
      <c r="U60" s="190">
        <v>0.89214114141202605</v>
      </c>
      <c r="V60" s="535">
        <v>0.26421544223841797</v>
      </c>
      <c r="W60" s="190">
        <v>0.84922823423416705</v>
      </c>
      <c r="X60" s="535">
        <v>0.225801960741046</v>
      </c>
      <c r="Y60" s="190">
        <v>1.0124047522128801</v>
      </c>
      <c r="Z60" s="543">
        <v>0.31388498069627502</v>
      </c>
    </row>
    <row r="61" spans="1:26" ht="13" customHeight="1" x14ac:dyDescent="0.25">
      <c r="A61" s="26" t="s">
        <v>440</v>
      </c>
      <c r="B61" s="184">
        <v>2</v>
      </c>
      <c r="C61" s="190">
        <v>1.1127714907252599</v>
      </c>
      <c r="D61" s="535">
        <v>0.12778223856673401</v>
      </c>
      <c r="E61" s="190">
        <v>1.2835323978617199</v>
      </c>
      <c r="F61" s="535">
        <v>0.16986298318495999</v>
      </c>
      <c r="G61" s="190">
        <v>0.94560195206376796</v>
      </c>
      <c r="H61" s="535">
        <v>0.17602211099228299</v>
      </c>
      <c r="I61" s="190">
        <v>1.04987877703554</v>
      </c>
      <c r="J61" s="535">
        <v>0.13489933361960599</v>
      </c>
      <c r="K61" s="190">
        <v>1.09765800430662</v>
      </c>
      <c r="L61" s="535">
        <v>0.12282660975542101</v>
      </c>
      <c r="M61" s="190">
        <v>1.28354996030305</v>
      </c>
      <c r="N61" s="535">
        <v>0.167364962555031</v>
      </c>
      <c r="O61" s="190">
        <v>0.96621981913159005</v>
      </c>
      <c r="P61" s="535">
        <v>0.182572772318919</v>
      </c>
      <c r="Q61" s="190">
        <v>1.0420326316039299</v>
      </c>
      <c r="R61" s="535">
        <v>0.135255792587816</v>
      </c>
      <c r="S61" s="190">
        <v>1.1017325973174701</v>
      </c>
      <c r="T61" s="535">
        <v>0.12533076932873599</v>
      </c>
      <c r="U61" s="190">
        <v>1.2904774310845899</v>
      </c>
      <c r="V61" s="535">
        <v>0.173225724973017</v>
      </c>
      <c r="W61" s="190">
        <v>0.96402984673679804</v>
      </c>
      <c r="X61" s="535">
        <v>0.18203432546554699</v>
      </c>
      <c r="Y61" s="190">
        <v>1.0409765785923699</v>
      </c>
      <c r="Z61" s="543">
        <v>0.13644278526451101</v>
      </c>
    </row>
    <row r="62" spans="1:26" ht="13" customHeight="1" x14ac:dyDescent="0.25">
      <c r="A62" s="26" t="s">
        <v>441</v>
      </c>
      <c r="B62" s="184">
        <v>2</v>
      </c>
      <c r="C62" s="190">
        <v>0.95864584785239504</v>
      </c>
      <c r="D62" s="535">
        <v>0.14222471585446</v>
      </c>
      <c r="E62" s="190">
        <v>1.1078393657957899</v>
      </c>
      <c r="F62" s="535">
        <v>0.17271434559492599</v>
      </c>
      <c r="G62" s="190">
        <v>0.91353502267579001</v>
      </c>
      <c r="H62" s="535">
        <v>0.12750071414383499</v>
      </c>
      <c r="I62" s="190">
        <v>1.00794150963073</v>
      </c>
      <c r="J62" s="535">
        <v>0.120660245643621</v>
      </c>
      <c r="K62" s="190">
        <v>0.98717206103647503</v>
      </c>
      <c r="L62" s="535">
        <v>0.148203660508712</v>
      </c>
      <c r="M62" s="190">
        <v>1.09447303522476</v>
      </c>
      <c r="N62" s="535">
        <v>0.16973000654564399</v>
      </c>
      <c r="O62" s="190">
        <v>0.89840203481256498</v>
      </c>
      <c r="P62" s="535">
        <v>0.124090013552204</v>
      </c>
      <c r="Q62" s="190">
        <v>1.0113226084417899</v>
      </c>
      <c r="R62" s="535">
        <v>0.122104610232425</v>
      </c>
      <c r="S62" s="190">
        <v>0.99600001065604005</v>
      </c>
      <c r="T62" s="535">
        <v>0.15334868354772799</v>
      </c>
      <c r="U62" s="190">
        <v>1.07882909407179</v>
      </c>
      <c r="V62" s="535">
        <v>0.16891278288417899</v>
      </c>
      <c r="W62" s="190">
        <v>0.90379284256178205</v>
      </c>
      <c r="X62" s="535">
        <v>0.1228272507921</v>
      </c>
      <c r="Y62" s="190">
        <v>1.0055574888199901</v>
      </c>
      <c r="Z62" s="543">
        <v>0.11879983933896</v>
      </c>
    </row>
    <row r="63" spans="1:26" ht="13" customHeight="1" x14ac:dyDescent="0.25">
      <c r="A63" s="211" t="s">
        <v>442</v>
      </c>
      <c r="B63" s="185">
        <v>2</v>
      </c>
      <c r="C63" s="191">
        <v>1.0863070037854099</v>
      </c>
      <c r="D63" s="536">
        <v>4.7308595600830297E-2</v>
      </c>
      <c r="E63" s="191">
        <v>0.981602135796803</v>
      </c>
      <c r="F63" s="536">
        <v>3.2764508049761297E-2</v>
      </c>
      <c r="G63" s="191">
        <v>1.0731288046143701</v>
      </c>
      <c r="H63" s="536">
        <v>4.3294144340609297E-2</v>
      </c>
      <c r="I63" s="191">
        <v>1.0093319242298</v>
      </c>
      <c r="J63" s="536">
        <v>3.6138632726030399E-2</v>
      </c>
      <c r="K63" s="191">
        <v>1.0778372802505001</v>
      </c>
      <c r="L63" s="536">
        <v>4.6393964606607302E-2</v>
      </c>
      <c r="M63" s="191">
        <v>0.98954237863947103</v>
      </c>
      <c r="N63" s="536">
        <v>3.2817753639059498E-2</v>
      </c>
      <c r="O63" s="191">
        <v>1.0786071003259801</v>
      </c>
      <c r="P63" s="536">
        <v>4.3289635257386501E-2</v>
      </c>
      <c r="Q63" s="191">
        <v>1.00684969669057</v>
      </c>
      <c r="R63" s="536">
        <v>3.6192799636522201E-2</v>
      </c>
      <c r="S63" s="191">
        <v>1.1202275593379301</v>
      </c>
      <c r="T63" s="536">
        <v>5.47616627091548E-2</v>
      </c>
      <c r="U63" s="191">
        <v>0.99736615582919996</v>
      </c>
      <c r="V63" s="536">
        <v>3.3229282053368503E-2</v>
      </c>
      <c r="W63" s="191">
        <v>1.0959388744781</v>
      </c>
      <c r="X63" s="536">
        <v>4.7882384037118302E-2</v>
      </c>
      <c r="Y63" s="191">
        <v>0.99820074418436899</v>
      </c>
      <c r="Z63" s="545">
        <v>3.6449864160380097E-2</v>
      </c>
    </row>
    <row r="64" spans="1:26" ht="13" customHeight="1" x14ac:dyDescent="0.25">
      <c r="A64" s="212" t="s">
        <v>443</v>
      </c>
      <c r="B64" s="186">
        <v>2</v>
      </c>
      <c r="C64" s="192">
        <v>1.06086484953658</v>
      </c>
      <c r="D64" s="537">
        <v>6.6961479270952196E-2</v>
      </c>
      <c r="E64" s="192">
        <v>0.98189346595386895</v>
      </c>
      <c r="F64" s="537">
        <v>4.9055187646895003E-2</v>
      </c>
      <c r="G64" s="192">
        <v>1.1846421367545601</v>
      </c>
      <c r="H64" s="537">
        <v>6.5818612355307504E-2</v>
      </c>
      <c r="I64" s="192">
        <v>0.966485422572544</v>
      </c>
      <c r="J64" s="537">
        <v>5.4782691905744099E-2</v>
      </c>
      <c r="K64" s="192">
        <v>1.07676409072173</v>
      </c>
      <c r="L64" s="537">
        <v>7.1819086115139097E-2</v>
      </c>
      <c r="M64" s="192">
        <v>0.984135046018346</v>
      </c>
      <c r="N64" s="537">
        <v>4.9243979397626501E-2</v>
      </c>
      <c r="O64" s="192">
        <v>1.1740337536702901</v>
      </c>
      <c r="P64" s="537">
        <v>6.6370691177294203E-2</v>
      </c>
      <c r="Q64" s="192">
        <v>0.96874735957444102</v>
      </c>
      <c r="R64" s="537">
        <v>5.6289322993664702E-2</v>
      </c>
      <c r="S64" s="192">
        <v>1.1123406697756899</v>
      </c>
      <c r="T64" s="537">
        <v>7.7374071750103302E-2</v>
      </c>
      <c r="U64" s="192">
        <v>0.99855022957157802</v>
      </c>
      <c r="V64" s="537">
        <v>4.8660335139633797E-2</v>
      </c>
      <c r="W64" s="192">
        <v>1.16401802911436</v>
      </c>
      <c r="X64" s="537">
        <v>6.42995814937838E-2</v>
      </c>
      <c r="Y64" s="192">
        <v>0.99239065992422704</v>
      </c>
      <c r="Z64" s="546">
        <v>5.8914947990968497E-2</v>
      </c>
    </row>
    <row r="65" spans="1:26" ht="13" customHeight="1" x14ac:dyDescent="0.25">
      <c r="A65" s="213" t="s">
        <v>444</v>
      </c>
      <c r="B65" s="187">
        <v>2</v>
      </c>
      <c r="C65" s="193">
        <v>1.07351892864553</v>
      </c>
      <c r="D65" s="538">
        <v>3.3612440003890902E-2</v>
      </c>
      <c r="E65" s="193">
        <v>1.0194417350905101</v>
      </c>
      <c r="F65" s="538">
        <v>2.6464927317676901E-2</v>
      </c>
      <c r="G65" s="193">
        <v>1.10254787712986</v>
      </c>
      <c r="H65" s="538">
        <v>3.5610038863151103E-2</v>
      </c>
      <c r="I65" s="193">
        <v>0.97075045484252498</v>
      </c>
      <c r="J65" s="538">
        <v>2.8197661850933101E-2</v>
      </c>
      <c r="K65" s="193">
        <v>1.0740281147394899</v>
      </c>
      <c r="L65" s="538">
        <v>3.3358340572521898E-2</v>
      </c>
      <c r="M65" s="193">
        <v>1.02554275022652</v>
      </c>
      <c r="N65" s="538">
        <v>2.7330292695184302E-2</v>
      </c>
      <c r="O65" s="193">
        <v>1.10812806711135</v>
      </c>
      <c r="P65" s="538">
        <v>3.6601660499556703E-2</v>
      </c>
      <c r="Q65" s="193">
        <v>0.96361977074620797</v>
      </c>
      <c r="R65" s="538">
        <v>2.8364266795783799E-2</v>
      </c>
      <c r="S65" s="193">
        <v>1.0875415925360701</v>
      </c>
      <c r="T65" s="538">
        <v>3.69891043667403E-2</v>
      </c>
      <c r="U65" s="193">
        <v>1.03743103596534</v>
      </c>
      <c r="V65" s="538">
        <v>2.77203123696084E-2</v>
      </c>
      <c r="W65" s="193">
        <v>1.09830234314539</v>
      </c>
      <c r="X65" s="538">
        <v>3.7687355147687202E-2</v>
      </c>
      <c r="Y65" s="193">
        <v>0.95214393714743595</v>
      </c>
      <c r="Z65" s="547">
        <v>2.8947084676108601E-2</v>
      </c>
    </row>
    <row r="66" spans="1:26" ht="13" customHeight="1" x14ac:dyDescent="0.25">
      <c r="A66" s="26" t="s">
        <v>445</v>
      </c>
      <c r="B66" s="184">
        <v>2</v>
      </c>
      <c r="C66" s="190">
        <v>0.94735138891434301</v>
      </c>
      <c r="D66" s="535">
        <v>0.21979889390350099</v>
      </c>
      <c r="E66" s="190">
        <v>1.4627301528868799</v>
      </c>
      <c r="F66" s="535">
        <v>0.37256081208548297</v>
      </c>
      <c r="G66" s="190">
        <v>1.11613521971927</v>
      </c>
      <c r="H66" s="535">
        <v>0.32350979787830803</v>
      </c>
      <c r="I66" s="190">
        <v>0.79365899042300403</v>
      </c>
      <c r="J66" s="535">
        <v>0.25743229021081199</v>
      </c>
      <c r="K66" s="190">
        <v>1.0230184347945299</v>
      </c>
      <c r="L66" s="535">
        <v>0.227446824718812</v>
      </c>
      <c r="M66" s="190">
        <v>1.59582972943625</v>
      </c>
      <c r="N66" s="535">
        <v>0.344529862052814</v>
      </c>
      <c r="O66" s="190">
        <v>1.0841924587596901</v>
      </c>
      <c r="P66" s="535">
        <v>0.32664730861664598</v>
      </c>
      <c r="Q66" s="190">
        <v>0.67850260193990097</v>
      </c>
      <c r="R66" s="535">
        <v>0.2355500449606</v>
      </c>
      <c r="S66" s="190">
        <v>0.95556265374720495</v>
      </c>
      <c r="T66" s="535">
        <v>0.22295499312883499</v>
      </c>
      <c r="U66" s="190">
        <v>1.5709873100965399</v>
      </c>
      <c r="V66" s="535">
        <v>0.369074769056913</v>
      </c>
      <c r="W66" s="190">
        <v>1.08990175000066</v>
      </c>
      <c r="X66" s="535">
        <v>0.30086805510116699</v>
      </c>
      <c r="Y66" s="190">
        <v>0.77136368176594605</v>
      </c>
      <c r="Z66" s="543">
        <v>0.35229136680256301</v>
      </c>
    </row>
    <row r="67" spans="1:26" ht="13" customHeight="1" x14ac:dyDescent="0.25">
      <c r="A67" s="26" t="s">
        <v>446</v>
      </c>
      <c r="B67" s="184">
        <v>2</v>
      </c>
      <c r="C67" s="190">
        <v>0.753095171969136</v>
      </c>
      <c r="D67" s="535">
        <v>0.22088586000693999</v>
      </c>
      <c r="E67" s="190">
        <v>0.81841114624121303</v>
      </c>
      <c r="F67" s="535">
        <v>0.249477683461754</v>
      </c>
      <c r="G67" s="190">
        <v>1.5428799316639701</v>
      </c>
      <c r="H67" s="535">
        <v>0.50236590827935101</v>
      </c>
      <c r="I67" s="190">
        <v>0.80077997090824604</v>
      </c>
      <c r="J67" s="535">
        <v>0.236782530951272</v>
      </c>
      <c r="K67" s="190">
        <v>0.752829839752441</v>
      </c>
      <c r="L67" s="535">
        <v>0.22695114740163</v>
      </c>
      <c r="M67" s="190">
        <v>0.84933277466505097</v>
      </c>
      <c r="N67" s="535">
        <v>0.26973751630523102</v>
      </c>
      <c r="O67" s="190">
        <v>1.48559608445417</v>
      </c>
      <c r="P67" s="535">
        <v>0.48226969480717502</v>
      </c>
      <c r="Q67" s="190">
        <v>0.78068033456684205</v>
      </c>
      <c r="R67" s="535">
        <v>0.23345820476936299</v>
      </c>
      <c r="S67" s="190">
        <v>0.74929014349912204</v>
      </c>
      <c r="T67" s="535">
        <v>0.21231242861691299</v>
      </c>
      <c r="U67" s="190">
        <v>0.83565047209461096</v>
      </c>
      <c r="V67" s="535">
        <v>0.26084455398189599</v>
      </c>
      <c r="W67" s="190">
        <v>1.4888070330238901</v>
      </c>
      <c r="X67" s="535">
        <v>0.50537638991961698</v>
      </c>
      <c r="Y67" s="190">
        <v>0.748912249554188</v>
      </c>
      <c r="Z67" s="543">
        <v>0.234040345348553</v>
      </c>
    </row>
    <row r="68" spans="1:26" ht="13" customHeight="1" x14ac:dyDescent="0.25">
      <c r="A68" s="26" t="s">
        <v>447</v>
      </c>
      <c r="B68" s="184">
        <v>2</v>
      </c>
      <c r="C68" s="190">
        <v>0.99092948154474103</v>
      </c>
      <c r="D68" s="535">
        <v>0.29405173510078197</v>
      </c>
      <c r="E68" s="190">
        <v>0.90023990334848802</v>
      </c>
      <c r="F68" s="535">
        <v>0.35838114500031698</v>
      </c>
      <c r="G68" s="190">
        <v>0.509840974888221</v>
      </c>
      <c r="H68" s="535">
        <v>0.226625099101358</v>
      </c>
      <c r="I68" s="190">
        <v>0.76765416394726305</v>
      </c>
      <c r="J68" s="535">
        <v>0.239833706812971</v>
      </c>
      <c r="K68" s="190">
        <v>0.97863839788305695</v>
      </c>
      <c r="L68" s="535">
        <v>0.27846344892177199</v>
      </c>
      <c r="M68" s="190">
        <v>0.92297586947974597</v>
      </c>
      <c r="N68" s="535">
        <v>0.35245845441168799</v>
      </c>
      <c r="O68" s="190">
        <v>0.51471955261034397</v>
      </c>
      <c r="P68" s="535">
        <v>0.216737627670849</v>
      </c>
      <c r="Q68" s="190">
        <v>0.739218842706302</v>
      </c>
      <c r="R68" s="535">
        <v>0.22728165642377299</v>
      </c>
      <c r="S68" s="190">
        <v>1.1237295106121901</v>
      </c>
      <c r="T68" s="535">
        <v>0.31228062983321703</v>
      </c>
      <c r="U68" s="190">
        <v>0.992026208287487</v>
      </c>
      <c r="V68" s="535">
        <v>0.37040014560152501</v>
      </c>
      <c r="W68" s="190">
        <v>1.01715980604082</v>
      </c>
      <c r="X68" s="535">
        <v>0.31732191047026298</v>
      </c>
      <c r="Y68" s="190">
        <v>0.51214212617379695</v>
      </c>
      <c r="Z68" s="543">
        <v>0.20932486582463</v>
      </c>
    </row>
    <row r="69" spans="1:26" ht="13" customHeight="1" x14ac:dyDescent="0.25">
      <c r="A69" s="27" t="s">
        <v>448</v>
      </c>
      <c r="B69" s="200">
        <v>2</v>
      </c>
      <c r="C69" s="201">
        <v>0.77439292109125202</v>
      </c>
      <c r="D69" s="540">
        <v>0.36816971899071699</v>
      </c>
      <c r="E69" s="201">
        <v>0.43916588595705203</v>
      </c>
      <c r="F69" s="540">
        <v>0.11852888059017599</v>
      </c>
      <c r="G69" s="201">
        <v>1.0224393331055599</v>
      </c>
      <c r="H69" s="540">
        <v>0.21586611074221701</v>
      </c>
      <c r="I69" s="201">
        <v>1.4537481742851699</v>
      </c>
      <c r="J69" s="540">
        <v>0.43878608896729099</v>
      </c>
      <c r="K69" s="201">
        <v>0.85069499705941398</v>
      </c>
      <c r="L69" s="540">
        <v>0.42822270274396701</v>
      </c>
      <c r="M69" s="201">
        <v>0.42648585863841698</v>
      </c>
      <c r="N69" s="540">
        <v>0.118415223443918</v>
      </c>
      <c r="O69" s="201">
        <v>1.01991866984002</v>
      </c>
      <c r="P69" s="540">
        <v>0.22392878682707501</v>
      </c>
      <c r="Q69" s="201">
        <v>1.5253886951153399</v>
      </c>
      <c r="R69" s="540">
        <v>0.50166002861407799</v>
      </c>
      <c r="S69" s="201">
        <v>1.3598055783696901</v>
      </c>
      <c r="T69" s="540">
        <v>0.75757110554841101</v>
      </c>
      <c r="U69" s="201">
        <v>0.347977782258591</v>
      </c>
      <c r="V69" s="540">
        <v>9.6248187549475894E-2</v>
      </c>
      <c r="W69" s="201">
        <v>1.07134552493207</v>
      </c>
      <c r="X69" s="540">
        <v>0.27593186655225199</v>
      </c>
      <c r="Y69" s="201">
        <v>1.7224227964518399</v>
      </c>
      <c r="Z69" s="548">
        <v>0.63035044423864195</v>
      </c>
    </row>
    <row r="70" spans="1:26" ht="13" customHeight="1" x14ac:dyDescent="0.25">
      <c r="A70" s="26"/>
      <c r="B70" s="188"/>
      <c r="C70" s="190" t="s">
        <v>2610</v>
      </c>
      <c r="D70" s="535" t="s">
        <v>2611</v>
      </c>
      <c r="E70" s="190" t="s">
        <v>2612</v>
      </c>
      <c r="F70" s="535" t="s">
        <v>2613</v>
      </c>
      <c r="G70" s="190" t="s">
        <v>2614</v>
      </c>
      <c r="H70" s="535" t="s">
        <v>2615</v>
      </c>
      <c r="I70" s="190" t="s">
        <v>2616</v>
      </c>
      <c r="J70" s="535" t="s">
        <v>2617</v>
      </c>
      <c r="K70" s="190" t="s">
        <v>2618</v>
      </c>
      <c r="L70" s="535" t="s">
        <v>2619</v>
      </c>
      <c r="M70" s="190" t="s">
        <v>2620</v>
      </c>
      <c r="N70" s="535" t="s">
        <v>2621</v>
      </c>
      <c r="O70" s="190" t="s">
        <v>2622</v>
      </c>
      <c r="P70" s="535" t="s">
        <v>2623</v>
      </c>
      <c r="Q70" s="190" t="s">
        <v>2624</v>
      </c>
      <c r="R70" s="535" t="s">
        <v>2625</v>
      </c>
      <c r="S70" s="190" t="s">
        <v>2626</v>
      </c>
      <c r="T70" s="535" t="s">
        <v>2627</v>
      </c>
      <c r="U70" s="190" t="s">
        <v>2628</v>
      </c>
      <c r="V70" s="535" t="s">
        <v>2629</v>
      </c>
      <c r="W70" s="190" t="s">
        <v>2630</v>
      </c>
      <c r="X70" s="535" t="s">
        <v>2631</v>
      </c>
      <c r="Y70" s="190" t="s">
        <v>2632</v>
      </c>
      <c r="Z70" s="543" t="s">
        <v>2633</v>
      </c>
    </row>
    <row r="71" spans="1:26" ht="13" customHeight="1" x14ac:dyDescent="0.25">
      <c r="A71" s="26" t="s">
        <v>392</v>
      </c>
      <c r="B71" s="188">
        <v>1</v>
      </c>
      <c r="C71" s="190">
        <v>0.817820571515817</v>
      </c>
      <c r="D71" s="535">
        <v>0.13315163735198601</v>
      </c>
      <c r="E71" s="190">
        <v>1.1784056129762699</v>
      </c>
      <c r="F71" s="535">
        <v>0.206125927785475</v>
      </c>
      <c r="G71" s="190">
        <v>0.93627822770906</v>
      </c>
      <c r="H71" s="535">
        <v>0.15473097611944001</v>
      </c>
      <c r="I71" s="190">
        <v>1.13042538215955</v>
      </c>
      <c r="J71" s="535">
        <v>0.18828623136171599</v>
      </c>
      <c r="K71" s="190">
        <v>0.80118330014371497</v>
      </c>
      <c r="L71" s="535">
        <v>0.13053144240376599</v>
      </c>
      <c r="M71" s="190">
        <v>1.2028676343401901</v>
      </c>
      <c r="N71" s="535">
        <v>0.20889798223428999</v>
      </c>
      <c r="O71" s="190">
        <v>0.92478763826444799</v>
      </c>
      <c r="P71" s="535">
        <v>0.15363615426850999</v>
      </c>
      <c r="Q71" s="190">
        <v>1.1537884978184201</v>
      </c>
      <c r="R71" s="535">
        <v>0.198438589428619</v>
      </c>
      <c r="S71" s="190">
        <v>0.88075920641087901</v>
      </c>
      <c r="T71" s="535">
        <v>0.144300374363002</v>
      </c>
      <c r="U71" s="190">
        <v>1.10569924497591</v>
      </c>
      <c r="V71" s="535">
        <v>0.19019459988352699</v>
      </c>
      <c r="W71" s="190">
        <v>0.97587733259221399</v>
      </c>
      <c r="X71" s="535">
        <v>0.16560216394489399</v>
      </c>
      <c r="Y71" s="190">
        <v>1.2296520171168399</v>
      </c>
      <c r="Z71" s="543">
        <v>0.20496099406999199</v>
      </c>
    </row>
    <row r="72" spans="1:26" ht="13" customHeight="1" x14ac:dyDescent="0.25">
      <c r="A72" s="26" t="s">
        <v>396</v>
      </c>
      <c r="B72" s="188">
        <v>1</v>
      </c>
      <c r="C72" s="190">
        <v>1.04218762630758</v>
      </c>
      <c r="D72" s="535">
        <v>0.104252059971453</v>
      </c>
      <c r="E72" s="190">
        <v>1.00192248428393</v>
      </c>
      <c r="F72" s="535">
        <v>0.107068357152428</v>
      </c>
      <c r="G72" s="190">
        <v>0.92780925772697997</v>
      </c>
      <c r="H72" s="535">
        <v>8.59492946507079E-2</v>
      </c>
      <c r="I72" s="190">
        <v>1.0373490157199701</v>
      </c>
      <c r="J72" s="535">
        <v>0.118927596070718</v>
      </c>
      <c r="K72" s="190">
        <v>1.0270637675405201</v>
      </c>
      <c r="L72" s="535">
        <v>0.104433898949936</v>
      </c>
      <c r="M72" s="190">
        <v>1.0351536396435601</v>
      </c>
      <c r="N72" s="535">
        <v>0.113580743139018</v>
      </c>
      <c r="O72" s="190">
        <v>0.95209650484211295</v>
      </c>
      <c r="P72" s="535">
        <v>9.3154662111984601E-2</v>
      </c>
      <c r="Q72" s="190">
        <v>1.0157215105340001</v>
      </c>
      <c r="R72" s="535">
        <v>0.123770834206862</v>
      </c>
      <c r="S72" s="190">
        <v>1.00615963531835</v>
      </c>
      <c r="T72" s="535">
        <v>0.102119004413635</v>
      </c>
      <c r="U72" s="190">
        <v>1.0508018040959799</v>
      </c>
      <c r="V72" s="535">
        <v>0.109388605573549</v>
      </c>
      <c r="W72" s="190">
        <v>0.93429223269551398</v>
      </c>
      <c r="X72" s="535">
        <v>9.1968296403555097E-2</v>
      </c>
      <c r="Y72" s="190">
        <v>1.03886968163011</v>
      </c>
      <c r="Z72" s="543">
        <v>0.126453826550631</v>
      </c>
    </row>
    <row r="73" spans="1:26" ht="13" customHeight="1" x14ac:dyDescent="0.25">
      <c r="A73" s="210" t="s">
        <v>398</v>
      </c>
      <c r="B73" s="188">
        <v>1</v>
      </c>
      <c r="C73" s="190">
        <v>1.0707937516339601</v>
      </c>
      <c r="D73" s="535">
        <v>0.18641039760780601</v>
      </c>
      <c r="E73" s="190">
        <v>1.05412533779187</v>
      </c>
      <c r="F73" s="535">
        <v>0.16893611813214199</v>
      </c>
      <c r="G73" s="190">
        <v>0.88927426055535697</v>
      </c>
      <c r="H73" s="535">
        <v>0.119646618233612</v>
      </c>
      <c r="I73" s="190">
        <v>0.91390391131922</v>
      </c>
      <c r="J73" s="535">
        <v>0.12667097544928099</v>
      </c>
      <c r="K73" s="190">
        <v>1.0597917087022199</v>
      </c>
      <c r="L73" s="535">
        <v>0.18486106165880201</v>
      </c>
      <c r="M73" s="190">
        <v>1.07553125627572</v>
      </c>
      <c r="N73" s="535">
        <v>0.17163052971938</v>
      </c>
      <c r="O73" s="190">
        <v>0.89503636594417102</v>
      </c>
      <c r="P73" s="535">
        <v>0.12185865437929699</v>
      </c>
      <c r="Q73" s="190">
        <v>0.91243406852403497</v>
      </c>
      <c r="R73" s="535">
        <v>0.12985348442688499</v>
      </c>
      <c r="S73" s="190">
        <v>1.1022304927119699</v>
      </c>
      <c r="T73" s="535">
        <v>0.23248631954887</v>
      </c>
      <c r="U73" s="190">
        <v>1.09432714434554</v>
      </c>
      <c r="V73" s="535">
        <v>0.16280205675696499</v>
      </c>
      <c r="W73" s="190">
        <v>0.91028269397174699</v>
      </c>
      <c r="X73" s="535">
        <v>0.13119125044993801</v>
      </c>
      <c r="Y73" s="190">
        <v>0.92461762638104195</v>
      </c>
      <c r="Z73" s="543">
        <v>0.13292789530357399</v>
      </c>
    </row>
    <row r="74" spans="1:26" ht="13" customHeight="1" x14ac:dyDescent="0.25">
      <c r="A74" s="26" t="s">
        <v>399</v>
      </c>
      <c r="B74" s="188">
        <v>1</v>
      </c>
      <c r="C74" s="190">
        <v>1.40054794303505</v>
      </c>
      <c r="D74" s="535">
        <v>0.28863193044602697</v>
      </c>
      <c r="E74" s="190">
        <v>0.97235545683626001</v>
      </c>
      <c r="F74" s="535">
        <v>0.19483201731785699</v>
      </c>
      <c r="G74" s="190">
        <v>1.0210900285297899</v>
      </c>
      <c r="H74" s="535">
        <v>0.211060779358267</v>
      </c>
      <c r="I74" s="190">
        <v>1.0028249929342401</v>
      </c>
      <c r="J74" s="535">
        <v>0.19634134854541299</v>
      </c>
      <c r="K74" s="190">
        <v>1.46514334629062</v>
      </c>
      <c r="L74" s="535">
        <v>0.29929175291194898</v>
      </c>
      <c r="M74" s="190">
        <v>0.96058355950602403</v>
      </c>
      <c r="N74" s="535">
        <v>0.19046782453297101</v>
      </c>
      <c r="O74" s="190">
        <v>1.0254763646865399</v>
      </c>
      <c r="P74" s="535">
        <v>0.21380912144109801</v>
      </c>
      <c r="Q74" s="190">
        <v>1.0066502138528699</v>
      </c>
      <c r="R74" s="535">
        <v>0.199249584213295</v>
      </c>
      <c r="S74" s="190">
        <v>1.5728004085506899</v>
      </c>
      <c r="T74" s="535">
        <v>0.33539696773472799</v>
      </c>
      <c r="U74" s="190">
        <v>0.966382625606518</v>
      </c>
      <c r="V74" s="535">
        <v>0.18749149403986901</v>
      </c>
      <c r="W74" s="190">
        <v>0.96579378290494799</v>
      </c>
      <c r="X74" s="535">
        <v>0.20809259116196299</v>
      </c>
      <c r="Y74" s="190">
        <v>0.93108969991924595</v>
      </c>
      <c r="Z74" s="543">
        <v>0.191802310568469</v>
      </c>
    </row>
    <row r="75" spans="1:26" ht="13" customHeight="1" x14ac:dyDescent="0.25">
      <c r="A75" s="26" t="s">
        <v>410</v>
      </c>
      <c r="B75" s="188">
        <v>1</v>
      </c>
      <c r="C75" s="190">
        <v>0.704906420261322</v>
      </c>
      <c r="D75" s="535">
        <v>0.219058582948889</v>
      </c>
      <c r="E75" s="190">
        <v>1.3699321817422501</v>
      </c>
      <c r="F75" s="535">
        <v>0.21899790696251001</v>
      </c>
      <c r="G75" s="190">
        <v>0.93264967042340097</v>
      </c>
      <c r="H75" s="535">
        <v>0.164325357995463</v>
      </c>
      <c r="I75" s="190">
        <v>0.98695035939188303</v>
      </c>
      <c r="J75" s="535">
        <v>0.156803503595039</v>
      </c>
      <c r="K75" s="190">
        <v>0.73155499646422295</v>
      </c>
      <c r="L75" s="535">
        <v>0.22646732027374999</v>
      </c>
      <c r="M75" s="190">
        <v>1.3843984057775101</v>
      </c>
      <c r="N75" s="535">
        <v>0.21565148333499801</v>
      </c>
      <c r="O75" s="190">
        <v>0.95270297870527698</v>
      </c>
      <c r="P75" s="535">
        <v>0.168323263605163</v>
      </c>
      <c r="Q75" s="190">
        <v>0.96968452439768305</v>
      </c>
      <c r="R75" s="535">
        <v>0.150659293589094</v>
      </c>
      <c r="S75" s="190">
        <v>0.70531739098414503</v>
      </c>
      <c r="T75" s="535">
        <v>0.22278549359026001</v>
      </c>
      <c r="U75" s="190">
        <v>1.38701549272088</v>
      </c>
      <c r="V75" s="535">
        <v>0.223789919211479</v>
      </c>
      <c r="W75" s="190">
        <v>0.98905666012138305</v>
      </c>
      <c r="X75" s="535">
        <v>0.178337877902151</v>
      </c>
      <c r="Y75" s="190">
        <v>0.99963120554589602</v>
      </c>
      <c r="Z75" s="543">
        <v>0.15973840547391399</v>
      </c>
    </row>
    <row r="76" spans="1:26" ht="13" customHeight="1" x14ac:dyDescent="0.25">
      <c r="A76" s="26" t="s">
        <v>415</v>
      </c>
      <c r="B76" s="188">
        <v>1</v>
      </c>
      <c r="C76" s="190">
        <v>0.99416484107912795</v>
      </c>
      <c r="D76" s="535">
        <v>0.13515567211588</v>
      </c>
      <c r="E76" s="190">
        <v>1.3139446229661</v>
      </c>
      <c r="F76" s="535">
        <v>0.18935880692842799</v>
      </c>
      <c r="G76" s="190">
        <v>1.2883340006571</v>
      </c>
      <c r="H76" s="535">
        <v>0.15029887710189399</v>
      </c>
      <c r="I76" s="190">
        <v>1.15943045564706</v>
      </c>
      <c r="J76" s="535">
        <v>0.17693840351129</v>
      </c>
      <c r="K76" s="190">
        <v>0.96990780578809299</v>
      </c>
      <c r="L76" s="535">
        <v>0.13754509512176999</v>
      </c>
      <c r="M76" s="190">
        <v>1.29852366609405</v>
      </c>
      <c r="N76" s="535">
        <v>0.19102217194354501</v>
      </c>
      <c r="O76" s="190">
        <v>1.3256086830912901</v>
      </c>
      <c r="P76" s="535">
        <v>0.15362641766273299</v>
      </c>
      <c r="Q76" s="190">
        <v>1.1397300410078399</v>
      </c>
      <c r="R76" s="535">
        <v>0.173185817925571</v>
      </c>
      <c r="S76" s="190">
        <v>0.97360129044636101</v>
      </c>
      <c r="T76" s="535">
        <v>0.13973558761419999</v>
      </c>
      <c r="U76" s="190">
        <v>1.2888321644419201</v>
      </c>
      <c r="V76" s="535">
        <v>0.18272766011819999</v>
      </c>
      <c r="W76" s="190">
        <v>1.2438796904179299</v>
      </c>
      <c r="X76" s="535">
        <v>0.15110439877175499</v>
      </c>
      <c r="Y76" s="190">
        <v>0.99474222987620997</v>
      </c>
      <c r="Z76" s="543">
        <v>0.14849764235563001</v>
      </c>
    </row>
    <row r="77" spans="1:26" ht="13" customHeight="1" x14ac:dyDescent="0.25">
      <c r="A77" s="26" t="s">
        <v>417</v>
      </c>
      <c r="B77" s="188">
        <v>1</v>
      </c>
      <c r="C77" s="190">
        <v>1.08278053946311</v>
      </c>
      <c r="D77" s="535">
        <v>0.46938888580926302</v>
      </c>
      <c r="E77" s="190">
        <v>0.61747377896758304</v>
      </c>
      <c r="F77" s="535">
        <v>0.228575430367985</v>
      </c>
      <c r="G77" s="190">
        <v>1.05841918466023</v>
      </c>
      <c r="H77" s="535">
        <v>0.32846072276982902</v>
      </c>
      <c r="I77" s="190">
        <v>0.80650865796883897</v>
      </c>
      <c r="J77" s="535">
        <v>0.21301598126757501</v>
      </c>
      <c r="K77" s="190">
        <v>1.08122019252478</v>
      </c>
      <c r="L77" s="535">
        <v>0.46963199152216101</v>
      </c>
      <c r="M77" s="190">
        <v>0.61323169049896997</v>
      </c>
      <c r="N77" s="535">
        <v>0.23186717765869699</v>
      </c>
      <c r="O77" s="190">
        <v>1.0883004570252499</v>
      </c>
      <c r="P77" s="535">
        <v>0.34144417047113801</v>
      </c>
      <c r="Q77" s="190">
        <v>0.80214232631251203</v>
      </c>
      <c r="R77" s="535">
        <v>0.20953337994648499</v>
      </c>
      <c r="S77" s="190">
        <v>1.2285105966375101</v>
      </c>
      <c r="T77" s="535">
        <v>0.54050123695508501</v>
      </c>
      <c r="U77" s="190">
        <v>0.54589182486848098</v>
      </c>
      <c r="V77" s="535">
        <v>0.220529148248123</v>
      </c>
      <c r="W77" s="190">
        <v>1.10415028526451</v>
      </c>
      <c r="X77" s="535">
        <v>0.357115825865295</v>
      </c>
      <c r="Y77" s="190">
        <v>0.73991332341282101</v>
      </c>
      <c r="Z77" s="543">
        <v>0.186977135593521</v>
      </c>
    </row>
    <row r="78" spans="1:26" ht="13" customHeight="1" x14ac:dyDescent="0.25">
      <c r="A78" s="26" t="s">
        <v>423</v>
      </c>
      <c r="B78" s="188">
        <v>1</v>
      </c>
      <c r="C78" s="190">
        <v>0.98707631240956295</v>
      </c>
      <c r="D78" s="535">
        <v>0.178141435392529</v>
      </c>
      <c r="E78" s="190">
        <v>1.1451315514481299</v>
      </c>
      <c r="F78" s="535">
        <v>0.189366213468636</v>
      </c>
      <c r="G78" s="190">
        <v>1.9377049743935899</v>
      </c>
      <c r="H78" s="535">
        <v>0.33106551302029402</v>
      </c>
      <c r="I78" s="190">
        <v>1.06690641482363</v>
      </c>
      <c r="J78" s="535">
        <v>0.20044717385020999</v>
      </c>
      <c r="K78" s="190">
        <v>1.0454413556648099</v>
      </c>
      <c r="L78" s="535">
        <v>0.19086008324454701</v>
      </c>
      <c r="M78" s="190">
        <v>1.1416669261638701</v>
      </c>
      <c r="N78" s="535">
        <v>0.19126271380722901</v>
      </c>
      <c r="O78" s="190">
        <v>1.7102798146865399</v>
      </c>
      <c r="P78" s="535">
        <v>0.29302981079193702</v>
      </c>
      <c r="Q78" s="190">
        <v>1.0719901522495501</v>
      </c>
      <c r="R78" s="535">
        <v>0.191375467386316</v>
      </c>
      <c r="S78" s="190">
        <v>1.05040575856916</v>
      </c>
      <c r="T78" s="535">
        <v>0.18508016994228499</v>
      </c>
      <c r="U78" s="190">
        <v>1.0734305155616499</v>
      </c>
      <c r="V78" s="535">
        <v>0.15188115678192901</v>
      </c>
      <c r="W78" s="190">
        <v>0.71582430487401105</v>
      </c>
      <c r="X78" s="535">
        <v>0.17155923727549199</v>
      </c>
      <c r="Y78" s="190">
        <v>1.36043460230089</v>
      </c>
      <c r="Z78" s="543">
        <v>0.24825375156392801</v>
      </c>
    </row>
    <row r="79" spans="1:26" ht="13" customHeight="1" x14ac:dyDescent="0.25">
      <c r="A79" s="26" t="s">
        <v>428</v>
      </c>
      <c r="B79" s="188">
        <v>1</v>
      </c>
      <c r="C79" s="190">
        <v>1.15693302749169</v>
      </c>
      <c r="D79" s="535">
        <v>0.15321280525564099</v>
      </c>
      <c r="E79" s="190">
        <v>0.96956794513135802</v>
      </c>
      <c r="F79" s="535">
        <v>0.13270681931789499</v>
      </c>
      <c r="G79" s="190">
        <v>1.5401774410823199</v>
      </c>
      <c r="H79" s="535">
        <v>0.26247596045538202</v>
      </c>
      <c r="I79" s="190">
        <v>0.77992789221385606</v>
      </c>
      <c r="J79" s="535">
        <v>0.14580598118333599</v>
      </c>
      <c r="K79" s="190">
        <v>1.1984459535876399</v>
      </c>
      <c r="L79" s="535">
        <v>0.157040255512921</v>
      </c>
      <c r="M79" s="190">
        <v>0.96581367157423503</v>
      </c>
      <c r="N79" s="535">
        <v>0.13672602518433599</v>
      </c>
      <c r="O79" s="190">
        <v>1.50471859228244</v>
      </c>
      <c r="P79" s="535">
        <v>0.268471298040524</v>
      </c>
      <c r="Q79" s="190">
        <v>0.77649357825728005</v>
      </c>
      <c r="R79" s="535">
        <v>0.144271368968204</v>
      </c>
      <c r="S79" s="190">
        <v>1.1595678394574001</v>
      </c>
      <c r="T79" s="535">
        <v>0.15584588214400499</v>
      </c>
      <c r="U79" s="190">
        <v>0.94788332929413399</v>
      </c>
      <c r="V79" s="535">
        <v>0.136559903836453</v>
      </c>
      <c r="W79" s="190">
        <v>1.55430890060605</v>
      </c>
      <c r="X79" s="535">
        <v>0.26555782982623</v>
      </c>
      <c r="Y79" s="190">
        <v>0.71140330655712603</v>
      </c>
      <c r="Z79" s="543">
        <v>0.12421613552401101</v>
      </c>
    </row>
    <row r="80" spans="1:26" ht="13" customHeight="1" x14ac:dyDescent="0.25">
      <c r="A80" s="26" t="s">
        <v>433</v>
      </c>
      <c r="B80" s="188">
        <v>1</v>
      </c>
      <c r="C80" s="190">
        <v>1.17989856331073</v>
      </c>
      <c r="D80" s="535">
        <v>0.221344201935743</v>
      </c>
      <c r="E80" s="190">
        <v>0.84932329081552704</v>
      </c>
      <c r="F80" s="535">
        <v>0.132842849592577</v>
      </c>
      <c r="G80" s="190">
        <v>0.87126242335623405</v>
      </c>
      <c r="H80" s="535">
        <v>0.149815444126735</v>
      </c>
      <c r="I80" s="190">
        <v>1.0488870733499001</v>
      </c>
      <c r="J80" s="535">
        <v>0.202782122256393</v>
      </c>
      <c r="K80" s="190">
        <v>1.1954538818779099</v>
      </c>
      <c r="L80" s="535">
        <v>0.22472929776682599</v>
      </c>
      <c r="M80" s="190">
        <v>0.853046361683654</v>
      </c>
      <c r="N80" s="535">
        <v>0.13454222566907101</v>
      </c>
      <c r="O80" s="190">
        <v>0.86010590189593805</v>
      </c>
      <c r="P80" s="535">
        <v>0.15073897145807599</v>
      </c>
      <c r="Q80" s="190">
        <v>1.0482868166786701</v>
      </c>
      <c r="R80" s="535">
        <v>0.204632524178506</v>
      </c>
      <c r="S80" s="190">
        <v>1.1760246547481199</v>
      </c>
      <c r="T80" s="535">
        <v>0.22923945528395101</v>
      </c>
      <c r="U80" s="190">
        <v>0.87891989328698605</v>
      </c>
      <c r="V80" s="535">
        <v>0.148491031536541</v>
      </c>
      <c r="W80" s="190">
        <v>0.84954947138624404</v>
      </c>
      <c r="X80" s="535">
        <v>0.15790286768534401</v>
      </c>
      <c r="Y80" s="190">
        <v>1.0901706699806799</v>
      </c>
      <c r="Z80" s="543">
        <v>0.22051451908330499</v>
      </c>
    </row>
    <row r="81" spans="1:26" ht="13" customHeight="1" x14ac:dyDescent="0.25">
      <c r="A81" s="26" t="s">
        <v>435</v>
      </c>
      <c r="B81" s="188">
        <v>1</v>
      </c>
      <c r="C81" s="190">
        <v>0.82065608102526499</v>
      </c>
      <c r="D81" s="535">
        <v>0.142296222425458</v>
      </c>
      <c r="E81" s="190">
        <v>1.01190059742016</v>
      </c>
      <c r="F81" s="535">
        <v>0.14126859308475201</v>
      </c>
      <c r="G81" s="190">
        <v>1.03062778891134</v>
      </c>
      <c r="H81" s="535">
        <v>0.105876368219537</v>
      </c>
      <c r="I81" s="190">
        <v>1.2073970376326799</v>
      </c>
      <c r="J81" s="535">
        <v>0.135231578775209</v>
      </c>
      <c r="K81" s="190">
        <v>0.81580507743854103</v>
      </c>
      <c r="L81" s="535">
        <v>0.14023787367864399</v>
      </c>
      <c r="M81" s="190">
        <v>1.0152564738251</v>
      </c>
      <c r="N81" s="535">
        <v>0.14383224964952299</v>
      </c>
      <c r="O81" s="190">
        <v>1.0278581371534501</v>
      </c>
      <c r="P81" s="535">
        <v>0.10387311138653001</v>
      </c>
      <c r="Q81" s="190">
        <v>1.2153355038003599</v>
      </c>
      <c r="R81" s="535">
        <v>0.136115660577416</v>
      </c>
      <c r="S81" s="190">
        <v>0.84414144467858698</v>
      </c>
      <c r="T81" s="535">
        <v>0.14343174724483501</v>
      </c>
      <c r="U81" s="190">
        <v>1.04918020323801</v>
      </c>
      <c r="V81" s="535">
        <v>0.139694927674754</v>
      </c>
      <c r="W81" s="190">
        <v>1.0406314243513799</v>
      </c>
      <c r="X81" s="535">
        <v>9.9759491563906205E-2</v>
      </c>
      <c r="Y81" s="190">
        <v>1.2750518896152201</v>
      </c>
      <c r="Z81" s="543">
        <v>0.14879518939970901</v>
      </c>
    </row>
    <row r="82" spans="1:26" ht="13" customHeight="1" x14ac:dyDescent="0.25">
      <c r="A82" s="26" t="s">
        <v>437</v>
      </c>
      <c r="B82" s="188">
        <v>1</v>
      </c>
      <c r="C82" s="190">
        <v>0.79244188503445601</v>
      </c>
      <c r="D82" s="535">
        <v>0.169029412588662</v>
      </c>
      <c r="E82" s="190">
        <v>0.92641937549238995</v>
      </c>
      <c r="F82" s="535">
        <v>0.173864319577541</v>
      </c>
      <c r="G82" s="190">
        <v>0.97702765998991004</v>
      </c>
      <c r="H82" s="535">
        <v>0.133142759885441</v>
      </c>
      <c r="I82" s="190">
        <v>1.4926788903338399</v>
      </c>
      <c r="J82" s="535">
        <v>0.241015317872776</v>
      </c>
      <c r="K82" s="190">
        <v>0.76064930498312999</v>
      </c>
      <c r="L82" s="535">
        <v>0.15796041963830099</v>
      </c>
      <c r="M82" s="190">
        <v>0.93791070405050803</v>
      </c>
      <c r="N82" s="535">
        <v>0.170553700749832</v>
      </c>
      <c r="O82" s="190">
        <v>0.99180640023197497</v>
      </c>
      <c r="P82" s="535">
        <v>0.132770559343106</v>
      </c>
      <c r="Q82" s="190">
        <v>1.4577057940928899</v>
      </c>
      <c r="R82" s="535">
        <v>0.23612652088112199</v>
      </c>
      <c r="S82" s="190">
        <v>0.71124952893443105</v>
      </c>
      <c r="T82" s="535">
        <v>0.150377180166894</v>
      </c>
      <c r="U82" s="190">
        <v>0.97187618623814698</v>
      </c>
      <c r="V82" s="535">
        <v>0.18361566382008801</v>
      </c>
      <c r="W82" s="190">
        <v>1.0198585621486</v>
      </c>
      <c r="X82" s="535">
        <v>0.13461220559334</v>
      </c>
      <c r="Y82" s="190">
        <v>1.7195215838226501</v>
      </c>
      <c r="Z82" s="543">
        <v>0.28812863214286299</v>
      </c>
    </row>
    <row r="83" spans="1:26" ht="13" customHeight="1" x14ac:dyDescent="0.25">
      <c r="A83" s="26" t="s">
        <v>438</v>
      </c>
      <c r="B83" s="188">
        <v>1</v>
      </c>
      <c r="C83" s="190">
        <v>0.88026314699952501</v>
      </c>
      <c r="D83" s="535">
        <v>0.18390255552993001</v>
      </c>
      <c r="E83" s="190">
        <v>1.4435549969052199</v>
      </c>
      <c r="F83" s="535">
        <v>0.28815782887663</v>
      </c>
      <c r="G83" s="190">
        <v>1.2588261448387601</v>
      </c>
      <c r="H83" s="535">
        <v>0.26200535126490199</v>
      </c>
      <c r="I83" s="190">
        <v>1.0615331876653</v>
      </c>
      <c r="J83" s="535">
        <v>0.235704236944312</v>
      </c>
      <c r="K83" s="190">
        <v>0.88124083882955195</v>
      </c>
      <c r="L83" s="535">
        <v>0.18231943443073501</v>
      </c>
      <c r="M83" s="190">
        <v>1.4045263217892801</v>
      </c>
      <c r="N83" s="535">
        <v>0.27451990457525499</v>
      </c>
      <c r="O83" s="190">
        <v>1.2424811774670199</v>
      </c>
      <c r="P83" s="535">
        <v>0.24983700172391701</v>
      </c>
      <c r="Q83" s="190">
        <v>1.05391113850297</v>
      </c>
      <c r="R83" s="535">
        <v>0.219411210347084</v>
      </c>
      <c r="S83" s="190">
        <v>0.84293165526187197</v>
      </c>
      <c r="T83" s="535">
        <v>0.164891397064135</v>
      </c>
      <c r="U83" s="190">
        <v>1.38793692088099</v>
      </c>
      <c r="V83" s="535">
        <v>0.24916526213280399</v>
      </c>
      <c r="W83" s="190">
        <v>1.0513891917085201</v>
      </c>
      <c r="X83" s="535">
        <v>0.22775478682140199</v>
      </c>
      <c r="Y83" s="190">
        <v>0.898945213397217</v>
      </c>
      <c r="Z83" s="543">
        <v>0.17809410935946701</v>
      </c>
    </row>
    <row r="84" spans="1:26" ht="13" customHeight="1" x14ac:dyDescent="0.25">
      <c r="A84" s="62" t="s">
        <v>449</v>
      </c>
      <c r="B84" s="189">
        <v>1</v>
      </c>
      <c r="C84" s="194">
        <v>0.98830641316110301</v>
      </c>
      <c r="D84" s="539">
        <v>6.3755554441923906E-2</v>
      </c>
      <c r="E84" s="194">
        <v>1.0666609912487599</v>
      </c>
      <c r="F84" s="539">
        <v>5.4792097672963398E-2</v>
      </c>
      <c r="G84" s="194">
        <v>1.1483505668565599</v>
      </c>
      <c r="H84" s="539">
        <v>6.0775138027291203E-2</v>
      </c>
      <c r="I84" s="194">
        <v>1.0650682799867299</v>
      </c>
      <c r="J84" s="539">
        <v>5.4256799513044303E-2</v>
      </c>
      <c r="K84" s="194">
        <v>0.99775915176112795</v>
      </c>
      <c r="L84" s="539">
        <v>6.4427595015856001E-2</v>
      </c>
      <c r="M84" s="194">
        <v>1.0677482545789101</v>
      </c>
      <c r="N84" s="539">
        <v>5.4523750299005101E-2</v>
      </c>
      <c r="O84" s="194">
        <v>1.13385188752769</v>
      </c>
      <c r="P84" s="539">
        <v>5.9977764151408597E-2</v>
      </c>
      <c r="Q84" s="194">
        <v>1.0592866747920899</v>
      </c>
      <c r="R84" s="539">
        <v>5.3536788434562603E-2</v>
      </c>
      <c r="S84" s="194">
        <v>1.0126224508331301</v>
      </c>
      <c r="T84" s="539">
        <v>6.9046657143311693E-2</v>
      </c>
      <c r="U84" s="194">
        <v>1.0544875171007999</v>
      </c>
      <c r="V84" s="539">
        <v>5.2339446058302798E-2</v>
      </c>
      <c r="W84" s="194">
        <v>1.0370509865892801</v>
      </c>
      <c r="X84" s="539">
        <v>5.6898112844672201E-2</v>
      </c>
      <c r="Y84" s="194">
        <v>1.0824521185979099</v>
      </c>
      <c r="Z84" s="544">
        <v>5.52694107642238E-2</v>
      </c>
    </row>
    <row r="85" spans="1:26" ht="13" customHeight="1" x14ac:dyDescent="0.25">
      <c r="A85" s="26" t="s">
        <v>121</v>
      </c>
      <c r="B85" s="188">
        <v>1</v>
      </c>
      <c r="C85" s="190">
        <v>1.0244199663642799</v>
      </c>
      <c r="D85" s="535">
        <v>0.124324086684197</v>
      </c>
      <c r="E85" s="190">
        <v>0.97473276438724799</v>
      </c>
      <c r="F85" s="535">
        <v>0.13690400844394299</v>
      </c>
      <c r="G85" s="190">
        <v>0.95420757704780901</v>
      </c>
      <c r="H85" s="535">
        <v>0.131343809736469</v>
      </c>
      <c r="I85" s="190">
        <v>1.1183037357205901</v>
      </c>
      <c r="J85" s="535">
        <v>0.190010158001613</v>
      </c>
      <c r="K85" s="190">
        <v>1.0417434628653901</v>
      </c>
      <c r="L85" s="535">
        <v>0.12866900058823599</v>
      </c>
      <c r="M85" s="190">
        <v>0.99768333529001396</v>
      </c>
      <c r="N85" s="535">
        <v>0.145239443669958</v>
      </c>
      <c r="O85" s="190">
        <v>0.97640163972556104</v>
      </c>
      <c r="P85" s="535">
        <v>0.141280574756038</v>
      </c>
      <c r="Q85" s="190">
        <v>1.0767037652681499</v>
      </c>
      <c r="R85" s="535">
        <v>0.19200852208994401</v>
      </c>
      <c r="S85" s="190">
        <v>1.0167827947263901</v>
      </c>
      <c r="T85" s="535">
        <v>0.123836103216149</v>
      </c>
      <c r="U85" s="190">
        <v>0.99528893411156605</v>
      </c>
      <c r="V85" s="535">
        <v>0.13722962234855299</v>
      </c>
      <c r="W85" s="190">
        <v>0.91654632782621404</v>
      </c>
      <c r="X85" s="535">
        <v>0.129120988801572</v>
      </c>
      <c r="Y85" s="190">
        <v>1.1376773020776301</v>
      </c>
      <c r="Z85" s="543">
        <v>0.19521006400403901</v>
      </c>
    </row>
    <row r="86" spans="1:26" ht="13" customHeight="1" x14ac:dyDescent="0.25">
      <c r="A86" s="26" t="s">
        <v>446</v>
      </c>
      <c r="B86" s="188">
        <v>1</v>
      </c>
      <c r="C86" s="190">
        <v>0.46941975304491101</v>
      </c>
      <c r="D86" s="535">
        <v>0.16705017298311201</v>
      </c>
      <c r="E86" s="190">
        <v>1.32931772779706</v>
      </c>
      <c r="F86" s="535">
        <v>0.38540817130907601</v>
      </c>
      <c r="G86" s="190">
        <v>1.1599942867244999</v>
      </c>
      <c r="H86" s="535">
        <v>0.425474535793266</v>
      </c>
      <c r="I86" s="190">
        <v>1.8110561314165501</v>
      </c>
      <c r="J86" s="535">
        <v>0.55292950585150902</v>
      </c>
      <c r="K86" s="190">
        <v>0.46944547639856299</v>
      </c>
      <c r="L86" s="535">
        <v>0.168934625807589</v>
      </c>
      <c r="M86" s="190">
        <v>1.3442000544727</v>
      </c>
      <c r="N86" s="535">
        <v>0.39888382911974501</v>
      </c>
      <c r="O86" s="190">
        <v>1.1875960968872501</v>
      </c>
      <c r="P86" s="535">
        <v>0.43463014861191801</v>
      </c>
      <c r="Q86" s="190">
        <v>1.92940303897256</v>
      </c>
      <c r="R86" s="535">
        <v>0.59695071515838705</v>
      </c>
      <c r="S86" s="190">
        <v>0.488072789912044</v>
      </c>
      <c r="T86" s="535">
        <v>0.198710386767735</v>
      </c>
      <c r="U86" s="190">
        <v>1.2987303114048401</v>
      </c>
      <c r="V86" s="535">
        <v>0.39902870286803399</v>
      </c>
      <c r="W86" s="190">
        <v>1.10399449835931</v>
      </c>
      <c r="X86" s="535">
        <v>0.43885534321998798</v>
      </c>
      <c r="Y86" s="190">
        <v>1.7858247172531001</v>
      </c>
      <c r="Z86" s="543">
        <v>0.67813402273463197</v>
      </c>
    </row>
    <row r="87" spans="1:26" ht="13" customHeight="1" x14ac:dyDescent="0.25">
      <c r="A87" s="27" t="s">
        <v>447</v>
      </c>
      <c r="B87" s="203">
        <v>1</v>
      </c>
      <c r="C87" s="201">
        <v>1.20342283696465</v>
      </c>
      <c r="D87" s="540">
        <v>0.31344546642318</v>
      </c>
      <c r="E87" s="201">
        <v>0.81508488039709004</v>
      </c>
      <c r="F87" s="540">
        <v>0.22010661766103201</v>
      </c>
      <c r="G87" s="201">
        <v>0.53389606078542995</v>
      </c>
      <c r="H87" s="540">
        <v>0.16050526907953</v>
      </c>
      <c r="I87" s="201">
        <v>1.3500464573423001</v>
      </c>
      <c r="J87" s="540">
        <v>0.40835244603736598</v>
      </c>
      <c r="K87" s="201">
        <v>1.19943114804189</v>
      </c>
      <c r="L87" s="540">
        <v>0.32862967105256602</v>
      </c>
      <c r="M87" s="201">
        <v>0.79167459003349805</v>
      </c>
      <c r="N87" s="540">
        <v>0.222422032045654</v>
      </c>
      <c r="O87" s="201">
        <v>0.51786963959856203</v>
      </c>
      <c r="P87" s="540">
        <v>0.15709911179232</v>
      </c>
      <c r="Q87" s="201">
        <v>1.3586799767249</v>
      </c>
      <c r="R87" s="540">
        <v>0.409805373547732</v>
      </c>
      <c r="S87" s="201">
        <v>1.00400340056088</v>
      </c>
      <c r="T87" s="540">
        <v>0.248379051917923</v>
      </c>
      <c r="U87" s="201">
        <v>0.83273093497918604</v>
      </c>
      <c r="V87" s="540">
        <v>0.22210159402725699</v>
      </c>
      <c r="W87" s="201">
        <v>0.549253013917546</v>
      </c>
      <c r="X87" s="540">
        <v>0.16952575982492599</v>
      </c>
      <c r="Y87" s="201">
        <v>1.3451189848392699</v>
      </c>
      <c r="Z87" s="548">
        <v>0.407279146998066</v>
      </c>
    </row>
    <row r="88" spans="1:26" ht="13" customHeight="1" x14ac:dyDescent="0.25">
      <c r="A88" s="26"/>
      <c r="B88" s="96"/>
      <c r="C88" s="190" t="s">
        <v>2610</v>
      </c>
      <c r="D88" s="535" t="s">
        <v>2611</v>
      </c>
      <c r="E88" s="190" t="s">
        <v>2612</v>
      </c>
      <c r="F88" s="535" t="s">
        <v>2613</v>
      </c>
      <c r="G88" s="190" t="s">
        <v>2614</v>
      </c>
      <c r="H88" s="535" t="s">
        <v>2615</v>
      </c>
      <c r="I88" s="190" t="s">
        <v>2616</v>
      </c>
      <c r="J88" s="535" t="s">
        <v>2617</v>
      </c>
      <c r="K88" s="190" t="s">
        <v>2618</v>
      </c>
      <c r="L88" s="535" t="s">
        <v>2619</v>
      </c>
      <c r="M88" s="190" t="s">
        <v>2620</v>
      </c>
      <c r="N88" s="535" t="s">
        <v>2621</v>
      </c>
      <c r="O88" s="190" t="s">
        <v>2622</v>
      </c>
      <c r="P88" s="535" t="s">
        <v>2623</v>
      </c>
      <c r="Q88" s="190" t="s">
        <v>2624</v>
      </c>
      <c r="R88" s="535" t="s">
        <v>2625</v>
      </c>
      <c r="S88" s="190" t="s">
        <v>2626</v>
      </c>
      <c r="T88" s="535" t="s">
        <v>2627</v>
      </c>
      <c r="U88" s="190" t="s">
        <v>2628</v>
      </c>
      <c r="V88" s="535" t="s">
        <v>2629</v>
      </c>
      <c r="W88" s="190" t="s">
        <v>2630</v>
      </c>
      <c r="X88" s="535" t="s">
        <v>2631</v>
      </c>
      <c r="Y88" s="190" t="s">
        <v>2632</v>
      </c>
      <c r="Z88" s="543" t="s">
        <v>2633</v>
      </c>
    </row>
    <row r="89" spans="1:26" ht="13" customHeight="1" x14ac:dyDescent="0.25">
      <c r="A89" s="26" t="s">
        <v>404</v>
      </c>
      <c r="B89" s="96">
        <v>3</v>
      </c>
      <c r="C89" s="190">
        <v>0.84577306644444905</v>
      </c>
      <c r="D89" s="535">
        <v>0.121965508028565</v>
      </c>
      <c r="E89" s="190">
        <v>1.12291022660915</v>
      </c>
      <c r="F89" s="535">
        <v>0.154531585976354</v>
      </c>
      <c r="G89" s="190">
        <v>0.93145918014894702</v>
      </c>
      <c r="H89" s="535">
        <v>0.13259414911570899</v>
      </c>
      <c r="I89" s="190">
        <v>1.0628700357051599</v>
      </c>
      <c r="J89" s="535">
        <v>0.25246144563762002</v>
      </c>
      <c r="K89" s="190">
        <v>0.84239990009419197</v>
      </c>
      <c r="L89" s="535">
        <v>0.118990723231453</v>
      </c>
      <c r="M89" s="190">
        <v>1.1254627022852499</v>
      </c>
      <c r="N89" s="535">
        <v>0.15049926830205901</v>
      </c>
      <c r="O89" s="190">
        <v>0.94260284416925699</v>
      </c>
      <c r="P89" s="535">
        <v>0.138803522597504</v>
      </c>
      <c r="Q89" s="190">
        <v>1.1528394917293301</v>
      </c>
      <c r="R89" s="535">
        <v>0.26430939368586698</v>
      </c>
      <c r="S89" s="190">
        <v>0.89873958260408604</v>
      </c>
      <c r="T89" s="535">
        <v>0.13564991609713101</v>
      </c>
      <c r="U89" s="190">
        <v>1.23351866024988</v>
      </c>
      <c r="V89" s="535">
        <v>0.19445855918427599</v>
      </c>
      <c r="W89" s="190">
        <v>0.91778051093194801</v>
      </c>
      <c r="X89" s="535">
        <v>0.142520181440144</v>
      </c>
      <c r="Y89" s="190">
        <v>1.0318780792242399</v>
      </c>
      <c r="Z89" s="543">
        <v>0.22710906722473201</v>
      </c>
    </row>
    <row r="90" spans="1:26" ht="13" customHeight="1" x14ac:dyDescent="0.25">
      <c r="A90" s="26" t="s">
        <v>407</v>
      </c>
      <c r="B90" s="96">
        <v>3</v>
      </c>
      <c r="C90" s="190">
        <v>0.54903625044451698</v>
      </c>
      <c r="D90" s="535">
        <v>0.150016689286328</v>
      </c>
      <c r="E90" s="190">
        <v>0.77827624726964195</v>
      </c>
      <c r="F90" s="535">
        <v>0.18922204252893901</v>
      </c>
      <c r="G90" s="190">
        <v>0.65928972291635202</v>
      </c>
      <c r="H90" s="535">
        <v>0.172575782505314</v>
      </c>
      <c r="I90" s="190">
        <v>0.75111372889866701</v>
      </c>
      <c r="J90" s="535">
        <v>0.31838576385810602</v>
      </c>
      <c r="K90" s="190">
        <v>0.61291237706157098</v>
      </c>
      <c r="L90" s="535">
        <v>0.160378221983494</v>
      </c>
      <c r="M90" s="190">
        <v>0.78328385416038804</v>
      </c>
      <c r="N90" s="535">
        <v>0.18879703724682501</v>
      </c>
      <c r="O90" s="190">
        <v>0.66192708933709399</v>
      </c>
      <c r="P90" s="535">
        <v>0.164365440719002</v>
      </c>
      <c r="Q90" s="190">
        <v>0.81618887803997997</v>
      </c>
      <c r="R90" s="535">
        <v>0.32491372595801099</v>
      </c>
      <c r="S90" s="190">
        <v>0.68702419367503897</v>
      </c>
      <c r="T90" s="535">
        <v>0.19371424544691199</v>
      </c>
      <c r="U90" s="190">
        <v>0.75379793835562203</v>
      </c>
      <c r="V90" s="535">
        <v>0.19821884845518101</v>
      </c>
      <c r="W90" s="190">
        <v>0.69316210269339895</v>
      </c>
      <c r="X90" s="535">
        <v>0.198384669456423</v>
      </c>
      <c r="Y90" s="190">
        <v>0.96702838142214298</v>
      </c>
      <c r="Z90" s="543">
        <v>0.43065875710518298</v>
      </c>
    </row>
    <row r="91" spans="1:26" ht="13" customHeight="1" x14ac:dyDescent="0.25">
      <c r="A91" s="26" t="s">
        <v>124</v>
      </c>
      <c r="B91" s="96">
        <v>3</v>
      </c>
      <c r="C91" s="190">
        <v>0.92035443290688601</v>
      </c>
      <c r="D91" s="535">
        <v>0.13416909649984801</v>
      </c>
      <c r="E91" s="190">
        <v>0.85942159798742401</v>
      </c>
      <c r="F91" s="535">
        <v>0.11931734884301599</v>
      </c>
      <c r="G91" s="190">
        <v>0.62760971800522303</v>
      </c>
      <c r="H91" s="535">
        <v>9.5210319744881006E-2</v>
      </c>
      <c r="I91" s="190">
        <v>1.163863204651</v>
      </c>
      <c r="J91" s="535">
        <v>0.15415361789795501</v>
      </c>
      <c r="K91" s="190">
        <v>0.95038057830775102</v>
      </c>
      <c r="L91" s="535">
        <v>0.14339994515272</v>
      </c>
      <c r="M91" s="190">
        <v>0.83047740967127603</v>
      </c>
      <c r="N91" s="535">
        <v>0.119194787532184</v>
      </c>
      <c r="O91" s="190">
        <v>0.64583453638183796</v>
      </c>
      <c r="P91" s="535">
        <v>9.9995960664848005E-2</v>
      </c>
      <c r="Q91" s="190">
        <v>1.1405908022706199</v>
      </c>
      <c r="R91" s="535">
        <v>0.140835515594568</v>
      </c>
      <c r="S91" s="190">
        <v>0.98034434537195403</v>
      </c>
      <c r="T91" s="535">
        <v>0.166584022918599</v>
      </c>
      <c r="U91" s="190">
        <v>0.86511463927982102</v>
      </c>
      <c r="V91" s="535">
        <v>0.13998753058645499</v>
      </c>
      <c r="W91" s="190">
        <v>0.69853983522413199</v>
      </c>
      <c r="X91" s="535">
        <v>0.122039573175572</v>
      </c>
      <c r="Y91" s="190">
        <v>1.13398664497532</v>
      </c>
      <c r="Z91" s="543">
        <v>0.15593112152163499</v>
      </c>
    </row>
    <row r="92" spans="1:26" ht="13" customHeight="1" x14ac:dyDescent="0.25">
      <c r="A92" s="26" t="s">
        <v>426</v>
      </c>
      <c r="B92" s="96">
        <v>3</v>
      </c>
      <c r="C92" s="190">
        <v>0.99829806289563205</v>
      </c>
      <c r="D92" s="535">
        <v>0.157195338190633</v>
      </c>
      <c r="E92" s="190">
        <v>0.93225737173569401</v>
      </c>
      <c r="F92" s="535">
        <v>0.125081399119118</v>
      </c>
      <c r="G92" s="190">
        <v>0.84116210010542503</v>
      </c>
      <c r="H92" s="535">
        <v>0.106224155093044</v>
      </c>
      <c r="I92" s="190">
        <v>1.2523608478629</v>
      </c>
      <c r="J92" s="535">
        <v>0.14286669816373501</v>
      </c>
      <c r="K92" s="190">
        <v>1.05483879838616</v>
      </c>
      <c r="L92" s="535">
        <v>0.164532518914634</v>
      </c>
      <c r="M92" s="190">
        <v>0.94776886972623897</v>
      </c>
      <c r="N92" s="535">
        <v>0.120451018815047</v>
      </c>
      <c r="O92" s="190">
        <v>0.82068594216533497</v>
      </c>
      <c r="P92" s="535">
        <v>0.10103716968042301</v>
      </c>
      <c r="Q92" s="190">
        <v>1.21016522607137</v>
      </c>
      <c r="R92" s="535">
        <v>0.13329527946788</v>
      </c>
      <c r="S92" s="190">
        <v>1.0676299588243501</v>
      </c>
      <c r="T92" s="535">
        <v>0.17204194484485999</v>
      </c>
      <c r="U92" s="190">
        <v>0.96845848435834403</v>
      </c>
      <c r="V92" s="535">
        <v>0.12200132524485199</v>
      </c>
      <c r="W92" s="190">
        <v>0.79862485381147397</v>
      </c>
      <c r="X92" s="535">
        <v>0.102498560045039</v>
      </c>
      <c r="Y92" s="190">
        <v>1.1900398742759599</v>
      </c>
      <c r="Z92" s="543">
        <v>0.13601275759215101</v>
      </c>
    </row>
    <row r="93" spans="1:26" ht="13" customHeight="1" x14ac:dyDescent="0.25">
      <c r="A93" s="26" t="s">
        <v>428</v>
      </c>
      <c r="B93" s="96">
        <v>3</v>
      </c>
      <c r="C93" s="190">
        <v>0.91177663761735495</v>
      </c>
      <c r="D93" s="535">
        <v>0.1633407277584</v>
      </c>
      <c r="E93" s="190">
        <v>1.0677097450599999</v>
      </c>
      <c r="F93" s="535">
        <v>0.19695324459522401</v>
      </c>
      <c r="G93" s="190">
        <v>1.0099657842023</v>
      </c>
      <c r="H93" s="535">
        <v>0.16716631759227901</v>
      </c>
      <c r="I93" s="190">
        <v>0.93101570015030499</v>
      </c>
      <c r="J93" s="535">
        <v>0.15782239511814</v>
      </c>
      <c r="K93" s="190">
        <v>0.92386007421325</v>
      </c>
      <c r="L93" s="535">
        <v>0.17010525697416301</v>
      </c>
      <c r="M93" s="190">
        <v>1.1075761078039199</v>
      </c>
      <c r="N93" s="535">
        <v>0.20763714839578401</v>
      </c>
      <c r="O93" s="190">
        <v>0.96605334433733703</v>
      </c>
      <c r="P93" s="535">
        <v>0.15480640437201701</v>
      </c>
      <c r="Q93" s="190">
        <v>0.92842745265516602</v>
      </c>
      <c r="R93" s="535">
        <v>0.15324100091898199</v>
      </c>
      <c r="S93" s="190">
        <v>0.87569752042152404</v>
      </c>
      <c r="T93" s="535">
        <v>0.14807087469691499</v>
      </c>
      <c r="U93" s="190">
        <v>1.05061540176162</v>
      </c>
      <c r="V93" s="535">
        <v>0.190336092048913</v>
      </c>
      <c r="W93" s="190">
        <v>1.0887666177169799</v>
      </c>
      <c r="X93" s="535">
        <v>0.164242988384111</v>
      </c>
      <c r="Y93" s="190">
        <v>0.870295529941843</v>
      </c>
      <c r="Z93" s="543">
        <v>0.15132473676805799</v>
      </c>
    </row>
    <row r="94" spans="1:26" ht="13" customHeight="1" x14ac:dyDescent="0.25">
      <c r="A94" s="26" t="s">
        <v>433</v>
      </c>
      <c r="B94" s="96">
        <v>3</v>
      </c>
      <c r="C94" s="190">
        <v>1.2278660307328599</v>
      </c>
      <c r="D94" s="535">
        <v>0.19512552183460699</v>
      </c>
      <c r="E94" s="190">
        <v>0.94163136621425303</v>
      </c>
      <c r="F94" s="535">
        <v>0.135405344402447</v>
      </c>
      <c r="G94" s="190">
        <v>1.0527903718740901</v>
      </c>
      <c r="H94" s="535">
        <v>0.26010805974708101</v>
      </c>
      <c r="I94" s="190">
        <v>0.99888354623977804</v>
      </c>
      <c r="J94" s="535">
        <v>0.20828366530403999</v>
      </c>
      <c r="K94" s="190">
        <v>1.20978560291815</v>
      </c>
      <c r="L94" s="535">
        <v>0.19416570633774699</v>
      </c>
      <c r="M94" s="190">
        <v>0.999679472021475</v>
      </c>
      <c r="N94" s="535">
        <v>0.147901365285213</v>
      </c>
      <c r="O94" s="190">
        <v>1.0358921772624301</v>
      </c>
      <c r="P94" s="535">
        <v>0.26678821588899099</v>
      </c>
      <c r="Q94" s="190">
        <v>0.98458057788111497</v>
      </c>
      <c r="R94" s="535">
        <v>0.20767148487100401</v>
      </c>
      <c r="S94" s="190">
        <v>1.1962757667049699</v>
      </c>
      <c r="T94" s="535">
        <v>0.20111240649394499</v>
      </c>
      <c r="U94" s="190">
        <v>1.0525273643022801</v>
      </c>
      <c r="V94" s="535">
        <v>0.160228869935124</v>
      </c>
      <c r="W94" s="190">
        <v>1.1137955852553001</v>
      </c>
      <c r="X94" s="535">
        <v>0.29202197367501098</v>
      </c>
      <c r="Y94" s="190">
        <v>0.94478117106103499</v>
      </c>
      <c r="Z94" s="543">
        <v>0.19945437478374001</v>
      </c>
    </row>
    <row r="95" spans="1:26" ht="13" customHeight="1" x14ac:dyDescent="0.25">
      <c r="A95" s="26" t="s">
        <v>437</v>
      </c>
      <c r="B95" s="96">
        <v>3</v>
      </c>
      <c r="C95" s="190">
        <v>0.88883313336722802</v>
      </c>
      <c r="D95" s="535">
        <v>0.12481395483595099</v>
      </c>
      <c r="E95" s="190">
        <v>1.22797501360256</v>
      </c>
      <c r="F95" s="535">
        <v>0.170174266066135</v>
      </c>
      <c r="G95" s="190">
        <v>1.0832474049335801</v>
      </c>
      <c r="H95" s="535">
        <v>0.123760693647595</v>
      </c>
      <c r="I95" s="190">
        <v>0.87766778102848897</v>
      </c>
      <c r="J95" s="535">
        <v>0.119611098509893</v>
      </c>
      <c r="K95" s="190">
        <v>0.89096562786303901</v>
      </c>
      <c r="L95" s="535">
        <v>0.124067786670273</v>
      </c>
      <c r="M95" s="190">
        <v>1.2143268548474999</v>
      </c>
      <c r="N95" s="535">
        <v>0.170032241513669</v>
      </c>
      <c r="O95" s="190">
        <v>1.09222340060026</v>
      </c>
      <c r="P95" s="535">
        <v>0.124924296877312</v>
      </c>
      <c r="Q95" s="190">
        <v>0.86736266025465003</v>
      </c>
      <c r="R95" s="535">
        <v>0.11616019145463501</v>
      </c>
      <c r="S95" s="190">
        <v>0.95011422907348098</v>
      </c>
      <c r="T95" s="535">
        <v>0.12996023149656</v>
      </c>
      <c r="U95" s="190">
        <v>1.2189563192008499</v>
      </c>
      <c r="V95" s="535">
        <v>0.15803221831668701</v>
      </c>
      <c r="W95" s="190">
        <v>1.0682680862935401</v>
      </c>
      <c r="X95" s="535">
        <v>0.12595144263591199</v>
      </c>
      <c r="Y95" s="190">
        <v>0.89768775306993898</v>
      </c>
      <c r="Z95" s="543">
        <v>0.116110338862048</v>
      </c>
    </row>
    <row r="96" spans="1:26" ht="13" customHeight="1" x14ac:dyDescent="0.25">
      <c r="A96" s="26" t="s">
        <v>438</v>
      </c>
      <c r="B96" s="96">
        <v>3</v>
      </c>
      <c r="C96" s="190">
        <v>0.94878512860097097</v>
      </c>
      <c r="D96" s="535">
        <v>0.17435680634568201</v>
      </c>
      <c r="E96" s="190">
        <v>1.30001025195738</v>
      </c>
      <c r="F96" s="535">
        <v>0.316978654716007</v>
      </c>
      <c r="G96" s="190">
        <v>0.96648480875740606</v>
      </c>
      <c r="H96" s="535">
        <v>0.15795103823912199</v>
      </c>
      <c r="I96" s="190">
        <v>1.01484638511507</v>
      </c>
      <c r="J96" s="535">
        <v>0.20496440707084601</v>
      </c>
      <c r="K96" s="190">
        <v>0.91307514223355801</v>
      </c>
      <c r="L96" s="535">
        <v>0.18092600915875201</v>
      </c>
      <c r="M96" s="190">
        <v>1.34888205636067</v>
      </c>
      <c r="N96" s="535">
        <v>0.33622752343276102</v>
      </c>
      <c r="O96" s="190">
        <v>1.01769623811036</v>
      </c>
      <c r="P96" s="535">
        <v>0.16404262869508701</v>
      </c>
      <c r="Q96" s="190">
        <v>1.0135366771963099</v>
      </c>
      <c r="R96" s="535">
        <v>0.21223624473796099</v>
      </c>
      <c r="S96" s="190">
        <v>0.91719760171420806</v>
      </c>
      <c r="T96" s="535">
        <v>0.179824399498764</v>
      </c>
      <c r="U96" s="190">
        <v>1.3117922881948501</v>
      </c>
      <c r="V96" s="535">
        <v>0.33203197649606397</v>
      </c>
      <c r="W96" s="190">
        <v>1.02676747236188</v>
      </c>
      <c r="X96" s="535">
        <v>0.18051423421201401</v>
      </c>
      <c r="Y96" s="190">
        <v>0.99312440534674695</v>
      </c>
      <c r="Z96" s="543">
        <v>0.190281263392167</v>
      </c>
    </row>
    <row r="97" spans="1:26" ht="13" customHeight="1" x14ac:dyDescent="0.25">
      <c r="A97" s="63" t="s">
        <v>450</v>
      </c>
      <c r="B97" s="207">
        <v>3</v>
      </c>
      <c r="C97" s="208">
        <v>0.911340342876238</v>
      </c>
      <c r="D97" s="542">
        <v>5.4604443339444302E-2</v>
      </c>
      <c r="E97" s="208">
        <v>1.0287739775545099</v>
      </c>
      <c r="F97" s="542">
        <v>6.5684724585724899E-2</v>
      </c>
      <c r="G97" s="208">
        <v>0.89650113636791595</v>
      </c>
      <c r="H97" s="542">
        <v>5.6399551950500101E-2</v>
      </c>
      <c r="I97" s="208">
        <v>1.0065776537064199</v>
      </c>
      <c r="J97" s="542">
        <v>7.2228773287786499E-2</v>
      </c>
      <c r="K97" s="208">
        <v>0.92477726263470905</v>
      </c>
      <c r="L97" s="542">
        <v>5.62191049598555E-2</v>
      </c>
      <c r="M97" s="208">
        <v>1.04468216585959</v>
      </c>
      <c r="N97" s="542">
        <v>6.7772379405269201E-2</v>
      </c>
      <c r="O97" s="208">
        <v>0.89786444654548903</v>
      </c>
      <c r="P97" s="542">
        <v>5.6478308439204698E-2</v>
      </c>
      <c r="Q97" s="208">
        <v>1.01421147076232</v>
      </c>
      <c r="R97" s="542">
        <v>7.2691376996577101E-2</v>
      </c>
      <c r="S97" s="208">
        <v>0.94662789979870199</v>
      </c>
      <c r="T97" s="542">
        <v>5.9275895779423597E-2</v>
      </c>
      <c r="U97" s="208">
        <v>1.0568476369629101</v>
      </c>
      <c r="V97" s="542">
        <v>6.9451670397392098E-2</v>
      </c>
      <c r="W97" s="208">
        <v>0.92571313303608205</v>
      </c>
      <c r="X97" s="542">
        <v>6.1968973893047098E-2</v>
      </c>
      <c r="Y97" s="208">
        <v>1.0036027299146499</v>
      </c>
      <c r="Z97" s="550">
        <v>7.8285262815407805E-2</v>
      </c>
    </row>
    <row r="99" spans="1:26" x14ac:dyDescent="0.25">
      <c r="A99" s="178" t="s">
        <v>455</v>
      </c>
    </row>
    <row r="100" spans="1:26" x14ac:dyDescent="0.25">
      <c r="A100" s="178" t="s">
        <v>729</v>
      </c>
    </row>
    <row r="101" spans="1:26" x14ac:dyDescent="0.25">
      <c r="A101" s="178" t="s">
        <v>457</v>
      </c>
    </row>
    <row r="102" spans="1:26" x14ac:dyDescent="0.25">
      <c r="A102" s="178" t="s">
        <v>620</v>
      </c>
    </row>
    <row r="103" spans="1:26" x14ac:dyDescent="0.25">
      <c r="A103" s="178" t="s">
        <v>459</v>
      </c>
    </row>
    <row r="104" spans="1:26" x14ac:dyDescent="0.25">
      <c r="A104" s="178" t="s">
        <v>460</v>
      </c>
    </row>
    <row r="105" spans="1:26" x14ac:dyDescent="0.25">
      <c r="A105" s="178" t="s">
        <v>461</v>
      </c>
    </row>
    <row r="106" spans="1:26" x14ac:dyDescent="0.25">
      <c r="A106" s="178" t="s">
        <v>462</v>
      </c>
    </row>
    <row r="107" spans="1:26" x14ac:dyDescent="0.25">
      <c r="A107" s="181" t="str">
        <f>HYPERLINK("https://oecdcode.org/disclaimers/cyprus.html", "Information on data for Cyprus: https://oecdcode.org/disclaimers/cyprus.html")</f>
        <v>Information on data for Cyprus: https://oecdcode.org/disclaimers/cyprus.html</v>
      </c>
    </row>
    <row r="108" spans="1:26" x14ac:dyDescent="0.25">
      <c r="A108" s="178" t="s">
        <v>463</v>
      </c>
    </row>
  </sheetData>
  <mergeCells count="17">
    <mergeCell ref="S8:T8"/>
    <mergeCell ref="U8:V8"/>
    <mergeCell ref="W8:X8"/>
    <mergeCell ref="Y8:Z8"/>
    <mergeCell ref="S9:Z9"/>
    <mergeCell ref="K8:L8"/>
    <mergeCell ref="M8:N8"/>
    <mergeCell ref="O8:P8"/>
    <mergeCell ref="Q8:R8"/>
    <mergeCell ref="K9:R9"/>
    <mergeCell ref="B7:B10"/>
    <mergeCell ref="C8:D8"/>
    <mergeCell ref="E8:F8"/>
    <mergeCell ref="G8:H8"/>
    <mergeCell ref="I8:J8"/>
    <mergeCell ref="C9:J9"/>
    <mergeCell ref="C7:Z7"/>
  </mergeCells>
  <conditionalFormatting sqref="C1:C200">
    <cfRule type="expression" dxfId="90" priority="12">
      <formula>ABS(LN(C1)/(D1/C1))&gt;1.95996398454005</formula>
    </cfRule>
  </conditionalFormatting>
  <conditionalFormatting sqref="E1:E200">
    <cfRule type="expression" dxfId="89" priority="11">
      <formula>ABS(LN(E1)/(F1/E1))&gt;1.95996398454005</formula>
    </cfRule>
  </conditionalFormatting>
  <conditionalFormatting sqref="G1:G200">
    <cfRule type="expression" dxfId="88" priority="10">
      <formula>ABS(LN(G1)/(H1/G1))&gt;1.95996398454005</formula>
    </cfRule>
  </conditionalFormatting>
  <conditionalFormatting sqref="I1:I200">
    <cfRule type="expression" dxfId="87" priority="9">
      <formula>ABS(LN(I1)/(J1/I1))&gt;1.95996398454005</formula>
    </cfRule>
  </conditionalFormatting>
  <conditionalFormatting sqref="K1:K200">
    <cfRule type="expression" dxfId="86" priority="8">
      <formula>ABS(LN(K1)/(L1/K1))&gt;1.95996398454005</formula>
    </cfRule>
  </conditionalFormatting>
  <conditionalFormatting sqref="M1:M200">
    <cfRule type="expression" dxfId="85" priority="7">
      <formula>ABS(LN(M1)/(N1/M1))&gt;1.95996398454005</formula>
    </cfRule>
  </conditionalFormatting>
  <conditionalFormatting sqref="O1:O200">
    <cfRule type="expression" dxfId="84" priority="6">
      <formula>ABS(LN(O1)/(P1/O1))&gt;1.95996398454005</formula>
    </cfRule>
  </conditionalFormatting>
  <conditionalFormatting sqref="Q1:Q200">
    <cfRule type="expression" dxfId="83" priority="5">
      <formula>ABS(LN(Q1)/(R1/Q1))&gt;1.95996398454005</formula>
    </cfRule>
  </conditionalFormatting>
  <conditionalFormatting sqref="S1:S200">
    <cfRule type="expression" dxfId="82" priority="4">
      <formula>ABS(LN(S1)/(T1/S1))&gt;1.95996398454005</formula>
    </cfRule>
  </conditionalFormatting>
  <conditionalFormatting sqref="U1:U200">
    <cfRule type="expression" dxfId="81" priority="3">
      <formula>ABS(LN(U1)/(V1/U1))&gt;1.95996398454005</formula>
    </cfRule>
  </conditionalFormatting>
  <conditionalFormatting sqref="W1:W200">
    <cfRule type="expression" dxfId="80" priority="2">
      <formula>ABS(LN(W1)/(X1/W1))&gt;1.95996398454005</formula>
    </cfRule>
  </conditionalFormatting>
  <conditionalFormatting sqref="Y1:Y200">
    <cfRule type="expression" dxfId="79" priority="1">
      <formula>ABS(LN(Y1)/(Z1/Y1))&gt;1.95996398454005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Z108"/>
  <sheetViews>
    <sheetView showGridLines="0" zoomScale="80" workbookViewId="0"/>
  </sheetViews>
  <sheetFormatPr defaultColWidth="10.90625" defaultRowHeight="12.5" x14ac:dyDescent="0.25"/>
  <cols>
    <col min="1" max="1" width="30.7265625" customWidth="1"/>
    <col min="2" max="2" width="8.7265625" customWidth="1"/>
  </cols>
  <sheetData>
    <row r="1" spans="1:26" x14ac:dyDescent="0.25">
      <c r="A1" s="41" t="s">
        <v>368</v>
      </c>
    </row>
    <row r="2" spans="1:26" ht="13" x14ac:dyDescent="0.3">
      <c r="A2" s="42" t="s">
        <v>369</v>
      </c>
    </row>
    <row r="3" spans="1:26" ht="13" x14ac:dyDescent="0.3">
      <c r="A3" s="43" t="s">
        <v>538</v>
      </c>
    </row>
    <row r="4" spans="1:26" x14ac:dyDescent="0.25">
      <c r="A4" s="160" t="str">
        <f>HYPERLINK("#'TOC'!A1", "Back to TOC")</f>
        <v>Back to TOC</v>
      </c>
    </row>
    <row r="7" spans="1:26" ht="30" customHeight="1" x14ac:dyDescent="0.25">
      <c r="B7" s="658" t="s">
        <v>388</v>
      </c>
      <c r="C7" s="662" t="s">
        <v>730</v>
      </c>
      <c r="D7" s="662"/>
      <c r="E7" s="662"/>
      <c r="F7" s="662"/>
      <c r="G7" s="662"/>
      <c r="H7" s="662"/>
      <c r="I7" s="662"/>
      <c r="J7" s="662"/>
      <c r="K7" s="662" t="s">
        <v>730</v>
      </c>
      <c r="L7" s="662"/>
      <c r="M7" s="662"/>
      <c r="N7" s="662"/>
      <c r="O7" s="662"/>
      <c r="P7" s="662"/>
      <c r="Q7" s="662"/>
      <c r="R7" s="662"/>
      <c r="S7" s="662" t="s">
        <v>730</v>
      </c>
      <c r="T7" s="662"/>
      <c r="U7" s="662"/>
      <c r="V7" s="662"/>
      <c r="W7" s="662"/>
      <c r="X7" s="662"/>
      <c r="Y7" s="662"/>
      <c r="Z7" s="663"/>
    </row>
    <row r="8" spans="1:26" ht="90" customHeight="1" x14ac:dyDescent="0.25">
      <c r="B8" s="659"/>
      <c r="C8" s="647" t="s">
        <v>724</v>
      </c>
      <c r="D8" s="647"/>
      <c r="E8" s="647" t="s">
        <v>725</v>
      </c>
      <c r="F8" s="647"/>
      <c r="G8" s="647" t="s">
        <v>726</v>
      </c>
      <c r="H8" s="647"/>
      <c r="I8" s="647" t="s">
        <v>727</v>
      </c>
      <c r="J8" s="647"/>
      <c r="K8" s="647" t="s">
        <v>724</v>
      </c>
      <c r="L8" s="647"/>
      <c r="M8" s="647" t="s">
        <v>725</v>
      </c>
      <c r="N8" s="647"/>
      <c r="O8" s="647" t="s">
        <v>726</v>
      </c>
      <c r="P8" s="647"/>
      <c r="Q8" s="647" t="s">
        <v>727</v>
      </c>
      <c r="R8" s="647"/>
      <c r="S8" s="647" t="s">
        <v>724</v>
      </c>
      <c r="T8" s="647"/>
      <c r="U8" s="647" t="s">
        <v>725</v>
      </c>
      <c r="V8" s="647"/>
      <c r="W8" s="647" t="s">
        <v>726</v>
      </c>
      <c r="X8" s="647"/>
      <c r="Y8" s="647" t="s">
        <v>727</v>
      </c>
      <c r="Z8" s="666"/>
    </row>
    <row r="9" spans="1:26" ht="15" customHeight="1" x14ac:dyDescent="0.25">
      <c r="B9" s="659"/>
      <c r="C9" s="649" t="s">
        <v>615</v>
      </c>
      <c r="D9" s="649"/>
      <c r="E9" s="649"/>
      <c r="F9" s="649"/>
      <c r="G9" s="649"/>
      <c r="H9" s="649"/>
      <c r="I9" s="649"/>
      <c r="J9" s="649"/>
      <c r="K9" s="649" t="s">
        <v>616</v>
      </c>
      <c r="L9" s="649"/>
      <c r="M9" s="649"/>
      <c r="N9" s="649"/>
      <c r="O9" s="649"/>
      <c r="P9" s="649"/>
      <c r="Q9" s="649"/>
      <c r="R9" s="649"/>
      <c r="S9" s="649" t="s">
        <v>617</v>
      </c>
      <c r="T9" s="649"/>
      <c r="U9" s="649"/>
      <c r="V9" s="649"/>
      <c r="W9" s="649"/>
      <c r="X9" s="649"/>
      <c r="Y9" s="649"/>
      <c r="Z9" s="661"/>
    </row>
    <row r="10" spans="1:26" ht="30" customHeight="1" x14ac:dyDescent="0.25">
      <c r="B10" s="660"/>
      <c r="C10" s="144" t="s">
        <v>390</v>
      </c>
      <c r="D10" s="144" t="s">
        <v>389</v>
      </c>
      <c r="E10" s="144" t="s">
        <v>390</v>
      </c>
      <c r="F10" s="144" t="s">
        <v>389</v>
      </c>
      <c r="G10" s="144" t="s">
        <v>390</v>
      </c>
      <c r="H10" s="144" t="s">
        <v>389</v>
      </c>
      <c r="I10" s="144" t="s">
        <v>390</v>
      </c>
      <c r="J10" s="144" t="s">
        <v>389</v>
      </c>
      <c r="K10" s="144" t="s">
        <v>390</v>
      </c>
      <c r="L10" s="144" t="s">
        <v>389</v>
      </c>
      <c r="M10" s="144" t="s">
        <v>390</v>
      </c>
      <c r="N10" s="144" t="s">
        <v>389</v>
      </c>
      <c r="O10" s="144" t="s">
        <v>390</v>
      </c>
      <c r="P10" s="144" t="s">
        <v>389</v>
      </c>
      <c r="Q10" s="144" t="s">
        <v>390</v>
      </c>
      <c r="R10" s="144" t="s">
        <v>389</v>
      </c>
      <c r="S10" s="144" t="s">
        <v>390</v>
      </c>
      <c r="T10" s="144" t="s">
        <v>389</v>
      </c>
      <c r="U10" s="144" t="s">
        <v>390</v>
      </c>
      <c r="V10" s="144" t="s">
        <v>389</v>
      </c>
      <c r="W10" s="144" t="s">
        <v>390</v>
      </c>
      <c r="X10" s="144" t="s">
        <v>389</v>
      </c>
      <c r="Y10" s="144" t="s">
        <v>390</v>
      </c>
      <c r="Z10" s="183" t="s">
        <v>389</v>
      </c>
    </row>
    <row r="11" spans="1:26" ht="13" customHeight="1" x14ac:dyDescent="0.25">
      <c r="A11" s="214"/>
      <c r="B11" s="204"/>
      <c r="C11" s="205" t="s">
        <v>2634</v>
      </c>
      <c r="D11" s="557" t="s">
        <v>2635</v>
      </c>
      <c r="E11" s="205" t="s">
        <v>2636</v>
      </c>
      <c r="F11" s="557" t="s">
        <v>2637</v>
      </c>
      <c r="G11" s="205" t="s">
        <v>2638</v>
      </c>
      <c r="H11" s="557" t="s">
        <v>2639</v>
      </c>
      <c r="I11" s="205" t="s">
        <v>2640</v>
      </c>
      <c r="J11" s="557" t="s">
        <v>2641</v>
      </c>
      <c r="K11" s="205" t="s">
        <v>2642</v>
      </c>
      <c r="L11" s="557" t="s">
        <v>2643</v>
      </c>
      <c r="M11" s="205" t="s">
        <v>2644</v>
      </c>
      <c r="N11" s="557" t="s">
        <v>2645</v>
      </c>
      <c r="O11" s="205" t="s">
        <v>2646</v>
      </c>
      <c r="P11" s="557" t="s">
        <v>2647</v>
      </c>
      <c r="Q11" s="205" t="s">
        <v>2648</v>
      </c>
      <c r="R11" s="557" t="s">
        <v>2649</v>
      </c>
      <c r="S11" s="205" t="s">
        <v>2650</v>
      </c>
      <c r="T11" s="557" t="s">
        <v>2651</v>
      </c>
      <c r="U11" s="205" t="s">
        <v>2652</v>
      </c>
      <c r="V11" s="557" t="s">
        <v>2653</v>
      </c>
      <c r="W11" s="205" t="s">
        <v>2654</v>
      </c>
      <c r="X11" s="557" t="s">
        <v>2655</v>
      </c>
      <c r="Y11" s="205" t="s">
        <v>2656</v>
      </c>
      <c r="Z11" s="565" t="s">
        <v>2657</v>
      </c>
    </row>
    <row r="12" spans="1:26" ht="13" customHeight="1" x14ac:dyDescent="0.25">
      <c r="A12" s="26" t="s">
        <v>391</v>
      </c>
      <c r="B12" s="184">
        <v>2</v>
      </c>
      <c r="C12" s="190">
        <v>1.0747721866075</v>
      </c>
      <c r="D12" s="551">
        <v>0.36448525862291198</v>
      </c>
      <c r="E12" s="190">
        <v>1.1321370740285599</v>
      </c>
      <c r="F12" s="551">
        <v>0.35893580464535402</v>
      </c>
      <c r="G12" s="190">
        <v>0.81791043883570302</v>
      </c>
      <c r="H12" s="551">
        <v>0.17788966493300101</v>
      </c>
      <c r="I12" s="190">
        <v>0.70464759432135304</v>
      </c>
      <c r="J12" s="551">
        <v>0.22463142819943399</v>
      </c>
      <c r="K12" s="190">
        <v>1.1714556388406501</v>
      </c>
      <c r="L12" s="551">
        <v>0.393974668036218</v>
      </c>
      <c r="M12" s="190">
        <v>1.09752013988172</v>
      </c>
      <c r="N12" s="551">
        <v>0.358842044022608</v>
      </c>
      <c r="O12" s="190">
        <v>0.85687212119502998</v>
      </c>
      <c r="P12" s="551">
        <v>0.183266341966977</v>
      </c>
      <c r="Q12" s="190">
        <v>0.65324178264883404</v>
      </c>
      <c r="R12" s="551">
        <v>0.21243708426063701</v>
      </c>
      <c r="S12" s="190">
        <v>1.23180792091105</v>
      </c>
      <c r="T12" s="551">
        <v>0.40300906602258602</v>
      </c>
      <c r="U12" s="190">
        <v>1.0655216041207201</v>
      </c>
      <c r="V12" s="551">
        <v>0.350087036595992</v>
      </c>
      <c r="W12" s="190">
        <v>0.835868255802791</v>
      </c>
      <c r="X12" s="551">
        <v>0.18148649657586199</v>
      </c>
      <c r="Y12" s="190">
        <v>0.66324895729240396</v>
      </c>
      <c r="Z12" s="559">
        <v>0.21443349252819899</v>
      </c>
    </row>
    <row r="13" spans="1:26" ht="13" customHeight="1" x14ac:dyDescent="0.25">
      <c r="A13" s="26" t="s">
        <v>392</v>
      </c>
      <c r="B13" s="184">
        <v>2</v>
      </c>
      <c r="C13" s="190">
        <v>1.2601691496077301</v>
      </c>
      <c r="D13" s="551">
        <v>0.215472021886562</v>
      </c>
      <c r="E13" s="190">
        <v>0.84380778498059805</v>
      </c>
      <c r="F13" s="551">
        <v>0.14788492533186501</v>
      </c>
      <c r="G13" s="190">
        <v>1.6737132967554</v>
      </c>
      <c r="H13" s="551">
        <v>0.34213600102878999</v>
      </c>
      <c r="I13" s="190">
        <v>0.61957974142964101</v>
      </c>
      <c r="J13" s="551">
        <v>0.158736550249202</v>
      </c>
      <c r="K13" s="190">
        <v>1.24594015302785</v>
      </c>
      <c r="L13" s="551">
        <v>0.21716182641707499</v>
      </c>
      <c r="M13" s="190">
        <v>0.84139688474594698</v>
      </c>
      <c r="N13" s="551">
        <v>0.15239977723311199</v>
      </c>
      <c r="O13" s="190">
        <v>1.6350481091390501</v>
      </c>
      <c r="P13" s="551">
        <v>0.33416716671938501</v>
      </c>
      <c r="Q13" s="190">
        <v>0.66033513928308496</v>
      </c>
      <c r="R13" s="551">
        <v>0.16741389298930601</v>
      </c>
      <c r="S13" s="190">
        <v>1.1607040139317599</v>
      </c>
      <c r="T13" s="551">
        <v>0.21981207199622499</v>
      </c>
      <c r="U13" s="190">
        <v>0.82395720233220504</v>
      </c>
      <c r="V13" s="551">
        <v>0.14973610368600901</v>
      </c>
      <c r="W13" s="190">
        <v>1.51240160041816</v>
      </c>
      <c r="X13" s="551">
        <v>0.34129533560845599</v>
      </c>
      <c r="Y13" s="190">
        <v>0.88128865666751299</v>
      </c>
      <c r="Z13" s="559">
        <v>0.27469986783111999</v>
      </c>
    </row>
    <row r="14" spans="1:26" ht="13" customHeight="1" x14ac:dyDescent="0.25">
      <c r="A14" s="26" t="s">
        <v>393</v>
      </c>
      <c r="B14" s="184">
        <v>2</v>
      </c>
      <c r="C14" s="190">
        <v>0.91961329774496303</v>
      </c>
      <c r="D14" s="551">
        <v>0.12610906983914799</v>
      </c>
      <c r="E14" s="190">
        <v>1.3442188500483301</v>
      </c>
      <c r="F14" s="551">
        <v>0.17049739998600399</v>
      </c>
      <c r="G14" s="190">
        <v>1.39374952964332</v>
      </c>
      <c r="H14" s="551">
        <v>0.14824786411563901</v>
      </c>
      <c r="I14" s="190">
        <v>0.99439475213877504</v>
      </c>
      <c r="J14" s="551">
        <v>0.11011284277324999</v>
      </c>
      <c r="K14" s="190">
        <v>0.92330627061597403</v>
      </c>
      <c r="L14" s="551">
        <v>0.12742650889108101</v>
      </c>
      <c r="M14" s="190">
        <v>1.3388139345910799</v>
      </c>
      <c r="N14" s="551">
        <v>0.17108583597598301</v>
      </c>
      <c r="O14" s="190">
        <v>1.4142527883831599</v>
      </c>
      <c r="P14" s="551">
        <v>0.150660930156824</v>
      </c>
      <c r="Q14" s="190">
        <v>0.974518685156185</v>
      </c>
      <c r="R14" s="551">
        <v>0.106490046259628</v>
      </c>
      <c r="S14" s="190">
        <v>0.95199947663094397</v>
      </c>
      <c r="T14" s="551">
        <v>0.137527459116912</v>
      </c>
      <c r="U14" s="190">
        <v>1.3365350948846499</v>
      </c>
      <c r="V14" s="551">
        <v>0.17141223660125601</v>
      </c>
      <c r="W14" s="190">
        <v>1.41293458846136</v>
      </c>
      <c r="X14" s="551">
        <v>0.164281308015438</v>
      </c>
      <c r="Y14" s="190">
        <v>0.97192359413806595</v>
      </c>
      <c r="Z14" s="559">
        <v>0.10653301208358</v>
      </c>
    </row>
    <row r="15" spans="1:26" ht="13" customHeight="1" x14ac:dyDescent="0.25">
      <c r="A15" s="26" t="s">
        <v>394</v>
      </c>
      <c r="B15" s="184">
        <v>2</v>
      </c>
      <c r="C15" s="190">
        <v>1.26238587693259</v>
      </c>
      <c r="D15" s="551">
        <v>0.30880928240396899</v>
      </c>
      <c r="E15" s="190">
        <v>0.86176370243415301</v>
      </c>
      <c r="F15" s="551">
        <v>0.20153688774518799</v>
      </c>
      <c r="G15" s="190">
        <v>1.01297083210829</v>
      </c>
      <c r="H15" s="551">
        <v>0.175545925102533</v>
      </c>
      <c r="I15" s="190">
        <v>0.66670930302387099</v>
      </c>
      <c r="J15" s="551">
        <v>0.115651564008493</v>
      </c>
      <c r="K15" s="190">
        <v>1.27302346907518</v>
      </c>
      <c r="L15" s="551">
        <v>0.30362593233102703</v>
      </c>
      <c r="M15" s="190">
        <v>0.86715586448139603</v>
      </c>
      <c r="N15" s="551">
        <v>0.19750411220136799</v>
      </c>
      <c r="O15" s="190">
        <v>0.99956087427139795</v>
      </c>
      <c r="P15" s="551">
        <v>0.17091325385349401</v>
      </c>
      <c r="Q15" s="190">
        <v>0.67740889060799003</v>
      </c>
      <c r="R15" s="551">
        <v>0.114934509081859</v>
      </c>
      <c r="S15" s="190">
        <v>1.2375504782917299</v>
      </c>
      <c r="T15" s="551">
        <v>0.27744538597089302</v>
      </c>
      <c r="U15" s="190">
        <v>0.87100972519674402</v>
      </c>
      <c r="V15" s="551">
        <v>0.19847650174626699</v>
      </c>
      <c r="W15" s="190">
        <v>1.0114480352075199</v>
      </c>
      <c r="X15" s="551">
        <v>0.16454119096645201</v>
      </c>
      <c r="Y15" s="190">
        <v>0.68064813579002204</v>
      </c>
      <c r="Z15" s="559">
        <v>0.122325931909226</v>
      </c>
    </row>
    <row r="16" spans="1:26" ht="13" customHeight="1" x14ac:dyDescent="0.25">
      <c r="A16" s="26" t="s">
        <v>395</v>
      </c>
      <c r="B16" s="184">
        <v>2</v>
      </c>
      <c r="C16" s="190">
        <v>1.1363976224541401</v>
      </c>
      <c r="D16" s="551">
        <v>0.17365322976030001</v>
      </c>
      <c r="E16" s="190">
        <v>1.1783818543134801</v>
      </c>
      <c r="F16" s="551">
        <v>0.172572377333641</v>
      </c>
      <c r="G16" s="190">
        <v>1.20781953388018</v>
      </c>
      <c r="H16" s="551">
        <v>0.15283405997621</v>
      </c>
      <c r="I16" s="190">
        <v>1.2603950009076901</v>
      </c>
      <c r="J16" s="551">
        <v>0.17906629312233799</v>
      </c>
      <c r="K16" s="190">
        <v>1.1155975949021699</v>
      </c>
      <c r="L16" s="551">
        <v>0.16827179713492399</v>
      </c>
      <c r="M16" s="190">
        <v>1.2020077738903501</v>
      </c>
      <c r="N16" s="551">
        <v>0.17472786486623701</v>
      </c>
      <c r="O16" s="190">
        <v>1.2242010985360301</v>
      </c>
      <c r="P16" s="551">
        <v>0.15553106775334899</v>
      </c>
      <c r="Q16" s="190">
        <v>1.21262239891532</v>
      </c>
      <c r="R16" s="551">
        <v>0.17139113913234599</v>
      </c>
      <c r="S16" s="190">
        <v>1.1003098877634301</v>
      </c>
      <c r="T16" s="551">
        <v>0.171238709053467</v>
      </c>
      <c r="U16" s="190">
        <v>1.08175273285447</v>
      </c>
      <c r="V16" s="551">
        <v>0.169859944129124</v>
      </c>
      <c r="W16" s="190">
        <v>1.1893762799982199</v>
      </c>
      <c r="X16" s="551">
        <v>0.15302583389636301</v>
      </c>
      <c r="Y16" s="190">
        <v>1.23513450307953</v>
      </c>
      <c r="Z16" s="559">
        <v>0.17484158139389</v>
      </c>
    </row>
    <row r="17" spans="1:26" ht="13" customHeight="1" x14ac:dyDescent="0.25">
      <c r="A17" s="26" t="s">
        <v>396</v>
      </c>
      <c r="B17" s="184">
        <v>2</v>
      </c>
      <c r="C17" s="190">
        <v>1.5704806522299299</v>
      </c>
      <c r="D17" s="551">
        <v>0.20221786977901701</v>
      </c>
      <c r="E17" s="190">
        <v>0.69350037818052002</v>
      </c>
      <c r="F17" s="551">
        <v>9.3903838283658406E-2</v>
      </c>
      <c r="G17" s="190">
        <v>0.839895426235584</v>
      </c>
      <c r="H17" s="551">
        <v>0.10082164758965401</v>
      </c>
      <c r="I17" s="190">
        <v>1.18816001608268</v>
      </c>
      <c r="J17" s="551">
        <v>0.18373319606253799</v>
      </c>
      <c r="K17" s="190">
        <v>1.6022642891572401</v>
      </c>
      <c r="L17" s="551">
        <v>0.20443748850139401</v>
      </c>
      <c r="M17" s="190">
        <v>0.71729593069931896</v>
      </c>
      <c r="N17" s="551">
        <v>9.72660253195851E-2</v>
      </c>
      <c r="O17" s="190">
        <v>0.83434072229092904</v>
      </c>
      <c r="P17" s="551">
        <v>0.10361351335114399</v>
      </c>
      <c r="Q17" s="190">
        <v>1.1585698075225199</v>
      </c>
      <c r="R17" s="551">
        <v>0.186019180634239</v>
      </c>
      <c r="S17" s="190">
        <v>1.49121163451717</v>
      </c>
      <c r="T17" s="551">
        <v>0.19057382811044099</v>
      </c>
      <c r="U17" s="190">
        <v>0.71979422636683399</v>
      </c>
      <c r="V17" s="551">
        <v>0.103606358808084</v>
      </c>
      <c r="W17" s="190">
        <v>0.81105757580775695</v>
      </c>
      <c r="X17" s="551">
        <v>9.6116177959882601E-2</v>
      </c>
      <c r="Y17" s="190">
        <v>1.17440124949307</v>
      </c>
      <c r="Z17" s="559">
        <v>0.186459394381217</v>
      </c>
    </row>
    <row r="18" spans="1:26" ht="13" customHeight="1" x14ac:dyDescent="0.25">
      <c r="A18" s="210" t="s">
        <v>397</v>
      </c>
      <c r="B18" s="184">
        <v>2</v>
      </c>
      <c r="C18" s="190">
        <v>1.5610153897130199</v>
      </c>
      <c r="D18" s="551">
        <v>0.29651748811261902</v>
      </c>
      <c r="E18" s="190">
        <v>0.75477382533924098</v>
      </c>
      <c r="F18" s="551">
        <v>0.13468604843010401</v>
      </c>
      <c r="G18" s="190">
        <v>0.99474270070623605</v>
      </c>
      <c r="H18" s="551">
        <v>0.198448446180857</v>
      </c>
      <c r="I18" s="190">
        <v>1.29258943295788</v>
      </c>
      <c r="J18" s="551">
        <v>0.29209112633157402</v>
      </c>
      <c r="K18" s="190">
        <v>1.5641656966594699</v>
      </c>
      <c r="L18" s="551">
        <v>0.292915724689296</v>
      </c>
      <c r="M18" s="190">
        <v>0.78874604956804395</v>
      </c>
      <c r="N18" s="551">
        <v>0.14005744266717399</v>
      </c>
      <c r="O18" s="190">
        <v>1.00841753191269</v>
      </c>
      <c r="P18" s="551">
        <v>0.19866573556321601</v>
      </c>
      <c r="Q18" s="190">
        <v>1.2765420114038999</v>
      </c>
      <c r="R18" s="551">
        <v>0.31398414251436602</v>
      </c>
      <c r="S18" s="190">
        <v>1.4437727925452399</v>
      </c>
      <c r="T18" s="551">
        <v>0.31004940497664701</v>
      </c>
      <c r="U18" s="190">
        <v>0.79276771901586196</v>
      </c>
      <c r="V18" s="551">
        <v>0.16625345399859301</v>
      </c>
      <c r="W18" s="190">
        <v>0.93361812251763598</v>
      </c>
      <c r="X18" s="551">
        <v>0.19383861960776799</v>
      </c>
      <c r="Y18" s="190">
        <v>1.29574291559227</v>
      </c>
      <c r="Z18" s="559">
        <v>0.31230288427587599</v>
      </c>
    </row>
    <row r="19" spans="1:26" ht="13" customHeight="1" x14ac:dyDescent="0.25">
      <c r="A19" s="210" t="s">
        <v>398</v>
      </c>
      <c r="B19" s="184">
        <v>2</v>
      </c>
      <c r="C19" s="190">
        <v>1.24439637045981</v>
      </c>
      <c r="D19" s="551">
        <v>0.21324867283953</v>
      </c>
      <c r="E19" s="190">
        <v>0.78483991030356703</v>
      </c>
      <c r="F19" s="551">
        <v>0.13057532932998001</v>
      </c>
      <c r="G19" s="190">
        <v>1.12039151092252</v>
      </c>
      <c r="H19" s="551">
        <v>0.17266710255798501</v>
      </c>
      <c r="I19" s="190">
        <v>1.1658676130572301</v>
      </c>
      <c r="J19" s="551">
        <v>0.203173124101271</v>
      </c>
      <c r="K19" s="190">
        <v>1.2741227091038601</v>
      </c>
      <c r="L19" s="551">
        <v>0.21636705614530799</v>
      </c>
      <c r="M19" s="190">
        <v>0.80352575681557703</v>
      </c>
      <c r="N19" s="551">
        <v>0.13360290678182599</v>
      </c>
      <c r="O19" s="190">
        <v>1.1021025861915299</v>
      </c>
      <c r="P19" s="551">
        <v>0.175882607616235</v>
      </c>
      <c r="Q19" s="190">
        <v>1.1361245664022801</v>
      </c>
      <c r="R19" s="551">
        <v>0.20391606715600499</v>
      </c>
      <c r="S19" s="190">
        <v>1.1731902531840901</v>
      </c>
      <c r="T19" s="551">
        <v>0.185640120364927</v>
      </c>
      <c r="U19" s="190">
        <v>0.78146120596034097</v>
      </c>
      <c r="V19" s="551">
        <v>0.13011669358461</v>
      </c>
      <c r="W19" s="190">
        <v>1.1231415972568299</v>
      </c>
      <c r="X19" s="551">
        <v>0.16802123724971499</v>
      </c>
      <c r="Y19" s="190">
        <v>1.17673661849425</v>
      </c>
      <c r="Z19" s="559">
        <v>0.202008264549044</v>
      </c>
    </row>
    <row r="20" spans="1:26" ht="13" customHeight="1" x14ac:dyDescent="0.25">
      <c r="A20" s="26" t="s">
        <v>399</v>
      </c>
      <c r="B20" s="184">
        <v>2</v>
      </c>
      <c r="C20" s="190">
        <v>0.82109473531713795</v>
      </c>
      <c r="D20" s="551">
        <v>0.175822433894437</v>
      </c>
      <c r="E20" s="190">
        <v>1.31173116288709</v>
      </c>
      <c r="F20" s="551">
        <v>0.248189237529783</v>
      </c>
      <c r="G20" s="190">
        <v>1.3720065441434099</v>
      </c>
      <c r="H20" s="551">
        <v>0.21847797091198501</v>
      </c>
      <c r="I20" s="190">
        <v>1.1094600602612299</v>
      </c>
      <c r="J20" s="551">
        <v>0.195507754520271</v>
      </c>
      <c r="K20" s="190">
        <v>0.83900492060474297</v>
      </c>
      <c r="L20" s="551">
        <v>0.182278027517117</v>
      </c>
      <c r="M20" s="190">
        <v>1.3185613864774399</v>
      </c>
      <c r="N20" s="551">
        <v>0.254209359760453</v>
      </c>
      <c r="O20" s="190">
        <v>1.3762958219997301</v>
      </c>
      <c r="P20" s="551">
        <v>0.22091518446248101</v>
      </c>
      <c r="Q20" s="190">
        <v>1.0981845801483301</v>
      </c>
      <c r="R20" s="551">
        <v>0.197622889506817</v>
      </c>
      <c r="S20" s="190">
        <v>0.82833257229276602</v>
      </c>
      <c r="T20" s="551">
        <v>0.16136885288722699</v>
      </c>
      <c r="U20" s="190">
        <v>1.5236866446566399</v>
      </c>
      <c r="V20" s="551">
        <v>0.28334711051443301</v>
      </c>
      <c r="W20" s="190">
        <v>1.1008156506020199</v>
      </c>
      <c r="X20" s="551">
        <v>0.18509263284741101</v>
      </c>
      <c r="Y20" s="190">
        <v>0.95484946116693903</v>
      </c>
      <c r="Z20" s="559">
        <v>0.1578218438731</v>
      </c>
    </row>
    <row r="21" spans="1:26" ht="13" customHeight="1" x14ac:dyDescent="0.25">
      <c r="A21" s="26" t="s">
        <v>400</v>
      </c>
      <c r="B21" s="184">
        <v>2</v>
      </c>
      <c r="C21" s="190">
        <v>1.09390265786937</v>
      </c>
      <c r="D21" s="551">
        <v>0.227848042508491</v>
      </c>
      <c r="E21" s="190">
        <v>1.0259203996302499</v>
      </c>
      <c r="F21" s="551">
        <v>0.25247233707169298</v>
      </c>
      <c r="G21" s="190">
        <v>2.9977229784292101</v>
      </c>
      <c r="H21" s="551">
        <v>1.14434031284093</v>
      </c>
      <c r="I21" s="190">
        <v>0.87439462486050601</v>
      </c>
      <c r="J21" s="551">
        <v>0.34188090021487</v>
      </c>
      <c r="K21" s="190">
        <v>1.09365755416967</v>
      </c>
      <c r="L21" s="551">
        <v>0.223774129557504</v>
      </c>
      <c r="M21" s="190">
        <v>1.06492054366051</v>
      </c>
      <c r="N21" s="551">
        <v>0.25561400096175302</v>
      </c>
      <c r="O21" s="190">
        <v>3.0692845692313901</v>
      </c>
      <c r="P21" s="551">
        <v>1.25217095348813</v>
      </c>
      <c r="Q21" s="190">
        <v>0.87401591717485405</v>
      </c>
      <c r="R21" s="551">
        <v>0.35861848304999699</v>
      </c>
      <c r="S21" s="190">
        <v>1.1819318526226901</v>
      </c>
      <c r="T21" s="551">
        <v>0.25040190258613498</v>
      </c>
      <c r="U21" s="190">
        <v>1.12026685236067</v>
      </c>
      <c r="V21" s="551">
        <v>0.26261233249287502</v>
      </c>
      <c r="W21" s="190">
        <v>3.5735010990767502</v>
      </c>
      <c r="X21" s="551">
        <v>1.3121673632541599</v>
      </c>
      <c r="Y21" s="190">
        <v>0.823622547673454</v>
      </c>
      <c r="Z21" s="559">
        <v>0.35398941440563703</v>
      </c>
    </row>
    <row r="22" spans="1:26" ht="13" customHeight="1" x14ac:dyDescent="0.25">
      <c r="A22" s="26" t="s">
        <v>401</v>
      </c>
      <c r="B22" s="184">
        <v>2</v>
      </c>
      <c r="C22" s="190">
        <v>0.85543893961367301</v>
      </c>
      <c r="D22" s="551">
        <v>0.327427380669149</v>
      </c>
      <c r="E22" s="190">
        <v>1.06013111696893</v>
      </c>
      <c r="F22" s="551">
        <v>0.30922140559285299</v>
      </c>
      <c r="G22" s="190">
        <v>1.0578500432631901</v>
      </c>
      <c r="H22" s="551">
        <v>0.26607559039115902</v>
      </c>
      <c r="I22" s="190">
        <v>0.838635450385671</v>
      </c>
      <c r="J22" s="551">
        <v>0.231630050227256</v>
      </c>
      <c r="K22" s="190">
        <v>0.84378411629903405</v>
      </c>
      <c r="L22" s="551">
        <v>0.31945436437540198</v>
      </c>
      <c r="M22" s="190">
        <v>1.0609430430031901</v>
      </c>
      <c r="N22" s="551">
        <v>0.31522724095223797</v>
      </c>
      <c r="O22" s="190">
        <v>1.0777777196432701</v>
      </c>
      <c r="P22" s="551">
        <v>0.27592743165774503</v>
      </c>
      <c r="Q22" s="190">
        <v>0.89762519695868104</v>
      </c>
      <c r="R22" s="551">
        <v>0.25063260846618302</v>
      </c>
      <c r="S22" s="190">
        <v>0.72438968209172305</v>
      </c>
      <c r="T22" s="551">
        <v>0.249397711385766</v>
      </c>
      <c r="U22" s="190">
        <v>1.2608823628705601</v>
      </c>
      <c r="V22" s="551">
        <v>0.34794868168220999</v>
      </c>
      <c r="W22" s="190">
        <v>1.00110979214808</v>
      </c>
      <c r="X22" s="551">
        <v>0.24733987752357101</v>
      </c>
      <c r="Y22" s="190">
        <v>0.81805300149957005</v>
      </c>
      <c r="Z22" s="559">
        <v>0.22760587839518001</v>
      </c>
    </row>
    <row r="23" spans="1:26" ht="13" customHeight="1" x14ac:dyDescent="0.25">
      <c r="A23" s="26" t="s">
        <v>402</v>
      </c>
      <c r="B23" s="184">
        <v>2</v>
      </c>
      <c r="C23" s="190">
        <v>0.62972490896696198</v>
      </c>
      <c r="D23" s="551">
        <v>0.200207577289684</v>
      </c>
      <c r="E23" s="190">
        <v>1.3633929732916099</v>
      </c>
      <c r="F23" s="551">
        <v>0.35459028871036002</v>
      </c>
      <c r="G23" s="190">
        <v>0.865340174230536</v>
      </c>
      <c r="H23" s="551">
        <v>0.23090381122967299</v>
      </c>
      <c r="I23" s="190">
        <v>0.93381743579047305</v>
      </c>
      <c r="J23" s="551">
        <v>0.24508484686321999</v>
      </c>
      <c r="K23" s="190">
        <v>0.54205245249985201</v>
      </c>
      <c r="L23" s="551">
        <v>0.15633810400572301</v>
      </c>
      <c r="M23" s="190">
        <v>1.5174247067762801</v>
      </c>
      <c r="N23" s="551">
        <v>0.38780720919748402</v>
      </c>
      <c r="O23" s="190">
        <v>0.94399821437317499</v>
      </c>
      <c r="P23" s="551">
        <v>0.24251902868771599</v>
      </c>
      <c r="Q23" s="190">
        <v>0.95907567318673403</v>
      </c>
      <c r="R23" s="551">
        <v>0.25288736192137901</v>
      </c>
      <c r="S23" s="190">
        <v>0.429331865024839</v>
      </c>
      <c r="T23" s="551">
        <v>0.13009386104583301</v>
      </c>
      <c r="U23" s="190">
        <v>1.54435543997902</v>
      </c>
      <c r="V23" s="551">
        <v>0.39347245583045798</v>
      </c>
      <c r="W23" s="190">
        <v>1.12222277045376</v>
      </c>
      <c r="X23" s="551">
        <v>0.29991443209689</v>
      </c>
      <c r="Y23" s="190">
        <v>0.86923215036406598</v>
      </c>
      <c r="Z23" s="559">
        <v>0.23706211886523401</v>
      </c>
    </row>
    <row r="24" spans="1:26" ht="13" customHeight="1" x14ac:dyDescent="0.25">
      <c r="A24" s="26" t="s">
        <v>403</v>
      </c>
      <c r="B24" s="184">
        <v>2</v>
      </c>
      <c r="C24" s="190">
        <v>0.63680302379468601</v>
      </c>
      <c r="D24" s="551">
        <v>0.21322375397860499</v>
      </c>
      <c r="E24" s="190">
        <v>0.99736281621700695</v>
      </c>
      <c r="F24" s="551">
        <v>0.19563173217437099</v>
      </c>
      <c r="G24" s="190">
        <v>1.22484777355477</v>
      </c>
      <c r="H24" s="551">
        <v>0.2335130586345</v>
      </c>
      <c r="I24" s="190">
        <v>1.73436321948868</v>
      </c>
      <c r="J24" s="551">
        <v>0.32013747505078699</v>
      </c>
      <c r="K24" s="190">
        <v>0.63059148195842696</v>
      </c>
      <c r="L24" s="551">
        <v>0.20624470957546501</v>
      </c>
      <c r="M24" s="190">
        <v>1.0056451944568401</v>
      </c>
      <c r="N24" s="551">
        <v>0.18428303899561699</v>
      </c>
      <c r="O24" s="190">
        <v>1.2371552915426201</v>
      </c>
      <c r="P24" s="551">
        <v>0.235375993650597</v>
      </c>
      <c r="Q24" s="190">
        <v>1.6717996549215599</v>
      </c>
      <c r="R24" s="551">
        <v>0.29733209154280399</v>
      </c>
      <c r="S24" s="190">
        <v>0.75618843715250195</v>
      </c>
      <c r="T24" s="551">
        <v>0.22121602967720599</v>
      </c>
      <c r="U24" s="190">
        <v>0.96942371108234404</v>
      </c>
      <c r="V24" s="551">
        <v>0.18032228473265999</v>
      </c>
      <c r="W24" s="190">
        <v>1.1957010332742799</v>
      </c>
      <c r="X24" s="551">
        <v>0.23494846702161001</v>
      </c>
      <c r="Y24" s="190">
        <v>1.5961383501536599</v>
      </c>
      <c r="Z24" s="559">
        <v>0.27844029207216903</v>
      </c>
    </row>
    <row r="25" spans="1:26" ht="13" customHeight="1" x14ac:dyDescent="0.25">
      <c r="A25" s="26" t="s">
        <v>404</v>
      </c>
      <c r="B25" s="184">
        <v>2</v>
      </c>
      <c r="C25" s="190">
        <v>0.87088346877370604</v>
      </c>
      <c r="D25" s="551">
        <v>0.14569988628986699</v>
      </c>
      <c r="E25" s="190">
        <v>1.05393006298096</v>
      </c>
      <c r="F25" s="551">
        <v>0.18190893015311499</v>
      </c>
      <c r="G25" s="190">
        <v>0.96129669743789803</v>
      </c>
      <c r="H25" s="551">
        <v>0.131237269231394</v>
      </c>
      <c r="I25" s="190">
        <v>0.93641662356058397</v>
      </c>
      <c r="J25" s="551">
        <v>0.33037281112948902</v>
      </c>
      <c r="K25" s="190">
        <v>0.87731805761196202</v>
      </c>
      <c r="L25" s="551">
        <v>0.14637736109489</v>
      </c>
      <c r="M25" s="190">
        <v>1.06957061216607</v>
      </c>
      <c r="N25" s="551">
        <v>0.18295820140007699</v>
      </c>
      <c r="O25" s="190">
        <v>0.96843620045560397</v>
      </c>
      <c r="P25" s="551">
        <v>0.13129079241303901</v>
      </c>
      <c r="Q25" s="190">
        <v>0.93613335743070802</v>
      </c>
      <c r="R25" s="551">
        <v>0.32373702964835599</v>
      </c>
      <c r="S25" s="190">
        <v>0.83079952764682496</v>
      </c>
      <c r="T25" s="551">
        <v>0.14093403374244201</v>
      </c>
      <c r="U25" s="190">
        <v>1.0778606940494599</v>
      </c>
      <c r="V25" s="551">
        <v>0.17721329725288801</v>
      </c>
      <c r="W25" s="190">
        <v>0.97242005985158797</v>
      </c>
      <c r="X25" s="551">
        <v>0.124920220767564</v>
      </c>
      <c r="Y25" s="190">
        <v>0.93853383267908297</v>
      </c>
      <c r="Z25" s="559">
        <v>0.30454737710644703</v>
      </c>
    </row>
    <row r="26" spans="1:26" ht="13" customHeight="1" x14ac:dyDescent="0.25">
      <c r="A26" s="26" t="s">
        <v>405</v>
      </c>
      <c r="B26" s="184">
        <v>2</v>
      </c>
      <c r="C26" s="190">
        <v>0.73700098190368701</v>
      </c>
      <c r="D26" s="551">
        <v>0.24734255746723999</v>
      </c>
      <c r="E26" s="190">
        <v>1.3275205162664101</v>
      </c>
      <c r="F26" s="551">
        <v>0.46913782212427102</v>
      </c>
      <c r="G26" s="190">
        <v>1.4696230373108601</v>
      </c>
      <c r="H26" s="551">
        <v>0.58342795076962295</v>
      </c>
      <c r="I26" s="190">
        <v>0.438962317282653</v>
      </c>
      <c r="J26" s="551">
        <v>0.22934926148271101</v>
      </c>
      <c r="K26" s="190">
        <v>0.72547321666646603</v>
      </c>
      <c r="L26" s="551">
        <v>0.238869120353353</v>
      </c>
      <c r="M26" s="190">
        <v>1.3450639023847799</v>
      </c>
      <c r="N26" s="551">
        <v>0.505689071997658</v>
      </c>
      <c r="O26" s="190">
        <v>1.4452419745837599</v>
      </c>
      <c r="P26" s="551">
        <v>0.61936786166975</v>
      </c>
      <c r="Q26" s="190">
        <v>0.40133653222932297</v>
      </c>
      <c r="R26" s="551">
        <v>0.209292457209766</v>
      </c>
      <c r="S26" s="190">
        <v>0.57889805300194597</v>
      </c>
      <c r="T26" s="551">
        <v>0.192273212765565</v>
      </c>
      <c r="U26" s="190">
        <v>1.3550191217340899</v>
      </c>
      <c r="V26" s="551">
        <v>0.522372035921297</v>
      </c>
      <c r="W26" s="190">
        <v>1.31604587692759</v>
      </c>
      <c r="X26" s="551">
        <v>0.57095593028299196</v>
      </c>
      <c r="Y26" s="190">
        <v>0.41970937235342598</v>
      </c>
      <c r="Z26" s="559">
        <v>0.21739038346761899</v>
      </c>
    </row>
    <row r="27" spans="1:26" ht="13" customHeight="1" x14ac:dyDescent="0.25">
      <c r="A27" s="26" t="s">
        <v>406</v>
      </c>
      <c r="B27" s="184">
        <v>2</v>
      </c>
      <c r="C27" s="190">
        <v>1.23526244714494</v>
      </c>
      <c r="D27" s="551">
        <v>0.14106950510525601</v>
      </c>
      <c r="E27" s="190">
        <v>0.91920747178675</v>
      </c>
      <c r="F27" s="551">
        <v>0.13102007490741999</v>
      </c>
      <c r="G27" s="190">
        <v>1.06333777793136</v>
      </c>
      <c r="H27" s="551">
        <v>0.122643526434842</v>
      </c>
      <c r="I27" s="190">
        <v>1.15556997510458</v>
      </c>
      <c r="J27" s="551">
        <v>0.14721507217815899</v>
      </c>
      <c r="K27" s="190">
        <v>1.28438429086865</v>
      </c>
      <c r="L27" s="551">
        <v>0.146180503086137</v>
      </c>
      <c r="M27" s="190">
        <v>0.93353877475098401</v>
      </c>
      <c r="N27" s="551">
        <v>0.13026708701874301</v>
      </c>
      <c r="O27" s="190">
        <v>1.05548593911224</v>
      </c>
      <c r="P27" s="551">
        <v>0.121945839363678</v>
      </c>
      <c r="Q27" s="190">
        <v>1.1422214778505699</v>
      </c>
      <c r="R27" s="551">
        <v>0.14469678928723001</v>
      </c>
      <c r="S27" s="190">
        <v>1.24494557314761</v>
      </c>
      <c r="T27" s="551">
        <v>0.14094382638497299</v>
      </c>
      <c r="U27" s="190">
        <v>0.92043316820906096</v>
      </c>
      <c r="V27" s="551">
        <v>0.12264790871249499</v>
      </c>
      <c r="W27" s="190">
        <v>1.0558325966218101</v>
      </c>
      <c r="X27" s="551">
        <v>0.124518539537568</v>
      </c>
      <c r="Y27" s="190">
        <v>1.11123987649828</v>
      </c>
      <c r="Z27" s="559">
        <v>0.13370999607609499</v>
      </c>
    </row>
    <row r="28" spans="1:26" ht="13" customHeight="1" x14ac:dyDescent="0.25">
      <c r="A28" s="26" t="s">
        <v>407</v>
      </c>
      <c r="B28" s="184">
        <v>2</v>
      </c>
      <c r="C28" s="190">
        <v>1.06620864441115</v>
      </c>
      <c r="D28" s="551">
        <v>0.194709884738407</v>
      </c>
      <c r="E28" s="190">
        <v>1.57850918185379</v>
      </c>
      <c r="F28" s="551">
        <v>0.25141315818835203</v>
      </c>
      <c r="G28" s="190">
        <v>1.6079986154688599</v>
      </c>
      <c r="H28" s="551">
        <v>0.29321468691153602</v>
      </c>
      <c r="I28" s="190">
        <v>1.02182511828801</v>
      </c>
      <c r="J28" s="551">
        <v>0.19766176059075</v>
      </c>
      <c r="K28" s="190">
        <v>1.05307483424418</v>
      </c>
      <c r="L28" s="551">
        <v>0.19433111318035901</v>
      </c>
      <c r="M28" s="190">
        <v>1.59701511027037</v>
      </c>
      <c r="N28" s="551">
        <v>0.25561829944886</v>
      </c>
      <c r="O28" s="190">
        <v>1.6125416187063499</v>
      </c>
      <c r="P28" s="551">
        <v>0.29385704537486801</v>
      </c>
      <c r="Q28" s="190">
        <v>1.0053378862554001</v>
      </c>
      <c r="R28" s="551">
        <v>0.196174399886823</v>
      </c>
      <c r="S28" s="190">
        <v>1.07009258897156</v>
      </c>
      <c r="T28" s="551">
        <v>0.163269163641171</v>
      </c>
      <c r="U28" s="190">
        <v>1.66156538074402</v>
      </c>
      <c r="V28" s="551">
        <v>0.223031689919305</v>
      </c>
      <c r="W28" s="190">
        <v>1.00531115105099</v>
      </c>
      <c r="X28" s="551">
        <v>0.16699153733289901</v>
      </c>
      <c r="Y28" s="190">
        <v>0.86289507964203205</v>
      </c>
      <c r="Z28" s="559">
        <v>0.148438908061851</v>
      </c>
    </row>
    <row r="29" spans="1:26" ht="13" customHeight="1" x14ac:dyDescent="0.25">
      <c r="A29" s="26" t="s">
        <v>408</v>
      </c>
      <c r="B29" s="184">
        <v>2</v>
      </c>
      <c r="C29" s="190">
        <v>1.21517257215889</v>
      </c>
      <c r="D29" s="551">
        <v>0.183274893109068</v>
      </c>
      <c r="E29" s="190">
        <v>0.89939370284767794</v>
      </c>
      <c r="F29" s="551">
        <v>0.118129713082468</v>
      </c>
      <c r="G29" s="190">
        <v>1.0280211123597001</v>
      </c>
      <c r="H29" s="551">
        <v>0.13892579215874101</v>
      </c>
      <c r="I29" s="190">
        <v>0.72240733632430998</v>
      </c>
      <c r="J29" s="551">
        <v>0.11103331502563001</v>
      </c>
      <c r="K29" s="190">
        <v>1.22600340924595</v>
      </c>
      <c r="L29" s="551">
        <v>0.18288905530649299</v>
      </c>
      <c r="M29" s="190">
        <v>0.89098010304890796</v>
      </c>
      <c r="N29" s="551">
        <v>0.11537163453047</v>
      </c>
      <c r="O29" s="190">
        <v>0.997090390708673</v>
      </c>
      <c r="P29" s="551">
        <v>0.13619684437683599</v>
      </c>
      <c r="Q29" s="190">
        <v>0.73209902657619497</v>
      </c>
      <c r="R29" s="551">
        <v>0.113642445493847</v>
      </c>
      <c r="S29" s="190">
        <v>1.15701695194385</v>
      </c>
      <c r="T29" s="551">
        <v>0.17551279968741801</v>
      </c>
      <c r="U29" s="190">
        <v>0.90814064031462405</v>
      </c>
      <c r="V29" s="551">
        <v>0.120869929084407</v>
      </c>
      <c r="W29" s="190">
        <v>0.97989159368795198</v>
      </c>
      <c r="X29" s="551">
        <v>0.13397310327171699</v>
      </c>
      <c r="Y29" s="190">
        <v>0.72742870863501996</v>
      </c>
      <c r="Z29" s="559">
        <v>0.108271840093822</v>
      </c>
    </row>
    <row r="30" spans="1:26" ht="13" customHeight="1" x14ac:dyDescent="0.25">
      <c r="A30" s="26" t="s">
        <v>409</v>
      </c>
      <c r="B30" s="184">
        <v>2</v>
      </c>
      <c r="C30" s="190">
        <v>1.29511695642422</v>
      </c>
      <c r="D30" s="551">
        <v>0.23880807855436501</v>
      </c>
      <c r="E30" s="190">
        <v>0.93288567020915802</v>
      </c>
      <c r="F30" s="551">
        <v>0.10988975638867</v>
      </c>
      <c r="G30" s="190">
        <v>1.06673513943722</v>
      </c>
      <c r="H30" s="551">
        <v>0.13639661994268201</v>
      </c>
      <c r="I30" s="190">
        <v>0.97919398201094399</v>
      </c>
      <c r="J30" s="551">
        <v>0.12664637471984799</v>
      </c>
      <c r="K30" s="190">
        <v>1.2904530667026499</v>
      </c>
      <c r="L30" s="551">
        <v>0.24783836508290699</v>
      </c>
      <c r="M30" s="190">
        <v>0.94196197149975003</v>
      </c>
      <c r="N30" s="551">
        <v>0.110877490737103</v>
      </c>
      <c r="O30" s="190">
        <v>1.0778315944663399</v>
      </c>
      <c r="P30" s="551">
        <v>0.13768753342992501</v>
      </c>
      <c r="Q30" s="190">
        <v>1.01214798951455</v>
      </c>
      <c r="R30" s="551">
        <v>0.13259107068248299</v>
      </c>
      <c r="S30" s="190">
        <v>1.15400095630002</v>
      </c>
      <c r="T30" s="551">
        <v>0.195528964778732</v>
      </c>
      <c r="U30" s="190">
        <v>0.88496364433187202</v>
      </c>
      <c r="V30" s="551">
        <v>9.9537005613591495E-2</v>
      </c>
      <c r="W30" s="190">
        <v>0.95232707602857203</v>
      </c>
      <c r="X30" s="551">
        <v>0.111058005831471</v>
      </c>
      <c r="Y30" s="190">
        <v>0.98716417949220203</v>
      </c>
      <c r="Z30" s="559">
        <v>0.13614916539704999</v>
      </c>
    </row>
    <row r="31" spans="1:26" ht="13" customHeight="1" x14ac:dyDescent="0.25">
      <c r="A31" s="26" t="s">
        <v>410</v>
      </c>
      <c r="B31" s="184">
        <v>2</v>
      </c>
      <c r="C31" s="190">
        <v>0.97270247508272001</v>
      </c>
      <c r="D31" s="551">
        <v>0.177154836962609</v>
      </c>
      <c r="E31" s="190">
        <v>1.05004258405652</v>
      </c>
      <c r="F31" s="551">
        <v>0.14217592108770499</v>
      </c>
      <c r="G31" s="190">
        <v>1.16068699603846</v>
      </c>
      <c r="H31" s="551">
        <v>0.15368094457346801</v>
      </c>
      <c r="I31" s="190">
        <v>0.902577591112662</v>
      </c>
      <c r="J31" s="551">
        <v>0.13533980890606101</v>
      </c>
      <c r="K31" s="190">
        <v>0.96745742437711801</v>
      </c>
      <c r="L31" s="551">
        <v>0.173499100117183</v>
      </c>
      <c r="M31" s="190">
        <v>1.04048311864065</v>
      </c>
      <c r="N31" s="551">
        <v>0.14131337839673899</v>
      </c>
      <c r="O31" s="190">
        <v>1.1556761209961399</v>
      </c>
      <c r="P31" s="551">
        <v>0.152668668557253</v>
      </c>
      <c r="Q31" s="190">
        <v>0.91237667161123603</v>
      </c>
      <c r="R31" s="551">
        <v>0.13808015372600099</v>
      </c>
      <c r="S31" s="190">
        <v>0.91562231401234295</v>
      </c>
      <c r="T31" s="551">
        <v>0.15733412108938599</v>
      </c>
      <c r="U31" s="190">
        <v>1.0690964211198399</v>
      </c>
      <c r="V31" s="551">
        <v>0.133435251967983</v>
      </c>
      <c r="W31" s="190">
        <v>1.1335848080033999</v>
      </c>
      <c r="X31" s="551">
        <v>0.14421975518525301</v>
      </c>
      <c r="Y31" s="190">
        <v>0.881799804526055</v>
      </c>
      <c r="Z31" s="559">
        <v>0.134316971253992</v>
      </c>
    </row>
    <row r="32" spans="1:26" ht="13" customHeight="1" x14ac:dyDescent="0.25">
      <c r="A32" s="26" t="s">
        <v>411</v>
      </c>
      <c r="B32" s="184">
        <v>2</v>
      </c>
      <c r="C32" s="190">
        <v>0.76149629081424997</v>
      </c>
      <c r="D32" s="551">
        <v>9.6544207905633797E-2</v>
      </c>
      <c r="E32" s="190">
        <v>1.1531074474425</v>
      </c>
      <c r="F32" s="551">
        <v>0.151118955697957</v>
      </c>
      <c r="G32" s="190">
        <v>1.0330352121694</v>
      </c>
      <c r="H32" s="551">
        <v>0.121310187710698</v>
      </c>
      <c r="I32" s="190">
        <v>1.07846682041848</v>
      </c>
      <c r="J32" s="551">
        <v>0.16241996230125899</v>
      </c>
      <c r="K32" s="190">
        <v>0.767162514055022</v>
      </c>
      <c r="L32" s="551">
        <v>9.4803714007008599E-2</v>
      </c>
      <c r="M32" s="190">
        <v>1.1361384580426199</v>
      </c>
      <c r="N32" s="551">
        <v>0.14807052243081101</v>
      </c>
      <c r="O32" s="190">
        <v>1.0413913784969699</v>
      </c>
      <c r="P32" s="551">
        <v>0.123225026772405</v>
      </c>
      <c r="Q32" s="190">
        <v>1.07797460988311</v>
      </c>
      <c r="R32" s="551">
        <v>0.15982038376006399</v>
      </c>
      <c r="S32" s="190">
        <v>0.76528454575637594</v>
      </c>
      <c r="T32" s="551">
        <v>9.6597714102861401E-2</v>
      </c>
      <c r="U32" s="190">
        <v>1.0774300991383601</v>
      </c>
      <c r="V32" s="551">
        <v>0.15155319953767099</v>
      </c>
      <c r="W32" s="190">
        <v>1.03385951678885</v>
      </c>
      <c r="X32" s="551">
        <v>0.121697880663244</v>
      </c>
      <c r="Y32" s="190">
        <v>1.01829692110738</v>
      </c>
      <c r="Z32" s="559">
        <v>0.149743284102651</v>
      </c>
    </row>
    <row r="33" spans="1:26" ht="13" customHeight="1" x14ac:dyDescent="0.25">
      <c r="A33" s="26" t="s">
        <v>412</v>
      </c>
      <c r="B33" s="184">
        <v>2</v>
      </c>
      <c r="C33" s="190">
        <v>0.64934905128343501</v>
      </c>
      <c r="D33" s="551">
        <v>0.27668653613616501</v>
      </c>
      <c r="E33" s="190">
        <v>1.32350984966888</v>
      </c>
      <c r="F33" s="551">
        <v>0.37912192676647699</v>
      </c>
      <c r="G33" s="190">
        <v>1.18542714805448</v>
      </c>
      <c r="H33" s="551">
        <v>0.52918565572707799</v>
      </c>
      <c r="I33" s="190">
        <v>1.0866074873376901</v>
      </c>
      <c r="J33" s="551">
        <v>0.273645938862147</v>
      </c>
      <c r="K33" s="190">
        <v>0.62424909036513399</v>
      </c>
      <c r="L33" s="551">
        <v>0.267469533683803</v>
      </c>
      <c r="M33" s="190">
        <v>1.45393205727625</v>
      </c>
      <c r="N33" s="551">
        <v>0.41587025851360299</v>
      </c>
      <c r="O33" s="190">
        <v>1.10282665770538</v>
      </c>
      <c r="P33" s="551">
        <v>0.44636874740766602</v>
      </c>
      <c r="Q33" s="190">
        <v>1.04417372644276</v>
      </c>
      <c r="R33" s="551">
        <v>0.27037366907086202</v>
      </c>
      <c r="S33" s="190">
        <v>0.68253790709899897</v>
      </c>
      <c r="T33" s="551">
        <v>0.318867573798298</v>
      </c>
      <c r="U33" s="190">
        <v>1.39051186016404</v>
      </c>
      <c r="V33" s="551">
        <v>0.42555168997723702</v>
      </c>
      <c r="W33" s="190">
        <v>1.2072700492717701</v>
      </c>
      <c r="X33" s="551">
        <v>0.46979219263521999</v>
      </c>
      <c r="Y33" s="190">
        <v>1.0050397670042801</v>
      </c>
      <c r="Z33" s="559">
        <v>0.26816408168440697</v>
      </c>
    </row>
    <row r="34" spans="1:26" ht="13" customHeight="1" x14ac:dyDescent="0.25">
      <c r="A34" s="26" t="s">
        <v>413</v>
      </c>
      <c r="B34" s="184">
        <v>2</v>
      </c>
      <c r="C34" s="190">
        <v>0.98876954087965196</v>
      </c>
      <c r="D34" s="551">
        <v>0.26544761793466998</v>
      </c>
      <c r="E34" s="190">
        <v>1.1013041926022999</v>
      </c>
      <c r="F34" s="551">
        <v>0.28021132205585397</v>
      </c>
      <c r="G34" s="190">
        <v>0.84139505233482903</v>
      </c>
      <c r="H34" s="551">
        <v>0.18667976247482601</v>
      </c>
      <c r="I34" s="190">
        <v>1.3947438638365199</v>
      </c>
      <c r="J34" s="551">
        <v>0.27983059263450899</v>
      </c>
      <c r="K34" s="190">
        <v>1.00311219237021</v>
      </c>
      <c r="L34" s="551">
        <v>0.27327761274006201</v>
      </c>
      <c r="M34" s="190">
        <v>1.1325340272526701</v>
      </c>
      <c r="N34" s="551">
        <v>0.29133012999812502</v>
      </c>
      <c r="O34" s="190">
        <v>0.83294688178749199</v>
      </c>
      <c r="P34" s="551">
        <v>0.19011080361195101</v>
      </c>
      <c r="Q34" s="190">
        <v>1.3455868777322699</v>
      </c>
      <c r="R34" s="551">
        <v>0.28311425695694598</v>
      </c>
      <c r="S34" s="190">
        <v>1.0195798576333801</v>
      </c>
      <c r="T34" s="551">
        <v>0.274154660824239</v>
      </c>
      <c r="U34" s="190">
        <v>1.0638456396943701</v>
      </c>
      <c r="V34" s="551">
        <v>0.26050882233203398</v>
      </c>
      <c r="W34" s="190">
        <v>0.82198937956845597</v>
      </c>
      <c r="X34" s="551">
        <v>0.189270606441512</v>
      </c>
      <c r="Y34" s="190">
        <v>1.3028663774107301</v>
      </c>
      <c r="Z34" s="559">
        <v>0.27164631225741398</v>
      </c>
    </row>
    <row r="35" spans="1:26" ht="13" customHeight="1" x14ac:dyDescent="0.25">
      <c r="A35" s="26" t="s">
        <v>414</v>
      </c>
      <c r="B35" s="184">
        <v>2</v>
      </c>
      <c r="C35" s="190">
        <v>0.84687347861520001</v>
      </c>
      <c r="D35" s="551">
        <v>0.13918134810119501</v>
      </c>
      <c r="E35" s="190">
        <v>1.3158060292170199</v>
      </c>
      <c r="F35" s="551">
        <v>0.225733034091984</v>
      </c>
      <c r="G35" s="190">
        <v>0.90395017279690904</v>
      </c>
      <c r="H35" s="551">
        <v>0.13142639167164599</v>
      </c>
      <c r="I35" s="190">
        <v>1.37610667559689</v>
      </c>
      <c r="J35" s="551">
        <v>0.22290456797172001</v>
      </c>
      <c r="K35" s="190">
        <v>0.85496966775399397</v>
      </c>
      <c r="L35" s="551">
        <v>0.13704829078728101</v>
      </c>
      <c r="M35" s="190">
        <v>1.30728086660354</v>
      </c>
      <c r="N35" s="551">
        <v>0.217993959689256</v>
      </c>
      <c r="O35" s="190">
        <v>0.91689205496969906</v>
      </c>
      <c r="P35" s="551">
        <v>0.128912783368648</v>
      </c>
      <c r="Q35" s="190">
        <v>1.36674512024838</v>
      </c>
      <c r="R35" s="551">
        <v>0.22136770632057601</v>
      </c>
      <c r="S35" s="190">
        <v>0.84397619174694904</v>
      </c>
      <c r="T35" s="551">
        <v>0.14025314396765401</v>
      </c>
      <c r="U35" s="190">
        <v>1.31548361205197</v>
      </c>
      <c r="V35" s="551">
        <v>0.21614702374299199</v>
      </c>
      <c r="W35" s="190">
        <v>0.89963584687465004</v>
      </c>
      <c r="X35" s="551">
        <v>0.12474911754437699</v>
      </c>
      <c r="Y35" s="190">
        <v>1.28794083415532</v>
      </c>
      <c r="Z35" s="559">
        <v>0.197606898900655</v>
      </c>
    </row>
    <row r="36" spans="1:26" ht="13" customHeight="1" x14ac:dyDescent="0.25">
      <c r="A36" s="26" t="s">
        <v>415</v>
      </c>
      <c r="B36" s="184">
        <v>2</v>
      </c>
      <c r="C36" s="190">
        <v>1.0171522684343599</v>
      </c>
      <c r="D36" s="551">
        <v>0.14405215672757701</v>
      </c>
      <c r="E36" s="190">
        <v>1.03013015888838</v>
      </c>
      <c r="F36" s="551">
        <v>0.17316785214790101</v>
      </c>
      <c r="G36" s="190">
        <v>1.03330680591243</v>
      </c>
      <c r="H36" s="551">
        <v>0.13142796324929901</v>
      </c>
      <c r="I36" s="190">
        <v>1.04169950574147</v>
      </c>
      <c r="J36" s="551">
        <v>0.15726912597822501</v>
      </c>
      <c r="K36" s="190">
        <v>1.00277687627303</v>
      </c>
      <c r="L36" s="551">
        <v>0.142240493657669</v>
      </c>
      <c r="M36" s="190">
        <v>1.06742685406038</v>
      </c>
      <c r="N36" s="551">
        <v>0.17742929571750901</v>
      </c>
      <c r="O36" s="190">
        <v>1.0233155558878899</v>
      </c>
      <c r="P36" s="551">
        <v>0.13489727986514599</v>
      </c>
      <c r="Q36" s="190">
        <v>1.01650736378249</v>
      </c>
      <c r="R36" s="551">
        <v>0.15206420149201699</v>
      </c>
      <c r="S36" s="190">
        <v>1.0118236566454299</v>
      </c>
      <c r="T36" s="551">
        <v>0.12818711170674801</v>
      </c>
      <c r="U36" s="190">
        <v>1.05552808719047</v>
      </c>
      <c r="V36" s="551">
        <v>0.155027710180865</v>
      </c>
      <c r="W36" s="190">
        <v>0.91537481289218503</v>
      </c>
      <c r="X36" s="551">
        <v>0.11634415013791</v>
      </c>
      <c r="Y36" s="190">
        <v>0.82129023493737696</v>
      </c>
      <c r="Z36" s="559">
        <v>0.122771782826786</v>
      </c>
    </row>
    <row r="37" spans="1:26" ht="13" customHeight="1" x14ac:dyDescent="0.25">
      <c r="A37" s="26" t="s">
        <v>416</v>
      </c>
      <c r="B37" s="184">
        <v>2</v>
      </c>
      <c r="C37" s="190">
        <v>0.98371237686412405</v>
      </c>
      <c r="D37" s="551">
        <v>0.136820860189938</v>
      </c>
      <c r="E37" s="190">
        <v>1.0513491857599599</v>
      </c>
      <c r="F37" s="551">
        <v>0.14046382025412499</v>
      </c>
      <c r="G37" s="190">
        <v>1.3164481983613601</v>
      </c>
      <c r="H37" s="551">
        <v>0.342111248884713</v>
      </c>
      <c r="I37" s="190">
        <v>0.75452369764293603</v>
      </c>
      <c r="J37" s="551">
        <v>0.13906395467969901</v>
      </c>
      <c r="K37" s="190">
        <v>0.98445435773462997</v>
      </c>
      <c r="L37" s="551">
        <v>0.13789087764257399</v>
      </c>
      <c r="M37" s="190">
        <v>1.04577158357983</v>
      </c>
      <c r="N37" s="551">
        <v>0.14187975339450601</v>
      </c>
      <c r="O37" s="190">
        <v>1.3530233647381</v>
      </c>
      <c r="P37" s="551">
        <v>0.353220010969231</v>
      </c>
      <c r="Q37" s="190">
        <v>0.74853870709374604</v>
      </c>
      <c r="R37" s="551">
        <v>0.14080078289015599</v>
      </c>
      <c r="S37" s="190">
        <v>0.98142966316677505</v>
      </c>
      <c r="T37" s="551">
        <v>0.13899975597153799</v>
      </c>
      <c r="U37" s="190">
        <v>0.998801481936203</v>
      </c>
      <c r="V37" s="551">
        <v>0.13762918754674899</v>
      </c>
      <c r="W37" s="190">
        <v>1.3231044111536201</v>
      </c>
      <c r="X37" s="551">
        <v>0.33551697189743301</v>
      </c>
      <c r="Y37" s="190">
        <v>0.75546485543570197</v>
      </c>
      <c r="Z37" s="559">
        <v>0.14469012235791801</v>
      </c>
    </row>
    <row r="38" spans="1:26" ht="13" customHeight="1" x14ac:dyDescent="0.25">
      <c r="A38" s="26" t="s">
        <v>417</v>
      </c>
      <c r="B38" s="184">
        <v>2</v>
      </c>
      <c r="C38" s="190">
        <v>1.1903479927829099</v>
      </c>
      <c r="D38" s="551">
        <v>0.20586838262809301</v>
      </c>
      <c r="E38" s="190">
        <v>0.72193515752339998</v>
      </c>
      <c r="F38" s="551">
        <v>0.120131259530186</v>
      </c>
      <c r="G38" s="190">
        <v>1.2777201964082601</v>
      </c>
      <c r="H38" s="551">
        <v>0.20820419861258899</v>
      </c>
      <c r="I38" s="190">
        <v>0.69317495923195505</v>
      </c>
      <c r="J38" s="551">
        <v>0.11680460667051901</v>
      </c>
      <c r="K38" s="190">
        <v>1.1686639527949201</v>
      </c>
      <c r="L38" s="551">
        <v>0.204184765394896</v>
      </c>
      <c r="M38" s="190">
        <v>0.71999876238872895</v>
      </c>
      <c r="N38" s="551">
        <v>0.120624854157021</v>
      </c>
      <c r="O38" s="190">
        <v>1.2927513401887101</v>
      </c>
      <c r="P38" s="551">
        <v>0.20503789012995699</v>
      </c>
      <c r="Q38" s="190">
        <v>0.70069336837997298</v>
      </c>
      <c r="R38" s="551">
        <v>0.11906177981607</v>
      </c>
      <c r="S38" s="190">
        <v>1.15283491451678</v>
      </c>
      <c r="T38" s="551">
        <v>0.22077162295627401</v>
      </c>
      <c r="U38" s="190">
        <v>0.73054222078497699</v>
      </c>
      <c r="V38" s="551">
        <v>0.14057013342383301</v>
      </c>
      <c r="W38" s="190">
        <v>1.2743568261806499</v>
      </c>
      <c r="X38" s="551">
        <v>0.20181717161250101</v>
      </c>
      <c r="Y38" s="190">
        <v>0.687512863364933</v>
      </c>
      <c r="Z38" s="559">
        <v>0.116570193182197</v>
      </c>
    </row>
    <row r="39" spans="1:26" ht="13" customHeight="1" x14ac:dyDescent="0.25">
      <c r="A39" s="26" t="s">
        <v>418</v>
      </c>
      <c r="B39" s="184">
        <v>2</v>
      </c>
      <c r="C39" s="190">
        <v>1.4150896460713001</v>
      </c>
      <c r="D39" s="551">
        <v>0.33303641635755299</v>
      </c>
      <c r="E39" s="190">
        <v>0.950102746345311</v>
      </c>
      <c r="F39" s="551">
        <v>0.16271187842058399</v>
      </c>
      <c r="G39" s="190">
        <v>0.87510242406244498</v>
      </c>
      <c r="H39" s="551">
        <v>0.13892458466671101</v>
      </c>
      <c r="I39" s="190">
        <v>1.2715814345733101</v>
      </c>
      <c r="J39" s="551">
        <v>0.25476568731474702</v>
      </c>
      <c r="K39" s="190">
        <v>1.40146110214867</v>
      </c>
      <c r="L39" s="551">
        <v>0.32825878324858299</v>
      </c>
      <c r="M39" s="190">
        <v>0.95720359042454695</v>
      </c>
      <c r="N39" s="551">
        <v>0.16516234686352099</v>
      </c>
      <c r="O39" s="190">
        <v>0.888389479903679</v>
      </c>
      <c r="P39" s="551">
        <v>0.14206013113781901</v>
      </c>
      <c r="Q39" s="190">
        <v>1.2480026435695299</v>
      </c>
      <c r="R39" s="551">
        <v>0.249143328049271</v>
      </c>
      <c r="S39" s="190">
        <v>1.54635697617646</v>
      </c>
      <c r="T39" s="551">
        <v>0.41056451726587401</v>
      </c>
      <c r="U39" s="190">
        <v>0.972593050891843</v>
      </c>
      <c r="V39" s="551">
        <v>0.17151788309156499</v>
      </c>
      <c r="W39" s="190">
        <v>0.89738661255469998</v>
      </c>
      <c r="X39" s="551">
        <v>0.14770468399530501</v>
      </c>
      <c r="Y39" s="190">
        <v>1.2979524250280701</v>
      </c>
      <c r="Z39" s="559">
        <v>0.27463859308819699</v>
      </c>
    </row>
    <row r="40" spans="1:26" ht="13" customHeight="1" x14ac:dyDescent="0.25">
      <c r="A40" s="26" t="s">
        <v>419</v>
      </c>
      <c r="B40" s="184">
        <v>2</v>
      </c>
      <c r="C40" s="190">
        <v>0.98872993696396305</v>
      </c>
      <c r="D40" s="551">
        <v>0.15818727181631301</v>
      </c>
      <c r="E40" s="190">
        <v>1.00163819173104</v>
      </c>
      <c r="F40" s="551">
        <v>0.16748288966630701</v>
      </c>
      <c r="G40" s="190">
        <v>0.99405886920287601</v>
      </c>
      <c r="H40" s="551">
        <v>0.148064217558733</v>
      </c>
      <c r="I40" s="190">
        <v>1.02438600269979</v>
      </c>
      <c r="J40" s="551">
        <v>0.19187437756370601</v>
      </c>
      <c r="K40" s="190">
        <v>0.98448091987090502</v>
      </c>
      <c r="L40" s="551">
        <v>0.15647888166615301</v>
      </c>
      <c r="M40" s="190">
        <v>0.99912065039192399</v>
      </c>
      <c r="N40" s="551">
        <v>0.16507219043270999</v>
      </c>
      <c r="O40" s="190">
        <v>0.99119399296793098</v>
      </c>
      <c r="P40" s="551">
        <v>0.15075145744590401</v>
      </c>
      <c r="Q40" s="190">
        <v>1.0268700673535001</v>
      </c>
      <c r="R40" s="551">
        <v>0.19384586286875799</v>
      </c>
      <c r="S40" s="190">
        <v>0.96360140773675196</v>
      </c>
      <c r="T40" s="551">
        <v>0.157501161984691</v>
      </c>
      <c r="U40" s="190">
        <v>1.02900599946844</v>
      </c>
      <c r="V40" s="551">
        <v>0.164465627044794</v>
      </c>
      <c r="W40" s="190">
        <v>0.997772188725771</v>
      </c>
      <c r="X40" s="551">
        <v>0.14771186075923101</v>
      </c>
      <c r="Y40" s="190">
        <v>1.05840285972855</v>
      </c>
      <c r="Z40" s="559">
        <v>0.18743179573160801</v>
      </c>
    </row>
    <row r="41" spans="1:26" ht="13" customHeight="1" x14ac:dyDescent="0.25">
      <c r="A41" s="26" t="s">
        <v>420</v>
      </c>
      <c r="B41" s="184">
        <v>2</v>
      </c>
      <c r="C41" s="190">
        <v>1.12760931181538</v>
      </c>
      <c r="D41" s="551">
        <v>0.14297488034049299</v>
      </c>
      <c r="E41" s="190">
        <v>0.994016020109035</v>
      </c>
      <c r="F41" s="551">
        <v>0.13910301615869</v>
      </c>
      <c r="G41" s="190">
        <v>0.69652698710142602</v>
      </c>
      <c r="H41" s="551">
        <v>0.129448463730646</v>
      </c>
      <c r="I41" s="190">
        <v>0.86587387299844598</v>
      </c>
      <c r="J41" s="551">
        <v>0.18051440710215799</v>
      </c>
      <c r="K41" s="190">
        <v>1.0969753689180499</v>
      </c>
      <c r="L41" s="551">
        <v>0.13460395655705601</v>
      </c>
      <c r="M41" s="190">
        <v>0.99978053171359604</v>
      </c>
      <c r="N41" s="551">
        <v>0.13590246057011299</v>
      </c>
      <c r="O41" s="190">
        <v>0.70439953443469505</v>
      </c>
      <c r="P41" s="551">
        <v>0.126077825223815</v>
      </c>
      <c r="Q41" s="190">
        <v>0.814861707029779</v>
      </c>
      <c r="R41" s="551">
        <v>0.171650404037446</v>
      </c>
      <c r="S41" s="190">
        <v>1.03963998152271</v>
      </c>
      <c r="T41" s="551">
        <v>0.12157653736594499</v>
      </c>
      <c r="U41" s="190">
        <v>1.0144192673847301</v>
      </c>
      <c r="V41" s="551">
        <v>0.12000564050076699</v>
      </c>
      <c r="W41" s="190">
        <v>0.70959880748239701</v>
      </c>
      <c r="X41" s="551">
        <v>0.13574333447537801</v>
      </c>
      <c r="Y41" s="190">
        <v>0.94527701921629104</v>
      </c>
      <c r="Z41" s="559">
        <v>0.17632874251247099</v>
      </c>
    </row>
    <row r="42" spans="1:26" ht="13" customHeight="1" x14ac:dyDescent="0.25">
      <c r="A42" s="26" t="s">
        <v>421</v>
      </c>
      <c r="B42" s="184">
        <v>2</v>
      </c>
      <c r="C42" s="190">
        <v>0.84387942605340105</v>
      </c>
      <c r="D42" s="551">
        <v>0.143039260485292</v>
      </c>
      <c r="E42" s="190">
        <v>1.2428851020145</v>
      </c>
      <c r="F42" s="551">
        <v>0.20301619116490799</v>
      </c>
      <c r="G42" s="190">
        <v>1.20012988149869</v>
      </c>
      <c r="H42" s="551">
        <v>0.16549024080366601</v>
      </c>
      <c r="I42" s="190">
        <v>0.65830977542885905</v>
      </c>
      <c r="J42" s="551">
        <v>0.122126209753078</v>
      </c>
      <c r="K42" s="190">
        <v>0.81210763606454295</v>
      </c>
      <c r="L42" s="551">
        <v>0.141437223413655</v>
      </c>
      <c r="M42" s="190">
        <v>1.30977675845528</v>
      </c>
      <c r="N42" s="551">
        <v>0.21823047227613299</v>
      </c>
      <c r="O42" s="190">
        <v>1.18915718990361</v>
      </c>
      <c r="P42" s="551">
        <v>0.17033648209471999</v>
      </c>
      <c r="Q42" s="190">
        <v>0.64787970691890395</v>
      </c>
      <c r="R42" s="551">
        <v>0.121407549099841</v>
      </c>
      <c r="S42" s="190">
        <v>0.71495719052819395</v>
      </c>
      <c r="T42" s="551">
        <v>0.13039558707083701</v>
      </c>
      <c r="U42" s="190">
        <v>1.46291969047855</v>
      </c>
      <c r="V42" s="551">
        <v>0.298544564485893</v>
      </c>
      <c r="W42" s="190">
        <v>1.37021819948449</v>
      </c>
      <c r="X42" s="551">
        <v>0.211120622650492</v>
      </c>
      <c r="Y42" s="190">
        <v>0.58646032300645901</v>
      </c>
      <c r="Z42" s="559">
        <v>0.12748159895861499</v>
      </c>
    </row>
    <row r="43" spans="1:26" ht="13" customHeight="1" x14ac:dyDescent="0.25">
      <c r="A43" s="26" t="s">
        <v>422</v>
      </c>
      <c r="B43" s="184">
        <v>2</v>
      </c>
      <c r="C43" s="190">
        <v>0.69217888265986105</v>
      </c>
      <c r="D43" s="551">
        <v>0.196863441134871</v>
      </c>
      <c r="E43" s="190">
        <v>1.55205495987696</v>
      </c>
      <c r="F43" s="551">
        <v>0.40271224593119698</v>
      </c>
      <c r="G43" s="190">
        <v>1.3463439703037401</v>
      </c>
      <c r="H43" s="551">
        <v>0.31790737594905299</v>
      </c>
      <c r="I43" s="190">
        <v>0.86472522444935596</v>
      </c>
      <c r="J43" s="551">
        <v>0.21567743170050999</v>
      </c>
      <c r="K43" s="190">
        <v>0.72682337818666198</v>
      </c>
      <c r="L43" s="551">
        <v>0.20658382169331399</v>
      </c>
      <c r="M43" s="190">
        <v>1.53471681037857</v>
      </c>
      <c r="N43" s="551">
        <v>0.40634541407199498</v>
      </c>
      <c r="O43" s="190">
        <v>1.3817637808683201</v>
      </c>
      <c r="P43" s="551">
        <v>0.33638725771109601</v>
      </c>
      <c r="Q43" s="190">
        <v>0.82039587714379703</v>
      </c>
      <c r="R43" s="551">
        <v>0.21442501185225099</v>
      </c>
      <c r="S43" s="190">
        <v>0.70288586372357298</v>
      </c>
      <c r="T43" s="551">
        <v>0.20992615680780699</v>
      </c>
      <c r="U43" s="190">
        <v>1.4199399769156</v>
      </c>
      <c r="V43" s="551">
        <v>0.39535073518078001</v>
      </c>
      <c r="W43" s="190">
        <v>1.5179365373287801</v>
      </c>
      <c r="X43" s="551">
        <v>0.38556775137525401</v>
      </c>
      <c r="Y43" s="190">
        <v>0.73300541584562995</v>
      </c>
      <c r="Z43" s="559">
        <v>0.192503566859548</v>
      </c>
    </row>
    <row r="44" spans="1:26" ht="13" customHeight="1" x14ac:dyDescent="0.25">
      <c r="A44" s="26" t="s">
        <v>423</v>
      </c>
      <c r="B44" s="184">
        <v>2</v>
      </c>
      <c r="C44" s="190">
        <v>1.2755071436713401</v>
      </c>
      <c r="D44" s="551">
        <v>0.18193936680917</v>
      </c>
      <c r="E44" s="190">
        <v>1.28283481781074</v>
      </c>
      <c r="F44" s="551">
        <v>0.18021578902159999</v>
      </c>
      <c r="G44" s="190">
        <v>1.08402418759119</v>
      </c>
      <c r="H44" s="551">
        <v>0.20702225756686299</v>
      </c>
      <c r="I44" s="190">
        <v>0.89790264772001604</v>
      </c>
      <c r="J44" s="551">
        <v>0.1323653049481</v>
      </c>
      <c r="K44" s="190">
        <v>1.2779923160384701</v>
      </c>
      <c r="L44" s="551">
        <v>0.17172681022099001</v>
      </c>
      <c r="M44" s="190">
        <v>1.28992157617388</v>
      </c>
      <c r="N44" s="551">
        <v>0.179687074407437</v>
      </c>
      <c r="O44" s="190">
        <v>1.08609019521272</v>
      </c>
      <c r="P44" s="551">
        <v>0.20214623015267799</v>
      </c>
      <c r="Q44" s="190">
        <v>0.89573921452924399</v>
      </c>
      <c r="R44" s="551">
        <v>0.13483589985934699</v>
      </c>
      <c r="S44" s="190">
        <v>1.2865261270513</v>
      </c>
      <c r="T44" s="551">
        <v>0.18677726624180499</v>
      </c>
      <c r="U44" s="190">
        <v>1.2948824716913101</v>
      </c>
      <c r="V44" s="551">
        <v>0.17662042519080501</v>
      </c>
      <c r="W44" s="190">
        <v>1.0722586844253801</v>
      </c>
      <c r="X44" s="551">
        <v>0.22356984690329501</v>
      </c>
      <c r="Y44" s="190">
        <v>0.90005711712866598</v>
      </c>
      <c r="Z44" s="559">
        <v>0.110907398055208</v>
      </c>
    </row>
    <row r="45" spans="1:26" ht="13" customHeight="1" x14ac:dyDescent="0.25">
      <c r="A45" s="26" t="s">
        <v>424</v>
      </c>
      <c r="B45" s="184">
        <v>2</v>
      </c>
      <c r="C45" s="190">
        <v>1.18729789887645</v>
      </c>
      <c r="D45" s="551">
        <v>0.20375723617506</v>
      </c>
      <c r="E45" s="190">
        <v>0.95726111354133203</v>
      </c>
      <c r="F45" s="551">
        <v>0.122360813817777</v>
      </c>
      <c r="G45" s="190">
        <v>0.84338775170934399</v>
      </c>
      <c r="H45" s="551">
        <v>0.137247287536992</v>
      </c>
      <c r="I45" s="190">
        <v>1.1069454629839399</v>
      </c>
      <c r="J45" s="551">
        <v>0.21520432569020301</v>
      </c>
      <c r="K45" s="190">
        <v>1.17744112547105</v>
      </c>
      <c r="L45" s="551">
        <v>0.21383022432196699</v>
      </c>
      <c r="M45" s="190">
        <v>0.969692107745874</v>
      </c>
      <c r="N45" s="551">
        <v>0.125875413367975</v>
      </c>
      <c r="O45" s="190">
        <v>0.83939861901886204</v>
      </c>
      <c r="P45" s="551">
        <v>0.14197364316257999</v>
      </c>
      <c r="Q45" s="190">
        <v>1.1311187291356199</v>
      </c>
      <c r="R45" s="551">
        <v>0.23217126458197099</v>
      </c>
      <c r="S45" s="190">
        <v>1.17175151873063</v>
      </c>
      <c r="T45" s="551">
        <v>0.20800450980617799</v>
      </c>
      <c r="U45" s="190">
        <v>0.97093479809823702</v>
      </c>
      <c r="V45" s="551">
        <v>0.12514358477319901</v>
      </c>
      <c r="W45" s="190">
        <v>0.833615693577617</v>
      </c>
      <c r="X45" s="551">
        <v>0.13870856279112101</v>
      </c>
      <c r="Y45" s="190">
        <v>1.1787693175074501</v>
      </c>
      <c r="Z45" s="559">
        <v>0.25627472191828699</v>
      </c>
    </row>
    <row r="46" spans="1:26" ht="13" customHeight="1" x14ac:dyDescent="0.25">
      <c r="A46" s="26" t="s">
        <v>425</v>
      </c>
      <c r="B46" s="184">
        <v>2</v>
      </c>
      <c r="C46" s="190">
        <v>0.99782981798097303</v>
      </c>
      <c r="D46" s="551">
        <v>0.30552609605449998</v>
      </c>
      <c r="E46" s="190">
        <v>0.76002086427897797</v>
      </c>
      <c r="F46" s="551">
        <v>0.16357897263548599</v>
      </c>
      <c r="G46" s="190">
        <v>1.49059621506642</v>
      </c>
      <c r="H46" s="551">
        <v>0.394995450050522</v>
      </c>
      <c r="I46" s="190">
        <v>1.0650330235196599</v>
      </c>
      <c r="J46" s="551">
        <v>0.22025748793826999</v>
      </c>
      <c r="K46" s="190">
        <v>1.0221871976291601</v>
      </c>
      <c r="L46" s="551">
        <v>0.310847882758784</v>
      </c>
      <c r="M46" s="190">
        <v>0.76398579684543799</v>
      </c>
      <c r="N46" s="551">
        <v>0.16533807706942599</v>
      </c>
      <c r="O46" s="190">
        <v>1.44376240662546</v>
      </c>
      <c r="P46" s="551">
        <v>0.378118181459004</v>
      </c>
      <c r="Q46" s="190">
        <v>1.08852873457957</v>
      </c>
      <c r="R46" s="551">
        <v>0.22469179423137201</v>
      </c>
      <c r="S46" s="190">
        <v>1.09798464424732</v>
      </c>
      <c r="T46" s="551">
        <v>0.35504235121854599</v>
      </c>
      <c r="U46" s="190">
        <v>0.78705360794497203</v>
      </c>
      <c r="V46" s="551">
        <v>0.19540313261840001</v>
      </c>
      <c r="W46" s="190">
        <v>1.29959569495445</v>
      </c>
      <c r="X46" s="551">
        <v>0.34590843283939299</v>
      </c>
      <c r="Y46" s="190">
        <v>1.07521822574534</v>
      </c>
      <c r="Z46" s="559">
        <v>0.20194704229618199</v>
      </c>
    </row>
    <row r="47" spans="1:26" ht="13" customHeight="1" x14ac:dyDescent="0.25">
      <c r="A47" s="26" t="s">
        <v>426</v>
      </c>
      <c r="B47" s="184">
        <v>2</v>
      </c>
      <c r="C47" s="190">
        <v>1.2439347980933699</v>
      </c>
      <c r="D47" s="551">
        <v>0.19972131714778499</v>
      </c>
      <c r="E47" s="190">
        <v>0.805061340603205</v>
      </c>
      <c r="F47" s="551">
        <v>0.10313541660355</v>
      </c>
      <c r="G47" s="190">
        <v>1.0431186683857601</v>
      </c>
      <c r="H47" s="551">
        <v>0.13369930893846799</v>
      </c>
      <c r="I47" s="190">
        <v>1.02902735099239</v>
      </c>
      <c r="J47" s="551">
        <v>0.133931169025332</v>
      </c>
      <c r="K47" s="190">
        <v>1.26178184709497</v>
      </c>
      <c r="L47" s="551">
        <v>0.19479267532726699</v>
      </c>
      <c r="M47" s="190">
        <v>0.78003114204280299</v>
      </c>
      <c r="N47" s="551">
        <v>9.2850361507035795E-2</v>
      </c>
      <c r="O47" s="190">
        <v>1.03542557485044</v>
      </c>
      <c r="P47" s="551">
        <v>0.12965600506334701</v>
      </c>
      <c r="Q47" s="190">
        <v>1.0727838126239599</v>
      </c>
      <c r="R47" s="551">
        <v>0.13832660583874101</v>
      </c>
      <c r="S47" s="190">
        <v>1.32575665075478</v>
      </c>
      <c r="T47" s="551">
        <v>0.20912226941729301</v>
      </c>
      <c r="U47" s="190">
        <v>0.79571512958123103</v>
      </c>
      <c r="V47" s="551">
        <v>9.5758534438324897E-2</v>
      </c>
      <c r="W47" s="190">
        <v>1.0349754718631199</v>
      </c>
      <c r="X47" s="551">
        <v>0.12953788379728301</v>
      </c>
      <c r="Y47" s="190">
        <v>0.95511413883168805</v>
      </c>
      <c r="Z47" s="559">
        <v>0.12084385990669901</v>
      </c>
    </row>
    <row r="48" spans="1:26" ht="13" customHeight="1" x14ac:dyDescent="0.25">
      <c r="A48" s="26" t="s">
        <v>427</v>
      </c>
      <c r="B48" s="184">
        <v>2</v>
      </c>
      <c r="C48" s="190">
        <v>1.0531033448412499</v>
      </c>
      <c r="D48" s="551">
        <v>0.20553797522491599</v>
      </c>
      <c r="E48" s="190">
        <v>0.95495192070541202</v>
      </c>
      <c r="F48" s="551">
        <v>0.12632608115720201</v>
      </c>
      <c r="G48" s="190">
        <v>1.0906462774685499</v>
      </c>
      <c r="H48" s="551">
        <v>0.18160971466978601</v>
      </c>
      <c r="I48" s="190">
        <v>0.73591027187425795</v>
      </c>
      <c r="J48" s="551">
        <v>0.17165875586510401</v>
      </c>
      <c r="K48" s="190">
        <v>1.1085799502965501</v>
      </c>
      <c r="L48" s="551">
        <v>0.21827695491659599</v>
      </c>
      <c r="M48" s="190">
        <v>0.97543128865203799</v>
      </c>
      <c r="N48" s="551">
        <v>0.13323597579409499</v>
      </c>
      <c r="O48" s="190">
        <v>1.0764235216562199</v>
      </c>
      <c r="P48" s="551">
        <v>0.18054495682310001</v>
      </c>
      <c r="Q48" s="190">
        <v>0.71980200603507305</v>
      </c>
      <c r="R48" s="551">
        <v>0.16744275424457999</v>
      </c>
      <c r="S48" s="190">
        <v>1.0853749742596399</v>
      </c>
      <c r="T48" s="551">
        <v>0.20869368597673801</v>
      </c>
      <c r="U48" s="190">
        <v>0.97670362212808204</v>
      </c>
      <c r="V48" s="551">
        <v>0.13176340280547999</v>
      </c>
      <c r="W48" s="190">
        <v>1.1227756482439499</v>
      </c>
      <c r="X48" s="551">
        <v>0.192092615959983</v>
      </c>
      <c r="Y48" s="190">
        <v>0.70072886994848504</v>
      </c>
      <c r="Z48" s="559">
        <v>0.1585949960063</v>
      </c>
    </row>
    <row r="49" spans="1:26" ht="13" customHeight="1" x14ac:dyDescent="0.25">
      <c r="A49" s="26" t="s">
        <v>428</v>
      </c>
      <c r="B49" s="184">
        <v>2</v>
      </c>
      <c r="C49" s="190">
        <v>1.20366109380621</v>
      </c>
      <c r="D49" s="551">
        <v>0.17203455041438401</v>
      </c>
      <c r="E49" s="190">
        <v>0.94047097409712899</v>
      </c>
      <c r="F49" s="551">
        <v>0.13873790630651001</v>
      </c>
      <c r="G49" s="190">
        <v>1.02669157091382</v>
      </c>
      <c r="H49" s="551">
        <v>0.13238918781510101</v>
      </c>
      <c r="I49" s="190">
        <v>0.99031822083367205</v>
      </c>
      <c r="J49" s="551">
        <v>0.167869768820094</v>
      </c>
      <c r="K49" s="190">
        <v>1.24985738692564</v>
      </c>
      <c r="L49" s="551">
        <v>0.18290982525232899</v>
      </c>
      <c r="M49" s="190">
        <v>0.88507570700498694</v>
      </c>
      <c r="N49" s="551">
        <v>0.13831296484059499</v>
      </c>
      <c r="O49" s="190">
        <v>1.0577964345406401</v>
      </c>
      <c r="P49" s="551">
        <v>0.14139036839687799</v>
      </c>
      <c r="Q49" s="190">
        <v>0.97992778207832898</v>
      </c>
      <c r="R49" s="551">
        <v>0.15865689495719801</v>
      </c>
      <c r="S49" s="190">
        <v>1.18078475104248</v>
      </c>
      <c r="T49" s="551">
        <v>0.16375364911604801</v>
      </c>
      <c r="U49" s="190">
        <v>0.86136623817228797</v>
      </c>
      <c r="V49" s="551">
        <v>0.13521630942144</v>
      </c>
      <c r="W49" s="190">
        <v>1.0206174253915401</v>
      </c>
      <c r="X49" s="551">
        <v>0.13562047940862401</v>
      </c>
      <c r="Y49" s="190">
        <v>0.99251472110246997</v>
      </c>
      <c r="Z49" s="559">
        <v>0.14597310659777701</v>
      </c>
    </row>
    <row r="50" spans="1:26" ht="13" customHeight="1" x14ac:dyDescent="0.25">
      <c r="A50" s="26" t="s">
        <v>429</v>
      </c>
      <c r="B50" s="184">
        <v>2</v>
      </c>
      <c r="C50" s="190">
        <v>1.2588069526224901</v>
      </c>
      <c r="D50" s="551">
        <v>0.25232263234338098</v>
      </c>
      <c r="E50" s="190">
        <v>0.78870301552995703</v>
      </c>
      <c r="F50" s="551">
        <v>0.106575260407362</v>
      </c>
      <c r="G50" s="190">
        <v>1.18149664419795</v>
      </c>
      <c r="H50" s="551">
        <v>0.219868042476873</v>
      </c>
      <c r="I50" s="190">
        <v>0.67656706992914495</v>
      </c>
      <c r="J50" s="551">
        <v>0.17205374942207499</v>
      </c>
      <c r="K50" s="190">
        <v>1.29565627123968</v>
      </c>
      <c r="L50" s="551">
        <v>0.25340341508691899</v>
      </c>
      <c r="M50" s="190">
        <v>0.78807138031260604</v>
      </c>
      <c r="N50" s="551">
        <v>0.107154182180822</v>
      </c>
      <c r="O50" s="190">
        <v>1.1310043763964699</v>
      </c>
      <c r="P50" s="551">
        <v>0.209303131452824</v>
      </c>
      <c r="Q50" s="190">
        <v>0.70501735711087798</v>
      </c>
      <c r="R50" s="551">
        <v>0.170012953107986</v>
      </c>
      <c r="S50" s="190">
        <v>1.3222582195622801</v>
      </c>
      <c r="T50" s="551">
        <v>0.24534546253845799</v>
      </c>
      <c r="U50" s="190">
        <v>0.80854992266483305</v>
      </c>
      <c r="V50" s="551">
        <v>0.107449531383218</v>
      </c>
      <c r="W50" s="190">
        <v>1.0404246735408</v>
      </c>
      <c r="X50" s="551">
        <v>0.206011515970623</v>
      </c>
      <c r="Y50" s="190">
        <v>0.75527312645753397</v>
      </c>
      <c r="Z50" s="559">
        <v>0.184384277768113</v>
      </c>
    </row>
    <row r="51" spans="1:26" ht="13" customHeight="1" x14ac:dyDescent="0.25">
      <c r="A51" s="26" t="s">
        <v>430</v>
      </c>
      <c r="B51" s="184">
        <v>2</v>
      </c>
      <c r="C51" s="190">
        <v>0.88959666350804101</v>
      </c>
      <c r="D51" s="551">
        <v>0.35085997712061801</v>
      </c>
      <c r="E51" s="190">
        <v>1.2385631000831701</v>
      </c>
      <c r="F51" s="551">
        <v>0.21987904006305101</v>
      </c>
      <c r="G51" s="190">
        <v>0.77149723071675003</v>
      </c>
      <c r="H51" s="551">
        <v>0.26082197440848898</v>
      </c>
      <c r="I51" s="190">
        <v>1.2266171847873999</v>
      </c>
      <c r="J51" s="551">
        <v>0.174806977023446</v>
      </c>
      <c r="K51" s="190">
        <v>0.87101597439431699</v>
      </c>
      <c r="L51" s="551">
        <v>0.33204142660119301</v>
      </c>
      <c r="M51" s="190">
        <v>1.2398023567062899</v>
      </c>
      <c r="N51" s="551">
        <v>0.22328843003691801</v>
      </c>
      <c r="O51" s="190">
        <v>0.79672876606430498</v>
      </c>
      <c r="P51" s="551">
        <v>0.25484751277902801</v>
      </c>
      <c r="Q51" s="190">
        <v>1.2079350678451399</v>
      </c>
      <c r="R51" s="551">
        <v>0.17176255540590299</v>
      </c>
      <c r="S51" s="190">
        <v>0.86884397713959804</v>
      </c>
      <c r="T51" s="551">
        <v>0.37745546375943001</v>
      </c>
      <c r="U51" s="190">
        <v>1.1802463943405299</v>
      </c>
      <c r="V51" s="551">
        <v>0.22419922639197201</v>
      </c>
      <c r="W51" s="190">
        <v>0.81395235022318102</v>
      </c>
      <c r="X51" s="551">
        <v>0.25702859142616802</v>
      </c>
      <c r="Y51" s="190">
        <v>1.16697499187489</v>
      </c>
      <c r="Z51" s="559">
        <v>0.17423996138376599</v>
      </c>
    </row>
    <row r="52" spans="1:26" ht="13" customHeight="1" x14ac:dyDescent="0.25">
      <c r="A52" s="26" t="s">
        <v>431</v>
      </c>
      <c r="B52" s="184">
        <v>2</v>
      </c>
      <c r="C52" s="190">
        <v>0.79639625028197403</v>
      </c>
      <c r="D52" s="551">
        <v>0.139574808443857</v>
      </c>
      <c r="E52" s="190">
        <v>1.20160401423628</v>
      </c>
      <c r="F52" s="551">
        <v>0.24016982780899401</v>
      </c>
      <c r="G52" s="190">
        <v>0.72403022434307995</v>
      </c>
      <c r="H52" s="551">
        <v>0.22955064242756601</v>
      </c>
      <c r="I52" s="190">
        <v>0.76385393588069594</v>
      </c>
      <c r="J52" s="551">
        <v>0.59200600915894297</v>
      </c>
      <c r="K52" s="190">
        <v>0.80140625833663104</v>
      </c>
      <c r="L52" s="551">
        <v>0.14428995534578301</v>
      </c>
      <c r="M52" s="190">
        <v>1.2357191413728701</v>
      </c>
      <c r="N52" s="551">
        <v>0.26914898266507897</v>
      </c>
      <c r="O52" s="190">
        <v>0.67666156171696201</v>
      </c>
      <c r="P52" s="551">
        <v>0.21942697546390899</v>
      </c>
      <c r="Q52" s="190">
        <v>0.67839303421400299</v>
      </c>
      <c r="R52" s="551">
        <v>0.46848603461150601</v>
      </c>
      <c r="S52" s="190">
        <v>0.79698429464570397</v>
      </c>
      <c r="T52" s="551">
        <v>0.133884475586528</v>
      </c>
      <c r="U52" s="190">
        <v>1.2024704374814199</v>
      </c>
      <c r="V52" s="551">
        <v>0.26509212148768402</v>
      </c>
      <c r="W52" s="190">
        <v>0.68527722232053701</v>
      </c>
      <c r="X52" s="551">
        <v>0.21799572547959301</v>
      </c>
      <c r="Y52" s="190">
        <v>0.682746886835639</v>
      </c>
      <c r="Z52" s="559">
        <v>0.48214775859980102</v>
      </c>
    </row>
    <row r="53" spans="1:26" ht="13" customHeight="1" x14ac:dyDescent="0.25">
      <c r="A53" s="26" t="s">
        <v>432</v>
      </c>
      <c r="B53" s="184">
        <v>2</v>
      </c>
      <c r="C53" s="190">
        <v>1.07772038870526</v>
      </c>
      <c r="D53" s="551">
        <v>0.145220954411593</v>
      </c>
      <c r="E53" s="190">
        <v>0.82388050913286104</v>
      </c>
      <c r="F53" s="551">
        <v>0.12136050393730401</v>
      </c>
      <c r="G53" s="190">
        <v>1.1438187519468901</v>
      </c>
      <c r="H53" s="551">
        <v>0.12142905066068301</v>
      </c>
      <c r="I53" s="190">
        <v>1.6590449407211201</v>
      </c>
      <c r="J53" s="551">
        <v>0.31121816764543497</v>
      </c>
      <c r="K53" s="190">
        <v>1.1118357484896</v>
      </c>
      <c r="L53" s="551">
        <v>0.14725053492464901</v>
      </c>
      <c r="M53" s="190">
        <v>0.828669577223479</v>
      </c>
      <c r="N53" s="551">
        <v>0.121335423550007</v>
      </c>
      <c r="O53" s="190">
        <v>1.1427354745140199</v>
      </c>
      <c r="P53" s="551">
        <v>0.12153004997623899</v>
      </c>
      <c r="Q53" s="190">
        <v>1.6905317216756</v>
      </c>
      <c r="R53" s="551">
        <v>0.32049542230155298</v>
      </c>
      <c r="S53" s="190">
        <v>1.03924941232391</v>
      </c>
      <c r="T53" s="551">
        <v>0.13821032165693301</v>
      </c>
      <c r="U53" s="190">
        <v>0.81533371297979296</v>
      </c>
      <c r="V53" s="551">
        <v>0.114194271827484</v>
      </c>
      <c r="W53" s="190">
        <v>1.1491453474132001</v>
      </c>
      <c r="X53" s="551">
        <v>0.120243909166145</v>
      </c>
      <c r="Y53" s="190">
        <v>1.6005270782916901</v>
      </c>
      <c r="Z53" s="559">
        <v>0.30323336163092601</v>
      </c>
    </row>
    <row r="54" spans="1:26" ht="13" customHeight="1" x14ac:dyDescent="0.25">
      <c r="A54" s="26" t="s">
        <v>433</v>
      </c>
      <c r="B54" s="184">
        <v>2</v>
      </c>
      <c r="C54" s="190">
        <v>0.84525340451006203</v>
      </c>
      <c r="D54" s="551">
        <v>0.14165657427411299</v>
      </c>
      <c r="E54" s="190">
        <v>1.16768331996897</v>
      </c>
      <c r="F54" s="551">
        <v>0.13889926926503199</v>
      </c>
      <c r="G54" s="190">
        <v>1.2718336759965201</v>
      </c>
      <c r="H54" s="551">
        <v>0.28830775472063203</v>
      </c>
      <c r="I54" s="190">
        <v>1.3202478779432101</v>
      </c>
      <c r="J54" s="551">
        <v>0.232994074922142</v>
      </c>
      <c r="K54" s="190">
        <v>0.84796296145245598</v>
      </c>
      <c r="L54" s="551">
        <v>0.14434849939526101</v>
      </c>
      <c r="M54" s="190">
        <v>1.1504678436703399</v>
      </c>
      <c r="N54" s="551">
        <v>0.13851348340401301</v>
      </c>
      <c r="O54" s="190">
        <v>1.2831254098835001</v>
      </c>
      <c r="P54" s="551">
        <v>0.28693420811366399</v>
      </c>
      <c r="Q54" s="190">
        <v>1.29457034124672</v>
      </c>
      <c r="R54" s="551">
        <v>0.23145001049915301</v>
      </c>
      <c r="S54" s="190">
        <v>0.84649871184002101</v>
      </c>
      <c r="T54" s="551">
        <v>0.14483152154540099</v>
      </c>
      <c r="U54" s="190">
        <v>1.18893904194795</v>
      </c>
      <c r="V54" s="551">
        <v>0.13741682241662501</v>
      </c>
      <c r="W54" s="190">
        <v>1.21885202967336</v>
      </c>
      <c r="X54" s="551">
        <v>0.27426666943106898</v>
      </c>
      <c r="Y54" s="190">
        <v>1.2984235637782999</v>
      </c>
      <c r="Z54" s="559">
        <v>0.23110653727326599</v>
      </c>
    </row>
    <row r="55" spans="1:26" ht="13" customHeight="1" x14ac:dyDescent="0.25">
      <c r="A55" s="26" t="s">
        <v>434</v>
      </c>
      <c r="B55" s="184">
        <v>2</v>
      </c>
      <c r="C55" s="190">
        <v>1.6094176978511501</v>
      </c>
      <c r="D55" s="551">
        <v>0.38316497375720998</v>
      </c>
      <c r="E55" s="190">
        <v>1.35463668957303</v>
      </c>
      <c r="F55" s="551">
        <v>0.23517770950507699</v>
      </c>
      <c r="G55" s="190">
        <v>1.0555035365277501</v>
      </c>
      <c r="H55" s="551">
        <v>0.18715716407080801</v>
      </c>
      <c r="I55" s="190">
        <v>0.97830508635187696</v>
      </c>
      <c r="J55" s="551">
        <v>0.18911709161927501</v>
      </c>
      <c r="K55" s="190">
        <v>1.5855610089648799</v>
      </c>
      <c r="L55" s="551">
        <v>0.38913433307887502</v>
      </c>
      <c r="M55" s="190">
        <v>1.36988718613684</v>
      </c>
      <c r="N55" s="551">
        <v>0.23630578986852399</v>
      </c>
      <c r="O55" s="190">
        <v>1.0508615497087701</v>
      </c>
      <c r="P55" s="551">
        <v>0.18343099643352101</v>
      </c>
      <c r="Q55" s="190">
        <v>0.99211879277683701</v>
      </c>
      <c r="R55" s="551">
        <v>0.18739480424208299</v>
      </c>
      <c r="S55" s="190">
        <v>1.6825425636995099</v>
      </c>
      <c r="T55" s="551">
        <v>0.42875748728659402</v>
      </c>
      <c r="U55" s="190">
        <v>1.3360374103889301</v>
      </c>
      <c r="V55" s="551">
        <v>0.23906977773912499</v>
      </c>
      <c r="W55" s="190">
        <v>1.0125003241289099</v>
      </c>
      <c r="X55" s="551">
        <v>0.18667857078834801</v>
      </c>
      <c r="Y55" s="190">
        <v>1.00712166856383</v>
      </c>
      <c r="Z55" s="559">
        <v>0.17873668852576499</v>
      </c>
    </row>
    <row r="56" spans="1:26" ht="13" customHeight="1" x14ac:dyDescent="0.25">
      <c r="A56" s="26" t="s">
        <v>435</v>
      </c>
      <c r="B56" s="184">
        <v>2</v>
      </c>
      <c r="C56" s="190">
        <v>0.85036035732159798</v>
      </c>
      <c r="D56" s="551">
        <v>0.13835269619979401</v>
      </c>
      <c r="E56" s="190">
        <v>1.2927365552274599</v>
      </c>
      <c r="F56" s="551">
        <v>0.14344672604567099</v>
      </c>
      <c r="G56" s="190">
        <v>1.3070724980733901</v>
      </c>
      <c r="H56" s="551">
        <v>0.168200700066408</v>
      </c>
      <c r="I56" s="190">
        <v>1.0080951556612501</v>
      </c>
      <c r="J56" s="551">
        <v>0.131257489748314</v>
      </c>
      <c r="K56" s="190">
        <v>0.83681972460750698</v>
      </c>
      <c r="L56" s="551">
        <v>0.13568903999898299</v>
      </c>
      <c r="M56" s="190">
        <v>1.30013502782043</v>
      </c>
      <c r="N56" s="551">
        <v>0.14399981022083899</v>
      </c>
      <c r="O56" s="190">
        <v>1.2945324825471101</v>
      </c>
      <c r="P56" s="551">
        <v>0.16623803999820599</v>
      </c>
      <c r="Q56" s="190">
        <v>1.0211033539171299</v>
      </c>
      <c r="R56" s="551">
        <v>0.13212332393294299</v>
      </c>
      <c r="S56" s="190">
        <v>0.86530022593900602</v>
      </c>
      <c r="T56" s="551">
        <v>0.138576676454499</v>
      </c>
      <c r="U56" s="190">
        <v>1.2479508451018699</v>
      </c>
      <c r="V56" s="551">
        <v>0.132841981179318</v>
      </c>
      <c r="W56" s="190">
        <v>1.2424892487554999</v>
      </c>
      <c r="X56" s="551">
        <v>0.15993659313223799</v>
      </c>
      <c r="Y56" s="190">
        <v>0.94997706570292995</v>
      </c>
      <c r="Z56" s="559">
        <v>0.131546620641005</v>
      </c>
    </row>
    <row r="57" spans="1:26" ht="13" customHeight="1" x14ac:dyDescent="0.25">
      <c r="A57" s="26" t="s">
        <v>436</v>
      </c>
      <c r="B57" s="184">
        <v>2</v>
      </c>
      <c r="C57" s="190">
        <v>0.81533426423623601</v>
      </c>
      <c r="D57" s="551">
        <v>0.29839776622631697</v>
      </c>
      <c r="E57" s="190">
        <v>1.3893421865186699</v>
      </c>
      <c r="F57" s="551">
        <v>0.333902092874238</v>
      </c>
      <c r="G57" s="190">
        <v>1.1309904665284101</v>
      </c>
      <c r="H57" s="551">
        <v>0.22265165501008399</v>
      </c>
      <c r="I57" s="190">
        <v>0.92974163572879998</v>
      </c>
      <c r="J57" s="551">
        <v>0.28320194685483402</v>
      </c>
      <c r="K57" s="190">
        <v>0.78626064233048798</v>
      </c>
      <c r="L57" s="551">
        <v>0.28469528306637598</v>
      </c>
      <c r="M57" s="190">
        <v>1.3577288231018301</v>
      </c>
      <c r="N57" s="551">
        <v>0.30316718626519001</v>
      </c>
      <c r="O57" s="190">
        <v>1.1633554498735801</v>
      </c>
      <c r="P57" s="551">
        <v>0.219117293498792</v>
      </c>
      <c r="Q57" s="190">
        <v>0.939794604437307</v>
      </c>
      <c r="R57" s="551">
        <v>0.28507383231232902</v>
      </c>
      <c r="S57" s="190">
        <v>0.76125625109967199</v>
      </c>
      <c r="T57" s="551">
        <v>0.26278519364856001</v>
      </c>
      <c r="U57" s="190">
        <v>1.33528857492588</v>
      </c>
      <c r="V57" s="551">
        <v>0.24832930273126799</v>
      </c>
      <c r="W57" s="190">
        <v>0.98811344557913605</v>
      </c>
      <c r="X57" s="551">
        <v>0.192876887791254</v>
      </c>
      <c r="Y57" s="190">
        <v>0.93341039576752005</v>
      </c>
      <c r="Z57" s="559">
        <v>0.30080293344728898</v>
      </c>
    </row>
    <row r="58" spans="1:26" ht="13" customHeight="1" x14ac:dyDescent="0.25">
      <c r="A58" s="26" t="s">
        <v>437</v>
      </c>
      <c r="B58" s="184">
        <v>2</v>
      </c>
      <c r="C58" s="190">
        <v>1.0141403217690801</v>
      </c>
      <c r="D58" s="551">
        <v>0.12561882213658199</v>
      </c>
      <c r="E58" s="190">
        <v>1.05795290774197</v>
      </c>
      <c r="F58" s="551">
        <v>0.14446410766751699</v>
      </c>
      <c r="G58" s="190">
        <v>1.2192521013453901</v>
      </c>
      <c r="H58" s="551">
        <v>0.10866390763165799</v>
      </c>
      <c r="I58" s="190">
        <v>1.1123323086349199</v>
      </c>
      <c r="J58" s="551">
        <v>0.161184158888313</v>
      </c>
      <c r="K58" s="190">
        <v>0.99790138638923798</v>
      </c>
      <c r="L58" s="551">
        <v>0.12513655259954901</v>
      </c>
      <c r="M58" s="190">
        <v>1.0246896873094899</v>
      </c>
      <c r="N58" s="551">
        <v>0.14291344410995799</v>
      </c>
      <c r="O58" s="190">
        <v>1.25448105541011</v>
      </c>
      <c r="P58" s="551">
        <v>0.113460231104591</v>
      </c>
      <c r="Q58" s="190">
        <v>1.0962756479694</v>
      </c>
      <c r="R58" s="551">
        <v>0.15580303006270399</v>
      </c>
      <c r="S58" s="190">
        <v>1.0053809357807399</v>
      </c>
      <c r="T58" s="551">
        <v>0.12831180586312901</v>
      </c>
      <c r="U58" s="190">
        <v>1.00038752081381</v>
      </c>
      <c r="V58" s="551">
        <v>0.141148417879362</v>
      </c>
      <c r="W58" s="190">
        <v>1.2186282747344801</v>
      </c>
      <c r="X58" s="551">
        <v>0.112528021444885</v>
      </c>
      <c r="Y58" s="190">
        <v>1.0793869468372499</v>
      </c>
      <c r="Z58" s="559">
        <v>0.156044093149483</v>
      </c>
    </row>
    <row r="59" spans="1:26" ht="13" customHeight="1" x14ac:dyDescent="0.25">
      <c r="A59" s="26" t="s">
        <v>438</v>
      </c>
      <c r="B59" s="184">
        <v>2</v>
      </c>
      <c r="C59" s="190">
        <v>0.83441540792354896</v>
      </c>
      <c r="D59" s="551">
        <v>0.17286141768039201</v>
      </c>
      <c r="E59" s="190">
        <v>0.92397625795070804</v>
      </c>
      <c r="F59" s="551">
        <v>0.163931264848592</v>
      </c>
      <c r="G59" s="190">
        <v>1.07035030774613</v>
      </c>
      <c r="H59" s="551">
        <v>0.255932673073412</v>
      </c>
      <c r="I59" s="190">
        <v>1.0694663517728999</v>
      </c>
      <c r="J59" s="551">
        <v>0.27834129792522899</v>
      </c>
      <c r="K59" s="190">
        <v>0.84152893172268695</v>
      </c>
      <c r="L59" s="551">
        <v>0.17472438489259401</v>
      </c>
      <c r="M59" s="190">
        <v>0.94428182643143799</v>
      </c>
      <c r="N59" s="551">
        <v>0.16731109843279701</v>
      </c>
      <c r="O59" s="190">
        <v>1.1011813352459501</v>
      </c>
      <c r="P59" s="551">
        <v>0.25365282718972798</v>
      </c>
      <c r="Q59" s="190">
        <v>1.0128778324637</v>
      </c>
      <c r="R59" s="551">
        <v>0.25286846847565098</v>
      </c>
      <c r="S59" s="190">
        <v>0.77415572527724297</v>
      </c>
      <c r="T59" s="551">
        <v>0.17880550168619699</v>
      </c>
      <c r="U59" s="190">
        <v>1.00213032990913</v>
      </c>
      <c r="V59" s="551">
        <v>0.20612740286297801</v>
      </c>
      <c r="W59" s="190">
        <v>1.12323868215864</v>
      </c>
      <c r="X59" s="551">
        <v>0.20415120360303701</v>
      </c>
      <c r="Y59" s="190">
        <v>0.92505765025031905</v>
      </c>
      <c r="Z59" s="559">
        <v>0.182534555990014</v>
      </c>
    </row>
    <row r="60" spans="1:26" ht="13" customHeight="1" x14ac:dyDescent="0.25">
      <c r="A60" s="26" t="s">
        <v>439</v>
      </c>
      <c r="B60" s="184">
        <v>2</v>
      </c>
      <c r="C60" s="190">
        <v>0.72803008225926902</v>
      </c>
      <c r="D60" s="551">
        <v>0.24012231437378201</v>
      </c>
      <c r="E60" s="190">
        <v>0.996698238808575</v>
      </c>
      <c r="F60" s="551">
        <v>0.33873262479712501</v>
      </c>
      <c r="G60" s="190">
        <v>0.70675113608792595</v>
      </c>
      <c r="H60" s="551">
        <v>0.25342960923493202</v>
      </c>
      <c r="I60" s="190">
        <v>1.89653720787584</v>
      </c>
      <c r="J60" s="551">
        <v>0.67876240527279597</v>
      </c>
      <c r="K60" s="190">
        <v>0.67474089016109495</v>
      </c>
      <c r="L60" s="551">
        <v>0.23454469927398</v>
      </c>
      <c r="M60" s="190">
        <v>1.0953729729966799</v>
      </c>
      <c r="N60" s="551">
        <v>0.38585352684618401</v>
      </c>
      <c r="O60" s="190">
        <v>0.69471062632886704</v>
      </c>
      <c r="P60" s="551">
        <v>0.238317630865513</v>
      </c>
      <c r="Q60" s="190">
        <v>2.1130622989555401</v>
      </c>
      <c r="R60" s="551">
        <v>0.69769137926545699</v>
      </c>
      <c r="S60" s="190">
        <v>0.95606682797871101</v>
      </c>
      <c r="T60" s="551">
        <v>0.27741416615956499</v>
      </c>
      <c r="U60" s="190">
        <v>1.0449074623919199</v>
      </c>
      <c r="V60" s="551">
        <v>0.34924194161306898</v>
      </c>
      <c r="W60" s="190">
        <v>0.62067160941468602</v>
      </c>
      <c r="X60" s="551">
        <v>0.21690709551773099</v>
      </c>
      <c r="Y60" s="190">
        <v>2.1633298959401799</v>
      </c>
      <c r="Z60" s="559">
        <v>0.471396320315699</v>
      </c>
    </row>
    <row r="61" spans="1:26" ht="13" customHeight="1" x14ac:dyDescent="0.25">
      <c r="A61" s="26" t="s">
        <v>440</v>
      </c>
      <c r="B61" s="184">
        <v>2</v>
      </c>
      <c r="C61" s="190">
        <v>1.10923366769403</v>
      </c>
      <c r="D61" s="551">
        <v>0.13572847267410701</v>
      </c>
      <c r="E61" s="190">
        <v>1.3329113583785399</v>
      </c>
      <c r="F61" s="551">
        <v>0.18301107607591899</v>
      </c>
      <c r="G61" s="190">
        <v>1.0252868267415101</v>
      </c>
      <c r="H61" s="551">
        <v>0.17878952957958599</v>
      </c>
      <c r="I61" s="190">
        <v>0.90374113563591496</v>
      </c>
      <c r="J61" s="551">
        <v>0.15173537508593901</v>
      </c>
      <c r="K61" s="190">
        <v>1.09132240515374</v>
      </c>
      <c r="L61" s="551">
        <v>0.129878415352527</v>
      </c>
      <c r="M61" s="190">
        <v>1.33306473929604</v>
      </c>
      <c r="N61" s="551">
        <v>0.181254889584818</v>
      </c>
      <c r="O61" s="190">
        <v>1.0501160425004801</v>
      </c>
      <c r="P61" s="551">
        <v>0.181820155034048</v>
      </c>
      <c r="Q61" s="190">
        <v>0.89686702953777397</v>
      </c>
      <c r="R61" s="551">
        <v>0.149864789532827</v>
      </c>
      <c r="S61" s="190">
        <v>1.10244444005164</v>
      </c>
      <c r="T61" s="551">
        <v>0.135505696493471</v>
      </c>
      <c r="U61" s="190">
        <v>1.2992253568751999</v>
      </c>
      <c r="V61" s="551">
        <v>0.18073281374451999</v>
      </c>
      <c r="W61" s="190">
        <v>1.0506220369550101</v>
      </c>
      <c r="X61" s="551">
        <v>0.187055904559114</v>
      </c>
      <c r="Y61" s="190">
        <v>0.89700327924136403</v>
      </c>
      <c r="Z61" s="559">
        <v>0.15248028142585901</v>
      </c>
    </row>
    <row r="62" spans="1:26" ht="13" customHeight="1" x14ac:dyDescent="0.25">
      <c r="A62" s="26" t="s">
        <v>441</v>
      </c>
      <c r="B62" s="184">
        <v>2</v>
      </c>
      <c r="C62" s="190">
        <v>0.82141871400983502</v>
      </c>
      <c r="D62" s="551">
        <v>0.115025316302204</v>
      </c>
      <c r="E62" s="190">
        <v>1.21652172769966</v>
      </c>
      <c r="F62" s="551">
        <v>0.15914131639181101</v>
      </c>
      <c r="G62" s="190">
        <v>0.88906006862484799</v>
      </c>
      <c r="H62" s="551">
        <v>0.14100268660998599</v>
      </c>
      <c r="I62" s="190">
        <v>1.00220241627595</v>
      </c>
      <c r="J62" s="551">
        <v>0.12556904683245401</v>
      </c>
      <c r="K62" s="190">
        <v>0.83429146175681901</v>
      </c>
      <c r="L62" s="551">
        <v>0.117861014405772</v>
      </c>
      <c r="M62" s="190">
        <v>1.2097423562698499</v>
      </c>
      <c r="N62" s="551">
        <v>0.15946943893335</v>
      </c>
      <c r="O62" s="190">
        <v>0.87817087789954595</v>
      </c>
      <c r="P62" s="551">
        <v>0.13868749355773899</v>
      </c>
      <c r="Q62" s="190">
        <v>1.0078548788415</v>
      </c>
      <c r="R62" s="551">
        <v>0.12730059279991199</v>
      </c>
      <c r="S62" s="190">
        <v>0.86878771208314898</v>
      </c>
      <c r="T62" s="551">
        <v>0.12958362036033999</v>
      </c>
      <c r="U62" s="190">
        <v>1.1834472300443499</v>
      </c>
      <c r="V62" s="551">
        <v>0.16089187377476499</v>
      </c>
      <c r="W62" s="190">
        <v>0.87863647545903201</v>
      </c>
      <c r="X62" s="551">
        <v>0.13783229298592101</v>
      </c>
      <c r="Y62" s="190">
        <v>1.02170294735511</v>
      </c>
      <c r="Z62" s="559">
        <v>0.12756594778775299</v>
      </c>
    </row>
    <row r="63" spans="1:26" ht="13" customHeight="1" x14ac:dyDescent="0.25">
      <c r="A63" s="211" t="s">
        <v>442</v>
      </c>
      <c r="B63" s="185">
        <v>2</v>
      </c>
      <c r="C63" s="191">
        <v>0.99257868050536602</v>
      </c>
      <c r="D63" s="552">
        <v>3.9128279558121697E-2</v>
      </c>
      <c r="E63" s="191">
        <v>1.0598990925890399</v>
      </c>
      <c r="F63" s="552">
        <v>4.01122730652681E-2</v>
      </c>
      <c r="G63" s="191">
        <v>1.12077888304925</v>
      </c>
      <c r="H63" s="552">
        <v>4.3227476708503403E-2</v>
      </c>
      <c r="I63" s="191">
        <v>1.0989497521146201</v>
      </c>
      <c r="J63" s="552">
        <v>4.5864216059844802E-2</v>
      </c>
      <c r="K63" s="191">
        <v>0.98708121368713797</v>
      </c>
      <c r="L63" s="552">
        <v>3.8562472692970202E-2</v>
      </c>
      <c r="M63" s="191">
        <v>1.0741774759712399</v>
      </c>
      <c r="N63" s="552">
        <v>4.1315819244436301E-2</v>
      </c>
      <c r="O63" s="191">
        <v>1.1207053476234701</v>
      </c>
      <c r="P63" s="552">
        <v>4.1668620725114201E-2</v>
      </c>
      <c r="Q63" s="191">
        <v>1.10504335426275</v>
      </c>
      <c r="R63" s="552">
        <v>4.6347352078032603E-2</v>
      </c>
      <c r="S63" s="191">
        <v>0.97897317097577297</v>
      </c>
      <c r="T63" s="552">
        <v>3.8384175591024201E-2</v>
      </c>
      <c r="U63" s="191">
        <v>1.07375888791851</v>
      </c>
      <c r="V63" s="552">
        <v>4.0273822186754703E-2</v>
      </c>
      <c r="W63" s="191">
        <v>1.0672112272640299</v>
      </c>
      <c r="X63" s="552">
        <v>4.0292596046858899E-2</v>
      </c>
      <c r="Y63" s="191">
        <v>1.0764288458862701</v>
      </c>
      <c r="Z63" s="561">
        <v>4.1449692960041098E-2</v>
      </c>
    </row>
    <row r="64" spans="1:26" ht="13" customHeight="1" x14ac:dyDescent="0.25">
      <c r="A64" s="212" t="s">
        <v>443</v>
      </c>
      <c r="B64" s="186">
        <v>2</v>
      </c>
      <c r="C64" s="192">
        <v>0.98305229655186899</v>
      </c>
      <c r="D64" s="553">
        <v>6.4427209006270303E-2</v>
      </c>
      <c r="E64" s="192">
        <v>1.07798572385355</v>
      </c>
      <c r="F64" s="553">
        <v>5.4485631429796698E-2</v>
      </c>
      <c r="G64" s="192">
        <v>1.2060752569836</v>
      </c>
      <c r="H64" s="553">
        <v>7.6632519197208704E-2</v>
      </c>
      <c r="I64" s="192">
        <v>1.0568879214645901</v>
      </c>
      <c r="J64" s="553">
        <v>5.84755011073336E-2</v>
      </c>
      <c r="K64" s="192">
        <v>0.99168653441075805</v>
      </c>
      <c r="L64" s="553">
        <v>6.4679107294445495E-2</v>
      </c>
      <c r="M64" s="192">
        <v>1.07906066228874</v>
      </c>
      <c r="N64" s="553">
        <v>5.39105631115896E-2</v>
      </c>
      <c r="O64" s="192">
        <v>1.19953005614522</v>
      </c>
      <c r="P64" s="553">
        <v>7.4884969674780505E-2</v>
      </c>
      <c r="Q64" s="192">
        <v>1.06113635226911</v>
      </c>
      <c r="R64" s="553">
        <v>5.8917219363303602E-2</v>
      </c>
      <c r="S64" s="192">
        <v>0.98981012710457905</v>
      </c>
      <c r="T64" s="553">
        <v>6.8931465033021902E-2</v>
      </c>
      <c r="U64" s="192">
        <v>1.07893507379515</v>
      </c>
      <c r="V64" s="553">
        <v>5.4628254598158302E-2</v>
      </c>
      <c r="W64" s="192">
        <v>1.15585151005383</v>
      </c>
      <c r="X64" s="553">
        <v>7.0555926292617102E-2</v>
      </c>
      <c r="Y64" s="192">
        <v>1.0191530904611501</v>
      </c>
      <c r="Z64" s="562">
        <v>5.4598445521817897E-2</v>
      </c>
    </row>
    <row r="65" spans="1:26" ht="13" customHeight="1" x14ac:dyDescent="0.25">
      <c r="A65" s="213" t="s">
        <v>444</v>
      </c>
      <c r="B65" s="187">
        <v>2</v>
      </c>
      <c r="C65" s="193">
        <v>1.01570973612731</v>
      </c>
      <c r="D65" s="554">
        <v>3.0880645223033999E-2</v>
      </c>
      <c r="E65" s="193">
        <v>1.09178545420506</v>
      </c>
      <c r="F65" s="554">
        <v>3.1227514499761501E-2</v>
      </c>
      <c r="G65" s="193">
        <v>1.1347016123527001</v>
      </c>
      <c r="H65" s="554">
        <v>4.01026115314191E-2</v>
      </c>
      <c r="I65" s="193">
        <v>1.0115020152541401</v>
      </c>
      <c r="J65" s="554">
        <v>3.4002969898705E-2</v>
      </c>
      <c r="K65" s="193">
        <v>1.01645352624201</v>
      </c>
      <c r="L65" s="554">
        <v>3.0784119414142701E-2</v>
      </c>
      <c r="M65" s="193">
        <v>1.10317858128789</v>
      </c>
      <c r="N65" s="554">
        <v>3.21577501911098E-2</v>
      </c>
      <c r="O65" s="193">
        <v>1.1378715130914601</v>
      </c>
      <c r="P65" s="554">
        <v>4.1213513267737201E-2</v>
      </c>
      <c r="Q65" s="193">
        <v>1.0077874017049699</v>
      </c>
      <c r="R65" s="554">
        <v>3.3243714783315802E-2</v>
      </c>
      <c r="S65" s="193">
        <v>1.01036714093907</v>
      </c>
      <c r="T65" s="554">
        <v>3.1334221474803303E-2</v>
      </c>
      <c r="U65" s="193">
        <v>1.10320113797529</v>
      </c>
      <c r="V65" s="554">
        <v>3.2225052377113698E-2</v>
      </c>
      <c r="W65" s="193">
        <v>1.1138110891947199</v>
      </c>
      <c r="X65" s="554">
        <v>4.1339869156180598E-2</v>
      </c>
      <c r="Y65" s="193">
        <v>0.98735018866419899</v>
      </c>
      <c r="Z65" s="563">
        <v>3.1017306921429101E-2</v>
      </c>
    </row>
    <row r="66" spans="1:26" ht="13" customHeight="1" x14ac:dyDescent="0.25">
      <c r="A66" s="26" t="s">
        <v>445</v>
      </c>
      <c r="B66" s="184">
        <v>2</v>
      </c>
      <c r="C66" s="190">
        <v>1.00700491093269</v>
      </c>
      <c r="D66" s="551">
        <v>0.38447333638830999</v>
      </c>
      <c r="E66" s="190">
        <v>0.90039408498381202</v>
      </c>
      <c r="F66" s="551">
        <v>0.32848219262504602</v>
      </c>
      <c r="G66" s="190">
        <v>0.82889769477100494</v>
      </c>
      <c r="H66" s="551">
        <v>0.25440245531810701</v>
      </c>
      <c r="I66" s="190">
        <v>1.37684300588624</v>
      </c>
      <c r="J66" s="551">
        <v>0.49663247104325903</v>
      </c>
      <c r="K66" s="190">
        <v>0.90351537992964903</v>
      </c>
      <c r="L66" s="551">
        <v>0.34994417520927301</v>
      </c>
      <c r="M66" s="190">
        <v>0.87989745852937196</v>
      </c>
      <c r="N66" s="551">
        <v>0.33325033580159502</v>
      </c>
      <c r="O66" s="190">
        <v>0.765144190935383</v>
      </c>
      <c r="P66" s="551">
        <v>0.22803118916435</v>
      </c>
      <c r="Q66" s="190">
        <v>1.66408959630697</v>
      </c>
      <c r="R66" s="551">
        <v>0.55671998087892804</v>
      </c>
      <c r="S66" s="190">
        <v>0.95516858386844095</v>
      </c>
      <c r="T66" s="551">
        <v>0.32778038165678802</v>
      </c>
      <c r="U66" s="190">
        <v>0.90840701406108304</v>
      </c>
      <c r="V66" s="551">
        <v>0.28306598145419298</v>
      </c>
      <c r="W66" s="190">
        <v>0.67445146915489496</v>
      </c>
      <c r="X66" s="551">
        <v>0.21729121869083701</v>
      </c>
      <c r="Y66" s="190">
        <v>1.6929955882352501</v>
      </c>
      <c r="Z66" s="559">
        <v>0.77128723759639695</v>
      </c>
    </row>
    <row r="67" spans="1:26" ht="13" customHeight="1" x14ac:dyDescent="0.25">
      <c r="A67" s="26" t="s">
        <v>446</v>
      </c>
      <c r="B67" s="184">
        <v>2</v>
      </c>
      <c r="C67" s="190">
        <v>0.38926618311887401</v>
      </c>
      <c r="D67" s="551">
        <v>0.109023969772859</v>
      </c>
      <c r="E67" s="190">
        <v>1.80718005662783</v>
      </c>
      <c r="F67" s="551">
        <v>0.50159696853032698</v>
      </c>
      <c r="G67" s="190">
        <v>1.0722259166283199</v>
      </c>
      <c r="H67" s="551">
        <v>0.49938102005642798</v>
      </c>
      <c r="I67" s="190">
        <v>1.02555288027703</v>
      </c>
      <c r="J67" s="551">
        <v>0.23418874077240401</v>
      </c>
      <c r="K67" s="190">
        <v>0.38555622506117398</v>
      </c>
      <c r="L67" s="551">
        <v>0.104059524823854</v>
      </c>
      <c r="M67" s="190">
        <v>1.7563769743023301</v>
      </c>
      <c r="N67" s="551">
        <v>0.47217703407329498</v>
      </c>
      <c r="O67" s="190">
        <v>1.1131769398948601</v>
      </c>
      <c r="P67" s="551">
        <v>0.53306931826779702</v>
      </c>
      <c r="Q67" s="190">
        <v>1.0395390243149401</v>
      </c>
      <c r="R67" s="551">
        <v>0.24012808634823099</v>
      </c>
      <c r="S67" s="190">
        <v>0.39637765415797799</v>
      </c>
      <c r="T67" s="551">
        <v>9.1572636915960098E-2</v>
      </c>
      <c r="U67" s="190">
        <v>1.5948561099916101</v>
      </c>
      <c r="V67" s="551">
        <v>0.38933498944887701</v>
      </c>
      <c r="W67" s="190">
        <v>1.1158665537944401</v>
      </c>
      <c r="X67" s="551">
        <v>0.56268208428645605</v>
      </c>
      <c r="Y67" s="190">
        <v>0.81257317491304903</v>
      </c>
      <c r="Z67" s="559">
        <v>0.22232062548349299</v>
      </c>
    </row>
    <row r="68" spans="1:26" ht="13" customHeight="1" x14ac:dyDescent="0.25">
      <c r="A68" s="26" t="s">
        <v>447</v>
      </c>
      <c r="B68" s="184">
        <v>2</v>
      </c>
      <c r="C68" s="190">
        <v>1.5981989169600499</v>
      </c>
      <c r="D68" s="551">
        <v>0.41229795554218202</v>
      </c>
      <c r="E68" s="190">
        <v>0.79816183066683399</v>
      </c>
      <c r="F68" s="551">
        <v>0.243848307607505</v>
      </c>
      <c r="G68" s="190">
        <v>0.78410083542568099</v>
      </c>
      <c r="H68" s="551">
        <v>0.19814120798322299</v>
      </c>
      <c r="I68" s="190">
        <v>0.75922383118558801</v>
      </c>
      <c r="J68" s="551">
        <v>0.20748512808130601</v>
      </c>
      <c r="K68" s="190">
        <v>1.6206903528015799</v>
      </c>
      <c r="L68" s="551">
        <v>0.41421796228527902</v>
      </c>
      <c r="M68" s="190">
        <v>0.80668613651384202</v>
      </c>
      <c r="N68" s="551">
        <v>0.243765770885782</v>
      </c>
      <c r="O68" s="190">
        <v>0.79300208432748298</v>
      </c>
      <c r="P68" s="551">
        <v>0.20697171624097199</v>
      </c>
      <c r="Q68" s="190">
        <v>0.74995651565559895</v>
      </c>
      <c r="R68" s="551">
        <v>0.210152882755786</v>
      </c>
      <c r="S68" s="190">
        <v>1.6316028262712201</v>
      </c>
      <c r="T68" s="551">
        <v>0.51080460691801</v>
      </c>
      <c r="U68" s="190">
        <v>0.70037748500331298</v>
      </c>
      <c r="V68" s="551">
        <v>0.25458976426256202</v>
      </c>
      <c r="W68" s="190">
        <v>0.764716797996563</v>
      </c>
      <c r="X68" s="551">
        <v>0.248148326841757</v>
      </c>
      <c r="Y68" s="190">
        <v>0.75623841536226999</v>
      </c>
      <c r="Z68" s="559">
        <v>0.22382177496474601</v>
      </c>
    </row>
    <row r="69" spans="1:26" ht="13" customHeight="1" x14ac:dyDescent="0.25">
      <c r="A69" s="27" t="s">
        <v>448</v>
      </c>
      <c r="B69" s="200">
        <v>2</v>
      </c>
      <c r="C69" s="201">
        <v>0.40283122442213398</v>
      </c>
      <c r="D69" s="556">
        <v>0.25027197012820102</v>
      </c>
      <c r="E69" s="201">
        <v>1.11891652887143</v>
      </c>
      <c r="F69" s="556">
        <v>0.29458430535976599</v>
      </c>
      <c r="G69" s="201">
        <v>1.2736237593964601</v>
      </c>
      <c r="H69" s="556">
        <v>0.28600144491754598</v>
      </c>
      <c r="I69" s="201">
        <v>1.9053229028321901</v>
      </c>
      <c r="J69" s="556">
        <v>0.62632474531768301</v>
      </c>
      <c r="K69" s="201">
        <v>0.37579530247756598</v>
      </c>
      <c r="L69" s="556">
        <v>0.227023132002385</v>
      </c>
      <c r="M69" s="201">
        <v>1.17654052318161</v>
      </c>
      <c r="N69" s="556">
        <v>0.29946575980121298</v>
      </c>
      <c r="O69" s="201">
        <v>1.22486500483281</v>
      </c>
      <c r="P69" s="556">
        <v>0.27476954539674198</v>
      </c>
      <c r="Q69" s="201">
        <v>1.8059982202881499</v>
      </c>
      <c r="R69" s="556">
        <v>0.56988090267290403</v>
      </c>
      <c r="S69" s="201">
        <v>0.48354403891414899</v>
      </c>
      <c r="T69" s="556">
        <v>0.29172753966075998</v>
      </c>
      <c r="U69" s="201">
        <v>1.1232225206129101</v>
      </c>
      <c r="V69" s="556">
        <v>0.29588047674877699</v>
      </c>
      <c r="W69" s="201">
        <v>1.2043447623676899</v>
      </c>
      <c r="X69" s="556">
        <v>0.289365493464942</v>
      </c>
      <c r="Y69" s="201">
        <v>1.78900372398621</v>
      </c>
      <c r="Z69" s="564">
        <v>0.58707058610743801</v>
      </c>
    </row>
    <row r="70" spans="1:26" ht="13" customHeight="1" x14ac:dyDescent="0.25">
      <c r="A70" s="26"/>
      <c r="B70" s="188"/>
      <c r="C70" s="190" t="s">
        <v>2634</v>
      </c>
      <c r="D70" s="551" t="s">
        <v>2635</v>
      </c>
      <c r="E70" s="190" t="s">
        <v>2636</v>
      </c>
      <c r="F70" s="551" t="s">
        <v>2637</v>
      </c>
      <c r="G70" s="190" t="s">
        <v>2638</v>
      </c>
      <c r="H70" s="551" t="s">
        <v>2639</v>
      </c>
      <c r="I70" s="190" t="s">
        <v>2640</v>
      </c>
      <c r="J70" s="551" t="s">
        <v>2641</v>
      </c>
      <c r="K70" s="190" t="s">
        <v>2642</v>
      </c>
      <c r="L70" s="551" t="s">
        <v>2643</v>
      </c>
      <c r="M70" s="190" t="s">
        <v>2644</v>
      </c>
      <c r="N70" s="551" t="s">
        <v>2645</v>
      </c>
      <c r="O70" s="190" t="s">
        <v>2646</v>
      </c>
      <c r="P70" s="551" t="s">
        <v>2647</v>
      </c>
      <c r="Q70" s="190" t="s">
        <v>2648</v>
      </c>
      <c r="R70" s="551" t="s">
        <v>2649</v>
      </c>
      <c r="S70" s="190" t="s">
        <v>2650</v>
      </c>
      <c r="T70" s="551" t="s">
        <v>2651</v>
      </c>
      <c r="U70" s="190" t="s">
        <v>2652</v>
      </c>
      <c r="V70" s="551" t="s">
        <v>2653</v>
      </c>
      <c r="W70" s="190" t="s">
        <v>2654</v>
      </c>
      <c r="X70" s="551" t="s">
        <v>2655</v>
      </c>
      <c r="Y70" s="190" t="s">
        <v>2656</v>
      </c>
      <c r="Z70" s="559" t="s">
        <v>2657</v>
      </c>
    </row>
    <row r="71" spans="1:26" ht="13" customHeight="1" x14ac:dyDescent="0.25">
      <c r="A71" s="26" t="s">
        <v>392</v>
      </c>
      <c r="B71" s="188">
        <v>1</v>
      </c>
      <c r="C71" s="190">
        <v>0.89601357979609897</v>
      </c>
      <c r="D71" s="551">
        <v>0.118234784210923</v>
      </c>
      <c r="E71" s="190">
        <v>1.1515402518878199</v>
      </c>
      <c r="F71" s="551">
        <v>0.16947499486026699</v>
      </c>
      <c r="G71" s="190">
        <v>1.0723301589436001</v>
      </c>
      <c r="H71" s="551">
        <v>0.225193930655786</v>
      </c>
      <c r="I71" s="190">
        <v>1.18163237835031</v>
      </c>
      <c r="J71" s="551">
        <v>0.24233806000303201</v>
      </c>
      <c r="K71" s="190">
        <v>0.89051661261274095</v>
      </c>
      <c r="L71" s="551">
        <v>0.118944216955285</v>
      </c>
      <c r="M71" s="190">
        <v>1.17407384196897</v>
      </c>
      <c r="N71" s="551">
        <v>0.17681575032222199</v>
      </c>
      <c r="O71" s="190">
        <v>1.0730623319810499</v>
      </c>
      <c r="P71" s="551">
        <v>0.22315149358001601</v>
      </c>
      <c r="Q71" s="190">
        <v>1.1826334273337999</v>
      </c>
      <c r="R71" s="551">
        <v>0.24632840381530799</v>
      </c>
      <c r="S71" s="190">
        <v>0.98192241249675705</v>
      </c>
      <c r="T71" s="551">
        <v>0.14043349415213499</v>
      </c>
      <c r="U71" s="190">
        <v>1.1061655757934099</v>
      </c>
      <c r="V71" s="551">
        <v>0.17008108695622701</v>
      </c>
      <c r="W71" s="190">
        <v>1.2162344226216599</v>
      </c>
      <c r="X71" s="551">
        <v>0.262046702454096</v>
      </c>
      <c r="Y71" s="190">
        <v>1.2175308547000201</v>
      </c>
      <c r="Z71" s="559">
        <v>0.24197061724809599</v>
      </c>
    </row>
    <row r="72" spans="1:26" ht="13" customHeight="1" x14ac:dyDescent="0.25">
      <c r="A72" s="26" t="s">
        <v>396</v>
      </c>
      <c r="B72" s="188">
        <v>1</v>
      </c>
      <c r="C72" s="190">
        <v>1.12197717340575</v>
      </c>
      <c r="D72" s="551">
        <v>0.15455642346284401</v>
      </c>
      <c r="E72" s="190">
        <v>1.25694696753199</v>
      </c>
      <c r="F72" s="551">
        <v>0.172829818675136</v>
      </c>
      <c r="G72" s="190">
        <v>0.85863842922363898</v>
      </c>
      <c r="H72" s="551">
        <v>9.8233019157670395E-2</v>
      </c>
      <c r="I72" s="190">
        <v>1.08147125800209</v>
      </c>
      <c r="J72" s="551">
        <v>0.14460246314806299</v>
      </c>
      <c r="K72" s="190">
        <v>1.1121977682570401</v>
      </c>
      <c r="L72" s="551">
        <v>0.15313459745037999</v>
      </c>
      <c r="M72" s="190">
        <v>1.2852289376928601</v>
      </c>
      <c r="N72" s="551">
        <v>0.174743079947941</v>
      </c>
      <c r="O72" s="190">
        <v>0.86650600459295501</v>
      </c>
      <c r="P72" s="551">
        <v>9.9267115976044595E-2</v>
      </c>
      <c r="Q72" s="190">
        <v>1.0612290272223699</v>
      </c>
      <c r="R72" s="551">
        <v>0.14317046771625799</v>
      </c>
      <c r="S72" s="190">
        <v>1.1301445573879201</v>
      </c>
      <c r="T72" s="551">
        <v>0.155932729994256</v>
      </c>
      <c r="U72" s="190">
        <v>1.2985200155721699</v>
      </c>
      <c r="V72" s="551">
        <v>0.17828808174545699</v>
      </c>
      <c r="W72" s="190">
        <v>0.86316438153929698</v>
      </c>
      <c r="X72" s="551">
        <v>0.102057039411519</v>
      </c>
      <c r="Y72" s="190">
        <v>1.0956156789192699</v>
      </c>
      <c r="Z72" s="559">
        <v>0.14622470486063599</v>
      </c>
    </row>
    <row r="73" spans="1:26" ht="13" customHeight="1" x14ac:dyDescent="0.25">
      <c r="A73" s="210" t="s">
        <v>398</v>
      </c>
      <c r="B73" s="188">
        <v>1</v>
      </c>
      <c r="C73" s="190">
        <v>1.0776321990324</v>
      </c>
      <c r="D73" s="551">
        <v>0.19469652257150899</v>
      </c>
      <c r="E73" s="190">
        <v>1.31709052932625</v>
      </c>
      <c r="F73" s="551">
        <v>0.229262371319399</v>
      </c>
      <c r="G73" s="190">
        <v>0.77409096287532797</v>
      </c>
      <c r="H73" s="551">
        <v>0.12797353440656001</v>
      </c>
      <c r="I73" s="190">
        <v>1.09112763888663</v>
      </c>
      <c r="J73" s="551">
        <v>0.16893385635283001</v>
      </c>
      <c r="K73" s="190">
        <v>1.03494891032918</v>
      </c>
      <c r="L73" s="551">
        <v>0.189453823904317</v>
      </c>
      <c r="M73" s="190">
        <v>1.3513939548448299</v>
      </c>
      <c r="N73" s="551">
        <v>0.24036035408055301</v>
      </c>
      <c r="O73" s="190">
        <v>0.79356102987813204</v>
      </c>
      <c r="P73" s="551">
        <v>0.131608613253092</v>
      </c>
      <c r="Q73" s="190">
        <v>1.0976219972677601</v>
      </c>
      <c r="R73" s="551">
        <v>0.169685454959287</v>
      </c>
      <c r="S73" s="190">
        <v>1.1083433453692899</v>
      </c>
      <c r="T73" s="551">
        <v>0.231460561346053</v>
      </c>
      <c r="U73" s="190">
        <v>1.3167889732312399</v>
      </c>
      <c r="V73" s="551">
        <v>0.239481748520047</v>
      </c>
      <c r="W73" s="190">
        <v>0.813570827973501</v>
      </c>
      <c r="X73" s="551">
        <v>0.14601583912583399</v>
      </c>
      <c r="Y73" s="190">
        <v>1.1987535100259299</v>
      </c>
      <c r="Z73" s="559">
        <v>0.19169678576303001</v>
      </c>
    </row>
    <row r="74" spans="1:26" ht="13" customHeight="1" x14ac:dyDescent="0.25">
      <c r="A74" s="26" t="s">
        <v>399</v>
      </c>
      <c r="B74" s="188">
        <v>1</v>
      </c>
      <c r="C74" s="190">
        <v>1.78530441729881</v>
      </c>
      <c r="D74" s="551">
        <v>0.38391252358064998</v>
      </c>
      <c r="E74" s="190">
        <v>0.83619996395694096</v>
      </c>
      <c r="F74" s="551">
        <v>0.19437341852312001</v>
      </c>
      <c r="G74" s="190">
        <v>1.15209349667149</v>
      </c>
      <c r="H74" s="551">
        <v>0.185974794415151</v>
      </c>
      <c r="I74" s="190">
        <v>0.82064116493990502</v>
      </c>
      <c r="J74" s="551">
        <v>0.161077782499916</v>
      </c>
      <c r="K74" s="190">
        <v>1.9091652214578601</v>
      </c>
      <c r="L74" s="551">
        <v>0.40768412391269998</v>
      </c>
      <c r="M74" s="190">
        <v>0.80435751807210698</v>
      </c>
      <c r="N74" s="551">
        <v>0.18727137878958</v>
      </c>
      <c r="O74" s="190">
        <v>1.14308224606479</v>
      </c>
      <c r="P74" s="551">
        <v>0.18210055760263399</v>
      </c>
      <c r="Q74" s="190">
        <v>0.83878238647846703</v>
      </c>
      <c r="R74" s="551">
        <v>0.16636483643581201</v>
      </c>
      <c r="S74" s="190">
        <v>1.9088377549973801</v>
      </c>
      <c r="T74" s="551">
        <v>0.431788481408514</v>
      </c>
      <c r="U74" s="190">
        <v>0.81521403488879796</v>
      </c>
      <c r="V74" s="551">
        <v>0.19499551274874299</v>
      </c>
      <c r="W74" s="190">
        <v>0.92858678859523802</v>
      </c>
      <c r="X74" s="551">
        <v>0.152562295511801</v>
      </c>
      <c r="Y74" s="190">
        <v>0.89697144437901499</v>
      </c>
      <c r="Z74" s="559">
        <v>0.17062795217951801</v>
      </c>
    </row>
    <row r="75" spans="1:26" ht="13" customHeight="1" x14ac:dyDescent="0.25">
      <c r="A75" s="26" t="s">
        <v>410</v>
      </c>
      <c r="B75" s="188">
        <v>1</v>
      </c>
      <c r="C75" s="190">
        <v>0.81657997798301296</v>
      </c>
      <c r="D75" s="551">
        <v>0.202183537262111</v>
      </c>
      <c r="E75" s="190">
        <v>1.0187347776448099</v>
      </c>
      <c r="F75" s="551">
        <v>0.18364396852259299</v>
      </c>
      <c r="G75" s="190">
        <v>0.96178605671209905</v>
      </c>
      <c r="H75" s="551">
        <v>0.15835750211094801</v>
      </c>
      <c r="I75" s="190">
        <v>1.1452576980612701</v>
      </c>
      <c r="J75" s="551">
        <v>0.19455857625387901</v>
      </c>
      <c r="K75" s="190">
        <v>0.82835448256177902</v>
      </c>
      <c r="L75" s="551">
        <v>0.20345787107226801</v>
      </c>
      <c r="M75" s="190">
        <v>1.0176519808600799</v>
      </c>
      <c r="N75" s="551">
        <v>0.18319367422613</v>
      </c>
      <c r="O75" s="190">
        <v>0.96890745616694796</v>
      </c>
      <c r="P75" s="551">
        <v>0.15971242824127099</v>
      </c>
      <c r="Q75" s="190">
        <v>1.1482649828690401</v>
      </c>
      <c r="R75" s="551">
        <v>0.19493056533145001</v>
      </c>
      <c r="S75" s="190">
        <v>0.83927337801742696</v>
      </c>
      <c r="T75" s="551">
        <v>0.20019266057082799</v>
      </c>
      <c r="U75" s="190">
        <v>0.98825383514905996</v>
      </c>
      <c r="V75" s="551">
        <v>0.17599989112168801</v>
      </c>
      <c r="W75" s="190">
        <v>0.91434580730960402</v>
      </c>
      <c r="X75" s="551">
        <v>0.15176315717873601</v>
      </c>
      <c r="Y75" s="190">
        <v>1.1054063255422499</v>
      </c>
      <c r="Z75" s="559">
        <v>0.19194934473592001</v>
      </c>
    </row>
    <row r="76" spans="1:26" ht="13" customHeight="1" x14ac:dyDescent="0.25">
      <c r="A76" s="26" t="s">
        <v>415</v>
      </c>
      <c r="B76" s="188">
        <v>1</v>
      </c>
      <c r="C76" s="190">
        <v>0.97937165617662403</v>
      </c>
      <c r="D76" s="551">
        <v>0.116237053085724</v>
      </c>
      <c r="E76" s="190">
        <v>1.48494867560987</v>
      </c>
      <c r="F76" s="551">
        <v>0.17791736826739801</v>
      </c>
      <c r="G76" s="190">
        <v>1.2340727442601001</v>
      </c>
      <c r="H76" s="551">
        <v>0.121533331874378</v>
      </c>
      <c r="I76" s="190">
        <v>0.97962526145600404</v>
      </c>
      <c r="J76" s="551">
        <v>0.12931151939907201</v>
      </c>
      <c r="K76" s="190">
        <v>0.95933966436541795</v>
      </c>
      <c r="L76" s="551">
        <v>0.11487084641975601</v>
      </c>
      <c r="M76" s="190">
        <v>1.4890281830283301</v>
      </c>
      <c r="N76" s="551">
        <v>0.180837524950826</v>
      </c>
      <c r="O76" s="190">
        <v>1.25118260217958</v>
      </c>
      <c r="P76" s="551">
        <v>0.12523685742971399</v>
      </c>
      <c r="Q76" s="190">
        <v>0.95721757847257805</v>
      </c>
      <c r="R76" s="551">
        <v>0.12714565847068901</v>
      </c>
      <c r="S76" s="190">
        <v>0.99499718523534897</v>
      </c>
      <c r="T76" s="551">
        <v>0.118408222019459</v>
      </c>
      <c r="U76" s="190">
        <v>1.51425765200378</v>
      </c>
      <c r="V76" s="551">
        <v>0.188451696434453</v>
      </c>
      <c r="W76" s="190">
        <v>1.21401487950461</v>
      </c>
      <c r="X76" s="551">
        <v>0.124400765588282</v>
      </c>
      <c r="Y76" s="190">
        <v>0.884425403752511</v>
      </c>
      <c r="Z76" s="559">
        <v>0.13413432652778901</v>
      </c>
    </row>
    <row r="77" spans="1:26" ht="13" customHeight="1" x14ac:dyDescent="0.25">
      <c r="A77" s="26" t="s">
        <v>417</v>
      </c>
      <c r="B77" s="188">
        <v>1</v>
      </c>
      <c r="C77" s="190">
        <v>1.27370242119963</v>
      </c>
      <c r="D77" s="551">
        <v>0.36419785966090301</v>
      </c>
      <c r="E77" s="190">
        <v>0.55059981722373297</v>
      </c>
      <c r="F77" s="551">
        <v>0.14375049774707099</v>
      </c>
      <c r="G77" s="190">
        <v>1.24697664873648</v>
      </c>
      <c r="H77" s="551">
        <v>0.25680547060340497</v>
      </c>
      <c r="I77" s="190">
        <v>1.02911333197174</v>
      </c>
      <c r="J77" s="551">
        <v>0.21356511804290501</v>
      </c>
      <c r="K77" s="190">
        <v>1.29813524301182</v>
      </c>
      <c r="L77" s="551">
        <v>0.359010564700257</v>
      </c>
      <c r="M77" s="190">
        <v>0.55283538043907299</v>
      </c>
      <c r="N77" s="551">
        <v>0.14661657308812201</v>
      </c>
      <c r="O77" s="190">
        <v>1.2620839736418501</v>
      </c>
      <c r="P77" s="551">
        <v>0.26118979985711999</v>
      </c>
      <c r="Q77" s="190">
        <v>1.00795470674066</v>
      </c>
      <c r="R77" s="551">
        <v>0.20787610844917601</v>
      </c>
      <c r="S77" s="190">
        <v>1.2528559527993799</v>
      </c>
      <c r="T77" s="551">
        <v>0.36118621165318199</v>
      </c>
      <c r="U77" s="190">
        <v>0.56319879861266597</v>
      </c>
      <c r="V77" s="551">
        <v>0.15226981896502101</v>
      </c>
      <c r="W77" s="190">
        <v>1.2343196451343701</v>
      </c>
      <c r="X77" s="551">
        <v>0.27065128219143803</v>
      </c>
      <c r="Y77" s="190">
        <v>0.98926624466417901</v>
      </c>
      <c r="Z77" s="559">
        <v>0.196125329792913</v>
      </c>
    </row>
    <row r="78" spans="1:26" ht="13" customHeight="1" x14ac:dyDescent="0.25">
      <c r="A78" s="26" t="s">
        <v>423</v>
      </c>
      <c r="B78" s="188">
        <v>1</v>
      </c>
      <c r="C78" s="190">
        <v>0.99327067237232802</v>
      </c>
      <c r="D78" s="551">
        <v>0.124061890989349</v>
      </c>
      <c r="E78" s="190">
        <v>1.1128074032315201</v>
      </c>
      <c r="F78" s="551">
        <v>0.14513134547627299</v>
      </c>
      <c r="G78" s="190">
        <v>1.27722083901275</v>
      </c>
      <c r="H78" s="551">
        <v>0.204901060685836</v>
      </c>
      <c r="I78" s="190">
        <v>0.99286627201727295</v>
      </c>
      <c r="J78" s="551">
        <v>0.15030782359658801</v>
      </c>
      <c r="K78" s="190">
        <v>1.0444449520349599</v>
      </c>
      <c r="L78" s="551">
        <v>0.13800319620339599</v>
      </c>
      <c r="M78" s="190">
        <v>1.1241945107678399</v>
      </c>
      <c r="N78" s="551">
        <v>0.147025213094574</v>
      </c>
      <c r="O78" s="190">
        <v>1.1758811047172399</v>
      </c>
      <c r="P78" s="551">
        <v>0.18738448299555399</v>
      </c>
      <c r="Q78" s="190">
        <v>0.984287732719208</v>
      </c>
      <c r="R78" s="551">
        <v>0.13948427417232601</v>
      </c>
      <c r="S78" s="190">
        <v>1.05493020990389</v>
      </c>
      <c r="T78" s="551">
        <v>0.14199938090752301</v>
      </c>
      <c r="U78" s="190">
        <v>1.0802790671679501</v>
      </c>
      <c r="V78" s="551">
        <v>0.13903459626478601</v>
      </c>
      <c r="W78" s="190">
        <v>0.91610369628581501</v>
      </c>
      <c r="X78" s="551">
        <v>0.15468232804370999</v>
      </c>
      <c r="Y78" s="190">
        <v>1.0577907549662899</v>
      </c>
      <c r="Z78" s="559">
        <v>0.14812131916795299</v>
      </c>
    </row>
    <row r="79" spans="1:26" ht="13" customHeight="1" x14ac:dyDescent="0.25">
      <c r="A79" s="26" t="s">
        <v>428</v>
      </c>
      <c r="B79" s="188">
        <v>1</v>
      </c>
      <c r="C79" s="190">
        <v>1.1458488264964299</v>
      </c>
      <c r="D79" s="551">
        <v>0.177331566484276</v>
      </c>
      <c r="E79" s="190">
        <v>1.16186635244678</v>
      </c>
      <c r="F79" s="551">
        <v>0.18771575861016801</v>
      </c>
      <c r="G79" s="190">
        <v>1.0863188049225001</v>
      </c>
      <c r="H79" s="551">
        <v>0.20848978630329401</v>
      </c>
      <c r="I79" s="190">
        <v>0.94024737313276197</v>
      </c>
      <c r="J79" s="551">
        <v>0.181754080521038</v>
      </c>
      <c r="K79" s="190">
        <v>1.1662312607030301</v>
      </c>
      <c r="L79" s="551">
        <v>0.17779270073974601</v>
      </c>
      <c r="M79" s="190">
        <v>1.1582378957950701</v>
      </c>
      <c r="N79" s="551">
        <v>0.19098506926641201</v>
      </c>
      <c r="O79" s="190">
        <v>1.0835137516689499</v>
      </c>
      <c r="P79" s="551">
        <v>0.212717907538683</v>
      </c>
      <c r="Q79" s="190">
        <v>0.93405508763397405</v>
      </c>
      <c r="R79" s="551">
        <v>0.17869801592689899</v>
      </c>
      <c r="S79" s="190">
        <v>1.1389138239627401</v>
      </c>
      <c r="T79" s="551">
        <v>0.17648705031450401</v>
      </c>
      <c r="U79" s="190">
        <v>1.1419796922710199</v>
      </c>
      <c r="V79" s="551">
        <v>0.18765139758917901</v>
      </c>
      <c r="W79" s="190">
        <v>1.0688796011889901</v>
      </c>
      <c r="X79" s="551">
        <v>0.207004657249864</v>
      </c>
      <c r="Y79" s="190">
        <v>0.91283466502499</v>
      </c>
      <c r="Z79" s="559">
        <v>0.16906996873889199</v>
      </c>
    </row>
    <row r="80" spans="1:26" ht="13" customHeight="1" x14ac:dyDescent="0.25">
      <c r="A80" s="26" t="s">
        <v>433</v>
      </c>
      <c r="B80" s="188">
        <v>1</v>
      </c>
      <c r="C80" s="190">
        <v>0.90875883374479605</v>
      </c>
      <c r="D80" s="551">
        <v>0.12462934338569499</v>
      </c>
      <c r="E80" s="190">
        <v>1.02487524644186</v>
      </c>
      <c r="F80" s="551">
        <v>0.144783309964964</v>
      </c>
      <c r="G80" s="190">
        <v>0.98750736357747804</v>
      </c>
      <c r="H80" s="551">
        <v>0.20173551972443801</v>
      </c>
      <c r="I80" s="190">
        <v>1.1184074129052799</v>
      </c>
      <c r="J80" s="551">
        <v>0.17842923949075701</v>
      </c>
      <c r="K80" s="190">
        <v>0.92112925768732901</v>
      </c>
      <c r="L80" s="551">
        <v>0.12924236514832399</v>
      </c>
      <c r="M80" s="190">
        <v>1.02762344707405</v>
      </c>
      <c r="N80" s="551">
        <v>0.14780344350698299</v>
      </c>
      <c r="O80" s="190">
        <v>0.96471673089676802</v>
      </c>
      <c r="P80" s="551">
        <v>0.20166693089618601</v>
      </c>
      <c r="Q80" s="190">
        <v>1.1243757902501099</v>
      </c>
      <c r="R80" s="551">
        <v>0.18195291744282799</v>
      </c>
      <c r="S80" s="190">
        <v>0.92236682720766106</v>
      </c>
      <c r="T80" s="551">
        <v>0.12705960849155501</v>
      </c>
      <c r="U80" s="190">
        <v>1.00085529720081</v>
      </c>
      <c r="V80" s="551">
        <v>0.146791574748493</v>
      </c>
      <c r="W80" s="190">
        <v>0.99418593289356805</v>
      </c>
      <c r="X80" s="551">
        <v>0.20897709863328301</v>
      </c>
      <c r="Y80" s="190">
        <v>1.10117900175841</v>
      </c>
      <c r="Z80" s="559">
        <v>0.18649680511755501</v>
      </c>
    </row>
    <row r="81" spans="1:26" ht="13" customHeight="1" x14ac:dyDescent="0.25">
      <c r="A81" s="26" t="s">
        <v>435</v>
      </c>
      <c r="B81" s="188">
        <v>1</v>
      </c>
      <c r="C81" s="190">
        <v>1.07513848687366</v>
      </c>
      <c r="D81" s="551">
        <v>0.20405749244822599</v>
      </c>
      <c r="E81" s="190">
        <v>0.87493921099308203</v>
      </c>
      <c r="F81" s="551">
        <v>0.13329397427088399</v>
      </c>
      <c r="G81" s="190">
        <v>1.24277551655626</v>
      </c>
      <c r="H81" s="551">
        <v>0.16162349473561399</v>
      </c>
      <c r="I81" s="190">
        <v>1.1956425937436399</v>
      </c>
      <c r="J81" s="551">
        <v>0.18114345641201199</v>
      </c>
      <c r="K81" s="190">
        <v>1.05923166053893</v>
      </c>
      <c r="L81" s="551">
        <v>0.198253090024468</v>
      </c>
      <c r="M81" s="190">
        <v>0.87261544539830804</v>
      </c>
      <c r="N81" s="551">
        <v>0.13378928535978399</v>
      </c>
      <c r="O81" s="190">
        <v>1.2357599603976801</v>
      </c>
      <c r="P81" s="551">
        <v>0.16190746338170101</v>
      </c>
      <c r="Q81" s="190">
        <v>1.2096804058041399</v>
      </c>
      <c r="R81" s="551">
        <v>0.18158182091019201</v>
      </c>
      <c r="S81" s="190">
        <v>1.04432093924126</v>
      </c>
      <c r="T81" s="551">
        <v>0.19683569403041901</v>
      </c>
      <c r="U81" s="190">
        <v>0.88830036455601002</v>
      </c>
      <c r="V81" s="551">
        <v>0.13542704661864299</v>
      </c>
      <c r="W81" s="190">
        <v>1.1579381836195699</v>
      </c>
      <c r="X81" s="551">
        <v>0.15627721808943201</v>
      </c>
      <c r="Y81" s="190">
        <v>1.2074437782902301</v>
      </c>
      <c r="Z81" s="559">
        <v>0.18375390715436499</v>
      </c>
    </row>
    <row r="82" spans="1:26" ht="13" customHeight="1" x14ac:dyDescent="0.25">
      <c r="A82" s="26" t="s">
        <v>437</v>
      </c>
      <c r="B82" s="188">
        <v>1</v>
      </c>
      <c r="C82" s="190">
        <v>0.91384330688544002</v>
      </c>
      <c r="D82" s="551">
        <v>0.19182474238199401</v>
      </c>
      <c r="E82" s="190">
        <v>0.946104962762637</v>
      </c>
      <c r="F82" s="551">
        <v>0.145317258386017</v>
      </c>
      <c r="G82" s="190">
        <v>1.11626522121548</v>
      </c>
      <c r="H82" s="551">
        <v>0.158723136901361</v>
      </c>
      <c r="I82" s="190">
        <v>1.26835262277858</v>
      </c>
      <c r="J82" s="551">
        <v>0.201655093464885</v>
      </c>
      <c r="K82" s="190">
        <v>0.899643883674207</v>
      </c>
      <c r="L82" s="551">
        <v>0.19111216623539601</v>
      </c>
      <c r="M82" s="190">
        <v>0.95285635177970995</v>
      </c>
      <c r="N82" s="551">
        <v>0.14601954352516699</v>
      </c>
      <c r="O82" s="190">
        <v>1.12520381339409</v>
      </c>
      <c r="P82" s="551">
        <v>0.16091437672419301</v>
      </c>
      <c r="Q82" s="190">
        <v>1.2503164981932999</v>
      </c>
      <c r="R82" s="551">
        <v>0.19899817287736901</v>
      </c>
      <c r="S82" s="190">
        <v>0.93210318971135098</v>
      </c>
      <c r="T82" s="551">
        <v>0.20568110665509201</v>
      </c>
      <c r="U82" s="190">
        <v>0.92853775452880305</v>
      </c>
      <c r="V82" s="551">
        <v>0.148790089373838</v>
      </c>
      <c r="W82" s="190">
        <v>1.1084299660361501</v>
      </c>
      <c r="X82" s="551">
        <v>0.16969987030602701</v>
      </c>
      <c r="Y82" s="190">
        <v>1.2437641541212401</v>
      </c>
      <c r="Z82" s="559">
        <v>0.20104916956560401</v>
      </c>
    </row>
    <row r="83" spans="1:26" ht="13" customHeight="1" x14ac:dyDescent="0.25">
      <c r="A83" s="26" t="s">
        <v>438</v>
      </c>
      <c r="B83" s="188">
        <v>1</v>
      </c>
      <c r="C83" s="190">
        <v>0.71688575034194801</v>
      </c>
      <c r="D83" s="551">
        <v>0.130918495144489</v>
      </c>
      <c r="E83" s="190">
        <v>1.3490499831609</v>
      </c>
      <c r="F83" s="551">
        <v>0.258403721219645</v>
      </c>
      <c r="G83" s="190">
        <v>1.32305765309144</v>
      </c>
      <c r="H83" s="551">
        <v>0.32270412686271699</v>
      </c>
      <c r="I83" s="190">
        <v>1.10831880682652</v>
      </c>
      <c r="J83" s="551">
        <v>0.35786420740344499</v>
      </c>
      <c r="K83" s="190">
        <v>0.70110714493876103</v>
      </c>
      <c r="L83" s="551">
        <v>0.129159820452344</v>
      </c>
      <c r="M83" s="190">
        <v>1.3651852866846199</v>
      </c>
      <c r="N83" s="551">
        <v>0.2622688936084</v>
      </c>
      <c r="O83" s="190">
        <v>1.3127695120418601</v>
      </c>
      <c r="P83" s="551">
        <v>0.30046064705574599</v>
      </c>
      <c r="Q83" s="190">
        <v>1.1345235893754999</v>
      </c>
      <c r="R83" s="551">
        <v>0.34023153540448597</v>
      </c>
      <c r="S83" s="190">
        <v>0.73928051484791002</v>
      </c>
      <c r="T83" s="551">
        <v>0.14281019810356599</v>
      </c>
      <c r="U83" s="190">
        <v>1.20559319234313</v>
      </c>
      <c r="V83" s="551">
        <v>0.236273940145283</v>
      </c>
      <c r="W83" s="190">
        <v>1.21031771256298</v>
      </c>
      <c r="X83" s="551">
        <v>0.27787981705076498</v>
      </c>
      <c r="Y83" s="190">
        <v>1.0233738064634901</v>
      </c>
      <c r="Z83" s="559">
        <v>0.30296551461562199</v>
      </c>
    </row>
    <row r="84" spans="1:26" ht="13" customHeight="1" x14ac:dyDescent="0.25">
      <c r="A84" s="62" t="s">
        <v>449</v>
      </c>
      <c r="B84" s="189">
        <v>1</v>
      </c>
      <c r="C84" s="194">
        <v>1.0522245918812101</v>
      </c>
      <c r="D84" s="555">
        <v>6.0680827623241999E-2</v>
      </c>
      <c r="E84" s="194">
        <v>1.06405113440766</v>
      </c>
      <c r="F84" s="555">
        <v>5.0369209155691902E-2</v>
      </c>
      <c r="G84" s="194">
        <v>1.1299202444102801</v>
      </c>
      <c r="H84" s="555">
        <v>5.7876062078806897E-2</v>
      </c>
      <c r="I84" s="194">
        <v>1.07179801451545</v>
      </c>
      <c r="J84" s="555">
        <v>5.8616972831448698E-2</v>
      </c>
      <c r="K84" s="194">
        <v>1.0657914293203199</v>
      </c>
      <c r="L84" s="555">
        <v>6.1641458888007997E-2</v>
      </c>
      <c r="M84" s="194">
        <v>1.06865739829675</v>
      </c>
      <c r="N84" s="555">
        <v>5.08655564180963E-2</v>
      </c>
      <c r="O84" s="194">
        <v>1.1218891239786499</v>
      </c>
      <c r="P84" s="555">
        <v>5.6864792836214401E-2</v>
      </c>
      <c r="Q84" s="194">
        <v>1.0694434344244299</v>
      </c>
      <c r="R84" s="555">
        <v>5.7678140739978803E-2</v>
      </c>
      <c r="S84" s="194">
        <v>1.0783288954840899</v>
      </c>
      <c r="T84" s="555">
        <v>6.3679447402566799E-2</v>
      </c>
      <c r="U84" s="194">
        <v>1.0442629400073</v>
      </c>
      <c r="V84" s="555">
        <v>5.00561733339452E-2</v>
      </c>
      <c r="W84" s="194">
        <v>1.06887675144099</v>
      </c>
      <c r="X84" s="555">
        <v>5.6211769512288401E-2</v>
      </c>
      <c r="Y84" s="194">
        <v>1.0613001760484899</v>
      </c>
      <c r="Z84" s="560">
        <v>5.6126535077761899E-2</v>
      </c>
    </row>
    <row r="85" spans="1:26" ht="13" customHeight="1" x14ac:dyDescent="0.25">
      <c r="A85" s="26" t="s">
        <v>121</v>
      </c>
      <c r="B85" s="188">
        <v>1</v>
      </c>
      <c r="C85" s="190">
        <v>1.0339231700626601</v>
      </c>
      <c r="D85" s="551">
        <v>0.19815971806898899</v>
      </c>
      <c r="E85" s="190">
        <v>1.3133614297913401</v>
      </c>
      <c r="F85" s="551">
        <v>0.25855625655704501</v>
      </c>
      <c r="G85" s="190">
        <v>0.96557654957790795</v>
      </c>
      <c r="H85" s="551">
        <v>0.15204571551093199</v>
      </c>
      <c r="I85" s="190">
        <v>1.0578350412600801</v>
      </c>
      <c r="J85" s="551">
        <v>0.21930573680625301</v>
      </c>
      <c r="K85" s="190">
        <v>1.0490093070767501</v>
      </c>
      <c r="L85" s="551">
        <v>0.198255704962292</v>
      </c>
      <c r="M85" s="190">
        <v>1.3275410056271999</v>
      </c>
      <c r="N85" s="551">
        <v>0.25932548331248101</v>
      </c>
      <c r="O85" s="190">
        <v>0.96093105595966499</v>
      </c>
      <c r="P85" s="551">
        <v>0.152859926810786</v>
      </c>
      <c r="Q85" s="190">
        <v>1.0333177277766701</v>
      </c>
      <c r="R85" s="551">
        <v>0.21433717391750901</v>
      </c>
      <c r="S85" s="190">
        <v>1.1511407656350201</v>
      </c>
      <c r="T85" s="551">
        <v>0.237468430569372</v>
      </c>
      <c r="U85" s="190">
        <v>1.25226565928647</v>
      </c>
      <c r="V85" s="551">
        <v>0.26975458728349699</v>
      </c>
      <c r="W85" s="190">
        <v>0.86936731608414497</v>
      </c>
      <c r="X85" s="551">
        <v>0.14651527515215601</v>
      </c>
      <c r="Y85" s="190">
        <v>1.07994102151419</v>
      </c>
      <c r="Z85" s="559">
        <v>0.20697607620573599</v>
      </c>
    </row>
    <row r="86" spans="1:26" ht="13" customHeight="1" x14ac:dyDescent="0.25">
      <c r="A86" s="26" t="s">
        <v>446</v>
      </c>
      <c r="B86" s="188">
        <v>1</v>
      </c>
      <c r="C86" s="190">
        <v>0.89306762932222605</v>
      </c>
      <c r="D86" s="551">
        <v>0.28347477251543501</v>
      </c>
      <c r="E86" s="190">
        <v>1.4574444566442799</v>
      </c>
      <c r="F86" s="551">
        <v>0.48946162174640101</v>
      </c>
      <c r="G86" s="190">
        <v>1.0693761583060299</v>
      </c>
      <c r="H86" s="551">
        <v>0.389465475025286</v>
      </c>
      <c r="I86" s="190">
        <v>0.54976345679382299</v>
      </c>
      <c r="J86" s="551">
        <v>0.18156392805204399</v>
      </c>
      <c r="K86" s="190">
        <v>0.90305437508853104</v>
      </c>
      <c r="L86" s="551">
        <v>0.29211719467319702</v>
      </c>
      <c r="M86" s="190">
        <v>1.48869511783736</v>
      </c>
      <c r="N86" s="551">
        <v>0.50559744593046296</v>
      </c>
      <c r="O86" s="190">
        <v>1.0838035823921901</v>
      </c>
      <c r="P86" s="551">
        <v>0.39743548858410199</v>
      </c>
      <c r="Q86" s="190">
        <v>0.57092920824780002</v>
      </c>
      <c r="R86" s="551">
        <v>0.191697585123183</v>
      </c>
      <c r="S86" s="190">
        <v>0.96249427713171198</v>
      </c>
      <c r="T86" s="551">
        <v>0.332516236116361</v>
      </c>
      <c r="U86" s="190">
        <v>1.51438115346528</v>
      </c>
      <c r="V86" s="551">
        <v>0.54014377880343101</v>
      </c>
      <c r="W86" s="190">
        <v>1.07679918647163</v>
      </c>
      <c r="X86" s="551">
        <v>0.37947536297002199</v>
      </c>
      <c r="Y86" s="190">
        <v>0.55590970873307599</v>
      </c>
      <c r="Z86" s="559">
        <v>0.19697420862412501</v>
      </c>
    </row>
    <row r="87" spans="1:26" ht="13" customHeight="1" x14ac:dyDescent="0.25">
      <c r="A87" s="27" t="s">
        <v>447</v>
      </c>
      <c r="B87" s="203">
        <v>1</v>
      </c>
      <c r="C87" s="201">
        <v>0.917849293217044</v>
      </c>
      <c r="D87" s="556">
        <v>0.22500839885007201</v>
      </c>
      <c r="E87" s="201">
        <v>1.2073501500630299</v>
      </c>
      <c r="F87" s="556">
        <v>0.27311931500442999</v>
      </c>
      <c r="G87" s="201">
        <v>0.64400192742535001</v>
      </c>
      <c r="H87" s="556">
        <v>0.122824204571422</v>
      </c>
      <c r="I87" s="201">
        <v>1.7704939681730401</v>
      </c>
      <c r="J87" s="556">
        <v>0.421356391092715</v>
      </c>
      <c r="K87" s="201">
        <v>0.94896680011534196</v>
      </c>
      <c r="L87" s="556">
        <v>0.24018103458783299</v>
      </c>
      <c r="M87" s="201">
        <v>1.20850023485637</v>
      </c>
      <c r="N87" s="556">
        <v>0.28402589895983699</v>
      </c>
      <c r="O87" s="201">
        <v>0.64703443867632504</v>
      </c>
      <c r="P87" s="556">
        <v>0.12530380994767601</v>
      </c>
      <c r="Q87" s="201">
        <v>1.72012591968263</v>
      </c>
      <c r="R87" s="556">
        <v>0.39912601733897601</v>
      </c>
      <c r="S87" s="201">
        <v>0.91160541269268203</v>
      </c>
      <c r="T87" s="556">
        <v>0.26254940989669701</v>
      </c>
      <c r="U87" s="201">
        <v>1.2405636737891901</v>
      </c>
      <c r="V87" s="556">
        <v>0.30723196406220998</v>
      </c>
      <c r="W87" s="201">
        <v>0.68645482812015901</v>
      </c>
      <c r="X87" s="556">
        <v>0.13646496177147399</v>
      </c>
      <c r="Y87" s="201">
        <v>1.66548206425569</v>
      </c>
      <c r="Z87" s="564">
        <v>0.39302717608342402</v>
      </c>
    </row>
    <row r="88" spans="1:26" ht="13" customHeight="1" x14ac:dyDescent="0.25">
      <c r="A88" s="26"/>
      <c r="B88" s="96"/>
      <c r="C88" s="190" t="s">
        <v>2634</v>
      </c>
      <c r="D88" s="551" t="s">
        <v>2635</v>
      </c>
      <c r="E88" s="190" t="s">
        <v>2636</v>
      </c>
      <c r="F88" s="551" t="s">
        <v>2637</v>
      </c>
      <c r="G88" s="190" t="s">
        <v>2638</v>
      </c>
      <c r="H88" s="551" t="s">
        <v>2639</v>
      </c>
      <c r="I88" s="190" t="s">
        <v>2640</v>
      </c>
      <c r="J88" s="551" t="s">
        <v>2641</v>
      </c>
      <c r="K88" s="190" t="s">
        <v>2642</v>
      </c>
      <c r="L88" s="551" t="s">
        <v>2643</v>
      </c>
      <c r="M88" s="190" t="s">
        <v>2644</v>
      </c>
      <c r="N88" s="551" t="s">
        <v>2645</v>
      </c>
      <c r="O88" s="190" t="s">
        <v>2646</v>
      </c>
      <c r="P88" s="551" t="s">
        <v>2647</v>
      </c>
      <c r="Q88" s="190" t="s">
        <v>2648</v>
      </c>
      <c r="R88" s="551" t="s">
        <v>2649</v>
      </c>
      <c r="S88" s="190" t="s">
        <v>2650</v>
      </c>
      <c r="T88" s="551" t="s">
        <v>2651</v>
      </c>
      <c r="U88" s="190" t="s">
        <v>2652</v>
      </c>
      <c r="V88" s="551" t="s">
        <v>2653</v>
      </c>
      <c r="W88" s="190" t="s">
        <v>2654</v>
      </c>
      <c r="X88" s="551" t="s">
        <v>2655</v>
      </c>
      <c r="Y88" s="190" t="s">
        <v>2656</v>
      </c>
      <c r="Z88" s="559" t="s">
        <v>2657</v>
      </c>
    </row>
    <row r="89" spans="1:26" ht="13" customHeight="1" x14ac:dyDescent="0.25">
      <c r="A89" s="26" t="s">
        <v>404</v>
      </c>
      <c r="B89" s="96">
        <v>3</v>
      </c>
      <c r="C89" s="190">
        <v>0.74307303905244304</v>
      </c>
      <c r="D89" s="551">
        <v>0.14546466893728499</v>
      </c>
      <c r="E89" s="190">
        <v>1.2751962752181301</v>
      </c>
      <c r="F89" s="551">
        <v>0.23129375598134899</v>
      </c>
      <c r="G89" s="190">
        <v>0.92323051563533398</v>
      </c>
      <c r="H89" s="551">
        <v>0.156946567482565</v>
      </c>
      <c r="I89" s="190">
        <v>1.2149928845562701</v>
      </c>
      <c r="J89" s="551">
        <v>0.207891592211086</v>
      </c>
      <c r="K89" s="190">
        <v>0.73076641195716696</v>
      </c>
      <c r="L89" s="551">
        <v>0.141573282743094</v>
      </c>
      <c r="M89" s="190">
        <v>1.2955510975039299</v>
      </c>
      <c r="N89" s="551">
        <v>0.234030701848878</v>
      </c>
      <c r="O89" s="190">
        <v>0.93136030170073703</v>
      </c>
      <c r="P89" s="551">
        <v>0.16064777280449499</v>
      </c>
      <c r="Q89" s="190">
        <v>1.24120966247606</v>
      </c>
      <c r="R89" s="551">
        <v>0.216910662291563</v>
      </c>
      <c r="S89" s="190">
        <v>0.64560299655735198</v>
      </c>
      <c r="T89" s="551">
        <v>0.121975887110222</v>
      </c>
      <c r="U89" s="190">
        <v>1.4218842607821101</v>
      </c>
      <c r="V89" s="551">
        <v>0.28129650164047298</v>
      </c>
      <c r="W89" s="190">
        <v>0.84015783325302795</v>
      </c>
      <c r="X89" s="551">
        <v>0.148702007667258</v>
      </c>
      <c r="Y89" s="190">
        <v>1.2562690681383</v>
      </c>
      <c r="Z89" s="559">
        <v>0.20122161343550499</v>
      </c>
    </row>
    <row r="90" spans="1:26" ht="13" customHeight="1" x14ac:dyDescent="0.25">
      <c r="A90" s="26" t="s">
        <v>407</v>
      </c>
      <c r="B90" s="96">
        <v>3</v>
      </c>
      <c r="C90" s="190">
        <v>0.88557770732587704</v>
      </c>
      <c r="D90" s="551">
        <v>0.15514166654598599</v>
      </c>
      <c r="E90" s="190">
        <v>1.1486465790973499</v>
      </c>
      <c r="F90" s="551">
        <v>0.26132002169531598</v>
      </c>
      <c r="G90" s="190">
        <v>1.3138192810074101</v>
      </c>
      <c r="H90" s="551">
        <v>0.27585580539764698</v>
      </c>
      <c r="I90" s="190">
        <v>0.909067169325666</v>
      </c>
      <c r="J90" s="551">
        <v>0.21703809647205899</v>
      </c>
      <c r="K90" s="190">
        <v>0.91160299589095395</v>
      </c>
      <c r="L90" s="551">
        <v>0.15820317410891299</v>
      </c>
      <c r="M90" s="190">
        <v>1.1493913356707399</v>
      </c>
      <c r="N90" s="551">
        <v>0.26526783128381898</v>
      </c>
      <c r="O90" s="190">
        <v>1.3160964752756601</v>
      </c>
      <c r="P90" s="551">
        <v>0.27778629889526402</v>
      </c>
      <c r="Q90" s="190">
        <v>0.92366056883586101</v>
      </c>
      <c r="R90" s="551">
        <v>0.22322376564782101</v>
      </c>
      <c r="S90" s="190">
        <v>0.85590641861152095</v>
      </c>
      <c r="T90" s="551">
        <v>0.141927351023134</v>
      </c>
      <c r="U90" s="190">
        <v>1.1313945509156</v>
      </c>
      <c r="V90" s="551">
        <v>0.24814033729767301</v>
      </c>
      <c r="W90" s="190">
        <v>1.1962267045534101</v>
      </c>
      <c r="X90" s="551">
        <v>0.25236016242042603</v>
      </c>
      <c r="Y90" s="190">
        <v>0.81929484606769198</v>
      </c>
      <c r="Z90" s="559">
        <v>0.18222229003375401</v>
      </c>
    </row>
    <row r="91" spans="1:26" ht="13" customHeight="1" x14ac:dyDescent="0.25">
      <c r="A91" s="26" t="s">
        <v>124</v>
      </c>
      <c r="B91" s="96">
        <v>3</v>
      </c>
      <c r="C91" s="190">
        <v>1.3628800571629001</v>
      </c>
      <c r="D91" s="551">
        <v>0.23344472389833401</v>
      </c>
      <c r="E91" s="190">
        <v>0.88081998135468997</v>
      </c>
      <c r="F91" s="551">
        <v>0.15766409251043201</v>
      </c>
      <c r="G91" s="190">
        <v>0.79943871173227199</v>
      </c>
      <c r="H91" s="551">
        <v>0.14864739828951701</v>
      </c>
      <c r="I91" s="190">
        <v>1.3435413588132901</v>
      </c>
      <c r="J91" s="551">
        <v>0.24278548064959701</v>
      </c>
      <c r="K91" s="190">
        <v>1.35777940172608</v>
      </c>
      <c r="L91" s="551">
        <v>0.243094509876666</v>
      </c>
      <c r="M91" s="190">
        <v>0.86662586763245997</v>
      </c>
      <c r="N91" s="551">
        <v>0.15750938448353399</v>
      </c>
      <c r="O91" s="190">
        <v>0.80992160482706799</v>
      </c>
      <c r="P91" s="551">
        <v>0.159781319640564</v>
      </c>
      <c r="Q91" s="190">
        <v>1.3611344961882099</v>
      </c>
      <c r="R91" s="551">
        <v>0.24933504009077001</v>
      </c>
      <c r="S91" s="190">
        <v>1.2930545654288701</v>
      </c>
      <c r="T91" s="551">
        <v>0.198017817063979</v>
      </c>
      <c r="U91" s="190">
        <v>0.82419401121791402</v>
      </c>
      <c r="V91" s="551">
        <v>0.13559844935654999</v>
      </c>
      <c r="W91" s="190">
        <v>0.88049559559954405</v>
      </c>
      <c r="X91" s="551">
        <v>0.19009251554476</v>
      </c>
      <c r="Y91" s="190">
        <v>1.28994639615434</v>
      </c>
      <c r="Z91" s="559">
        <v>0.21872221140729101</v>
      </c>
    </row>
    <row r="92" spans="1:26" ht="13" customHeight="1" x14ac:dyDescent="0.25">
      <c r="A92" s="26" t="s">
        <v>426</v>
      </c>
      <c r="B92" s="96">
        <v>3</v>
      </c>
      <c r="C92" s="190">
        <v>0.74094156531724598</v>
      </c>
      <c r="D92" s="551">
        <v>0.13146010324014601</v>
      </c>
      <c r="E92" s="190">
        <v>1.1303936818711999</v>
      </c>
      <c r="F92" s="551">
        <v>0.15872974680526999</v>
      </c>
      <c r="G92" s="190">
        <v>1.4014273251712399</v>
      </c>
      <c r="H92" s="551">
        <v>0.17491375006842499</v>
      </c>
      <c r="I92" s="190">
        <v>0.94591234673413704</v>
      </c>
      <c r="J92" s="551">
        <v>0.11955437971555601</v>
      </c>
      <c r="K92" s="190">
        <v>0.77785247018085901</v>
      </c>
      <c r="L92" s="551">
        <v>0.132007212801665</v>
      </c>
      <c r="M92" s="190">
        <v>1.14808625557914</v>
      </c>
      <c r="N92" s="551">
        <v>0.15737434669637199</v>
      </c>
      <c r="O92" s="190">
        <v>1.39182179758554</v>
      </c>
      <c r="P92" s="551">
        <v>0.16110748263015301</v>
      </c>
      <c r="Q92" s="190">
        <v>0.91837939178026495</v>
      </c>
      <c r="R92" s="551">
        <v>0.115242806684622</v>
      </c>
      <c r="S92" s="190">
        <v>0.85759015465174504</v>
      </c>
      <c r="T92" s="551">
        <v>0.134090050695886</v>
      </c>
      <c r="U92" s="190">
        <v>1.1717889835659601</v>
      </c>
      <c r="V92" s="551">
        <v>0.159042296132893</v>
      </c>
      <c r="W92" s="190">
        <v>1.25981661080824</v>
      </c>
      <c r="X92" s="551">
        <v>0.14870236508892301</v>
      </c>
      <c r="Y92" s="190">
        <v>0.89874467736047603</v>
      </c>
      <c r="Z92" s="559">
        <v>0.114217530924885</v>
      </c>
    </row>
    <row r="93" spans="1:26" ht="13" customHeight="1" x14ac:dyDescent="0.25">
      <c r="A93" s="26" t="s">
        <v>428</v>
      </c>
      <c r="B93" s="96">
        <v>3</v>
      </c>
      <c r="C93" s="190">
        <v>0.86622012093330802</v>
      </c>
      <c r="D93" s="551">
        <v>0.15565384180603001</v>
      </c>
      <c r="E93" s="190">
        <v>1.14999787253361</v>
      </c>
      <c r="F93" s="551">
        <v>0.21363327807631</v>
      </c>
      <c r="G93" s="190">
        <v>0.73808435446745502</v>
      </c>
      <c r="H93" s="551">
        <v>0.13224656766368301</v>
      </c>
      <c r="I93" s="190">
        <v>1.2270495445599801</v>
      </c>
      <c r="J93" s="551">
        <v>0.20781394627100899</v>
      </c>
      <c r="K93" s="190">
        <v>0.87222891435112904</v>
      </c>
      <c r="L93" s="551">
        <v>0.158262171999937</v>
      </c>
      <c r="M93" s="190">
        <v>1.1941115679015699</v>
      </c>
      <c r="N93" s="551">
        <v>0.216120105777343</v>
      </c>
      <c r="O93" s="190">
        <v>0.69789714537297698</v>
      </c>
      <c r="P93" s="551">
        <v>0.123818015314791</v>
      </c>
      <c r="Q93" s="190">
        <v>1.2337040034136999</v>
      </c>
      <c r="R93" s="551">
        <v>0.20116187278626199</v>
      </c>
      <c r="S93" s="190">
        <v>0.859590181794609</v>
      </c>
      <c r="T93" s="551">
        <v>0.158253106103037</v>
      </c>
      <c r="U93" s="190">
        <v>1.1001964501552699</v>
      </c>
      <c r="V93" s="551">
        <v>0.20221411447131599</v>
      </c>
      <c r="W93" s="190">
        <v>0.79991444677047097</v>
      </c>
      <c r="X93" s="551">
        <v>0.145074303640194</v>
      </c>
      <c r="Y93" s="190">
        <v>1.1599917966016799</v>
      </c>
      <c r="Z93" s="559">
        <v>0.19528306503439599</v>
      </c>
    </row>
    <row r="94" spans="1:26" ht="13" customHeight="1" x14ac:dyDescent="0.25">
      <c r="A94" s="26" t="s">
        <v>433</v>
      </c>
      <c r="B94" s="96">
        <v>3</v>
      </c>
      <c r="C94" s="190">
        <v>0.90315284731561496</v>
      </c>
      <c r="D94" s="551">
        <v>0.158750663553865</v>
      </c>
      <c r="E94" s="190">
        <v>0.97895857652353802</v>
      </c>
      <c r="F94" s="551">
        <v>0.132503842279451</v>
      </c>
      <c r="G94" s="190">
        <v>1.12460399962744</v>
      </c>
      <c r="H94" s="551">
        <v>0.26207542749135998</v>
      </c>
      <c r="I94" s="190">
        <v>1.6348778305713301</v>
      </c>
      <c r="J94" s="551">
        <v>0.33259271379215799</v>
      </c>
      <c r="K94" s="190">
        <v>0.89754770551979102</v>
      </c>
      <c r="L94" s="551">
        <v>0.15182431459565501</v>
      </c>
      <c r="M94" s="190">
        <v>0.98216979591721798</v>
      </c>
      <c r="N94" s="551">
        <v>0.132864384786194</v>
      </c>
      <c r="O94" s="190">
        <v>1.1112926597760999</v>
      </c>
      <c r="P94" s="551">
        <v>0.26344937248825201</v>
      </c>
      <c r="Q94" s="190">
        <v>1.647721154169</v>
      </c>
      <c r="R94" s="551">
        <v>0.33412691672230299</v>
      </c>
      <c r="S94" s="190">
        <v>0.83914841041441901</v>
      </c>
      <c r="T94" s="551">
        <v>0.14996280388751901</v>
      </c>
      <c r="U94" s="190">
        <v>0.92004631510813994</v>
      </c>
      <c r="V94" s="551">
        <v>0.13560228406946401</v>
      </c>
      <c r="W94" s="190">
        <v>1.2559789525139</v>
      </c>
      <c r="X94" s="551">
        <v>0.30138987090263097</v>
      </c>
      <c r="Y94" s="190">
        <v>1.5191010147046999</v>
      </c>
      <c r="Z94" s="559">
        <v>0.32009247592621998</v>
      </c>
    </row>
    <row r="95" spans="1:26" ht="13" customHeight="1" x14ac:dyDescent="0.25">
      <c r="A95" s="26" t="s">
        <v>437</v>
      </c>
      <c r="B95" s="96">
        <v>3</v>
      </c>
      <c r="C95" s="190">
        <v>0.97989486481853305</v>
      </c>
      <c r="D95" s="551">
        <v>0.15927626302883299</v>
      </c>
      <c r="E95" s="190">
        <v>1.1083770736749601</v>
      </c>
      <c r="F95" s="551">
        <v>0.18060066376499101</v>
      </c>
      <c r="G95" s="190">
        <v>1.14164052639698</v>
      </c>
      <c r="H95" s="551">
        <v>0.14990034011058201</v>
      </c>
      <c r="I95" s="190">
        <v>0.96252655180751501</v>
      </c>
      <c r="J95" s="551">
        <v>0.17350691779588201</v>
      </c>
      <c r="K95" s="190">
        <v>0.98542597930558495</v>
      </c>
      <c r="L95" s="551">
        <v>0.15721259029870699</v>
      </c>
      <c r="M95" s="190">
        <v>1.0853964037703101</v>
      </c>
      <c r="N95" s="551">
        <v>0.17034428507299701</v>
      </c>
      <c r="O95" s="190">
        <v>1.1387032755333599</v>
      </c>
      <c r="P95" s="551">
        <v>0.144542078515351</v>
      </c>
      <c r="Q95" s="190">
        <v>0.94422076507066899</v>
      </c>
      <c r="R95" s="551">
        <v>0.16604285506008701</v>
      </c>
      <c r="S95" s="190">
        <v>0.93585925582748997</v>
      </c>
      <c r="T95" s="551">
        <v>0.14739358508164899</v>
      </c>
      <c r="U95" s="190">
        <v>1.10323248332088</v>
      </c>
      <c r="V95" s="551">
        <v>0.16447646783436001</v>
      </c>
      <c r="W95" s="190">
        <v>1.0775673977198801</v>
      </c>
      <c r="X95" s="551">
        <v>0.13769416749202301</v>
      </c>
      <c r="Y95" s="190">
        <v>0.97944556288539997</v>
      </c>
      <c r="Z95" s="559">
        <v>0.171750104901291</v>
      </c>
    </row>
    <row r="96" spans="1:26" ht="13" customHeight="1" x14ac:dyDescent="0.25">
      <c r="A96" s="26" t="s">
        <v>438</v>
      </c>
      <c r="B96" s="96">
        <v>3</v>
      </c>
      <c r="C96" s="190">
        <v>0.93530021786871997</v>
      </c>
      <c r="D96" s="551">
        <v>0.18439603942670901</v>
      </c>
      <c r="E96" s="190">
        <v>1.0470937655480499</v>
      </c>
      <c r="F96" s="551">
        <v>0.29242290368648499</v>
      </c>
      <c r="G96" s="190">
        <v>1.34460257879248</v>
      </c>
      <c r="H96" s="551">
        <v>0.21558513000951801</v>
      </c>
      <c r="I96" s="190">
        <v>0.99403204976159598</v>
      </c>
      <c r="J96" s="551">
        <v>0.21529859070270899</v>
      </c>
      <c r="K96" s="190">
        <v>0.89539916019537702</v>
      </c>
      <c r="L96" s="551">
        <v>0.18707850960810499</v>
      </c>
      <c r="M96" s="190">
        <v>1.0962394192775899</v>
      </c>
      <c r="N96" s="551">
        <v>0.31875692065982902</v>
      </c>
      <c r="O96" s="190">
        <v>1.3872368787970599</v>
      </c>
      <c r="P96" s="551">
        <v>0.245666145025972</v>
      </c>
      <c r="Q96" s="190">
        <v>0.99229594405204102</v>
      </c>
      <c r="R96" s="551">
        <v>0.21384598068940999</v>
      </c>
      <c r="S96" s="190">
        <v>0.91267388674510697</v>
      </c>
      <c r="T96" s="551">
        <v>0.19013559940439201</v>
      </c>
      <c r="U96" s="190">
        <v>1.04056212240435</v>
      </c>
      <c r="V96" s="551">
        <v>0.32621071664564899</v>
      </c>
      <c r="W96" s="190">
        <v>1.21859953746952</v>
      </c>
      <c r="X96" s="551">
        <v>0.282256316899822</v>
      </c>
      <c r="Y96" s="190">
        <v>0.80733212153276002</v>
      </c>
      <c r="Z96" s="559">
        <v>0.190352971784953</v>
      </c>
    </row>
    <row r="97" spans="1:26" ht="13" customHeight="1" x14ac:dyDescent="0.25">
      <c r="A97" s="63" t="s">
        <v>450</v>
      </c>
      <c r="B97" s="207">
        <v>3</v>
      </c>
      <c r="C97" s="208">
        <v>0.927130052474331</v>
      </c>
      <c r="D97" s="558">
        <v>5.9399050844167897E-2</v>
      </c>
      <c r="E97" s="208">
        <v>1.08993547572769</v>
      </c>
      <c r="F97" s="558">
        <v>7.4284320135969098E-2</v>
      </c>
      <c r="G97" s="208">
        <v>1.0983559116038299</v>
      </c>
      <c r="H97" s="558">
        <v>6.9432888460445097E-2</v>
      </c>
      <c r="I97" s="208">
        <v>1.15399996701622</v>
      </c>
      <c r="J97" s="558">
        <v>7.8444364437644604E-2</v>
      </c>
      <c r="K97" s="208">
        <v>0.92857537989086703</v>
      </c>
      <c r="L97" s="558">
        <v>5.98701444459733E-2</v>
      </c>
      <c r="M97" s="208">
        <v>1.1021964679066201</v>
      </c>
      <c r="N97" s="558">
        <v>7.6003420740428401E-2</v>
      </c>
      <c r="O97" s="208">
        <v>1.09804126735856</v>
      </c>
      <c r="P97" s="558">
        <v>7.0759204997575001E-2</v>
      </c>
      <c r="Q97" s="208">
        <v>1.1577907482482299</v>
      </c>
      <c r="R97" s="558">
        <v>7.8832811656033605E-2</v>
      </c>
      <c r="S97" s="208">
        <v>0.89992823375388897</v>
      </c>
      <c r="T97" s="558">
        <v>5.5568368756471503E-2</v>
      </c>
      <c r="U97" s="208">
        <v>1.0891623971837801</v>
      </c>
      <c r="V97" s="558">
        <v>7.6763354693021493E-2</v>
      </c>
      <c r="W97" s="208">
        <v>1.0660946348360001</v>
      </c>
      <c r="X97" s="558">
        <v>7.4430779142527506E-2</v>
      </c>
      <c r="Y97" s="208">
        <v>1.0912656854306699</v>
      </c>
      <c r="Z97" s="566">
        <v>7.2984070593668293E-2</v>
      </c>
    </row>
    <row r="99" spans="1:26" x14ac:dyDescent="0.25">
      <c r="A99" s="178" t="s">
        <v>455</v>
      </c>
    </row>
    <row r="100" spans="1:26" x14ac:dyDescent="0.25">
      <c r="A100" s="178" t="s">
        <v>729</v>
      </c>
    </row>
    <row r="101" spans="1:26" x14ac:dyDescent="0.25">
      <c r="A101" s="178" t="s">
        <v>457</v>
      </c>
    </row>
    <row r="102" spans="1:26" x14ac:dyDescent="0.25">
      <c r="A102" s="178" t="s">
        <v>620</v>
      </c>
    </row>
    <row r="103" spans="1:26" x14ac:dyDescent="0.25">
      <c r="A103" s="178" t="s">
        <v>459</v>
      </c>
    </row>
    <row r="104" spans="1:26" x14ac:dyDescent="0.25">
      <c r="A104" s="178" t="s">
        <v>460</v>
      </c>
    </row>
    <row r="105" spans="1:26" x14ac:dyDescent="0.25">
      <c r="A105" s="178" t="s">
        <v>461</v>
      </c>
    </row>
    <row r="106" spans="1:26" x14ac:dyDescent="0.25">
      <c r="A106" s="178" t="s">
        <v>462</v>
      </c>
    </row>
    <row r="107" spans="1:26" x14ac:dyDescent="0.25">
      <c r="A107" s="181" t="str">
        <f>HYPERLINK("https://oecdcode.org/disclaimers/cyprus.html", "Information on data for Cyprus: https://oecdcode.org/disclaimers/cyprus.html")</f>
        <v>Information on data for Cyprus: https://oecdcode.org/disclaimers/cyprus.html</v>
      </c>
    </row>
    <row r="108" spans="1:26" x14ac:dyDescent="0.25">
      <c r="A108" s="178" t="s">
        <v>463</v>
      </c>
    </row>
  </sheetData>
  <mergeCells count="17">
    <mergeCell ref="S8:T8"/>
    <mergeCell ref="U8:V8"/>
    <mergeCell ref="W8:X8"/>
    <mergeCell ref="Y8:Z8"/>
    <mergeCell ref="S9:Z9"/>
    <mergeCell ref="K8:L8"/>
    <mergeCell ref="M8:N8"/>
    <mergeCell ref="O8:P8"/>
    <mergeCell ref="Q8:R8"/>
    <mergeCell ref="K9:R9"/>
    <mergeCell ref="B7:B10"/>
    <mergeCell ref="C8:D8"/>
    <mergeCell ref="E8:F8"/>
    <mergeCell ref="G8:H8"/>
    <mergeCell ref="I8:J8"/>
    <mergeCell ref="C9:J9"/>
    <mergeCell ref="C7:Z7"/>
  </mergeCells>
  <conditionalFormatting sqref="C1:C200">
    <cfRule type="expression" dxfId="78" priority="12">
      <formula>ABS(LN(C1)/(D1/C1))&gt;1.95996398454005</formula>
    </cfRule>
  </conditionalFormatting>
  <conditionalFormatting sqref="E1:E200">
    <cfRule type="expression" dxfId="77" priority="11">
      <formula>ABS(LN(E1)/(F1/E1))&gt;1.95996398454005</formula>
    </cfRule>
  </conditionalFormatting>
  <conditionalFormatting sqref="G1:G200">
    <cfRule type="expression" dxfId="76" priority="10">
      <formula>ABS(LN(G1)/(H1/G1))&gt;1.95996398454005</formula>
    </cfRule>
  </conditionalFormatting>
  <conditionalFormatting sqref="I1:I200">
    <cfRule type="expression" dxfId="75" priority="9">
      <formula>ABS(LN(I1)/(J1/I1))&gt;1.95996398454005</formula>
    </cfRule>
  </conditionalFormatting>
  <conditionalFormatting sqref="K1:K200">
    <cfRule type="expression" dxfId="74" priority="8">
      <formula>ABS(LN(K1)/(L1/K1))&gt;1.95996398454005</formula>
    </cfRule>
  </conditionalFormatting>
  <conditionalFormatting sqref="M1:M200">
    <cfRule type="expression" dxfId="73" priority="7">
      <formula>ABS(LN(M1)/(N1/M1))&gt;1.95996398454005</formula>
    </cfRule>
  </conditionalFormatting>
  <conditionalFormatting sqref="O1:O200">
    <cfRule type="expression" dxfId="72" priority="6">
      <formula>ABS(LN(O1)/(P1/O1))&gt;1.95996398454005</formula>
    </cfRule>
  </conditionalFormatting>
  <conditionalFormatting sqref="Q1:Q200">
    <cfRule type="expression" dxfId="71" priority="5">
      <formula>ABS(LN(Q1)/(R1/Q1))&gt;1.95996398454005</formula>
    </cfRule>
  </conditionalFormatting>
  <conditionalFormatting sqref="S1:S200">
    <cfRule type="expression" dxfId="70" priority="4">
      <formula>ABS(LN(S1)/(T1/S1))&gt;1.95996398454005</formula>
    </cfRule>
  </conditionalFormatting>
  <conditionalFormatting sqref="U1:U200">
    <cfRule type="expression" dxfId="69" priority="3">
      <formula>ABS(LN(U1)/(V1/U1))&gt;1.95996398454005</formula>
    </cfRule>
  </conditionalFormatting>
  <conditionalFormatting sqref="W1:W200">
    <cfRule type="expression" dxfId="68" priority="2">
      <formula>ABS(LN(W1)/(X1/W1))&gt;1.95996398454005</formula>
    </cfRule>
  </conditionalFormatting>
  <conditionalFormatting sqref="Y1:Y200">
    <cfRule type="expression" dxfId="67" priority="1">
      <formula>ABS(LN(Y1)/(Z1/Y1))&gt;1.95996398454005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Z108"/>
  <sheetViews>
    <sheetView showGridLines="0" zoomScale="80" workbookViewId="0"/>
  </sheetViews>
  <sheetFormatPr defaultColWidth="10.90625" defaultRowHeight="12.5" x14ac:dyDescent="0.25"/>
  <cols>
    <col min="1" max="1" width="30.7265625" customWidth="1"/>
    <col min="2" max="2" width="8.7265625" customWidth="1"/>
  </cols>
  <sheetData>
    <row r="1" spans="1:26" x14ac:dyDescent="0.25">
      <c r="A1" s="41" t="s">
        <v>370</v>
      </c>
    </row>
    <row r="2" spans="1:26" ht="13" x14ac:dyDescent="0.3">
      <c r="A2" s="42" t="s">
        <v>371</v>
      </c>
    </row>
    <row r="3" spans="1:26" ht="13" x14ac:dyDescent="0.3">
      <c r="A3" s="43" t="s">
        <v>538</v>
      </c>
    </row>
    <row r="4" spans="1:26" x14ac:dyDescent="0.25">
      <c r="A4" s="160" t="str">
        <f>HYPERLINK("#'TOC'!A1", "Back to TOC")</f>
        <v>Back to TOC</v>
      </c>
    </row>
    <row r="7" spans="1:26" ht="30" customHeight="1" x14ac:dyDescent="0.25">
      <c r="B7" s="658" t="s">
        <v>388</v>
      </c>
      <c r="C7" s="662" t="s">
        <v>731</v>
      </c>
      <c r="D7" s="662"/>
      <c r="E7" s="662"/>
      <c r="F7" s="662"/>
      <c r="G7" s="662"/>
      <c r="H7" s="662"/>
      <c r="I7" s="662"/>
      <c r="J7" s="662"/>
      <c r="K7" s="662" t="s">
        <v>731</v>
      </c>
      <c r="L7" s="662"/>
      <c r="M7" s="662"/>
      <c r="N7" s="662"/>
      <c r="O7" s="662"/>
      <c r="P7" s="662"/>
      <c r="Q7" s="662"/>
      <c r="R7" s="662"/>
      <c r="S7" s="662" t="s">
        <v>731</v>
      </c>
      <c r="T7" s="662"/>
      <c r="U7" s="662"/>
      <c r="V7" s="662"/>
      <c r="W7" s="662"/>
      <c r="X7" s="662"/>
      <c r="Y7" s="662"/>
      <c r="Z7" s="663"/>
    </row>
    <row r="8" spans="1:26" ht="90" customHeight="1" x14ac:dyDescent="0.25">
      <c r="B8" s="659"/>
      <c r="C8" s="647" t="s">
        <v>724</v>
      </c>
      <c r="D8" s="647"/>
      <c r="E8" s="647" t="s">
        <v>725</v>
      </c>
      <c r="F8" s="647"/>
      <c r="G8" s="647" t="s">
        <v>726</v>
      </c>
      <c r="H8" s="647"/>
      <c r="I8" s="647" t="s">
        <v>727</v>
      </c>
      <c r="J8" s="647"/>
      <c r="K8" s="647" t="s">
        <v>724</v>
      </c>
      <c r="L8" s="647"/>
      <c r="M8" s="647" t="s">
        <v>725</v>
      </c>
      <c r="N8" s="647"/>
      <c r="O8" s="647" t="s">
        <v>726</v>
      </c>
      <c r="P8" s="647"/>
      <c r="Q8" s="647" t="s">
        <v>727</v>
      </c>
      <c r="R8" s="647"/>
      <c r="S8" s="647" t="s">
        <v>724</v>
      </c>
      <c r="T8" s="647"/>
      <c r="U8" s="647" t="s">
        <v>725</v>
      </c>
      <c r="V8" s="647"/>
      <c r="W8" s="647" t="s">
        <v>726</v>
      </c>
      <c r="X8" s="647"/>
      <c r="Y8" s="647" t="s">
        <v>727</v>
      </c>
      <c r="Z8" s="666"/>
    </row>
    <row r="9" spans="1:26" ht="15" customHeight="1" x14ac:dyDescent="0.25">
      <c r="B9" s="659"/>
      <c r="C9" s="649" t="s">
        <v>615</v>
      </c>
      <c r="D9" s="649"/>
      <c r="E9" s="649"/>
      <c r="F9" s="649"/>
      <c r="G9" s="649"/>
      <c r="H9" s="649"/>
      <c r="I9" s="649"/>
      <c r="J9" s="649"/>
      <c r="K9" s="649" t="s">
        <v>616</v>
      </c>
      <c r="L9" s="649"/>
      <c r="M9" s="649"/>
      <c r="N9" s="649"/>
      <c r="O9" s="649"/>
      <c r="P9" s="649"/>
      <c r="Q9" s="649"/>
      <c r="R9" s="649"/>
      <c r="S9" s="649" t="s">
        <v>617</v>
      </c>
      <c r="T9" s="649"/>
      <c r="U9" s="649"/>
      <c r="V9" s="649"/>
      <c r="W9" s="649"/>
      <c r="X9" s="649"/>
      <c r="Y9" s="649"/>
      <c r="Z9" s="661"/>
    </row>
    <row r="10" spans="1:26" ht="30" customHeight="1" x14ac:dyDescent="0.25">
      <c r="B10" s="660"/>
      <c r="C10" s="144" t="s">
        <v>390</v>
      </c>
      <c r="D10" s="144" t="s">
        <v>389</v>
      </c>
      <c r="E10" s="144" t="s">
        <v>390</v>
      </c>
      <c r="F10" s="144" t="s">
        <v>389</v>
      </c>
      <c r="G10" s="144" t="s">
        <v>390</v>
      </c>
      <c r="H10" s="144" t="s">
        <v>389</v>
      </c>
      <c r="I10" s="144" t="s">
        <v>390</v>
      </c>
      <c r="J10" s="144" t="s">
        <v>389</v>
      </c>
      <c r="K10" s="144" t="s">
        <v>390</v>
      </c>
      <c r="L10" s="144" t="s">
        <v>389</v>
      </c>
      <c r="M10" s="144" t="s">
        <v>390</v>
      </c>
      <c r="N10" s="144" t="s">
        <v>389</v>
      </c>
      <c r="O10" s="144" t="s">
        <v>390</v>
      </c>
      <c r="P10" s="144" t="s">
        <v>389</v>
      </c>
      <c r="Q10" s="144" t="s">
        <v>390</v>
      </c>
      <c r="R10" s="144" t="s">
        <v>389</v>
      </c>
      <c r="S10" s="144" t="s">
        <v>390</v>
      </c>
      <c r="T10" s="144" t="s">
        <v>389</v>
      </c>
      <c r="U10" s="144" t="s">
        <v>390</v>
      </c>
      <c r="V10" s="144" t="s">
        <v>389</v>
      </c>
      <c r="W10" s="144" t="s">
        <v>390</v>
      </c>
      <c r="X10" s="144" t="s">
        <v>389</v>
      </c>
      <c r="Y10" s="144" t="s">
        <v>390</v>
      </c>
      <c r="Z10" s="183" t="s">
        <v>389</v>
      </c>
    </row>
    <row r="11" spans="1:26" ht="13" customHeight="1" x14ac:dyDescent="0.25">
      <c r="A11" s="214"/>
      <c r="B11" s="204"/>
      <c r="C11" s="205" t="s">
        <v>2658</v>
      </c>
      <c r="D11" s="573" t="s">
        <v>2659</v>
      </c>
      <c r="E11" s="205" t="s">
        <v>2660</v>
      </c>
      <c r="F11" s="573" t="s">
        <v>2661</v>
      </c>
      <c r="G11" s="205" t="s">
        <v>2662</v>
      </c>
      <c r="H11" s="573" t="s">
        <v>2663</v>
      </c>
      <c r="I11" s="205" t="s">
        <v>2664</v>
      </c>
      <c r="J11" s="573" t="s">
        <v>2665</v>
      </c>
      <c r="K11" s="205" t="s">
        <v>2666</v>
      </c>
      <c r="L11" s="573" t="s">
        <v>2667</v>
      </c>
      <c r="M11" s="205" t="s">
        <v>2668</v>
      </c>
      <c r="N11" s="573" t="s">
        <v>2669</v>
      </c>
      <c r="O11" s="205" t="s">
        <v>2670</v>
      </c>
      <c r="P11" s="573" t="s">
        <v>2671</v>
      </c>
      <c r="Q11" s="205" t="s">
        <v>2672</v>
      </c>
      <c r="R11" s="573" t="s">
        <v>2673</v>
      </c>
      <c r="S11" s="205" t="s">
        <v>2674</v>
      </c>
      <c r="T11" s="573" t="s">
        <v>2675</v>
      </c>
      <c r="U11" s="205" t="s">
        <v>2676</v>
      </c>
      <c r="V11" s="573" t="s">
        <v>2677</v>
      </c>
      <c r="W11" s="205" t="s">
        <v>2678</v>
      </c>
      <c r="X11" s="573" t="s">
        <v>2679</v>
      </c>
      <c r="Y11" s="205" t="s">
        <v>2680</v>
      </c>
      <c r="Z11" s="581" t="s">
        <v>2681</v>
      </c>
    </row>
    <row r="12" spans="1:26" ht="13" customHeight="1" x14ac:dyDescent="0.25">
      <c r="A12" s="26" t="s">
        <v>391</v>
      </c>
      <c r="B12" s="184">
        <v>2</v>
      </c>
      <c r="C12" s="190">
        <v>1.1324930089466101</v>
      </c>
      <c r="D12" s="567">
        <v>0.264904024884</v>
      </c>
      <c r="E12" s="190">
        <v>0.82784932428188096</v>
      </c>
      <c r="F12" s="567">
        <v>0.15935428904573801</v>
      </c>
      <c r="G12" s="190">
        <v>1.13644257888017</v>
      </c>
      <c r="H12" s="567">
        <v>0.204623746296066</v>
      </c>
      <c r="I12" s="190">
        <v>0.75448637301749399</v>
      </c>
      <c r="J12" s="567">
        <v>0.193300755915506</v>
      </c>
      <c r="K12" s="190">
        <v>1.14778917615646</v>
      </c>
      <c r="L12" s="567">
        <v>0.26696466685401399</v>
      </c>
      <c r="M12" s="190">
        <v>0.81990096713057303</v>
      </c>
      <c r="N12" s="567">
        <v>0.15487702871511699</v>
      </c>
      <c r="O12" s="190">
        <v>1.1683537453857</v>
      </c>
      <c r="P12" s="567">
        <v>0.20372570688952699</v>
      </c>
      <c r="Q12" s="190">
        <v>0.739463973703264</v>
      </c>
      <c r="R12" s="567">
        <v>0.18930124366274101</v>
      </c>
      <c r="S12" s="190">
        <v>1.13693714791654</v>
      </c>
      <c r="T12" s="567">
        <v>0.25807180706905197</v>
      </c>
      <c r="U12" s="190">
        <v>0.80638220925922399</v>
      </c>
      <c r="V12" s="567">
        <v>0.15862134780687701</v>
      </c>
      <c r="W12" s="190">
        <v>1.21207987692199</v>
      </c>
      <c r="X12" s="567">
        <v>0.21350817847727399</v>
      </c>
      <c r="Y12" s="190">
        <v>0.74813938431050797</v>
      </c>
      <c r="Z12" s="575">
        <v>0.19844601366154699</v>
      </c>
    </row>
    <row r="13" spans="1:26" ht="13" customHeight="1" x14ac:dyDescent="0.25">
      <c r="A13" s="26" t="s">
        <v>392</v>
      </c>
      <c r="B13" s="184">
        <v>2</v>
      </c>
      <c r="C13" s="190">
        <v>1.20827088241161</v>
      </c>
      <c r="D13" s="567">
        <v>0.19463547922442501</v>
      </c>
      <c r="E13" s="190">
        <v>1.0372893561107299</v>
      </c>
      <c r="F13" s="567">
        <v>0.148428963617705</v>
      </c>
      <c r="G13" s="190">
        <v>1.0422946090442999</v>
      </c>
      <c r="H13" s="567">
        <v>0.25250501382667701</v>
      </c>
      <c r="I13" s="190">
        <v>0.81826989534537498</v>
      </c>
      <c r="J13" s="567">
        <v>0.229693104251985</v>
      </c>
      <c r="K13" s="190">
        <v>1.1861041970062201</v>
      </c>
      <c r="L13" s="567">
        <v>0.19207443455662199</v>
      </c>
      <c r="M13" s="190">
        <v>1.0259999941503</v>
      </c>
      <c r="N13" s="567">
        <v>0.146380119407407</v>
      </c>
      <c r="O13" s="190">
        <v>1.02350948547698</v>
      </c>
      <c r="P13" s="567">
        <v>0.24825745038008301</v>
      </c>
      <c r="Q13" s="190">
        <v>0.84068896965006301</v>
      </c>
      <c r="R13" s="567">
        <v>0.237395601820549</v>
      </c>
      <c r="S13" s="190">
        <v>1.19801249360284</v>
      </c>
      <c r="T13" s="567">
        <v>0.21332944554663899</v>
      </c>
      <c r="U13" s="190">
        <v>1.0543586167263701</v>
      </c>
      <c r="V13" s="567">
        <v>0.15698698022552299</v>
      </c>
      <c r="W13" s="190">
        <v>1.0518372103567299</v>
      </c>
      <c r="X13" s="567">
        <v>0.258570605501171</v>
      </c>
      <c r="Y13" s="190">
        <v>0.87433524143343</v>
      </c>
      <c r="Z13" s="575">
        <v>0.27321237809307503</v>
      </c>
    </row>
    <row r="14" spans="1:26" ht="13" customHeight="1" x14ac:dyDescent="0.25">
      <c r="A14" s="26" t="s">
        <v>393</v>
      </c>
      <c r="B14" s="184">
        <v>2</v>
      </c>
      <c r="C14" s="190">
        <v>0.93551723583035995</v>
      </c>
      <c r="D14" s="567">
        <v>0.130022565489394</v>
      </c>
      <c r="E14" s="190">
        <v>1.1293747111914201</v>
      </c>
      <c r="F14" s="567">
        <v>0.137645941169734</v>
      </c>
      <c r="G14" s="190">
        <v>0.95181385814154196</v>
      </c>
      <c r="H14" s="567">
        <v>0.104302698480277</v>
      </c>
      <c r="I14" s="190">
        <v>0.87511283964059605</v>
      </c>
      <c r="J14" s="567">
        <v>0.13670611276311401</v>
      </c>
      <c r="K14" s="190">
        <v>0.93856562481932004</v>
      </c>
      <c r="L14" s="567">
        <v>0.13437048231333901</v>
      </c>
      <c r="M14" s="190">
        <v>1.1098119685521599</v>
      </c>
      <c r="N14" s="567">
        <v>0.13793809009979399</v>
      </c>
      <c r="O14" s="190">
        <v>0.96939780612163395</v>
      </c>
      <c r="P14" s="567">
        <v>0.10737001930085199</v>
      </c>
      <c r="Q14" s="190">
        <v>0.86592759457729995</v>
      </c>
      <c r="R14" s="567">
        <v>0.138258245850504</v>
      </c>
      <c r="S14" s="190">
        <v>0.94544585567551398</v>
      </c>
      <c r="T14" s="567">
        <v>0.13953257360476301</v>
      </c>
      <c r="U14" s="190">
        <v>1.12045360430297</v>
      </c>
      <c r="V14" s="567">
        <v>0.14290907415593099</v>
      </c>
      <c r="W14" s="190">
        <v>0.95778267461161204</v>
      </c>
      <c r="X14" s="567">
        <v>0.115291540539017</v>
      </c>
      <c r="Y14" s="190">
        <v>0.86346982280899598</v>
      </c>
      <c r="Z14" s="575">
        <v>0.13708026099081599</v>
      </c>
    </row>
    <row r="15" spans="1:26" ht="13" customHeight="1" x14ac:dyDescent="0.25">
      <c r="A15" s="26" t="s">
        <v>394</v>
      </c>
      <c r="B15" s="184">
        <v>2</v>
      </c>
      <c r="C15" s="190">
        <v>1.2437629330361899</v>
      </c>
      <c r="D15" s="567">
        <v>0.18610824820376101</v>
      </c>
      <c r="E15" s="190">
        <v>0.93097377918305602</v>
      </c>
      <c r="F15" s="567">
        <v>0.16549308484056899</v>
      </c>
      <c r="G15" s="190">
        <v>1.06275177657206</v>
      </c>
      <c r="H15" s="567">
        <v>0.13404560201801799</v>
      </c>
      <c r="I15" s="190">
        <v>0.82326301485129805</v>
      </c>
      <c r="J15" s="567">
        <v>0.1328463894719</v>
      </c>
      <c r="K15" s="190">
        <v>1.2566519033882499</v>
      </c>
      <c r="L15" s="567">
        <v>0.19119567329187301</v>
      </c>
      <c r="M15" s="190">
        <v>0.92018858388772895</v>
      </c>
      <c r="N15" s="567">
        <v>0.16445288500636501</v>
      </c>
      <c r="O15" s="190">
        <v>1.0566447722083201</v>
      </c>
      <c r="P15" s="567">
        <v>0.13030267666925999</v>
      </c>
      <c r="Q15" s="190">
        <v>0.83790671885079604</v>
      </c>
      <c r="R15" s="567">
        <v>0.13769330372210001</v>
      </c>
      <c r="S15" s="190">
        <v>1.2191332106491</v>
      </c>
      <c r="T15" s="567">
        <v>0.177271465647618</v>
      </c>
      <c r="U15" s="190">
        <v>0.89393638668019404</v>
      </c>
      <c r="V15" s="567">
        <v>0.16192916536610399</v>
      </c>
      <c r="W15" s="190">
        <v>1.06966495181568</v>
      </c>
      <c r="X15" s="567">
        <v>0.13075416769725601</v>
      </c>
      <c r="Y15" s="190">
        <v>0.86320001501557397</v>
      </c>
      <c r="Z15" s="575">
        <v>0.14775056136475201</v>
      </c>
    </row>
    <row r="16" spans="1:26" ht="13" customHeight="1" x14ac:dyDescent="0.25">
      <c r="A16" s="26" t="s">
        <v>395</v>
      </c>
      <c r="B16" s="184">
        <v>2</v>
      </c>
      <c r="C16" s="190">
        <v>1.4484049932357701</v>
      </c>
      <c r="D16" s="567">
        <v>0.215546164593587</v>
      </c>
      <c r="E16" s="190">
        <v>1.22453105030051</v>
      </c>
      <c r="F16" s="567">
        <v>0.18314963114652799</v>
      </c>
      <c r="G16" s="190">
        <v>1.0111658132721699</v>
      </c>
      <c r="H16" s="567">
        <v>0.10494055632367</v>
      </c>
      <c r="I16" s="190">
        <v>1.1817092356033001</v>
      </c>
      <c r="J16" s="567">
        <v>0.175009242946877</v>
      </c>
      <c r="K16" s="190">
        <v>1.4161175393972201</v>
      </c>
      <c r="L16" s="567">
        <v>0.21242037258729499</v>
      </c>
      <c r="M16" s="190">
        <v>1.2665892192469199</v>
      </c>
      <c r="N16" s="567">
        <v>0.18571702629748599</v>
      </c>
      <c r="O16" s="190">
        <v>1.0283440680881799</v>
      </c>
      <c r="P16" s="567">
        <v>0.109007148038821</v>
      </c>
      <c r="Q16" s="190">
        <v>1.1346589536373699</v>
      </c>
      <c r="R16" s="567">
        <v>0.166745170413163</v>
      </c>
      <c r="S16" s="190">
        <v>1.32395618145168</v>
      </c>
      <c r="T16" s="567">
        <v>0.20969644566241999</v>
      </c>
      <c r="U16" s="190">
        <v>0.96234764462960998</v>
      </c>
      <c r="V16" s="567">
        <v>0.15461381346479799</v>
      </c>
      <c r="W16" s="190">
        <v>0.92715246598184298</v>
      </c>
      <c r="X16" s="567">
        <v>0.10204456422673</v>
      </c>
      <c r="Y16" s="190">
        <v>1.14308588630912</v>
      </c>
      <c r="Z16" s="575">
        <v>0.17489240024618999</v>
      </c>
    </row>
    <row r="17" spans="1:26" ht="13" customHeight="1" x14ac:dyDescent="0.25">
      <c r="A17" s="26" t="s">
        <v>396</v>
      </c>
      <c r="B17" s="184">
        <v>2</v>
      </c>
      <c r="C17" s="190">
        <v>1.0473070413304799</v>
      </c>
      <c r="D17" s="567">
        <v>0.107123455388011</v>
      </c>
      <c r="E17" s="190">
        <v>1.0323721642622301</v>
      </c>
      <c r="F17" s="567">
        <v>0.126122700871724</v>
      </c>
      <c r="G17" s="190">
        <v>1.0137182133104501</v>
      </c>
      <c r="H17" s="567">
        <v>0.101987842828705</v>
      </c>
      <c r="I17" s="190">
        <v>1.2516994595476101</v>
      </c>
      <c r="J17" s="567">
        <v>0.154088486825428</v>
      </c>
      <c r="K17" s="190">
        <v>1.04788780004222</v>
      </c>
      <c r="L17" s="567">
        <v>0.106120506308043</v>
      </c>
      <c r="M17" s="190">
        <v>1.0573509916799599</v>
      </c>
      <c r="N17" s="567">
        <v>0.12784435153434801</v>
      </c>
      <c r="O17" s="190">
        <v>1.0151245016760599</v>
      </c>
      <c r="P17" s="567">
        <v>0.101796488866731</v>
      </c>
      <c r="Q17" s="190">
        <v>1.23353511710661</v>
      </c>
      <c r="R17" s="567">
        <v>0.15133307807024601</v>
      </c>
      <c r="S17" s="190">
        <v>1.04120856847289</v>
      </c>
      <c r="T17" s="567">
        <v>0.109407342895134</v>
      </c>
      <c r="U17" s="190">
        <v>1.06028146036348</v>
      </c>
      <c r="V17" s="567">
        <v>0.13053780944111201</v>
      </c>
      <c r="W17" s="190">
        <v>1.0301650366452699</v>
      </c>
      <c r="X17" s="567">
        <v>0.10170217385151301</v>
      </c>
      <c r="Y17" s="190">
        <v>1.23872449511334</v>
      </c>
      <c r="Z17" s="575">
        <v>0.148339515792066</v>
      </c>
    </row>
    <row r="18" spans="1:26" ht="13" customHeight="1" x14ac:dyDescent="0.25">
      <c r="A18" s="210" t="s">
        <v>397</v>
      </c>
      <c r="B18" s="184">
        <v>2</v>
      </c>
      <c r="C18" s="190">
        <v>0.93090980526888001</v>
      </c>
      <c r="D18" s="567">
        <v>0.12067389634577</v>
      </c>
      <c r="E18" s="190">
        <v>1.21846433363264</v>
      </c>
      <c r="F18" s="567">
        <v>0.17577523808559201</v>
      </c>
      <c r="G18" s="190">
        <v>0.98046776925411705</v>
      </c>
      <c r="H18" s="567">
        <v>0.14670631124776901</v>
      </c>
      <c r="I18" s="190">
        <v>1.29929327671586</v>
      </c>
      <c r="J18" s="567">
        <v>0.175930702743401</v>
      </c>
      <c r="K18" s="190">
        <v>0.92827824577549101</v>
      </c>
      <c r="L18" s="567">
        <v>0.12052495896722901</v>
      </c>
      <c r="M18" s="190">
        <v>1.24184716555979</v>
      </c>
      <c r="N18" s="567">
        <v>0.18032503262947999</v>
      </c>
      <c r="O18" s="190">
        <v>0.98554520313291205</v>
      </c>
      <c r="P18" s="567">
        <v>0.148087605885899</v>
      </c>
      <c r="Q18" s="190">
        <v>1.2878997790139299</v>
      </c>
      <c r="R18" s="567">
        <v>0.177376907698263</v>
      </c>
      <c r="S18" s="190">
        <v>0.96440296643095202</v>
      </c>
      <c r="T18" s="567">
        <v>0.12842930240291101</v>
      </c>
      <c r="U18" s="190">
        <v>1.2339217346740501</v>
      </c>
      <c r="V18" s="567">
        <v>0.18481885552897601</v>
      </c>
      <c r="W18" s="190">
        <v>1.00150732911537</v>
      </c>
      <c r="X18" s="567">
        <v>0.154228032648799</v>
      </c>
      <c r="Y18" s="190">
        <v>1.2902936410178401</v>
      </c>
      <c r="Z18" s="575">
        <v>0.18486509667204801</v>
      </c>
    </row>
    <row r="19" spans="1:26" ht="13" customHeight="1" x14ac:dyDescent="0.25">
      <c r="A19" s="210" t="s">
        <v>398</v>
      </c>
      <c r="B19" s="184">
        <v>2</v>
      </c>
      <c r="C19" s="190">
        <v>1.0811383797934999</v>
      </c>
      <c r="D19" s="567">
        <v>0.17887226467819001</v>
      </c>
      <c r="E19" s="190">
        <v>0.93570823672294301</v>
      </c>
      <c r="F19" s="567">
        <v>0.165718242874526</v>
      </c>
      <c r="G19" s="190">
        <v>1.43863002979036</v>
      </c>
      <c r="H19" s="567">
        <v>0.22200704437296501</v>
      </c>
      <c r="I19" s="190">
        <v>1.1601091873795399</v>
      </c>
      <c r="J19" s="567">
        <v>0.25151661625736799</v>
      </c>
      <c r="K19" s="190">
        <v>1.08871055583545</v>
      </c>
      <c r="L19" s="567">
        <v>0.17512821064412801</v>
      </c>
      <c r="M19" s="190">
        <v>0.96006808535573296</v>
      </c>
      <c r="N19" s="567">
        <v>0.16897758847344699</v>
      </c>
      <c r="O19" s="190">
        <v>1.42182568714571</v>
      </c>
      <c r="P19" s="567">
        <v>0.217636596011207</v>
      </c>
      <c r="Q19" s="190">
        <v>1.13029419814849</v>
      </c>
      <c r="R19" s="567">
        <v>0.24666552903299099</v>
      </c>
      <c r="S19" s="190">
        <v>1.03519870293401</v>
      </c>
      <c r="T19" s="567">
        <v>0.16543344131926399</v>
      </c>
      <c r="U19" s="190">
        <v>0.93343307230607697</v>
      </c>
      <c r="V19" s="567">
        <v>0.147611552514579</v>
      </c>
      <c r="W19" s="190">
        <v>1.41208836701524</v>
      </c>
      <c r="X19" s="567">
        <v>0.18389240745985799</v>
      </c>
      <c r="Y19" s="190">
        <v>1.11418143108339</v>
      </c>
      <c r="Z19" s="575">
        <v>0.19966093923254799</v>
      </c>
    </row>
    <row r="20" spans="1:26" ht="13" customHeight="1" x14ac:dyDescent="0.25">
      <c r="A20" s="26" t="s">
        <v>399</v>
      </c>
      <c r="B20" s="184">
        <v>2</v>
      </c>
      <c r="C20" s="190">
        <v>1.06396843646746</v>
      </c>
      <c r="D20" s="567">
        <v>0.20410063349751301</v>
      </c>
      <c r="E20" s="190">
        <v>1.2054967270116299</v>
      </c>
      <c r="F20" s="567">
        <v>0.22448376538381601</v>
      </c>
      <c r="G20" s="190">
        <v>0.97698747899232097</v>
      </c>
      <c r="H20" s="567">
        <v>0.15324470500290499</v>
      </c>
      <c r="I20" s="190">
        <v>0.94232440383778904</v>
      </c>
      <c r="J20" s="567">
        <v>0.15076501355031199</v>
      </c>
      <c r="K20" s="190">
        <v>1.0772101900008599</v>
      </c>
      <c r="L20" s="567">
        <v>0.20410295581208401</v>
      </c>
      <c r="M20" s="190">
        <v>1.2128513427434899</v>
      </c>
      <c r="N20" s="567">
        <v>0.224459717095428</v>
      </c>
      <c r="O20" s="190">
        <v>0.97400301809713596</v>
      </c>
      <c r="P20" s="567">
        <v>0.152038981609976</v>
      </c>
      <c r="Q20" s="190">
        <v>0.94124692303472302</v>
      </c>
      <c r="R20" s="567">
        <v>0.14905510285894399</v>
      </c>
      <c r="S20" s="190">
        <v>1.07482096960912</v>
      </c>
      <c r="T20" s="567">
        <v>0.19543963297891201</v>
      </c>
      <c r="U20" s="190">
        <v>1.3418493800012099</v>
      </c>
      <c r="V20" s="567">
        <v>0.250856509708894</v>
      </c>
      <c r="W20" s="190">
        <v>0.81551900723950999</v>
      </c>
      <c r="X20" s="567">
        <v>0.13560021807619399</v>
      </c>
      <c r="Y20" s="190">
        <v>0.84361207764921997</v>
      </c>
      <c r="Z20" s="575">
        <v>0.12799816525914701</v>
      </c>
    </row>
    <row r="21" spans="1:26" ht="13" customHeight="1" x14ac:dyDescent="0.25">
      <c r="A21" s="26" t="s">
        <v>400</v>
      </c>
      <c r="B21" s="184">
        <v>2</v>
      </c>
      <c r="C21" s="190">
        <v>1.02225866619963</v>
      </c>
      <c r="D21" s="567">
        <v>0.160920014662085</v>
      </c>
      <c r="E21" s="190">
        <v>0.84149940038242299</v>
      </c>
      <c r="F21" s="567">
        <v>0.16064096759369201</v>
      </c>
      <c r="G21" s="190">
        <v>1.3196353078182801</v>
      </c>
      <c r="H21" s="567">
        <v>0.256592629870531</v>
      </c>
      <c r="I21" s="190">
        <v>0.82346254228035798</v>
      </c>
      <c r="J21" s="567">
        <v>0.18093710554732001</v>
      </c>
      <c r="K21" s="190">
        <v>1.02167546790446</v>
      </c>
      <c r="L21" s="567">
        <v>0.15643302541443499</v>
      </c>
      <c r="M21" s="190">
        <v>0.85838027859669597</v>
      </c>
      <c r="N21" s="567">
        <v>0.15716078454683699</v>
      </c>
      <c r="O21" s="190">
        <v>1.3798814717218899</v>
      </c>
      <c r="P21" s="567">
        <v>0.22249958734038999</v>
      </c>
      <c r="Q21" s="190">
        <v>0.85226805696935304</v>
      </c>
      <c r="R21" s="567">
        <v>0.19405066141421801</v>
      </c>
      <c r="S21" s="190">
        <v>1.0567328626172401</v>
      </c>
      <c r="T21" s="567">
        <v>0.16638041090588099</v>
      </c>
      <c r="U21" s="190">
        <v>0.87892893092679503</v>
      </c>
      <c r="V21" s="567">
        <v>0.14279212930869301</v>
      </c>
      <c r="W21" s="190">
        <v>1.49077567180083</v>
      </c>
      <c r="X21" s="567">
        <v>0.28411205372368598</v>
      </c>
      <c r="Y21" s="190">
        <v>0.83178623344244196</v>
      </c>
      <c r="Z21" s="575">
        <v>0.19887260607212001</v>
      </c>
    </row>
    <row r="22" spans="1:26" ht="13" customHeight="1" x14ac:dyDescent="0.25">
      <c r="A22" s="26" t="s">
        <v>401</v>
      </c>
      <c r="B22" s="184">
        <v>2</v>
      </c>
      <c r="C22" s="190">
        <v>0.74012837342068005</v>
      </c>
      <c r="D22" s="567">
        <v>0.23374255162240301</v>
      </c>
      <c r="E22" s="190">
        <v>1.1161792331529099</v>
      </c>
      <c r="F22" s="567">
        <v>0.209616561076159</v>
      </c>
      <c r="G22" s="190">
        <v>0.647489231349756</v>
      </c>
      <c r="H22" s="567">
        <v>0.13705791404023099</v>
      </c>
      <c r="I22" s="190">
        <v>1.82758990175214</v>
      </c>
      <c r="J22" s="567">
        <v>0.59787813538922097</v>
      </c>
      <c r="K22" s="190">
        <v>0.74749639024282</v>
      </c>
      <c r="L22" s="567">
        <v>0.238656086309919</v>
      </c>
      <c r="M22" s="190">
        <v>1.1219439640893001</v>
      </c>
      <c r="N22" s="567">
        <v>0.21016785180886199</v>
      </c>
      <c r="O22" s="190">
        <v>0.645851960408245</v>
      </c>
      <c r="P22" s="567">
        <v>0.13531348893874201</v>
      </c>
      <c r="Q22" s="190">
        <v>1.8599659318139601</v>
      </c>
      <c r="R22" s="567">
        <v>0.60459265496252401</v>
      </c>
      <c r="S22" s="190">
        <v>0.72399450205862703</v>
      </c>
      <c r="T22" s="567">
        <v>0.236298913733544</v>
      </c>
      <c r="U22" s="190">
        <v>1.15935915168714</v>
      </c>
      <c r="V22" s="567">
        <v>0.2348648648046</v>
      </c>
      <c r="W22" s="190">
        <v>0.60742684637722799</v>
      </c>
      <c r="X22" s="567">
        <v>0.13725418981838799</v>
      </c>
      <c r="Y22" s="190">
        <v>1.7987424231922999</v>
      </c>
      <c r="Z22" s="575">
        <v>0.59640762770395706</v>
      </c>
    </row>
    <row r="23" spans="1:26" ht="13" customHeight="1" x14ac:dyDescent="0.25">
      <c r="A23" s="26" t="s">
        <v>402</v>
      </c>
      <c r="B23" s="184">
        <v>2</v>
      </c>
      <c r="C23" s="190">
        <v>0.88242852929305704</v>
      </c>
      <c r="D23" s="567">
        <v>0.20774619636564901</v>
      </c>
      <c r="E23" s="190">
        <v>0.997714866682053</v>
      </c>
      <c r="F23" s="567">
        <v>0.19841839989159299</v>
      </c>
      <c r="G23" s="190">
        <v>0.69355719685285899</v>
      </c>
      <c r="H23" s="567">
        <v>0.14979092501409699</v>
      </c>
      <c r="I23" s="190">
        <v>1.4677871725482901</v>
      </c>
      <c r="J23" s="567">
        <v>0.304233053481066</v>
      </c>
      <c r="K23" s="190">
        <v>0.80364076921726701</v>
      </c>
      <c r="L23" s="567">
        <v>0.19164487026330501</v>
      </c>
      <c r="M23" s="190">
        <v>1.0764366913643</v>
      </c>
      <c r="N23" s="567">
        <v>0.210935655747929</v>
      </c>
      <c r="O23" s="190">
        <v>0.72926501475638905</v>
      </c>
      <c r="P23" s="567">
        <v>0.15427319270265299</v>
      </c>
      <c r="Q23" s="190">
        <v>1.45630284317284</v>
      </c>
      <c r="R23" s="567">
        <v>0.28742147611957403</v>
      </c>
      <c r="S23" s="190">
        <v>0.68053965865800004</v>
      </c>
      <c r="T23" s="567">
        <v>0.16129479092954799</v>
      </c>
      <c r="U23" s="190">
        <v>1.087539569622</v>
      </c>
      <c r="V23" s="567">
        <v>0.203787224748574</v>
      </c>
      <c r="W23" s="190">
        <v>0.86747003245413001</v>
      </c>
      <c r="X23" s="567">
        <v>0.19080645531521701</v>
      </c>
      <c r="Y23" s="190">
        <v>1.46892426348052</v>
      </c>
      <c r="Z23" s="575">
        <v>0.288607709181325</v>
      </c>
    </row>
    <row r="24" spans="1:26" ht="13" customHeight="1" x14ac:dyDescent="0.25">
      <c r="A24" s="26" t="s">
        <v>403</v>
      </c>
      <c r="B24" s="184">
        <v>2</v>
      </c>
      <c r="C24" s="190">
        <v>0.743872236789349</v>
      </c>
      <c r="D24" s="567">
        <v>0.22287890786079101</v>
      </c>
      <c r="E24" s="190">
        <v>0.66991842766835197</v>
      </c>
      <c r="F24" s="567">
        <v>0.13834503211885599</v>
      </c>
      <c r="G24" s="190">
        <v>1.21703682443868</v>
      </c>
      <c r="H24" s="567">
        <v>0.16541202700284499</v>
      </c>
      <c r="I24" s="190">
        <v>1.3266400882158</v>
      </c>
      <c r="J24" s="567">
        <v>0.19618204995071101</v>
      </c>
      <c r="K24" s="190">
        <v>0.75021939340027299</v>
      </c>
      <c r="L24" s="567">
        <v>0.22230821540750501</v>
      </c>
      <c r="M24" s="190">
        <v>0.66769468367866103</v>
      </c>
      <c r="N24" s="567">
        <v>0.14284739790920001</v>
      </c>
      <c r="O24" s="190">
        <v>1.2342375046735099</v>
      </c>
      <c r="P24" s="567">
        <v>0.170606962736226</v>
      </c>
      <c r="Q24" s="190">
        <v>1.29639986575807</v>
      </c>
      <c r="R24" s="567">
        <v>0.19650040073975</v>
      </c>
      <c r="S24" s="190">
        <v>0.81989162160818196</v>
      </c>
      <c r="T24" s="567">
        <v>0.21495471292858101</v>
      </c>
      <c r="U24" s="190">
        <v>0.69268904693630196</v>
      </c>
      <c r="V24" s="567">
        <v>0.12046809909809</v>
      </c>
      <c r="W24" s="190">
        <v>1.06979424105621</v>
      </c>
      <c r="X24" s="567">
        <v>0.14381049815604399</v>
      </c>
      <c r="Y24" s="190">
        <v>1.1788673088625901</v>
      </c>
      <c r="Z24" s="575">
        <v>0.16740863102068401</v>
      </c>
    </row>
    <row r="25" spans="1:26" ht="13" customHeight="1" x14ac:dyDescent="0.25">
      <c r="A25" s="26" t="s">
        <v>404</v>
      </c>
      <c r="B25" s="184">
        <v>2</v>
      </c>
      <c r="C25" s="190">
        <v>0.92285302127913704</v>
      </c>
      <c r="D25" s="567">
        <v>0.14809924995285101</v>
      </c>
      <c r="E25" s="190">
        <v>0.94942180988045499</v>
      </c>
      <c r="F25" s="567">
        <v>0.14361439758403899</v>
      </c>
      <c r="G25" s="190">
        <v>0.92826412905040701</v>
      </c>
      <c r="H25" s="567">
        <v>0.105954631270901</v>
      </c>
      <c r="I25" s="190">
        <v>1.1645122723316901</v>
      </c>
      <c r="J25" s="567">
        <v>0.23846500319703701</v>
      </c>
      <c r="K25" s="190">
        <v>0.930309292747868</v>
      </c>
      <c r="L25" s="567">
        <v>0.15264854254211199</v>
      </c>
      <c r="M25" s="190">
        <v>0.93970334294555402</v>
      </c>
      <c r="N25" s="567">
        <v>0.14785082130385799</v>
      </c>
      <c r="O25" s="190">
        <v>0.90076985494765305</v>
      </c>
      <c r="P25" s="567">
        <v>0.106886658052227</v>
      </c>
      <c r="Q25" s="190">
        <v>1.1886222938005</v>
      </c>
      <c r="R25" s="567">
        <v>0.234447995823171</v>
      </c>
      <c r="S25" s="190">
        <v>0.94939855640827397</v>
      </c>
      <c r="T25" s="567">
        <v>0.157149191562064</v>
      </c>
      <c r="U25" s="190">
        <v>0.96077908331190398</v>
      </c>
      <c r="V25" s="567">
        <v>0.14994779878134201</v>
      </c>
      <c r="W25" s="190">
        <v>0.86259758809142895</v>
      </c>
      <c r="X25" s="567">
        <v>0.103580811762629</v>
      </c>
      <c r="Y25" s="190">
        <v>1.0946926417607901</v>
      </c>
      <c r="Z25" s="575">
        <v>0.218698467287957</v>
      </c>
    </row>
    <row r="26" spans="1:26" ht="13" customHeight="1" x14ac:dyDescent="0.25">
      <c r="A26" s="26" t="s">
        <v>405</v>
      </c>
      <c r="B26" s="184">
        <v>2</v>
      </c>
      <c r="C26" s="190">
        <v>0.67940334872874297</v>
      </c>
      <c r="D26" s="567">
        <v>0.18693474699378901</v>
      </c>
      <c r="E26" s="190">
        <v>1.2572288387978301</v>
      </c>
      <c r="F26" s="567">
        <v>0.37521146377244902</v>
      </c>
      <c r="G26" s="190">
        <v>0.93531837205030399</v>
      </c>
      <c r="H26" s="567">
        <v>0.33076463649279902</v>
      </c>
      <c r="I26" s="190">
        <v>0.47339697714294499</v>
      </c>
      <c r="J26" s="567">
        <v>0.184315004220831</v>
      </c>
      <c r="K26" s="190">
        <v>0.59421077061894201</v>
      </c>
      <c r="L26" s="567">
        <v>0.16346117442783101</v>
      </c>
      <c r="M26" s="190">
        <v>1.3623998607405501</v>
      </c>
      <c r="N26" s="567">
        <v>0.40497903116996098</v>
      </c>
      <c r="O26" s="190">
        <v>0.89411893994900604</v>
      </c>
      <c r="P26" s="567">
        <v>0.31402946192413</v>
      </c>
      <c r="Q26" s="190">
        <v>0.47382107319601802</v>
      </c>
      <c r="R26" s="567">
        <v>0.18443567594531901</v>
      </c>
      <c r="S26" s="190">
        <v>0.61451521176814095</v>
      </c>
      <c r="T26" s="567">
        <v>0.16283803985936099</v>
      </c>
      <c r="U26" s="190">
        <v>1.4844802769391501</v>
      </c>
      <c r="V26" s="567">
        <v>0.43038740143488702</v>
      </c>
      <c r="W26" s="190">
        <v>0.90319430657833</v>
      </c>
      <c r="X26" s="567">
        <v>0.32949624686019702</v>
      </c>
      <c r="Y26" s="190">
        <v>0.456366408686323</v>
      </c>
      <c r="Z26" s="575">
        <v>0.181715417605671</v>
      </c>
    </row>
    <row r="27" spans="1:26" ht="13" customHeight="1" x14ac:dyDescent="0.25">
      <c r="A27" s="26" t="s">
        <v>406</v>
      </c>
      <c r="B27" s="184">
        <v>2</v>
      </c>
      <c r="C27" s="190">
        <v>1.1828052371378099</v>
      </c>
      <c r="D27" s="567">
        <v>0.144989978119579</v>
      </c>
      <c r="E27" s="190">
        <v>0.84797767404289903</v>
      </c>
      <c r="F27" s="567">
        <v>0.10763468823160099</v>
      </c>
      <c r="G27" s="190">
        <v>1.0471916207398699</v>
      </c>
      <c r="H27" s="567">
        <v>0.102001183518239</v>
      </c>
      <c r="I27" s="190">
        <v>0.97765317331287804</v>
      </c>
      <c r="J27" s="567">
        <v>9.1388729719737202E-2</v>
      </c>
      <c r="K27" s="190">
        <v>1.18955801512726</v>
      </c>
      <c r="L27" s="567">
        <v>0.147895293826351</v>
      </c>
      <c r="M27" s="190">
        <v>0.86348971093784899</v>
      </c>
      <c r="N27" s="567">
        <v>0.111365818963479</v>
      </c>
      <c r="O27" s="190">
        <v>1.04870516571517</v>
      </c>
      <c r="P27" s="567">
        <v>0.102985407150502</v>
      </c>
      <c r="Q27" s="190">
        <v>0.967348707636012</v>
      </c>
      <c r="R27" s="567">
        <v>9.1671531185144206E-2</v>
      </c>
      <c r="S27" s="190">
        <v>1.1553329428703001</v>
      </c>
      <c r="T27" s="567">
        <v>0.150716763966048</v>
      </c>
      <c r="U27" s="190">
        <v>0.90950227799990002</v>
      </c>
      <c r="V27" s="567">
        <v>0.120779214850259</v>
      </c>
      <c r="W27" s="190">
        <v>1.07558518521168</v>
      </c>
      <c r="X27" s="567">
        <v>0.105635794158998</v>
      </c>
      <c r="Y27" s="190">
        <v>0.95531349086761597</v>
      </c>
      <c r="Z27" s="575">
        <v>8.4601529407457104E-2</v>
      </c>
    </row>
    <row r="28" spans="1:26" ht="13" customHeight="1" x14ac:dyDescent="0.25">
      <c r="A28" s="26" t="s">
        <v>407</v>
      </c>
      <c r="B28" s="184">
        <v>2</v>
      </c>
      <c r="C28" s="190">
        <v>1.4081130028525499</v>
      </c>
      <c r="D28" s="567">
        <v>0.228658828314764</v>
      </c>
      <c r="E28" s="190">
        <v>1.1404135806461</v>
      </c>
      <c r="F28" s="567">
        <v>0.16486647146521399</v>
      </c>
      <c r="G28" s="190">
        <v>0.92575199030222299</v>
      </c>
      <c r="H28" s="567">
        <v>0.131437320558798</v>
      </c>
      <c r="I28" s="190">
        <v>0.90278221204531195</v>
      </c>
      <c r="J28" s="567">
        <v>0.18188606337969401</v>
      </c>
      <c r="K28" s="190">
        <v>1.40479165416931</v>
      </c>
      <c r="L28" s="567">
        <v>0.22937923338399299</v>
      </c>
      <c r="M28" s="190">
        <v>1.1425650486992001</v>
      </c>
      <c r="N28" s="567">
        <v>0.16570443149294001</v>
      </c>
      <c r="O28" s="190">
        <v>0.92036549219126795</v>
      </c>
      <c r="P28" s="567">
        <v>0.13233828397938699</v>
      </c>
      <c r="Q28" s="190">
        <v>0.900785145591808</v>
      </c>
      <c r="R28" s="567">
        <v>0.18331558670068901</v>
      </c>
      <c r="S28" s="190">
        <v>1.3546005505210099</v>
      </c>
      <c r="T28" s="567">
        <v>0.25934693728363101</v>
      </c>
      <c r="U28" s="190">
        <v>1.18375901724763</v>
      </c>
      <c r="V28" s="567">
        <v>0.17305239526246</v>
      </c>
      <c r="W28" s="190">
        <v>0.79451348488463203</v>
      </c>
      <c r="X28" s="567">
        <v>0.11234134268514601</v>
      </c>
      <c r="Y28" s="190">
        <v>0.94402317151431403</v>
      </c>
      <c r="Z28" s="575">
        <v>0.20318337875218001</v>
      </c>
    </row>
    <row r="29" spans="1:26" ht="13" customHeight="1" x14ac:dyDescent="0.25">
      <c r="A29" s="26" t="s">
        <v>408</v>
      </c>
      <c r="B29" s="184">
        <v>2</v>
      </c>
      <c r="C29" s="190">
        <v>1.17922956080343</v>
      </c>
      <c r="D29" s="567">
        <v>0.128065956450375</v>
      </c>
      <c r="E29" s="190">
        <v>0.87498829742853501</v>
      </c>
      <c r="F29" s="567">
        <v>0.10462595059488899</v>
      </c>
      <c r="G29" s="190">
        <v>1.30356503561905</v>
      </c>
      <c r="H29" s="567">
        <v>0.14724405236004101</v>
      </c>
      <c r="I29" s="190">
        <v>0.83690890796355599</v>
      </c>
      <c r="J29" s="567">
        <v>0.10294779621821799</v>
      </c>
      <c r="K29" s="190">
        <v>1.2161534540083201</v>
      </c>
      <c r="L29" s="567">
        <v>0.13383095982429399</v>
      </c>
      <c r="M29" s="190">
        <v>0.86654406384805205</v>
      </c>
      <c r="N29" s="567">
        <v>0.10304272947009301</v>
      </c>
      <c r="O29" s="190">
        <v>1.2588335461393001</v>
      </c>
      <c r="P29" s="567">
        <v>0.14683491941840299</v>
      </c>
      <c r="Q29" s="190">
        <v>0.84853547443996702</v>
      </c>
      <c r="R29" s="567">
        <v>0.108707574999518</v>
      </c>
      <c r="S29" s="190">
        <v>1.15268119434081</v>
      </c>
      <c r="T29" s="567">
        <v>0.136183963224914</v>
      </c>
      <c r="U29" s="190">
        <v>0.89600076084490698</v>
      </c>
      <c r="V29" s="567">
        <v>0.104792927783784</v>
      </c>
      <c r="W29" s="190">
        <v>1.2384459189933399</v>
      </c>
      <c r="X29" s="567">
        <v>0.14763797383253799</v>
      </c>
      <c r="Y29" s="190">
        <v>0.85853031022531401</v>
      </c>
      <c r="Z29" s="575">
        <v>0.111935616523401</v>
      </c>
    </row>
    <row r="30" spans="1:26" ht="13" customHeight="1" x14ac:dyDescent="0.25">
      <c r="A30" s="26" t="s">
        <v>409</v>
      </c>
      <c r="B30" s="184">
        <v>2</v>
      </c>
      <c r="C30" s="190">
        <v>1.3622735886061199</v>
      </c>
      <c r="D30" s="567">
        <v>0.245456055987614</v>
      </c>
      <c r="E30" s="190">
        <v>1.0165424190601999</v>
      </c>
      <c r="F30" s="567">
        <v>0.100998031213945</v>
      </c>
      <c r="G30" s="190">
        <v>1.1871063161962501</v>
      </c>
      <c r="H30" s="567">
        <v>0.11517580695240601</v>
      </c>
      <c r="I30" s="190">
        <v>1.05045582606461</v>
      </c>
      <c r="J30" s="567">
        <v>0.167695155664769</v>
      </c>
      <c r="K30" s="190">
        <v>1.32571698949843</v>
      </c>
      <c r="L30" s="567">
        <v>0.23503426205518699</v>
      </c>
      <c r="M30" s="190">
        <v>1.00361443357015</v>
      </c>
      <c r="N30" s="567">
        <v>9.9718750124590805E-2</v>
      </c>
      <c r="O30" s="190">
        <v>1.2006438796643599</v>
      </c>
      <c r="P30" s="567">
        <v>0.117961625624454</v>
      </c>
      <c r="Q30" s="190">
        <v>1.0690435406257499</v>
      </c>
      <c r="R30" s="567">
        <v>0.16176234595622699</v>
      </c>
      <c r="S30" s="190">
        <v>1.2841533126381399</v>
      </c>
      <c r="T30" s="567">
        <v>0.21124889330512001</v>
      </c>
      <c r="U30" s="190">
        <v>0.92835472357404802</v>
      </c>
      <c r="V30" s="567">
        <v>9.0007052230714493E-2</v>
      </c>
      <c r="W30" s="190">
        <v>1.1827722232068401</v>
      </c>
      <c r="X30" s="567">
        <v>0.121986351378222</v>
      </c>
      <c r="Y30" s="190">
        <v>1.11235725277065</v>
      </c>
      <c r="Z30" s="575">
        <v>0.176007469926002</v>
      </c>
    </row>
    <row r="31" spans="1:26" ht="13" customHeight="1" x14ac:dyDescent="0.25">
      <c r="A31" s="26" t="s">
        <v>410</v>
      </c>
      <c r="B31" s="184">
        <v>2</v>
      </c>
      <c r="C31" s="190">
        <v>0.93514825774265098</v>
      </c>
      <c r="D31" s="567">
        <v>0.13659389141306699</v>
      </c>
      <c r="E31" s="190">
        <v>1.11906182645316</v>
      </c>
      <c r="F31" s="567">
        <v>0.18735059183682801</v>
      </c>
      <c r="G31" s="190">
        <v>1.0760478411954899</v>
      </c>
      <c r="H31" s="567">
        <v>0.17314603527997799</v>
      </c>
      <c r="I31" s="190">
        <v>1.0127635820657399</v>
      </c>
      <c r="J31" s="567">
        <v>0.189719966977212</v>
      </c>
      <c r="K31" s="190">
        <v>0.93804834031193196</v>
      </c>
      <c r="L31" s="567">
        <v>0.13661288060643401</v>
      </c>
      <c r="M31" s="190">
        <v>1.10869688522711</v>
      </c>
      <c r="N31" s="567">
        <v>0.18646956599683701</v>
      </c>
      <c r="O31" s="190">
        <v>1.0628451570267901</v>
      </c>
      <c r="P31" s="567">
        <v>0.16907711387833901</v>
      </c>
      <c r="Q31" s="190">
        <v>1.01936537819038</v>
      </c>
      <c r="R31" s="567">
        <v>0.193421654939957</v>
      </c>
      <c r="S31" s="190">
        <v>0.95319388292551399</v>
      </c>
      <c r="T31" s="567">
        <v>0.13502938468592701</v>
      </c>
      <c r="U31" s="190">
        <v>1.1201916967308201</v>
      </c>
      <c r="V31" s="567">
        <v>0.18087033671657701</v>
      </c>
      <c r="W31" s="190">
        <v>1.07163369298317</v>
      </c>
      <c r="X31" s="567">
        <v>0.16659822279880099</v>
      </c>
      <c r="Y31" s="190">
        <v>1.0255996918242201</v>
      </c>
      <c r="Z31" s="575">
        <v>0.19733815658970499</v>
      </c>
    </row>
    <row r="32" spans="1:26" ht="13" customHeight="1" x14ac:dyDescent="0.25">
      <c r="A32" s="26" t="s">
        <v>411</v>
      </c>
      <c r="B32" s="184">
        <v>2</v>
      </c>
      <c r="C32" s="190">
        <v>1.2433930842409799</v>
      </c>
      <c r="D32" s="567">
        <v>0.24904644074815399</v>
      </c>
      <c r="E32" s="190">
        <v>1.0089846539938001</v>
      </c>
      <c r="F32" s="567">
        <v>0.17421019705890101</v>
      </c>
      <c r="G32" s="190">
        <v>0.92337424952565905</v>
      </c>
      <c r="H32" s="567">
        <v>0.125736060088913</v>
      </c>
      <c r="I32" s="190">
        <v>0.95388013637776203</v>
      </c>
      <c r="J32" s="567">
        <v>0.24891601715891201</v>
      </c>
      <c r="K32" s="190">
        <v>1.25424398475726</v>
      </c>
      <c r="L32" s="567">
        <v>0.24850013711924801</v>
      </c>
      <c r="M32" s="190">
        <v>1.01492711311466</v>
      </c>
      <c r="N32" s="567">
        <v>0.17767362036061499</v>
      </c>
      <c r="O32" s="190">
        <v>0.92414982306603799</v>
      </c>
      <c r="P32" s="567">
        <v>0.125232038708605</v>
      </c>
      <c r="Q32" s="190">
        <v>0.96448345960395498</v>
      </c>
      <c r="R32" s="567">
        <v>0.25226044580291201</v>
      </c>
      <c r="S32" s="190">
        <v>1.2132696778207499</v>
      </c>
      <c r="T32" s="567">
        <v>0.245351498865996</v>
      </c>
      <c r="U32" s="190">
        <v>1.00902142825451</v>
      </c>
      <c r="V32" s="567">
        <v>0.180288259724322</v>
      </c>
      <c r="W32" s="190">
        <v>0.89504483933102497</v>
      </c>
      <c r="X32" s="567">
        <v>0.12127421848752599</v>
      </c>
      <c r="Y32" s="190">
        <v>0.93815855902132395</v>
      </c>
      <c r="Z32" s="575">
        <v>0.24592537905626799</v>
      </c>
    </row>
    <row r="33" spans="1:26" ht="13" customHeight="1" x14ac:dyDescent="0.25">
      <c r="A33" s="26" t="s">
        <v>412</v>
      </c>
      <c r="B33" s="184">
        <v>2</v>
      </c>
      <c r="C33" s="190">
        <v>1.32023669790614</v>
      </c>
      <c r="D33" s="567">
        <v>0.51768739236531702</v>
      </c>
      <c r="E33" s="190">
        <v>0.90946309718305596</v>
      </c>
      <c r="F33" s="567">
        <v>0.26045213991161897</v>
      </c>
      <c r="G33" s="190">
        <v>2.0203753136831502</v>
      </c>
      <c r="H33" s="567">
        <v>0.96977987261173804</v>
      </c>
      <c r="I33" s="190">
        <v>1.1252251628669301</v>
      </c>
      <c r="J33" s="567">
        <v>0.25506331462321302</v>
      </c>
      <c r="K33" s="190">
        <v>1.3220381443384499</v>
      </c>
      <c r="L33" s="567">
        <v>0.52762419550853001</v>
      </c>
      <c r="M33" s="190">
        <v>0.88765645750852895</v>
      </c>
      <c r="N33" s="567">
        <v>0.25822367403949498</v>
      </c>
      <c r="O33" s="190">
        <v>2.0118127077544399</v>
      </c>
      <c r="P33" s="567">
        <v>0.97729054761588896</v>
      </c>
      <c r="Q33" s="190">
        <v>1.16802173308867</v>
      </c>
      <c r="R33" s="567">
        <v>0.26015614781992902</v>
      </c>
      <c r="S33" s="190">
        <v>1.28568135235406</v>
      </c>
      <c r="T33" s="567">
        <v>0.54432072305943602</v>
      </c>
      <c r="U33" s="190">
        <v>0.89117328519166505</v>
      </c>
      <c r="V33" s="567">
        <v>0.26421883049051798</v>
      </c>
      <c r="W33" s="190">
        <v>1.8472486162464099</v>
      </c>
      <c r="X33" s="567">
        <v>0.903544454610962</v>
      </c>
      <c r="Y33" s="190">
        <v>1.2162495065104499</v>
      </c>
      <c r="Z33" s="575">
        <v>0.28928611498609003</v>
      </c>
    </row>
    <row r="34" spans="1:26" ht="13" customHeight="1" x14ac:dyDescent="0.25">
      <c r="A34" s="26" t="s">
        <v>413</v>
      </c>
      <c r="B34" s="184">
        <v>2</v>
      </c>
      <c r="C34" s="190">
        <v>1.03756438221974</v>
      </c>
      <c r="D34" s="567">
        <v>0.136224440025419</v>
      </c>
      <c r="E34" s="190">
        <v>0.99042647168255105</v>
      </c>
      <c r="F34" s="567">
        <v>0.14181249529331799</v>
      </c>
      <c r="G34" s="190">
        <v>0.84739867407089497</v>
      </c>
      <c r="H34" s="567">
        <v>0.138943833851667</v>
      </c>
      <c r="I34" s="190">
        <v>0.97070038738725795</v>
      </c>
      <c r="J34" s="567">
        <v>0.14959122334906499</v>
      </c>
      <c r="K34" s="190">
        <v>1.0139559653580501</v>
      </c>
      <c r="L34" s="567">
        <v>0.12789430407343999</v>
      </c>
      <c r="M34" s="190">
        <v>1.00206259594835</v>
      </c>
      <c r="N34" s="567">
        <v>0.14055243581542301</v>
      </c>
      <c r="O34" s="190">
        <v>0.85133029709636299</v>
      </c>
      <c r="P34" s="567">
        <v>0.13467451735470601</v>
      </c>
      <c r="Q34" s="190">
        <v>0.96169496563671697</v>
      </c>
      <c r="R34" s="567">
        <v>0.14472908472965301</v>
      </c>
      <c r="S34" s="190">
        <v>1.0106380167824101</v>
      </c>
      <c r="T34" s="567">
        <v>0.15044657198136499</v>
      </c>
      <c r="U34" s="190">
        <v>1.0040656131751899</v>
      </c>
      <c r="V34" s="567">
        <v>0.15778640489687301</v>
      </c>
      <c r="W34" s="190">
        <v>0.86768172828995305</v>
      </c>
      <c r="X34" s="567">
        <v>0.14512062057355199</v>
      </c>
      <c r="Y34" s="190">
        <v>0.97617367246470199</v>
      </c>
      <c r="Z34" s="575">
        <v>0.163539849040372</v>
      </c>
    </row>
    <row r="35" spans="1:26" ht="13" customHeight="1" x14ac:dyDescent="0.25">
      <c r="A35" s="26" t="s">
        <v>414</v>
      </c>
      <c r="B35" s="184">
        <v>2</v>
      </c>
      <c r="C35" s="190">
        <v>0.98429938809221595</v>
      </c>
      <c r="D35" s="567">
        <v>9.8431991075542596E-2</v>
      </c>
      <c r="E35" s="190">
        <v>1.2878136533279001</v>
      </c>
      <c r="F35" s="567">
        <v>0.14315930920384301</v>
      </c>
      <c r="G35" s="190">
        <v>0.88487329727756303</v>
      </c>
      <c r="H35" s="567">
        <v>9.1204342595198398E-2</v>
      </c>
      <c r="I35" s="190">
        <v>1.0587762210423299</v>
      </c>
      <c r="J35" s="567">
        <v>0.12600758249377</v>
      </c>
      <c r="K35" s="190">
        <v>1.00010964627543</v>
      </c>
      <c r="L35" s="567">
        <v>9.8187103670158093E-2</v>
      </c>
      <c r="M35" s="190">
        <v>1.2826222586196701</v>
      </c>
      <c r="N35" s="567">
        <v>0.13970473852051199</v>
      </c>
      <c r="O35" s="190">
        <v>0.90107932785802802</v>
      </c>
      <c r="P35" s="567">
        <v>9.1061613410877998E-2</v>
      </c>
      <c r="Q35" s="190">
        <v>1.0459493361902199</v>
      </c>
      <c r="R35" s="567">
        <v>0.1251590380964</v>
      </c>
      <c r="S35" s="190">
        <v>1.00524342838562</v>
      </c>
      <c r="T35" s="567">
        <v>9.6675184072132603E-2</v>
      </c>
      <c r="U35" s="190">
        <v>1.26612136295183</v>
      </c>
      <c r="V35" s="567">
        <v>0.132702993313491</v>
      </c>
      <c r="W35" s="190">
        <v>0.898885106486906</v>
      </c>
      <c r="X35" s="567">
        <v>8.9842433839073005E-2</v>
      </c>
      <c r="Y35" s="190">
        <v>1.0103153369084501</v>
      </c>
      <c r="Z35" s="575">
        <v>0.12333881169678799</v>
      </c>
    </row>
    <row r="36" spans="1:26" ht="13" customHeight="1" x14ac:dyDescent="0.25">
      <c r="A36" s="26" t="s">
        <v>415</v>
      </c>
      <c r="B36" s="184">
        <v>2</v>
      </c>
      <c r="C36" s="190">
        <v>1.1268204528406001</v>
      </c>
      <c r="D36" s="567">
        <v>0.118247182183626</v>
      </c>
      <c r="E36" s="190">
        <v>0.940460670124731</v>
      </c>
      <c r="F36" s="567">
        <v>0.11330224327043199</v>
      </c>
      <c r="G36" s="190">
        <v>1.0486044703563799</v>
      </c>
      <c r="H36" s="567">
        <v>0.10693003926355001</v>
      </c>
      <c r="I36" s="190">
        <v>0.91925991768160198</v>
      </c>
      <c r="J36" s="567">
        <v>0.115566445224405</v>
      </c>
      <c r="K36" s="190">
        <v>1.12752379193453</v>
      </c>
      <c r="L36" s="567">
        <v>0.119643581047368</v>
      </c>
      <c r="M36" s="190">
        <v>0.94910873835842402</v>
      </c>
      <c r="N36" s="567">
        <v>0.11666080154524</v>
      </c>
      <c r="O36" s="190">
        <v>1.0310326005445101</v>
      </c>
      <c r="P36" s="567">
        <v>0.107237941955903</v>
      </c>
      <c r="Q36" s="190">
        <v>0.92196270533779401</v>
      </c>
      <c r="R36" s="567">
        <v>0.117418098601623</v>
      </c>
      <c r="S36" s="190">
        <v>1.12881063193441</v>
      </c>
      <c r="T36" s="567">
        <v>0.12112100334417999</v>
      </c>
      <c r="U36" s="190">
        <v>0.93353667128078399</v>
      </c>
      <c r="V36" s="567">
        <v>0.119575266311334</v>
      </c>
      <c r="W36" s="190">
        <v>1.0426429897212199</v>
      </c>
      <c r="X36" s="567">
        <v>0.109891042536295</v>
      </c>
      <c r="Y36" s="190">
        <v>0.91753395892845901</v>
      </c>
      <c r="Z36" s="575">
        <v>0.13321040325955899</v>
      </c>
    </row>
    <row r="37" spans="1:26" ht="13" customHeight="1" x14ac:dyDescent="0.25">
      <c r="A37" s="26" t="s">
        <v>416</v>
      </c>
      <c r="B37" s="184">
        <v>2</v>
      </c>
      <c r="C37" s="190">
        <v>1.17323488495112</v>
      </c>
      <c r="D37" s="567">
        <v>0.19074163235307301</v>
      </c>
      <c r="E37" s="190">
        <v>0.94511256263430399</v>
      </c>
      <c r="F37" s="567">
        <v>0.15098727486232399</v>
      </c>
      <c r="G37" s="190">
        <v>0.86996944139330401</v>
      </c>
      <c r="H37" s="567">
        <v>0.179722433168545</v>
      </c>
      <c r="I37" s="190">
        <v>0.97430678092428302</v>
      </c>
      <c r="J37" s="567">
        <v>0.15464296182104301</v>
      </c>
      <c r="K37" s="190">
        <v>1.1919243046941801</v>
      </c>
      <c r="L37" s="567">
        <v>0.19233315840582299</v>
      </c>
      <c r="M37" s="190">
        <v>0.92904493006714595</v>
      </c>
      <c r="N37" s="567">
        <v>0.149658273935521</v>
      </c>
      <c r="O37" s="190">
        <v>0.895995074802025</v>
      </c>
      <c r="P37" s="567">
        <v>0.179742308893449</v>
      </c>
      <c r="Q37" s="190">
        <v>0.96728425945413798</v>
      </c>
      <c r="R37" s="567">
        <v>0.15079110499699799</v>
      </c>
      <c r="S37" s="190">
        <v>1.16010092428946</v>
      </c>
      <c r="T37" s="567">
        <v>0.19523066681345499</v>
      </c>
      <c r="U37" s="190">
        <v>0.94409597076168195</v>
      </c>
      <c r="V37" s="567">
        <v>0.16462715878477099</v>
      </c>
      <c r="W37" s="190">
        <v>0.90117719258318696</v>
      </c>
      <c r="X37" s="567">
        <v>0.17939235851152199</v>
      </c>
      <c r="Y37" s="190">
        <v>0.96375948875293704</v>
      </c>
      <c r="Z37" s="575">
        <v>0.14890489038119301</v>
      </c>
    </row>
    <row r="38" spans="1:26" ht="13" customHeight="1" x14ac:dyDescent="0.25">
      <c r="A38" s="26" t="s">
        <v>417</v>
      </c>
      <c r="B38" s="184">
        <v>2</v>
      </c>
      <c r="C38" s="190">
        <v>1.2390275594550699</v>
      </c>
      <c r="D38" s="567">
        <v>0.28671481171760199</v>
      </c>
      <c r="E38" s="190">
        <v>1.08149358125349</v>
      </c>
      <c r="F38" s="567">
        <v>0.23894813067777501</v>
      </c>
      <c r="G38" s="190">
        <v>1.2151548142978701</v>
      </c>
      <c r="H38" s="567">
        <v>0.224214500004461</v>
      </c>
      <c r="I38" s="190">
        <v>0.82355763159024797</v>
      </c>
      <c r="J38" s="567">
        <v>0.16657621451014301</v>
      </c>
      <c r="K38" s="190">
        <v>1.2022111350581699</v>
      </c>
      <c r="L38" s="567">
        <v>0.278256655526398</v>
      </c>
      <c r="M38" s="190">
        <v>1.0964624832429799</v>
      </c>
      <c r="N38" s="567">
        <v>0.25021717611081001</v>
      </c>
      <c r="O38" s="190">
        <v>1.2571303038766699</v>
      </c>
      <c r="P38" s="567">
        <v>0.233745442558141</v>
      </c>
      <c r="Q38" s="190">
        <v>0.83690894380686498</v>
      </c>
      <c r="R38" s="567">
        <v>0.172901187349151</v>
      </c>
      <c r="S38" s="190">
        <v>1.30093239521641</v>
      </c>
      <c r="T38" s="567">
        <v>0.29162482865682199</v>
      </c>
      <c r="U38" s="190">
        <v>1.03162525174947</v>
      </c>
      <c r="V38" s="567">
        <v>0.23302806444496499</v>
      </c>
      <c r="W38" s="190">
        <v>1.3260115888574799</v>
      </c>
      <c r="X38" s="567">
        <v>0.22535892081331799</v>
      </c>
      <c r="Y38" s="190">
        <v>0.818449472655153</v>
      </c>
      <c r="Z38" s="575">
        <v>0.17092808079591101</v>
      </c>
    </row>
    <row r="39" spans="1:26" ht="13" customHeight="1" x14ac:dyDescent="0.25">
      <c r="A39" s="26" t="s">
        <v>418</v>
      </c>
      <c r="B39" s="184">
        <v>2</v>
      </c>
      <c r="C39" s="190">
        <v>0.94511220806672103</v>
      </c>
      <c r="D39" s="567">
        <v>0.25506684365633903</v>
      </c>
      <c r="E39" s="190">
        <v>1.1246299085131399</v>
      </c>
      <c r="F39" s="567">
        <v>0.21571412066328599</v>
      </c>
      <c r="G39" s="190">
        <v>0.83466253832800796</v>
      </c>
      <c r="H39" s="567">
        <v>0.13038549832407201</v>
      </c>
      <c r="I39" s="190">
        <v>1.3862763803048599</v>
      </c>
      <c r="J39" s="567">
        <v>0.30023377816965502</v>
      </c>
      <c r="K39" s="190">
        <v>0.92647626060157096</v>
      </c>
      <c r="L39" s="567">
        <v>0.251309685560133</v>
      </c>
      <c r="M39" s="190">
        <v>1.1120816600562</v>
      </c>
      <c r="N39" s="567">
        <v>0.210453317328745</v>
      </c>
      <c r="O39" s="190">
        <v>0.86370509207857404</v>
      </c>
      <c r="P39" s="567">
        <v>0.13336392626148799</v>
      </c>
      <c r="Q39" s="190">
        <v>1.4352887433274399</v>
      </c>
      <c r="R39" s="567">
        <v>0.31433231219312702</v>
      </c>
      <c r="S39" s="190">
        <v>0.93498452260944498</v>
      </c>
      <c r="T39" s="567">
        <v>0.26205292605797098</v>
      </c>
      <c r="U39" s="190">
        <v>1.12262353147775</v>
      </c>
      <c r="V39" s="567">
        <v>0.21563332412212</v>
      </c>
      <c r="W39" s="190">
        <v>0.87000539999251303</v>
      </c>
      <c r="X39" s="567">
        <v>0.13407096687006201</v>
      </c>
      <c r="Y39" s="190">
        <v>1.46707015072715</v>
      </c>
      <c r="Z39" s="575">
        <v>0.33337224644585001</v>
      </c>
    </row>
    <row r="40" spans="1:26" ht="13" customHeight="1" x14ac:dyDescent="0.25">
      <c r="A40" s="26" t="s">
        <v>419</v>
      </c>
      <c r="B40" s="184">
        <v>2</v>
      </c>
      <c r="C40" s="190">
        <v>1.0734155383091299</v>
      </c>
      <c r="D40" s="567">
        <v>0.14789873236327999</v>
      </c>
      <c r="E40" s="190">
        <v>0.68563849597004101</v>
      </c>
      <c r="F40" s="567">
        <v>8.5352016990006205E-2</v>
      </c>
      <c r="G40" s="190">
        <v>1.19836328869496</v>
      </c>
      <c r="H40" s="567">
        <v>0.154547291529292</v>
      </c>
      <c r="I40" s="190">
        <v>0.98338741012407305</v>
      </c>
      <c r="J40" s="567">
        <v>0.11210520870947099</v>
      </c>
      <c r="K40" s="190">
        <v>1.0748517993184701</v>
      </c>
      <c r="L40" s="567">
        <v>0.13933857673052799</v>
      </c>
      <c r="M40" s="190">
        <v>0.70968612453131996</v>
      </c>
      <c r="N40" s="567">
        <v>8.7752258911098294E-2</v>
      </c>
      <c r="O40" s="190">
        <v>1.14524839532119</v>
      </c>
      <c r="P40" s="567">
        <v>0.14457971869962399</v>
      </c>
      <c r="Q40" s="190">
        <v>1.0196645073627399</v>
      </c>
      <c r="R40" s="567">
        <v>0.116353281998366</v>
      </c>
      <c r="S40" s="190">
        <v>1.0554706163193199</v>
      </c>
      <c r="T40" s="567">
        <v>0.12676772315284701</v>
      </c>
      <c r="U40" s="190">
        <v>0.73900418043572103</v>
      </c>
      <c r="V40" s="567">
        <v>8.8526640816564001E-2</v>
      </c>
      <c r="W40" s="190">
        <v>1.1070073915646099</v>
      </c>
      <c r="X40" s="567">
        <v>0.14870604529745199</v>
      </c>
      <c r="Y40" s="190">
        <v>1.04584275593962</v>
      </c>
      <c r="Z40" s="575">
        <v>0.13076707682149499</v>
      </c>
    </row>
    <row r="41" spans="1:26" ht="13" customHeight="1" x14ac:dyDescent="0.25">
      <c r="A41" s="26" t="s">
        <v>420</v>
      </c>
      <c r="B41" s="184">
        <v>2</v>
      </c>
      <c r="C41" s="190">
        <v>1.30983919392471</v>
      </c>
      <c r="D41" s="567">
        <v>0.15548137272987</v>
      </c>
      <c r="E41" s="190">
        <v>0.85461461135622396</v>
      </c>
      <c r="F41" s="567">
        <v>0.122595223224192</v>
      </c>
      <c r="G41" s="190">
        <v>0.95181992680583105</v>
      </c>
      <c r="H41" s="567">
        <v>0.19044169236517</v>
      </c>
      <c r="I41" s="190">
        <v>0.83427600415777103</v>
      </c>
      <c r="J41" s="567">
        <v>0.212840720310461</v>
      </c>
      <c r="K41" s="190">
        <v>1.3073698792238</v>
      </c>
      <c r="L41" s="567">
        <v>0.154164674267875</v>
      </c>
      <c r="M41" s="190">
        <v>0.89662869181211602</v>
      </c>
      <c r="N41" s="567">
        <v>0.131129094774635</v>
      </c>
      <c r="O41" s="190">
        <v>0.93736388473907495</v>
      </c>
      <c r="P41" s="567">
        <v>0.18335911241636399</v>
      </c>
      <c r="Q41" s="190">
        <v>0.84636177162483595</v>
      </c>
      <c r="R41" s="567">
        <v>0.198849620344555</v>
      </c>
      <c r="S41" s="190">
        <v>1.3324525444058199</v>
      </c>
      <c r="T41" s="567">
        <v>0.16010492425405901</v>
      </c>
      <c r="U41" s="190">
        <v>0.94284832846851396</v>
      </c>
      <c r="V41" s="567">
        <v>0.12940373077919501</v>
      </c>
      <c r="W41" s="190">
        <v>1.0277042431810799</v>
      </c>
      <c r="X41" s="567">
        <v>0.19217700719674699</v>
      </c>
      <c r="Y41" s="190">
        <v>0.86481735477183697</v>
      </c>
      <c r="Z41" s="575">
        <v>0.19813246058593001</v>
      </c>
    </row>
    <row r="42" spans="1:26" ht="13" customHeight="1" x14ac:dyDescent="0.25">
      <c r="A42" s="26" t="s">
        <v>421</v>
      </c>
      <c r="B42" s="184">
        <v>2</v>
      </c>
      <c r="C42" s="190">
        <v>0.78643407235609297</v>
      </c>
      <c r="D42" s="567">
        <v>0.14114986175536401</v>
      </c>
      <c r="E42" s="190">
        <v>1.36258044249233</v>
      </c>
      <c r="F42" s="567">
        <v>0.24076151592507</v>
      </c>
      <c r="G42" s="190">
        <v>1.38051705188342</v>
      </c>
      <c r="H42" s="567">
        <v>0.19463654160192501</v>
      </c>
      <c r="I42" s="190">
        <v>0.87052982351026797</v>
      </c>
      <c r="J42" s="567">
        <v>0.138315882804149</v>
      </c>
      <c r="K42" s="190">
        <v>0.79059411265221402</v>
      </c>
      <c r="L42" s="567">
        <v>0.142285383120208</v>
      </c>
      <c r="M42" s="190">
        <v>1.3464045980272299</v>
      </c>
      <c r="N42" s="567">
        <v>0.240765938826626</v>
      </c>
      <c r="O42" s="190">
        <v>1.38291931045738</v>
      </c>
      <c r="P42" s="567">
        <v>0.19615280750686401</v>
      </c>
      <c r="Q42" s="190">
        <v>0.86985990349946096</v>
      </c>
      <c r="R42" s="567">
        <v>0.139278620975919</v>
      </c>
      <c r="S42" s="190">
        <v>0.80666141967998894</v>
      </c>
      <c r="T42" s="567">
        <v>0.15389697785494399</v>
      </c>
      <c r="U42" s="190">
        <v>1.4253986234041101</v>
      </c>
      <c r="V42" s="567">
        <v>0.29194626569437199</v>
      </c>
      <c r="W42" s="190">
        <v>1.2818141741765701</v>
      </c>
      <c r="X42" s="567">
        <v>0.20108162974070101</v>
      </c>
      <c r="Y42" s="190">
        <v>0.735121666407487</v>
      </c>
      <c r="Z42" s="575">
        <v>0.13078696200800899</v>
      </c>
    </row>
    <row r="43" spans="1:26" ht="13" customHeight="1" x14ac:dyDescent="0.25">
      <c r="A43" s="26" t="s">
        <v>422</v>
      </c>
      <c r="B43" s="184">
        <v>2</v>
      </c>
      <c r="C43" s="190">
        <v>0.91255837344190205</v>
      </c>
      <c r="D43" s="567">
        <v>0.25242291990751797</v>
      </c>
      <c r="E43" s="190">
        <v>1.0397827662946499</v>
      </c>
      <c r="F43" s="567">
        <v>0.26476578607342099</v>
      </c>
      <c r="G43" s="190">
        <v>1.14739078277309</v>
      </c>
      <c r="H43" s="567">
        <v>0.24298920946063499</v>
      </c>
      <c r="I43" s="190">
        <v>0.82837169040879999</v>
      </c>
      <c r="J43" s="567">
        <v>0.18777018344188501</v>
      </c>
      <c r="K43" s="190">
        <v>0.96216261781619505</v>
      </c>
      <c r="L43" s="567">
        <v>0.26283167705751698</v>
      </c>
      <c r="M43" s="190">
        <v>1.02285163236374</v>
      </c>
      <c r="N43" s="567">
        <v>0.25988617008390402</v>
      </c>
      <c r="O43" s="190">
        <v>1.1596264695551499</v>
      </c>
      <c r="P43" s="567">
        <v>0.25270044190721802</v>
      </c>
      <c r="Q43" s="190">
        <v>0.78693059301788704</v>
      </c>
      <c r="R43" s="567">
        <v>0.181365006106425</v>
      </c>
      <c r="S43" s="190">
        <v>0.99655066868070796</v>
      </c>
      <c r="T43" s="567">
        <v>0.27279507979562001</v>
      </c>
      <c r="U43" s="190">
        <v>0.92284112492513304</v>
      </c>
      <c r="V43" s="567">
        <v>0.24999494635155001</v>
      </c>
      <c r="W43" s="190">
        <v>1.27252064022606</v>
      </c>
      <c r="X43" s="567">
        <v>0.28846467469515302</v>
      </c>
      <c r="Y43" s="190">
        <v>0.72669895195814005</v>
      </c>
      <c r="Z43" s="575">
        <v>0.168388411206676</v>
      </c>
    </row>
    <row r="44" spans="1:26" ht="13" customHeight="1" x14ac:dyDescent="0.25">
      <c r="A44" s="26" t="s">
        <v>423</v>
      </c>
      <c r="B44" s="184">
        <v>2</v>
      </c>
      <c r="C44" s="190">
        <v>1.20279511146056</v>
      </c>
      <c r="D44" s="567">
        <v>0.12787399931048901</v>
      </c>
      <c r="E44" s="190">
        <v>0.94727398668415097</v>
      </c>
      <c r="F44" s="567">
        <v>0.101902568759892</v>
      </c>
      <c r="G44" s="190">
        <v>1.09788215487472</v>
      </c>
      <c r="H44" s="567">
        <v>0.16166753641488199</v>
      </c>
      <c r="I44" s="190">
        <v>1.03759132343671</v>
      </c>
      <c r="J44" s="567">
        <v>0.11059007242911</v>
      </c>
      <c r="K44" s="190">
        <v>1.1926084869733</v>
      </c>
      <c r="L44" s="567">
        <v>0.12795664134413701</v>
      </c>
      <c r="M44" s="190">
        <v>0.94752784066935802</v>
      </c>
      <c r="N44" s="567">
        <v>0.10459310664332599</v>
      </c>
      <c r="O44" s="190">
        <v>1.08534751897243</v>
      </c>
      <c r="P44" s="567">
        <v>0.15763182730551201</v>
      </c>
      <c r="Q44" s="190">
        <v>1.0214051323140201</v>
      </c>
      <c r="R44" s="567">
        <v>0.112714538176829</v>
      </c>
      <c r="S44" s="190">
        <v>1.2017741161307001</v>
      </c>
      <c r="T44" s="567">
        <v>0.13014890034665899</v>
      </c>
      <c r="U44" s="190">
        <v>0.97953791577398697</v>
      </c>
      <c r="V44" s="567">
        <v>0.111958786751165</v>
      </c>
      <c r="W44" s="190">
        <v>1.0260205279104999</v>
      </c>
      <c r="X44" s="567">
        <v>0.151987113572954</v>
      </c>
      <c r="Y44" s="190">
        <v>1.00541569633057</v>
      </c>
      <c r="Z44" s="575">
        <v>0.103086121857331</v>
      </c>
    </row>
    <row r="45" spans="1:26" ht="13" customHeight="1" x14ac:dyDescent="0.25">
      <c r="A45" s="26" t="s">
        <v>424</v>
      </c>
      <c r="B45" s="184">
        <v>2</v>
      </c>
      <c r="C45" s="190">
        <v>0.90261517165587901</v>
      </c>
      <c r="D45" s="567">
        <v>0.166553756416467</v>
      </c>
      <c r="E45" s="190">
        <v>1.03951030443365</v>
      </c>
      <c r="F45" s="567">
        <v>0.108233941530301</v>
      </c>
      <c r="G45" s="190">
        <v>1.1460396116262599</v>
      </c>
      <c r="H45" s="567">
        <v>0.17031366226440001</v>
      </c>
      <c r="I45" s="190">
        <v>0.67689233418930805</v>
      </c>
      <c r="J45" s="567">
        <v>0.213447550891357</v>
      </c>
      <c r="K45" s="190">
        <v>0.90985779326864902</v>
      </c>
      <c r="L45" s="567">
        <v>0.16961740738682601</v>
      </c>
      <c r="M45" s="190">
        <v>1.0449899594269101</v>
      </c>
      <c r="N45" s="567">
        <v>0.10966196841326201</v>
      </c>
      <c r="O45" s="190">
        <v>1.1476999825684999</v>
      </c>
      <c r="P45" s="567">
        <v>0.17426702660292501</v>
      </c>
      <c r="Q45" s="190">
        <v>0.68689216023410904</v>
      </c>
      <c r="R45" s="567">
        <v>0.21139747851534399</v>
      </c>
      <c r="S45" s="190">
        <v>0.94574837450245697</v>
      </c>
      <c r="T45" s="567">
        <v>0.17596197017614301</v>
      </c>
      <c r="U45" s="190">
        <v>1.0945500609094601</v>
      </c>
      <c r="V45" s="567">
        <v>0.112447782734272</v>
      </c>
      <c r="W45" s="190">
        <v>1.1205232688808</v>
      </c>
      <c r="X45" s="567">
        <v>0.17594262571644301</v>
      </c>
      <c r="Y45" s="190">
        <v>0.65631683763832405</v>
      </c>
      <c r="Z45" s="575">
        <v>0.18265948816470801</v>
      </c>
    </row>
    <row r="46" spans="1:26" ht="13" customHeight="1" x14ac:dyDescent="0.25">
      <c r="A46" s="26" t="s">
        <v>425</v>
      </c>
      <c r="B46" s="184">
        <v>2</v>
      </c>
      <c r="C46" s="190">
        <v>0.76177031151303598</v>
      </c>
      <c r="D46" s="567">
        <v>0.299979835971451</v>
      </c>
      <c r="E46" s="190">
        <v>0.93439925947211</v>
      </c>
      <c r="F46" s="567">
        <v>0.25647380601415098</v>
      </c>
      <c r="G46" s="190">
        <v>1.6142167976491999</v>
      </c>
      <c r="H46" s="567">
        <v>0.43579360660378003</v>
      </c>
      <c r="I46" s="190">
        <v>1.2090039994744</v>
      </c>
      <c r="J46" s="567">
        <v>0.26246125181709401</v>
      </c>
      <c r="K46" s="190">
        <v>0.79468724137632096</v>
      </c>
      <c r="L46" s="567">
        <v>0.31219990082471699</v>
      </c>
      <c r="M46" s="190">
        <v>0.90232607314038304</v>
      </c>
      <c r="N46" s="567">
        <v>0.25825033028752498</v>
      </c>
      <c r="O46" s="190">
        <v>1.5933760392137899</v>
      </c>
      <c r="P46" s="567">
        <v>0.461170349624905</v>
      </c>
      <c r="Q46" s="190">
        <v>1.26624398147609</v>
      </c>
      <c r="R46" s="567">
        <v>0.285240962410233</v>
      </c>
      <c r="S46" s="190">
        <v>0.79942999676617599</v>
      </c>
      <c r="T46" s="567">
        <v>0.30827180760615502</v>
      </c>
      <c r="U46" s="190">
        <v>0.92473065467920401</v>
      </c>
      <c r="V46" s="567">
        <v>0.27845549556953603</v>
      </c>
      <c r="W46" s="190">
        <v>1.5888407874248001</v>
      </c>
      <c r="X46" s="567">
        <v>0.45000823687414598</v>
      </c>
      <c r="Y46" s="190">
        <v>1.2230796247455999</v>
      </c>
      <c r="Z46" s="575">
        <v>0.288953174435363</v>
      </c>
    </row>
    <row r="47" spans="1:26" ht="13" customHeight="1" x14ac:dyDescent="0.25">
      <c r="A47" s="26" t="s">
        <v>426</v>
      </c>
      <c r="B47" s="184">
        <v>2</v>
      </c>
      <c r="C47" s="190">
        <v>0.82200351232121605</v>
      </c>
      <c r="D47" s="567">
        <v>0.115170541374623</v>
      </c>
      <c r="E47" s="190">
        <v>0.98058802065182804</v>
      </c>
      <c r="F47" s="567">
        <v>0.124928441314582</v>
      </c>
      <c r="G47" s="190">
        <v>1.13496000759192</v>
      </c>
      <c r="H47" s="567">
        <v>0.13410593281340299</v>
      </c>
      <c r="I47" s="190">
        <v>1.20894911836868</v>
      </c>
      <c r="J47" s="567">
        <v>0.139106491941764</v>
      </c>
      <c r="K47" s="190">
        <v>0.84563467847719598</v>
      </c>
      <c r="L47" s="567">
        <v>0.124467385527194</v>
      </c>
      <c r="M47" s="190">
        <v>0.97719023798045701</v>
      </c>
      <c r="N47" s="567">
        <v>0.12535215858179499</v>
      </c>
      <c r="O47" s="190">
        <v>1.1155700436481899</v>
      </c>
      <c r="P47" s="567">
        <v>0.13284631215467099</v>
      </c>
      <c r="Q47" s="190">
        <v>1.2435992509144</v>
      </c>
      <c r="R47" s="567">
        <v>0.14496432044389099</v>
      </c>
      <c r="S47" s="190">
        <v>0.83896207351458296</v>
      </c>
      <c r="T47" s="567">
        <v>0.13004875712958999</v>
      </c>
      <c r="U47" s="190">
        <v>0.97556822478352301</v>
      </c>
      <c r="V47" s="567">
        <v>0.12668421287093901</v>
      </c>
      <c r="W47" s="190">
        <v>1.1991380681880599</v>
      </c>
      <c r="X47" s="567">
        <v>0.14486952961114499</v>
      </c>
      <c r="Y47" s="190">
        <v>1.1652387323278399</v>
      </c>
      <c r="Z47" s="575">
        <v>0.15242782800975599</v>
      </c>
    </row>
    <row r="48" spans="1:26" ht="13" customHeight="1" x14ac:dyDescent="0.25">
      <c r="A48" s="26" t="s">
        <v>427</v>
      </c>
      <c r="B48" s="184">
        <v>2</v>
      </c>
      <c r="C48" s="190">
        <v>1.2268950386027899</v>
      </c>
      <c r="D48" s="567">
        <v>0.25819278734995998</v>
      </c>
      <c r="E48" s="190">
        <v>0.98173543019028298</v>
      </c>
      <c r="F48" s="567">
        <v>0.125753669805695</v>
      </c>
      <c r="G48" s="190">
        <v>0.98442174646616698</v>
      </c>
      <c r="H48" s="567">
        <v>0.157896737760258</v>
      </c>
      <c r="I48" s="190">
        <v>0.61820142731509697</v>
      </c>
      <c r="J48" s="567">
        <v>0.13364596471335899</v>
      </c>
      <c r="K48" s="190">
        <v>1.32195923366321</v>
      </c>
      <c r="L48" s="567">
        <v>0.28432151505703201</v>
      </c>
      <c r="M48" s="190">
        <v>1.02241695418843</v>
      </c>
      <c r="N48" s="567">
        <v>0.13156894189209301</v>
      </c>
      <c r="O48" s="190">
        <v>0.96787888342533701</v>
      </c>
      <c r="P48" s="567">
        <v>0.15393604434026001</v>
      </c>
      <c r="Q48" s="190">
        <v>0.57465618592037504</v>
      </c>
      <c r="R48" s="567">
        <v>0.12608265923259199</v>
      </c>
      <c r="S48" s="190">
        <v>1.3043748851354899</v>
      </c>
      <c r="T48" s="567">
        <v>0.27118819079665102</v>
      </c>
      <c r="U48" s="190">
        <v>0.99511443455940696</v>
      </c>
      <c r="V48" s="567">
        <v>0.121251303547687</v>
      </c>
      <c r="W48" s="190">
        <v>0.95186756336685396</v>
      </c>
      <c r="X48" s="567">
        <v>0.147282228706278</v>
      </c>
      <c r="Y48" s="190">
        <v>0.57974082973104801</v>
      </c>
      <c r="Z48" s="575">
        <v>0.12494438335364499</v>
      </c>
    </row>
    <row r="49" spans="1:26" ht="13" customHeight="1" x14ac:dyDescent="0.25">
      <c r="A49" s="26" t="s">
        <v>428</v>
      </c>
      <c r="B49" s="184">
        <v>2</v>
      </c>
      <c r="C49" s="190">
        <v>1.41256154023333</v>
      </c>
      <c r="D49" s="567">
        <v>0.24314560184981401</v>
      </c>
      <c r="E49" s="190">
        <v>0.97765011630700105</v>
      </c>
      <c r="F49" s="567">
        <v>0.171172114614763</v>
      </c>
      <c r="G49" s="190">
        <v>0.78581451012293402</v>
      </c>
      <c r="H49" s="567">
        <v>0.11651486789435</v>
      </c>
      <c r="I49" s="190">
        <v>1.0495172923915701</v>
      </c>
      <c r="J49" s="567">
        <v>0.20048526320934101</v>
      </c>
      <c r="K49" s="190">
        <v>1.5184528024575701</v>
      </c>
      <c r="L49" s="567">
        <v>0.26628905276071801</v>
      </c>
      <c r="M49" s="190">
        <v>0.88085358302022698</v>
      </c>
      <c r="N49" s="567">
        <v>0.16136626861997</v>
      </c>
      <c r="O49" s="190">
        <v>0.80837535720924003</v>
      </c>
      <c r="P49" s="567">
        <v>0.117470106892089</v>
      </c>
      <c r="Q49" s="190">
        <v>1.0505327383160099</v>
      </c>
      <c r="R49" s="567">
        <v>0.192607539969539</v>
      </c>
      <c r="S49" s="190">
        <v>1.4803302574205499</v>
      </c>
      <c r="T49" s="567">
        <v>0.27015912167256501</v>
      </c>
      <c r="U49" s="190">
        <v>0.85184171464791902</v>
      </c>
      <c r="V49" s="567">
        <v>0.15657817316246</v>
      </c>
      <c r="W49" s="190">
        <v>0.790451970371433</v>
      </c>
      <c r="X49" s="567">
        <v>0.12251727849976</v>
      </c>
      <c r="Y49" s="190">
        <v>1.05171183750813</v>
      </c>
      <c r="Z49" s="575">
        <v>0.191511903878712</v>
      </c>
    </row>
    <row r="50" spans="1:26" ht="13" customHeight="1" x14ac:dyDescent="0.25">
      <c r="A50" s="26" t="s">
        <v>429</v>
      </c>
      <c r="B50" s="184">
        <v>2</v>
      </c>
      <c r="C50" s="190">
        <v>1.08266483923226</v>
      </c>
      <c r="D50" s="567">
        <v>0.139411514996647</v>
      </c>
      <c r="E50" s="190">
        <v>0.97096323049108402</v>
      </c>
      <c r="F50" s="567">
        <v>9.5080388923780096E-2</v>
      </c>
      <c r="G50" s="190">
        <v>1.0001206762841699</v>
      </c>
      <c r="H50" s="567">
        <v>0.152919934315976</v>
      </c>
      <c r="I50" s="190">
        <v>0.73045036707470801</v>
      </c>
      <c r="J50" s="567">
        <v>0.108432890360403</v>
      </c>
      <c r="K50" s="190">
        <v>1.09612133913864</v>
      </c>
      <c r="L50" s="567">
        <v>0.14669114746371401</v>
      </c>
      <c r="M50" s="190">
        <v>0.96862394480092795</v>
      </c>
      <c r="N50" s="567">
        <v>9.9796497039412402E-2</v>
      </c>
      <c r="O50" s="190">
        <v>0.95537659585007695</v>
      </c>
      <c r="P50" s="567">
        <v>0.14711776693878301</v>
      </c>
      <c r="Q50" s="190">
        <v>0.76139834254606698</v>
      </c>
      <c r="R50" s="567">
        <v>0.107981636978629</v>
      </c>
      <c r="S50" s="190">
        <v>1.0997984033785499</v>
      </c>
      <c r="T50" s="567">
        <v>0.152072707616944</v>
      </c>
      <c r="U50" s="190">
        <v>0.96480620866439604</v>
      </c>
      <c r="V50" s="567">
        <v>0.100628913281448</v>
      </c>
      <c r="W50" s="190">
        <v>0.94899369757428897</v>
      </c>
      <c r="X50" s="567">
        <v>0.15651407683969901</v>
      </c>
      <c r="Y50" s="190">
        <v>0.76647580226196899</v>
      </c>
      <c r="Z50" s="575">
        <v>0.110212652655352</v>
      </c>
    </row>
    <row r="51" spans="1:26" ht="13" customHeight="1" x14ac:dyDescent="0.25">
      <c r="A51" s="26" t="s">
        <v>430</v>
      </c>
      <c r="B51" s="184">
        <v>2</v>
      </c>
      <c r="C51" s="190">
        <v>0.89214530552384996</v>
      </c>
      <c r="D51" s="567">
        <v>0.38625862636154301</v>
      </c>
      <c r="E51" s="190">
        <v>1.27589739022412</v>
      </c>
      <c r="F51" s="567">
        <v>0.18575848839915901</v>
      </c>
      <c r="G51" s="190">
        <v>0.80326792741561903</v>
      </c>
      <c r="H51" s="567">
        <v>0.36178083620856399</v>
      </c>
      <c r="I51" s="190">
        <v>1.2086477680402701</v>
      </c>
      <c r="J51" s="567">
        <v>0.14943171051144499</v>
      </c>
      <c r="K51" s="190">
        <v>0.88181669696899001</v>
      </c>
      <c r="L51" s="567">
        <v>0.37197545938292398</v>
      </c>
      <c r="M51" s="190">
        <v>1.2877942739661301</v>
      </c>
      <c r="N51" s="567">
        <v>0.185048882237867</v>
      </c>
      <c r="O51" s="190">
        <v>0.82738503513603101</v>
      </c>
      <c r="P51" s="567">
        <v>0.36212800837320303</v>
      </c>
      <c r="Q51" s="190">
        <v>1.19507988737191</v>
      </c>
      <c r="R51" s="567">
        <v>0.14707843951815699</v>
      </c>
      <c r="S51" s="190">
        <v>0.89880628613921498</v>
      </c>
      <c r="T51" s="567">
        <v>0.42876672144742101</v>
      </c>
      <c r="U51" s="190">
        <v>1.2062403664660899</v>
      </c>
      <c r="V51" s="567">
        <v>0.184187681237901</v>
      </c>
      <c r="W51" s="190">
        <v>0.84044328646320599</v>
      </c>
      <c r="X51" s="567">
        <v>0.374093443176231</v>
      </c>
      <c r="Y51" s="190">
        <v>1.12736644933966</v>
      </c>
      <c r="Z51" s="575">
        <v>0.14071331575360399</v>
      </c>
    </row>
    <row r="52" spans="1:26" ht="13" customHeight="1" x14ac:dyDescent="0.25">
      <c r="A52" s="26" t="s">
        <v>431</v>
      </c>
      <c r="B52" s="184">
        <v>2</v>
      </c>
      <c r="C52" s="190">
        <v>0.83414210397487798</v>
      </c>
      <c r="D52" s="567">
        <v>0.135657335441631</v>
      </c>
      <c r="E52" s="190">
        <v>1.2699894969301799</v>
      </c>
      <c r="F52" s="567">
        <v>0.19956506962601001</v>
      </c>
      <c r="G52" s="190">
        <v>1.31250811609896</v>
      </c>
      <c r="H52" s="567">
        <v>0.44530678215291197</v>
      </c>
      <c r="I52" s="190">
        <v>1.02427104174315</v>
      </c>
      <c r="J52" s="567">
        <v>0.68678716626867697</v>
      </c>
      <c r="K52" s="190">
        <v>0.83075150858490698</v>
      </c>
      <c r="L52" s="567">
        <v>0.13456455728070801</v>
      </c>
      <c r="M52" s="190">
        <v>1.2666822589081801</v>
      </c>
      <c r="N52" s="567">
        <v>0.201761593030341</v>
      </c>
      <c r="O52" s="190">
        <v>1.3138939875471001</v>
      </c>
      <c r="P52" s="567">
        <v>0.44085560676287999</v>
      </c>
      <c r="Q52" s="190">
        <v>1.0342380087660299</v>
      </c>
      <c r="R52" s="567">
        <v>0.70009441254682803</v>
      </c>
      <c r="S52" s="190">
        <v>0.79496516898884595</v>
      </c>
      <c r="T52" s="567">
        <v>0.126565243629222</v>
      </c>
      <c r="U52" s="190">
        <v>1.3260307542794401</v>
      </c>
      <c r="V52" s="567">
        <v>0.22284415128490401</v>
      </c>
      <c r="W52" s="190">
        <v>1.23233452501742</v>
      </c>
      <c r="X52" s="567">
        <v>0.41604852401786002</v>
      </c>
      <c r="Y52" s="190">
        <v>0.91528971947479598</v>
      </c>
      <c r="Z52" s="575">
        <v>0.62479813426122299</v>
      </c>
    </row>
    <row r="53" spans="1:26" ht="13" customHeight="1" x14ac:dyDescent="0.25">
      <c r="A53" s="26" t="s">
        <v>432</v>
      </c>
      <c r="B53" s="184">
        <v>2</v>
      </c>
      <c r="C53" s="190">
        <v>0.98347518884880603</v>
      </c>
      <c r="D53" s="567">
        <v>0.137663475345248</v>
      </c>
      <c r="E53" s="190">
        <v>0.972766889958948</v>
      </c>
      <c r="F53" s="567">
        <v>9.6876687183078597E-2</v>
      </c>
      <c r="G53" s="190">
        <v>1.09343207664147</v>
      </c>
      <c r="H53" s="567">
        <v>9.5923710238834101E-2</v>
      </c>
      <c r="I53" s="190">
        <v>1.2207164366754699</v>
      </c>
      <c r="J53" s="567">
        <v>0.19216874588104901</v>
      </c>
      <c r="K53" s="190">
        <v>1.0038119569603601</v>
      </c>
      <c r="L53" s="567">
        <v>0.13708589022686499</v>
      </c>
      <c r="M53" s="190">
        <v>0.98045015343163</v>
      </c>
      <c r="N53" s="567">
        <v>9.8502405215894706E-2</v>
      </c>
      <c r="O53" s="190">
        <v>1.0827554820356999</v>
      </c>
      <c r="P53" s="567">
        <v>9.54384927600226E-2</v>
      </c>
      <c r="Q53" s="190">
        <v>1.2701523180201799</v>
      </c>
      <c r="R53" s="567">
        <v>0.20846144506974101</v>
      </c>
      <c r="S53" s="190">
        <v>0.97079452857596205</v>
      </c>
      <c r="T53" s="567">
        <v>0.130559430113976</v>
      </c>
      <c r="U53" s="190">
        <v>0.97749461547865801</v>
      </c>
      <c r="V53" s="567">
        <v>9.3059436568376702E-2</v>
      </c>
      <c r="W53" s="190">
        <v>1.0913994764580199</v>
      </c>
      <c r="X53" s="567">
        <v>0.100441969521102</v>
      </c>
      <c r="Y53" s="190">
        <v>1.24936083609467</v>
      </c>
      <c r="Z53" s="575">
        <v>0.22326459726749601</v>
      </c>
    </row>
    <row r="54" spans="1:26" ht="13" customHeight="1" x14ac:dyDescent="0.25">
      <c r="A54" s="26" t="s">
        <v>433</v>
      </c>
      <c r="B54" s="184">
        <v>2</v>
      </c>
      <c r="C54" s="190">
        <v>0.65021851686749399</v>
      </c>
      <c r="D54" s="567">
        <v>9.8424531741784504E-2</v>
      </c>
      <c r="E54" s="190">
        <v>1.2371326706830801</v>
      </c>
      <c r="F54" s="567">
        <v>0.168404247639276</v>
      </c>
      <c r="G54" s="190">
        <v>1.3021358218483201</v>
      </c>
      <c r="H54" s="567">
        <v>0.259488687316063</v>
      </c>
      <c r="I54" s="190">
        <v>0.82390839754465095</v>
      </c>
      <c r="J54" s="567">
        <v>0.13658075051023</v>
      </c>
      <c r="K54" s="190">
        <v>0.64815334346071196</v>
      </c>
      <c r="L54" s="567">
        <v>0.101405933146059</v>
      </c>
      <c r="M54" s="190">
        <v>1.1988582888533901</v>
      </c>
      <c r="N54" s="567">
        <v>0.168798896756721</v>
      </c>
      <c r="O54" s="190">
        <v>1.4072740461428801</v>
      </c>
      <c r="P54" s="567">
        <v>0.28062044118256402</v>
      </c>
      <c r="Q54" s="190">
        <v>0.78502028433217297</v>
      </c>
      <c r="R54" s="567">
        <v>0.124994866577882</v>
      </c>
      <c r="S54" s="190">
        <v>0.65429032745388704</v>
      </c>
      <c r="T54" s="567">
        <v>9.6991049331528897E-2</v>
      </c>
      <c r="U54" s="190">
        <v>1.2575359827247701</v>
      </c>
      <c r="V54" s="567">
        <v>0.19231100283097</v>
      </c>
      <c r="W54" s="190">
        <v>1.3277738980517999</v>
      </c>
      <c r="X54" s="567">
        <v>0.25370043332667502</v>
      </c>
      <c r="Y54" s="190">
        <v>0.80772453014844103</v>
      </c>
      <c r="Z54" s="575">
        <v>0.12990928020932899</v>
      </c>
    </row>
    <row r="55" spans="1:26" ht="13" customHeight="1" x14ac:dyDescent="0.25">
      <c r="A55" s="26" t="s">
        <v>434</v>
      </c>
      <c r="B55" s="184">
        <v>2</v>
      </c>
      <c r="C55" s="190">
        <v>1.1662721025162699</v>
      </c>
      <c r="D55" s="567">
        <v>0.328957211566066</v>
      </c>
      <c r="E55" s="190">
        <v>1.2364004394876</v>
      </c>
      <c r="F55" s="567">
        <v>0.25362027036825102</v>
      </c>
      <c r="G55" s="190">
        <v>1.26640082485146</v>
      </c>
      <c r="H55" s="567">
        <v>0.214271541408731</v>
      </c>
      <c r="I55" s="190">
        <v>0.90725790349531299</v>
      </c>
      <c r="J55" s="567">
        <v>0.216291338190997</v>
      </c>
      <c r="K55" s="190">
        <v>1.17609115040005</v>
      </c>
      <c r="L55" s="567">
        <v>0.33269432901318602</v>
      </c>
      <c r="M55" s="190">
        <v>1.2603760534799899</v>
      </c>
      <c r="N55" s="567">
        <v>0.26244514827656201</v>
      </c>
      <c r="O55" s="190">
        <v>1.28068656593825</v>
      </c>
      <c r="P55" s="567">
        <v>0.21423172212386299</v>
      </c>
      <c r="Q55" s="190">
        <v>0.928473603619002</v>
      </c>
      <c r="R55" s="567">
        <v>0.22314305851070099</v>
      </c>
      <c r="S55" s="190">
        <v>1.21540873116802</v>
      </c>
      <c r="T55" s="567">
        <v>0.32784580685048897</v>
      </c>
      <c r="U55" s="190">
        <v>1.1704268225524299</v>
      </c>
      <c r="V55" s="567">
        <v>0.256998267268088</v>
      </c>
      <c r="W55" s="190">
        <v>1.11452001269269</v>
      </c>
      <c r="X55" s="567">
        <v>0.20939647981311599</v>
      </c>
      <c r="Y55" s="190">
        <v>0.80728592406104505</v>
      </c>
      <c r="Z55" s="575">
        <v>0.194156503686848</v>
      </c>
    </row>
    <row r="56" spans="1:26" ht="13" customHeight="1" x14ac:dyDescent="0.25">
      <c r="A56" s="26" t="s">
        <v>435</v>
      </c>
      <c r="B56" s="184">
        <v>2</v>
      </c>
      <c r="C56" s="190">
        <v>1.0682488164383901</v>
      </c>
      <c r="D56" s="567">
        <v>0.142465945737726</v>
      </c>
      <c r="E56" s="190">
        <v>1.0574334675866599</v>
      </c>
      <c r="F56" s="567">
        <v>0.10197662287049999</v>
      </c>
      <c r="G56" s="190">
        <v>1.07591061167243</v>
      </c>
      <c r="H56" s="567">
        <v>9.9131377962539693E-2</v>
      </c>
      <c r="I56" s="190">
        <v>0.98093917507739903</v>
      </c>
      <c r="J56" s="567">
        <v>0.10950948717043101</v>
      </c>
      <c r="K56" s="190">
        <v>1.0757894082224699</v>
      </c>
      <c r="L56" s="567">
        <v>0.14592247787700399</v>
      </c>
      <c r="M56" s="190">
        <v>1.0634444359547</v>
      </c>
      <c r="N56" s="567">
        <v>0.10364365813337199</v>
      </c>
      <c r="O56" s="190">
        <v>1.08317627374345</v>
      </c>
      <c r="P56" s="567">
        <v>0.10112819190422399</v>
      </c>
      <c r="Q56" s="190">
        <v>0.98035615189418601</v>
      </c>
      <c r="R56" s="567">
        <v>0.11102033761894201</v>
      </c>
      <c r="S56" s="190">
        <v>1.0593205728657</v>
      </c>
      <c r="T56" s="567">
        <v>0.13669232394622799</v>
      </c>
      <c r="U56" s="190">
        <v>1.07013049116284</v>
      </c>
      <c r="V56" s="567">
        <v>0.102040791764146</v>
      </c>
      <c r="W56" s="190">
        <v>1.0966733299863101</v>
      </c>
      <c r="X56" s="567">
        <v>0.108329510200517</v>
      </c>
      <c r="Y56" s="190">
        <v>0.99563656339377804</v>
      </c>
      <c r="Z56" s="575">
        <v>0.11210410653765999</v>
      </c>
    </row>
    <row r="57" spans="1:26" ht="13" customHeight="1" x14ac:dyDescent="0.25">
      <c r="A57" s="26" t="s">
        <v>436</v>
      </c>
      <c r="B57" s="184">
        <v>2</v>
      </c>
      <c r="C57" s="190">
        <v>0.94606025863564402</v>
      </c>
      <c r="D57" s="567">
        <v>0.238341188797946</v>
      </c>
      <c r="E57" s="190">
        <v>1.2202608690037899</v>
      </c>
      <c r="F57" s="567">
        <v>0.19369177571186</v>
      </c>
      <c r="G57" s="190">
        <v>0.70111169934716</v>
      </c>
      <c r="H57" s="567">
        <v>0.21706060210818801</v>
      </c>
      <c r="I57" s="190">
        <v>1.2104177319562199</v>
      </c>
      <c r="J57" s="567">
        <v>0.38203685794421099</v>
      </c>
      <c r="K57" s="190">
        <v>0.94881241769940095</v>
      </c>
      <c r="L57" s="567">
        <v>0.238815792997564</v>
      </c>
      <c r="M57" s="190">
        <v>1.2208794064885999</v>
      </c>
      <c r="N57" s="567">
        <v>0.20192235728862901</v>
      </c>
      <c r="O57" s="190">
        <v>0.69836460698468406</v>
      </c>
      <c r="P57" s="567">
        <v>0.19922409813105099</v>
      </c>
      <c r="Q57" s="190">
        <v>1.19438618803917</v>
      </c>
      <c r="R57" s="567">
        <v>0.37198467533330498</v>
      </c>
      <c r="S57" s="190">
        <v>0.91120631566759702</v>
      </c>
      <c r="T57" s="567">
        <v>0.24474593055274901</v>
      </c>
      <c r="U57" s="190">
        <v>1.2625305741017601</v>
      </c>
      <c r="V57" s="567">
        <v>0.23420971996343601</v>
      </c>
      <c r="W57" s="190">
        <v>0.726167229471116</v>
      </c>
      <c r="X57" s="567">
        <v>0.212535097875033</v>
      </c>
      <c r="Y57" s="190">
        <v>1.1738824505877601</v>
      </c>
      <c r="Z57" s="575">
        <v>0.36356240801692402</v>
      </c>
    </row>
    <row r="58" spans="1:26" ht="13" customHeight="1" x14ac:dyDescent="0.25">
      <c r="A58" s="26" t="s">
        <v>437</v>
      </c>
      <c r="B58" s="184">
        <v>2</v>
      </c>
      <c r="C58" s="190">
        <v>1.0313471074273599</v>
      </c>
      <c r="D58" s="567">
        <v>0.102817246619909</v>
      </c>
      <c r="E58" s="190">
        <v>0.97895561133383802</v>
      </c>
      <c r="F58" s="567">
        <v>9.7491293701510204E-2</v>
      </c>
      <c r="G58" s="190">
        <v>1.1151462726661201</v>
      </c>
      <c r="H58" s="567">
        <v>9.3582626644461403E-2</v>
      </c>
      <c r="I58" s="190">
        <v>1.26738647140392</v>
      </c>
      <c r="J58" s="567">
        <v>0.13233660325754701</v>
      </c>
      <c r="K58" s="190">
        <v>1.0392766156411799</v>
      </c>
      <c r="L58" s="567">
        <v>0.10609585030204299</v>
      </c>
      <c r="M58" s="190">
        <v>0.97555250832485796</v>
      </c>
      <c r="N58" s="567">
        <v>9.8327808068848194E-2</v>
      </c>
      <c r="O58" s="190">
        <v>1.11818329683336</v>
      </c>
      <c r="P58" s="567">
        <v>9.6577577937236203E-2</v>
      </c>
      <c r="Q58" s="190">
        <v>1.2735827813946601</v>
      </c>
      <c r="R58" s="567">
        <v>0.13449947798838</v>
      </c>
      <c r="S58" s="190">
        <v>1.03045440438463</v>
      </c>
      <c r="T58" s="567">
        <v>0.110460812846392</v>
      </c>
      <c r="U58" s="190">
        <v>0.95970364137762099</v>
      </c>
      <c r="V58" s="567">
        <v>9.1359823742023102E-2</v>
      </c>
      <c r="W58" s="190">
        <v>1.15282906921003</v>
      </c>
      <c r="X58" s="567">
        <v>0.106396379354222</v>
      </c>
      <c r="Y58" s="190">
        <v>1.3216096835453499</v>
      </c>
      <c r="Z58" s="575">
        <v>0.14906550196593099</v>
      </c>
    </row>
    <row r="59" spans="1:26" ht="13" customHeight="1" x14ac:dyDescent="0.25">
      <c r="A59" s="26" t="s">
        <v>438</v>
      </c>
      <c r="B59" s="184">
        <v>2</v>
      </c>
      <c r="C59" s="190">
        <v>1.3484139997269899</v>
      </c>
      <c r="D59" s="567">
        <v>0.26884193126454897</v>
      </c>
      <c r="E59" s="190">
        <v>0.85106683561641205</v>
      </c>
      <c r="F59" s="567">
        <v>0.164866861301013</v>
      </c>
      <c r="G59" s="190">
        <v>1.49076201157501</v>
      </c>
      <c r="H59" s="567">
        <v>0.27439626320384303</v>
      </c>
      <c r="I59" s="190">
        <v>0.68156606029705302</v>
      </c>
      <c r="J59" s="567">
        <v>0.119787596049461</v>
      </c>
      <c r="K59" s="190">
        <v>1.3640881368961799</v>
      </c>
      <c r="L59" s="567">
        <v>0.26299128439487501</v>
      </c>
      <c r="M59" s="190">
        <v>0.87785426647375997</v>
      </c>
      <c r="N59" s="567">
        <v>0.16663312572292899</v>
      </c>
      <c r="O59" s="190">
        <v>1.5312050118471201</v>
      </c>
      <c r="P59" s="567">
        <v>0.29010784069780998</v>
      </c>
      <c r="Q59" s="190">
        <v>0.65954612325503803</v>
      </c>
      <c r="R59" s="567">
        <v>0.12347585611025701</v>
      </c>
      <c r="S59" s="190">
        <v>1.11259169219811</v>
      </c>
      <c r="T59" s="567">
        <v>0.22125126259830999</v>
      </c>
      <c r="U59" s="190">
        <v>1.0471177926683399</v>
      </c>
      <c r="V59" s="567">
        <v>0.20460917544436699</v>
      </c>
      <c r="W59" s="190">
        <v>1.2548689354785301</v>
      </c>
      <c r="X59" s="567">
        <v>0.23977469439322299</v>
      </c>
      <c r="Y59" s="190">
        <v>0.69666731787161396</v>
      </c>
      <c r="Z59" s="575">
        <v>0.146443026155575</v>
      </c>
    </row>
    <row r="60" spans="1:26" ht="13" customHeight="1" x14ac:dyDescent="0.25">
      <c r="A60" s="26" t="s">
        <v>439</v>
      </c>
      <c r="B60" s="184">
        <v>2</v>
      </c>
      <c r="C60" s="190">
        <v>0.90181743913201695</v>
      </c>
      <c r="D60" s="567">
        <v>0.33631102037216798</v>
      </c>
      <c r="E60" s="190">
        <v>0.76307004612628404</v>
      </c>
      <c r="F60" s="567">
        <v>0.26233286949822798</v>
      </c>
      <c r="G60" s="190">
        <v>0.84990051680922496</v>
      </c>
      <c r="H60" s="567">
        <v>0.31944035557528999</v>
      </c>
      <c r="I60" s="190">
        <v>1.03078587162724</v>
      </c>
      <c r="J60" s="567">
        <v>0.45916109458788501</v>
      </c>
      <c r="K60" s="190">
        <v>0.86599208095067104</v>
      </c>
      <c r="L60" s="567">
        <v>0.340589385631621</v>
      </c>
      <c r="M60" s="190">
        <v>0.80609655394137703</v>
      </c>
      <c r="N60" s="567">
        <v>0.290780653441295</v>
      </c>
      <c r="O60" s="190">
        <v>0.89491795461214796</v>
      </c>
      <c r="P60" s="567">
        <v>0.32423180658614298</v>
      </c>
      <c r="Q60" s="190">
        <v>1.0229578207525201</v>
      </c>
      <c r="R60" s="567">
        <v>0.425566353372129</v>
      </c>
      <c r="S60" s="190">
        <v>0.97722243329731795</v>
      </c>
      <c r="T60" s="567">
        <v>0.29126769272227698</v>
      </c>
      <c r="U60" s="190">
        <v>0.81286800266831105</v>
      </c>
      <c r="V60" s="567">
        <v>0.25329776830551598</v>
      </c>
      <c r="W60" s="190">
        <v>0.76860693334381902</v>
      </c>
      <c r="X60" s="567">
        <v>0.24700101653235701</v>
      </c>
      <c r="Y60" s="190">
        <v>0.999005269684201</v>
      </c>
      <c r="Z60" s="575">
        <v>0.32832515990316802</v>
      </c>
    </row>
    <row r="61" spans="1:26" ht="13" customHeight="1" x14ac:dyDescent="0.25">
      <c r="A61" s="26" t="s">
        <v>440</v>
      </c>
      <c r="B61" s="184">
        <v>2</v>
      </c>
      <c r="C61" s="190">
        <v>1.2705749172866201</v>
      </c>
      <c r="D61" s="567">
        <v>0.119901479849362</v>
      </c>
      <c r="E61" s="190">
        <v>1.1078740574642101</v>
      </c>
      <c r="F61" s="567">
        <v>0.104562182094852</v>
      </c>
      <c r="G61" s="190">
        <v>0.902701567281046</v>
      </c>
      <c r="H61" s="567">
        <v>0.10966655186947601</v>
      </c>
      <c r="I61" s="190">
        <v>1.07844635752847</v>
      </c>
      <c r="J61" s="567">
        <v>0.129178383768662</v>
      </c>
      <c r="K61" s="190">
        <v>1.2685327507706501</v>
      </c>
      <c r="L61" s="567">
        <v>0.119323894209781</v>
      </c>
      <c r="M61" s="190">
        <v>1.1115192715114499</v>
      </c>
      <c r="N61" s="567">
        <v>0.10613405245480401</v>
      </c>
      <c r="O61" s="190">
        <v>0.908931039320239</v>
      </c>
      <c r="P61" s="567">
        <v>0.10959303792177599</v>
      </c>
      <c r="Q61" s="190">
        <v>1.07097522921979</v>
      </c>
      <c r="R61" s="567">
        <v>0.12850558456448699</v>
      </c>
      <c r="S61" s="190">
        <v>1.2476363757008</v>
      </c>
      <c r="T61" s="567">
        <v>0.118276073597438</v>
      </c>
      <c r="U61" s="190">
        <v>1.1275988856855099</v>
      </c>
      <c r="V61" s="567">
        <v>0.11519846012863499</v>
      </c>
      <c r="W61" s="190">
        <v>0.91266271174787195</v>
      </c>
      <c r="X61" s="567">
        <v>0.11255137885355999</v>
      </c>
      <c r="Y61" s="190">
        <v>1.0559163216216301</v>
      </c>
      <c r="Z61" s="575">
        <v>0.13111004185295699</v>
      </c>
    </row>
    <row r="62" spans="1:26" ht="13" customHeight="1" x14ac:dyDescent="0.25">
      <c r="A62" s="26" t="s">
        <v>441</v>
      </c>
      <c r="B62" s="184">
        <v>2</v>
      </c>
      <c r="C62" s="190">
        <v>1.0601468121855699</v>
      </c>
      <c r="D62" s="567">
        <v>0.14340016566507</v>
      </c>
      <c r="E62" s="190">
        <v>1.1007255114349599</v>
      </c>
      <c r="F62" s="567">
        <v>0.14162157360685301</v>
      </c>
      <c r="G62" s="190">
        <v>0.94153695824371297</v>
      </c>
      <c r="H62" s="567">
        <v>0.136389228060041</v>
      </c>
      <c r="I62" s="190">
        <v>0.90189858963884795</v>
      </c>
      <c r="J62" s="567">
        <v>0.101282468270127</v>
      </c>
      <c r="K62" s="190">
        <v>1.07146070406878</v>
      </c>
      <c r="L62" s="567">
        <v>0.14602281476949799</v>
      </c>
      <c r="M62" s="190">
        <v>1.0938029293256899</v>
      </c>
      <c r="N62" s="567">
        <v>0.13946021816939899</v>
      </c>
      <c r="O62" s="190">
        <v>0.92786977701778195</v>
      </c>
      <c r="P62" s="567">
        <v>0.135118960629042</v>
      </c>
      <c r="Q62" s="190">
        <v>0.91690092234118703</v>
      </c>
      <c r="R62" s="567">
        <v>0.104338400401528</v>
      </c>
      <c r="S62" s="190">
        <v>1.08410188078919</v>
      </c>
      <c r="T62" s="567">
        <v>0.143269295746796</v>
      </c>
      <c r="U62" s="190">
        <v>1.0612228745966401</v>
      </c>
      <c r="V62" s="567">
        <v>0.13734097968137199</v>
      </c>
      <c r="W62" s="190">
        <v>0.93405573085577398</v>
      </c>
      <c r="X62" s="567">
        <v>0.13657521796799199</v>
      </c>
      <c r="Y62" s="190">
        <v>0.90869713082792802</v>
      </c>
      <c r="Z62" s="575">
        <v>0.10295874591802399</v>
      </c>
    </row>
    <row r="63" spans="1:26" ht="13" customHeight="1" x14ac:dyDescent="0.25">
      <c r="A63" s="211" t="s">
        <v>442</v>
      </c>
      <c r="B63" s="185">
        <v>2</v>
      </c>
      <c r="C63" s="191">
        <v>1.0416530146070599</v>
      </c>
      <c r="D63" s="568">
        <v>4.08336428468484E-2</v>
      </c>
      <c r="E63" s="191">
        <v>0.99575313431136703</v>
      </c>
      <c r="F63" s="568">
        <v>3.1660803104903303E-2</v>
      </c>
      <c r="G63" s="191">
        <v>1.0771240954121699</v>
      </c>
      <c r="H63" s="568">
        <v>4.9747954194935898E-2</v>
      </c>
      <c r="I63" s="191">
        <v>1.07291974562436</v>
      </c>
      <c r="J63" s="568">
        <v>4.5273019032681501E-2</v>
      </c>
      <c r="K63" s="191">
        <v>1.03972758210725</v>
      </c>
      <c r="L63" s="568">
        <v>4.0980754227956599E-2</v>
      </c>
      <c r="M63" s="191">
        <v>1.0003000206314301</v>
      </c>
      <c r="N63" s="568">
        <v>3.2416038342321402E-2</v>
      </c>
      <c r="O63" s="191">
        <v>1.08005720730816</v>
      </c>
      <c r="P63" s="568">
        <v>5.0339649293984101E-2</v>
      </c>
      <c r="Q63" s="191">
        <v>1.0799720284458501</v>
      </c>
      <c r="R63" s="568">
        <v>4.5035802565527097E-2</v>
      </c>
      <c r="S63" s="191">
        <v>1.0327123666339399</v>
      </c>
      <c r="T63" s="568">
        <v>4.0913633792674403E-2</v>
      </c>
      <c r="U63" s="191">
        <v>1.0100166012785201</v>
      </c>
      <c r="V63" s="568">
        <v>3.2807592924606402E-2</v>
      </c>
      <c r="W63" s="191">
        <v>1.07078080898494</v>
      </c>
      <c r="X63" s="568">
        <v>4.7775720555028899E-2</v>
      </c>
      <c r="Y63" s="191">
        <v>1.07562836221559</v>
      </c>
      <c r="Z63" s="577">
        <v>4.46140310841402E-2</v>
      </c>
    </row>
    <row r="64" spans="1:26" ht="13" customHeight="1" x14ac:dyDescent="0.25">
      <c r="A64" s="212" t="s">
        <v>443</v>
      </c>
      <c r="B64" s="186">
        <v>2</v>
      </c>
      <c r="C64" s="192">
        <v>1.00194560231075</v>
      </c>
      <c r="D64" s="569">
        <v>6.0744751211291297E-2</v>
      </c>
      <c r="E64" s="192">
        <v>1.0575479764004501</v>
      </c>
      <c r="F64" s="569">
        <v>5.6420714805371003E-2</v>
      </c>
      <c r="G64" s="192">
        <v>1.1091178496735701</v>
      </c>
      <c r="H64" s="569">
        <v>7.4963151360215599E-2</v>
      </c>
      <c r="I64" s="192">
        <v>1.0241101933297201</v>
      </c>
      <c r="J64" s="569">
        <v>5.7858648063861699E-2</v>
      </c>
      <c r="K64" s="192">
        <v>1.0178990630809901</v>
      </c>
      <c r="L64" s="569">
        <v>6.2759306861806696E-2</v>
      </c>
      <c r="M64" s="192">
        <v>1.05565238684614</v>
      </c>
      <c r="N64" s="569">
        <v>5.6542831126028002E-2</v>
      </c>
      <c r="O64" s="192">
        <v>1.10681533669582</v>
      </c>
      <c r="P64" s="569">
        <v>7.8118656781455006E-2</v>
      </c>
      <c r="Q64" s="192">
        <v>1.03148331459557</v>
      </c>
      <c r="R64" s="569">
        <v>6.0505312572903501E-2</v>
      </c>
      <c r="S64" s="192">
        <v>1.0122382395160601</v>
      </c>
      <c r="T64" s="569">
        <v>6.1468528238832303E-2</v>
      </c>
      <c r="U64" s="192">
        <v>1.0629214468268799</v>
      </c>
      <c r="V64" s="569">
        <v>5.7904811651733903E-2</v>
      </c>
      <c r="W64" s="192">
        <v>1.1110880478313701</v>
      </c>
      <c r="X64" s="569">
        <v>7.6823113672705307E-2</v>
      </c>
      <c r="Y64" s="192">
        <v>1.0189954774405501</v>
      </c>
      <c r="Z64" s="578">
        <v>6.1135816987863599E-2</v>
      </c>
    </row>
    <row r="65" spans="1:26" ht="13" customHeight="1" x14ac:dyDescent="0.25">
      <c r="A65" s="213" t="s">
        <v>444</v>
      </c>
      <c r="B65" s="187">
        <v>2</v>
      </c>
      <c r="C65" s="193">
        <v>1.0582518833367101</v>
      </c>
      <c r="D65" s="570">
        <v>3.0603031677041901E-2</v>
      </c>
      <c r="E65" s="193">
        <v>1.0276230211314901</v>
      </c>
      <c r="F65" s="570">
        <v>2.5203572533741201E-2</v>
      </c>
      <c r="G65" s="193">
        <v>1.0697328969792299</v>
      </c>
      <c r="H65" s="570">
        <v>3.4327352186907502E-2</v>
      </c>
      <c r="I65" s="193">
        <v>1.0021676141065601</v>
      </c>
      <c r="J65" s="570">
        <v>3.29341804738294E-2</v>
      </c>
      <c r="K65" s="193">
        <v>1.0616225909401</v>
      </c>
      <c r="L65" s="570">
        <v>3.0769431716904602E-2</v>
      </c>
      <c r="M65" s="193">
        <v>1.0318558838495</v>
      </c>
      <c r="N65" s="570">
        <v>2.5679316017401099E-2</v>
      </c>
      <c r="O65" s="193">
        <v>1.0738889014172099</v>
      </c>
      <c r="P65" s="570">
        <v>3.4470890657717197E-2</v>
      </c>
      <c r="Q65" s="193">
        <v>1.00585091009046</v>
      </c>
      <c r="R65" s="570">
        <v>3.2971122321180497E-2</v>
      </c>
      <c r="S65" s="193">
        <v>1.0518890152315901</v>
      </c>
      <c r="T65" s="570">
        <v>3.0900926328402498E-2</v>
      </c>
      <c r="U65" s="193">
        <v>1.03752243321715</v>
      </c>
      <c r="V65" s="570">
        <v>2.63767818448437E-2</v>
      </c>
      <c r="W65" s="193">
        <v>1.0539658234359299</v>
      </c>
      <c r="X65" s="570">
        <v>3.3473214772002997E-2</v>
      </c>
      <c r="Y65" s="193">
        <v>0.98951801125525096</v>
      </c>
      <c r="Z65" s="579">
        <v>3.2034271517760803E-2</v>
      </c>
    </row>
    <row r="66" spans="1:26" ht="13" customHeight="1" x14ac:dyDescent="0.25">
      <c r="A66" s="26" t="s">
        <v>445</v>
      </c>
      <c r="B66" s="184">
        <v>2</v>
      </c>
      <c r="C66" s="190">
        <v>1.0950424026201899</v>
      </c>
      <c r="D66" s="567">
        <v>0.37333964014500298</v>
      </c>
      <c r="E66" s="190">
        <v>1.31250633921058</v>
      </c>
      <c r="F66" s="567">
        <v>0.29717931335707698</v>
      </c>
      <c r="G66" s="190">
        <v>1.35705429425764</v>
      </c>
      <c r="H66" s="567">
        <v>0.36337540806109597</v>
      </c>
      <c r="I66" s="190">
        <v>0.92180880038372004</v>
      </c>
      <c r="J66" s="567">
        <v>0.25487078625014298</v>
      </c>
      <c r="K66" s="190">
        <v>1.0957690327230001</v>
      </c>
      <c r="L66" s="567">
        <v>0.37472165155263998</v>
      </c>
      <c r="M66" s="190">
        <v>1.3272513299470301</v>
      </c>
      <c r="N66" s="567">
        <v>0.30061970782785702</v>
      </c>
      <c r="O66" s="190">
        <v>1.3482134783462201</v>
      </c>
      <c r="P66" s="567">
        <v>0.374128179223987</v>
      </c>
      <c r="Q66" s="190">
        <v>0.89500955211647404</v>
      </c>
      <c r="R66" s="567">
        <v>0.23554909911097699</v>
      </c>
      <c r="S66" s="190">
        <v>1.1162595691419399</v>
      </c>
      <c r="T66" s="567">
        <v>0.32091665267365499</v>
      </c>
      <c r="U66" s="190">
        <v>1.0408652216258401</v>
      </c>
      <c r="V66" s="567">
        <v>0.231502873347185</v>
      </c>
      <c r="W66" s="190">
        <v>1.1514555512282501</v>
      </c>
      <c r="X66" s="567">
        <v>0.29589039209177498</v>
      </c>
      <c r="Y66" s="190">
        <v>0.995795841641818</v>
      </c>
      <c r="Z66" s="575">
        <v>0.32432748602766698</v>
      </c>
    </row>
    <row r="67" spans="1:26" ht="13" customHeight="1" x14ac:dyDescent="0.25">
      <c r="A67" s="26" t="s">
        <v>446</v>
      </c>
      <c r="B67" s="184">
        <v>2</v>
      </c>
      <c r="C67" s="190">
        <v>0.79242185848637303</v>
      </c>
      <c r="D67" s="567">
        <v>0.15752986567896099</v>
      </c>
      <c r="E67" s="190">
        <v>1.2464421011089499</v>
      </c>
      <c r="F67" s="567">
        <v>0.30260280389988298</v>
      </c>
      <c r="G67" s="190">
        <v>1.1444299785235801</v>
      </c>
      <c r="H67" s="567">
        <v>0.37316468435956102</v>
      </c>
      <c r="I67" s="190">
        <v>0.69974636586426697</v>
      </c>
      <c r="J67" s="567">
        <v>0.26011467179660502</v>
      </c>
      <c r="K67" s="190">
        <v>0.79590230746773205</v>
      </c>
      <c r="L67" s="567">
        <v>0.16466855829848201</v>
      </c>
      <c r="M67" s="190">
        <v>1.2709399218622499</v>
      </c>
      <c r="N67" s="567">
        <v>0.31888725081071201</v>
      </c>
      <c r="O67" s="190">
        <v>1.1100158927336199</v>
      </c>
      <c r="P67" s="567">
        <v>0.36676718689251497</v>
      </c>
      <c r="Q67" s="190">
        <v>0.70560134642806505</v>
      </c>
      <c r="R67" s="567">
        <v>0.28202217528187201</v>
      </c>
      <c r="S67" s="190">
        <v>0.77656577758118905</v>
      </c>
      <c r="T67" s="567">
        <v>0.201155334948215</v>
      </c>
      <c r="U67" s="190">
        <v>0.98833106701354401</v>
      </c>
      <c r="V67" s="567">
        <v>0.28530192847260699</v>
      </c>
      <c r="W67" s="190">
        <v>1.27199533390617</v>
      </c>
      <c r="X67" s="567">
        <v>0.361009514862978</v>
      </c>
      <c r="Y67" s="190">
        <v>0.55762055304575497</v>
      </c>
      <c r="Z67" s="575">
        <v>0.23862076058731299</v>
      </c>
    </row>
    <row r="68" spans="1:26" ht="13" customHeight="1" x14ac:dyDescent="0.25">
      <c r="A68" s="26" t="s">
        <v>447</v>
      </c>
      <c r="B68" s="184">
        <v>2</v>
      </c>
      <c r="C68" s="190">
        <v>0.81522168764146496</v>
      </c>
      <c r="D68" s="567">
        <v>0.155075996135771</v>
      </c>
      <c r="E68" s="190">
        <v>1.6529055636971099</v>
      </c>
      <c r="F68" s="567">
        <v>0.46354091630166</v>
      </c>
      <c r="G68" s="190">
        <v>0.95823695256346098</v>
      </c>
      <c r="H68" s="567">
        <v>0.291194445223942</v>
      </c>
      <c r="I68" s="190">
        <v>0.67748260544846395</v>
      </c>
      <c r="J68" s="567">
        <v>0.178470399857349</v>
      </c>
      <c r="K68" s="190">
        <v>0.79393218650706299</v>
      </c>
      <c r="L68" s="567">
        <v>0.15841734413824701</v>
      </c>
      <c r="M68" s="190">
        <v>1.7150953923404699</v>
      </c>
      <c r="N68" s="567">
        <v>0.48270706539299202</v>
      </c>
      <c r="O68" s="190">
        <v>0.98591727896265102</v>
      </c>
      <c r="P68" s="567">
        <v>0.293035696533124</v>
      </c>
      <c r="Q68" s="190">
        <v>0.63335082320548097</v>
      </c>
      <c r="R68" s="567">
        <v>0.169452610955698</v>
      </c>
      <c r="S68" s="190">
        <v>0.85809683858733499</v>
      </c>
      <c r="T68" s="567">
        <v>0.17788223710222201</v>
      </c>
      <c r="U68" s="190">
        <v>1.3608526683843001</v>
      </c>
      <c r="V68" s="567">
        <v>0.37420191617485798</v>
      </c>
      <c r="W68" s="190">
        <v>0.92006267685944698</v>
      </c>
      <c r="X68" s="567">
        <v>0.28438933797405802</v>
      </c>
      <c r="Y68" s="190">
        <v>0.62183954267554997</v>
      </c>
      <c r="Z68" s="575">
        <v>0.17209995502657699</v>
      </c>
    </row>
    <row r="69" spans="1:26" ht="13" customHeight="1" x14ac:dyDescent="0.25">
      <c r="A69" s="27" t="s">
        <v>448</v>
      </c>
      <c r="B69" s="200">
        <v>2</v>
      </c>
      <c r="C69" s="201">
        <v>0.76509598731885298</v>
      </c>
      <c r="D69" s="572">
        <v>0.34961477013124298</v>
      </c>
      <c r="E69" s="201">
        <v>1.2142631916264</v>
      </c>
      <c r="F69" s="572">
        <v>0.3511144149248</v>
      </c>
      <c r="G69" s="201">
        <v>1.1012923850854199</v>
      </c>
      <c r="H69" s="572">
        <v>0.199601497121348</v>
      </c>
      <c r="I69" s="201">
        <v>0.86937775610101498</v>
      </c>
      <c r="J69" s="572">
        <v>0.21513020894948101</v>
      </c>
      <c r="K69" s="201">
        <v>0.830850904168834</v>
      </c>
      <c r="L69" s="572">
        <v>0.39522611562733601</v>
      </c>
      <c r="M69" s="201">
        <v>1.15254886125846</v>
      </c>
      <c r="N69" s="572">
        <v>0.35519166939044899</v>
      </c>
      <c r="O69" s="201">
        <v>1.14586504331496</v>
      </c>
      <c r="P69" s="572">
        <v>0.21255959549596801</v>
      </c>
      <c r="Q69" s="201">
        <v>0.92376751675687196</v>
      </c>
      <c r="R69" s="572">
        <v>0.224985335136693</v>
      </c>
      <c r="S69" s="201">
        <v>0.86430477686970697</v>
      </c>
      <c r="T69" s="572">
        <v>0.42550171492426297</v>
      </c>
      <c r="U69" s="201">
        <v>1.0407717518700601</v>
      </c>
      <c r="V69" s="572">
        <v>0.30998353184142202</v>
      </c>
      <c r="W69" s="201">
        <v>1.18422922510799</v>
      </c>
      <c r="X69" s="572">
        <v>0.25227307344135602</v>
      </c>
      <c r="Y69" s="201">
        <v>1.00755783650804</v>
      </c>
      <c r="Z69" s="580">
        <v>0.25710190689130702</v>
      </c>
    </row>
    <row r="70" spans="1:26" ht="13" customHeight="1" x14ac:dyDescent="0.25">
      <c r="A70" s="26"/>
      <c r="B70" s="188"/>
      <c r="C70" s="190" t="s">
        <v>2658</v>
      </c>
      <c r="D70" s="567" t="s">
        <v>2659</v>
      </c>
      <c r="E70" s="190" t="s">
        <v>2660</v>
      </c>
      <c r="F70" s="567" t="s">
        <v>2661</v>
      </c>
      <c r="G70" s="190" t="s">
        <v>2662</v>
      </c>
      <c r="H70" s="567" t="s">
        <v>2663</v>
      </c>
      <c r="I70" s="190" t="s">
        <v>2664</v>
      </c>
      <c r="J70" s="567" t="s">
        <v>2665</v>
      </c>
      <c r="K70" s="190" t="s">
        <v>2666</v>
      </c>
      <c r="L70" s="567" t="s">
        <v>2667</v>
      </c>
      <c r="M70" s="190" t="s">
        <v>2668</v>
      </c>
      <c r="N70" s="567" t="s">
        <v>2669</v>
      </c>
      <c r="O70" s="190" t="s">
        <v>2670</v>
      </c>
      <c r="P70" s="567" t="s">
        <v>2671</v>
      </c>
      <c r="Q70" s="190" t="s">
        <v>2672</v>
      </c>
      <c r="R70" s="567" t="s">
        <v>2673</v>
      </c>
      <c r="S70" s="190" t="s">
        <v>2674</v>
      </c>
      <c r="T70" s="567" t="s">
        <v>2675</v>
      </c>
      <c r="U70" s="190" t="s">
        <v>2676</v>
      </c>
      <c r="V70" s="567" t="s">
        <v>2677</v>
      </c>
      <c r="W70" s="190" t="s">
        <v>2678</v>
      </c>
      <c r="X70" s="567" t="s">
        <v>2679</v>
      </c>
      <c r="Y70" s="190" t="s">
        <v>2680</v>
      </c>
      <c r="Z70" s="575" t="s">
        <v>2681</v>
      </c>
    </row>
    <row r="71" spans="1:26" ht="13" customHeight="1" x14ac:dyDescent="0.25">
      <c r="A71" s="26" t="s">
        <v>392</v>
      </c>
      <c r="B71" s="188">
        <v>1</v>
      </c>
      <c r="C71" s="190">
        <v>0.966797527861323</v>
      </c>
      <c r="D71" s="567">
        <v>0.16363825754721001</v>
      </c>
      <c r="E71" s="190">
        <v>0.726434287735502</v>
      </c>
      <c r="F71" s="567">
        <v>0.123659760061043</v>
      </c>
      <c r="G71" s="190">
        <v>1.0659945799150301</v>
      </c>
      <c r="H71" s="567">
        <v>0.16455175964202001</v>
      </c>
      <c r="I71" s="190">
        <v>1.4855542220959901</v>
      </c>
      <c r="J71" s="567">
        <v>0.27957538353160899</v>
      </c>
      <c r="K71" s="190">
        <v>0.97681890102593405</v>
      </c>
      <c r="L71" s="567">
        <v>0.170632132937869</v>
      </c>
      <c r="M71" s="190">
        <v>0.72473956054835198</v>
      </c>
      <c r="N71" s="567">
        <v>0.12568858405407499</v>
      </c>
      <c r="O71" s="190">
        <v>1.0693066806959199</v>
      </c>
      <c r="P71" s="567">
        <v>0.16314241644150199</v>
      </c>
      <c r="Q71" s="190">
        <v>1.4645775978843401</v>
      </c>
      <c r="R71" s="567">
        <v>0.27945325830610801</v>
      </c>
      <c r="S71" s="190">
        <v>0.95538677949319095</v>
      </c>
      <c r="T71" s="567">
        <v>0.16294405374159901</v>
      </c>
      <c r="U71" s="190">
        <v>0.69863695697922401</v>
      </c>
      <c r="V71" s="567">
        <v>0.117800537459974</v>
      </c>
      <c r="W71" s="190">
        <v>0.95940870104374398</v>
      </c>
      <c r="X71" s="567">
        <v>0.15892208466886901</v>
      </c>
      <c r="Y71" s="190">
        <v>1.59445942406068</v>
      </c>
      <c r="Z71" s="575">
        <v>0.28123279207721602</v>
      </c>
    </row>
    <row r="72" spans="1:26" ht="13" customHeight="1" x14ac:dyDescent="0.25">
      <c r="A72" s="26" t="s">
        <v>396</v>
      </c>
      <c r="B72" s="188">
        <v>1</v>
      </c>
      <c r="C72" s="190">
        <v>0.919977521505706</v>
      </c>
      <c r="D72" s="567">
        <v>9.5469670085574707E-2</v>
      </c>
      <c r="E72" s="190">
        <v>1.18892274053147</v>
      </c>
      <c r="F72" s="567">
        <v>0.13534476268249401</v>
      </c>
      <c r="G72" s="190">
        <v>0.97572199327064602</v>
      </c>
      <c r="H72" s="567">
        <v>9.3869182134130702E-2</v>
      </c>
      <c r="I72" s="190">
        <v>0.94053473192965797</v>
      </c>
      <c r="J72" s="567">
        <v>0.105660890919911</v>
      </c>
      <c r="K72" s="190">
        <v>0.90863908299157103</v>
      </c>
      <c r="L72" s="567">
        <v>9.5104524724723596E-2</v>
      </c>
      <c r="M72" s="190">
        <v>1.21205747308361</v>
      </c>
      <c r="N72" s="567">
        <v>0.139910288056179</v>
      </c>
      <c r="O72" s="190">
        <v>0.98835733828516303</v>
      </c>
      <c r="P72" s="567">
        <v>9.4603856759925595E-2</v>
      </c>
      <c r="Q72" s="190">
        <v>0.93181427009418605</v>
      </c>
      <c r="R72" s="567">
        <v>0.106220513110625</v>
      </c>
      <c r="S72" s="190">
        <v>0.954884738306917</v>
      </c>
      <c r="T72" s="567">
        <v>0.10147067682826599</v>
      </c>
      <c r="U72" s="190">
        <v>1.1713691654955301</v>
      </c>
      <c r="V72" s="567">
        <v>0.13504526426639901</v>
      </c>
      <c r="W72" s="190">
        <v>0.98082134322511305</v>
      </c>
      <c r="X72" s="567">
        <v>9.2765929238522005E-2</v>
      </c>
      <c r="Y72" s="190">
        <v>0.94427927228556197</v>
      </c>
      <c r="Z72" s="575">
        <v>0.103499467631974</v>
      </c>
    </row>
    <row r="73" spans="1:26" ht="13" customHeight="1" x14ac:dyDescent="0.25">
      <c r="A73" s="210" t="s">
        <v>398</v>
      </c>
      <c r="B73" s="188">
        <v>1</v>
      </c>
      <c r="C73" s="190">
        <v>0.97388394562653102</v>
      </c>
      <c r="D73" s="567">
        <v>0.149295805270627</v>
      </c>
      <c r="E73" s="190">
        <v>1.0456175600503901</v>
      </c>
      <c r="F73" s="567">
        <v>0.15276106434364001</v>
      </c>
      <c r="G73" s="190">
        <v>0.84468363881810105</v>
      </c>
      <c r="H73" s="567">
        <v>0.118523496191331</v>
      </c>
      <c r="I73" s="190">
        <v>0.83569579036838604</v>
      </c>
      <c r="J73" s="567">
        <v>0.12173127260688001</v>
      </c>
      <c r="K73" s="190">
        <v>0.97728682299941205</v>
      </c>
      <c r="L73" s="567">
        <v>0.15458726274854701</v>
      </c>
      <c r="M73" s="190">
        <v>1.0581461805341801</v>
      </c>
      <c r="N73" s="567">
        <v>0.15803010769737</v>
      </c>
      <c r="O73" s="190">
        <v>0.83893096845485804</v>
      </c>
      <c r="P73" s="567">
        <v>0.11786070160805601</v>
      </c>
      <c r="Q73" s="190">
        <v>0.83492137863864802</v>
      </c>
      <c r="R73" s="567">
        <v>0.12437439500531799</v>
      </c>
      <c r="S73" s="190">
        <v>1.0289668114613399</v>
      </c>
      <c r="T73" s="567">
        <v>0.18640596679657201</v>
      </c>
      <c r="U73" s="190">
        <v>1.01608039337033</v>
      </c>
      <c r="V73" s="567">
        <v>0.15043901802565501</v>
      </c>
      <c r="W73" s="190">
        <v>0.83879446806778701</v>
      </c>
      <c r="X73" s="567">
        <v>0.126322517456572</v>
      </c>
      <c r="Y73" s="190">
        <v>0.83191444363627498</v>
      </c>
      <c r="Z73" s="575">
        <v>0.12347367910321499</v>
      </c>
    </row>
    <row r="74" spans="1:26" ht="13" customHeight="1" x14ac:dyDescent="0.25">
      <c r="A74" s="26" t="s">
        <v>399</v>
      </c>
      <c r="B74" s="188">
        <v>1</v>
      </c>
      <c r="C74" s="190">
        <v>1.3472814351130999</v>
      </c>
      <c r="D74" s="567">
        <v>0.23641373829316301</v>
      </c>
      <c r="E74" s="190">
        <v>0.85345348470340798</v>
      </c>
      <c r="F74" s="567">
        <v>0.17205264902789</v>
      </c>
      <c r="G74" s="190">
        <v>1.0669859149521801</v>
      </c>
      <c r="H74" s="567">
        <v>0.17320008230912901</v>
      </c>
      <c r="I74" s="190">
        <v>0.86668430824521803</v>
      </c>
      <c r="J74" s="567">
        <v>0.135879350139991</v>
      </c>
      <c r="K74" s="190">
        <v>1.4468486736025301</v>
      </c>
      <c r="L74" s="567">
        <v>0.26689670612927102</v>
      </c>
      <c r="M74" s="190">
        <v>0.81955895667688095</v>
      </c>
      <c r="N74" s="567">
        <v>0.17174788905249899</v>
      </c>
      <c r="O74" s="190">
        <v>1.0580873860094699</v>
      </c>
      <c r="P74" s="567">
        <v>0.176485022051346</v>
      </c>
      <c r="Q74" s="190">
        <v>0.88299221085740198</v>
      </c>
      <c r="R74" s="567">
        <v>0.13957250909049701</v>
      </c>
      <c r="S74" s="190">
        <v>1.5629415444837</v>
      </c>
      <c r="T74" s="567">
        <v>0.28723417117341199</v>
      </c>
      <c r="U74" s="190">
        <v>0.81414015935738904</v>
      </c>
      <c r="V74" s="567">
        <v>0.162763747948484</v>
      </c>
      <c r="W74" s="190">
        <v>0.93821051664082999</v>
      </c>
      <c r="X74" s="567">
        <v>0.15399561347124399</v>
      </c>
      <c r="Y74" s="190">
        <v>0.83790711443139099</v>
      </c>
      <c r="Z74" s="575">
        <v>0.123387541241189</v>
      </c>
    </row>
    <row r="75" spans="1:26" ht="13" customHeight="1" x14ac:dyDescent="0.25">
      <c r="A75" s="26" t="s">
        <v>410</v>
      </c>
      <c r="B75" s="188">
        <v>1</v>
      </c>
      <c r="C75" s="190">
        <v>1.01332184956639</v>
      </c>
      <c r="D75" s="567">
        <v>0.21524880625996301</v>
      </c>
      <c r="E75" s="190">
        <v>1.0705209777656499</v>
      </c>
      <c r="F75" s="567">
        <v>0.20035024873313201</v>
      </c>
      <c r="G75" s="190">
        <v>0.82646489210895402</v>
      </c>
      <c r="H75" s="567">
        <v>0.14368304749665001</v>
      </c>
      <c r="I75" s="190">
        <v>1.0236087007424199</v>
      </c>
      <c r="J75" s="567">
        <v>0.18345743400791201</v>
      </c>
      <c r="K75" s="190">
        <v>1.0251598662814001</v>
      </c>
      <c r="L75" s="567">
        <v>0.211471798948074</v>
      </c>
      <c r="M75" s="190">
        <v>1.0596810513361401</v>
      </c>
      <c r="N75" s="567">
        <v>0.19595176609220799</v>
      </c>
      <c r="O75" s="190">
        <v>0.84775311187295399</v>
      </c>
      <c r="P75" s="567">
        <v>0.14691599406629899</v>
      </c>
      <c r="Q75" s="190">
        <v>1.0264303368441701</v>
      </c>
      <c r="R75" s="567">
        <v>0.18711141465551501</v>
      </c>
      <c r="S75" s="190">
        <v>1.1060858249483001</v>
      </c>
      <c r="T75" s="567">
        <v>0.25704408993286199</v>
      </c>
      <c r="U75" s="190">
        <v>1.0576675655327299</v>
      </c>
      <c r="V75" s="567">
        <v>0.18862745862512301</v>
      </c>
      <c r="W75" s="190">
        <v>0.76518424081620096</v>
      </c>
      <c r="X75" s="567">
        <v>0.132248374938503</v>
      </c>
      <c r="Y75" s="190">
        <v>1.01729159201535</v>
      </c>
      <c r="Z75" s="575">
        <v>0.19796450355302</v>
      </c>
    </row>
    <row r="76" spans="1:26" ht="13" customHeight="1" x14ac:dyDescent="0.25">
      <c r="A76" s="26" t="s">
        <v>415</v>
      </c>
      <c r="B76" s="188">
        <v>1</v>
      </c>
      <c r="C76" s="190">
        <v>1.01431928938382</v>
      </c>
      <c r="D76" s="567">
        <v>0.124797981329695</v>
      </c>
      <c r="E76" s="190">
        <v>1.1069929725316601</v>
      </c>
      <c r="F76" s="567">
        <v>0.13287627597101101</v>
      </c>
      <c r="G76" s="190">
        <v>0.99408277558575397</v>
      </c>
      <c r="H76" s="567">
        <v>0.10034526113648599</v>
      </c>
      <c r="I76" s="190">
        <v>1.1059201488535</v>
      </c>
      <c r="J76" s="567">
        <v>0.13447662535215399</v>
      </c>
      <c r="K76" s="190">
        <v>1.02365075105382</v>
      </c>
      <c r="L76" s="567">
        <v>0.123172715189932</v>
      </c>
      <c r="M76" s="190">
        <v>1.09904827607892</v>
      </c>
      <c r="N76" s="567">
        <v>0.13280554310610501</v>
      </c>
      <c r="O76" s="190">
        <v>0.98245159804966298</v>
      </c>
      <c r="P76" s="567">
        <v>0.10062773110744699</v>
      </c>
      <c r="Q76" s="190">
        <v>1.0916160862136499</v>
      </c>
      <c r="R76" s="567">
        <v>0.13178767027819399</v>
      </c>
      <c r="S76" s="190">
        <v>1.0391513099877701</v>
      </c>
      <c r="T76" s="567">
        <v>0.12655676352720899</v>
      </c>
      <c r="U76" s="190">
        <v>1.1365053744183999</v>
      </c>
      <c r="V76" s="567">
        <v>0.13409158072140301</v>
      </c>
      <c r="W76" s="190">
        <v>1.0109449252064799</v>
      </c>
      <c r="X76" s="567">
        <v>0.107392646088665</v>
      </c>
      <c r="Y76" s="190">
        <v>1.0352191319775199</v>
      </c>
      <c r="Z76" s="575">
        <v>0.135110280500471</v>
      </c>
    </row>
    <row r="77" spans="1:26" ht="13" customHeight="1" x14ac:dyDescent="0.25">
      <c r="A77" s="26" t="s">
        <v>417</v>
      </c>
      <c r="B77" s="188">
        <v>1</v>
      </c>
      <c r="C77" s="190">
        <v>1.30205621081866</v>
      </c>
      <c r="D77" s="567">
        <v>0.32082844771942198</v>
      </c>
      <c r="E77" s="190">
        <v>0.64287687692907103</v>
      </c>
      <c r="F77" s="567">
        <v>0.16317478816286299</v>
      </c>
      <c r="G77" s="190">
        <v>1.0434154051007201</v>
      </c>
      <c r="H77" s="567">
        <v>0.20738974165414001</v>
      </c>
      <c r="I77" s="190">
        <v>0.92028566115355004</v>
      </c>
      <c r="J77" s="567">
        <v>0.139692429979174</v>
      </c>
      <c r="K77" s="190">
        <v>1.2801194009099</v>
      </c>
      <c r="L77" s="567">
        <v>0.31041017789478298</v>
      </c>
      <c r="M77" s="190">
        <v>0.63939951927024796</v>
      </c>
      <c r="N77" s="567">
        <v>0.164729052812359</v>
      </c>
      <c r="O77" s="190">
        <v>1.0630620445321799</v>
      </c>
      <c r="P77" s="567">
        <v>0.21129779263145701</v>
      </c>
      <c r="Q77" s="190">
        <v>0.92424275870770001</v>
      </c>
      <c r="R77" s="567">
        <v>0.13981817227135701</v>
      </c>
      <c r="S77" s="190">
        <v>1.2470140341662601</v>
      </c>
      <c r="T77" s="567">
        <v>0.32901135829589601</v>
      </c>
      <c r="U77" s="190">
        <v>0.65211191513846101</v>
      </c>
      <c r="V77" s="567">
        <v>0.184210321135859</v>
      </c>
      <c r="W77" s="190">
        <v>1.10304101306265</v>
      </c>
      <c r="X77" s="567">
        <v>0.240079179558393</v>
      </c>
      <c r="Y77" s="190">
        <v>1.0002669962941899</v>
      </c>
      <c r="Z77" s="575">
        <v>0.15825953085116801</v>
      </c>
    </row>
    <row r="78" spans="1:26" ht="13" customHeight="1" x14ac:dyDescent="0.25">
      <c r="A78" s="26" t="s">
        <v>423</v>
      </c>
      <c r="B78" s="188">
        <v>1</v>
      </c>
      <c r="C78" s="190">
        <v>0.97723908478569199</v>
      </c>
      <c r="D78" s="567">
        <v>0.141304606099519</v>
      </c>
      <c r="E78" s="190">
        <v>1.1167957150566801</v>
      </c>
      <c r="F78" s="567">
        <v>0.13828180147955799</v>
      </c>
      <c r="G78" s="190">
        <v>1.4180280910720899</v>
      </c>
      <c r="H78" s="567">
        <v>0.18808687610130101</v>
      </c>
      <c r="I78" s="190">
        <v>0.94931084882988803</v>
      </c>
      <c r="J78" s="567">
        <v>0.14934942405635601</v>
      </c>
      <c r="K78" s="190">
        <v>1.00334667291164</v>
      </c>
      <c r="L78" s="567">
        <v>0.14601212887367301</v>
      </c>
      <c r="M78" s="190">
        <v>1.12387619874153</v>
      </c>
      <c r="N78" s="567">
        <v>0.14479281006247199</v>
      </c>
      <c r="O78" s="190">
        <v>1.3650179337761701</v>
      </c>
      <c r="P78" s="567">
        <v>0.18699574400031299</v>
      </c>
      <c r="Q78" s="190">
        <v>0.94399424522520203</v>
      </c>
      <c r="R78" s="567">
        <v>0.15203084470523801</v>
      </c>
      <c r="S78" s="190">
        <v>0.98536702006685395</v>
      </c>
      <c r="T78" s="567">
        <v>0.14676238598021901</v>
      </c>
      <c r="U78" s="190">
        <v>1.0803957650734299</v>
      </c>
      <c r="V78" s="567">
        <v>0.13191384452016899</v>
      </c>
      <c r="W78" s="190">
        <v>1.03645389624061</v>
      </c>
      <c r="X78" s="567">
        <v>0.16758508744828199</v>
      </c>
      <c r="Y78" s="190">
        <v>0.98005803910306699</v>
      </c>
      <c r="Z78" s="575">
        <v>0.16680728895015101</v>
      </c>
    </row>
    <row r="79" spans="1:26" ht="13" customHeight="1" x14ac:dyDescent="0.25">
      <c r="A79" s="26" t="s">
        <v>428</v>
      </c>
      <c r="B79" s="188">
        <v>1</v>
      </c>
      <c r="C79" s="190">
        <v>1.1340293654912901</v>
      </c>
      <c r="D79" s="567">
        <v>0.166014015491315</v>
      </c>
      <c r="E79" s="190">
        <v>0.95183279934408205</v>
      </c>
      <c r="F79" s="567">
        <v>0.13675075593448499</v>
      </c>
      <c r="G79" s="190">
        <v>1.33724984190179</v>
      </c>
      <c r="H79" s="567">
        <v>0.238524194840634</v>
      </c>
      <c r="I79" s="190">
        <v>0.80536715446929696</v>
      </c>
      <c r="J79" s="567">
        <v>0.158970088817428</v>
      </c>
      <c r="K79" s="190">
        <v>1.1421395087033801</v>
      </c>
      <c r="L79" s="567">
        <v>0.16588333251197701</v>
      </c>
      <c r="M79" s="190">
        <v>0.95171606312233703</v>
      </c>
      <c r="N79" s="567">
        <v>0.13841809082717399</v>
      </c>
      <c r="O79" s="190">
        <v>1.3502352306643599</v>
      </c>
      <c r="P79" s="567">
        <v>0.24329851786527801</v>
      </c>
      <c r="Q79" s="190">
        <v>0.79756088031857697</v>
      </c>
      <c r="R79" s="567">
        <v>0.15775814412188599</v>
      </c>
      <c r="S79" s="190">
        <v>1.12407811525767</v>
      </c>
      <c r="T79" s="567">
        <v>0.16121718918521399</v>
      </c>
      <c r="U79" s="190">
        <v>0.93352171005265905</v>
      </c>
      <c r="V79" s="567">
        <v>0.134883102091684</v>
      </c>
      <c r="W79" s="190">
        <v>1.3234893117264801</v>
      </c>
      <c r="X79" s="567">
        <v>0.24802700077840201</v>
      </c>
      <c r="Y79" s="190">
        <v>0.769823666456254</v>
      </c>
      <c r="Z79" s="575">
        <v>0.154129095924086</v>
      </c>
    </row>
    <row r="80" spans="1:26" ht="13" customHeight="1" x14ac:dyDescent="0.25">
      <c r="A80" s="26" t="s">
        <v>433</v>
      </c>
      <c r="B80" s="188">
        <v>1</v>
      </c>
      <c r="C80" s="190">
        <v>0.89450724770771795</v>
      </c>
      <c r="D80" s="567">
        <v>0.112385176222584</v>
      </c>
      <c r="E80" s="190">
        <v>1.0904905371150699</v>
      </c>
      <c r="F80" s="567">
        <v>0.16553872874905101</v>
      </c>
      <c r="G80" s="190">
        <v>0.94985458783167298</v>
      </c>
      <c r="H80" s="567">
        <v>0.19837708392440301</v>
      </c>
      <c r="I80" s="190">
        <v>0.84854384099884905</v>
      </c>
      <c r="J80" s="567">
        <v>0.124772250466454</v>
      </c>
      <c r="K80" s="190">
        <v>0.91351119352828902</v>
      </c>
      <c r="L80" s="567">
        <v>0.116750334904235</v>
      </c>
      <c r="M80" s="190">
        <v>1.0836280865180901</v>
      </c>
      <c r="N80" s="567">
        <v>0.16858056615574099</v>
      </c>
      <c r="O80" s="190">
        <v>0.92143525147789895</v>
      </c>
      <c r="P80" s="567">
        <v>0.19292614212766099</v>
      </c>
      <c r="Q80" s="190">
        <v>0.85561014813571101</v>
      </c>
      <c r="R80" s="567">
        <v>0.123845402015431</v>
      </c>
      <c r="S80" s="190">
        <v>0.899911651100742</v>
      </c>
      <c r="T80" s="567">
        <v>0.116783984232876</v>
      </c>
      <c r="U80" s="190">
        <v>1.15580764269243</v>
      </c>
      <c r="V80" s="567">
        <v>0.17554568023287201</v>
      </c>
      <c r="W80" s="190">
        <v>0.89568134722854997</v>
      </c>
      <c r="X80" s="567">
        <v>0.180859581704468</v>
      </c>
      <c r="Y80" s="190">
        <v>0.89173438740586497</v>
      </c>
      <c r="Z80" s="575">
        <v>0.125465726478587</v>
      </c>
    </row>
    <row r="81" spans="1:26" ht="13" customHeight="1" x14ac:dyDescent="0.25">
      <c r="A81" s="26" t="s">
        <v>435</v>
      </c>
      <c r="B81" s="188">
        <v>1</v>
      </c>
      <c r="C81" s="190">
        <v>0.941538154072591</v>
      </c>
      <c r="D81" s="567">
        <v>0.14593748559050501</v>
      </c>
      <c r="E81" s="190">
        <v>1.0733058288595301</v>
      </c>
      <c r="F81" s="567">
        <v>0.13506970090251599</v>
      </c>
      <c r="G81" s="190">
        <v>1.04324975569084</v>
      </c>
      <c r="H81" s="567">
        <v>0.10781859522298901</v>
      </c>
      <c r="I81" s="190">
        <v>1.30398834162466</v>
      </c>
      <c r="J81" s="567">
        <v>0.14481629677364299</v>
      </c>
      <c r="K81" s="190">
        <v>0.92986848915724396</v>
      </c>
      <c r="L81" s="567">
        <v>0.145441646320384</v>
      </c>
      <c r="M81" s="190">
        <v>1.0780920359346899</v>
      </c>
      <c r="N81" s="567">
        <v>0.13573365366928999</v>
      </c>
      <c r="O81" s="190">
        <v>1.03600887030095</v>
      </c>
      <c r="P81" s="567">
        <v>0.107292185835975</v>
      </c>
      <c r="Q81" s="190">
        <v>1.3030036039530899</v>
      </c>
      <c r="R81" s="567">
        <v>0.14541563670381899</v>
      </c>
      <c r="S81" s="190">
        <v>0.94162821290994003</v>
      </c>
      <c r="T81" s="567">
        <v>0.14801281430878099</v>
      </c>
      <c r="U81" s="190">
        <v>1.0430694518969501</v>
      </c>
      <c r="V81" s="567">
        <v>0.123986527230713</v>
      </c>
      <c r="W81" s="190">
        <v>1.0432615518578201</v>
      </c>
      <c r="X81" s="567">
        <v>0.10867807282030199</v>
      </c>
      <c r="Y81" s="190">
        <v>1.29520926519085</v>
      </c>
      <c r="Z81" s="575">
        <v>0.135460310391047</v>
      </c>
    </row>
    <row r="82" spans="1:26" ht="13" customHeight="1" x14ac:dyDescent="0.25">
      <c r="A82" s="26" t="s">
        <v>437</v>
      </c>
      <c r="B82" s="188">
        <v>1</v>
      </c>
      <c r="C82" s="190">
        <v>1.0607036901923601</v>
      </c>
      <c r="D82" s="567">
        <v>0.17695088959003899</v>
      </c>
      <c r="E82" s="190">
        <v>1.0958911421391599</v>
      </c>
      <c r="F82" s="567">
        <v>0.128917882507952</v>
      </c>
      <c r="G82" s="190">
        <v>0.86760255086440297</v>
      </c>
      <c r="H82" s="567">
        <v>8.5979338036568501E-2</v>
      </c>
      <c r="I82" s="190">
        <v>1.0978274781746</v>
      </c>
      <c r="J82" s="567">
        <v>0.15184100036722001</v>
      </c>
      <c r="K82" s="190">
        <v>1.02138296207015</v>
      </c>
      <c r="L82" s="567">
        <v>0.16021850040514299</v>
      </c>
      <c r="M82" s="190">
        <v>1.1135371826131899</v>
      </c>
      <c r="N82" s="567">
        <v>0.12663282864075301</v>
      </c>
      <c r="O82" s="190">
        <v>0.87824395932814703</v>
      </c>
      <c r="P82" s="567">
        <v>8.5873493489424094E-2</v>
      </c>
      <c r="Q82" s="190">
        <v>1.08219257799911</v>
      </c>
      <c r="R82" s="567">
        <v>0.15094266530471701</v>
      </c>
      <c r="S82" s="190">
        <v>1.0454481623380201</v>
      </c>
      <c r="T82" s="567">
        <v>0.164335431984759</v>
      </c>
      <c r="U82" s="190">
        <v>1.09492170049835</v>
      </c>
      <c r="V82" s="567">
        <v>0.135355747664756</v>
      </c>
      <c r="W82" s="190">
        <v>0.86721210815832395</v>
      </c>
      <c r="X82" s="567">
        <v>9.5474359726560806E-2</v>
      </c>
      <c r="Y82" s="190">
        <v>1.02238484782607</v>
      </c>
      <c r="Z82" s="575">
        <v>0.140966108834362</v>
      </c>
    </row>
    <row r="83" spans="1:26" ht="13" customHeight="1" x14ac:dyDescent="0.25">
      <c r="A83" s="26" t="s">
        <v>438</v>
      </c>
      <c r="B83" s="188">
        <v>1</v>
      </c>
      <c r="C83" s="190">
        <v>1.5929996894837799</v>
      </c>
      <c r="D83" s="567">
        <v>0.33689490092958402</v>
      </c>
      <c r="E83" s="190">
        <v>0.85885477784712305</v>
      </c>
      <c r="F83" s="567">
        <v>0.16854896040669301</v>
      </c>
      <c r="G83" s="190">
        <v>1.4319085399204301</v>
      </c>
      <c r="H83" s="567">
        <v>0.34725724056187002</v>
      </c>
      <c r="I83" s="190">
        <v>0.84682357328973901</v>
      </c>
      <c r="J83" s="567">
        <v>0.26471708510636199</v>
      </c>
      <c r="K83" s="190">
        <v>1.5815306912601199</v>
      </c>
      <c r="L83" s="567">
        <v>0.32887416511924999</v>
      </c>
      <c r="M83" s="190">
        <v>0.85407153861978102</v>
      </c>
      <c r="N83" s="567">
        <v>0.16582758662327801</v>
      </c>
      <c r="O83" s="190">
        <v>1.4111373287528399</v>
      </c>
      <c r="P83" s="567">
        <v>0.33661857811949603</v>
      </c>
      <c r="Q83" s="190">
        <v>0.87726401621190497</v>
      </c>
      <c r="R83" s="567">
        <v>0.26723238096344698</v>
      </c>
      <c r="S83" s="190">
        <v>1.5088817352508099</v>
      </c>
      <c r="T83" s="567">
        <v>0.30149827948914398</v>
      </c>
      <c r="U83" s="190">
        <v>0.85344925438238195</v>
      </c>
      <c r="V83" s="567">
        <v>0.140806053325674</v>
      </c>
      <c r="W83" s="190">
        <v>1.1946917155046799</v>
      </c>
      <c r="X83" s="567">
        <v>0.25576910611729498</v>
      </c>
      <c r="Y83" s="190">
        <v>0.765105869481295</v>
      </c>
      <c r="Z83" s="575">
        <v>0.23328741605731099</v>
      </c>
    </row>
    <row r="84" spans="1:26" ht="13" customHeight="1" x14ac:dyDescent="0.25">
      <c r="A84" s="62" t="s">
        <v>449</v>
      </c>
      <c r="B84" s="189">
        <v>1</v>
      </c>
      <c r="C84" s="194">
        <v>1.0970642554985399</v>
      </c>
      <c r="D84" s="571">
        <v>5.7908361795338599E-2</v>
      </c>
      <c r="E84" s="194">
        <v>0.98136434504653502</v>
      </c>
      <c r="F84" s="571">
        <v>4.37902581939799E-2</v>
      </c>
      <c r="G84" s="194">
        <v>1.0850465773512099</v>
      </c>
      <c r="H84" s="571">
        <v>5.3414020154247802E-2</v>
      </c>
      <c r="I84" s="194">
        <v>1.0162040842006099</v>
      </c>
      <c r="J84" s="571">
        <v>4.9741821147611998E-2</v>
      </c>
      <c r="K84" s="194">
        <v>1.10441801612466</v>
      </c>
      <c r="L84" s="571">
        <v>5.7920520527537801E-2</v>
      </c>
      <c r="M84" s="194">
        <v>0.97995049521198097</v>
      </c>
      <c r="N84" s="571">
        <v>4.3980909173357799E-2</v>
      </c>
      <c r="O84" s="194">
        <v>1.0809247278121401</v>
      </c>
      <c r="P84" s="571">
        <v>5.3140884426747699E-2</v>
      </c>
      <c r="Q84" s="194">
        <v>1.01510822770375</v>
      </c>
      <c r="R84" s="571">
        <v>4.9962933033166498E-2</v>
      </c>
      <c r="S84" s="194">
        <v>1.11423159402585</v>
      </c>
      <c r="T84" s="571">
        <v>5.9551046228089301E-2</v>
      </c>
      <c r="U84" s="194">
        <v>0.97429972179316204</v>
      </c>
      <c r="V84" s="571">
        <v>4.29818858585405E-2</v>
      </c>
      <c r="W84" s="194">
        <v>1.0098667225592901</v>
      </c>
      <c r="X84" s="571">
        <v>4.9504045613455401E-2</v>
      </c>
      <c r="Y84" s="194">
        <v>1.0128116338773401</v>
      </c>
      <c r="Z84" s="576">
        <v>4.9123241878509E-2</v>
      </c>
    </row>
    <row r="85" spans="1:26" ht="13" customHeight="1" x14ac:dyDescent="0.25">
      <c r="A85" s="26" t="s">
        <v>121</v>
      </c>
      <c r="B85" s="188">
        <v>1</v>
      </c>
      <c r="C85" s="190">
        <v>0.97770966306895701</v>
      </c>
      <c r="D85" s="567">
        <v>0.15103330883557001</v>
      </c>
      <c r="E85" s="190">
        <v>1.17461275977193</v>
      </c>
      <c r="F85" s="567">
        <v>0.22270969602565499</v>
      </c>
      <c r="G85" s="190">
        <v>0.99882720956727999</v>
      </c>
      <c r="H85" s="567">
        <v>0.14039960054798001</v>
      </c>
      <c r="I85" s="190">
        <v>1.01698269704357</v>
      </c>
      <c r="J85" s="567">
        <v>0.147845021615022</v>
      </c>
      <c r="K85" s="190">
        <v>0.98784244930195197</v>
      </c>
      <c r="L85" s="567">
        <v>0.148014580333478</v>
      </c>
      <c r="M85" s="190">
        <v>1.1925430939941599</v>
      </c>
      <c r="N85" s="567">
        <v>0.22637800996233901</v>
      </c>
      <c r="O85" s="190">
        <v>1.0071196179576201</v>
      </c>
      <c r="P85" s="567">
        <v>0.139781799824197</v>
      </c>
      <c r="Q85" s="190">
        <v>0.98979842911314597</v>
      </c>
      <c r="R85" s="567">
        <v>0.14410444450573001</v>
      </c>
      <c r="S85" s="190">
        <v>1.08223329709125</v>
      </c>
      <c r="T85" s="567">
        <v>0.15822653839342599</v>
      </c>
      <c r="U85" s="190">
        <v>1.1301525667199701</v>
      </c>
      <c r="V85" s="567">
        <v>0.20406243153885301</v>
      </c>
      <c r="W85" s="190">
        <v>0.95671542204724003</v>
      </c>
      <c r="X85" s="567">
        <v>0.129708236846447</v>
      </c>
      <c r="Y85" s="190">
        <v>1.01168225565309</v>
      </c>
      <c r="Z85" s="575">
        <v>0.15285210471402599</v>
      </c>
    </row>
    <row r="86" spans="1:26" ht="13" customHeight="1" x14ac:dyDescent="0.25">
      <c r="A86" s="26" t="s">
        <v>446</v>
      </c>
      <c r="B86" s="188">
        <v>1</v>
      </c>
      <c r="C86" s="190">
        <v>0.820953360176364</v>
      </c>
      <c r="D86" s="567">
        <v>0.22682544704298499</v>
      </c>
      <c r="E86" s="190">
        <v>1.50016965912781</v>
      </c>
      <c r="F86" s="567">
        <v>0.443298437979947</v>
      </c>
      <c r="G86" s="190">
        <v>1.1789793623101199</v>
      </c>
      <c r="H86" s="567">
        <v>0.37319098469466899</v>
      </c>
      <c r="I86" s="190">
        <v>0.91193865732145096</v>
      </c>
      <c r="J86" s="567">
        <v>0.24432553799270601</v>
      </c>
      <c r="K86" s="190">
        <v>0.83691240590806104</v>
      </c>
      <c r="L86" s="567">
        <v>0.22688374147205301</v>
      </c>
      <c r="M86" s="190">
        <v>1.4950036922172101</v>
      </c>
      <c r="N86" s="567">
        <v>0.41368375474236901</v>
      </c>
      <c r="O86" s="190">
        <v>1.2141528219328901</v>
      </c>
      <c r="P86" s="567">
        <v>0.37333551989535502</v>
      </c>
      <c r="Q86" s="190">
        <v>0.985644798687345</v>
      </c>
      <c r="R86" s="567">
        <v>0.26504900963521699</v>
      </c>
      <c r="S86" s="190">
        <v>0.892059459217872</v>
      </c>
      <c r="T86" s="567">
        <v>0.23753313761379799</v>
      </c>
      <c r="U86" s="190">
        <v>1.48829924733562</v>
      </c>
      <c r="V86" s="567">
        <v>0.41102376670381402</v>
      </c>
      <c r="W86" s="190">
        <v>1.14708247757663</v>
      </c>
      <c r="X86" s="567">
        <v>0.35458746298046301</v>
      </c>
      <c r="Y86" s="190">
        <v>1.03580312426266</v>
      </c>
      <c r="Z86" s="575">
        <v>0.32478938888042302</v>
      </c>
    </row>
    <row r="87" spans="1:26" ht="13" customHeight="1" x14ac:dyDescent="0.25">
      <c r="A87" s="27" t="s">
        <v>447</v>
      </c>
      <c r="B87" s="203">
        <v>1</v>
      </c>
      <c r="C87" s="201">
        <v>1.3422755315336301</v>
      </c>
      <c r="D87" s="572">
        <v>0.26577046969031898</v>
      </c>
      <c r="E87" s="201">
        <v>0.95682762077088102</v>
      </c>
      <c r="F87" s="572">
        <v>0.198316088464671</v>
      </c>
      <c r="G87" s="201">
        <v>1.03957646524372</v>
      </c>
      <c r="H87" s="572">
        <v>0.211984907416021</v>
      </c>
      <c r="I87" s="201">
        <v>1.42353199615601</v>
      </c>
      <c r="J87" s="572">
        <v>0.35841205515838798</v>
      </c>
      <c r="K87" s="201">
        <v>1.32813846813543</v>
      </c>
      <c r="L87" s="572">
        <v>0.28660202462589401</v>
      </c>
      <c r="M87" s="201">
        <v>0.92379595436379502</v>
      </c>
      <c r="N87" s="572">
        <v>0.19981738156964901</v>
      </c>
      <c r="O87" s="201">
        <v>1.0320142550213001</v>
      </c>
      <c r="P87" s="572">
        <v>0.209880966192069</v>
      </c>
      <c r="Q87" s="201">
        <v>1.41477031120318</v>
      </c>
      <c r="R87" s="572">
        <v>0.342612558243164</v>
      </c>
      <c r="S87" s="201">
        <v>1.27340727832267</v>
      </c>
      <c r="T87" s="572">
        <v>0.26541406706023002</v>
      </c>
      <c r="U87" s="201">
        <v>0.91427895226599898</v>
      </c>
      <c r="V87" s="572">
        <v>0.182706299848203</v>
      </c>
      <c r="W87" s="201">
        <v>1.0290729294099099</v>
      </c>
      <c r="X87" s="572">
        <v>0.20873666676295</v>
      </c>
      <c r="Y87" s="201">
        <v>1.36124898304179</v>
      </c>
      <c r="Z87" s="580">
        <v>0.30815215547265201</v>
      </c>
    </row>
    <row r="88" spans="1:26" ht="13" customHeight="1" x14ac:dyDescent="0.25">
      <c r="A88" s="26"/>
      <c r="B88" s="96"/>
      <c r="C88" s="190" t="s">
        <v>2658</v>
      </c>
      <c r="D88" s="567" t="s">
        <v>2659</v>
      </c>
      <c r="E88" s="190" t="s">
        <v>2660</v>
      </c>
      <c r="F88" s="567" t="s">
        <v>2661</v>
      </c>
      <c r="G88" s="190" t="s">
        <v>2662</v>
      </c>
      <c r="H88" s="567" t="s">
        <v>2663</v>
      </c>
      <c r="I88" s="190" t="s">
        <v>2664</v>
      </c>
      <c r="J88" s="567" t="s">
        <v>2665</v>
      </c>
      <c r="K88" s="190" t="s">
        <v>2666</v>
      </c>
      <c r="L88" s="567" t="s">
        <v>2667</v>
      </c>
      <c r="M88" s="190" t="s">
        <v>2668</v>
      </c>
      <c r="N88" s="567" t="s">
        <v>2669</v>
      </c>
      <c r="O88" s="190" t="s">
        <v>2670</v>
      </c>
      <c r="P88" s="567" t="s">
        <v>2671</v>
      </c>
      <c r="Q88" s="190" t="s">
        <v>2672</v>
      </c>
      <c r="R88" s="567" t="s">
        <v>2673</v>
      </c>
      <c r="S88" s="190" t="s">
        <v>2674</v>
      </c>
      <c r="T88" s="567" t="s">
        <v>2675</v>
      </c>
      <c r="U88" s="190" t="s">
        <v>2676</v>
      </c>
      <c r="V88" s="567" t="s">
        <v>2677</v>
      </c>
      <c r="W88" s="190" t="s">
        <v>2678</v>
      </c>
      <c r="X88" s="567" t="s">
        <v>2679</v>
      </c>
      <c r="Y88" s="190" t="s">
        <v>2680</v>
      </c>
      <c r="Z88" s="575" t="s">
        <v>2681</v>
      </c>
    </row>
    <row r="89" spans="1:26" ht="13" customHeight="1" x14ac:dyDescent="0.25">
      <c r="A89" s="26" t="s">
        <v>404</v>
      </c>
      <c r="B89" s="96">
        <v>3</v>
      </c>
      <c r="C89" s="190">
        <v>0.84288883370844903</v>
      </c>
      <c r="D89" s="567">
        <v>8.4322038671121896E-2</v>
      </c>
      <c r="E89" s="190">
        <v>0.85460110257338295</v>
      </c>
      <c r="F89" s="567">
        <v>0.115308291710598</v>
      </c>
      <c r="G89" s="190">
        <v>1.0539231860413101</v>
      </c>
      <c r="H89" s="567">
        <v>0.119722184963064</v>
      </c>
      <c r="I89" s="190">
        <v>1.2028799450623999</v>
      </c>
      <c r="J89" s="567">
        <v>0.19589771607773501</v>
      </c>
      <c r="K89" s="190">
        <v>0.87116868922839497</v>
      </c>
      <c r="L89" s="567">
        <v>8.6105202994106303E-2</v>
      </c>
      <c r="M89" s="190">
        <v>0.82317813862668998</v>
      </c>
      <c r="N89" s="567">
        <v>0.108664752707442</v>
      </c>
      <c r="O89" s="190">
        <v>1.0401280958507499</v>
      </c>
      <c r="P89" s="567">
        <v>0.120133054139724</v>
      </c>
      <c r="Q89" s="190">
        <v>1.28759183893593</v>
      </c>
      <c r="R89" s="567">
        <v>0.19927073056997999</v>
      </c>
      <c r="S89" s="190">
        <v>0.83134318214736103</v>
      </c>
      <c r="T89" s="567">
        <v>8.4608248269644901E-2</v>
      </c>
      <c r="U89" s="190">
        <v>0.83866903401335102</v>
      </c>
      <c r="V89" s="567">
        <v>0.11962620139349001</v>
      </c>
      <c r="W89" s="190">
        <v>1.06081964639497</v>
      </c>
      <c r="X89" s="567">
        <v>0.129881010282688</v>
      </c>
      <c r="Y89" s="190">
        <v>1.2191836578852699</v>
      </c>
      <c r="Z89" s="575">
        <v>0.19703934369101</v>
      </c>
    </row>
    <row r="90" spans="1:26" ht="13" customHeight="1" x14ac:dyDescent="0.25">
      <c r="A90" s="26" t="s">
        <v>407</v>
      </c>
      <c r="B90" s="96">
        <v>3</v>
      </c>
      <c r="C90" s="190">
        <v>0.89405687441072201</v>
      </c>
      <c r="D90" s="567">
        <v>0.15195205431622399</v>
      </c>
      <c r="E90" s="190">
        <v>1.6025421658297401</v>
      </c>
      <c r="F90" s="567">
        <v>0.29273193600299002</v>
      </c>
      <c r="G90" s="190">
        <v>0.93770042979606805</v>
      </c>
      <c r="H90" s="567">
        <v>0.17208418991729901</v>
      </c>
      <c r="I90" s="190">
        <v>0.96407578290667995</v>
      </c>
      <c r="J90" s="567">
        <v>0.217053879288194</v>
      </c>
      <c r="K90" s="190">
        <v>0.956382735576914</v>
      </c>
      <c r="L90" s="567">
        <v>0.16194497164216601</v>
      </c>
      <c r="M90" s="190">
        <v>1.5983608642367999</v>
      </c>
      <c r="N90" s="567">
        <v>0.29896853519551198</v>
      </c>
      <c r="O90" s="190">
        <v>0.92005424500912902</v>
      </c>
      <c r="P90" s="567">
        <v>0.17611257165900299</v>
      </c>
      <c r="Q90" s="190">
        <v>0.986818245235074</v>
      </c>
      <c r="R90" s="567">
        <v>0.23337543606925201</v>
      </c>
      <c r="S90" s="190">
        <v>1.0230269145617901</v>
      </c>
      <c r="T90" s="567">
        <v>0.15640000012747299</v>
      </c>
      <c r="U90" s="190">
        <v>1.6506679813826</v>
      </c>
      <c r="V90" s="567">
        <v>0.29387051949389797</v>
      </c>
      <c r="W90" s="190">
        <v>1.02185677840897</v>
      </c>
      <c r="X90" s="567">
        <v>0.196379760796174</v>
      </c>
      <c r="Y90" s="190">
        <v>1.0784960665146399</v>
      </c>
      <c r="Z90" s="575">
        <v>0.242268368751236</v>
      </c>
    </row>
    <row r="91" spans="1:26" ht="13" customHeight="1" x14ac:dyDescent="0.25">
      <c r="A91" s="26" t="s">
        <v>124</v>
      </c>
      <c r="B91" s="96">
        <v>3</v>
      </c>
      <c r="C91" s="190">
        <v>1.1868104844207501</v>
      </c>
      <c r="D91" s="567">
        <v>0.17730524191837299</v>
      </c>
      <c r="E91" s="190">
        <v>0.95855368035923305</v>
      </c>
      <c r="F91" s="567">
        <v>0.14648171942596999</v>
      </c>
      <c r="G91" s="190">
        <v>0.74676142873166096</v>
      </c>
      <c r="H91" s="567">
        <v>0.11477155101931601</v>
      </c>
      <c r="I91" s="190">
        <v>1.09030006104532</v>
      </c>
      <c r="J91" s="567">
        <v>0.15510920783528201</v>
      </c>
      <c r="K91" s="190">
        <v>1.20966534853128</v>
      </c>
      <c r="L91" s="567">
        <v>0.18316771875687499</v>
      </c>
      <c r="M91" s="190">
        <v>0.954636373663448</v>
      </c>
      <c r="N91" s="567">
        <v>0.14708579273272299</v>
      </c>
      <c r="O91" s="190">
        <v>0.76544976715369495</v>
      </c>
      <c r="P91" s="567">
        <v>0.118456268473141</v>
      </c>
      <c r="Q91" s="190">
        <v>1.0801790597676599</v>
      </c>
      <c r="R91" s="567">
        <v>0.15487474434570001</v>
      </c>
      <c r="S91" s="190">
        <v>1.22055462538986</v>
      </c>
      <c r="T91" s="567">
        <v>0.18780912095912999</v>
      </c>
      <c r="U91" s="190">
        <v>0.99611094042538495</v>
      </c>
      <c r="V91" s="567">
        <v>0.15018389680817301</v>
      </c>
      <c r="W91" s="190">
        <v>0.78965834176982697</v>
      </c>
      <c r="X91" s="567">
        <v>0.132631873892262</v>
      </c>
      <c r="Y91" s="190">
        <v>1.1523517372330101</v>
      </c>
      <c r="Z91" s="575">
        <v>0.150344274132135</v>
      </c>
    </row>
    <row r="92" spans="1:26" ht="13" customHeight="1" x14ac:dyDescent="0.25">
      <c r="A92" s="26" t="s">
        <v>426</v>
      </c>
      <c r="B92" s="96">
        <v>3</v>
      </c>
      <c r="C92" s="190">
        <v>0.94854965864583596</v>
      </c>
      <c r="D92" s="567">
        <v>0.13070293298277799</v>
      </c>
      <c r="E92" s="190">
        <v>0.88934608188376996</v>
      </c>
      <c r="F92" s="567">
        <v>0.119921654632849</v>
      </c>
      <c r="G92" s="190">
        <v>0.99015177340687499</v>
      </c>
      <c r="H92" s="567">
        <v>0.121878351620203</v>
      </c>
      <c r="I92" s="190">
        <v>1.09633114302145</v>
      </c>
      <c r="J92" s="567">
        <v>0.12874538336281299</v>
      </c>
      <c r="K92" s="190">
        <v>1.0071036624074301</v>
      </c>
      <c r="L92" s="567">
        <v>0.13304572776895199</v>
      </c>
      <c r="M92" s="190">
        <v>0.89383512837482604</v>
      </c>
      <c r="N92" s="567">
        <v>0.11230617316758899</v>
      </c>
      <c r="O92" s="190">
        <v>0.96934450257520699</v>
      </c>
      <c r="P92" s="567">
        <v>0.110489851703638</v>
      </c>
      <c r="Q92" s="190">
        <v>1.0527493527598299</v>
      </c>
      <c r="R92" s="567">
        <v>0.116008186815809</v>
      </c>
      <c r="S92" s="190">
        <v>1.0708640878385201</v>
      </c>
      <c r="T92" s="567">
        <v>0.14196521234902401</v>
      </c>
      <c r="U92" s="190">
        <v>0.89209885016451496</v>
      </c>
      <c r="V92" s="567">
        <v>0.108038892912732</v>
      </c>
      <c r="W92" s="190">
        <v>0.96450570321974305</v>
      </c>
      <c r="X92" s="567">
        <v>0.11171331549138</v>
      </c>
      <c r="Y92" s="190">
        <v>1.07123787018056</v>
      </c>
      <c r="Z92" s="575">
        <v>0.123896305416412</v>
      </c>
    </row>
    <row r="93" spans="1:26" ht="13" customHeight="1" x14ac:dyDescent="0.25">
      <c r="A93" s="26" t="s">
        <v>428</v>
      </c>
      <c r="B93" s="96">
        <v>3</v>
      </c>
      <c r="C93" s="190">
        <v>1.14141271137736</v>
      </c>
      <c r="D93" s="567">
        <v>0.20564910653278401</v>
      </c>
      <c r="E93" s="190">
        <v>0.96036223286974498</v>
      </c>
      <c r="F93" s="567">
        <v>0.18340071913143599</v>
      </c>
      <c r="G93" s="190">
        <v>0.78188883204139303</v>
      </c>
      <c r="H93" s="567">
        <v>0.12289466322868201</v>
      </c>
      <c r="I93" s="190">
        <v>1.2056870774411499</v>
      </c>
      <c r="J93" s="567">
        <v>0.20136799434939601</v>
      </c>
      <c r="K93" s="190">
        <v>1.15727292431637</v>
      </c>
      <c r="L93" s="567">
        <v>0.212385278696785</v>
      </c>
      <c r="M93" s="190">
        <v>0.98710322207411705</v>
      </c>
      <c r="N93" s="567">
        <v>0.181852066191109</v>
      </c>
      <c r="O93" s="190">
        <v>0.75052460834253598</v>
      </c>
      <c r="P93" s="567">
        <v>0.113818945457186</v>
      </c>
      <c r="Q93" s="190">
        <v>1.2077755567926101</v>
      </c>
      <c r="R93" s="567">
        <v>0.19537138324152001</v>
      </c>
      <c r="S93" s="190">
        <v>1.1114388483486399</v>
      </c>
      <c r="T93" s="567">
        <v>0.18666157995257601</v>
      </c>
      <c r="U93" s="190">
        <v>0.93389853451534399</v>
      </c>
      <c r="V93" s="567">
        <v>0.17639851912969701</v>
      </c>
      <c r="W93" s="190">
        <v>0.82848896490100299</v>
      </c>
      <c r="X93" s="567">
        <v>0.12252437221050599</v>
      </c>
      <c r="Y93" s="190">
        <v>1.14654158594263</v>
      </c>
      <c r="Z93" s="575">
        <v>0.18786877471187699</v>
      </c>
    </row>
    <row r="94" spans="1:26" ht="13" customHeight="1" x14ac:dyDescent="0.25">
      <c r="A94" s="26" t="s">
        <v>433</v>
      </c>
      <c r="B94" s="96">
        <v>3</v>
      </c>
      <c r="C94" s="190">
        <v>0.85454385252792198</v>
      </c>
      <c r="D94" s="567">
        <v>0.14696827954203601</v>
      </c>
      <c r="E94" s="190">
        <v>0.91650497038756995</v>
      </c>
      <c r="F94" s="567">
        <v>0.108264894143782</v>
      </c>
      <c r="G94" s="190">
        <v>1.2793361371177701</v>
      </c>
      <c r="H94" s="567">
        <v>0.327850269047468</v>
      </c>
      <c r="I94" s="190">
        <v>1.33923388315151</v>
      </c>
      <c r="J94" s="567">
        <v>0.238228571100943</v>
      </c>
      <c r="K94" s="190">
        <v>0.82495419327747299</v>
      </c>
      <c r="L94" s="567">
        <v>0.147779191929861</v>
      </c>
      <c r="M94" s="190">
        <v>0.97026062587537598</v>
      </c>
      <c r="N94" s="567">
        <v>0.12512763206897901</v>
      </c>
      <c r="O94" s="190">
        <v>1.3444429761825201</v>
      </c>
      <c r="P94" s="567">
        <v>0.35722793607539199</v>
      </c>
      <c r="Q94" s="190">
        <v>1.32067420411742</v>
      </c>
      <c r="R94" s="567">
        <v>0.240972302724348</v>
      </c>
      <c r="S94" s="190">
        <v>0.79698006186290005</v>
      </c>
      <c r="T94" s="567">
        <v>0.148438282655563</v>
      </c>
      <c r="U94" s="190">
        <v>0.98748766139159105</v>
      </c>
      <c r="V94" s="567">
        <v>0.13577987618965401</v>
      </c>
      <c r="W94" s="190">
        <v>1.46579488276093</v>
      </c>
      <c r="X94" s="567">
        <v>0.40311400228922101</v>
      </c>
      <c r="Y94" s="190">
        <v>1.25644977413532</v>
      </c>
      <c r="Z94" s="575">
        <v>0.231864331313135</v>
      </c>
    </row>
    <row r="95" spans="1:26" ht="13" customHeight="1" x14ac:dyDescent="0.25">
      <c r="A95" s="26" t="s">
        <v>437</v>
      </c>
      <c r="B95" s="96">
        <v>3</v>
      </c>
      <c r="C95" s="190">
        <v>1.15191070031908</v>
      </c>
      <c r="D95" s="567">
        <v>0.13065526177768499</v>
      </c>
      <c r="E95" s="190">
        <v>1.06218730883702</v>
      </c>
      <c r="F95" s="567">
        <v>0.116967350882661</v>
      </c>
      <c r="G95" s="190">
        <v>1.1262713430702</v>
      </c>
      <c r="H95" s="567">
        <v>0.116049547099751</v>
      </c>
      <c r="I95" s="190">
        <v>0.93378611406159795</v>
      </c>
      <c r="J95" s="567">
        <v>0.12662751343907899</v>
      </c>
      <c r="K95" s="190">
        <v>1.15273144276961</v>
      </c>
      <c r="L95" s="567">
        <v>0.12951683691094801</v>
      </c>
      <c r="M95" s="190">
        <v>1.05755579995728</v>
      </c>
      <c r="N95" s="567">
        <v>0.11672482017196401</v>
      </c>
      <c r="O95" s="190">
        <v>1.1251394152199199</v>
      </c>
      <c r="P95" s="567">
        <v>0.11469444252462099</v>
      </c>
      <c r="Q95" s="190">
        <v>0.92717759896093299</v>
      </c>
      <c r="R95" s="567">
        <v>0.12398208777375699</v>
      </c>
      <c r="S95" s="190">
        <v>1.1305018054612199</v>
      </c>
      <c r="T95" s="567">
        <v>0.12937502925005601</v>
      </c>
      <c r="U95" s="190">
        <v>1.09886859916507</v>
      </c>
      <c r="V95" s="567">
        <v>0.12004386666776599</v>
      </c>
      <c r="W95" s="190">
        <v>1.1314240237886199</v>
      </c>
      <c r="X95" s="567">
        <v>0.12100077257488701</v>
      </c>
      <c r="Y95" s="190">
        <v>0.91521461702179696</v>
      </c>
      <c r="Z95" s="575">
        <v>0.124642528032122</v>
      </c>
    </row>
    <row r="96" spans="1:26" ht="13" customHeight="1" x14ac:dyDescent="0.25">
      <c r="A96" s="26" t="s">
        <v>438</v>
      </c>
      <c r="B96" s="96">
        <v>3</v>
      </c>
      <c r="C96" s="190">
        <v>0.80513258183662495</v>
      </c>
      <c r="D96" s="567">
        <v>0.29718055293080498</v>
      </c>
      <c r="E96" s="190">
        <v>1.09151811110705</v>
      </c>
      <c r="F96" s="567">
        <v>0.33024932221237702</v>
      </c>
      <c r="G96" s="190">
        <v>1.1130345632421299</v>
      </c>
      <c r="H96" s="567">
        <v>0.38893476804386001</v>
      </c>
      <c r="I96" s="190">
        <v>1.19376106836053</v>
      </c>
      <c r="J96" s="567">
        <v>0.349685022260668</v>
      </c>
      <c r="K96" s="190">
        <v>0.79026941074806401</v>
      </c>
      <c r="L96" s="567">
        <v>0.28827790817203502</v>
      </c>
      <c r="M96" s="190">
        <v>1.1254969948872899</v>
      </c>
      <c r="N96" s="567">
        <v>0.33704442755374397</v>
      </c>
      <c r="O96" s="190">
        <v>1.13554445058792</v>
      </c>
      <c r="P96" s="567">
        <v>0.406554371614399</v>
      </c>
      <c r="Q96" s="190">
        <v>1.17451508288156</v>
      </c>
      <c r="R96" s="567">
        <v>0.34309889888401202</v>
      </c>
      <c r="S96" s="190">
        <v>0.83447150244145396</v>
      </c>
      <c r="T96" s="567">
        <v>0.23339003598573199</v>
      </c>
      <c r="U96" s="190">
        <v>1.0535899294159701</v>
      </c>
      <c r="V96" s="567">
        <v>0.27766095258386903</v>
      </c>
      <c r="W96" s="190">
        <v>0.90161708757138204</v>
      </c>
      <c r="X96" s="567">
        <v>0.26565819196936302</v>
      </c>
      <c r="Y96" s="190">
        <v>1.0022351124725599</v>
      </c>
      <c r="Z96" s="575">
        <v>0.23916794653265799</v>
      </c>
    </row>
    <row r="97" spans="1:26" ht="13" customHeight="1" x14ac:dyDescent="0.25">
      <c r="A97" s="63" t="s">
        <v>450</v>
      </c>
      <c r="B97" s="207">
        <v>3</v>
      </c>
      <c r="C97" s="208">
        <v>0.97816321215584201</v>
      </c>
      <c r="D97" s="574">
        <v>6.2249290557998098E-2</v>
      </c>
      <c r="E97" s="208">
        <v>1.0419519567309401</v>
      </c>
      <c r="F97" s="574">
        <v>6.8798752367103005E-2</v>
      </c>
      <c r="G97" s="208">
        <v>1.0036334616809299</v>
      </c>
      <c r="H97" s="574">
        <v>7.4927033239933397E-2</v>
      </c>
      <c r="I97" s="208">
        <v>1.1282568843813301</v>
      </c>
      <c r="J97" s="574">
        <v>7.5180886550513595E-2</v>
      </c>
      <c r="K97" s="208">
        <v>0.99619355085694095</v>
      </c>
      <c r="L97" s="574">
        <v>6.2714235108175101E-2</v>
      </c>
      <c r="M97" s="208">
        <v>1.05130339346198</v>
      </c>
      <c r="N97" s="574">
        <v>6.97526711571472E-2</v>
      </c>
      <c r="O97" s="208">
        <v>1.00632850761521</v>
      </c>
      <c r="P97" s="574">
        <v>7.81320303182617E-2</v>
      </c>
      <c r="Q97" s="208">
        <v>1.12968511743138</v>
      </c>
      <c r="R97" s="574">
        <v>7.5098169568341699E-2</v>
      </c>
      <c r="S97" s="208">
        <v>1.00239762850647</v>
      </c>
      <c r="T97" s="574">
        <v>5.7977794702324802E-2</v>
      </c>
      <c r="U97" s="208">
        <v>1.05642394130923</v>
      </c>
      <c r="V97" s="574">
        <v>6.5664471745251099E-2</v>
      </c>
      <c r="W97" s="208">
        <v>1.0205206786019301</v>
      </c>
      <c r="X97" s="574">
        <v>7.3764166929989994E-2</v>
      </c>
      <c r="Y97" s="208">
        <v>1.1052138026732199</v>
      </c>
      <c r="Z97" s="582">
        <v>6.8152514146769497E-2</v>
      </c>
    </row>
    <row r="99" spans="1:26" x14ac:dyDescent="0.25">
      <c r="A99" s="178" t="s">
        <v>455</v>
      </c>
    </row>
    <row r="100" spans="1:26" x14ac:dyDescent="0.25">
      <c r="A100" s="178" t="s">
        <v>729</v>
      </c>
    </row>
    <row r="101" spans="1:26" x14ac:dyDescent="0.25">
      <c r="A101" s="178" t="s">
        <v>457</v>
      </c>
    </row>
    <row r="102" spans="1:26" x14ac:dyDescent="0.25">
      <c r="A102" s="178" t="s">
        <v>620</v>
      </c>
    </row>
    <row r="103" spans="1:26" x14ac:dyDescent="0.25">
      <c r="A103" s="178" t="s">
        <v>459</v>
      </c>
    </row>
    <row r="104" spans="1:26" x14ac:dyDescent="0.25">
      <c r="A104" s="178" t="s">
        <v>460</v>
      </c>
    </row>
    <row r="105" spans="1:26" x14ac:dyDescent="0.25">
      <c r="A105" s="178" t="s">
        <v>461</v>
      </c>
    </row>
    <row r="106" spans="1:26" x14ac:dyDescent="0.25">
      <c r="A106" s="178" t="s">
        <v>462</v>
      </c>
    </row>
    <row r="107" spans="1:26" x14ac:dyDescent="0.25">
      <c r="A107" s="181" t="str">
        <f>HYPERLINK("https://oecdcode.org/disclaimers/cyprus.html", "Information on data for Cyprus: https://oecdcode.org/disclaimers/cyprus.html")</f>
        <v>Information on data for Cyprus: https://oecdcode.org/disclaimers/cyprus.html</v>
      </c>
    </row>
    <row r="108" spans="1:26" x14ac:dyDescent="0.25">
      <c r="A108" s="178" t="s">
        <v>463</v>
      </c>
    </row>
  </sheetData>
  <mergeCells count="17">
    <mergeCell ref="S8:T8"/>
    <mergeCell ref="U8:V8"/>
    <mergeCell ref="W8:X8"/>
    <mergeCell ref="Y8:Z8"/>
    <mergeCell ref="S9:Z9"/>
    <mergeCell ref="K8:L8"/>
    <mergeCell ref="M8:N8"/>
    <mergeCell ref="O8:P8"/>
    <mergeCell ref="Q8:R8"/>
    <mergeCell ref="K9:R9"/>
    <mergeCell ref="B7:B10"/>
    <mergeCell ref="C8:D8"/>
    <mergeCell ref="E8:F8"/>
    <mergeCell ref="G8:H8"/>
    <mergeCell ref="I8:J8"/>
    <mergeCell ref="C9:J9"/>
    <mergeCell ref="C7:Z7"/>
  </mergeCells>
  <conditionalFormatting sqref="C1:C200">
    <cfRule type="expression" dxfId="66" priority="12">
      <formula>ABS(LN(C1)/(D1/C1))&gt;1.95996398454005</formula>
    </cfRule>
  </conditionalFormatting>
  <conditionalFormatting sqref="E1:E200">
    <cfRule type="expression" dxfId="65" priority="11">
      <formula>ABS(LN(E1)/(F1/E1))&gt;1.95996398454005</formula>
    </cfRule>
  </conditionalFormatting>
  <conditionalFormatting sqref="G1:G200">
    <cfRule type="expression" dxfId="64" priority="10">
      <formula>ABS(LN(G1)/(H1/G1))&gt;1.95996398454005</formula>
    </cfRule>
  </conditionalFormatting>
  <conditionalFormatting sqref="I1:I200">
    <cfRule type="expression" dxfId="63" priority="9">
      <formula>ABS(LN(I1)/(J1/I1))&gt;1.95996398454005</formula>
    </cfRule>
  </conditionalFormatting>
  <conditionalFormatting sqref="K1:K200">
    <cfRule type="expression" dxfId="62" priority="8">
      <formula>ABS(LN(K1)/(L1/K1))&gt;1.95996398454005</formula>
    </cfRule>
  </conditionalFormatting>
  <conditionalFormatting sqref="M1:M200">
    <cfRule type="expression" dxfId="61" priority="7">
      <formula>ABS(LN(M1)/(N1/M1))&gt;1.95996398454005</formula>
    </cfRule>
  </conditionalFormatting>
  <conditionalFormatting sqref="O1:O200">
    <cfRule type="expression" dxfId="60" priority="6">
      <formula>ABS(LN(O1)/(P1/O1))&gt;1.95996398454005</formula>
    </cfRule>
  </conditionalFormatting>
  <conditionalFormatting sqref="Q1:Q200">
    <cfRule type="expression" dxfId="59" priority="5">
      <formula>ABS(LN(Q1)/(R1/Q1))&gt;1.95996398454005</formula>
    </cfRule>
  </conditionalFormatting>
  <conditionalFormatting sqref="S1:S200">
    <cfRule type="expression" dxfId="58" priority="4">
      <formula>ABS(LN(S1)/(T1/S1))&gt;1.95996398454005</formula>
    </cfRule>
  </conditionalFormatting>
  <conditionalFormatting sqref="U1:U200">
    <cfRule type="expression" dxfId="57" priority="3">
      <formula>ABS(LN(U1)/(V1/U1))&gt;1.95996398454005</formula>
    </cfRule>
  </conditionalFormatting>
  <conditionalFormatting sqref="W1:W200">
    <cfRule type="expression" dxfId="56" priority="2">
      <formula>ABS(LN(W1)/(X1/W1))&gt;1.95996398454005</formula>
    </cfRule>
  </conditionalFormatting>
  <conditionalFormatting sqref="Y1:Y200">
    <cfRule type="expression" dxfId="55" priority="1">
      <formula>ABS(LN(Y1)/(Z1/Y1))&gt;1.95996398454005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Z108"/>
  <sheetViews>
    <sheetView showGridLines="0" zoomScale="80" workbookViewId="0"/>
  </sheetViews>
  <sheetFormatPr defaultColWidth="10.90625" defaultRowHeight="12.5" x14ac:dyDescent="0.25"/>
  <cols>
    <col min="1" max="1" width="30.7265625" customWidth="1"/>
    <col min="2" max="2" width="8.7265625" customWidth="1"/>
  </cols>
  <sheetData>
    <row r="1" spans="1:26" x14ac:dyDescent="0.25">
      <c r="A1" s="41" t="s">
        <v>372</v>
      </c>
    </row>
    <row r="2" spans="1:26" ht="13" x14ac:dyDescent="0.3">
      <c r="A2" s="42" t="s">
        <v>373</v>
      </c>
    </row>
    <row r="3" spans="1:26" ht="13" x14ac:dyDescent="0.3">
      <c r="A3" s="43" t="s">
        <v>538</v>
      </c>
    </row>
    <row r="4" spans="1:26" x14ac:dyDescent="0.25">
      <c r="A4" s="160" t="str">
        <f>HYPERLINK("#'TOC'!A1", "Back to TOC")</f>
        <v>Back to TOC</v>
      </c>
    </row>
    <row r="7" spans="1:26" ht="30" customHeight="1" x14ac:dyDescent="0.25">
      <c r="B7" s="658" t="s">
        <v>388</v>
      </c>
      <c r="C7" s="662" t="s">
        <v>732</v>
      </c>
      <c r="D7" s="662"/>
      <c r="E7" s="662"/>
      <c r="F7" s="662"/>
      <c r="G7" s="662"/>
      <c r="H7" s="662"/>
      <c r="I7" s="662"/>
      <c r="J7" s="662"/>
      <c r="K7" s="662" t="s">
        <v>732</v>
      </c>
      <c r="L7" s="662"/>
      <c r="M7" s="662"/>
      <c r="N7" s="662"/>
      <c r="O7" s="662"/>
      <c r="P7" s="662"/>
      <c r="Q7" s="662"/>
      <c r="R7" s="662"/>
      <c r="S7" s="662" t="s">
        <v>732</v>
      </c>
      <c r="T7" s="662"/>
      <c r="U7" s="662"/>
      <c r="V7" s="662"/>
      <c r="W7" s="662"/>
      <c r="X7" s="662"/>
      <c r="Y7" s="662"/>
      <c r="Z7" s="663"/>
    </row>
    <row r="8" spans="1:26" ht="90" customHeight="1" x14ac:dyDescent="0.25">
      <c r="B8" s="659"/>
      <c r="C8" s="647" t="s">
        <v>724</v>
      </c>
      <c r="D8" s="647"/>
      <c r="E8" s="647" t="s">
        <v>725</v>
      </c>
      <c r="F8" s="647"/>
      <c r="G8" s="647" t="s">
        <v>726</v>
      </c>
      <c r="H8" s="647"/>
      <c r="I8" s="647" t="s">
        <v>727</v>
      </c>
      <c r="J8" s="647"/>
      <c r="K8" s="647" t="s">
        <v>724</v>
      </c>
      <c r="L8" s="647"/>
      <c r="M8" s="647" t="s">
        <v>725</v>
      </c>
      <c r="N8" s="647"/>
      <c r="O8" s="647" t="s">
        <v>726</v>
      </c>
      <c r="P8" s="647"/>
      <c r="Q8" s="647" t="s">
        <v>727</v>
      </c>
      <c r="R8" s="647"/>
      <c r="S8" s="647" t="s">
        <v>724</v>
      </c>
      <c r="T8" s="647"/>
      <c r="U8" s="647" t="s">
        <v>725</v>
      </c>
      <c r="V8" s="647"/>
      <c r="W8" s="647" t="s">
        <v>726</v>
      </c>
      <c r="X8" s="647"/>
      <c r="Y8" s="647" t="s">
        <v>727</v>
      </c>
      <c r="Z8" s="666"/>
    </row>
    <row r="9" spans="1:26" ht="15" customHeight="1" x14ac:dyDescent="0.25">
      <c r="B9" s="659"/>
      <c r="C9" s="649" t="s">
        <v>615</v>
      </c>
      <c r="D9" s="649"/>
      <c r="E9" s="649"/>
      <c r="F9" s="649"/>
      <c r="G9" s="649"/>
      <c r="H9" s="649"/>
      <c r="I9" s="649"/>
      <c r="J9" s="649"/>
      <c r="K9" s="649" t="s">
        <v>616</v>
      </c>
      <c r="L9" s="649"/>
      <c r="M9" s="649"/>
      <c r="N9" s="649"/>
      <c r="O9" s="649"/>
      <c r="P9" s="649"/>
      <c r="Q9" s="649"/>
      <c r="R9" s="649"/>
      <c r="S9" s="649" t="s">
        <v>617</v>
      </c>
      <c r="T9" s="649"/>
      <c r="U9" s="649"/>
      <c r="V9" s="649"/>
      <c r="W9" s="649"/>
      <c r="X9" s="649"/>
      <c r="Y9" s="649"/>
      <c r="Z9" s="661"/>
    </row>
    <row r="10" spans="1:26" ht="30" customHeight="1" x14ac:dyDescent="0.25">
      <c r="B10" s="660"/>
      <c r="C10" s="144" t="s">
        <v>390</v>
      </c>
      <c r="D10" s="144" t="s">
        <v>389</v>
      </c>
      <c r="E10" s="144" t="s">
        <v>390</v>
      </c>
      <c r="F10" s="144" t="s">
        <v>389</v>
      </c>
      <c r="G10" s="144" t="s">
        <v>390</v>
      </c>
      <c r="H10" s="144" t="s">
        <v>389</v>
      </c>
      <c r="I10" s="144" t="s">
        <v>390</v>
      </c>
      <c r="J10" s="144" t="s">
        <v>389</v>
      </c>
      <c r="K10" s="144" t="s">
        <v>390</v>
      </c>
      <c r="L10" s="144" t="s">
        <v>389</v>
      </c>
      <c r="M10" s="144" t="s">
        <v>390</v>
      </c>
      <c r="N10" s="144" t="s">
        <v>389</v>
      </c>
      <c r="O10" s="144" t="s">
        <v>390</v>
      </c>
      <c r="P10" s="144" t="s">
        <v>389</v>
      </c>
      <c r="Q10" s="144" t="s">
        <v>390</v>
      </c>
      <c r="R10" s="144" t="s">
        <v>389</v>
      </c>
      <c r="S10" s="144" t="s">
        <v>390</v>
      </c>
      <c r="T10" s="144" t="s">
        <v>389</v>
      </c>
      <c r="U10" s="144" t="s">
        <v>390</v>
      </c>
      <c r="V10" s="144" t="s">
        <v>389</v>
      </c>
      <c r="W10" s="144" t="s">
        <v>390</v>
      </c>
      <c r="X10" s="144" t="s">
        <v>389</v>
      </c>
      <c r="Y10" s="144" t="s">
        <v>390</v>
      </c>
      <c r="Z10" s="183" t="s">
        <v>389</v>
      </c>
    </row>
    <row r="11" spans="1:26" ht="13" customHeight="1" x14ac:dyDescent="0.25">
      <c r="A11" s="214"/>
      <c r="B11" s="204"/>
      <c r="C11" s="205" t="s">
        <v>2682</v>
      </c>
      <c r="D11" s="589" t="s">
        <v>2683</v>
      </c>
      <c r="E11" s="205" t="s">
        <v>2684</v>
      </c>
      <c r="F11" s="589" t="s">
        <v>2685</v>
      </c>
      <c r="G11" s="205" t="s">
        <v>2686</v>
      </c>
      <c r="H11" s="589" t="s">
        <v>2687</v>
      </c>
      <c r="I11" s="205" t="s">
        <v>2688</v>
      </c>
      <c r="J11" s="589" t="s">
        <v>2689</v>
      </c>
      <c r="K11" s="205" t="s">
        <v>2690</v>
      </c>
      <c r="L11" s="589" t="s">
        <v>2691</v>
      </c>
      <c r="M11" s="205" t="s">
        <v>2692</v>
      </c>
      <c r="N11" s="589" t="s">
        <v>2693</v>
      </c>
      <c r="O11" s="205" t="s">
        <v>2694</v>
      </c>
      <c r="P11" s="589" t="s">
        <v>2695</v>
      </c>
      <c r="Q11" s="205" t="s">
        <v>2696</v>
      </c>
      <c r="R11" s="589" t="s">
        <v>2697</v>
      </c>
      <c r="S11" s="205" t="s">
        <v>2698</v>
      </c>
      <c r="T11" s="589" t="s">
        <v>2699</v>
      </c>
      <c r="U11" s="205" t="s">
        <v>2700</v>
      </c>
      <c r="V11" s="589" t="s">
        <v>2701</v>
      </c>
      <c r="W11" s="205" t="s">
        <v>2702</v>
      </c>
      <c r="X11" s="589" t="s">
        <v>2703</v>
      </c>
      <c r="Y11" s="205" t="s">
        <v>2704</v>
      </c>
      <c r="Z11" s="597" t="s">
        <v>2705</v>
      </c>
    </row>
    <row r="12" spans="1:26" ht="13" customHeight="1" x14ac:dyDescent="0.25">
      <c r="A12" s="26" t="s">
        <v>391</v>
      </c>
      <c r="B12" s="184">
        <v>2</v>
      </c>
      <c r="C12" s="190">
        <v>1.3926454171860201</v>
      </c>
      <c r="D12" s="583">
        <v>0.34947680965614503</v>
      </c>
      <c r="E12" s="190">
        <v>1.01284417799939</v>
      </c>
      <c r="F12" s="583">
        <v>0.28486434898799101</v>
      </c>
      <c r="G12" s="190">
        <v>0.89062120890112295</v>
      </c>
      <c r="H12" s="583">
        <v>0.167584069029169</v>
      </c>
      <c r="I12" s="190">
        <v>0.70250118661908101</v>
      </c>
      <c r="J12" s="583">
        <v>0.16546443772091601</v>
      </c>
      <c r="K12" s="190">
        <v>1.3928562099464401</v>
      </c>
      <c r="L12" s="583">
        <v>0.35571459734871202</v>
      </c>
      <c r="M12" s="190">
        <v>1.02283003365305</v>
      </c>
      <c r="N12" s="583">
        <v>0.28345528145564097</v>
      </c>
      <c r="O12" s="190">
        <v>0.87483553905789702</v>
      </c>
      <c r="P12" s="583">
        <v>0.16719510452195599</v>
      </c>
      <c r="Q12" s="190">
        <v>0.70857267749202302</v>
      </c>
      <c r="R12" s="583">
        <v>0.16719613954757201</v>
      </c>
      <c r="S12" s="190">
        <v>1.3691641847364999</v>
      </c>
      <c r="T12" s="583">
        <v>0.33097143637892701</v>
      </c>
      <c r="U12" s="190">
        <v>0.99455520749410098</v>
      </c>
      <c r="V12" s="583">
        <v>0.26692958027581598</v>
      </c>
      <c r="W12" s="190">
        <v>0.89135259097887998</v>
      </c>
      <c r="X12" s="583">
        <v>0.17403021601253599</v>
      </c>
      <c r="Y12" s="190">
        <v>0.73355535264535898</v>
      </c>
      <c r="Z12" s="591">
        <v>0.16675840701700501</v>
      </c>
    </row>
    <row r="13" spans="1:26" ht="13" customHeight="1" x14ac:dyDescent="0.25">
      <c r="A13" s="26" t="s">
        <v>392</v>
      </c>
      <c r="B13" s="184">
        <v>2</v>
      </c>
      <c r="C13" s="190">
        <v>1.5728110940324</v>
      </c>
      <c r="D13" s="583">
        <v>0.28222452935342601</v>
      </c>
      <c r="E13" s="190">
        <v>0.86450496682448497</v>
      </c>
      <c r="F13" s="583">
        <v>0.161986546966054</v>
      </c>
      <c r="G13" s="190">
        <v>1.75943644005864</v>
      </c>
      <c r="H13" s="583">
        <v>0.44990089988272802</v>
      </c>
      <c r="I13" s="190">
        <v>1.39458003817049</v>
      </c>
      <c r="J13" s="583">
        <v>0.39858968760518598</v>
      </c>
      <c r="K13" s="190">
        <v>1.5246591945074599</v>
      </c>
      <c r="L13" s="583">
        <v>0.26602787641881598</v>
      </c>
      <c r="M13" s="190">
        <v>0.86020148112066597</v>
      </c>
      <c r="N13" s="583">
        <v>0.155218238908127</v>
      </c>
      <c r="O13" s="190">
        <v>1.7499672300707301</v>
      </c>
      <c r="P13" s="583">
        <v>0.452139825383365</v>
      </c>
      <c r="Q13" s="190">
        <v>1.36597522402197</v>
      </c>
      <c r="R13" s="583">
        <v>0.40652232771778102</v>
      </c>
      <c r="S13" s="190">
        <v>1.2406351644273801</v>
      </c>
      <c r="T13" s="583">
        <v>0.19958648690295799</v>
      </c>
      <c r="U13" s="190">
        <v>0.86485915920978496</v>
      </c>
      <c r="V13" s="583">
        <v>0.16391988902160401</v>
      </c>
      <c r="W13" s="190">
        <v>1.43360838225097</v>
      </c>
      <c r="X13" s="583">
        <v>0.34491342390333302</v>
      </c>
      <c r="Y13" s="190">
        <v>1.03683560443274</v>
      </c>
      <c r="Z13" s="591">
        <v>0.31319573802144002</v>
      </c>
    </row>
    <row r="14" spans="1:26" ht="13" customHeight="1" x14ac:dyDescent="0.25">
      <c r="A14" s="26" t="s">
        <v>393</v>
      </c>
      <c r="B14" s="184">
        <v>2</v>
      </c>
      <c r="C14" s="190">
        <v>1.1447475984751001</v>
      </c>
      <c r="D14" s="583">
        <v>0.220907681425838</v>
      </c>
      <c r="E14" s="190">
        <v>1.20892299331979</v>
      </c>
      <c r="F14" s="583">
        <v>0.19142310053738601</v>
      </c>
      <c r="G14" s="190">
        <v>1.2403091213294</v>
      </c>
      <c r="H14" s="583">
        <v>0.144339655741693</v>
      </c>
      <c r="I14" s="190">
        <v>1.01609200897177</v>
      </c>
      <c r="J14" s="583">
        <v>0.155307798093999</v>
      </c>
      <c r="K14" s="190">
        <v>1.09266115586211</v>
      </c>
      <c r="L14" s="583">
        <v>0.190457143115904</v>
      </c>
      <c r="M14" s="190">
        <v>1.24932792362353</v>
      </c>
      <c r="N14" s="583">
        <v>0.18447500450305501</v>
      </c>
      <c r="O14" s="190">
        <v>1.22991443135989</v>
      </c>
      <c r="P14" s="583">
        <v>0.14735905608938599</v>
      </c>
      <c r="Q14" s="190">
        <v>1.02443845599219</v>
      </c>
      <c r="R14" s="583">
        <v>0.14760903981572299</v>
      </c>
      <c r="S14" s="190">
        <v>0.89470181785458403</v>
      </c>
      <c r="T14" s="583">
        <v>0.13194194887199001</v>
      </c>
      <c r="U14" s="190">
        <v>1.3148096311283299</v>
      </c>
      <c r="V14" s="583">
        <v>0.166255464127328</v>
      </c>
      <c r="W14" s="190">
        <v>1.00007652738842</v>
      </c>
      <c r="X14" s="583">
        <v>0.116060172206902</v>
      </c>
      <c r="Y14" s="190">
        <v>1.036617264362</v>
      </c>
      <c r="Z14" s="591">
        <v>0.14529660336891201</v>
      </c>
    </row>
    <row r="15" spans="1:26" ht="13" customHeight="1" x14ac:dyDescent="0.25">
      <c r="A15" s="26" t="s">
        <v>394</v>
      </c>
      <c r="B15" s="184">
        <v>2</v>
      </c>
      <c r="C15" s="190">
        <v>1.1239101257745201</v>
      </c>
      <c r="D15" s="583">
        <v>0.17754343132633399</v>
      </c>
      <c r="E15" s="190">
        <v>0.79610533938112404</v>
      </c>
      <c r="F15" s="583">
        <v>0.164222982336862</v>
      </c>
      <c r="G15" s="190">
        <v>1.15698714642735</v>
      </c>
      <c r="H15" s="583">
        <v>0.16977891757390401</v>
      </c>
      <c r="I15" s="190">
        <v>0.96571947939881997</v>
      </c>
      <c r="J15" s="583">
        <v>0.16400394487368999</v>
      </c>
      <c r="K15" s="190">
        <v>1.1380511079034099</v>
      </c>
      <c r="L15" s="583">
        <v>0.18956585277686699</v>
      </c>
      <c r="M15" s="190">
        <v>0.77779140551521098</v>
      </c>
      <c r="N15" s="583">
        <v>0.16687672253569499</v>
      </c>
      <c r="O15" s="190">
        <v>1.15591592929263</v>
      </c>
      <c r="P15" s="583">
        <v>0.17143212175716599</v>
      </c>
      <c r="Q15" s="190">
        <v>0.98738966446115295</v>
      </c>
      <c r="R15" s="583">
        <v>0.16614231775933699</v>
      </c>
      <c r="S15" s="190">
        <v>1.1021585448148401</v>
      </c>
      <c r="T15" s="583">
        <v>0.17893750591480401</v>
      </c>
      <c r="U15" s="190">
        <v>0.77594526452156898</v>
      </c>
      <c r="V15" s="583">
        <v>0.16627198855106701</v>
      </c>
      <c r="W15" s="190">
        <v>1.17394515363487</v>
      </c>
      <c r="X15" s="583">
        <v>0.17797150753075999</v>
      </c>
      <c r="Y15" s="190">
        <v>1.00398869864935</v>
      </c>
      <c r="Z15" s="591">
        <v>0.16957334069663299</v>
      </c>
    </row>
    <row r="16" spans="1:26" ht="13" customHeight="1" x14ac:dyDescent="0.25">
      <c r="A16" s="26" t="s">
        <v>395</v>
      </c>
      <c r="B16" s="184">
        <v>2</v>
      </c>
      <c r="C16" s="190">
        <v>1.29843657543727</v>
      </c>
      <c r="D16" s="583">
        <v>0.167865900787421</v>
      </c>
      <c r="E16" s="190">
        <v>1.3508331454446101</v>
      </c>
      <c r="F16" s="583">
        <v>0.201376706763265</v>
      </c>
      <c r="G16" s="190">
        <v>1.00456840124698</v>
      </c>
      <c r="H16" s="583">
        <v>0.10612931913731399</v>
      </c>
      <c r="I16" s="190">
        <v>0.931161649774086</v>
      </c>
      <c r="J16" s="583">
        <v>0.13355505878780799</v>
      </c>
      <c r="K16" s="190">
        <v>1.3258924629939</v>
      </c>
      <c r="L16" s="583">
        <v>0.17186637548147199</v>
      </c>
      <c r="M16" s="190">
        <v>1.36600004646379</v>
      </c>
      <c r="N16" s="583">
        <v>0.20601063670077699</v>
      </c>
      <c r="O16" s="190">
        <v>0.98017802081591598</v>
      </c>
      <c r="P16" s="583">
        <v>0.103900942784206</v>
      </c>
      <c r="Q16" s="190">
        <v>0.90985067603545799</v>
      </c>
      <c r="R16" s="583">
        <v>0.129640087468814</v>
      </c>
      <c r="S16" s="190">
        <v>1.25879784404335</v>
      </c>
      <c r="T16" s="583">
        <v>0.16961441529791099</v>
      </c>
      <c r="U16" s="190">
        <v>1.0840066324541799</v>
      </c>
      <c r="V16" s="583">
        <v>0.163499107023058</v>
      </c>
      <c r="W16" s="190">
        <v>0.89620504421139302</v>
      </c>
      <c r="X16" s="583">
        <v>0.100741040032201</v>
      </c>
      <c r="Y16" s="190">
        <v>0.89121249029121796</v>
      </c>
      <c r="Z16" s="591">
        <v>0.134233433445411</v>
      </c>
    </row>
    <row r="17" spans="1:26" ht="13" customHeight="1" x14ac:dyDescent="0.25">
      <c r="A17" s="26" t="s">
        <v>396</v>
      </c>
      <c r="B17" s="184">
        <v>2</v>
      </c>
      <c r="C17" s="190">
        <v>0.90073085783193396</v>
      </c>
      <c r="D17" s="583">
        <v>0.13462998678864199</v>
      </c>
      <c r="E17" s="190">
        <v>1.3042495515879</v>
      </c>
      <c r="F17" s="583">
        <v>0.19753984873428901</v>
      </c>
      <c r="G17" s="190">
        <v>0.77950089560277303</v>
      </c>
      <c r="H17" s="583">
        <v>9.8402611593231895E-2</v>
      </c>
      <c r="I17" s="190">
        <v>1.1307329450952399</v>
      </c>
      <c r="J17" s="583">
        <v>0.192131402263439</v>
      </c>
      <c r="K17" s="190">
        <v>0.88177278008244098</v>
      </c>
      <c r="L17" s="583">
        <v>0.13579543035542699</v>
      </c>
      <c r="M17" s="190">
        <v>1.29118054286254</v>
      </c>
      <c r="N17" s="583">
        <v>0.20381401323621001</v>
      </c>
      <c r="O17" s="190">
        <v>0.78386433336852501</v>
      </c>
      <c r="P17" s="583">
        <v>0.100039272322981</v>
      </c>
      <c r="Q17" s="190">
        <v>1.1402909834447701</v>
      </c>
      <c r="R17" s="583">
        <v>0.20087524687980601</v>
      </c>
      <c r="S17" s="190">
        <v>0.89537690952659499</v>
      </c>
      <c r="T17" s="583">
        <v>0.12794315178515001</v>
      </c>
      <c r="U17" s="190">
        <v>1.25068041462431</v>
      </c>
      <c r="V17" s="583">
        <v>0.18351266732941199</v>
      </c>
      <c r="W17" s="190">
        <v>0.80800739683842804</v>
      </c>
      <c r="X17" s="583">
        <v>9.9209696490390506E-2</v>
      </c>
      <c r="Y17" s="190">
        <v>1.0406190847382699</v>
      </c>
      <c r="Z17" s="591">
        <v>0.169142903004318</v>
      </c>
    </row>
    <row r="18" spans="1:26" ht="13" customHeight="1" x14ac:dyDescent="0.25">
      <c r="A18" s="210" t="s">
        <v>397</v>
      </c>
      <c r="B18" s="184">
        <v>2</v>
      </c>
      <c r="C18" s="190">
        <v>0.992516081540043</v>
      </c>
      <c r="D18" s="583">
        <v>0.25234866502806402</v>
      </c>
      <c r="E18" s="190">
        <v>1.32283591453125</v>
      </c>
      <c r="F18" s="583">
        <v>0.33324944482648</v>
      </c>
      <c r="G18" s="190">
        <v>0.61424711608513205</v>
      </c>
      <c r="H18" s="583">
        <v>0.16652353578757001</v>
      </c>
      <c r="I18" s="190">
        <v>1.16849514075298</v>
      </c>
      <c r="J18" s="583">
        <v>0.32592052640588298</v>
      </c>
      <c r="K18" s="190">
        <v>0.95377005811059501</v>
      </c>
      <c r="L18" s="583">
        <v>0.249756757560023</v>
      </c>
      <c r="M18" s="190">
        <v>1.31553651329649</v>
      </c>
      <c r="N18" s="583">
        <v>0.34267417853426102</v>
      </c>
      <c r="O18" s="190">
        <v>0.63515653414798401</v>
      </c>
      <c r="P18" s="583">
        <v>0.16965502519560999</v>
      </c>
      <c r="Q18" s="190">
        <v>1.1903189899976301</v>
      </c>
      <c r="R18" s="583">
        <v>0.352931265365519</v>
      </c>
      <c r="S18" s="190">
        <v>0.96903615347106098</v>
      </c>
      <c r="T18" s="583">
        <v>0.23216271974191699</v>
      </c>
      <c r="U18" s="190">
        <v>1.2662579868216099</v>
      </c>
      <c r="V18" s="583">
        <v>0.303155515001656</v>
      </c>
      <c r="W18" s="190">
        <v>0.69815487670455501</v>
      </c>
      <c r="X18" s="583">
        <v>0.17871136149685299</v>
      </c>
      <c r="Y18" s="190">
        <v>1.13017535815111</v>
      </c>
      <c r="Z18" s="591">
        <v>0.31058505992431301</v>
      </c>
    </row>
    <row r="19" spans="1:26" ht="13" customHeight="1" x14ac:dyDescent="0.25">
      <c r="A19" s="210" t="s">
        <v>398</v>
      </c>
      <c r="B19" s="184">
        <v>2</v>
      </c>
      <c r="C19" s="190">
        <v>0.76336110101075505</v>
      </c>
      <c r="D19" s="583">
        <v>0.10392242804431399</v>
      </c>
      <c r="E19" s="190">
        <v>1.2738913529589599</v>
      </c>
      <c r="F19" s="583">
        <v>0.19867455318777599</v>
      </c>
      <c r="G19" s="190">
        <v>1.0846248118154</v>
      </c>
      <c r="H19" s="583">
        <v>0.13398407448810801</v>
      </c>
      <c r="I19" s="190">
        <v>1.0151016205939101</v>
      </c>
      <c r="J19" s="583">
        <v>0.17877286200803999</v>
      </c>
      <c r="K19" s="190">
        <v>0.76079947458178698</v>
      </c>
      <c r="L19" s="583">
        <v>0.107929051619356</v>
      </c>
      <c r="M19" s="190">
        <v>1.2727572928806701</v>
      </c>
      <c r="N19" s="583">
        <v>0.205427348741059</v>
      </c>
      <c r="O19" s="190">
        <v>1.08560916798714</v>
      </c>
      <c r="P19" s="583">
        <v>0.13974551735094901</v>
      </c>
      <c r="Q19" s="190">
        <v>1.00919749982722</v>
      </c>
      <c r="R19" s="583">
        <v>0.17820720905911999</v>
      </c>
      <c r="S19" s="190">
        <v>0.77830306336656296</v>
      </c>
      <c r="T19" s="583">
        <v>0.119157093715481</v>
      </c>
      <c r="U19" s="190">
        <v>1.20133002946415</v>
      </c>
      <c r="V19" s="583">
        <v>0.19290206426183201</v>
      </c>
      <c r="W19" s="190">
        <v>1.0678336824885499</v>
      </c>
      <c r="X19" s="583">
        <v>0.139555585338488</v>
      </c>
      <c r="Y19" s="190">
        <v>0.87735184027272095</v>
      </c>
      <c r="Z19" s="591">
        <v>0.155784102110853</v>
      </c>
    </row>
    <row r="20" spans="1:26" ht="13" customHeight="1" x14ac:dyDescent="0.25">
      <c r="A20" s="26" t="s">
        <v>399</v>
      </c>
      <c r="B20" s="184">
        <v>2</v>
      </c>
      <c r="C20" s="190">
        <v>0.89667399829427696</v>
      </c>
      <c r="D20" s="583">
        <v>0.19056475741758999</v>
      </c>
      <c r="E20" s="190">
        <v>1.10845683478463</v>
      </c>
      <c r="F20" s="583">
        <v>0.20150687137617601</v>
      </c>
      <c r="G20" s="190">
        <v>1.0374210106391899</v>
      </c>
      <c r="H20" s="583">
        <v>0.181625145879279</v>
      </c>
      <c r="I20" s="190">
        <v>1.1694713300986599</v>
      </c>
      <c r="J20" s="583">
        <v>0.208252601345259</v>
      </c>
      <c r="K20" s="190">
        <v>0.89937419732855195</v>
      </c>
      <c r="L20" s="583">
        <v>0.19037101105200999</v>
      </c>
      <c r="M20" s="190">
        <v>1.1088058808886301</v>
      </c>
      <c r="N20" s="583">
        <v>0.20117501321341699</v>
      </c>
      <c r="O20" s="190">
        <v>1.03293928343133</v>
      </c>
      <c r="P20" s="583">
        <v>0.18055475790287001</v>
      </c>
      <c r="Q20" s="190">
        <v>1.16990117093888</v>
      </c>
      <c r="R20" s="583">
        <v>0.20613313306139699</v>
      </c>
      <c r="S20" s="190">
        <v>0.88542100112856004</v>
      </c>
      <c r="T20" s="583">
        <v>0.17307622778491499</v>
      </c>
      <c r="U20" s="190">
        <v>1.1906952555744299</v>
      </c>
      <c r="V20" s="583">
        <v>0.200747801959901</v>
      </c>
      <c r="W20" s="190">
        <v>0.839626463858692</v>
      </c>
      <c r="X20" s="583">
        <v>0.14259500762798699</v>
      </c>
      <c r="Y20" s="190">
        <v>1.07580546081308</v>
      </c>
      <c r="Z20" s="591">
        <v>0.17967268597192301</v>
      </c>
    </row>
    <row r="21" spans="1:26" ht="13" customHeight="1" x14ac:dyDescent="0.25">
      <c r="A21" s="26" t="s">
        <v>400</v>
      </c>
      <c r="B21" s="184">
        <v>2</v>
      </c>
      <c r="C21" s="190">
        <v>1.06852464309688</v>
      </c>
      <c r="D21" s="583">
        <v>0.19688733316939899</v>
      </c>
      <c r="E21" s="190">
        <v>1.06631134379287</v>
      </c>
      <c r="F21" s="583">
        <v>0.23008041936266199</v>
      </c>
      <c r="G21" s="190">
        <v>1.02408528119456</v>
      </c>
      <c r="H21" s="583">
        <v>0.55001165105678296</v>
      </c>
      <c r="I21" s="190">
        <v>0.63665109382752405</v>
      </c>
      <c r="J21" s="583">
        <v>0.19347443171859299</v>
      </c>
      <c r="K21" s="190">
        <v>1.08235769034455</v>
      </c>
      <c r="L21" s="583">
        <v>0.19635477507565</v>
      </c>
      <c r="M21" s="190">
        <v>1.0730810634177299</v>
      </c>
      <c r="N21" s="583">
        <v>0.22662450340531801</v>
      </c>
      <c r="O21" s="190">
        <v>1.02495096865227</v>
      </c>
      <c r="P21" s="583">
        <v>0.602764487249559</v>
      </c>
      <c r="Q21" s="190">
        <v>0.64639187148298705</v>
      </c>
      <c r="R21" s="583">
        <v>0.198682113565917</v>
      </c>
      <c r="S21" s="190">
        <v>1.1170297964065901</v>
      </c>
      <c r="T21" s="583">
        <v>0.20476460005182601</v>
      </c>
      <c r="U21" s="190">
        <v>1.09882381109712</v>
      </c>
      <c r="V21" s="583">
        <v>0.22583126467075401</v>
      </c>
      <c r="W21" s="190">
        <v>1.0890431783373899</v>
      </c>
      <c r="X21" s="583">
        <v>0.65848545674106296</v>
      </c>
      <c r="Y21" s="190">
        <v>0.63127887766625701</v>
      </c>
      <c r="Z21" s="591">
        <v>0.20261726863715901</v>
      </c>
    </row>
    <row r="22" spans="1:26" ht="13" customHeight="1" x14ac:dyDescent="0.25">
      <c r="A22" s="26" t="s">
        <v>401</v>
      </c>
      <c r="B22" s="184">
        <v>2</v>
      </c>
      <c r="C22" s="190">
        <v>0.93225359141320396</v>
      </c>
      <c r="D22" s="583">
        <v>0.31618253932989898</v>
      </c>
      <c r="E22" s="190">
        <v>1.1009759896017399</v>
      </c>
      <c r="F22" s="583">
        <v>0.29332548327212499</v>
      </c>
      <c r="G22" s="190">
        <v>0.77954674290734605</v>
      </c>
      <c r="H22" s="583">
        <v>0.19059147413223401</v>
      </c>
      <c r="I22" s="190">
        <v>1.59243497995219</v>
      </c>
      <c r="J22" s="583">
        <v>0.43043935192883398</v>
      </c>
      <c r="K22" s="190">
        <v>0.92875406049506004</v>
      </c>
      <c r="L22" s="583">
        <v>0.31689079565281902</v>
      </c>
      <c r="M22" s="190">
        <v>1.1093256823717901</v>
      </c>
      <c r="N22" s="583">
        <v>0.29250598235407899</v>
      </c>
      <c r="O22" s="190">
        <v>0.78244951029160403</v>
      </c>
      <c r="P22" s="583">
        <v>0.19018907377518601</v>
      </c>
      <c r="Q22" s="190">
        <v>1.6361826322030899</v>
      </c>
      <c r="R22" s="583">
        <v>0.45562387988328901</v>
      </c>
      <c r="S22" s="190">
        <v>0.95223932141414602</v>
      </c>
      <c r="T22" s="583">
        <v>0.30116138322265101</v>
      </c>
      <c r="U22" s="190">
        <v>1.0896389332963801</v>
      </c>
      <c r="V22" s="583">
        <v>0.27478299346463098</v>
      </c>
      <c r="W22" s="190">
        <v>0.80279120225763101</v>
      </c>
      <c r="X22" s="583">
        <v>0.18608330376825</v>
      </c>
      <c r="Y22" s="190">
        <v>1.46710878250587</v>
      </c>
      <c r="Z22" s="591">
        <v>0.39249946834927602</v>
      </c>
    </row>
    <row r="23" spans="1:26" ht="13" customHeight="1" x14ac:dyDescent="0.25">
      <c r="A23" s="26" t="s">
        <v>402</v>
      </c>
      <c r="B23" s="184">
        <v>2</v>
      </c>
      <c r="C23" s="190">
        <v>0.89075911036912503</v>
      </c>
      <c r="D23" s="583">
        <v>0.238544439229882</v>
      </c>
      <c r="E23" s="190">
        <v>1.0843049515718299</v>
      </c>
      <c r="F23" s="583">
        <v>0.23370920175606599</v>
      </c>
      <c r="G23" s="190">
        <v>0.91140398906247699</v>
      </c>
      <c r="H23" s="583">
        <v>0.202583029953289</v>
      </c>
      <c r="I23" s="190">
        <v>1.09346671770132</v>
      </c>
      <c r="J23" s="583">
        <v>0.268063057881262</v>
      </c>
      <c r="K23" s="190">
        <v>0.77808847481837895</v>
      </c>
      <c r="L23" s="583">
        <v>0.21384512683717399</v>
      </c>
      <c r="M23" s="190">
        <v>1.2236416514975601</v>
      </c>
      <c r="N23" s="583">
        <v>0.26923990318965402</v>
      </c>
      <c r="O23" s="190">
        <v>0.95264324547839396</v>
      </c>
      <c r="P23" s="583">
        <v>0.21051586167290701</v>
      </c>
      <c r="Q23" s="190">
        <v>1.1480689805185</v>
      </c>
      <c r="R23" s="583">
        <v>0.26318180015104897</v>
      </c>
      <c r="S23" s="190">
        <v>0.66704563861277799</v>
      </c>
      <c r="T23" s="583">
        <v>0.19852769980886301</v>
      </c>
      <c r="U23" s="190">
        <v>1.2419193148152701</v>
      </c>
      <c r="V23" s="583">
        <v>0.27264919238582802</v>
      </c>
      <c r="W23" s="190">
        <v>1.0632187683408401</v>
      </c>
      <c r="X23" s="583">
        <v>0.22146969135686101</v>
      </c>
      <c r="Y23" s="190">
        <v>1.1066974298454899</v>
      </c>
      <c r="Z23" s="591">
        <v>0.231353859892832</v>
      </c>
    </row>
    <row r="24" spans="1:26" ht="13" customHeight="1" x14ac:dyDescent="0.25">
      <c r="A24" s="26" t="s">
        <v>403</v>
      </c>
      <c r="B24" s="184">
        <v>2</v>
      </c>
      <c r="C24" s="190">
        <v>1.26734277284528</v>
      </c>
      <c r="D24" s="583">
        <v>0.45868973751341302</v>
      </c>
      <c r="E24" s="190">
        <v>0.60124157172414305</v>
      </c>
      <c r="F24" s="583">
        <v>9.8771885055779607E-2</v>
      </c>
      <c r="G24" s="190">
        <v>1.2189644979693901</v>
      </c>
      <c r="H24" s="583">
        <v>0.21470037525864699</v>
      </c>
      <c r="I24" s="190">
        <v>1.3907003763564201</v>
      </c>
      <c r="J24" s="583">
        <v>0.23946911059221099</v>
      </c>
      <c r="K24" s="190">
        <v>1.26818413755757</v>
      </c>
      <c r="L24" s="583">
        <v>0.45333202322142502</v>
      </c>
      <c r="M24" s="190">
        <v>0.60174065490347395</v>
      </c>
      <c r="N24" s="583">
        <v>9.7348317128368403E-2</v>
      </c>
      <c r="O24" s="190">
        <v>1.2255859739880699</v>
      </c>
      <c r="P24" s="583">
        <v>0.21437992701893899</v>
      </c>
      <c r="Q24" s="190">
        <v>1.3767255063619499</v>
      </c>
      <c r="R24" s="583">
        <v>0.240800378134233</v>
      </c>
      <c r="S24" s="190">
        <v>1.3382916197508301</v>
      </c>
      <c r="T24" s="583">
        <v>0.443849421957135</v>
      </c>
      <c r="U24" s="190">
        <v>0.62012418735728003</v>
      </c>
      <c r="V24" s="583">
        <v>0.110887026315052</v>
      </c>
      <c r="W24" s="190">
        <v>1.1861525915870901</v>
      </c>
      <c r="X24" s="583">
        <v>0.20811774925558199</v>
      </c>
      <c r="Y24" s="190">
        <v>1.2700411717558799</v>
      </c>
      <c r="Z24" s="591">
        <v>0.23301182985991301</v>
      </c>
    </row>
    <row r="25" spans="1:26" ht="13" customHeight="1" x14ac:dyDescent="0.25">
      <c r="A25" s="26" t="s">
        <v>404</v>
      </c>
      <c r="B25" s="184">
        <v>2</v>
      </c>
      <c r="C25" s="190">
        <v>0.99107376884518605</v>
      </c>
      <c r="D25" s="583">
        <v>0.20693801519350699</v>
      </c>
      <c r="E25" s="190">
        <v>0.76170209641537301</v>
      </c>
      <c r="F25" s="583">
        <v>0.12542447336557599</v>
      </c>
      <c r="G25" s="190">
        <v>1.0481942424219699</v>
      </c>
      <c r="H25" s="583">
        <v>0.14281946506791701</v>
      </c>
      <c r="I25" s="190">
        <v>0.99290173905343804</v>
      </c>
      <c r="J25" s="583">
        <v>0.36529832506231003</v>
      </c>
      <c r="K25" s="190">
        <v>0.98016385686475804</v>
      </c>
      <c r="L25" s="583">
        <v>0.20028437066549601</v>
      </c>
      <c r="M25" s="190">
        <v>0.76174892539675898</v>
      </c>
      <c r="N25" s="583">
        <v>0.128011623160112</v>
      </c>
      <c r="O25" s="190">
        <v>1.0265475573882801</v>
      </c>
      <c r="P25" s="583">
        <v>0.136313886552721</v>
      </c>
      <c r="Q25" s="190">
        <v>1.0176499055179999</v>
      </c>
      <c r="R25" s="583">
        <v>0.382837017368161</v>
      </c>
      <c r="S25" s="190">
        <v>0.93272698951197897</v>
      </c>
      <c r="T25" s="583">
        <v>0.194936489349813</v>
      </c>
      <c r="U25" s="190">
        <v>0.79902684159991</v>
      </c>
      <c r="V25" s="583">
        <v>0.13674745843917299</v>
      </c>
      <c r="W25" s="190">
        <v>1.0134213600717299</v>
      </c>
      <c r="X25" s="583">
        <v>0.15715519892407401</v>
      </c>
      <c r="Y25" s="190">
        <v>0.98173566971827997</v>
      </c>
      <c r="Z25" s="591">
        <v>0.39213188142181099</v>
      </c>
    </row>
    <row r="26" spans="1:26" ht="13" customHeight="1" x14ac:dyDescent="0.25">
      <c r="A26" s="26" t="s">
        <v>405</v>
      </c>
      <c r="B26" s="184">
        <v>2</v>
      </c>
      <c r="C26" s="190">
        <v>0.96273491803608802</v>
      </c>
      <c r="D26" s="583">
        <v>0.29412447724353802</v>
      </c>
      <c r="E26" s="190">
        <v>3.0126629077636502</v>
      </c>
      <c r="F26" s="583">
        <v>0.97491779882906104</v>
      </c>
      <c r="G26" s="190">
        <v>0.63936044896359001</v>
      </c>
      <c r="H26" s="583">
        <v>0.24288370209594201</v>
      </c>
      <c r="I26" s="190">
        <v>0.29915146381758001</v>
      </c>
      <c r="J26" s="583">
        <v>0.13426075388731301</v>
      </c>
      <c r="K26" s="190">
        <v>0.771296924540813</v>
      </c>
      <c r="L26" s="583">
        <v>0.24323277460008899</v>
      </c>
      <c r="M26" s="190">
        <v>3.5867462867398099</v>
      </c>
      <c r="N26" s="583">
        <v>1.2397414930763</v>
      </c>
      <c r="O26" s="190">
        <v>0.59584700660910805</v>
      </c>
      <c r="P26" s="583">
        <v>0.238915073901936</v>
      </c>
      <c r="Q26" s="190">
        <v>0.29119911674815602</v>
      </c>
      <c r="R26" s="583">
        <v>0.13380030674257901</v>
      </c>
      <c r="S26" s="190">
        <v>0.85269283437282495</v>
      </c>
      <c r="T26" s="583">
        <v>0.27097986859528</v>
      </c>
      <c r="U26" s="190">
        <v>3.30904577553672</v>
      </c>
      <c r="V26" s="583">
        <v>1.22229526926557</v>
      </c>
      <c r="W26" s="190">
        <v>0.68116893886927399</v>
      </c>
      <c r="X26" s="583">
        <v>0.29194807247996102</v>
      </c>
      <c r="Y26" s="190">
        <v>0.27556522938136802</v>
      </c>
      <c r="Z26" s="591">
        <v>0.131270749528554</v>
      </c>
    </row>
    <row r="27" spans="1:26" ht="13" customHeight="1" x14ac:dyDescent="0.25">
      <c r="A27" s="26" t="s">
        <v>406</v>
      </c>
      <c r="B27" s="184">
        <v>2</v>
      </c>
      <c r="C27" s="190">
        <v>1.0471872655330901</v>
      </c>
      <c r="D27" s="583">
        <v>0.135846732933705</v>
      </c>
      <c r="E27" s="190">
        <v>1.11564663580519</v>
      </c>
      <c r="F27" s="583">
        <v>0.14895276711112301</v>
      </c>
      <c r="G27" s="190">
        <v>0.91020130941782396</v>
      </c>
      <c r="H27" s="583">
        <v>9.8681339692677603E-2</v>
      </c>
      <c r="I27" s="190">
        <v>1.0505229546969901</v>
      </c>
      <c r="J27" s="583">
        <v>0.11323064689891001</v>
      </c>
      <c r="K27" s="190">
        <v>1.03239265564843</v>
      </c>
      <c r="L27" s="583">
        <v>0.147875852172342</v>
      </c>
      <c r="M27" s="190">
        <v>1.0742675521208001</v>
      </c>
      <c r="N27" s="583">
        <v>0.160078868371164</v>
      </c>
      <c r="O27" s="190">
        <v>0.89691526171758995</v>
      </c>
      <c r="P27" s="583">
        <v>9.11336410823642E-2</v>
      </c>
      <c r="Q27" s="190">
        <v>1.06013885258212</v>
      </c>
      <c r="R27" s="583">
        <v>0.10288804488905801</v>
      </c>
      <c r="S27" s="190">
        <v>1.0273838011083201</v>
      </c>
      <c r="T27" s="583">
        <v>0.15243596334766901</v>
      </c>
      <c r="U27" s="190">
        <v>1.0659983970779301</v>
      </c>
      <c r="V27" s="583">
        <v>0.15577678748468499</v>
      </c>
      <c r="W27" s="190">
        <v>0.88906932007686401</v>
      </c>
      <c r="X27" s="583">
        <v>8.9948305966819297E-2</v>
      </c>
      <c r="Y27" s="190">
        <v>1.07537275718313</v>
      </c>
      <c r="Z27" s="591">
        <v>0.109900119147604</v>
      </c>
    </row>
    <row r="28" spans="1:26" ht="13" customHeight="1" x14ac:dyDescent="0.25">
      <c r="A28" s="26" t="s">
        <v>407</v>
      </c>
      <c r="B28" s="184">
        <v>2</v>
      </c>
      <c r="C28" s="190">
        <v>1.3124129358036301</v>
      </c>
      <c r="D28" s="583">
        <v>0.25922156589113099</v>
      </c>
      <c r="E28" s="190">
        <v>1.4564605662321599</v>
      </c>
      <c r="F28" s="583">
        <v>0.25445305680120101</v>
      </c>
      <c r="G28" s="190">
        <v>1.32582294794343</v>
      </c>
      <c r="H28" s="583">
        <v>0.21708315465254399</v>
      </c>
      <c r="I28" s="190">
        <v>0.80997377578699103</v>
      </c>
      <c r="J28" s="583">
        <v>0.16637521001341099</v>
      </c>
      <c r="K28" s="190">
        <v>1.33664237862735</v>
      </c>
      <c r="L28" s="583">
        <v>0.26274485363747901</v>
      </c>
      <c r="M28" s="190">
        <v>1.43726596265747</v>
      </c>
      <c r="N28" s="583">
        <v>0.25171672554572999</v>
      </c>
      <c r="O28" s="190">
        <v>1.3175304371276799</v>
      </c>
      <c r="P28" s="583">
        <v>0.22297626314104499</v>
      </c>
      <c r="Q28" s="190">
        <v>0.83105845044280802</v>
      </c>
      <c r="R28" s="583">
        <v>0.172501393789981</v>
      </c>
      <c r="S28" s="190">
        <v>1.2463879313711701</v>
      </c>
      <c r="T28" s="583">
        <v>0.24340459690503399</v>
      </c>
      <c r="U28" s="190">
        <v>1.4497766391237501</v>
      </c>
      <c r="V28" s="583">
        <v>0.24427193684578599</v>
      </c>
      <c r="W28" s="190">
        <v>0.96038776714135299</v>
      </c>
      <c r="X28" s="583">
        <v>0.163533231409283</v>
      </c>
      <c r="Y28" s="190">
        <v>0.78840835489403804</v>
      </c>
      <c r="Z28" s="591">
        <v>0.164694333824531</v>
      </c>
    </row>
    <row r="29" spans="1:26" ht="13" customHeight="1" x14ac:dyDescent="0.25">
      <c r="A29" s="26" t="s">
        <v>408</v>
      </c>
      <c r="B29" s="184">
        <v>2</v>
      </c>
      <c r="C29" s="190">
        <v>1.13625570840999</v>
      </c>
      <c r="D29" s="583">
        <v>0.237680910288988</v>
      </c>
      <c r="E29" s="190">
        <v>1.06519730184362</v>
      </c>
      <c r="F29" s="583">
        <v>0.15160037732210299</v>
      </c>
      <c r="G29" s="190">
        <v>1.26458311246306</v>
      </c>
      <c r="H29" s="583">
        <v>0.20158524294976901</v>
      </c>
      <c r="I29" s="190">
        <v>0.92944391210094601</v>
      </c>
      <c r="J29" s="583">
        <v>0.17520112590746201</v>
      </c>
      <c r="K29" s="190">
        <v>1.0304324168936301</v>
      </c>
      <c r="L29" s="583">
        <v>0.221542439734976</v>
      </c>
      <c r="M29" s="190">
        <v>1.04688569611714</v>
      </c>
      <c r="N29" s="583">
        <v>0.15341498266704701</v>
      </c>
      <c r="O29" s="190">
        <v>1.27138249792791</v>
      </c>
      <c r="P29" s="583">
        <v>0.20870579192615199</v>
      </c>
      <c r="Q29" s="190">
        <v>0.971253155599199</v>
      </c>
      <c r="R29" s="583">
        <v>0.1896122691761</v>
      </c>
      <c r="S29" s="190">
        <v>0.99818767561092403</v>
      </c>
      <c r="T29" s="583">
        <v>0.228253363690265</v>
      </c>
      <c r="U29" s="190">
        <v>1.0604363836074799</v>
      </c>
      <c r="V29" s="583">
        <v>0.15750192810251101</v>
      </c>
      <c r="W29" s="190">
        <v>1.33388176613186</v>
      </c>
      <c r="X29" s="583">
        <v>0.21917038709825001</v>
      </c>
      <c r="Y29" s="190">
        <v>0.95122372790106702</v>
      </c>
      <c r="Z29" s="591">
        <v>0.18242418172481001</v>
      </c>
    </row>
    <row r="30" spans="1:26" ht="13" customHeight="1" x14ac:dyDescent="0.25">
      <c r="A30" s="26" t="s">
        <v>409</v>
      </c>
      <c r="B30" s="184">
        <v>2</v>
      </c>
      <c r="C30" s="190">
        <v>1.08623735365813</v>
      </c>
      <c r="D30" s="583">
        <v>0.22483527645819401</v>
      </c>
      <c r="E30" s="190">
        <v>1.3345185939601201</v>
      </c>
      <c r="F30" s="583">
        <v>0.15214920440792101</v>
      </c>
      <c r="G30" s="190">
        <v>1.12266824139835</v>
      </c>
      <c r="H30" s="583">
        <v>0.107069132684031</v>
      </c>
      <c r="I30" s="190">
        <v>1.2144961038581801</v>
      </c>
      <c r="J30" s="583">
        <v>0.22460120903608799</v>
      </c>
      <c r="K30" s="190">
        <v>1.0171389090267899</v>
      </c>
      <c r="L30" s="583">
        <v>0.20848496617115</v>
      </c>
      <c r="M30" s="190">
        <v>1.32937956676021</v>
      </c>
      <c r="N30" s="583">
        <v>0.149340569948364</v>
      </c>
      <c r="O30" s="190">
        <v>1.1467210787052999</v>
      </c>
      <c r="P30" s="583">
        <v>0.105935798602382</v>
      </c>
      <c r="Q30" s="190">
        <v>1.2197935247277401</v>
      </c>
      <c r="R30" s="583">
        <v>0.21614405743441401</v>
      </c>
      <c r="S30" s="190">
        <v>0.97842381369661802</v>
      </c>
      <c r="T30" s="583">
        <v>0.18629914121907201</v>
      </c>
      <c r="U30" s="190">
        <v>1.26688016476841</v>
      </c>
      <c r="V30" s="583">
        <v>0.13169575482035301</v>
      </c>
      <c r="W30" s="190">
        <v>1.1025382685357299</v>
      </c>
      <c r="X30" s="583">
        <v>0.107827574009382</v>
      </c>
      <c r="Y30" s="190">
        <v>1.2087955284932099</v>
      </c>
      <c r="Z30" s="591">
        <v>0.225319828106298</v>
      </c>
    </row>
    <row r="31" spans="1:26" ht="13" customHeight="1" x14ac:dyDescent="0.25">
      <c r="A31" s="26" t="s">
        <v>410</v>
      </c>
      <c r="B31" s="184">
        <v>2</v>
      </c>
      <c r="C31" s="190">
        <v>0.980036812836652</v>
      </c>
      <c r="D31" s="583">
        <v>0.213020021847594</v>
      </c>
      <c r="E31" s="190">
        <v>1.3118123916737301</v>
      </c>
      <c r="F31" s="583">
        <v>0.227047164673157</v>
      </c>
      <c r="G31" s="190">
        <v>1.24359584611791</v>
      </c>
      <c r="H31" s="583">
        <v>0.18084552008910301</v>
      </c>
      <c r="I31" s="190">
        <v>0.95566489215584105</v>
      </c>
      <c r="J31" s="583">
        <v>0.155091517563023</v>
      </c>
      <c r="K31" s="190">
        <v>0.97480106278918499</v>
      </c>
      <c r="L31" s="583">
        <v>0.214624118787579</v>
      </c>
      <c r="M31" s="190">
        <v>1.2888871312974699</v>
      </c>
      <c r="N31" s="583">
        <v>0.224105731980448</v>
      </c>
      <c r="O31" s="190">
        <v>1.2407647985616801</v>
      </c>
      <c r="P31" s="583">
        <v>0.18138943368257901</v>
      </c>
      <c r="Q31" s="190">
        <v>0.94164749306092799</v>
      </c>
      <c r="R31" s="583">
        <v>0.15194043506131899</v>
      </c>
      <c r="S31" s="190">
        <v>0.95323174076494499</v>
      </c>
      <c r="T31" s="583">
        <v>0.18023936225411499</v>
      </c>
      <c r="U31" s="190">
        <v>1.32734643172793</v>
      </c>
      <c r="V31" s="583">
        <v>0.21047336333158501</v>
      </c>
      <c r="W31" s="190">
        <v>1.2597190027906999</v>
      </c>
      <c r="X31" s="583">
        <v>0.169575741200477</v>
      </c>
      <c r="Y31" s="190">
        <v>0.93768446108416603</v>
      </c>
      <c r="Z31" s="591">
        <v>0.128380645341724</v>
      </c>
    </row>
    <row r="32" spans="1:26" ht="13" customHeight="1" x14ac:dyDescent="0.25">
      <c r="A32" s="26" t="s">
        <v>411</v>
      </c>
      <c r="B32" s="184">
        <v>2</v>
      </c>
      <c r="C32" s="190">
        <v>1.09602590442144</v>
      </c>
      <c r="D32" s="583">
        <v>0.189238171645739</v>
      </c>
      <c r="E32" s="190">
        <v>1.0501208962936901</v>
      </c>
      <c r="F32" s="583">
        <v>0.15178406109631201</v>
      </c>
      <c r="G32" s="190">
        <v>1.0643639764488899</v>
      </c>
      <c r="H32" s="583">
        <v>0.148338357315771</v>
      </c>
      <c r="I32" s="190">
        <v>1.4669862928203901</v>
      </c>
      <c r="J32" s="583">
        <v>0.280924405533796</v>
      </c>
      <c r="K32" s="190">
        <v>1.1390470093965701</v>
      </c>
      <c r="L32" s="583">
        <v>0.191678502827588</v>
      </c>
      <c r="M32" s="190">
        <v>1.10432528522565</v>
      </c>
      <c r="N32" s="583">
        <v>0.16184114874295599</v>
      </c>
      <c r="O32" s="190">
        <v>1.0274547155621601</v>
      </c>
      <c r="P32" s="583">
        <v>0.14868458790851299</v>
      </c>
      <c r="Q32" s="190">
        <v>1.5247989283148999</v>
      </c>
      <c r="R32" s="583">
        <v>0.29248038780573299</v>
      </c>
      <c r="S32" s="190">
        <v>0.98989395122149304</v>
      </c>
      <c r="T32" s="583">
        <v>0.16780370704321801</v>
      </c>
      <c r="U32" s="190">
        <v>1.1390261527396599</v>
      </c>
      <c r="V32" s="583">
        <v>0.16926394421499999</v>
      </c>
      <c r="W32" s="190">
        <v>0.93603201149630499</v>
      </c>
      <c r="X32" s="583">
        <v>0.13131346132785701</v>
      </c>
      <c r="Y32" s="190">
        <v>1.48534102878498</v>
      </c>
      <c r="Z32" s="591">
        <v>0.27453241507500997</v>
      </c>
    </row>
    <row r="33" spans="1:26" ht="13" customHeight="1" x14ac:dyDescent="0.25">
      <c r="A33" s="26" t="s">
        <v>412</v>
      </c>
      <c r="B33" s="184">
        <v>2</v>
      </c>
      <c r="C33" s="190">
        <v>0.73471585450157995</v>
      </c>
      <c r="D33" s="583">
        <v>0.27463072790035697</v>
      </c>
      <c r="E33" s="190">
        <v>1.20227498511875</v>
      </c>
      <c r="F33" s="583">
        <v>0.293246381454773</v>
      </c>
      <c r="G33" s="190">
        <v>0.80444084919339898</v>
      </c>
      <c r="H33" s="583">
        <v>0.309700834935633</v>
      </c>
      <c r="I33" s="190">
        <v>1.1779162864508099</v>
      </c>
      <c r="J33" s="583">
        <v>0.28294024162002401</v>
      </c>
      <c r="K33" s="190">
        <v>0.70634369263542796</v>
      </c>
      <c r="L33" s="583">
        <v>0.27367730065310802</v>
      </c>
      <c r="M33" s="190">
        <v>1.1171225320118801</v>
      </c>
      <c r="N33" s="583">
        <v>0.28403576491855798</v>
      </c>
      <c r="O33" s="190">
        <v>0.81134516294136005</v>
      </c>
      <c r="P33" s="583">
        <v>0.33509403897041801</v>
      </c>
      <c r="Q33" s="190">
        <v>1.2785218783085099</v>
      </c>
      <c r="R33" s="583">
        <v>0.29279292645994498</v>
      </c>
      <c r="S33" s="190">
        <v>0.78938705725750602</v>
      </c>
      <c r="T33" s="583">
        <v>0.320487518102062</v>
      </c>
      <c r="U33" s="190">
        <v>1.07280335837425</v>
      </c>
      <c r="V33" s="583">
        <v>0.273945100710133</v>
      </c>
      <c r="W33" s="190">
        <v>0.96311932060499195</v>
      </c>
      <c r="X33" s="583">
        <v>0.41063101036363298</v>
      </c>
      <c r="Y33" s="190">
        <v>1.17820334726744</v>
      </c>
      <c r="Z33" s="591">
        <v>0.275541158446238</v>
      </c>
    </row>
    <row r="34" spans="1:26" ht="13" customHeight="1" x14ac:dyDescent="0.25">
      <c r="A34" s="26" t="s">
        <v>413</v>
      </c>
      <c r="B34" s="184">
        <v>2</v>
      </c>
      <c r="C34" s="190">
        <v>1.2491551736556199</v>
      </c>
      <c r="D34" s="583">
        <v>0.195613121304963</v>
      </c>
      <c r="E34" s="190">
        <v>0.88166877209928596</v>
      </c>
      <c r="F34" s="583">
        <v>0.12650151047804201</v>
      </c>
      <c r="G34" s="190">
        <v>0.92321915437967195</v>
      </c>
      <c r="H34" s="583">
        <v>0.16322630473782901</v>
      </c>
      <c r="I34" s="190">
        <v>1.0972603918246799</v>
      </c>
      <c r="J34" s="583">
        <v>0.17987445025896701</v>
      </c>
      <c r="K34" s="190">
        <v>1.22605024153702</v>
      </c>
      <c r="L34" s="583">
        <v>0.195976520974915</v>
      </c>
      <c r="M34" s="190">
        <v>0.86842626338820295</v>
      </c>
      <c r="N34" s="583">
        <v>0.12633813167503499</v>
      </c>
      <c r="O34" s="190">
        <v>0.92996061157580601</v>
      </c>
      <c r="P34" s="583">
        <v>0.165317382866152</v>
      </c>
      <c r="Q34" s="190">
        <v>1.12349767858296</v>
      </c>
      <c r="R34" s="583">
        <v>0.18797854816778001</v>
      </c>
      <c r="S34" s="190">
        <v>1.16196506240299</v>
      </c>
      <c r="T34" s="583">
        <v>0.21423998490969801</v>
      </c>
      <c r="U34" s="190">
        <v>0.88718766186145703</v>
      </c>
      <c r="V34" s="583">
        <v>0.154262128646973</v>
      </c>
      <c r="W34" s="190">
        <v>0.88930484755485495</v>
      </c>
      <c r="X34" s="583">
        <v>0.154101688844799</v>
      </c>
      <c r="Y34" s="190">
        <v>1.1629739955806799</v>
      </c>
      <c r="Z34" s="591">
        <v>0.19316081689408601</v>
      </c>
    </row>
    <row r="35" spans="1:26" ht="13" customHeight="1" x14ac:dyDescent="0.25">
      <c r="A35" s="26" t="s">
        <v>414</v>
      </c>
      <c r="B35" s="184">
        <v>2</v>
      </c>
      <c r="C35" s="190">
        <v>0.901347897863499</v>
      </c>
      <c r="D35" s="583">
        <v>9.5597779294657195E-2</v>
      </c>
      <c r="E35" s="190">
        <v>1.2070504265376001</v>
      </c>
      <c r="F35" s="583">
        <v>0.12800750147540099</v>
      </c>
      <c r="G35" s="190">
        <v>1.0725594366393401</v>
      </c>
      <c r="H35" s="583">
        <v>0.12144339259931</v>
      </c>
      <c r="I35" s="190">
        <v>1.0389092098216099</v>
      </c>
      <c r="J35" s="583">
        <v>0.113360177216544</v>
      </c>
      <c r="K35" s="190">
        <v>0.90213626608981601</v>
      </c>
      <c r="L35" s="583">
        <v>9.7459460529099595E-2</v>
      </c>
      <c r="M35" s="190">
        <v>1.1576346470204699</v>
      </c>
      <c r="N35" s="583">
        <v>0.127836933709885</v>
      </c>
      <c r="O35" s="190">
        <v>1.11797910495678</v>
      </c>
      <c r="P35" s="583">
        <v>0.12536716608685</v>
      </c>
      <c r="Q35" s="190">
        <v>1.08475606995013</v>
      </c>
      <c r="R35" s="583">
        <v>0.12667936779234301</v>
      </c>
      <c r="S35" s="190">
        <v>0.92135210542822099</v>
      </c>
      <c r="T35" s="583">
        <v>0.10039448306984999</v>
      </c>
      <c r="U35" s="190">
        <v>1.1514341658035701</v>
      </c>
      <c r="V35" s="583">
        <v>0.12215378011174199</v>
      </c>
      <c r="W35" s="190">
        <v>1.1147418961909299</v>
      </c>
      <c r="X35" s="583">
        <v>0.12059043455996001</v>
      </c>
      <c r="Y35" s="190">
        <v>1.08350884894715</v>
      </c>
      <c r="Z35" s="591">
        <v>0.129471027674946</v>
      </c>
    </row>
    <row r="36" spans="1:26" ht="13" customHeight="1" x14ac:dyDescent="0.25">
      <c r="A36" s="26" t="s">
        <v>415</v>
      </c>
      <c r="B36" s="184">
        <v>2</v>
      </c>
      <c r="C36" s="190">
        <v>1.1120293545770801</v>
      </c>
      <c r="D36" s="583">
        <v>0.14294440775884101</v>
      </c>
      <c r="E36" s="190">
        <v>0.91653126454414302</v>
      </c>
      <c r="F36" s="583">
        <v>0.119318782046162</v>
      </c>
      <c r="G36" s="190">
        <v>1.2401065116768599</v>
      </c>
      <c r="H36" s="583">
        <v>0.151570107392069</v>
      </c>
      <c r="I36" s="190">
        <v>1.05925416213506</v>
      </c>
      <c r="J36" s="583">
        <v>0.13782096025025201</v>
      </c>
      <c r="K36" s="190">
        <v>1.10440068031771</v>
      </c>
      <c r="L36" s="583">
        <v>0.14512211165296501</v>
      </c>
      <c r="M36" s="190">
        <v>0.96565871780812695</v>
      </c>
      <c r="N36" s="583">
        <v>0.130937823687715</v>
      </c>
      <c r="O36" s="190">
        <v>1.2093411635757101</v>
      </c>
      <c r="P36" s="583">
        <v>0.15222066954330299</v>
      </c>
      <c r="Q36" s="190">
        <v>1.0025812702888901</v>
      </c>
      <c r="R36" s="583">
        <v>0.136318328344016</v>
      </c>
      <c r="S36" s="190">
        <v>1.06981171685068</v>
      </c>
      <c r="T36" s="583">
        <v>0.14633772545190399</v>
      </c>
      <c r="U36" s="190">
        <v>0.94332141183607998</v>
      </c>
      <c r="V36" s="583">
        <v>0.13868461996495299</v>
      </c>
      <c r="W36" s="190">
        <v>1.29315752022539</v>
      </c>
      <c r="X36" s="583">
        <v>0.167459434192199</v>
      </c>
      <c r="Y36" s="190">
        <v>1.03976767281444</v>
      </c>
      <c r="Z36" s="591">
        <v>0.14773527433608299</v>
      </c>
    </row>
    <row r="37" spans="1:26" ht="13" customHeight="1" x14ac:dyDescent="0.25">
      <c r="A37" s="26" t="s">
        <v>416</v>
      </c>
      <c r="B37" s="184">
        <v>2</v>
      </c>
      <c r="C37" s="190">
        <v>1.2121816380441399</v>
      </c>
      <c r="D37" s="583">
        <v>0.14107272165351101</v>
      </c>
      <c r="E37" s="190">
        <v>1.01124380738679</v>
      </c>
      <c r="F37" s="583">
        <v>0.134530916541347</v>
      </c>
      <c r="G37" s="190">
        <v>0.77643114091338095</v>
      </c>
      <c r="H37" s="583">
        <v>0.14474394073702601</v>
      </c>
      <c r="I37" s="190">
        <v>0.99163259049181995</v>
      </c>
      <c r="J37" s="583">
        <v>0.13933448882322899</v>
      </c>
      <c r="K37" s="190">
        <v>1.17201654774412</v>
      </c>
      <c r="L37" s="583">
        <v>0.13863089995169101</v>
      </c>
      <c r="M37" s="190">
        <v>1.0324032000351699</v>
      </c>
      <c r="N37" s="583">
        <v>0.14457740177890399</v>
      </c>
      <c r="O37" s="190">
        <v>0.77400974551561996</v>
      </c>
      <c r="P37" s="583">
        <v>0.14771323029231201</v>
      </c>
      <c r="Q37" s="190">
        <v>1.00525925201123</v>
      </c>
      <c r="R37" s="583">
        <v>0.14525314145700399</v>
      </c>
      <c r="S37" s="190">
        <v>1.1903081022009001</v>
      </c>
      <c r="T37" s="583">
        <v>0.14438464801515399</v>
      </c>
      <c r="U37" s="190">
        <v>0.98741258197415804</v>
      </c>
      <c r="V37" s="583">
        <v>0.155398547825329</v>
      </c>
      <c r="W37" s="190">
        <v>0.78777020436874701</v>
      </c>
      <c r="X37" s="583">
        <v>0.149713983553837</v>
      </c>
      <c r="Y37" s="190">
        <v>1.01811251281244</v>
      </c>
      <c r="Z37" s="591">
        <v>0.14994932846030701</v>
      </c>
    </row>
    <row r="38" spans="1:26" ht="13" customHeight="1" x14ac:dyDescent="0.25">
      <c r="A38" s="26" t="s">
        <v>417</v>
      </c>
      <c r="B38" s="184">
        <v>2</v>
      </c>
      <c r="C38" s="190">
        <v>0.97120119590440801</v>
      </c>
      <c r="D38" s="583">
        <v>0.21220484594941</v>
      </c>
      <c r="E38" s="190">
        <v>0.76033018588997603</v>
      </c>
      <c r="F38" s="583">
        <v>0.208514294676866</v>
      </c>
      <c r="G38" s="190">
        <v>1.1951784887360499</v>
      </c>
      <c r="H38" s="583">
        <v>0.27599759856517098</v>
      </c>
      <c r="I38" s="190">
        <v>0.90742928334099204</v>
      </c>
      <c r="J38" s="583">
        <v>0.199045743718155</v>
      </c>
      <c r="K38" s="190">
        <v>1.0247810987605901</v>
      </c>
      <c r="L38" s="583">
        <v>0.22308851481738601</v>
      </c>
      <c r="M38" s="190">
        <v>0.74475301758499501</v>
      </c>
      <c r="N38" s="583">
        <v>0.20370746196160699</v>
      </c>
      <c r="O38" s="190">
        <v>1.20014457335114</v>
      </c>
      <c r="P38" s="583">
        <v>0.27137196983711498</v>
      </c>
      <c r="Q38" s="190">
        <v>0.89394906566508303</v>
      </c>
      <c r="R38" s="583">
        <v>0.18507373430244001</v>
      </c>
      <c r="S38" s="190">
        <v>1.08708619983896</v>
      </c>
      <c r="T38" s="583">
        <v>0.256137981610916</v>
      </c>
      <c r="U38" s="190">
        <v>0.70545332621414802</v>
      </c>
      <c r="V38" s="583">
        <v>0.19806167100647701</v>
      </c>
      <c r="W38" s="190">
        <v>1.2342047848820601</v>
      </c>
      <c r="X38" s="583">
        <v>0.268309578378435</v>
      </c>
      <c r="Y38" s="190">
        <v>0.86858334002492199</v>
      </c>
      <c r="Z38" s="591">
        <v>0.19106460455510399</v>
      </c>
    </row>
    <row r="39" spans="1:26" ht="13" customHeight="1" x14ac:dyDescent="0.25">
      <c r="A39" s="26" t="s">
        <v>418</v>
      </c>
      <c r="B39" s="184">
        <v>2</v>
      </c>
      <c r="C39" s="190">
        <v>0.95433433955827196</v>
      </c>
      <c r="D39" s="583">
        <v>0.255207304777401</v>
      </c>
      <c r="E39" s="190">
        <v>1.11069199328601</v>
      </c>
      <c r="F39" s="583">
        <v>0.23212180335499599</v>
      </c>
      <c r="G39" s="190">
        <v>1.00577741214696</v>
      </c>
      <c r="H39" s="583">
        <v>0.14424680791449901</v>
      </c>
      <c r="I39" s="190">
        <v>1.4401926909551099</v>
      </c>
      <c r="J39" s="583">
        <v>0.27504549031150399</v>
      </c>
      <c r="K39" s="190">
        <v>0.92145369152109202</v>
      </c>
      <c r="L39" s="583">
        <v>0.23224747569986201</v>
      </c>
      <c r="M39" s="190">
        <v>1.0868506886735201</v>
      </c>
      <c r="N39" s="583">
        <v>0.22013554353642101</v>
      </c>
      <c r="O39" s="190">
        <v>1.0587209642847299</v>
      </c>
      <c r="P39" s="583">
        <v>0.148369311268717</v>
      </c>
      <c r="Q39" s="190">
        <v>1.51942424897119</v>
      </c>
      <c r="R39" s="583">
        <v>0.28820993407624101</v>
      </c>
      <c r="S39" s="190">
        <v>0.903232455442878</v>
      </c>
      <c r="T39" s="583">
        <v>0.22975772785211701</v>
      </c>
      <c r="U39" s="190">
        <v>1.0868501312639101</v>
      </c>
      <c r="V39" s="583">
        <v>0.222133307633848</v>
      </c>
      <c r="W39" s="190">
        <v>1.04589110805272</v>
      </c>
      <c r="X39" s="583">
        <v>0.147031314451809</v>
      </c>
      <c r="Y39" s="190">
        <v>1.5428535207248899</v>
      </c>
      <c r="Z39" s="591">
        <v>0.30903099047848198</v>
      </c>
    </row>
    <row r="40" spans="1:26" ht="13" customHeight="1" x14ac:dyDescent="0.25">
      <c r="A40" s="26" t="s">
        <v>419</v>
      </c>
      <c r="B40" s="184">
        <v>2</v>
      </c>
      <c r="C40" s="190">
        <v>1.0718731213322501</v>
      </c>
      <c r="D40" s="583">
        <v>0.159969418946415</v>
      </c>
      <c r="E40" s="190">
        <v>1.1041112567220901</v>
      </c>
      <c r="F40" s="583">
        <v>0.15401040809758901</v>
      </c>
      <c r="G40" s="190">
        <v>1.0171849177665899</v>
      </c>
      <c r="H40" s="583">
        <v>0.12050497783288799</v>
      </c>
      <c r="I40" s="190">
        <v>1.07305984014226</v>
      </c>
      <c r="J40" s="583">
        <v>0.14943449347014501</v>
      </c>
      <c r="K40" s="190">
        <v>1.0400724765831699</v>
      </c>
      <c r="L40" s="583">
        <v>0.152109376863343</v>
      </c>
      <c r="M40" s="190">
        <v>1.06703931014886</v>
      </c>
      <c r="N40" s="583">
        <v>0.14447245761003699</v>
      </c>
      <c r="O40" s="190">
        <v>1.0572134998213101</v>
      </c>
      <c r="P40" s="583">
        <v>0.13338624211536099</v>
      </c>
      <c r="Q40" s="190">
        <v>1.08830168312402</v>
      </c>
      <c r="R40" s="583">
        <v>0.16357204003529899</v>
      </c>
      <c r="S40" s="190">
        <v>1.00060743559896</v>
      </c>
      <c r="T40" s="583">
        <v>0.14365557655609301</v>
      </c>
      <c r="U40" s="190">
        <v>1.12822134527337</v>
      </c>
      <c r="V40" s="583">
        <v>0.15921970629596899</v>
      </c>
      <c r="W40" s="190">
        <v>1.0264601185190101</v>
      </c>
      <c r="X40" s="583">
        <v>0.135664753765113</v>
      </c>
      <c r="Y40" s="190">
        <v>1.06430401825479</v>
      </c>
      <c r="Z40" s="591">
        <v>0.173591739306133</v>
      </c>
    </row>
    <row r="41" spans="1:26" ht="13" customHeight="1" x14ac:dyDescent="0.25">
      <c r="A41" s="26" t="s">
        <v>420</v>
      </c>
      <c r="B41" s="184">
        <v>2</v>
      </c>
      <c r="C41" s="190">
        <v>0.95436645762998495</v>
      </c>
      <c r="D41" s="583">
        <v>0.16952009094183701</v>
      </c>
      <c r="E41" s="190">
        <v>1.25576577661878</v>
      </c>
      <c r="F41" s="583">
        <v>0.25718305672383701</v>
      </c>
      <c r="G41" s="190">
        <v>1.0738017347643001</v>
      </c>
      <c r="H41" s="583">
        <v>0.282226686395041</v>
      </c>
      <c r="I41" s="190">
        <v>1.81194009195043</v>
      </c>
      <c r="J41" s="583">
        <v>0.45814423791578202</v>
      </c>
      <c r="K41" s="190">
        <v>0.934075165960917</v>
      </c>
      <c r="L41" s="583">
        <v>0.16925742178292</v>
      </c>
      <c r="M41" s="190">
        <v>1.2309302047771999</v>
      </c>
      <c r="N41" s="583">
        <v>0.24199164538801399</v>
      </c>
      <c r="O41" s="190">
        <v>1.09634090377337</v>
      </c>
      <c r="P41" s="583">
        <v>0.28015493795212998</v>
      </c>
      <c r="Q41" s="190">
        <v>1.64367851661481</v>
      </c>
      <c r="R41" s="583">
        <v>0.39795284414688298</v>
      </c>
      <c r="S41" s="190">
        <v>0.99258311596730997</v>
      </c>
      <c r="T41" s="583">
        <v>0.16544698390785301</v>
      </c>
      <c r="U41" s="190">
        <v>1.2167856320216801</v>
      </c>
      <c r="V41" s="583">
        <v>0.20699955035425399</v>
      </c>
      <c r="W41" s="190">
        <v>1.2102640858881499</v>
      </c>
      <c r="X41" s="583">
        <v>0.30895722828088601</v>
      </c>
      <c r="Y41" s="190">
        <v>1.3510872565330301</v>
      </c>
      <c r="Z41" s="591">
        <v>0.33975142026952598</v>
      </c>
    </row>
    <row r="42" spans="1:26" ht="13" customHeight="1" x14ac:dyDescent="0.25">
      <c r="A42" s="26" t="s">
        <v>421</v>
      </c>
      <c r="B42" s="184">
        <v>2</v>
      </c>
      <c r="C42" s="190">
        <v>0.99734991471754597</v>
      </c>
      <c r="D42" s="583">
        <v>0.179395257434111</v>
      </c>
      <c r="E42" s="190">
        <v>1.52568226576969</v>
      </c>
      <c r="F42" s="583">
        <v>0.26827396348350901</v>
      </c>
      <c r="G42" s="190">
        <v>1.3965077680656199</v>
      </c>
      <c r="H42" s="583">
        <v>0.207352779904032</v>
      </c>
      <c r="I42" s="190">
        <v>0.64683128807236001</v>
      </c>
      <c r="J42" s="583">
        <v>0.110006741487938</v>
      </c>
      <c r="K42" s="190">
        <v>1.0684035767256901</v>
      </c>
      <c r="L42" s="583">
        <v>0.20386273329666099</v>
      </c>
      <c r="M42" s="190">
        <v>1.41229400404926</v>
      </c>
      <c r="N42" s="583">
        <v>0.25664825414667197</v>
      </c>
      <c r="O42" s="190">
        <v>1.4704343163106799</v>
      </c>
      <c r="P42" s="583">
        <v>0.22185964780548001</v>
      </c>
      <c r="Q42" s="190">
        <v>0.633111937509793</v>
      </c>
      <c r="R42" s="583">
        <v>0.112149880343884</v>
      </c>
      <c r="S42" s="190">
        <v>0.99106886131870198</v>
      </c>
      <c r="T42" s="583">
        <v>0.221111343861179</v>
      </c>
      <c r="U42" s="190">
        <v>1.3542757497945801</v>
      </c>
      <c r="V42" s="583">
        <v>0.32240715921194701</v>
      </c>
      <c r="W42" s="190">
        <v>1.2279326081083</v>
      </c>
      <c r="X42" s="583">
        <v>0.20558297395258501</v>
      </c>
      <c r="Y42" s="190">
        <v>0.36348480914281101</v>
      </c>
      <c r="Z42" s="591">
        <v>7.5641471639621205E-2</v>
      </c>
    </row>
    <row r="43" spans="1:26" ht="13" customHeight="1" x14ac:dyDescent="0.25">
      <c r="A43" s="26" t="s">
        <v>422</v>
      </c>
      <c r="B43" s="184">
        <v>2</v>
      </c>
      <c r="C43" s="190">
        <v>0.53382435529003103</v>
      </c>
      <c r="D43" s="583">
        <v>0.140828989379984</v>
      </c>
      <c r="E43" s="190">
        <v>2.00977111176045</v>
      </c>
      <c r="F43" s="583">
        <v>0.46882779654308998</v>
      </c>
      <c r="G43" s="190">
        <v>1.2262878552491601</v>
      </c>
      <c r="H43" s="583">
        <v>0.31346791588647499</v>
      </c>
      <c r="I43" s="190">
        <v>0.91308261177768002</v>
      </c>
      <c r="J43" s="583">
        <v>0.20433410302617699</v>
      </c>
      <c r="K43" s="190">
        <v>0.52767725731189297</v>
      </c>
      <c r="L43" s="583">
        <v>0.14133043801262701</v>
      </c>
      <c r="M43" s="190">
        <v>2.0121198404356102</v>
      </c>
      <c r="N43" s="583">
        <v>0.478647279474403</v>
      </c>
      <c r="O43" s="190">
        <v>1.2311705890220399</v>
      </c>
      <c r="P43" s="583">
        <v>0.31220056620759101</v>
      </c>
      <c r="Q43" s="190">
        <v>0.93075180201916297</v>
      </c>
      <c r="R43" s="583">
        <v>0.210014196732769</v>
      </c>
      <c r="S43" s="190">
        <v>0.53242161009993305</v>
      </c>
      <c r="T43" s="583">
        <v>0.14806985225147301</v>
      </c>
      <c r="U43" s="190">
        <v>1.83024794789722</v>
      </c>
      <c r="V43" s="583">
        <v>0.47128528133450898</v>
      </c>
      <c r="W43" s="190">
        <v>1.4565010340631801</v>
      </c>
      <c r="X43" s="583">
        <v>0.37624284020824</v>
      </c>
      <c r="Y43" s="190">
        <v>0.78543013232307402</v>
      </c>
      <c r="Z43" s="591">
        <v>0.19029893346520199</v>
      </c>
    </row>
    <row r="44" spans="1:26" ht="13" customHeight="1" x14ac:dyDescent="0.25">
      <c r="A44" s="26" t="s">
        <v>423</v>
      </c>
      <c r="B44" s="184">
        <v>2</v>
      </c>
      <c r="C44" s="190">
        <v>1.13327433147107</v>
      </c>
      <c r="D44" s="583">
        <v>0.12576574334293</v>
      </c>
      <c r="E44" s="190">
        <v>1.02705424513583</v>
      </c>
      <c r="F44" s="583">
        <v>0.12918624349955601</v>
      </c>
      <c r="G44" s="190">
        <v>1.2167750189767499</v>
      </c>
      <c r="H44" s="583">
        <v>0.17396684654716599</v>
      </c>
      <c r="I44" s="190">
        <v>0.99029849198598696</v>
      </c>
      <c r="J44" s="583">
        <v>9.0695753077460806E-2</v>
      </c>
      <c r="K44" s="190">
        <v>1.1279173973185299</v>
      </c>
      <c r="L44" s="583">
        <v>0.121600462541144</v>
      </c>
      <c r="M44" s="190">
        <v>1.0242062505537399</v>
      </c>
      <c r="N44" s="583">
        <v>0.12930106229105201</v>
      </c>
      <c r="O44" s="190">
        <v>1.2266686905762201</v>
      </c>
      <c r="P44" s="583">
        <v>0.17293081906157101</v>
      </c>
      <c r="Q44" s="190">
        <v>1.00153741792646</v>
      </c>
      <c r="R44" s="583">
        <v>9.1467257092801804E-2</v>
      </c>
      <c r="S44" s="190">
        <v>1.1388122768636599</v>
      </c>
      <c r="T44" s="583">
        <v>0.127230068932739</v>
      </c>
      <c r="U44" s="190">
        <v>1.0253056975227199</v>
      </c>
      <c r="V44" s="583">
        <v>0.13024481260258999</v>
      </c>
      <c r="W44" s="190">
        <v>0.97292294446486005</v>
      </c>
      <c r="X44" s="583">
        <v>0.131936627153279</v>
      </c>
      <c r="Y44" s="190">
        <v>0.93431533254192001</v>
      </c>
      <c r="Z44" s="591">
        <v>8.3117327833905796E-2</v>
      </c>
    </row>
    <row r="45" spans="1:26" ht="13" customHeight="1" x14ac:dyDescent="0.25">
      <c r="A45" s="26" t="s">
        <v>424</v>
      </c>
      <c r="B45" s="184">
        <v>2</v>
      </c>
      <c r="C45" s="190">
        <v>0.977079878937126</v>
      </c>
      <c r="D45" s="583">
        <v>0.26427773953626299</v>
      </c>
      <c r="E45" s="190">
        <v>1.0583902314729099</v>
      </c>
      <c r="F45" s="583">
        <v>0.15946343774150401</v>
      </c>
      <c r="G45" s="190">
        <v>0.98901068669147796</v>
      </c>
      <c r="H45" s="583">
        <v>0.183073714348191</v>
      </c>
      <c r="I45" s="190">
        <v>1.10889178546144</v>
      </c>
      <c r="J45" s="583">
        <v>0.317577331656966</v>
      </c>
      <c r="K45" s="190">
        <v>0.96285022330455905</v>
      </c>
      <c r="L45" s="583">
        <v>0.25648615482265003</v>
      </c>
      <c r="M45" s="190">
        <v>1.0540918631962199</v>
      </c>
      <c r="N45" s="583">
        <v>0.15745855986701501</v>
      </c>
      <c r="O45" s="190">
        <v>0.98734090678058595</v>
      </c>
      <c r="P45" s="583">
        <v>0.18006167645267801</v>
      </c>
      <c r="Q45" s="190">
        <v>1.1360698826181199</v>
      </c>
      <c r="R45" s="583">
        <v>0.32120998616095497</v>
      </c>
      <c r="S45" s="190">
        <v>1.04428094771764</v>
      </c>
      <c r="T45" s="583">
        <v>0.27835358107375002</v>
      </c>
      <c r="U45" s="190">
        <v>1.1173959341969</v>
      </c>
      <c r="V45" s="583">
        <v>0.15952366585090799</v>
      </c>
      <c r="W45" s="190">
        <v>0.93930162585945998</v>
      </c>
      <c r="X45" s="583">
        <v>0.17094868283620299</v>
      </c>
      <c r="Y45" s="190">
        <v>1.03002681297181</v>
      </c>
      <c r="Z45" s="591">
        <v>0.27415468240565899</v>
      </c>
    </row>
    <row r="46" spans="1:26" ht="13" customHeight="1" x14ac:dyDescent="0.25">
      <c r="A46" s="26" t="s">
        <v>425</v>
      </c>
      <c r="B46" s="184">
        <v>2</v>
      </c>
      <c r="C46" s="190">
        <v>0.75646676906760302</v>
      </c>
      <c r="D46" s="583">
        <v>0.172105001859062</v>
      </c>
      <c r="E46" s="190">
        <v>1.4075536671095901</v>
      </c>
      <c r="F46" s="583">
        <v>0.30538398022094199</v>
      </c>
      <c r="G46" s="190">
        <v>1.3381881830940101</v>
      </c>
      <c r="H46" s="583">
        <v>0.26476363369357298</v>
      </c>
      <c r="I46" s="190">
        <v>1.10940708194022</v>
      </c>
      <c r="J46" s="583">
        <v>0.358030684025058</v>
      </c>
      <c r="K46" s="190">
        <v>0.74605957183444704</v>
      </c>
      <c r="L46" s="583">
        <v>0.164177793172952</v>
      </c>
      <c r="M46" s="190">
        <v>1.4351544613540099</v>
      </c>
      <c r="N46" s="583">
        <v>0.30372592008751598</v>
      </c>
      <c r="O46" s="190">
        <v>1.29297619292404</v>
      </c>
      <c r="P46" s="583">
        <v>0.24740505734811599</v>
      </c>
      <c r="Q46" s="190">
        <v>1.1289634917862701</v>
      </c>
      <c r="R46" s="583">
        <v>0.35208959814885599</v>
      </c>
      <c r="S46" s="190">
        <v>0.92452729263589895</v>
      </c>
      <c r="T46" s="583">
        <v>0.22685161478329599</v>
      </c>
      <c r="U46" s="190">
        <v>1.13001278119195</v>
      </c>
      <c r="V46" s="583">
        <v>0.247415572763233</v>
      </c>
      <c r="W46" s="190">
        <v>1.2562561716960099</v>
      </c>
      <c r="X46" s="583">
        <v>0.24034797099984001</v>
      </c>
      <c r="Y46" s="190">
        <v>1.1940867694844901</v>
      </c>
      <c r="Z46" s="591">
        <v>0.34233397723667103</v>
      </c>
    </row>
    <row r="47" spans="1:26" ht="13" customHeight="1" x14ac:dyDescent="0.25">
      <c r="A47" s="26" t="s">
        <v>426</v>
      </c>
      <c r="B47" s="184">
        <v>2</v>
      </c>
      <c r="C47" s="190">
        <v>0.91490140966618705</v>
      </c>
      <c r="D47" s="583">
        <v>0.14851352292056499</v>
      </c>
      <c r="E47" s="190">
        <v>0.92977368042234798</v>
      </c>
      <c r="F47" s="583">
        <v>0.102408243930787</v>
      </c>
      <c r="G47" s="190">
        <v>1.23852373411441</v>
      </c>
      <c r="H47" s="583">
        <v>0.131043829173386</v>
      </c>
      <c r="I47" s="190">
        <v>1.1942501684601201</v>
      </c>
      <c r="J47" s="583">
        <v>0.14234206658571599</v>
      </c>
      <c r="K47" s="190">
        <v>0.91141530194174003</v>
      </c>
      <c r="L47" s="583">
        <v>0.150218093068579</v>
      </c>
      <c r="M47" s="190">
        <v>0.93566925595477901</v>
      </c>
      <c r="N47" s="583">
        <v>0.103833633379959</v>
      </c>
      <c r="O47" s="190">
        <v>1.2439350865485199</v>
      </c>
      <c r="P47" s="583">
        <v>0.131602787171544</v>
      </c>
      <c r="Q47" s="190">
        <v>1.17767096543657</v>
      </c>
      <c r="R47" s="583">
        <v>0.14341211415285399</v>
      </c>
      <c r="S47" s="190">
        <v>0.96148544654675905</v>
      </c>
      <c r="T47" s="583">
        <v>0.159963863433222</v>
      </c>
      <c r="U47" s="190">
        <v>0.95122582902392105</v>
      </c>
      <c r="V47" s="583">
        <v>0.107631065909332</v>
      </c>
      <c r="W47" s="190">
        <v>1.19849699343317</v>
      </c>
      <c r="X47" s="583">
        <v>0.13715543462793101</v>
      </c>
      <c r="Y47" s="190">
        <v>1.0690024265971101</v>
      </c>
      <c r="Z47" s="591">
        <v>0.14166420123715001</v>
      </c>
    </row>
    <row r="48" spans="1:26" ht="13" customHeight="1" x14ac:dyDescent="0.25">
      <c r="A48" s="26" t="s">
        <v>427</v>
      </c>
      <c r="B48" s="184">
        <v>2</v>
      </c>
      <c r="C48" s="190">
        <v>1.11994792766627</v>
      </c>
      <c r="D48" s="583">
        <v>0.26599055368033803</v>
      </c>
      <c r="E48" s="190">
        <v>0.90895892475834295</v>
      </c>
      <c r="F48" s="583">
        <v>0.10852950326353</v>
      </c>
      <c r="G48" s="190">
        <v>0.93048896294440797</v>
      </c>
      <c r="H48" s="583">
        <v>0.16970802112493599</v>
      </c>
      <c r="I48" s="190">
        <v>0.59073430019206297</v>
      </c>
      <c r="J48" s="583">
        <v>0.148710907951279</v>
      </c>
      <c r="K48" s="190">
        <v>1.1385221781863799</v>
      </c>
      <c r="L48" s="583">
        <v>0.27170369380583498</v>
      </c>
      <c r="M48" s="190">
        <v>0.89632082972472005</v>
      </c>
      <c r="N48" s="583">
        <v>0.109526959015875</v>
      </c>
      <c r="O48" s="190">
        <v>0.91896080445246697</v>
      </c>
      <c r="P48" s="583">
        <v>0.16816906830994</v>
      </c>
      <c r="Q48" s="190">
        <v>0.61469351364915703</v>
      </c>
      <c r="R48" s="583">
        <v>0.157041474732522</v>
      </c>
      <c r="S48" s="190">
        <v>1.06107988419863</v>
      </c>
      <c r="T48" s="583">
        <v>0.26400995718175302</v>
      </c>
      <c r="U48" s="190">
        <v>0.89544948941426294</v>
      </c>
      <c r="V48" s="583">
        <v>0.106904985302104</v>
      </c>
      <c r="W48" s="190">
        <v>0.84361333549073803</v>
      </c>
      <c r="X48" s="583">
        <v>0.14098616839425801</v>
      </c>
      <c r="Y48" s="190">
        <v>0.63344488201317195</v>
      </c>
      <c r="Z48" s="591">
        <v>0.15778742424794501</v>
      </c>
    </row>
    <row r="49" spans="1:26" ht="13" customHeight="1" x14ac:dyDescent="0.25">
      <c r="A49" s="26" t="s">
        <v>428</v>
      </c>
      <c r="B49" s="184">
        <v>2</v>
      </c>
      <c r="C49" s="190">
        <v>1.2088350792786899</v>
      </c>
      <c r="D49" s="583">
        <v>0.174385676732561</v>
      </c>
      <c r="E49" s="190">
        <v>1.0073042078077601</v>
      </c>
      <c r="F49" s="583">
        <v>0.15131387059106899</v>
      </c>
      <c r="G49" s="190">
        <v>0.78040046745109304</v>
      </c>
      <c r="H49" s="583">
        <v>9.4155048859555598E-2</v>
      </c>
      <c r="I49" s="190">
        <v>1.0652582185102499</v>
      </c>
      <c r="J49" s="583">
        <v>0.172864049688852</v>
      </c>
      <c r="K49" s="190">
        <v>1.21630325042695</v>
      </c>
      <c r="L49" s="583">
        <v>0.174032656486725</v>
      </c>
      <c r="M49" s="190">
        <v>0.996379149247965</v>
      </c>
      <c r="N49" s="583">
        <v>0.146826987867473</v>
      </c>
      <c r="O49" s="190">
        <v>0.77774098028965699</v>
      </c>
      <c r="P49" s="583">
        <v>9.4453469413047303E-2</v>
      </c>
      <c r="Q49" s="190">
        <v>1.0772810579816501</v>
      </c>
      <c r="R49" s="583">
        <v>0.17464399058299199</v>
      </c>
      <c r="S49" s="190">
        <v>1.15729806403984</v>
      </c>
      <c r="T49" s="583">
        <v>0.17495326612662801</v>
      </c>
      <c r="U49" s="190">
        <v>1.00865115083891</v>
      </c>
      <c r="V49" s="583">
        <v>0.15220826694759401</v>
      </c>
      <c r="W49" s="190">
        <v>0.748475738189468</v>
      </c>
      <c r="X49" s="583">
        <v>9.2764703695136799E-2</v>
      </c>
      <c r="Y49" s="190">
        <v>1.1043851160026401</v>
      </c>
      <c r="Z49" s="591">
        <v>0.170492063521309</v>
      </c>
    </row>
    <row r="50" spans="1:26" ht="13" customHeight="1" x14ac:dyDescent="0.25">
      <c r="A50" s="26" t="s">
        <v>429</v>
      </c>
      <c r="B50" s="184">
        <v>2</v>
      </c>
      <c r="C50" s="190">
        <v>0.99294643808637495</v>
      </c>
      <c r="D50" s="583">
        <v>0.17499176777579101</v>
      </c>
      <c r="E50" s="190">
        <v>0.95682740656211795</v>
      </c>
      <c r="F50" s="583">
        <v>0.106123298446202</v>
      </c>
      <c r="G50" s="190">
        <v>1.2420329656676099</v>
      </c>
      <c r="H50" s="583">
        <v>0.19064468679916199</v>
      </c>
      <c r="I50" s="190">
        <v>1.0424161381975401</v>
      </c>
      <c r="J50" s="583">
        <v>0.28652081822564801</v>
      </c>
      <c r="K50" s="190">
        <v>1.0035098151611499</v>
      </c>
      <c r="L50" s="583">
        <v>0.172562505364975</v>
      </c>
      <c r="M50" s="190">
        <v>0.96163385705300397</v>
      </c>
      <c r="N50" s="583">
        <v>0.10585242766181301</v>
      </c>
      <c r="O50" s="190">
        <v>1.2335024872568301</v>
      </c>
      <c r="P50" s="583">
        <v>0.189370365250976</v>
      </c>
      <c r="Q50" s="190">
        <v>1.0529393486217999</v>
      </c>
      <c r="R50" s="583">
        <v>0.28734927007255801</v>
      </c>
      <c r="S50" s="190">
        <v>1.0029679408146699</v>
      </c>
      <c r="T50" s="583">
        <v>0.171865713046706</v>
      </c>
      <c r="U50" s="190">
        <v>0.97812789700351099</v>
      </c>
      <c r="V50" s="583">
        <v>0.102475590237857</v>
      </c>
      <c r="W50" s="190">
        <v>1.2046214454037001</v>
      </c>
      <c r="X50" s="583">
        <v>0.202303453059928</v>
      </c>
      <c r="Y50" s="190">
        <v>1.0634719099122401</v>
      </c>
      <c r="Z50" s="591">
        <v>0.32272390363453402</v>
      </c>
    </row>
    <row r="51" spans="1:26" ht="13" customHeight="1" x14ac:dyDescent="0.25">
      <c r="A51" s="26" t="s">
        <v>430</v>
      </c>
      <c r="B51" s="184">
        <v>2</v>
      </c>
      <c r="C51" s="190">
        <v>1.44059410911533</v>
      </c>
      <c r="D51" s="583">
        <v>0.482406356318827</v>
      </c>
      <c r="E51" s="190">
        <v>0.96791619526750505</v>
      </c>
      <c r="F51" s="583">
        <v>0.149775414932554</v>
      </c>
      <c r="G51" s="190">
        <v>0.60392835857624305</v>
      </c>
      <c r="H51" s="583">
        <v>0.30012078108975199</v>
      </c>
      <c r="I51" s="190">
        <v>1.32031966134213</v>
      </c>
      <c r="J51" s="583">
        <v>0.17371121588430899</v>
      </c>
      <c r="K51" s="190">
        <v>1.42956752210022</v>
      </c>
      <c r="L51" s="583">
        <v>0.47093238585166097</v>
      </c>
      <c r="M51" s="190">
        <v>0.96395873280870403</v>
      </c>
      <c r="N51" s="583">
        <v>0.14976307780930601</v>
      </c>
      <c r="O51" s="190">
        <v>0.60890101763106996</v>
      </c>
      <c r="P51" s="583">
        <v>0.29858612296758802</v>
      </c>
      <c r="Q51" s="190">
        <v>1.3132749195784701</v>
      </c>
      <c r="R51" s="583">
        <v>0.17418038931930099</v>
      </c>
      <c r="S51" s="190">
        <v>1.40794103907387</v>
      </c>
      <c r="T51" s="583">
        <v>0.48640575989152002</v>
      </c>
      <c r="U51" s="190">
        <v>0.92768833906723402</v>
      </c>
      <c r="V51" s="583">
        <v>0.156754042890169</v>
      </c>
      <c r="W51" s="190">
        <v>0.62737688992607199</v>
      </c>
      <c r="X51" s="583">
        <v>0.30181722474327799</v>
      </c>
      <c r="Y51" s="190">
        <v>1.2842141986981199</v>
      </c>
      <c r="Z51" s="591">
        <v>0.16805939427431599</v>
      </c>
    </row>
    <row r="52" spans="1:26" ht="13" customHeight="1" x14ac:dyDescent="0.25">
      <c r="A52" s="26" t="s">
        <v>431</v>
      </c>
      <c r="B52" s="184">
        <v>2</v>
      </c>
      <c r="C52" s="190">
        <v>1.2230443401437501</v>
      </c>
      <c r="D52" s="583">
        <v>0.21611044521525399</v>
      </c>
      <c r="E52" s="190">
        <v>1.6246981773642399</v>
      </c>
      <c r="F52" s="583">
        <v>0.27036383328428698</v>
      </c>
      <c r="G52" s="190">
        <v>0.57204083729008703</v>
      </c>
      <c r="H52" s="583">
        <v>0.161631573202869</v>
      </c>
      <c r="I52" s="190">
        <v>0.196831383798555</v>
      </c>
      <c r="J52" s="583">
        <v>0.22792840254907301</v>
      </c>
      <c r="K52" s="190">
        <v>1.2280878707313401</v>
      </c>
      <c r="L52" s="583">
        <v>0.220708989137964</v>
      </c>
      <c r="M52" s="190">
        <v>1.6973135473135901</v>
      </c>
      <c r="N52" s="583">
        <v>0.32665051177327697</v>
      </c>
      <c r="O52" s="190">
        <v>0.53820420567959504</v>
      </c>
      <c r="P52" s="583">
        <v>0.15639425145386601</v>
      </c>
      <c r="Q52" s="190">
        <v>0.176763476751888</v>
      </c>
      <c r="R52" s="583">
        <v>0.195813094800912</v>
      </c>
      <c r="S52" s="190">
        <v>1.2022795808776601</v>
      </c>
      <c r="T52" s="583">
        <v>0.21397409462465899</v>
      </c>
      <c r="U52" s="190">
        <v>1.85253055692019</v>
      </c>
      <c r="V52" s="583">
        <v>0.43873218334682301</v>
      </c>
      <c r="W52" s="190">
        <v>0.50148447222852399</v>
      </c>
      <c r="X52" s="583">
        <v>0.15433126864585001</v>
      </c>
      <c r="Y52" s="190">
        <v>0.17241580082184099</v>
      </c>
      <c r="Z52" s="591">
        <v>0.19346573775241699</v>
      </c>
    </row>
    <row r="53" spans="1:26" ht="13" customHeight="1" x14ac:dyDescent="0.25">
      <c r="A53" s="26" t="s">
        <v>432</v>
      </c>
      <c r="B53" s="184">
        <v>2</v>
      </c>
      <c r="C53" s="190">
        <v>1.30690373675317</v>
      </c>
      <c r="D53" s="583">
        <v>0.28770776154639399</v>
      </c>
      <c r="E53" s="190">
        <v>0.90811151159224202</v>
      </c>
      <c r="F53" s="583">
        <v>0.13439130593071699</v>
      </c>
      <c r="G53" s="190">
        <v>1.1109543267739901</v>
      </c>
      <c r="H53" s="583">
        <v>0.131913984351819</v>
      </c>
      <c r="I53" s="190">
        <v>1.2824013623955</v>
      </c>
      <c r="J53" s="583">
        <v>0.246790415187573</v>
      </c>
      <c r="K53" s="190">
        <v>1.33674139910316</v>
      </c>
      <c r="L53" s="583">
        <v>0.29584195927403201</v>
      </c>
      <c r="M53" s="190">
        <v>0.85356500352445697</v>
      </c>
      <c r="N53" s="583">
        <v>0.126239857121039</v>
      </c>
      <c r="O53" s="190">
        <v>1.1183849345205099</v>
      </c>
      <c r="P53" s="583">
        <v>0.13264354458538499</v>
      </c>
      <c r="Q53" s="190">
        <v>1.24598351481257</v>
      </c>
      <c r="R53" s="583">
        <v>0.24080891923452399</v>
      </c>
      <c r="S53" s="190">
        <v>1.20253097204712</v>
      </c>
      <c r="T53" s="583">
        <v>0.22980191017753401</v>
      </c>
      <c r="U53" s="190">
        <v>0.87861964661831105</v>
      </c>
      <c r="V53" s="583">
        <v>0.11851255382130201</v>
      </c>
      <c r="W53" s="190">
        <v>1.0655977758200299</v>
      </c>
      <c r="X53" s="583">
        <v>0.123579172218548</v>
      </c>
      <c r="Y53" s="190">
        <v>1.1292859665381001</v>
      </c>
      <c r="Z53" s="591">
        <v>0.18657526534157701</v>
      </c>
    </row>
    <row r="54" spans="1:26" ht="13" customHeight="1" x14ac:dyDescent="0.25">
      <c r="A54" s="26" t="s">
        <v>433</v>
      </c>
      <c r="B54" s="184">
        <v>2</v>
      </c>
      <c r="C54" s="190">
        <v>0.92624660021885596</v>
      </c>
      <c r="D54" s="583">
        <v>0.19506878755596099</v>
      </c>
      <c r="E54" s="190">
        <v>1.32195728860602</v>
      </c>
      <c r="F54" s="583">
        <v>0.23755674787977399</v>
      </c>
      <c r="G54" s="190">
        <v>1.41033309406866</v>
      </c>
      <c r="H54" s="583">
        <v>0.30213250976337303</v>
      </c>
      <c r="I54" s="190">
        <v>1.0155950457998799</v>
      </c>
      <c r="J54" s="583">
        <v>0.21774068313925199</v>
      </c>
      <c r="K54" s="190">
        <v>0.88130893977592295</v>
      </c>
      <c r="L54" s="583">
        <v>0.17588990539888899</v>
      </c>
      <c r="M54" s="190">
        <v>1.3534816244791801</v>
      </c>
      <c r="N54" s="583">
        <v>0.231401509535829</v>
      </c>
      <c r="O54" s="190">
        <v>1.37892730919448</v>
      </c>
      <c r="P54" s="583">
        <v>0.294515444022239</v>
      </c>
      <c r="Q54" s="190">
        <v>1.0322408549383</v>
      </c>
      <c r="R54" s="583">
        <v>0.22400570084009699</v>
      </c>
      <c r="S54" s="190">
        <v>0.85705726963477302</v>
      </c>
      <c r="T54" s="583">
        <v>0.17006762874186901</v>
      </c>
      <c r="U54" s="190">
        <v>1.3160098196561301</v>
      </c>
      <c r="V54" s="583">
        <v>0.20163415088168499</v>
      </c>
      <c r="W54" s="190">
        <v>1.45285266066458</v>
      </c>
      <c r="X54" s="583">
        <v>0.31411709982925101</v>
      </c>
      <c r="Y54" s="190">
        <v>0.9776479792835</v>
      </c>
      <c r="Z54" s="591">
        <v>0.206675411070461</v>
      </c>
    </row>
    <row r="55" spans="1:26" ht="13" customHeight="1" x14ac:dyDescent="0.25">
      <c r="A55" s="26" t="s">
        <v>434</v>
      </c>
      <c r="B55" s="184">
        <v>2</v>
      </c>
      <c r="C55" s="190">
        <v>1.3086298125329301</v>
      </c>
      <c r="D55" s="583">
        <v>0.27275141508206302</v>
      </c>
      <c r="E55" s="190">
        <v>1.20479736424198</v>
      </c>
      <c r="F55" s="583">
        <v>0.18680036631064501</v>
      </c>
      <c r="G55" s="190">
        <v>1.47003096547656</v>
      </c>
      <c r="H55" s="583">
        <v>0.18031265301114399</v>
      </c>
      <c r="I55" s="190">
        <v>0.86725928730078305</v>
      </c>
      <c r="J55" s="583">
        <v>0.16449618413348499</v>
      </c>
      <c r="K55" s="190">
        <v>1.31295520627509</v>
      </c>
      <c r="L55" s="583">
        <v>0.27234523296092999</v>
      </c>
      <c r="M55" s="190">
        <v>1.1960133727550799</v>
      </c>
      <c r="N55" s="583">
        <v>0.185002355619938</v>
      </c>
      <c r="O55" s="190">
        <v>1.4798359937221199</v>
      </c>
      <c r="P55" s="583">
        <v>0.17953536078749799</v>
      </c>
      <c r="Q55" s="190">
        <v>0.85994602030059297</v>
      </c>
      <c r="R55" s="583">
        <v>0.164607020719791</v>
      </c>
      <c r="S55" s="190">
        <v>1.4397200658625999</v>
      </c>
      <c r="T55" s="583">
        <v>0.29498837970549902</v>
      </c>
      <c r="U55" s="190">
        <v>1.0693107794416099</v>
      </c>
      <c r="V55" s="583">
        <v>0.16894627582684099</v>
      </c>
      <c r="W55" s="190">
        <v>1.2853216830066201</v>
      </c>
      <c r="X55" s="583">
        <v>0.16818562399268999</v>
      </c>
      <c r="Y55" s="190">
        <v>0.68046078078386496</v>
      </c>
      <c r="Z55" s="591">
        <v>0.12243232282239699</v>
      </c>
    </row>
    <row r="56" spans="1:26" ht="13" customHeight="1" x14ac:dyDescent="0.25">
      <c r="A56" s="26" t="s">
        <v>435</v>
      </c>
      <c r="B56" s="184">
        <v>2</v>
      </c>
      <c r="C56" s="190">
        <v>1.0621760899401</v>
      </c>
      <c r="D56" s="583">
        <v>0.15545402533316799</v>
      </c>
      <c r="E56" s="190">
        <v>1.0466029047265599</v>
      </c>
      <c r="F56" s="583">
        <v>0.120937060092506</v>
      </c>
      <c r="G56" s="190">
        <v>1.04304146023838</v>
      </c>
      <c r="H56" s="583">
        <v>0.116017910681358</v>
      </c>
      <c r="I56" s="190">
        <v>0.93798810069695104</v>
      </c>
      <c r="J56" s="583">
        <v>0.136843157702673</v>
      </c>
      <c r="K56" s="190">
        <v>1.11256080924686</v>
      </c>
      <c r="L56" s="583">
        <v>0.15978864217764399</v>
      </c>
      <c r="M56" s="190">
        <v>1.03864898283736</v>
      </c>
      <c r="N56" s="583">
        <v>0.119048472726309</v>
      </c>
      <c r="O56" s="190">
        <v>1.0629056287799501</v>
      </c>
      <c r="P56" s="583">
        <v>0.116849195214333</v>
      </c>
      <c r="Q56" s="190">
        <v>0.922832820095569</v>
      </c>
      <c r="R56" s="583">
        <v>0.13227750220112799</v>
      </c>
      <c r="S56" s="190">
        <v>1.0925551129967701</v>
      </c>
      <c r="T56" s="583">
        <v>0.153528186613797</v>
      </c>
      <c r="U56" s="190">
        <v>1.0136210203951499</v>
      </c>
      <c r="V56" s="583">
        <v>0.108303881717927</v>
      </c>
      <c r="W56" s="190">
        <v>1.0101419327868699</v>
      </c>
      <c r="X56" s="583">
        <v>0.113792254514144</v>
      </c>
      <c r="Y56" s="190">
        <v>0.881028972860324</v>
      </c>
      <c r="Z56" s="591">
        <v>0.13167526831738399</v>
      </c>
    </row>
    <row r="57" spans="1:26" ht="13" customHeight="1" x14ac:dyDescent="0.25">
      <c r="A57" s="26" t="s">
        <v>436</v>
      </c>
      <c r="B57" s="184">
        <v>2</v>
      </c>
      <c r="C57" s="190">
        <v>1.1360429889402499</v>
      </c>
      <c r="D57" s="583">
        <v>0.43113827304019198</v>
      </c>
      <c r="E57" s="190">
        <v>1.06813466986753</v>
      </c>
      <c r="F57" s="583">
        <v>0.236129823745762</v>
      </c>
      <c r="G57" s="190">
        <v>0.885630793081153</v>
      </c>
      <c r="H57" s="583">
        <v>0.24845023357906801</v>
      </c>
      <c r="I57" s="190">
        <v>1.8244478117826499</v>
      </c>
      <c r="J57" s="583">
        <v>0.68652196776018504</v>
      </c>
      <c r="K57" s="190">
        <v>1.14493591819153</v>
      </c>
      <c r="L57" s="583">
        <v>0.46474343708139298</v>
      </c>
      <c r="M57" s="190">
        <v>1.1403253139342</v>
      </c>
      <c r="N57" s="583">
        <v>0.28057462646185999</v>
      </c>
      <c r="O57" s="190">
        <v>0.879399913126092</v>
      </c>
      <c r="P57" s="583">
        <v>0.23991292753145699</v>
      </c>
      <c r="Q57" s="190">
        <v>1.890775529988</v>
      </c>
      <c r="R57" s="583">
        <v>0.78190791273444205</v>
      </c>
      <c r="S57" s="190">
        <v>1.0430357794068601</v>
      </c>
      <c r="T57" s="583">
        <v>0.41960309571612803</v>
      </c>
      <c r="U57" s="190">
        <v>1.16572877618209</v>
      </c>
      <c r="V57" s="583">
        <v>0.28561641621247302</v>
      </c>
      <c r="W57" s="190">
        <v>0.83722821431062</v>
      </c>
      <c r="X57" s="583">
        <v>0.23363248247761001</v>
      </c>
      <c r="Y57" s="190">
        <v>1.75322323151777</v>
      </c>
      <c r="Z57" s="591">
        <v>0.69538610320883998</v>
      </c>
    </row>
    <row r="58" spans="1:26" ht="13" customHeight="1" x14ac:dyDescent="0.25">
      <c r="A58" s="26" t="s">
        <v>437</v>
      </c>
      <c r="B58" s="184">
        <v>2</v>
      </c>
      <c r="C58" s="190">
        <v>0.78732622375115202</v>
      </c>
      <c r="D58" s="583">
        <v>0.116028253525343</v>
      </c>
      <c r="E58" s="190">
        <v>1.002011104823</v>
      </c>
      <c r="F58" s="583">
        <v>0.110553189659282</v>
      </c>
      <c r="G58" s="190">
        <v>1.14350630699227</v>
      </c>
      <c r="H58" s="583">
        <v>0.11376708617849</v>
      </c>
      <c r="I58" s="190">
        <v>1.3702653599808701</v>
      </c>
      <c r="J58" s="583">
        <v>0.19127681486100201</v>
      </c>
      <c r="K58" s="190">
        <v>0.77566315793276697</v>
      </c>
      <c r="L58" s="583">
        <v>0.112753451296969</v>
      </c>
      <c r="M58" s="190">
        <v>0.97883567332583299</v>
      </c>
      <c r="N58" s="583">
        <v>0.114306966702649</v>
      </c>
      <c r="O58" s="190">
        <v>1.16753462194503</v>
      </c>
      <c r="P58" s="583">
        <v>0.11806601292917</v>
      </c>
      <c r="Q58" s="190">
        <v>1.35528318003556</v>
      </c>
      <c r="R58" s="583">
        <v>0.183207017741536</v>
      </c>
      <c r="S58" s="190">
        <v>0.79140245519649699</v>
      </c>
      <c r="T58" s="583">
        <v>0.11416563204371399</v>
      </c>
      <c r="U58" s="190">
        <v>1.0373030276793</v>
      </c>
      <c r="V58" s="583">
        <v>0.12173736640218499</v>
      </c>
      <c r="W58" s="190">
        <v>1.11719738315187</v>
      </c>
      <c r="X58" s="583">
        <v>0.11753757944868801</v>
      </c>
      <c r="Y58" s="190">
        <v>1.29619704665816</v>
      </c>
      <c r="Z58" s="591">
        <v>0.15977498191120301</v>
      </c>
    </row>
    <row r="59" spans="1:26" ht="13" customHeight="1" x14ac:dyDescent="0.25">
      <c r="A59" s="26" t="s">
        <v>438</v>
      </c>
      <c r="B59" s="184">
        <v>2</v>
      </c>
      <c r="C59" s="190">
        <v>1.2015420333868401</v>
      </c>
      <c r="D59" s="583">
        <v>0.245083651306131</v>
      </c>
      <c r="E59" s="190">
        <v>1.00081558844816</v>
      </c>
      <c r="F59" s="583">
        <v>0.23225348476705501</v>
      </c>
      <c r="G59" s="190">
        <v>1.37811769630301</v>
      </c>
      <c r="H59" s="583">
        <v>0.31198038177755599</v>
      </c>
      <c r="I59" s="190">
        <v>0.69706791873935603</v>
      </c>
      <c r="J59" s="583">
        <v>0.17313320261060899</v>
      </c>
      <c r="K59" s="190">
        <v>1.2214824894207501</v>
      </c>
      <c r="L59" s="583">
        <v>0.241029358718158</v>
      </c>
      <c r="M59" s="190">
        <v>1.0096454405044799</v>
      </c>
      <c r="N59" s="583">
        <v>0.231461224795667</v>
      </c>
      <c r="O59" s="190">
        <v>1.4392199926250699</v>
      </c>
      <c r="P59" s="583">
        <v>0.33341996297425303</v>
      </c>
      <c r="Q59" s="190">
        <v>0.68797894384006797</v>
      </c>
      <c r="R59" s="583">
        <v>0.177321965840993</v>
      </c>
      <c r="S59" s="190">
        <v>0.95855697556054698</v>
      </c>
      <c r="T59" s="583">
        <v>0.21581928674845299</v>
      </c>
      <c r="U59" s="190">
        <v>1.1452630986630401</v>
      </c>
      <c r="V59" s="583">
        <v>0.25767005897796602</v>
      </c>
      <c r="W59" s="190">
        <v>1.20463078615754</v>
      </c>
      <c r="X59" s="583">
        <v>0.231317296233741</v>
      </c>
      <c r="Y59" s="190">
        <v>0.68136927347722798</v>
      </c>
      <c r="Z59" s="591">
        <v>0.161059492768338</v>
      </c>
    </row>
    <row r="60" spans="1:26" ht="13" customHeight="1" x14ac:dyDescent="0.25">
      <c r="A60" s="26" t="s">
        <v>439</v>
      </c>
      <c r="B60" s="184">
        <v>2</v>
      </c>
      <c r="C60" s="190">
        <v>1.1611063464937801</v>
      </c>
      <c r="D60" s="583">
        <v>0.38651037919832099</v>
      </c>
      <c r="E60" s="190">
        <v>0.858213518721339</v>
      </c>
      <c r="F60" s="583">
        <v>0.270265633803844</v>
      </c>
      <c r="G60" s="190">
        <v>1.42483171430223</v>
      </c>
      <c r="H60" s="583">
        <v>0.39187925916734501</v>
      </c>
      <c r="I60" s="190">
        <v>1.01793493023972</v>
      </c>
      <c r="J60" s="583">
        <v>0.29463448669499598</v>
      </c>
      <c r="K60" s="190">
        <v>1.11817043878339</v>
      </c>
      <c r="L60" s="583">
        <v>0.36200419634680497</v>
      </c>
      <c r="M60" s="190">
        <v>0.90111313607882704</v>
      </c>
      <c r="N60" s="583">
        <v>0.26312444825048797</v>
      </c>
      <c r="O60" s="190">
        <v>1.60196187966856</v>
      </c>
      <c r="P60" s="583">
        <v>0.42539245922357899</v>
      </c>
      <c r="Q60" s="190">
        <v>0.91189547889230704</v>
      </c>
      <c r="R60" s="583">
        <v>0.252748048855306</v>
      </c>
      <c r="S60" s="190">
        <v>1.17137492678994</v>
      </c>
      <c r="T60" s="583">
        <v>0.34545962584691797</v>
      </c>
      <c r="U60" s="190">
        <v>0.91041657020626998</v>
      </c>
      <c r="V60" s="583">
        <v>0.28497838105995499</v>
      </c>
      <c r="W60" s="190">
        <v>1.4902398305850399</v>
      </c>
      <c r="X60" s="583">
        <v>0.43405506290098</v>
      </c>
      <c r="Y60" s="190">
        <v>0.97983089980231597</v>
      </c>
      <c r="Z60" s="591">
        <v>0.26720743311695699</v>
      </c>
    </row>
    <row r="61" spans="1:26" ht="13" customHeight="1" x14ac:dyDescent="0.25">
      <c r="A61" s="26" t="s">
        <v>440</v>
      </c>
      <c r="B61" s="184">
        <v>2</v>
      </c>
      <c r="C61" s="190">
        <v>1.2214278246539101</v>
      </c>
      <c r="D61" s="583">
        <v>0.126921399509275</v>
      </c>
      <c r="E61" s="190">
        <v>1.0870597466738301</v>
      </c>
      <c r="F61" s="583">
        <v>0.12424080416697</v>
      </c>
      <c r="G61" s="190">
        <v>0.84492963419880096</v>
      </c>
      <c r="H61" s="583">
        <v>0.110991345699493</v>
      </c>
      <c r="I61" s="190">
        <v>1.2292356586901201</v>
      </c>
      <c r="J61" s="583">
        <v>0.171161031210218</v>
      </c>
      <c r="K61" s="190">
        <v>1.2249392432703099</v>
      </c>
      <c r="L61" s="583">
        <v>0.12806878021958901</v>
      </c>
      <c r="M61" s="190">
        <v>1.08519583310416</v>
      </c>
      <c r="N61" s="583">
        <v>0.12344549545962499</v>
      </c>
      <c r="O61" s="190">
        <v>0.83992413599314197</v>
      </c>
      <c r="P61" s="583">
        <v>0.110196208331916</v>
      </c>
      <c r="Q61" s="190">
        <v>1.2352863156790901</v>
      </c>
      <c r="R61" s="583">
        <v>0.17185502305039099</v>
      </c>
      <c r="S61" s="190">
        <v>1.22738466769949</v>
      </c>
      <c r="T61" s="583">
        <v>0.13118746473663701</v>
      </c>
      <c r="U61" s="190">
        <v>1.08916085588184</v>
      </c>
      <c r="V61" s="583">
        <v>0.125484140060448</v>
      </c>
      <c r="W61" s="190">
        <v>0.84020568421831199</v>
      </c>
      <c r="X61" s="583">
        <v>0.113077242086358</v>
      </c>
      <c r="Y61" s="190">
        <v>1.23930155712126</v>
      </c>
      <c r="Z61" s="591">
        <v>0.17415073989660401</v>
      </c>
    </row>
    <row r="62" spans="1:26" ht="13" customHeight="1" x14ac:dyDescent="0.25">
      <c r="A62" s="26" t="s">
        <v>441</v>
      </c>
      <c r="B62" s="184">
        <v>2</v>
      </c>
      <c r="C62" s="190">
        <v>1.1636855825588599</v>
      </c>
      <c r="D62" s="583">
        <v>0.14044484284459599</v>
      </c>
      <c r="E62" s="190">
        <v>1.04563574795867</v>
      </c>
      <c r="F62" s="583">
        <v>0.12794182747975999</v>
      </c>
      <c r="G62" s="190">
        <v>0.91497753838889195</v>
      </c>
      <c r="H62" s="583">
        <v>0.12644500065332501</v>
      </c>
      <c r="I62" s="190">
        <v>0.98913935525042795</v>
      </c>
      <c r="J62" s="583">
        <v>9.7797870503077297E-2</v>
      </c>
      <c r="K62" s="190">
        <v>1.17204974027894</v>
      </c>
      <c r="L62" s="583">
        <v>0.14129517153440099</v>
      </c>
      <c r="M62" s="190">
        <v>1.0408300108023301</v>
      </c>
      <c r="N62" s="583">
        <v>0.12666132295958199</v>
      </c>
      <c r="O62" s="190">
        <v>0.91012972748842802</v>
      </c>
      <c r="P62" s="583">
        <v>0.12548484820365799</v>
      </c>
      <c r="Q62" s="190">
        <v>0.99390277026264195</v>
      </c>
      <c r="R62" s="583">
        <v>9.7802252600227596E-2</v>
      </c>
      <c r="S62" s="190">
        <v>1.17997374340497</v>
      </c>
      <c r="T62" s="583">
        <v>0.14148128393330001</v>
      </c>
      <c r="U62" s="190">
        <v>1.0149446863768199</v>
      </c>
      <c r="V62" s="583">
        <v>0.122066293351608</v>
      </c>
      <c r="W62" s="190">
        <v>0.91749064558592097</v>
      </c>
      <c r="X62" s="583">
        <v>0.12773319229965199</v>
      </c>
      <c r="Y62" s="190">
        <v>0.98866665095470496</v>
      </c>
      <c r="Z62" s="591">
        <v>9.9025712205628294E-2</v>
      </c>
    </row>
    <row r="63" spans="1:26" ht="13" customHeight="1" x14ac:dyDescent="0.25">
      <c r="A63" s="211" t="s">
        <v>442</v>
      </c>
      <c r="B63" s="185">
        <v>2</v>
      </c>
      <c r="C63" s="191">
        <v>1.0523207491083499</v>
      </c>
      <c r="D63" s="584">
        <v>4.6492161283948501E-2</v>
      </c>
      <c r="E63" s="191">
        <v>1.0877054601421401</v>
      </c>
      <c r="F63" s="584">
        <v>3.8128787899616198E-2</v>
      </c>
      <c r="G63" s="191">
        <v>1.1311814009829899</v>
      </c>
      <c r="H63" s="584">
        <v>4.2039027697701903E-2</v>
      </c>
      <c r="I63" s="191">
        <v>1.1838205231343899</v>
      </c>
      <c r="J63" s="584">
        <v>5.29682025856196E-2</v>
      </c>
      <c r="K63" s="191">
        <v>1.03589960719998</v>
      </c>
      <c r="L63" s="584">
        <v>4.59927138039537E-2</v>
      </c>
      <c r="M63" s="191">
        <v>1.0890661953624701</v>
      </c>
      <c r="N63" s="584">
        <v>3.8439993894695199E-2</v>
      </c>
      <c r="O63" s="191">
        <v>1.14050163336527</v>
      </c>
      <c r="P63" s="584">
        <v>4.2678075988017497E-2</v>
      </c>
      <c r="Q63" s="191">
        <v>1.18597422910332</v>
      </c>
      <c r="R63" s="584">
        <v>5.42814463973324E-2</v>
      </c>
      <c r="S63" s="191">
        <v>1.0092059753318201</v>
      </c>
      <c r="T63" s="584">
        <v>4.4059713548220199E-2</v>
      </c>
      <c r="U63" s="191">
        <v>1.08146815488201</v>
      </c>
      <c r="V63" s="584">
        <v>3.71595621258149E-2</v>
      </c>
      <c r="W63" s="191">
        <v>1.10869431633888</v>
      </c>
      <c r="X63" s="584">
        <v>4.2079571356456E-2</v>
      </c>
      <c r="Y63" s="191">
        <v>1.127165813635</v>
      </c>
      <c r="Z63" s="593">
        <v>4.92925836022855E-2</v>
      </c>
    </row>
    <row r="64" spans="1:26" ht="13" customHeight="1" x14ac:dyDescent="0.25">
      <c r="A64" s="212" t="s">
        <v>443</v>
      </c>
      <c r="B64" s="186">
        <v>2</v>
      </c>
      <c r="C64" s="192">
        <v>0.98623464693356</v>
      </c>
      <c r="D64" s="585">
        <v>5.6007707097830997E-2</v>
      </c>
      <c r="E64" s="192">
        <v>1.1888398142026499</v>
      </c>
      <c r="F64" s="585">
        <v>6.5683290139479295E-2</v>
      </c>
      <c r="G64" s="192">
        <v>1.1240774776216</v>
      </c>
      <c r="H64" s="585">
        <v>5.7934946940349799E-2</v>
      </c>
      <c r="I64" s="192">
        <v>1.03658317791541</v>
      </c>
      <c r="J64" s="585">
        <v>6.9599854570511502E-2</v>
      </c>
      <c r="K64" s="192">
        <v>0.98971621625656903</v>
      </c>
      <c r="L64" s="585">
        <v>5.61053156428825E-2</v>
      </c>
      <c r="M64" s="192">
        <v>1.1828455875617601</v>
      </c>
      <c r="N64" s="585">
        <v>6.5353166749174393E-2</v>
      </c>
      <c r="O64" s="192">
        <v>1.12460389564803</v>
      </c>
      <c r="P64" s="585">
        <v>5.65348740052092E-2</v>
      </c>
      <c r="Q64" s="192">
        <v>1.0449936002142499</v>
      </c>
      <c r="R64" s="585">
        <v>6.9403240921318193E-2</v>
      </c>
      <c r="S64" s="192">
        <v>0.99057749414191398</v>
      </c>
      <c r="T64" s="585">
        <v>5.7333368265523099E-2</v>
      </c>
      <c r="U64" s="192">
        <v>1.1400218236680399</v>
      </c>
      <c r="V64" s="585">
        <v>5.7563522757571303E-2</v>
      </c>
      <c r="W64" s="192">
        <v>1.08826155001384</v>
      </c>
      <c r="X64" s="585">
        <v>5.4337459149873799E-2</v>
      </c>
      <c r="Y64" s="192">
        <v>1.0285653983779799</v>
      </c>
      <c r="Z64" s="594">
        <v>6.6640712677925498E-2</v>
      </c>
    </row>
    <row r="65" spans="1:26" ht="13" customHeight="1" x14ac:dyDescent="0.25">
      <c r="A65" s="213" t="s">
        <v>444</v>
      </c>
      <c r="B65" s="187">
        <v>2</v>
      </c>
      <c r="C65" s="193">
        <v>1.0782725975109599</v>
      </c>
      <c r="D65" s="586">
        <v>3.39426428642974E-2</v>
      </c>
      <c r="E65" s="193">
        <v>1.1433430670064</v>
      </c>
      <c r="F65" s="586">
        <v>3.4970119123659202E-2</v>
      </c>
      <c r="G65" s="193">
        <v>1.0753239362178699</v>
      </c>
      <c r="H65" s="586">
        <v>3.1395200370728703E-2</v>
      </c>
      <c r="I65" s="193">
        <v>1.05612047853027</v>
      </c>
      <c r="J65" s="586">
        <v>3.4872287012130097E-2</v>
      </c>
      <c r="K65" s="193">
        <v>1.0670819970224299</v>
      </c>
      <c r="L65" s="586">
        <v>3.3511846187408101E-2</v>
      </c>
      <c r="M65" s="193">
        <v>1.1545111742269201</v>
      </c>
      <c r="N65" s="586">
        <v>3.8569928173083003E-2</v>
      </c>
      <c r="O65" s="193">
        <v>1.0812147543620001</v>
      </c>
      <c r="P65" s="586">
        <v>3.21281658601347E-2</v>
      </c>
      <c r="Q65" s="193">
        <v>1.0610302076772999</v>
      </c>
      <c r="R65" s="586">
        <v>3.5601676292741399E-2</v>
      </c>
      <c r="S65" s="193">
        <v>1.0449771172275399</v>
      </c>
      <c r="T65" s="586">
        <v>3.2843744458564798E-2</v>
      </c>
      <c r="U65" s="193">
        <v>1.1394766095173301</v>
      </c>
      <c r="V65" s="586">
        <v>3.8538263865170702E-2</v>
      </c>
      <c r="W65" s="193">
        <v>1.04332754033135</v>
      </c>
      <c r="X65" s="586">
        <v>3.22456320636327E-2</v>
      </c>
      <c r="Y65" s="193">
        <v>1.01119534770637</v>
      </c>
      <c r="Z65" s="595">
        <v>3.3140832333798803E-2</v>
      </c>
    </row>
    <row r="66" spans="1:26" ht="13" customHeight="1" x14ac:dyDescent="0.25">
      <c r="A66" s="26" t="s">
        <v>445</v>
      </c>
      <c r="B66" s="184">
        <v>2</v>
      </c>
      <c r="C66" s="190">
        <v>0.71251852732592602</v>
      </c>
      <c r="D66" s="583">
        <v>0.25058267097151499</v>
      </c>
      <c r="E66" s="190">
        <v>0.66997586408691401</v>
      </c>
      <c r="F66" s="583">
        <v>0.22922782454553001</v>
      </c>
      <c r="G66" s="190">
        <v>1.7321889174812</v>
      </c>
      <c r="H66" s="583">
        <v>0.53610866211969499</v>
      </c>
      <c r="I66" s="190">
        <v>2.0029930909342402</v>
      </c>
      <c r="J66" s="583">
        <v>0.89465845575025504</v>
      </c>
      <c r="K66" s="190">
        <v>0.77976121959221201</v>
      </c>
      <c r="L66" s="583">
        <v>0.28248816834073898</v>
      </c>
      <c r="M66" s="190">
        <v>0.71358321810638004</v>
      </c>
      <c r="N66" s="583">
        <v>0.235045826598584</v>
      </c>
      <c r="O66" s="190">
        <v>1.7772001858717299</v>
      </c>
      <c r="P66" s="583">
        <v>0.58195338803177799</v>
      </c>
      <c r="Q66" s="190">
        <v>1.6468690412521301</v>
      </c>
      <c r="R66" s="583">
        <v>0.73090504536658596</v>
      </c>
      <c r="S66" s="190">
        <v>0.85098670016900901</v>
      </c>
      <c r="T66" s="583">
        <v>0.29384206453863099</v>
      </c>
      <c r="U66" s="190">
        <v>0.63318688943799695</v>
      </c>
      <c r="V66" s="583">
        <v>0.278254647355336</v>
      </c>
      <c r="W66" s="190">
        <v>2.1805537985764398</v>
      </c>
      <c r="X66" s="583">
        <v>0.69321175277198499</v>
      </c>
      <c r="Y66" s="190">
        <v>1.2784229603330199</v>
      </c>
      <c r="Z66" s="591">
        <v>0.77265582115520504</v>
      </c>
    </row>
    <row r="67" spans="1:26" ht="13" customHeight="1" x14ac:dyDescent="0.25">
      <c r="A67" s="26" t="s">
        <v>446</v>
      </c>
      <c r="B67" s="184">
        <v>2</v>
      </c>
      <c r="C67" s="190">
        <v>0.755302300595875</v>
      </c>
      <c r="D67" s="583">
        <v>0.15747963281155</v>
      </c>
      <c r="E67" s="190">
        <v>1.17933536742361</v>
      </c>
      <c r="F67" s="583">
        <v>0.19322904519695999</v>
      </c>
      <c r="G67" s="190">
        <v>1.9334553019040199</v>
      </c>
      <c r="H67" s="583">
        <v>0.52713530158945499</v>
      </c>
      <c r="I67" s="190">
        <v>1.25895759774224</v>
      </c>
      <c r="J67" s="583">
        <v>0.40571440338929898</v>
      </c>
      <c r="K67" s="190">
        <v>0.75457121373287595</v>
      </c>
      <c r="L67" s="583">
        <v>0.17663318632067701</v>
      </c>
      <c r="M67" s="190">
        <v>1.3022920249249099</v>
      </c>
      <c r="N67" s="583">
        <v>0.2440939872208</v>
      </c>
      <c r="O67" s="190">
        <v>1.7489625201462899</v>
      </c>
      <c r="P67" s="583">
        <v>0.50239207145142395</v>
      </c>
      <c r="Q67" s="190">
        <v>1.1939499716764199</v>
      </c>
      <c r="R67" s="583">
        <v>0.39455284536423102</v>
      </c>
      <c r="S67" s="190">
        <v>0.677409538452591</v>
      </c>
      <c r="T67" s="583">
        <v>0.16322146202092899</v>
      </c>
      <c r="U67" s="190">
        <v>0.89061341743875899</v>
      </c>
      <c r="V67" s="583">
        <v>0.22872899207569899</v>
      </c>
      <c r="W67" s="190">
        <v>2.1921419252255201</v>
      </c>
      <c r="X67" s="583">
        <v>0.65011597247618003</v>
      </c>
      <c r="Y67" s="190">
        <v>0.86996954385917002</v>
      </c>
      <c r="Z67" s="591">
        <v>0.32567980292822801</v>
      </c>
    </row>
    <row r="68" spans="1:26" ht="13" customHeight="1" x14ac:dyDescent="0.25">
      <c r="A68" s="26" t="s">
        <v>447</v>
      </c>
      <c r="B68" s="184">
        <v>2</v>
      </c>
      <c r="C68" s="190">
        <v>0.61097814312484999</v>
      </c>
      <c r="D68" s="583">
        <v>0.23174045445756</v>
      </c>
      <c r="E68" s="190">
        <v>1.99212740624841</v>
      </c>
      <c r="F68" s="583">
        <v>0.68377260147155505</v>
      </c>
      <c r="G68" s="190">
        <v>0.80381023590397105</v>
      </c>
      <c r="H68" s="583">
        <v>0.21261921028647901</v>
      </c>
      <c r="I68" s="190">
        <v>1.3635522989283799</v>
      </c>
      <c r="J68" s="583">
        <v>0.43493171506217199</v>
      </c>
      <c r="K68" s="190">
        <v>0.57212783835592296</v>
      </c>
      <c r="L68" s="583">
        <v>0.224307247152117</v>
      </c>
      <c r="M68" s="190">
        <v>2.00939943348199</v>
      </c>
      <c r="N68" s="583">
        <v>0.74657705685040199</v>
      </c>
      <c r="O68" s="190">
        <v>0.847306820805387</v>
      </c>
      <c r="P68" s="583">
        <v>0.24098344946463299</v>
      </c>
      <c r="Q68" s="190">
        <v>1.27523485322352</v>
      </c>
      <c r="R68" s="583">
        <v>0.45304750303435898</v>
      </c>
      <c r="S68" s="190">
        <v>0.59425397299716398</v>
      </c>
      <c r="T68" s="583">
        <v>0.26493828420856702</v>
      </c>
      <c r="U68" s="190">
        <v>1.4862524931830701</v>
      </c>
      <c r="V68" s="583">
        <v>0.615087710304276</v>
      </c>
      <c r="W68" s="190">
        <v>0.89488634495243602</v>
      </c>
      <c r="X68" s="583">
        <v>0.44711797043311002</v>
      </c>
      <c r="Y68" s="190">
        <v>1.1638157683113599</v>
      </c>
      <c r="Z68" s="591">
        <v>0.47252992888050799</v>
      </c>
    </row>
    <row r="69" spans="1:26" ht="13" customHeight="1" x14ac:dyDescent="0.25">
      <c r="A69" s="27" t="s">
        <v>448</v>
      </c>
      <c r="B69" s="200">
        <v>2</v>
      </c>
      <c r="C69" s="201">
        <v>0.96149762978046605</v>
      </c>
      <c r="D69" s="588">
        <v>0.60384091930552997</v>
      </c>
      <c r="E69" s="201">
        <v>1.5330195244010001</v>
      </c>
      <c r="F69" s="588">
        <v>0.56126678455170698</v>
      </c>
      <c r="G69" s="201">
        <v>1.27794418655005</v>
      </c>
      <c r="H69" s="588">
        <v>0.27909866300812802</v>
      </c>
      <c r="I69" s="201">
        <v>0.88319227992107396</v>
      </c>
      <c r="J69" s="588">
        <v>0.292714786066259</v>
      </c>
      <c r="K69" s="201">
        <v>1.04545241966216</v>
      </c>
      <c r="L69" s="588">
        <v>0.76036811915188696</v>
      </c>
      <c r="M69" s="201">
        <v>1.4405567777341901</v>
      </c>
      <c r="N69" s="588">
        <v>0.57910097179700304</v>
      </c>
      <c r="O69" s="201">
        <v>1.33089510045144</v>
      </c>
      <c r="P69" s="588">
        <v>0.31027025750222897</v>
      </c>
      <c r="Q69" s="201">
        <v>0.95955439292562394</v>
      </c>
      <c r="R69" s="588">
        <v>0.359757399112411</v>
      </c>
      <c r="S69" s="201">
        <v>1.2505721771340299</v>
      </c>
      <c r="T69" s="588">
        <v>0.97952645107939496</v>
      </c>
      <c r="U69" s="201">
        <v>1.3438096799149799</v>
      </c>
      <c r="V69" s="588">
        <v>0.54927724322604199</v>
      </c>
      <c r="W69" s="201">
        <v>1.5603922481528301</v>
      </c>
      <c r="X69" s="588">
        <v>0.384655724534262</v>
      </c>
      <c r="Y69" s="201">
        <v>1.1739232717508701</v>
      </c>
      <c r="Z69" s="596">
        <v>0.432701279895432</v>
      </c>
    </row>
    <row r="70" spans="1:26" ht="13" customHeight="1" x14ac:dyDescent="0.25">
      <c r="A70" s="26"/>
      <c r="B70" s="188"/>
      <c r="C70" s="190" t="s">
        <v>2682</v>
      </c>
      <c r="D70" s="583" t="s">
        <v>2683</v>
      </c>
      <c r="E70" s="190" t="s">
        <v>2684</v>
      </c>
      <c r="F70" s="583" t="s">
        <v>2685</v>
      </c>
      <c r="G70" s="190" t="s">
        <v>2686</v>
      </c>
      <c r="H70" s="583" t="s">
        <v>2687</v>
      </c>
      <c r="I70" s="190" t="s">
        <v>2688</v>
      </c>
      <c r="J70" s="583" t="s">
        <v>2689</v>
      </c>
      <c r="K70" s="190" t="s">
        <v>2690</v>
      </c>
      <c r="L70" s="583" t="s">
        <v>2691</v>
      </c>
      <c r="M70" s="190" t="s">
        <v>2692</v>
      </c>
      <c r="N70" s="583" t="s">
        <v>2693</v>
      </c>
      <c r="O70" s="190" t="s">
        <v>2694</v>
      </c>
      <c r="P70" s="583" t="s">
        <v>2695</v>
      </c>
      <c r="Q70" s="190" t="s">
        <v>2696</v>
      </c>
      <c r="R70" s="583" t="s">
        <v>2697</v>
      </c>
      <c r="S70" s="190" t="s">
        <v>2698</v>
      </c>
      <c r="T70" s="583" t="s">
        <v>2699</v>
      </c>
      <c r="U70" s="190" t="s">
        <v>2700</v>
      </c>
      <c r="V70" s="583" t="s">
        <v>2701</v>
      </c>
      <c r="W70" s="190" t="s">
        <v>2702</v>
      </c>
      <c r="X70" s="583" t="s">
        <v>2703</v>
      </c>
      <c r="Y70" s="190" t="s">
        <v>2704</v>
      </c>
      <c r="Z70" s="591" t="s">
        <v>2705</v>
      </c>
    </row>
    <row r="71" spans="1:26" ht="13" customHeight="1" x14ac:dyDescent="0.25">
      <c r="A71" s="26" t="s">
        <v>392</v>
      </c>
      <c r="B71" s="188">
        <v>1</v>
      </c>
      <c r="C71" s="190">
        <v>1.3206877788226701</v>
      </c>
      <c r="D71" s="583">
        <v>0.23315441531137501</v>
      </c>
      <c r="E71" s="190">
        <v>1.1353030909312201</v>
      </c>
      <c r="F71" s="583">
        <v>0.18618002192308999</v>
      </c>
      <c r="G71" s="190">
        <v>0.98707426988355895</v>
      </c>
      <c r="H71" s="583">
        <v>0.19191073185302701</v>
      </c>
      <c r="I71" s="190">
        <v>1.71869988478904</v>
      </c>
      <c r="J71" s="583">
        <v>0.36373055027890799</v>
      </c>
      <c r="K71" s="190">
        <v>1.34263929379803</v>
      </c>
      <c r="L71" s="583">
        <v>0.244671150006773</v>
      </c>
      <c r="M71" s="190">
        <v>1.1448368501560899</v>
      </c>
      <c r="N71" s="583">
        <v>0.19474356462626</v>
      </c>
      <c r="O71" s="190">
        <v>0.98172171854771095</v>
      </c>
      <c r="P71" s="583">
        <v>0.197666139709403</v>
      </c>
      <c r="Q71" s="190">
        <v>1.68775630815337</v>
      </c>
      <c r="R71" s="583">
        <v>0.39153298215076099</v>
      </c>
      <c r="S71" s="190">
        <v>1.2655236770381499</v>
      </c>
      <c r="T71" s="583">
        <v>0.22629706368514901</v>
      </c>
      <c r="U71" s="190">
        <v>1.1594005925048101</v>
      </c>
      <c r="V71" s="583">
        <v>0.20939566742149701</v>
      </c>
      <c r="W71" s="190">
        <v>0.93397237631572605</v>
      </c>
      <c r="X71" s="583">
        <v>0.21179325050210199</v>
      </c>
      <c r="Y71" s="190">
        <v>1.70337656146142</v>
      </c>
      <c r="Z71" s="591">
        <v>0.40167733025973201</v>
      </c>
    </row>
    <row r="72" spans="1:26" ht="13" customHeight="1" x14ac:dyDescent="0.25">
      <c r="A72" s="26" t="s">
        <v>396</v>
      </c>
      <c r="B72" s="188">
        <v>1</v>
      </c>
      <c r="C72" s="190">
        <v>1.10870331009853</v>
      </c>
      <c r="D72" s="583">
        <v>0.10696302465121101</v>
      </c>
      <c r="E72" s="190">
        <v>0.97690569101485103</v>
      </c>
      <c r="F72" s="583">
        <v>9.6098548229521602E-2</v>
      </c>
      <c r="G72" s="190">
        <v>0.939246237403076</v>
      </c>
      <c r="H72" s="583">
        <v>0.108975263044811</v>
      </c>
      <c r="I72" s="190">
        <v>0.84229914462699196</v>
      </c>
      <c r="J72" s="583">
        <v>8.6723131795289204E-2</v>
      </c>
      <c r="K72" s="190">
        <v>1.10470875409973</v>
      </c>
      <c r="L72" s="583">
        <v>0.106885026324158</v>
      </c>
      <c r="M72" s="190">
        <v>0.98201334521150296</v>
      </c>
      <c r="N72" s="583">
        <v>9.8545162101737402E-2</v>
      </c>
      <c r="O72" s="190">
        <v>0.94365411499824203</v>
      </c>
      <c r="P72" s="583">
        <v>0.11131502331722801</v>
      </c>
      <c r="Q72" s="190">
        <v>0.83849698441329601</v>
      </c>
      <c r="R72" s="583">
        <v>8.7831681981985696E-2</v>
      </c>
      <c r="S72" s="190">
        <v>1.06191792939956</v>
      </c>
      <c r="T72" s="583">
        <v>0.10876677021231</v>
      </c>
      <c r="U72" s="190">
        <v>0.98217847927586999</v>
      </c>
      <c r="V72" s="583">
        <v>0.101382286261552</v>
      </c>
      <c r="W72" s="190">
        <v>0.93017995061550096</v>
      </c>
      <c r="X72" s="583">
        <v>0.110178631111116</v>
      </c>
      <c r="Y72" s="190">
        <v>0.84488445021312697</v>
      </c>
      <c r="Z72" s="591">
        <v>8.8886542502794194E-2</v>
      </c>
    </row>
    <row r="73" spans="1:26" ht="13" customHeight="1" x14ac:dyDescent="0.25">
      <c r="A73" s="210" t="s">
        <v>398</v>
      </c>
      <c r="B73" s="188">
        <v>1</v>
      </c>
      <c r="C73" s="190">
        <v>1.1073650430255799</v>
      </c>
      <c r="D73" s="583">
        <v>0.160399028209574</v>
      </c>
      <c r="E73" s="190">
        <v>0.85813220588205996</v>
      </c>
      <c r="F73" s="583">
        <v>0.12925447024146</v>
      </c>
      <c r="G73" s="190">
        <v>0.93424944169978197</v>
      </c>
      <c r="H73" s="583">
        <v>0.14020507652112499</v>
      </c>
      <c r="I73" s="190">
        <v>0.97448505556565501</v>
      </c>
      <c r="J73" s="583">
        <v>0.15635027000924601</v>
      </c>
      <c r="K73" s="190">
        <v>1.1107546842688401</v>
      </c>
      <c r="L73" s="583">
        <v>0.16064076537886399</v>
      </c>
      <c r="M73" s="190">
        <v>0.85557586141565201</v>
      </c>
      <c r="N73" s="583">
        <v>0.12953487040612499</v>
      </c>
      <c r="O73" s="190">
        <v>0.930202044995741</v>
      </c>
      <c r="P73" s="583">
        <v>0.139990895547215</v>
      </c>
      <c r="Q73" s="190">
        <v>0.97767374224706105</v>
      </c>
      <c r="R73" s="583">
        <v>0.15765276572812401</v>
      </c>
      <c r="S73" s="190">
        <v>0.99602844771909405</v>
      </c>
      <c r="T73" s="583">
        <v>0.15589289837715301</v>
      </c>
      <c r="U73" s="190">
        <v>0.84571351764654901</v>
      </c>
      <c r="V73" s="583">
        <v>0.116760772875832</v>
      </c>
      <c r="W73" s="190">
        <v>0.905491830732993</v>
      </c>
      <c r="X73" s="583">
        <v>0.12747263880065199</v>
      </c>
      <c r="Y73" s="190">
        <v>0.89861794183518895</v>
      </c>
      <c r="Z73" s="591">
        <v>0.120099727889978</v>
      </c>
    </row>
    <row r="74" spans="1:26" ht="13" customHeight="1" x14ac:dyDescent="0.25">
      <c r="A74" s="26" t="s">
        <v>399</v>
      </c>
      <c r="B74" s="188">
        <v>1</v>
      </c>
      <c r="C74" s="190">
        <v>1.45203880622898</v>
      </c>
      <c r="D74" s="583">
        <v>0.37874682546941302</v>
      </c>
      <c r="E74" s="190">
        <v>0.92149600946502797</v>
      </c>
      <c r="F74" s="583">
        <v>0.207391488552637</v>
      </c>
      <c r="G74" s="190">
        <v>0.90179209078254197</v>
      </c>
      <c r="H74" s="583">
        <v>0.15979666798924899</v>
      </c>
      <c r="I74" s="190">
        <v>0.70812071696633405</v>
      </c>
      <c r="J74" s="583">
        <v>0.12790711219193901</v>
      </c>
      <c r="K74" s="190">
        <v>1.5109297196159599</v>
      </c>
      <c r="L74" s="583">
        <v>0.390004681386732</v>
      </c>
      <c r="M74" s="190">
        <v>0.899595681300279</v>
      </c>
      <c r="N74" s="583">
        <v>0.20400026393245599</v>
      </c>
      <c r="O74" s="190">
        <v>0.894290453312647</v>
      </c>
      <c r="P74" s="583">
        <v>0.15980405725007801</v>
      </c>
      <c r="Q74" s="190">
        <v>0.71925246117349995</v>
      </c>
      <c r="R74" s="583">
        <v>0.130045244682261</v>
      </c>
      <c r="S74" s="190">
        <v>1.6163501807084799</v>
      </c>
      <c r="T74" s="583">
        <v>0.42538532474004598</v>
      </c>
      <c r="U74" s="190">
        <v>0.94521822870799599</v>
      </c>
      <c r="V74" s="583">
        <v>0.22295773822907999</v>
      </c>
      <c r="W74" s="190">
        <v>0.754679731982697</v>
      </c>
      <c r="X74" s="583">
        <v>0.13990276632705001</v>
      </c>
      <c r="Y74" s="190">
        <v>0.70056938474334196</v>
      </c>
      <c r="Z74" s="591">
        <v>0.11861670482334299</v>
      </c>
    </row>
    <row r="75" spans="1:26" ht="13" customHeight="1" x14ac:dyDescent="0.25">
      <c r="A75" s="26" t="s">
        <v>410</v>
      </c>
      <c r="B75" s="188">
        <v>1</v>
      </c>
      <c r="C75" s="190">
        <v>0.62922401547545703</v>
      </c>
      <c r="D75" s="583">
        <v>0.142389331967818</v>
      </c>
      <c r="E75" s="190">
        <v>1.5414429162604699</v>
      </c>
      <c r="F75" s="583">
        <v>0.244702674107314</v>
      </c>
      <c r="G75" s="190">
        <v>0.96568607443433696</v>
      </c>
      <c r="H75" s="583">
        <v>0.15523773136848601</v>
      </c>
      <c r="I75" s="190">
        <v>0.90518830634963798</v>
      </c>
      <c r="J75" s="583">
        <v>0.14900851722413899</v>
      </c>
      <c r="K75" s="190">
        <v>0.61811951962573097</v>
      </c>
      <c r="L75" s="583">
        <v>0.13724692786735301</v>
      </c>
      <c r="M75" s="190">
        <v>1.52262834967104</v>
      </c>
      <c r="N75" s="583">
        <v>0.242960448557205</v>
      </c>
      <c r="O75" s="190">
        <v>0.97441526561977498</v>
      </c>
      <c r="P75" s="583">
        <v>0.15875030389800401</v>
      </c>
      <c r="Q75" s="190">
        <v>0.92064148657021105</v>
      </c>
      <c r="R75" s="583">
        <v>0.15358171530661699</v>
      </c>
      <c r="S75" s="190">
        <v>0.60498248255743003</v>
      </c>
      <c r="T75" s="583">
        <v>0.13889177715111001</v>
      </c>
      <c r="U75" s="190">
        <v>1.5270659938636799</v>
      </c>
      <c r="V75" s="583">
        <v>0.250232242407461</v>
      </c>
      <c r="W75" s="190">
        <v>0.97368034292486305</v>
      </c>
      <c r="X75" s="583">
        <v>0.16167585613860699</v>
      </c>
      <c r="Y75" s="190">
        <v>0.92518921442503799</v>
      </c>
      <c r="Z75" s="591">
        <v>0.15453748942495801</v>
      </c>
    </row>
    <row r="76" spans="1:26" ht="13" customHeight="1" x14ac:dyDescent="0.25">
      <c r="A76" s="26" t="s">
        <v>415</v>
      </c>
      <c r="B76" s="188">
        <v>1</v>
      </c>
      <c r="C76" s="190">
        <v>1.0773504720537901</v>
      </c>
      <c r="D76" s="583">
        <v>0.124327208364929</v>
      </c>
      <c r="E76" s="190">
        <v>1.0997704919153599</v>
      </c>
      <c r="F76" s="583">
        <v>0.120987224876155</v>
      </c>
      <c r="G76" s="190">
        <v>0.94152013774116206</v>
      </c>
      <c r="H76" s="583">
        <v>0.11684265246834601</v>
      </c>
      <c r="I76" s="190">
        <v>1.0992158857861001</v>
      </c>
      <c r="J76" s="583">
        <v>0.140417254225356</v>
      </c>
      <c r="K76" s="190">
        <v>1.0834937607205599</v>
      </c>
      <c r="L76" s="583">
        <v>0.126173128695</v>
      </c>
      <c r="M76" s="190">
        <v>1.0700040938892901</v>
      </c>
      <c r="N76" s="583">
        <v>0.119210423398618</v>
      </c>
      <c r="O76" s="190">
        <v>0.93413352028403196</v>
      </c>
      <c r="P76" s="583">
        <v>0.12042434482947</v>
      </c>
      <c r="Q76" s="190">
        <v>1.06809685147524</v>
      </c>
      <c r="R76" s="583">
        <v>0.13826546326417</v>
      </c>
      <c r="S76" s="190">
        <v>1.0852618586596301</v>
      </c>
      <c r="T76" s="583">
        <v>0.13114821828096199</v>
      </c>
      <c r="U76" s="190">
        <v>1.0726300022286299</v>
      </c>
      <c r="V76" s="583">
        <v>0.121854084126398</v>
      </c>
      <c r="W76" s="190">
        <v>0.93571855958107097</v>
      </c>
      <c r="X76" s="583">
        <v>0.125881715014836</v>
      </c>
      <c r="Y76" s="190">
        <v>1.0485891456768801</v>
      </c>
      <c r="Z76" s="591">
        <v>0.15289678615951999</v>
      </c>
    </row>
    <row r="77" spans="1:26" ht="13" customHeight="1" x14ac:dyDescent="0.25">
      <c r="A77" s="26" t="s">
        <v>417</v>
      </c>
      <c r="B77" s="188">
        <v>1</v>
      </c>
      <c r="C77" s="190">
        <v>0.67578391527973802</v>
      </c>
      <c r="D77" s="583">
        <v>0.13685124471937701</v>
      </c>
      <c r="E77" s="190">
        <v>1.3314396845177501</v>
      </c>
      <c r="F77" s="583">
        <v>0.28534093446595299</v>
      </c>
      <c r="G77" s="190">
        <v>0.87362354782192797</v>
      </c>
      <c r="H77" s="583">
        <v>0.14372948055767801</v>
      </c>
      <c r="I77" s="190">
        <v>1.47712740239956</v>
      </c>
      <c r="J77" s="583">
        <v>0.240371017677948</v>
      </c>
      <c r="K77" s="190">
        <v>0.69118463541665398</v>
      </c>
      <c r="L77" s="583">
        <v>0.14658362348486201</v>
      </c>
      <c r="M77" s="190">
        <v>1.3569038202761301</v>
      </c>
      <c r="N77" s="583">
        <v>0.28478226167702703</v>
      </c>
      <c r="O77" s="190">
        <v>0.82913030134838395</v>
      </c>
      <c r="P77" s="583">
        <v>0.13469822212014801</v>
      </c>
      <c r="Q77" s="190">
        <v>1.49018695585006</v>
      </c>
      <c r="R77" s="583">
        <v>0.25826207258726003</v>
      </c>
      <c r="S77" s="190">
        <v>0.69514756867331196</v>
      </c>
      <c r="T77" s="583">
        <v>0.148628932543688</v>
      </c>
      <c r="U77" s="190">
        <v>1.3659344274952001</v>
      </c>
      <c r="V77" s="583">
        <v>0.28731791652905603</v>
      </c>
      <c r="W77" s="190">
        <v>0.77810897965501002</v>
      </c>
      <c r="X77" s="583">
        <v>0.12198669391634</v>
      </c>
      <c r="Y77" s="190">
        <v>1.4546802729714501</v>
      </c>
      <c r="Z77" s="591">
        <v>0.25392321555407799</v>
      </c>
    </row>
    <row r="78" spans="1:26" ht="13" customHeight="1" x14ac:dyDescent="0.25">
      <c r="A78" s="26" t="s">
        <v>423</v>
      </c>
      <c r="B78" s="188">
        <v>1</v>
      </c>
      <c r="C78" s="190">
        <v>1.04445548377358</v>
      </c>
      <c r="D78" s="583">
        <v>0.13692156708453199</v>
      </c>
      <c r="E78" s="190">
        <v>1.2147680861975401</v>
      </c>
      <c r="F78" s="583">
        <v>0.15189820579115901</v>
      </c>
      <c r="G78" s="190">
        <v>1.16044700074503</v>
      </c>
      <c r="H78" s="583">
        <v>0.18316916587495399</v>
      </c>
      <c r="I78" s="190">
        <v>1.0879900224124599</v>
      </c>
      <c r="J78" s="583">
        <v>0.16734048793963999</v>
      </c>
      <c r="K78" s="190">
        <v>1.08899516838373</v>
      </c>
      <c r="L78" s="583">
        <v>0.14727275368162199</v>
      </c>
      <c r="M78" s="190">
        <v>1.22202169251891</v>
      </c>
      <c r="N78" s="583">
        <v>0.15297512869706301</v>
      </c>
      <c r="O78" s="190">
        <v>1.15100136235554</v>
      </c>
      <c r="P78" s="583">
        <v>0.18905782325413301</v>
      </c>
      <c r="Q78" s="190">
        <v>1.07351162422446</v>
      </c>
      <c r="R78" s="583">
        <v>0.16248272215447301</v>
      </c>
      <c r="S78" s="190">
        <v>1.0657894300624999</v>
      </c>
      <c r="T78" s="583">
        <v>0.13969706332758799</v>
      </c>
      <c r="U78" s="190">
        <v>1.15291689156982</v>
      </c>
      <c r="V78" s="583">
        <v>0.147235605740238</v>
      </c>
      <c r="W78" s="190">
        <v>0.91083791759496102</v>
      </c>
      <c r="X78" s="583">
        <v>0.18915043231130199</v>
      </c>
      <c r="Y78" s="190">
        <v>1.1710478136326901</v>
      </c>
      <c r="Z78" s="591">
        <v>0.17432642162755899</v>
      </c>
    </row>
    <row r="79" spans="1:26" ht="13" customHeight="1" x14ac:dyDescent="0.25">
      <c r="A79" s="26" t="s">
        <v>428</v>
      </c>
      <c r="B79" s="188">
        <v>1</v>
      </c>
      <c r="C79" s="190">
        <v>1.1300384078461201</v>
      </c>
      <c r="D79" s="583">
        <v>0.16143589747891501</v>
      </c>
      <c r="E79" s="190">
        <v>0.89848442410035401</v>
      </c>
      <c r="F79" s="583">
        <v>0.14270456496519099</v>
      </c>
      <c r="G79" s="190">
        <v>1.39924779488521</v>
      </c>
      <c r="H79" s="583">
        <v>0.28245669228834602</v>
      </c>
      <c r="I79" s="190">
        <v>0.80684495400145295</v>
      </c>
      <c r="J79" s="583">
        <v>0.17395193256130601</v>
      </c>
      <c r="K79" s="190">
        <v>1.14060269616972</v>
      </c>
      <c r="L79" s="583">
        <v>0.16198085530890199</v>
      </c>
      <c r="M79" s="190">
        <v>0.89644809756236699</v>
      </c>
      <c r="N79" s="583">
        <v>0.14278477010804699</v>
      </c>
      <c r="O79" s="190">
        <v>1.3796363238703699</v>
      </c>
      <c r="P79" s="583">
        <v>0.28421166243441798</v>
      </c>
      <c r="Q79" s="190">
        <v>0.80979853568361904</v>
      </c>
      <c r="R79" s="583">
        <v>0.17524842938121499</v>
      </c>
      <c r="S79" s="190">
        <v>1.1258302966363301</v>
      </c>
      <c r="T79" s="583">
        <v>0.162279745892348</v>
      </c>
      <c r="U79" s="190">
        <v>0.90215777209972603</v>
      </c>
      <c r="V79" s="583">
        <v>0.142018992817846</v>
      </c>
      <c r="W79" s="190">
        <v>1.44886250306804</v>
      </c>
      <c r="X79" s="583">
        <v>0.27791789802647099</v>
      </c>
      <c r="Y79" s="190">
        <v>0.76436630791231897</v>
      </c>
      <c r="Z79" s="591">
        <v>0.157353857411968</v>
      </c>
    </row>
    <row r="80" spans="1:26" ht="13" customHeight="1" x14ac:dyDescent="0.25">
      <c r="A80" s="26" t="s">
        <v>433</v>
      </c>
      <c r="B80" s="188">
        <v>1</v>
      </c>
      <c r="C80" s="190">
        <v>0.95854707453606403</v>
      </c>
      <c r="D80" s="583">
        <v>0.150828872400529</v>
      </c>
      <c r="E80" s="190">
        <v>1.1196910687946</v>
      </c>
      <c r="F80" s="583">
        <v>0.15921270775624499</v>
      </c>
      <c r="G80" s="190">
        <v>1.0429057996095501</v>
      </c>
      <c r="H80" s="583">
        <v>0.16213082253498001</v>
      </c>
      <c r="I80" s="190">
        <v>0.92639176260412104</v>
      </c>
      <c r="J80" s="583">
        <v>0.152297788268898</v>
      </c>
      <c r="K80" s="190">
        <v>0.92924567853402396</v>
      </c>
      <c r="L80" s="583">
        <v>0.14393411582982699</v>
      </c>
      <c r="M80" s="190">
        <v>1.16877166799281</v>
      </c>
      <c r="N80" s="583">
        <v>0.15884889896242599</v>
      </c>
      <c r="O80" s="190">
        <v>0.99728650578031897</v>
      </c>
      <c r="P80" s="583">
        <v>0.16237430400007999</v>
      </c>
      <c r="Q80" s="190">
        <v>0.93279504325649099</v>
      </c>
      <c r="R80" s="583">
        <v>0.15105654722086101</v>
      </c>
      <c r="S80" s="190">
        <v>0.92414419194177699</v>
      </c>
      <c r="T80" s="583">
        <v>0.13737080239820801</v>
      </c>
      <c r="U80" s="190">
        <v>1.1283928037469999</v>
      </c>
      <c r="V80" s="583">
        <v>0.15255688463542</v>
      </c>
      <c r="W80" s="190">
        <v>1.024497430719</v>
      </c>
      <c r="X80" s="583">
        <v>0.16770434343744101</v>
      </c>
      <c r="Y80" s="190">
        <v>0.90186488072693105</v>
      </c>
      <c r="Z80" s="591">
        <v>0.151034887933472</v>
      </c>
    </row>
    <row r="81" spans="1:26" ht="13" customHeight="1" x14ac:dyDescent="0.25">
      <c r="A81" s="26" t="s">
        <v>435</v>
      </c>
      <c r="B81" s="188">
        <v>1</v>
      </c>
      <c r="C81" s="190">
        <v>1.33034665395551</v>
      </c>
      <c r="D81" s="583">
        <v>0.21066129246470799</v>
      </c>
      <c r="E81" s="190">
        <v>1.0060460761507</v>
      </c>
      <c r="F81" s="583">
        <v>0.124887059347236</v>
      </c>
      <c r="G81" s="190">
        <v>0.97925126820827502</v>
      </c>
      <c r="H81" s="583">
        <v>8.7968566660923203E-2</v>
      </c>
      <c r="I81" s="190">
        <v>1.17483096199901</v>
      </c>
      <c r="J81" s="583">
        <v>0.134631978957759</v>
      </c>
      <c r="K81" s="190">
        <v>1.35088693668897</v>
      </c>
      <c r="L81" s="583">
        <v>0.21414969945137199</v>
      </c>
      <c r="M81" s="190">
        <v>1.00891554180614</v>
      </c>
      <c r="N81" s="583">
        <v>0.123449021380113</v>
      </c>
      <c r="O81" s="190">
        <v>0.98514837020109902</v>
      </c>
      <c r="P81" s="583">
        <v>8.7704655603336804E-2</v>
      </c>
      <c r="Q81" s="190">
        <v>1.1611831336181699</v>
      </c>
      <c r="R81" s="583">
        <v>0.13521235485473301</v>
      </c>
      <c r="S81" s="190">
        <v>1.3011130189761499</v>
      </c>
      <c r="T81" s="583">
        <v>0.20679125865880199</v>
      </c>
      <c r="U81" s="190">
        <v>0.95011059837294498</v>
      </c>
      <c r="V81" s="583">
        <v>0.11136842647483</v>
      </c>
      <c r="W81" s="190">
        <v>1.0016821534005</v>
      </c>
      <c r="X81" s="583">
        <v>8.2067846698557004E-2</v>
      </c>
      <c r="Y81" s="190">
        <v>1.1111185308415199</v>
      </c>
      <c r="Z81" s="591">
        <v>0.124786222023596</v>
      </c>
    </row>
    <row r="82" spans="1:26" ht="13" customHeight="1" x14ac:dyDescent="0.25">
      <c r="A82" s="26" t="s">
        <v>437</v>
      </c>
      <c r="B82" s="188">
        <v>1</v>
      </c>
      <c r="C82" s="190">
        <v>1.0612077877802599</v>
      </c>
      <c r="D82" s="583">
        <v>0.16312034102058601</v>
      </c>
      <c r="E82" s="190">
        <v>0.94148890932288898</v>
      </c>
      <c r="F82" s="583">
        <v>0.117299674926473</v>
      </c>
      <c r="G82" s="190">
        <v>1.10619295754525</v>
      </c>
      <c r="H82" s="583">
        <v>9.97767293321659E-2</v>
      </c>
      <c r="I82" s="190">
        <v>1.3906762804142601</v>
      </c>
      <c r="J82" s="583">
        <v>0.174412026489388</v>
      </c>
      <c r="K82" s="190">
        <v>0.99544599628487895</v>
      </c>
      <c r="L82" s="583">
        <v>0.144875838621429</v>
      </c>
      <c r="M82" s="190">
        <v>0.96049266564855895</v>
      </c>
      <c r="N82" s="583">
        <v>0.110578111955659</v>
      </c>
      <c r="O82" s="190">
        <v>1.1322581794576201</v>
      </c>
      <c r="P82" s="583">
        <v>0.10313524005458399</v>
      </c>
      <c r="Q82" s="190">
        <v>1.3612399840896501</v>
      </c>
      <c r="R82" s="583">
        <v>0.16807701508265399</v>
      </c>
      <c r="S82" s="190">
        <v>1.0386407579491901</v>
      </c>
      <c r="T82" s="583">
        <v>0.15273852634194099</v>
      </c>
      <c r="U82" s="190">
        <v>0.93251135081510705</v>
      </c>
      <c r="V82" s="583">
        <v>0.112880804568536</v>
      </c>
      <c r="W82" s="190">
        <v>1.0667152351078399</v>
      </c>
      <c r="X82" s="583">
        <v>0.10158767047308399</v>
      </c>
      <c r="Y82" s="190">
        <v>1.3912577402700901</v>
      </c>
      <c r="Z82" s="591">
        <v>0.17558060332109801</v>
      </c>
    </row>
    <row r="83" spans="1:26" ht="13" customHeight="1" x14ac:dyDescent="0.25">
      <c r="A83" s="26" t="s">
        <v>438</v>
      </c>
      <c r="B83" s="188">
        <v>1</v>
      </c>
      <c r="C83" s="190">
        <v>1.5930251384715099</v>
      </c>
      <c r="D83" s="583">
        <v>0.26221216788373503</v>
      </c>
      <c r="E83" s="190">
        <v>0.77679803170504202</v>
      </c>
      <c r="F83" s="583">
        <v>0.133747676447836</v>
      </c>
      <c r="G83" s="190">
        <v>1.5154582371436101</v>
      </c>
      <c r="H83" s="583">
        <v>0.286196799713969</v>
      </c>
      <c r="I83" s="190">
        <v>0.810564440712635</v>
      </c>
      <c r="J83" s="583">
        <v>0.15566071769561901</v>
      </c>
      <c r="K83" s="190">
        <v>1.6285953730086999</v>
      </c>
      <c r="L83" s="583">
        <v>0.26946992887024501</v>
      </c>
      <c r="M83" s="190">
        <v>0.77600335190303704</v>
      </c>
      <c r="N83" s="583">
        <v>0.133706465726772</v>
      </c>
      <c r="O83" s="190">
        <v>1.5264138869147801</v>
      </c>
      <c r="P83" s="583">
        <v>0.30017723725921602</v>
      </c>
      <c r="Q83" s="190">
        <v>0.84078943587645405</v>
      </c>
      <c r="R83" s="583">
        <v>0.170297741845506</v>
      </c>
      <c r="S83" s="190">
        <v>1.4315265155482799</v>
      </c>
      <c r="T83" s="583">
        <v>0.21691598988784</v>
      </c>
      <c r="U83" s="190">
        <v>0.82633884442555905</v>
      </c>
      <c r="V83" s="583">
        <v>0.121503225659603</v>
      </c>
      <c r="W83" s="190">
        <v>1.31271233950615</v>
      </c>
      <c r="X83" s="583">
        <v>0.23502920171354599</v>
      </c>
      <c r="Y83" s="190">
        <v>0.75201021100404297</v>
      </c>
      <c r="Z83" s="591">
        <v>0.131480274074841</v>
      </c>
    </row>
    <row r="84" spans="1:26" ht="13" customHeight="1" x14ac:dyDescent="0.25">
      <c r="A84" s="62" t="s">
        <v>449</v>
      </c>
      <c r="B84" s="189">
        <v>1</v>
      </c>
      <c r="C84" s="194">
        <v>1.1151174036935201</v>
      </c>
      <c r="D84" s="587">
        <v>5.7191899658649598E-2</v>
      </c>
      <c r="E84" s="194">
        <v>1.08030287336465</v>
      </c>
      <c r="F84" s="587">
        <v>4.9921931665893302E-2</v>
      </c>
      <c r="G84" s="194">
        <v>1.0677037846836299</v>
      </c>
      <c r="H84" s="587">
        <v>5.0817691369284698E-2</v>
      </c>
      <c r="I84" s="194">
        <v>1.0789958135884701</v>
      </c>
      <c r="J84" s="587">
        <v>5.3366664558995601E-2</v>
      </c>
      <c r="K84" s="194">
        <v>1.1237372943622199</v>
      </c>
      <c r="L84" s="587">
        <v>5.8198797501488798E-2</v>
      </c>
      <c r="M84" s="194">
        <v>1.0840529298280099</v>
      </c>
      <c r="N84" s="587">
        <v>4.9858174255567399E-2</v>
      </c>
      <c r="O84" s="194">
        <v>1.06075750022421</v>
      </c>
      <c r="P84" s="587">
        <v>5.1785311965738198E-2</v>
      </c>
      <c r="Q84" s="194">
        <v>1.07531240036538</v>
      </c>
      <c r="R84" s="587">
        <v>5.54522152974661E-2</v>
      </c>
      <c r="S84" s="194">
        <v>1.1013523256792299</v>
      </c>
      <c r="T84" s="587">
        <v>5.7761454965615702E-2</v>
      </c>
      <c r="U84" s="194">
        <v>1.0787379987588599</v>
      </c>
      <c r="V84" s="587">
        <v>5.0612951373186298E-2</v>
      </c>
      <c r="W84" s="194">
        <v>1.0059706267059501</v>
      </c>
      <c r="X84" s="587">
        <v>4.9079685820214103E-2</v>
      </c>
      <c r="Y84" s="194">
        <v>1.0640795428232399</v>
      </c>
      <c r="Z84" s="592">
        <v>5.5069423800536497E-2</v>
      </c>
    </row>
    <row r="85" spans="1:26" ht="13" customHeight="1" x14ac:dyDescent="0.25">
      <c r="A85" s="26" t="s">
        <v>121</v>
      </c>
      <c r="B85" s="188">
        <v>1</v>
      </c>
      <c r="C85" s="190">
        <v>1.13009423791404</v>
      </c>
      <c r="D85" s="583">
        <v>0.16236514594575899</v>
      </c>
      <c r="E85" s="190">
        <v>1.0329527471720099</v>
      </c>
      <c r="F85" s="583">
        <v>0.15902525461993799</v>
      </c>
      <c r="G85" s="190">
        <v>0.92359506628855503</v>
      </c>
      <c r="H85" s="583">
        <v>0.146934393043785</v>
      </c>
      <c r="I85" s="190">
        <v>0.77109426690677596</v>
      </c>
      <c r="J85" s="583">
        <v>0.10532547612867001</v>
      </c>
      <c r="K85" s="190">
        <v>1.1273811779551299</v>
      </c>
      <c r="L85" s="583">
        <v>0.154684652194893</v>
      </c>
      <c r="M85" s="190">
        <v>1.0393471818161999</v>
      </c>
      <c r="N85" s="583">
        <v>0.16102200428503599</v>
      </c>
      <c r="O85" s="190">
        <v>0.93682423589265995</v>
      </c>
      <c r="P85" s="583">
        <v>0.15557977905666301</v>
      </c>
      <c r="Q85" s="190">
        <v>0.75682185902224497</v>
      </c>
      <c r="R85" s="583">
        <v>0.10819907314278999</v>
      </c>
      <c r="S85" s="190">
        <v>1.12254129784639</v>
      </c>
      <c r="T85" s="583">
        <v>0.161912355801789</v>
      </c>
      <c r="U85" s="190">
        <v>1.0549642247487301</v>
      </c>
      <c r="V85" s="583">
        <v>0.17509998388706099</v>
      </c>
      <c r="W85" s="190">
        <v>0.95447738132162696</v>
      </c>
      <c r="X85" s="583">
        <v>0.15993860014496</v>
      </c>
      <c r="Y85" s="190">
        <v>0.76033052896419795</v>
      </c>
      <c r="Z85" s="591">
        <v>0.11298685055597101</v>
      </c>
    </row>
    <row r="86" spans="1:26" ht="13" customHeight="1" x14ac:dyDescent="0.25">
      <c r="A86" s="26" t="s">
        <v>446</v>
      </c>
      <c r="B86" s="188">
        <v>1</v>
      </c>
      <c r="C86" s="190">
        <v>0.56352398358946199</v>
      </c>
      <c r="D86" s="583">
        <v>0.16768093406805701</v>
      </c>
      <c r="E86" s="190">
        <v>1.8259776773105401</v>
      </c>
      <c r="F86" s="583">
        <v>0.62077209482794804</v>
      </c>
      <c r="G86" s="190">
        <v>0.95570338299235502</v>
      </c>
      <c r="H86" s="583">
        <v>0.25286063573053902</v>
      </c>
      <c r="I86" s="190">
        <v>1.5211178694328999</v>
      </c>
      <c r="J86" s="583">
        <v>0.47806118233093797</v>
      </c>
      <c r="K86" s="190">
        <v>0.56212260027704097</v>
      </c>
      <c r="L86" s="583">
        <v>0.16297604820606501</v>
      </c>
      <c r="M86" s="190">
        <v>1.7196251274705301</v>
      </c>
      <c r="N86" s="583">
        <v>0.56048682988891396</v>
      </c>
      <c r="O86" s="190">
        <v>0.96069503588629801</v>
      </c>
      <c r="P86" s="583">
        <v>0.26450994301835701</v>
      </c>
      <c r="Q86" s="190">
        <v>1.5641042428701999</v>
      </c>
      <c r="R86" s="583">
        <v>0.50345160437640202</v>
      </c>
      <c r="S86" s="190">
        <v>0.62386582078665198</v>
      </c>
      <c r="T86" s="583">
        <v>0.19432782289612799</v>
      </c>
      <c r="U86" s="190">
        <v>1.5866445597009999</v>
      </c>
      <c r="V86" s="583">
        <v>0.53221497136976104</v>
      </c>
      <c r="W86" s="190">
        <v>0.98127930603582703</v>
      </c>
      <c r="X86" s="583">
        <v>0.263532851626951</v>
      </c>
      <c r="Y86" s="190">
        <v>1.74857644421953</v>
      </c>
      <c r="Z86" s="591">
        <v>0.57893927245846399</v>
      </c>
    </row>
    <row r="87" spans="1:26" ht="13" customHeight="1" x14ac:dyDescent="0.25">
      <c r="A87" s="27" t="s">
        <v>447</v>
      </c>
      <c r="B87" s="203">
        <v>1</v>
      </c>
      <c r="C87" s="201">
        <v>1.28054465216326</v>
      </c>
      <c r="D87" s="588">
        <v>0.25830003368980098</v>
      </c>
      <c r="E87" s="201">
        <v>1.43230927143017</v>
      </c>
      <c r="F87" s="588">
        <v>0.29749623656658303</v>
      </c>
      <c r="G87" s="201">
        <v>0.91198753957296297</v>
      </c>
      <c r="H87" s="588">
        <v>0.197710725810337</v>
      </c>
      <c r="I87" s="201">
        <v>0.91267940843178796</v>
      </c>
      <c r="J87" s="588">
        <v>0.25348524428352298</v>
      </c>
      <c r="K87" s="201">
        <v>1.1872294286602101</v>
      </c>
      <c r="L87" s="588">
        <v>0.25075815479116897</v>
      </c>
      <c r="M87" s="201">
        <v>1.37471380492839</v>
      </c>
      <c r="N87" s="588">
        <v>0.28737760850546101</v>
      </c>
      <c r="O87" s="201">
        <v>0.86515642870626597</v>
      </c>
      <c r="P87" s="588">
        <v>0.19915463256240601</v>
      </c>
      <c r="Q87" s="201">
        <v>0.95427639974668599</v>
      </c>
      <c r="R87" s="588">
        <v>0.26329771985988798</v>
      </c>
      <c r="S87" s="201">
        <v>1.08393416164968</v>
      </c>
      <c r="T87" s="588">
        <v>0.23255320238761301</v>
      </c>
      <c r="U87" s="201">
        <v>1.3111765620937801</v>
      </c>
      <c r="V87" s="588">
        <v>0.26650828542020499</v>
      </c>
      <c r="W87" s="201">
        <v>0.81861008703470595</v>
      </c>
      <c r="X87" s="588">
        <v>0.17776729142368</v>
      </c>
      <c r="Y87" s="201">
        <v>0.92791476291379005</v>
      </c>
      <c r="Z87" s="596">
        <v>0.23456902383137301</v>
      </c>
    </row>
    <row r="88" spans="1:26" ht="13" customHeight="1" x14ac:dyDescent="0.25">
      <c r="A88" s="26"/>
      <c r="B88" s="96"/>
      <c r="C88" s="190" t="s">
        <v>2682</v>
      </c>
      <c r="D88" s="583" t="s">
        <v>2683</v>
      </c>
      <c r="E88" s="190" t="s">
        <v>2684</v>
      </c>
      <c r="F88" s="583" t="s">
        <v>2685</v>
      </c>
      <c r="G88" s="190" t="s">
        <v>2686</v>
      </c>
      <c r="H88" s="583" t="s">
        <v>2687</v>
      </c>
      <c r="I88" s="190" t="s">
        <v>2688</v>
      </c>
      <c r="J88" s="583" t="s">
        <v>2689</v>
      </c>
      <c r="K88" s="190" t="s">
        <v>2690</v>
      </c>
      <c r="L88" s="583" t="s">
        <v>2691</v>
      </c>
      <c r="M88" s="190" t="s">
        <v>2692</v>
      </c>
      <c r="N88" s="583" t="s">
        <v>2693</v>
      </c>
      <c r="O88" s="190" t="s">
        <v>2694</v>
      </c>
      <c r="P88" s="583" t="s">
        <v>2695</v>
      </c>
      <c r="Q88" s="190" t="s">
        <v>2696</v>
      </c>
      <c r="R88" s="583" t="s">
        <v>2697</v>
      </c>
      <c r="S88" s="190" t="s">
        <v>2698</v>
      </c>
      <c r="T88" s="583" t="s">
        <v>2699</v>
      </c>
      <c r="U88" s="190" t="s">
        <v>2700</v>
      </c>
      <c r="V88" s="583" t="s">
        <v>2701</v>
      </c>
      <c r="W88" s="190" t="s">
        <v>2702</v>
      </c>
      <c r="X88" s="583" t="s">
        <v>2703</v>
      </c>
      <c r="Y88" s="190" t="s">
        <v>2704</v>
      </c>
      <c r="Z88" s="591" t="s">
        <v>2705</v>
      </c>
    </row>
    <row r="89" spans="1:26" ht="13" customHeight="1" x14ac:dyDescent="0.25">
      <c r="A89" s="26" t="s">
        <v>404</v>
      </c>
      <c r="B89" s="96">
        <v>3</v>
      </c>
      <c r="C89" s="190">
        <v>1.01864748533865</v>
      </c>
      <c r="D89" s="583">
        <v>0.16798876511428101</v>
      </c>
      <c r="E89" s="190">
        <v>1.0915142107018001</v>
      </c>
      <c r="F89" s="583">
        <v>0.18530983931171199</v>
      </c>
      <c r="G89" s="190">
        <v>1.40130451721175</v>
      </c>
      <c r="H89" s="583">
        <v>0.20483978679425999</v>
      </c>
      <c r="I89" s="190">
        <v>0.98789399071441797</v>
      </c>
      <c r="J89" s="583">
        <v>0.22614981038923301</v>
      </c>
      <c r="K89" s="190">
        <v>1.00589256815851</v>
      </c>
      <c r="L89" s="583">
        <v>0.170623127611752</v>
      </c>
      <c r="M89" s="190">
        <v>1.0865322236225201</v>
      </c>
      <c r="N89" s="583">
        <v>0.188895454202409</v>
      </c>
      <c r="O89" s="190">
        <v>1.3653178702783799</v>
      </c>
      <c r="P89" s="583">
        <v>0.20184034348823801</v>
      </c>
      <c r="Q89" s="190">
        <v>0.97338598755059103</v>
      </c>
      <c r="R89" s="583">
        <v>0.22789276498</v>
      </c>
      <c r="S89" s="190">
        <v>0.95380258590470501</v>
      </c>
      <c r="T89" s="583">
        <v>0.17458262188745999</v>
      </c>
      <c r="U89" s="190">
        <v>1.0316423117888001</v>
      </c>
      <c r="V89" s="583">
        <v>0.196677948146598</v>
      </c>
      <c r="W89" s="190">
        <v>1.3974154115105899</v>
      </c>
      <c r="X89" s="583">
        <v>0.23499074038791901</v>
      </c>
      <c r="Y89" s="190">
        <v>0.945646006651361</v>
      </c>
      <c r="Z89" s="591">
        <v>0.22768553614526599</v>
      </c>
    </row>
    <row r="90" spans="1:26" ht="13" customHeight="1" x14ac:dyDescent="0.25">
      <c r="A90" s="26" t="s">
        <v>407</v>
      </c>
      <c r="B90" s="96">
        <v>3</v>
      </c>
      <c r="C90" s="190">
        <v>0.52919334352858904</v>
      </c>
      <c r="D90" s="583">
        <v>0.117134211529019</v>
      </c>
      <c r="E90" s="190">
        <v>1.0044969505994501</v>
      </c>
      <c r="F90" s="583">
        <v>0.33895919834486499</v>
      </c>
      <c r="G90" s="190">
        <v>0.98503642923234602</v>
      </c>
      <c r="H90" s="583">
        <v>0.24119443613336</v>
      </c>
      <c r="I90" s="190">
        <v>1.5606969827178701</v>
      </c>
      <c r="J90" s="583">
        <v>0.448871813253093</v>
      </c>
      <c r="K90" s="190">
        <v>0.55621049975122705</v>
      </c>
      <c r="L90" s="583">
        <v>0.12535477376476101</v>
      </c>
      <c r="M90" s="190">
        <v>1.0057394780914</v>
      </c>
      <c r="N90" s="583">
        <v>0.34576865514510302</v>
      </c>
      <c r="O90" s="190">
        <v>0.97726311026288004</v>
      </c>
      <c r="P90" s="583">
        <v>0.24631178537200901</v>
      </c>
      <c r="Q90" s="190">
        <v>1.6089879919599399</v>
      </c>
      <c r="R90" s="583">
        <v>0.46308042535237198</v>
      </c>
      <c r="S90" s="190">
        <v>0.66105779235889195</v>
      </c>
      <c r="T90" s="583">
        <v>0.15913290175675701</v>
      </c>
      <c r="U90" s="190">
        <v>1.0900534696756099</v>
      </c>
      <c r="V90" s="583">
        <v>0.41341141257763597</v>
      </c>
      <c r="W90" s="190">
        <v>1.0076300926647199</v>
      </c>
      <c r="X90" s="583">
        <v>0.28262016564238601</v>
      </c>
      <c r="Y90" s="190">
        <v>1.68038850102992</v>
      </c>
      <c r="Z90" s="591">
        <v>0.52637071811046598</v>
      </c>
    </row>
    <row r="91" spans="1:26" ht="13" customHeight="1" x14ac:dyDescent="0.25">
      <c r="A91" s="26" t="s">
        <v>124</v>
      </c>
      <c r="B91" s="96">
        <v>3</v>
      </c>
      <c r="C91" s="190">
        <v>0.96899833484832198</v>
      </c>
      <c r="D91" s="583">
        <v>0.17442464851547901</v>
      </c>
      <c r="E91" s="190">
        <v>1.0710187619145899</v>
      </c>
      <c r="F91" s="583">
        <v>0.20180794379808101</v>
      </c>
      <c r="G91" s="190">
        <v>0.87034620179520295</v>
      </c>
      <c r="H91" s="583">
        <v>0.209799076457441</v>
      </c>
      <c r="I91" s="190">
        <v>1.2787544161447</v>
      </c>
      <c r="J91" s="583">
        <v>0.258872520157027</v>
      </c>
      <c r="K91" s="190">
        <v>1.0128632287266599</v>
      </c>
      <c r="L91" s="583">
        <v>0.188314018042017</v>
      </c>
      <c r="M91" s="190">
        <v>1.0270714011994899</v>
      </c>
      <c r="N91" s="583">
        <v>0.198781615361558</v>
      </c>
      <c r="O91" s="190">
        <v>0.87803988588702997</v>
      </c>
      <c r="P91" s="583">
        <v>0.22597095200842299</v>
      </c>
      <c r="Q91" s="190">
        <v>1.23592311828631</v>
      </c>
      <c r="R91" s="583">
        <v>0.25981560888289801</v>
      </c>
      <c r="S91" s="190">
        <v>1.0316861684254099</v>
      </c>
      <c r="T91" s="583">
        <v>0.18910828858630899</v>
      </c>
      <c r="U91" s="190">
        <v>0.88077614013211403</v>
      </c>
      <c r="V91" s="583">
        <v>0.15984746977026601</v>
      </c>
      <c r="W91" s="190">
        <v>0.78573061957824497</v>
      </c>
      <c r="X91" s="583">
        <v>0.20258352262420401</v>
      </c>
      <c r="Y91" s="190">
        <v>1.0759265853344799</v>
      </c>
      <c r="Z91" s="591">
        <v>0.233273736261458</v>
      </c>
    </row>
    <row r="92" spans="1:26" ht="13" customHeight="1" x14ac:dyDescent="0.25">
      <c r="A92" s="26" t="s">
        <v>426</v>
      </c>
      <c r="B92" s="96">
        <v>3</v>
      </c>
      <c r="C92" s="190">
        <v>1.09021511793352</v>
      </c>
      <c r="D92" s="583">
        <v>0.12611439589413601</v>
      </c>
      <c r="E92" s="190">
        <v>1.1057715233327301</v>
      </c>
      <c r="F92" s="583">
        <v>0.121210269850676</v>
      </c>
      <c r="G92" s="190">
        <v>1.10141185946603</v>
      </c>
      <c r="H92" s="583">
        <v>0.13001396188492401</v>
      </c>
      <c r="I92" s="190">
        <v>1.12050345144813</v>
      </c>
      <c r="J92" s="583">
        <v>0.118457561993233</v>
      </c>
      <c r="K92" s="190">
        <v>1.0806436158922501</v>
      </c>
      <c r="L92" s="583">
        <v>0.126498449749469</v>
      </c>
      <c r="M92" s="190">
        <v>1.1077265798411899</v>
      </c>
      <c r="N92" s="583">
        <v>0.123835458697448</v>
      </c>
      <c r="O92" s="190">
        <v>1.1050446634423401</v>
      </c>
      <c r="P92" s="583">
        <v>0.13148510680930101</v>
      </c>
      <c r="Q92" s="190">
        <v>1.1177567807550599</v>
      </c>
      <c r="R92" s="583">
        <v>0.119454659936686</v>
      </c>
      <c r="S92" s="190">
        <v>1.0665096591062599</v>
      </c>
      <c r="T92" s="583">
        <v>0.13377906767251399</v>
      </c>
      <c r="U92" s="190">
        <v>1.0890681998120399</v>
      </c>
      <c r="V92" s="583">
        <v>0.12340504935156101</v>
      </c>
      <c r="W92" s="190">
        <v>1.0864684327743399</v>
      </c>
      <c r="X92" s="583">
        <v>0.13308415657368899</v>
      </c>
      <c r="Y92" s="190">
        <v>1.0784686231685401</v>
      </c>
      <c r="Z92" s="591">
        <v>0.115394733265878</v>
      </c>
    </row>
    <row r="93" spans="1:26" ht="13" customHeight="1" x14ac:dyDescent="0.25">
      <c r="A93" s="26" t="s">
        <v>428</v>
      </c>
      <c r="B93" s="96">
        <v>3</v>
      </c>
      <c r="C93" s="190">
        <v>0.93949524897697101</v>
      </c>
      <c r="D93" s="583">
        <v>0.14451725302735199</v>
      </c>
      <c r="E93" s="190">
        <v>1.13329793071691</v>
      </c>
      <c r="F93" s="583">
        <v>0.18988255604590701</v>
      </c>
      <c r="G93" s="190">
        <v>0.93460326962217699</v>
      </c>
      <c r="H93" s="583">
        <v>0.15135039614856299</v>
      </c>
      <c r="I93" s="190">
        <v>1.0809714142043501</v>
      </c>
      <c r="J93" s="583">
        <v>0.17072391894034999</v>
      </c>
      <c r="K93" s="190">
        <v>0.94383255293050305</v>
      </c>
      <c r="L93" s="583">
        <v>0.146638038948495</v>
      </c>
      <c r="M93" s="190">
        <v>1.1494352420728999</v>
      </c>
      <c r="N93" s="583">
        <v>0.19133041137412801</v>
      </c>
      <c r="O93" s="190">
        <v>0.91035462346387297</v>
      </c>
      <c r="P93" s="583">
        <v>0.14783815808641301</v>
      </c>
      <c r="Q93" s="190">
        <v>1.09873066422736</v>
      </c>
      <c r="R93" s="583">
        <v>0.171047936884549</v>
      </c>
      <c r="S93" s="190">
        <v>0.92762532896120098</v>
      </c>
      <c r="T93" s="583">
        <v>0.14442846378979801</v>
      </c>
      <c r="U93" s="190">
        <v>1.1214063373107801</v>
      </c>
      <c r="V93" s="583">
        <v>0.18866372951084101</v>
      </c>
      <c r="W93" s="190">
        <v>0.94992808402745699</v>
      </c>
      <c r="X93" s="583">
        <v>0.15576769194023399</v>
      </c>
      <c r="Y93" s="190">
        <v>1.08187554246137</v>
      </c>
      <c r="Z93" s="591">
        <v>0.16676812672059699</v>
      </c>
    </row>
    <row r="94" spans="1:26" ht="13" customHeight="1" x14ac:dyDescent="0.25">
      <c r="A94" s="26" t="s">
        <v>433</v>
      </c>
      <c r="B94" s="96">
        <v>3</v>
      </c>
      <c r="C94" s="190">
        <v>1.0070214543304199</v>
      </c>
      <c r="D94" s="583">
        <v>0.18228583476376001</v>
      </c>
      <c r="E94" s="190">
        <v>1.6731689822261899</v>
      </c>
      <c r="F94" s="583">
        <v>0.21531553217170499</v>
      </c>
      <c r="G94" s="190">
        <v>1.08283920321891</v>
      </c>
      <c r="H94" s="583">
        <v>0.23656166938425899</v>
      </c>
      <c r="I94" s="190">
        <v>0.96257790193943105</v>
      </c>
      <c r="J94" s="583">
        <v>0.18664897734901001</v>
      </c>
      <c r="K94" s="190">
        <v>1.03598227153143</v>
      </c>
      <c r="L94" s="583">
        <v>0.19083244529070501</v>
      </c>
      <c r="M94" s="190">
        <v>1.6440088010123299</v>
      </c>
      <c r="N94" s="583">
        <v>0.214876863540437</v>
      </c>
      <c r="O94" s="190">
        <v>1.0471625683057999</v>
      </c>
      <c r="P94" s="583">
        <v>0.23660416420069899</v>
      </c>
      <c r="Q94" s="190">
        <v>0.95477539227610497</v>
      </c>
      <c r="R94" s="583">
        <v>0.18053014656345301</v>
      </c>
      <c r="S94" s="190">
        <v>0.99406857572200502</v>
      </c>
      <c r="T94" s="583">
        <v>0.18973886399434101</v>
      </c>
      <c r="U94" s="190">
        <v>1.59142349333059</v>
      </c>
      <c r="V94" s="583">
        <v>0.22041493572068699</v>
      </c>
      <c r="W94" s="190">
        <v>1.07716835445791</v>
      </c>
      <c r="X94" s="583">
        <v>0.24921004271614</v>
      </c>
      <c r="Y94" s="190">
        <v>0.97373225176160605</v>
      </c>
      <c r="Z94" s="591">
        <v>0.18846179636318</v>
      </c>
    </row>
    <row r="95" spans="1:26" ht="13" customHeight="1" x14ac:dyDescent="0.25">
      <c r="A95" s="26" t="s">
        <v>437</v>
      </c>
      <c r="B95" s="96">
        <v>3</v>
      </c>
      <c r="C95" s="190">
        <v>1.0770182571659399</v>
      </c>
      <c r="D95" s="583">
        <v>0.14441285402672399</v>
      </c>
      <c r="E95" s="190">
        <v>1.12286241219653</v>
      </c>
      <c r="F95" s="583">
        <v>0.152227347304142</v>
      </c>
      <c r="G95" s="190">
        <v>1.10782349746514</v>
      </c>
      <c r="H95" s="583">
        <v>0.12828443982993201</v>
      </c>
      <c r="I95" s="190">
        <v>0.98942095233424598</v>
      </c>
      <c r="J95" s="583">
        <v>0.13307274960013099</v>
      </c>
      <c r="K95" s="190">
        <v>1.0871367558541101</v>
      </c>
      <c r="L95" s="583">
        <v>0.13388937526047201</v>
      </c>
      <c r="M95" s="190">
        <v>1.0682746042949101</v>
      </c>
      <c r="N95" s="583">
        <v>0.13778752909865299</v>
      </c>
      <c r="O95" s="190">
        <v>1.1320738661712899</v>
      </c>
      <c r="P95" s="583">
        <v>0.12714078453866401</v>
      </c>
      <c r="Q95" s="190">
        <v>0.96271345155521404</v>
      </c>
      <c r="R95" s="583">
        <v>0.123758583340716</v>
      </c>
      <c r="S95" s="190">
        <v>1.05754490081857</v>
      </c>
      <c r="T95" s="583">
        <v>0.137644923216731</v>
      </c>
      <c r="U95" s="190">
        <v>1.0963319865787</v>
      </c>
      <c r="V95" s="583">
        <v>0.13748339234665299</v>
      </c>
      <c r="W95" s="190">
        <v>1.0819469969675499</v>
      </c>
      <c r="X95" s="583">
        <v>0.11644814443957301</v>
      </c>
      <c r="Y95" s="190">
        <v>0.99549525708583797</v>
      </c>
      <c r="Z95" s="591">
        <v>0.133288063503541</v>
      </c>
    </row>
    <row r="96" spans="1:26" ht="13" customHeight="1" x14ac:dyDescent="0.25">
      <c r="A96" s="26" t="s">
        <v>438</v>
      </c>
      <c r="B96" s="96">
        <v>3</v>
      </c>
      <c r="C96" s="190">
        <v>1.02935090730479</v>
      </c>
      <c r="D96" s="583">
        <v>0.20237259540490701</v>
      </c>
      <c r="E96" s="190">
        <v>1.58048507094196</v>
      </c>
      <c r="F96" s="583">
        <v>0.39079597499025598</v>
      </c>
      <c r="G96" s="190">
        <v>1.0157189128675901</v>
      </c>
      <c r="H96" s="583">
        <v>0.21184801045600299</v>
      </c>
      <c r="I96" s="190">
        <v>1.02985554409577</v>
      </c>
      <c r="J96" s="583">
        <v>0.28955097993350198</v>
      </c>
      <c r="K96" s="190">
        <v>1.03820192908444</v>
      </c>
      <c r="L96" s="583">
        <v>0.209348842959096</v>
      </c>
      <c r="M96" s="190">
        <v>1.576069747317</v>
      </c>
      <c r="N96" s="583">
        <v>0.382964971996267</v>
      </c>
      <c r="O96" s="190">
        <v>1.0819013484244</v>
      </c>
      <c r="P96" s="583">
        <v>0.23667345242657101</v>
      </c>
      <c r="Q96" s="190">
        <v>1.00655387697919</v>
      </c>
      <c r="R96" s="583">
        <v>0.28699473666182801</v>
      </c>
      <c r="S96" s="190">
        <v>0.97545241092941803</v>
      </c>
      <c r="T96" s="583">
        <v>0.207589440210975</v>
      </c>
      <c r="U96" s="190">
        <v>1.63655043226721</v>
      </c>
      <c r="V96" s="583">
        <v>0.44434945984999702</v>
      </c>
      <c r="W96" s="190">
        <v>0.92977070228200798</v>
      </c>
      <c r="X96" s="583">
        <v>0.27932122904879803</v>
      </c>
      <c r="Y96" s="190">
        <v>0.87791914541612703</v>
      </c>
      <c r="Z96" s="591">
        <v>0.25808496158494898</v>
      </c>
    </row>
    <row r="97" spans="1:26" ht="13" customHeight="1" x14ac:dyDescent="0.25">
      <c r="A97" s="63" t="s">
        <v>450</v>
      </c>
      <c r="B97" s="207">
        <v>3</v>
      </c>
      <c r="C97" s="208">
        <v>0.95749251867840002</v>
      </c>
      <c r="D97" s="590">
        <v>5.6484587130831501E-2</v>
      </c>
      <c r="E97" s="208">
        <v>1.2228269803287699</v>
      </c>
      <c r="F97" s="590">
        <v>8.5051663821758397E-2</v>
      </c>
      <c r="G97" s="208">
        <v>1.0623854863598901</v>
      </c>
      <c r="H97" s="590">
        <v>6.8608743511197404E-2</v>
      </c>
      <c r="I97" s="208">
        <v>1.12633433169986</v>
      </c>
      <c r="J97" s="590">
        <v>8.8318443808153096E-2</v>
      </c>
      <c r="K97" s="208">
        <v>0.97009542774114099</v>
      </c>
      <c r="L97" s="590">
        <v>5.8089792786149799E-2</v>
      </c>
      <c r="M97" s="208">
        <v>1.2081072596814699</v>
      </c>
      <c r="N97" s="590">
        <v>8.4642056321064404E-2</v>
      </c>
      <c r="O97" s="208">
        <v>1.0621447420295</v>
      </c>
      <c r="P97" s="590">
        <v>7.0686033143153207E-2</v>
      </c>
      <c r="Q97" s="208">
        <v>1.1198534079487199</v>
      </c>
      <c r="R97" s="590">
        <v>8.9064833778836894E-2</v>
      </c>
      <c r="S97" s="208">
        <v>0.95846842777830599</v>
      </c>
      <c r="T97" s="590">
        <v>5.9733924914336899E-2</v>
      </c>
      <c r="U97" s="208">
        <v>1.1921565463619801</v>
      </c>
      <c r="V97" s="590">
        <v>9.2777969460009102E-2</v>
      </c>
      <c r="W97" s="208">
        <v>1.03950733678285</v>
      </c>
      <c r="X97" s="590">
        <v>7.6218848252219695E-2</v>
      </c>
      <c r="Y97" s="208">
        <v>1.08868148911365</v>
      </c>
      <c r="Z97" s="598">
        <v>9.2224456896944695E-2</v>
      </c>
    </row>
    <row r="99" spans="1:26" x14ac:dyDescent="0.25">
      <c r="A99" s="178" t="s">
        <v>455</v>
      </c>
    </row>
    <row r="100" spans="1:26" x14ac:dyDescent="0.25">
      <c r="A100" s="178" t="s">
        <v>729</v>
      </c>
    </row>
    <row r="101" spans="1:26" x14ac:dyDescent="0.25">
      <c r="A101" s="178" t="s">
        <v>457</v>
      </c>
    </row>
    <row r="102" spans="1:26" x14ac:dyDescent="0.25">
      <c r="A102" s="178" t="s">
        <v>620</v>
      </c>
    </row>
    <row r="103" spans="1:26" x14ac:dyDescent="0.25">
      <c r="A103" s="178" t="s">
        <v>459</v>
      </c>
    </row>
    <row r="104" spans="1:26" x14ac:dyDescent="0.25">
      <c r="A104" s="178" t="s">
        <v>460</v>
      </c>
    </row>
    <row r="105" spans="1:26" x14ac:dyDescent="0.25">
      <c r="A105" s="178" t="s">
        <v>461</v>
      </c>
    </row>
    <row r="106" spans="1:26" x14ac:dyDescent="0.25">
      <c r="A106" s="178" t="s">
        <v>462</v>
      </c>
    </row>
    <row r="107" spans="1:26" x14ac:dyDescent="0.25">
      <c r="A107" s="181" t="str">
        <f>HYPERLINK("https://oecdcode.org/disclaimers/cyprus.html", "Information on data for Cyprus: https://oecdcode.org/disclaimers/cyprus.html")</f>
        <v>Information on data for Cyprus: https://oecdcode.org/disclaimers/cyprus.html</v>
      </c>
    </row>
    <row r="108" spans="1:26" x14ac:dyDescent="0.25">
      <c r="A108" s="178" t="s">
        <v>463</v>
      </c>
    </row>
  </sheetData>
  <mergeCells count="17">
    <mergeCell ref="S8:T8"/>
    <mergeCell ref="U8:V8"/>
    <mergeCell ref="W8:X8"/>
    <mergeCell ref="Y8:Z8"/>
    <mergeCell ref="S9:Z9"/>
    <mergeCell ref="K8:L8"/>
    <mergeCell ref="M8:N8"/>
    <mergeCell ref="O8:P8"/>
    <mergeCell ref="Q8:R8"/>
    <mergeCell ref="K9:R9"/>
    <mergeCell ref="B7:B10"/>
    <mergeCell ref="C8:D8"/>
    <mergeCell ref="E8:F8"/>
    <mergeCell ref="G8:H8"/>
    <mergeCell ref="I8:J8"/>
    <mergeCell ref="C9:J9"/>
    <mergeCell ref="C7:Z7"/>
  </mergeCells>
  <conditionalFormatting sqref="C1:C200">
    <cfRule type="expression" dxfId="54" priority="12">
      <formula>ABS(LN(C1)/(D1/C1))&gt;1.95996398454005</formula>
    </cfRule>
  </conditionalFormatting>
  <conditionalFormatting sqref="E1:E200">
    <cfRule type="expression" dxfId="53" priority="11">
      <formula>ABS(LN(E1)/(F1/E1))&gt;1.95996398454005</formula>
    </cfRule>
  </conditionalFormatting>
  <conditionalFormatting sqref="G1:G200">
    <cfRule type="expression" dxfId="52" priority="10">
      <formula>ABS(LN(G1)/(H1/G1))&gt;1.95996398454005</formula>
    </cfRule>
  </conditionalFormatting>
  <conditionalFormatting sqref="I1:I200">
    <cfRule type="expression" dxfId="51" priority="9">
      <formula>ABS(LN(I1)/(J1/I1))&gt;1.95996398454005</formula>
    </cfRule>
  </conditionalFormatting>
  <conditionalFormatting sqref="K1:K200">
    <cfRule type="expression" dxfId="50" priority="8">
      <formula>ABS(LN(K1)/(L1/K1))&gt;1.95996398454005</formula>
    </cfRule>
  </conditionalFormatting>
  <conditionalFormatting sqref="M1:M200">
    <cfRule type="expression" dxfId="49" priority="7">
      <formula>ABS(LN(M1)/(N1/M1))&gt;1.95996398454005</formula>
    </cfRule>
  </conditionalFormatting>
  <conditionalFormatting sqref="O1:O200">
    <cfRule type="expression" dxfId="48" priority="6">
      <formula>ABS(LN(O1)/(P1/O1))&gt;1.95996398454005</formula>
    </cfRule>
  </conditionalFormatting>
  <conditionalFormatting sqref="Q1:Q200">
    <cfRule type="expression" dxfId="47" priority="5">
      <formula>ABS(LN(Q1)/(R1/Q1))&gt;1.95996398454005</formula>
    </cfRule>
  </conditionalFormatting>
  <conditionalFormatting sqref="S1:S200">
    <cfRule type="expression" dxfId="46" priority="4">
      <formula>ABS(LN(S1)/(T1/S1))&gt;1.95996398454005</formula>
    </cfRule>
  </conditionalFormatting>
  <conditionalFormatting sqref="U1:U200">
    <cfRule type="expression" dxfId="45" priority="3">
      <formula>ABS(LN(U1)/(V1/U1))&gt;1.95996398454005</formula>
    </cfRule>
  </conditionalFormatting>
  <conditionalFormatting sqref="W1:W200">
    <cfRule type="expression" dxfId="44" priority="2">
      <formula>ABS(LN(W1)/(X1/W1))&gt;1.95996398454005</formula>
    </cfRule>
  </conditionalFormatting>
  <conditionalFormatting sqref="Y1:Y200">
    <cfRule type="expression" dxfId="43" priority="1">
      <formula>ABS(LN(Y1)/(Z1/Y1))&gt;1.95996398454005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Z108"/>
  <sheetViews>
    <sheetView showGridLines="0" zoomScale="80" workbookViewId="0"/>
  </sheetViews>
  <sheetFormatPr defaultColWidth="10.90625" defaultRowHeight="12.5" x14ac:dyDescent="0.25"/>
  <cols>
    <col min="1" max="1" width="30.7265625" customWidth="1"/>
    <col min="2" max="2" width="8.7265625" customWidth="1"/>
  </cols>
  <sheetData>
    <row r="1" spans="1:26" x14ac:dyDescent="0.25">
      <c r="A1" s="41" t="s">
        <v>374</v>
      </c>
    </row>
    <row r="2" spans="1:26" ht="13" x14ac:dyDescent="0.3">
      <c r="A2" s="42" t="s">
        <v>375</v>
      </c>
    </row>
    <row r="3" spans="1:26" ht="13" x14ac:dyDescent="0.3">
      <c r="A3" s="43" t="s">
        <v>538</v>
      </c>
    </row>
    <row r="4" spans="1:26" x14ac:dyDescent="0.25">
      <c r="A4" s="160" t="str">
        <f>HYPERLINK("#'TOC'!A1", "Back to TOC")</f>
        <v>Back to TOC</v>
      </c>
    </row>
    <row r="7" spans="1:26" ht="30" customHeight="1" x14ac:dyDescent="0.25">
      <c r="B7" s="658" t="s">
        <v>388</v>
      </c>
      <c r="C7" s="662" t="s">
        <v>733</v>
      </c>
      <c r="D7" s="662"/>
      <c r="E7" s="662"/>
      <c r="F7" s="662"/>
      <c r="G7" s="662"/>
      <c r="H7" s="662"/>
      <c r="I7" s="662"/>
      <c r="J7" s="662"/>
      <c r="K7" s="662" t="s">
        <v>733</v>
      </c>
      <c r="L7" s="662"/>
      <c r="M7" s="662"/>
      <c r="N7" s="662"/>
      <c r="O7" s="662"/>
      <c r="P7" s="662"/>
      <c r="Q7" s="662"/>
      <c r="R7" s="662"/>
      <c r="S7" s="662" t="s">
        <v>733</v>
      </c>
      <c r="T7" s="662"/>
      <c r="U7" s="662"/>
      <c r="V7" s="662"/>
      <c r="W7" s="662"/>
      <c r="X7" s="662"/>
      <c r="Y7" s="662"/>
      <c r="Z7" s="663"/>
    </row>
    <row r="8" spans="1:26" ht="90" customHeight="1" x14ac:dyDescent="0.25">
      <c r="B8" s="659"/>
      <c r="C8" s="647" t="s">
        <v>724</v>
      </c>
      <c r="D8" s="647"/>
      <c r="E8" s="647" t="s">
        <v>725</v>
      </c>
      <c r="F8" s="647"/>
      <c r="G8" s="647" t="s">
        <v>726</v>
      </c>
      <c r="H8" s="647"/>
      <c r="I8" s="647" t="s">
        <v>727</v>
      </c>
      <c r="J8" s="647"/>
      <c r="K8" s="647" t="s">
        <v>724</v>
      </c>
      <c r="L8" s="647"/>
      <c r="M8" s="647" t="s">
        <v>725</v>
      </c>
      <c r="N8" s="647"/>
      <c r="O8" s="647" t="s">
        <v>726</v>
      </c>
      <c r="P8" s="647"/>
      <c r="Q8" s="647" t="s">
        <v>727</v>
      </c>
      <c r="R8" s="647"/>
      <c r="S8" s="647" t="s">
        <v>724</v>
      </c>
      <c r="T8" s="647"/>
      <c r="U8" s="647" t="s">
        <v>725</v>
      </c>
      <c r="V8" s="647"/>
      <c r="W8" s="647" t="s">
        <v>726</v>
      </c>
      <c r="X8" s="647"/>
      <c r="Y8" s="647" t="s">
        <v>727</v>
      </c>
      <c r="Z8" s="666"/>
    </row>
    <row r="9" spans="1:26" ht="15" customHeight="1" x14ac:dyDescent="0.25">
      <c r="B9" s="659"/>
      <c r="C9" s="649" t="s">
        <v>615</v>
      </c>
      <c r="D9" s="649"/>
      <c r="E9" s="649"/>
      <c r="F9" s="649"/>
      <c r="G9" s="649"/>
      <c r="H9" s="649"/>
      <c r="I9" s="649"/>
      <c r="J9" s="649"/>
      <c r="K9" s="649" t="s">
        <v>616</v>
      </c>
      <c r="L9" s="649"/>
      <c r="M9" s="649"/>
      <c r="N9" s="649"/>
      <c r="O9" s="649"/>
      <c r="P9" s="649"/>
      <c r="Q9" s="649"/>
      <c r="R9" s="649"/>
      <c r="S9" s="649" t="s">
        <v>617</v>
      </c>
      <c r="T9" s="649"/>
      <c r="U9" s="649"/>
      <c r="V9" s="649"/>
      <c r="W9" s="649"/>
      <c r="X9" s="649"/>
      <c r="Y9" s="649"/>
      <c r="Z9" s="661"/>
    </row>
    <row r="10" spans="1:26" ht="30" customHeight="1" x14ac:dyDescent="0.25">
      <c r="B10" s="660"/>
      <c r="C10" s="144" t="s">
        <v>390</v>
      </c>
      <c r="D10" s="144" t="s">
        <v>389</v>
      </c>
      <c r="E10" s="144" t="s">
        <v>390</v>
      </c>
      <c r="F10" s="144" t="s">
        <v>389</v>
      </c>
      <c r="G10" s="144" t="s">
        <v>390</v>
      </c>
      <c r="H10" s="144" t="s">
        <v>389</v>
      </c>
      <c r="I10" s="144" t="s">
        <v>390</v>
      </c>
      <c r="J10" s="144" t="s">
        <v>389</v>
      </c>
      <c r="K10" s="144" t="s">
        <v>390</v>
      </c>
      <c r="L10" s="144" t="s">
        <v>389</v>
      </c>
      <c r="M10" s="144" t="s">
        <v>390</v>
      </c>
      <c r="N10" s="144" t="s">
        <v>389</v>
      </c>
      <c r="O10" s="144" t="s">
        <v>390</v>
      </c>
      <c r="P10" s="144" t="s">
        <v>389</v>
      </c>
      <c r="Q10" s="144" t="s">
        <v>390</v>
      </c>
      <c r="R10" s="144" t="s">
        <v>389</v>
      </c>
      <c r="S10" s="144" t="s">
        <v>390</v>
      </c>
      <c r="T10" s="144" t="s">
        <v>389</v>
      </c>
      <c r="U10" s="144" t="s">
        <v>390</v>
      </c>
      <c r="V10" s="144" t="s">
        <v>389</v>
      </c>
      <c r="W10" s="144" t="s">
        <v>390</v>
      </c>
      <c r="X10" s="144" t="s">
        <v>389</v>
      </c>
      <c r="Y10" s="144" t="s">
        <v>390</v>
      </c>
      <c r="Z10" s="183" t="s">
        <v>389</v>
      </c>
    </row>
    <row r="11" spans="1:26" ht="13" customHeight="1" x14ac:dyDescent="0.25">
      <c r="A11" s="214"/>
      <c r="B11" s="204"/>
      <c r="C11" s="205" t="s">
        <v>2706</v>
      </c>
      <c r="D11" s="605" t="s">
        <v>2707</v>
      </c>
      <c r="E11" s="205" t="s">
        <v>2708</v>
      </c>
      <c r="F11" s="605" t="s">
        <v>2709</v>
      </c>
      <c r="G11" s="205" t="s">
        <v>2710</v>
      </c>
      <c r="H11" s="605" t="s">
        <v>2711</v>
      </c>
      <c r="I11" s="205" t="s">
        <v>2712</v>
      </c>
      <c r="J11" s="605" t="s">
        <v>2713</v>
      </c>
      <c r="K11" s="205" t="s">
        <v>2714</v>
      </c>
      <c r="L11" s="605" t="s">
        <v>2715</v>
      </c>
      <c r="M11" s="205" t="s">
        <v>2716</v>
      </c>
      <c r="N11" s="605" t="s">
        <v>2717</v>
      </c>
      <c r="O11" s="205" t="s">
        <v>2718</v>
      </c>
      <c r="P11" s="605" t="s">
        <v>2719</v>
      </c>
      <c r="Q11" s="205" t="s">
        <v>2720</v>
      </c>
      <c r="R11" s="605" t="s">
        <v>2721</v>
      </c>
      <c r="S11" s="205" t="s">
        <v>2722</v>
      </c>
      <c r="T11" s="605" t="s">
        <v>2723</v>
      </c>
      <c r="U11" s="205" t="s">
        <v>2724</v>
      </c>
      <c r="V11" s="605" t="s">
        <v>2725</v>
      </c>
      <c r="W11" s="205" t="s">
        <v>2726</v>
      </c>
      <c r="X11" s="605" t="s">
        <v>2727</v>
      </c>
      <c r="Y11" s="205" t="s">
        <v>2728</v>
      </c>
      <c r="Z11" s="613" t="s">
        <v>2729</v>
      </c>
    </row>
    <row r="12" spans="1:26" ht="13" customHeight="1" x14ac:dyDescent="0.25">
      <c r="A12" s="26" t="s">
        <v>391</v>
      </c>
      <c r="B12" s="184">
        <v>2</v>
      </c>
      <c r="C12" s="190">
        <v>0.877741287285706</v>
      </c>
      <c r="D12" s="599">
        <v>0.258036109737945</v>
      </c>
      <c r="E12" s="190">
        <v>1.10158355130621</v>
      </c>
      <c r="F12" s="599">
        <v>0.35460009618521299</v>
      </c>
      <c r="G12" s="190">
        <v>0.89082032330004601</v>
      </c>
      <c r="H12" s="599">
        <v>0.19070763164570501</v>
      </c>
      <c r="I12" s="190">
        <v>0.97892303430538896</v>
      </c>
      <c r="J12" s="599">
        <v>0.38747586283010799</v>
      </c>
      <c r="K12" s="190">
        <v>0.91982854071090003</v>
      </c>
      <c r="L12" s="599">
        <v>0.27124477259024998</v>
      </c>
      <c r="M12" s="190">
        <v>1.09282393434237</v>
      </c>
      <c r="N12" s="599">
        <v>0.34813747205589901</v>
      </c>
      <c r="O12" s="190">
        <v>0.89211920431824099</v>
      </c>
      <c r="P12" s="599">
        <v>0.19276177173109199</v>
      </c>
      <c r="Q12" s="190">
        <v>0.95224406464836497</v>
      </c>
      <c r="R12" s="599">
        <v>0.37988780073047601</v>
      </c>
      <c r="S12" s="190">
        <v>0.91157808531278295</v>
      </c>
      <c r="T12" s="599">
        <v>0.259747593542347</v>
      </c>
      <c r="U12" s="190">
        <v>1.0556518106877599</v>
      </c>
      <c r="V12" s="599">
        <v>0.34091325820559198</v>
      </c>
      <c r="W12" s="190">
        <v>0.88912657023859898</v>
      </c>
      <c r="X12" s="599">
        <v>0.198501636972825</v>
      </c>
      <c r="Y12" s="190">
        <v>0.98792534920368702</v>
      </c>
      <c r="Z12" s="607">
        <v>0.39030409134208099</v>
      </c>
    </row>
    <row r="13" spans="1:26" ht="13" customHeight="1" x14ac:dyDescent="0.25">
      <c r="A13" s="26" t="s">
        <v>392</v>
      </c>
      <c r="B13" s="184">
        <v>2</v>
      </c>
      <c r="C13" s="190">
        <v>1.52009510773136</v>
      </c>
      <c r="D13" s="599">
        <v>0.24291778324157701</v>
      </c>
      <c r="E13" s="190">
        <v>0.92941606929798504</v>
      </c>
      <c r="F13" s="599">
        <v>0.16455389297079501</v>
      </c>
      <c r="G13" s="190">
        <v>1.37791740429744</v>
      </c>
      <c r="H13" s="599">
        <v>0.30304653396898501</v>
      </c>
      <c r="I13" s="190">
        <v>1.0116855718640401</v>
      </c>
      <c r="J13" s="599">
        <v>0.27807269567874598</v>
      </c>
      <c r="K13" s="190">
        <v>1.54904321269947</v>
      </c>
      <c r="L13" s="599">
        <v>0.25556797886430899</v>
      </c>
      <c r="M13" s="190">
        <v>0.91832131405263395</v>
      </c>
      <c r="N13" s="599">
        <v>0.167427846761284</v>
      </c>
      <c r="O13" s="190">
        <v>1.3705850655988301</v>
      </c>
      <c r="P13" s="599">
        <v>0.30247846194038402</v>
      </c>
      <c r="Q13" s="190">
        <v>1.10119735007893</v>
      </c>
      <c r="R13" s="599">
        <v>0.29394622677125298</v>
      </c>
      <c r="S13" s="190">
        <v>1.24451157848122</v>
      </c>
      <c r="T13" s="599">
        <v>0.18856079759955599</v>
      </c>
      <c r="U13" s="190">
        <v>0.88222854334884704</v>
      </c>
      <c r="V13" s="599">
        <v>0.163310312611989</v>
      </c>
      <c r="W13" s="190">
        <v>1.1290481187149699</v>
      </c>
      <c r="X13" s="599">
        <v>0.233562029184711</v>
      </c>
      <c r="Y13" s="190">
        <v>0.95406392225859704</v>
      </c>
      <c r="Z13" s="607">
        <v>0.28249228977183599</v>
      </c>
    </row>
    <row r="14" spans="1:26" ht="13" customHeight="1" x14ac:dyDescent="0.25">
      <c r="A14" s="26" t="s">
        <v>393</v>
      </c>
      <c r="B14" s="184">
        <v>2</v>
      </c>
      <c r="C14" s="190">
        <v>0.97285345452371497</v>
      </c>
      <c r="D14" s="599">
        <v>0.15049446497609401</v>
      </c>
      <c r="E14" s="190">
        <v>1.28178681293754</v>
      </c>
      <c r="F14" s="599">
        <v>0.159682208997388</v>
      </c>
      <c r="G14" s="190">
        <v>1.0309427158809299</v>
      </c>
      <c r="H14" s="599">
        <v>0.12219150699607199</v>
      </c>
      <c r="I14" s="190">
        <v>1.1055949844339701</v>
      </c>
      <c r="J14" s="599">
        <v>0.15847724082426401</v>
      </c>
      <c r="K14" s="190">
        <v>0.98243905438944801</v>
      </c>
      <c r="L14" s="599">
        <v>0.149763937474994</v>
      </c>
      <c r="M14" s="190">
        <v>1.2677561601823</v>
      </c>
      <c r="N14" s="599">
        <v>0.157393219245345</v>
      </c>
      <c r="O14" s="190">
        <v>1.04134597555262</v>
      </c>
      <c r="P14" s="599">
        <v>0.124119828939456</v>
      </c>
      <c r="Q14" s="190">
        <v>1.10142533669026</v>
      </c>
      <c r="R14" s="599">
        <v>0.15865607818477601</v>
      </c>
      <c r="S14" s="190">
        <v>0.95352252787157998</v>
      </c>
      <c r="T14" s="599">
        <v>0.15096023832578501</v>
      </c>
      <c r="U14" s="190">
        <v>1.23772897246667</v>
      </c>
      <c r="V14" s="599">
        <v>0.161901497779739</v>
      </c>
      <c r="W14" s="190">
        <v>1.0365783046307</v>
      </c>
      <c r="X14" s="599">
        <v>0.12788868481069501</v>
      </c>
      <c r="Y14" s="190">
        <v>1.10713783293844</v>
      </c>
      <c r="Z14" s="607">
        <v>0.156199596805184</v>
      </c>
    </row>
    <row r="15" spans="1:26" ht="13" customHeight="1" x14ac:dyDescent="0.25">
      <c r="A15" s="26" t="s">
        <v>394</v>
      </c>
      <c r="B15" s="184">
        <v>2</v>
      </c>
      <c r="C15" s="190">
        <v>1.12566986467012</v>
      </c>
      <c r="D15" s="599">
        <v>0.25796556110069901</v>
      </c>
      <c r="E15" s="190">
        <v>1.0443928953541</v>
      </c>
      <c r="F15" s="599">
        <v>0.27250392193017098</v>
      </c>
      <c r="G15" s="190">
        <v>1.15410495218496</v>
      </c>
      <c r="H15" s="599">
        <v>0.24824258430345</v>
      </c>
      <c r="I15" s="190">
        <v>1.5437419733617901</v>
      </c>
      <c r="J15" s="599">
        <v>0.38546255865217599</v>
      </c>
      <c r="K15" s="190">
        <v>1.07340021968462</v>
      </c>
      <c r="L15" s="599">
        <v>0.245901900170483</v>
      </c>
      <c r="M15" s="190">
        <v>1.0670484376810101</v>
      </c>
      <c r="N15" s="599">
        <v>0.277866928821484</v>
      </c>
      <c r="O15" s="190">
        <v>1.18596354902361</v>
      </c>
      <c r="P15" s="599">
        <v>0.25167270152703902</v>
      </c>
      <c r="Q15" s="190">
        <v>1.4750597171745701</v>
      </c>
      <c r="R15" s="599">
        <v>0.35932771234496103</v>
      </c>
      <c r="S15" s="190">
        <v>1.0401077387736199</v>
      </c>
      <c r="T15" s="599">
        <v>0.23535070422375701</v>
      </c>
      <c r="U15" s="190">
        <v>1.1158595900816199</v>
      </c>
      <c r="V15" s="599">
        <v>0.29788413032158201</v>
      </c>
      <c r="W15" s="190">
        <v>1.16790088137451</v>
      </c>
      <c r="X15" s="599">
        <v>0.25797710814319702</v>
      </c>
      <c r="Y15" s="190">
        <v>1.51176091244805</v>
      </c>
      <c r="Z15" s="607">
        <v>0.35233960752711901</v>
      </c>
    </row>
    <row r="16" spans="1:26" ht="13" customHeight="1" x14ac:dyDescent="0.25">
      <c r="A16" s="26" t="s">
        <v>395</v>
      </c>
      <c r="B16" s="184">
        <v>2</v>
      </c>
      <c r="C16" s="190">
        <v>1.27042428905764</v>
      </c>
      <c r="D16" s="599">
        <v>0.16731605680468301</v>
      </c>
      <c r="E16" s="190">
        <v>1.4037914212290199</v>
      </c>
      <c r="F16" s="599">
        <v>0.21844936260909401</v>
      </c>
      <c r="G16" s="190">
        <v>1.2844659898162001</v>
      </c>
      <c r="H16" s="599">
        <v>0.14412317951252401</v>
      </c>
      <c r="I16" s="190">
        <v>0.87538861378525101</v>
      </c>
      <c r="J16" s="599">
        <v>0.12362091860013601</v>
      </c>
      <c r="K16" s="190">
        <v>1.2405742326264899</v>
      </c>
      <c r="L16" s="599">
        <v>0.16540578243770501</v>
      </c>
      <c r="M16" s="190">
        <v>1.47758708909727</v>
      </c>
      <c r="N16" s="599">
        <v>0.227735757533195</v>
      </c>
      <c r="O16" s="190">
        <v>1.31266306821032</v>
      </c>
      <c r="P16" s="599">
        <v>0.14001661093897699</v>
      </c>
      <c r="Q16" s="190">
        <v>0.83616094831002896</v>
      </c>
      <c r="R16" s="599">
        <v>0.115140941747934</v>
      </c>
      <c r="S16" s="190">
        <v>1.1641612827582499</v>
      </c>
      <c r="T16" s="599">
        <v>0.16076221113731301</v>
      </c>
      <c r="U16" s="190">
        <v>1.06795394507862</v>
      </c>
      <c r="V16" s="599">
        <v>0.18515291918062901</v>
      </c>
      <c r="W16" s="190">
        <v>1.1904415950918199</v>
      </c>
      <c r="X16" s="599">
        <v>0.131691607382208</v>
      </c>
      <c r="Y16" s="190">
        <v>0.84735650514550898</v>
      </c>
      <c r="Z16" s="607">
        <v>0.118818516538108</v>
      </c>
    </row>
    <row r="17" spans="1:26" ht="13" customHeight="1" x14ac:dyDescent="0.25">
      <c r="A17" s="26" t="s">
        <v>396</v>
      </c>
      <c r="B17" s="184">
        <v>2</v>
      </c>
      <c r="C17" s="190">
        <v>0.97933539179033102</v>
      </c>
      <c r="D17" s="599">
        <v>0.13843463986926</v>
      </c>
      <c r="E17" s="190">
        <v>0.99618143465720399</v>
      </c>
      <c r="F17" s="599">
        <v>0.157235808259855</v>
      </c>
      <c r="G17" s="190">
        <v>0.92621277880139097</v>
      </c>
      <c r="H17" s="599">
        <v>0.11181503507319</v>
      </c>
      <c r="I17" s="190">
        <v>0.90105096370937099</v>
      </c>
      <c r="J17" s="599">
        <v>0.14742091930252901</v>
      </c>
      <c r="K17" s="190">
        <v>0.999070131080392</v>
      </c>
      <c r="L17" s="599">
        <v>0.13790338504903099</v>
      </c>
      <c r="M17" s="190">
        <v>1.02442023453863</v>
      </c>
      <c r="N17" s="599">
        <v>0.15589057281361199</v>
      </c>
      <c r="O17" s="190">
        <v>0.91823540571572304</v>
      </c>
      <c r="P17" s="599">
        <v>0.11259629699826799</v>
      </c>
      <c r="Q17" s="190">
        <v>0.880431644060511</v>
      </c>
      <c r="R17" s="599">
        <v>0.14065307525069701</v>
      </c>
      <c r="S17" s="190">
        <v>0.95576030610963303</v>
      </c>
      <c r="T17" s="599">
        <v>0.129928512290438</v>
      </c>
      <c r="U17" s="190">
        <v>1.0256525819500899</v>
      </c>
      <c r="V17" s="599">
        <v>0.166919017906866</v>
      </c>
      <c r="W17" s="190">
        <v>0.93204505489582701</v>
      </c>
      <c r="X17" s="599">
        <v>0.11198236363931</v>
      </c>
      <c r="Y17" s="190">
        <v>0.83615465176195602</v>
      </c>
      <c r="Z17" s="607">
        <v>0.14210488067220001</v>
      </c>
    </row>
    <row r="18" spans="1:26" ht="13" customHeight="1" x14ac:dyDescent="0.25">
      <c r="A18" s="210" t="s">
        <v>397</v>
      </c>
      <c r="B18" s="184">
        <v>2</v>
      </c>
      <c r="C18" s="190">
        <v>0.84236526641032194</v>
      </c>
      <c r="D18" s="599">
        <v>0.18413876517247199</v>
      </c>
      <c r="E18" s="190">
        <v>1.1980971641301801</v>
      </c>
      <c r="F18" s="599">
        <v>0.27733021059610802</v>
      </c>
      <c r="G18" s="190">
        <v>0.88769198420335704</v>
      </c>
      <c r="H18" s="599">
        <v>0.16194324605487401</v>
      </c>
      <c r="I18" s="190">
        <v>0.81837120580718004</v>
      </c>
      <c r="J18" s="599">
        <v>0.195894509983496</v>
      </c>
      <c r="K18" s="190">
        <v>0.87705864726350602</v>
      </c>
      <c r="L18" s="599">
        <v>0.18440994780850201</v>
      </c>
      <c r="M18" s="190">
        <v>1.2239071785708899</v>
      </c>
      <c r="N18" s="599">
        <v>0.27273369591090901</v>
      </c>
      <c r="O18" s="190">
        <v>0.87265374925182604</v>
      </c>
      <c r="P18" s="599">
        <v>0.171569226812226</v>
      </c>
      <c r="Q18" s="190">
        <v>0.796295074249178</v>
      </c>
      <c r="R18" s="599">
        <v>0.18379063157394601</v>
      </c>
      <c r="S18" s="190">
        <v>0.86149906802280096</v>
      </c>
      <c r="T18" s="599">
        <v>0.176802303145601</v>
      </c>
      <c r="U18" s="190">
        <v>1.17655437319647</v>
      </c>
      <c r="V18" s="599">
        <v>0.25892362913002598</v>
      </c>
      <c r="W18" s="190">
        <v>0.94801248570227004</v>
      </c>
      <c r="X18" s="599">
        <v>0.191476482271836</v>
      </c>
      <c r="Y18" s="190">
        <v>0.76702731117196399</v>
      </c>
      <c r="Z18" s="607">
        <v>0.17666046007320199</v>
      </c>
    </row>
    <row r="19" spans="1:26" ht="13" customHeight="1" x14ac:dyDescent="0.25">
      <c r="A19" s="210" t="s">
        <v>398</v>
      </c>
      <c r="B19" s="184">
        <v>2</v>
      </c>
      <c r="C19" s="190">
        <v>0.92534757720368299</v>
      </c>
      <c r="D19" s="599">
        <v>0.140328079168968</v>
      </c>
      <c r="E19" s="190">
        <v>1.01224774276257</v>
      </c>
      <c r="F19" s="599">
        <v>0.18123257301103299</v>
      </c>
      <c r="G19" s="190">
        <v>1.4999852127458</v>
      </c>
      <c r="H19" s="599">
        <v>0.23071574490188199</v>
      </c>
      <c r="I19" s="190">
        <v>0.97796660781754396</v>
      </c>
      <c r="J19" s="599">
        <v>0.176779206234215</v>
      </c>
      <c r="K19" s="190">
        <v>0.92809175289856305</v>
      </c>
      <c r="L19" s="599">
        <v>0.13884885698747701</v>
      </c>
      <c r="M19" s="190">
        <v>1.03028580889163</v>
      </c>
      <c r="N19" s="599">
        <v>0.18528349939666999</v>
      </c>
      <c r="O19" s="190">
        <v>1.4875082238452999</v>
      </c>
      <c r="P19" s="599">
        <v>0.223652293861621</v>
      </c>
      <c r="Q19" s="190">
        <v>0.95871339480481499</v>
      </c>
      <c r="R19" s="599">
        <v>0.17012217084098599</v>
      </c>
      <c r="S19" s="190">
        <v>0.84547381542212097</v>
      </c>
      <c r="T19" s="599">
        <v>0.11820521148280801</v>
      </c>
      <c r="U19" s="190">
        <v>0.94552090718597903</v>
      </c>
      <c r="V19" s="599">
        <v>0.14252512061456701</v>
      </c>
      <c r="W19" s="190">
        <v>1.5770632078459399</v>
      </c>
      <c r="X19" s="599">
        <v>0.21575101862599999</v>
      </c>
      <c r="Y19" s="190">
        <v>0.88783336027873105</v>
      </c>
      <c r="Z19" s="607">
        <v>0.16779805511274301</v>
      </c>
    </row>
    <row r="20" spans="1:26" ht="13" customHeight="1" x14ac:dyDescent="0.25">
      <c r="A20" s="26" t="s">
        <v>399</v>
      </c>
      <c r="B20" s="184">
        <v>2</v>
      </c>
      <c r="C20" s="190">
        <v>0.95136520658664503</v>
      </c>
      <c r="D20" s="599">
        <v>0.19192102148085699</v>
      </c>
      <c r="E20" s="190">
        <v>0.96361354439261604</v>
      </c>
      <c r="F20" s="599">
        <v>0.17728775209765901</v>
      </c>
      <c r="G20" s="190">
        <v>1.25126648371647</v>
      </c>
      <c r="H20" s="599">
        <v>0.19202191054887399</v>
      </c>
      <c r="I20" s="190">
        <v>1.27166708063175</v>
      </c>
      <c r="J20" s="599">
        <v>0.221466901895046</v>
      </c>
      <c r="K20" s="190">
        <v>0.98704319007461705</v>
      </c>
      <c r="L20" s="599">
        <v>0.18774376403206</v>
      </c>
      <c r="M20" s="190">
        <v>0.96714301136435599</v>
      </c>
      <c r="N20" s="599">
        <v>0.172018034537435</v>
      </c>
      <c r="O20" s="190">
        <v>1.2195363434892501</v>
      </c>
      <c r="P20" s="599">
        <v>0.17714127071670499</v>
      </c>
      <c r="Q20" s="190">
        <v>1.28448048536971</v>
      </c>
      <c r="R20" s="599">
        <v>0.209980808908211</v>
      </c>
      <c r="S20" s="190">
        <v>1.0093288991548399</v>
      </c>
      <c r="T20" s="599">
        <v>0.164666315247816</v>
      </c>
      <c r="U20" s="190">
        <v>1.22303550814239</v>
      </c>
      <c r="V20" s="599">
        <v>0.17637914357822601</v>
      </c>
      <c r="W20" s="190">
        <v>0.83654280348990695</v>
      </c>
      <c r="X20" s="599">
        <v>0.118010568328992</v>
      </c>
      <c r="Y20" s="190">
        <v>1.0307436581596401</v>
      </c>
      <c r="Z20" s="607">
        <v>0.131263473935362</v>
      </c>
    </row>
    <row r="21" spans="1:26" ht="13" customHeight="1" x14ac:dyDescent="0.25">
      <c r="A21" s="26" t="s">
        <v>400</v>
      </c>
      <c r="B21" s="184">
        <v>2</v>
      </c>
      <c r="C21" s="190">
        <v>1.0332007150451801</v>
      </c>
      <c r="D21" s="599">
        <v>0.20049050024505799</v>
      </c>
      <c r="E21" s="190">
        <v>1.00817764596221</v>
      </c>
      <c r="F21" s="599">
        <v>0.17593580819950799</v>
      </c>
      <c r="G21" s="190">
        <v>1.0504310093006199</v>
      </c>
      <c r="H21" s="599">
        <v>0.59381026917244095</v>
      </c>
      <c r="I21" s="190">
        <v>0.71785220587091403</v>
      </c>
      <c r="J21" s="599">
        <v>0.17824500541544</v>
      </c>
      <c r="K21" s="190">
        <v>1.04225385656152</v>
      </c>
      <c r="L21" s="599">
        <v>0.20783285405719301</v>
      </c>
      <c r="M21" s="190">
        <v>1.01760842981563</v>
      </c>
      <c r="N21" s="599">
        <v>0.18138034487165899</v>
      </c>
      <c r="O21" s="190">
        <v>1.0721326885997</v>
      </c>
      <c r="P21" s="599">
        <v>0.69774286565058496</v>
      </c>
      <c r="Q21" s="190">
        <v>0.73252598043239303</v>
      </c>
      <c r="R21" s="599">
        <v>0.19228106080979801</v>
      </c>
      <c r="S21" s="190">
        <v>1.0551579494844301</v>
      </c>
      <c r="T21" s="599">
        <v>0.21047751894620501</v>
      </c>
      <c r="U21" s="190">
        <v>1.04412636723645</v>
      </c>
      <c r="V21" s="599">
        <v>0.18704141558385901</v>
      </c>
      <c r="W21" s="190">
        <v>1.0716732706058401</v>
      </c>
      <c r="X21" s="599">
        <v>0.71203708672598998</v>
      </c>
      <c r="Y21" s="190">
        <v>0.73579536862697803</v>
      </c>
      <c r="Z21" s="607">
        <v>0.20331287232387199</v>
      </c>
    </row>
    <row r="22" spans="1:26" ht="13" customHeight="1" x14ac:dyDescent="0.25">
      <c r="A22" s="26" t="s">
        <v>401</v>
      </c>
      <c r="B22" s="184">
        <v>2</v>
      </c>
      <c r="C22" s="190">
        <v>1.2204068907582499</v>
      </c>
      <c r="D22" s="599">
        <v>0.44952549289059801</v>
      </c>
      <c r="E22" s="190">
        <v>1.31672670642066</v>
      </c>
      <c r="F22" s="599">
        <v>0.34762920963231803</v>
      </c>
      <c r="G22" s="190">
        <v>1.3406001804696499</v>
      </c>
      <c r="H22" s="599">
        <v>0.38107802578711297</v>
      </c>
      <c r="I22" s="190">
        <v>1.30787632191942</v>
      </c>
      <c r="J22" s="599">
        <v>0.40216152669947097</v>
      </c>
      <c r="K22" s="190">
        <v>1.2123556658539001</v>
      </c>
      <c r="L22" s="599">
        <v>0.41190260143129098</v>
      </c>
      <c r="M22" s="190">
        <v>1.3359785513558899</v>
      </c>
      <c r="N22" s="599">
        <v>0.334793305371276</v>
      </c>
      <c r="O22" s="190">
        <v>1.37824931887172</v>
      </c>
      <c r="P22" s="599">
        <v>0.37525304296119499</v>
      </c>
      <c r="Q22" s="190">
        <v>1.4413937438856901</v>
      </c>
      <c r="R22" s="599">
        <v>0.429224159187789</v>
      </c>
      <c r="S22" s="190">
        <v>1.08217827989076</v>
      </c>
      <c r="T22" s="599">
        <v>0.35919671038947598</v>
      </c>
      <c r="U22" s="190">
        <v>1.3924734075845899</v>
      </c>
      <c r="V22" s="599">
        <v>0.329533215487473</v>
      </c>
      <c r="W22" s="190">
        <v>1.2662567890324801</v>
      </c>
      <c r="X22" s="599">
        <v>0.35095938474586502</v>
      </c>
      <c r="Y22" s="190">
        <v>1.30382446977731</v>
      </c>
      <c r="Z22" s="607">
        <v>0.38835763630245201</v>
      </c>
    </row>
    <row r="23" spans="1:26" ht="13" customHeight="1" x14ac:dyDescent="0.25">
      <c r="A23" s="26" t="s">
        <v>402</v>
      </c>
      <c r="B23" s="184">
        <v>2</v>
      </c>
      <c r="C23" s="190">
        <v>0.956307700363071</v>
      </c>
      <c r="D23" s="599">
        <v>0.289575333147159</v>
      </c>
      <c r="E23" s="190">
        <v>1.14270404725565</v>
      </c>
      <c r="F23" s="599">
        <v>0.265515188582157</v>
      </c>
      <c r="G23" s="190">
        <v>0.66336409845566902</v>
      </c>
      <c r="H23" s="599">
        <v>0.157975250241217</v>
      </c>
      <c r="I23" s="190">
        <v>1.19780992356515</v>
      </c>
      <c r="J23" s="599">
        <v>0.32193420197254602</v>
      </c>
      <c r="K23" s="190">
        <v>0.86003017244410895</v>
      </c>
      <c r="L23" s="599">
        <v>0.23690211403209599</v>
      </c>
      <c r="M23" s="190">
        <v>1.2528125781810799</v>
      </c>
      <c r="N23" s="599">
        <v>0.26639762046813298</v>
      </c>
      <c r="O23" s="190">
        <v>0.69116057637060602</v>
      </c>
      <c r="P23" s="599">
        <v>0.15656711119632599</v>
      </c>
      <c r="Q23" s="190">
        <v>1.24194779082314</v>
      </c>
      <c r="R23" s="599">
        <v>0.30533583181456397</v>
      </c>
      <c r="S23" s="190">
        <v>0.65938508721195499</v>
      </c>
      <c r="T23" s="599">
        <v>0.159448624607164</v>
      </c>
      <c r="U23" s="190">
        <v>1.30573323896807</v>
      </c>
      <c r="V23" s="599">
        <v>0.255165585423966</v>
      </c>
      <c r="W23" s="190">
        <v>0.81524063927047297</v>
      </c>
      <c r="X23" s="599">
        <v>0.162606238684841</v>
      </c>
      <c r="Y23" s="190">
        <v>1.0209264026045299</v>
      </c>
      <c r="Z23" s="607">
        <v>0.20103156493690799</v>
      </c>
    </row>
    <row r="24" spans="1:26" ht="13" customHeight="1" x14ac:dyDescent="0.25">
      <c r="A24" s="26" t="s">
        <v>403</v>
      </c>
      <c r="B24" s="184">
        <v>2</v>
      </c>
      <c r="C24" s="190">
        <v>0.72300595665151002</v>
      </c>
      <c r="D24" s="599">
        <v>0.21247029516712401</v>
      </c>
      <c r="E24" s="190">
        <v>0.81929621607605296</v>
      </c>
      <c r="F24" s="599">
        <v>0.18371526820290901</v>
      </c>
      <c r="G24" s="190">
        <v>1.3050500734400099</v>
      </c>
      <c r="H24" s="599">
        <v>0.17661318565179099</v>
      </c>
      <c r="I24" s="190">
        <v>1.54550657684</v>
      </c>
      <c r="J24" s="599">
        <v>0.21603451915375199</v>
      </c>
      <c r="K24" s="190">
        <v>0.73279301059532498</v>
      </c>
      <c r="L24" s="599">
        <v>0.21716049839930099</v>
      </c>
      <c r="M24" s="190">
        <v>0.81814801886399602</v>
      </c>
      <c r="N24" s="599">
        <v>0.19068529662826</v>
      </c>
      <c r="O24" s="190">
        <v>1.33498926477408</v>
      </c>
      <c r="P24" s="599">
        <v>0.17908372849274401</v>
      </c>
      <c r="Q24" s="190">
        <v>1.4727997936982</v>
      </c>
      <c r="R24" s="599">
        <v>0.206614324942964</v>
      </c>
      <c r="S24" s="190">
        <v>0.89467146989837099</v>
      </c>
      <c r="T24" s="599">
        <v>0.21761140938027301</v>
      </c>
      <c r="U24" s="190">
        <v>0.91173263388305903</v>
      </c>
      <c r="V24" s="599">
        <v>0.16282268198544</v>
      </c>
      <c r="W24" s="190">
        <v>0.98042156566887395</v>
      </c>
      <c r="X24" s="599">
        <v>0.12781881521062799</v>
      </c>
      <c r="Y24" s="190">
        <v>1.2027465087537801</v>
      </c>
      <c r="Z24" s="607">
        <v>0.15229389104281299</v>
      </c>
    </row>
    <row r="25" spans="1:26" ht="13" customHeight="1" x14ac:dyDescent="0.25">
      <c r="A25" s="26" t="s">
        <v>404</v>
      </c>
      <c r="B25" s="184">
        <v>2</v>
      </c>
      <c r="C25" s="190">
        <v>0.91524489755469496</v>
      </c>
      <c r="D25" s="599">
        <v>0.159123917588295</v>
      </c>
      <c r="E25" s="190">
        <v>1.08901221941395</v>
      </c>
      <c r="F25" s="599">
        <v>0.18868548620251399</v>
      </c>
      <c r="G25" s="190">
        <v>1.0169445078031301</v>
      </c>
      <c r="H25" s="599">
        <v>0.13838184096835501</v>
      </c>
      <c r="I25" s="190">
        <v>0.823861670090002</v>
      </c>
      <c r="J25" s="599">
        <v>0.23653734370221199</v>
      </c>
      <c r="K25" s="190">
        <v>0.92183201416126404</v>
      </c>
      <c r="L25" s="599">
        <v>0.164491461156343</v>
      </c>
      <c r="M25" s="190">
        <v>1.0966024568711901</v>
      </c>
      <c r="N25" s="599">
        <v>0.19273160441937101</v>
      </c>
      <c r="O25" s="190">
        <v>1.01895470514461</v>
      </c>
      <c r="P25" s="599">
        <v>0.14104213561662199</v>
      </c>
      <c r="Q25" s="190">
        <v>0.83451536492372003</v>
      </c>
      <c r="R25" s="599">
        <v>0.24084430534889201</v>
      </c>
      <c r="S25" s="190">
        <v>0.86455531722592405</v>
      </c>
      <c r="T25" s="599">
        <v>0.16006416229133899</v>
      </c>
      <c r="U25" s="190">
        <v>1.12654631596582</v>
      </c>
      <c r="V25" s="599">
        <v>0.19169271736476001</v>
      </c>
      <c r="W25" s="190">
        <v>1.00053559177059</v>
      </c>
      <c r="X25" s="599">
        <v>0.14161448022008599</v>
      </c>
      <c r="Y25" s="190">
        <v>0.77416107240474297</v>
      </c>
      <c r="Z25" s="607">
        <v>0.24071336755365899</v>
      </c>
    </row>
    <row r="26" spans="1:26" ht="13" customHeight="1" x14ac:dyDescent="0.25">
      <c r="A26" s="26" t="s">
        <v>405</v>
      </c>
      <c r="B26" s="184">
        <v>2</v>
      </c>
      <c r="C26" s="190">
        <v>0.50968931896585401</v>
      </c>
      <c r="D26" s="599">
        <v>0.17998340467898599</v>
      </c>
      <c r="E26" s="190">
        <v>1.64290029172334</v>
      </c>
      <c r="F26" s="599">
        <v>0.69935864350148003</v>
      </c>
      <c r="G26" s="190">
        <v>0.77282660047353202</v>
      </c>
      <c r="H26" s="599">
        <v>0.46710935555066102</v>
      </c>
      <c r="I26" s="190">
        <v>0.66946581564701302</v>
      </c>
      <c r="J26" s="599">
        <v>0.31256633263801098</v>
      </c>
      <c r="K26" s="190">
        <v>0.51930967828561303</v>
      </c>
      <c r="L26" s="599">
        <v>0.189633334102738</v>
      </c>
      <c r="M26" s="190">
        <v>1.63386320233819</v>
      </c>
      <c r="N26" s="599">
        <v>0.69406026654944197</v>
      </c>
      <c r="O26" s="190">
        <v>0.77492507795769905</v>
      </c>
      <c r="P26" s="599">
        <v>0.47074186206548402</v>
      </c>
      <c r="Q26" s="190">
        <v>0.66625307248752097</v>
      </c>
      <c r="R26" s="599">
        <v>0.31052291944376798</v>
      </c>
      <c r="S26" s="190">
        <v>0.571043063998115</v>
      </c>
      <c r="T26" s="599">
        <v>0.23343996836686001</v>
      </c>
      <c r="U26" s="190">
        <v>1.4890299603164601</v>
      </c>
      <c r="V26" s="599">
        <v>0.64768202999073099</v>
      </c>
      <c r="W26" s="190">
        <v>0.85814576018047695</v>
      </c>
      <c r="X26" s="599">
        <v>0.54002647238595802</v>
      </c>
      <c r="Y26" s="190">
        <v>0.66039774149869501</v>
      </c>
      <c r="Z26" s="607">
        <v>0.33517304724285801</v>
      </c>
    </row>
    <row r="27" spans="1:26" ht="13" customHeight="1" x14ac:dyDescent="0.25">
      <c r="A27" s="26" t="s">
        <v>406</v>
      </c>
      <c r="B27" s="184">
        <v>2</v>
      </c>
      <c r="C27" s="190">
        <v>1.1155639752300801</v>
      </c>
      <c r="D27" s="599">
        <v>0.13722457520296799</v>
      </c>
      <c r="E27" s="190">
        <v>1.0619369717298801</v>
      </c>
      <c r="F27" s="599">
        <v>0.14409354126052401</v>
      </c>
      <c r="G27" s="190">
        <v>1.0292531572488099</v>
      </c>
      <c r="H27" s="599">
        <v>9.94861568339835E-2</v>
      </c>
      <c r="I27" s="190">
        <v>1.14570189746656</v>
      </c>
      <c r="J27" s="599">
        <v>0.12436488852582001</v>
      </c>
      <c r="K27" s="190">
        <v>1.14549423406708</v>
      </c>
      <c r="L27" s="599">
        <v>0.137523667990858</v>
      </c>
      <c r="M27" s="190">
        <v>1.0804834317452601</v>
      </c>
      <c r="N27" s="599">
        <v>0.14212269545519399</v>
      </c>
      <c r="O27" s="190">
        <v>1.02347101381818</v>
      </c>
      <c r="P27" s="599">
        <v>0.100250175899657</v>
      </c>
      <c r="Q27" s="190">
        <v>1.13384960789917</v>
      </c>
      <c r="R27" s="599">
        <v>0.12190199873305201</v>
      </c>
      <c r="S27" s="190">
        <v>1.13421326146442</v>
      </c>
      <c r="T27" s="599">
        <v>0.132840403398892</v>
      </c>
      <c r="U27" s="190">
        <v>1.0518277741289199</v>
      </c>
      <c r="V27" s="599">
        <v>0.13927569250201099</v>
      </c>
      <c r="W27" s="190">
        <v>1.02626094046117</v>
      </c>
      <c r="X27" s="599">
        <v>0.102101132872668</v>
      </c>
      <c r="Y27" s="190">
        <v>1.1251839768279699</v>
      </c>
      <c r="Z27" s="607">
        <v>0.116016390307602</v>
      </c>
    </row>
    <row r="28" spans="1:26" ht="13" customHeight="1" x14ac:dyDescent="0.25">
      <c r="A28" s="26" t="s">
        <v>407</v>
      </c>
      <c r="B28" s="184">
        <v>2</v>
      </c>
      <c r="C28" s="190">
        <v>1.02674993608619</v>
      </c>
      <c r="D28" s="599">
        <v>0.214517462208351</v>
      </c>
      <c r="E28" s="190">
        <v>1.2757537768062099</v>
      </c>
      <c r="F28" s="599">
        <v>0.182971108245575</v>
      </c>
      <c r="G28" s="190">
        <v>1.2235706633435699</v>
      </c>
      <c r="H28" s="599">
        <v>0.18451467915606801</v>
      </c>
      <c r="I28" s="190">
        <v>0.95948963970739498</v>
      </c>
      <c r="J28" s="599">
        <v>0.210663072167107</v>
      </c>
      <c r="K28" s="190">
        <v>0.99976019710177599</v>
      </c>
      <c r="L28" s="599">
        <v>0.20555704400289401</v>
      </c>
      <c r="M28" s="190">
        <v>1.2981807050459</v>
      </c>
      <c r="N28" s="599">
        <v>0.181874240670481</v>
      </c>
      <c r="O28" s="190">
        <v>1.2301876195032699</v>
      </c>
      <c r="P28" s="599">
        <v>0.181011538964682</v>
      </c>
      <c r="Q28" s="190">
        <v>0.94139719992169801</v>
      </c>
      <c r="R28" s="599">
        <v>0.205409540580412</v>
      </c>
      <c r="S28" s="190">
        <v>0.97652713039530603</v>
      </c>
      <c r="T28" s="599">
        <v>0.22400052104284501</v>
      </c>
      <c r="U28" s="190">
        <v>1.3171943022607899</v>
      </c>
      <c r="V28" s="599">
        <v>0.19918504274347401</v>
      </c>
      <c r="W28" s="190">
        <v>0.96341934367759197</v>
      </c>
      <c r="X28" s="599">
        <v>0.150899753962845</v>
      </c>
      <c r="Y28" s="190">
        <v>0.87825228512301301</v>
      </c>
      <c r="Z28" s="607">
        <v>0.194596226747802</v>
      </c>
    </row>
    <row r="29" spans="1:26" ht="13" customHeight="1" x14ac:dyDescent="0.25">
      <c r="A29" s="26" t="s">
        <v>408</v>
      </c>
      <c r="B29" s="184">
        <v>2</v>
      </c>
      <c r="C29" s="190">
        <v>1.2121853877328099</v>
      </c>
      <c r="D29" s="599">
        <v>0.175075626914595</v>
      </c>
      <c r="E29" s="190">
        <v>0.81783403490581796</v>
      </c>
      <c r="F29" s="599">
        <v>0.11501595408967399</v>
      </c>
      <c r="G29" s="190">
        <v>1.3440685388587801</v>
      </c>
      <c r="H29" s="599">
        <v>0.179772509361247</v>
      </c>
      <c r="I29" s="190">
        <v>0.91760132449895104</v>
      </c>
      <c r="J29" s="599">
        <v>0.14610388867553001</v>
      </c>
      <c r="K29" s="190">
        <v>1.2292143769112001</v>
      </c>
      <c r="L29" s="599">
        <v>0.18107757444150199</v>
      </c>
      <c r="M29" s="190">
        <v>0.80905324189040095</v>
      </c>
      <c r="N29" s="599">
        <v>0.11333940926734699</v>
      </c>
      <c r="O29" s="190">
        <v>1.3234989570753899</v>
      </c>
      <c r="P29" s="599">
        <v>0.17516046693315901</v>
      </c>
      <c r="Q29" s="190">
        <v>0.92662727501668596</v>
      </c>
      <c r="R29" s="599">
        <v>0.149371666267756</v>
      </c>
      <c r="S29" s="190">
        <v>1.21792845097714</v>
      </c>
      <c r="T29" s="599">
        <v>0.182862957439174</v>
      </c>
      <c r="U29" s="190">
        <v>0.803185507630507</v>
      </c>
      <c r="V29" s="599">
        <v>0.108434279461451</v>
      </c>
      <c r="W29" s="190">
        <v>1.4134740790579099</v>
      </c>
      <c r="X29" s="599">
        <v>0.194778985590985</v>
      </c>
      <c r="Y29" s="190">
        <v>0.93854461647507204</v>
      </c>
      <c r="Z29" s="607">
        <v>0.14933337816287801</v>
      </c>
    </row>
    <row r="30" spans="1:26" ht="13" customHeight="1" x14ac:dyDescent="0.25">
      <c r="A30" s="26" t="s">
        <v>409</v>
      </c>
      <c r="B30" s="184">
        <v>2</v>
      </c>
      <c r="C30" s="190">
        <v>1.0916921070961401</v>
      </c>
      <c r="D30" s="599">
        <v>0.22725043903678199</v>
      </c>
      <c r="E30" s="190">
        <v>0.90068450463923</v>
      </c>
      <c r="F30" s="599">
        <v>0.105204542287997</v>
      </c>
      <c r="G30" s="190">
        <v>1.0438108985790999</v>
      </c>
      <c r="H30" s="599">
        <v>0.12775482735931701</v>
      </c>
      <c r="I30" s="190">
        <v>1.3201306522868199</v>
      </c>
      <c r="J30" s="599">
        <v>0.21154248665105899</v>
      </c>
      <c r="K30" s="190">
        <v>1.09371221542451</v>
      </c>
      <c r="L30" s="599">
        <v>0.239079018646526</v>
      </c>
      <c r="M30" s="190">
        <v>0.90565012593120198</v>
      </c>
      <c r="N30" s="599">
        <v>0.110129757626633</v>
      </c>
      <c r="O30" s="190">
        <v>1.05722723912045</v>
      </c>
      <c r="P30" s="599">
        <v>0.12944826348683</v>
      </c>
      <c r="Q30" s="190">
        <v>1.38947281601424</v>
      </c>
      <c r="R30" s="599">
        <v>0.230177243798415</v>
      </c>
      <c r="S30" s="190">
        <v>1.0434945164342999</v>
      </c>
      <c r="T30" s="599">
        <v>0.21449383602380301</v>
      </c>
      <c r="U30" s="190">
        <v>0.87431776731813504</v>
      </c>
      <c r="V30" s="599">
        <v>0.10397917988291</v>
      </c>
      <c r="W30" s="190">
        <v>1.0224344430296799</v>
      </c>
      <c r="X30" s="599">
        <v>0.12727885998911101</v>
      </c>
      <c r="Y30" s="190">
        <v>1.4030860371620699</v>
      </c>
      <c r="Z30" s="607">
        <v>0.236167000140555</v>
      </c>
    </row>
    <row r="31" spans="1:26" ht="13" customHeight="1" x14ac:dyDescent="0.25">
      <c r="A31" s="26" t="s">
        <v>410</v>
      </c>
      <c r="B31" s="184">
        <v>2</v>
      </c>
      <c r="C31" s="190">
        <v>0.86010164691931501</v>
      </c>
      <c r="D31" s="599">
        <v>0.18576489007653699</v>
      </c>
      <c r="E31" s="190">
        <v>1.0514668804771901</v>
      </c>
      <c r="F31" s="599">
        <v>0.16109560606145801</v>
      </c>
      <c r="G31" s="190">
        <v>1.21260217555229</v>
      </c>
      <c r="H31" s="599">
        <v>0.16852006395264399</v>
      </c>
      <c r="I31" s="190">
        <v>0.88565851931051098</v>
      </c>
      <c r="J31" s="599">
        <v>0.15915680251501599</v>
      </c>
      <c r="K31" s="190">
        <v>0.86639698621299199</v>
      </c>
      <c r="L31" s="599">
        <v>0.178075929204774</v>
      </c>
      <c r="M31" s="190">
        <v>1.05409340481652</v>
      </c>
      <c r="N31" s="599">
        <v>0.16372304488747999</v>
      </c>
      <c r="O31" s="190">
        <v>1.1852150855090799</v>
      </c>
      <c r="P31" s="599">
        <v>0.15783904243333</v>
      </c>
      <c r="Q31" s="190">
        <v>0.91948864005099795</v>
      </c>
      <c r="R31" s="599">
        <v>0.16927641020384299</v>
      </c>
      <c r="S31" s="190">
        <v>0.85307835419563205</v>
      </c>
      <c r="T31" s="599">
        <v>0.14431395568556299</v>
      </c>
      <c r="U31" s="190">
        <v>1.0988787059951299</v>
      </c>
      <c r="V31" s="599">
        <v>0.15610343209601399</v>
      </c>
      <c r="W31" s="190">
        <v>1.1987248817638101</v>
      </c>
      <c r="X31" s="599">
        <v>0.14666099224304399</v>
      </c>
      <c r="Y31" s="190">
        <v>0.89534369558342097</v>
      </c>
      <c r="Z31" s="607">
        <v>0.14482078177107499</v>
      </c>
    </row>
    <row r="32" spans="1:26" ht="13" customHeight="1" x14ac:dyDescent="0.25">
      <c r="A32" s="26" t="s">
        <v>411</v>
      </c>
      <c r="B32" s="184">
        <v>2</v>
      </c>
      <c r="C32" s="190">
        <v>0.81983690769921702</v>
      </c>
      <c r="D32" s="599">
        <v>0.13145647799573601</v>
      </c>
      <c r="E32" s="190">
        <v>1.1617281141431699</v>
      </c>
      <c r="F32" s="599">
        <v>0.185913978599165</v>
      </c>
      <c r="G32" s="190">
        <v>1.13849002108057</v>
      </c>
      <c r="H32" s="599">
        <v>0.14526318362562701</v>
      </c>
      <c r="I32" s="190">
        <v>1.1625729824491799</v>
      </c>
      <c r="J32" s="599">
        <v>0.209288140941357</v>
      </c>
      <c r="K32" s="190">
        <v>0.80564208199290299</v>
      </c>
      <c r="L32" s="599">
        <v>0.130376551304584</v>
      </c>
      <c r="M32" s="190">
        <v>1.13924883171636</v>
      </c>
      <c r="N32" s="599">
        <v>0.185203122357846</v>
      </c>
      <c r="O32" s="190">
        <v>1.16467118173025</v>
      </c>
      <c r="P32" s="599">
        <v>0.145072649187026</v>
      </c>
      <c r="Q32" s="190">
        <v>1.16469437792506</v>
      </c>
      <c r="R32" s="599">
        <v>0.211134554119497</v>
      </c>
      <c r="S32" s="190">
        <v>0.80066758067904598</v>
      </c>
      <c r="T32" s="599">
        <v>0.12136552774510501</v>
      </c>
      <c r="U32" s="190">
        <v>1.06765218394273</v>
      </c>
      <c r="V32" s="599">
        <v>0.181303995098686</v>
      </c>
      <c r="W32" s="190">
        <v>1.1639975383376</v>
      </c>
      <c r="X32" s="599">
        <v>0.153150966597807</v>
      </c>
      <c r="Y32" s="190">
        <v>1.0997650668204799</v>
      </c>
      <c r="Z32" s="607">
        <v>0.190323031574929</v>
      </c>
    </row>
    <row r="33" spans="1:26" ht="13" customHeight="1" x14ac:dyDescent="0.25">
      <c r="A33" s="26" t="s">
        <v>412</v>
      </c>
      <c r="B33" s="184">
        <v>2</v>
      </c>
      <c r="C33" s="190">
        <v>0.62098028657208004</v>
      </c>
      <c r="D33" s="599">
        <v>0.26939413812540602</v>
      </c>
      <c r="E33" s="190">
        <v>1.2226975168626699</v>
      </c>
      <c r="F33" s="599">
        <v>0.38373246191863097</v>
      </c>
      <c r="G33" s="190">
        <v>1.1387150014407199</v>
      </c>
      <c r="H33" s="599">
        <v>0.56123396985736895</v>
      </c>
      <c r="I33" s="190">
        <v>0.80230888139995205</v>
      </c>
      <c r="J33" s="599">
        <v>0.18369930700239501</v>
      </c>
      <c r="K33" s="190">
        <v>0.60441131892278699</v>
      </c>
      <c r="L33" s="599">
        <v>0.264773336969648</v>
      </c>
      <c r="M33" s="190">
        <v>1.36108181854949</v>
      </c>
      <c r="N33" s="599">
        <v>0.42742359598324098</v>
      </c>
      <c r="O33" s="190">
        <v>1.0742933609816401</v>
      </c>
      <c r="P33" s="599">
        <v>0.51535801887087795</v>
      </c>
      <c r="Q33" s="190">
        <v>0.74413842166544297</v>
      </c>
      <c r="R33" s="599">
        <v>0.17826544970802899</v>
      </c>
      <c r="S33" s="190">
        <v>0.686701547334295</v>
      </c>
      <c r="T33" s="599">
        <v>0.33215530160727302</v>
      </c>
      <c r="U33" s="190">
        <v>1.2711284804470999</v>
      </c>
      <c r="V33" s="599">
        <v>0.42318281641207101</v>
      </c>
      <c r="W33" s="190">
        <v>1.17721554399446</v>
      </c>
      <c r="X33" s="599">
        <v>0.58884365426623597</v>
      </c>
      <c r="Y33" s="190">
        <v>0.71644780568286004</v>
      </c>
      <c r="Z33" s="607">
        <v>0.18337612890851801</v>
      </c>
    </row>
    <row r="34" spans="1:26" ht="13" customHeight="1" x14ac:dyDescent="0.25">
      <c r="A34" s="26" t="s">
        <v>413</v>
      </c>
      <c r="B34" s="184">
        <v>2</v>
      </c>
      <c r="C34" s="190">
        <v>0.91694587461580901</v>
      </c>
      <c r="D34" s="599">
        <v>0.14186784301231101</v>
      </c>
      <c r="E34" s="190">
        <v>1.1047625311004801</v>
      </c>
      <c r="F34" s="599">
        <v>0.17205494037706501</v>
      </c>
      <c r="G34" s="190">
        <v>0.98003031664478202</v>
      </c>
      <c r="H34" s="599">
        <v>0.21489783541722399</v>
      </c>
      <c r="I34" s="190">
        <v>1.1486590417707401</v>
      </c>
      <c r="J34" s="599">
        <v>0.188312377367234</v>
      </c>
      <c r="K34" s="190">
        <v>0.94269726222014105</v>
      </c>
      <c r="L34" s="599">
        <v>0.146586588608177</v>
      </c>
      <c r="M34" s="190">
        <v>1.14566520502004</v>
      </c>
      <c r="N34" s="599">
        <v>0.18554946431517499</v>
      </c>
      <c r="O34" s="190">
        <v>0.96515524487318005</v>
      </c>
      <c r="P34" s="599">
        <v>0.21201316528381001</v>
      </c>
      <c r="Q34" s="190">
        <v>1.0952850641498799</v>
      </c>
      <c r="R34" s="599">
        <v>0.18787113873698899</v>
      </c>
      <c r="S34" s="190">
        <v>1.0164430833789</v>
      </c>
      <c r="T34" s="599">
        <v>0.14978249540701399</v>
      </c>
      <c r="U34" s="190">
        <v>1.0593720578305099</v>
      </c>
      <c r="V34" s="599">
        <v>0.156083561120615</v>
      </c>
      <c r="W34" s="190">
        <v>0.98741816806289096</v>
      </c>
      <c r="X34" s="599">
        <v>0.21754191684645899</v>
      </c>
      <c r="Y34" s="190">
        <v>1.08446283562825</v>
      </c>
      <c r="Z34" s="607">
        <v>0.19421143626694001</v>
      </c>
    </row>
    <row r="35" spans="1:26" ht="13" customHeight="1" x14ac:dyDescent="0.25">
      <c r="A35" s="26" t="s">
        <v>414</v>
      </c>
      <c r="B35" s="184">
        <v>2</v>
      </c>
      <c r="C35" s="190">
        <v>0.80114576197031395</v>
      </c>
      <c r="D35" s="599">
        <v>9.1530041197958906E-2</v>
      </c>
      <c r="E35" s="190">
        <v>1.1072610138580601</v>
      </c>
      <c r="F35" s="599">
        <v>0.13038518242338301</v>
      </c>
      <c r="G35" s="190">
        <v>1.0936549285562001</v>
      </c>
      <c r="H35" s="599">
        <v>0.10402792275678401</v>
      </c>
      <c r="I35" s="190">
        <v>1.0759896781428799</v>
      </c>
      <c r="J35" s="599">
        <v>0.13417932726453799</v>
      </c>
      <c r="K35" s="190">
        <v>0.80226997757916096</v>
      </c>
      <c r="L35" s="599">
        <v>9.0339999791736195E-2</v>
      </c>
      <c r="M35" s="190">
        <v>1.10610059791249</v>
      </c>
      <c r="N35" s="599">
        <v>0.12998948914331401</v>
      </c>
      <c r="O35" s="190">
        <v>1.10060411244846</v>
      </c>
      <c r="P35" s="599">
        <v>0.10327868511346799</v>
      </c>
      <c r="Q35" s="190">
        <v>1.07188298407657</v>
      </c>
      <c r="R35" s="599">
        <v>0.134299065919703</v>
      </c>
      <c r="S35" s="190">
        <v>0.79760478442292204</v>
      </c>
      <c r="T35" s="599">
        <v>8.8584392235848103E-2</v>
      </c>
      <c r="U35" s="190">
        <v>1.09098040835458</v>
      </c>
      <c r="V35" s="599">
        <v>0.123988048904467</v>
      </c>
      <c r="W35" s="190">
        <v>1.08985254878739</v>
      </c>
      <c r="X35" s="599">
        <v>0.10336466278713299</v>
      </c>
      <c r="Y35" s="190">
        <v>1.0297212995441201</v>
      </c>
      <c r="Z35" s="607">
        <v>0.12610180118713701</v>
      </c>
    </row>
    <row r="36" spans="1:26" ht="13" customHeight="1" x14ac:dyDescent="0.25">
      <c r="A36" s="26" t="s">
        <v>415</v>
      </c>
      <c r="B36" s="184">
        <v>2</v>
      </c>
      <c r="C36" s="190">
        <v>1.0433160578921401</v>
      </c>
      <c r="D36" s="599">
        <v>0.155858508234162</v>
      </c>
      <c r="E36" s="190">
        <v>1.0528405041343201</v>
      </c>
      <c r="F36" s="599">
        <v>0.19945384156301199</v>
      </c>
      <c r="G36" s="190">
        <v>1.0913888255756601</v>
      </c>
      <c r="H36" s="599">
        <v>0.14483725716468901</v>
      </c>
      <c r="I36" s="190">
        <v>1.1070933846765301</v>
      </c>
      <c r="J36" s="599">
        <v>0.16150863014979</v>
      </c>
      <c r="K36" s="190">
        <v>1.03234988805719</v>
      </c>
      <c r="L36" s="599">
        <v>0.15449815591279201</v>
      </c>
      <c r="M36" s="190">
        <v>1.0528018307651399</v>
      </c>
      <c r="N36" s="599">
        <v>0.19792852359131199</v>
      </c>
      <c r="O36" s="190">
        <v>1.1100348738871</v>
      </c>
      <c r="P36" s="599">
        <v>0.14734070525344301</v>
      </c>
      <c r="Q36" s="190">
        <v>1.1084588420785599</v>
      </c>
      <c r="R36" s="599">
        <v>0.165874771634724</v>
      </c>
      <c r="S36" s="190">
        <v>1.0367719736724199</v>
      </c>
      <c r="T36" s="599">
        <v>0.14981105350232499</v>
      </c>
      <c r="U36" s="190">
        <v>1.0631140709423901</v>
      </c>
      <c r="V36" s="599">
        <v>0.178763985643249</v>
      </c>
      <c r="W36" s="190">
        <v>0.98451731182118396</v>
      </c>
      <c r="X36" s="599">
        <v>0.125872386938359</v>
      </c>
      <c r="Y36" s="190">
        <v>0.94070750703684602</v>
      </c>
      <c r="Z36" s="607">
        <v>0.14500095287214401</v>
      </c>
    </row>
    <row r="37" spans="1:26" ht="13" customHeight="1" x14ac:dyDescent="0.25">
      <c r="A37" s="26" t="s">
        <v>416</v>
      </c>
      <c r="B37" s="184">
        <v>2</v>
      </c>
      <c r="C37" s="190">
        <v>0.98498758179728196</v>
      </c>
      <c r="D37" s="599">
        <v>0.15800158061776201</v>
      </c>
      <c r="E37" s="190">
        <v>1.08750584679894</v>
      </c>
      <c r="F37" s="599">
        <v>0.222932562898395</v>
      </c>
      <c r="G37" s="190">
        <v>1.25777715981007</v>
      </c>
      <c r="H37" s="599">
        <v>0.21037867909281499</v>
      </c>
      <c r="I37" s="190">
        <v>0.85700326870227705</v>
      </c>
      <c r="J37" s="599">
        <v>0.157399838502017</v>
      </c>
      <c r="K37" s="190">
        <v>0.97456541821519904</v>
      </c>
      <c r="L37" s="599">
        <v>0.15784484333177201</v>
      </c>
      <c r="M37" s="190">
        <v>1.0906945765299401</v>
      </c>
      <c r="N37" s="599">
        <v>0.227542699156383</v>
      </c>
      <c r="O37" s="190">
        <v>1.27356545216682</v>
      </c>
      <c r="P37" s="599">
        <v>0.21526581493958699</v>
      </c>
      <c r="Q37" s="190">
        <v>0.85871993530214596</v>
      </c>
      <c r="R37" s="599">
        <v>0.16157270587665201</v>
      </c>
      <c r="S37" s="190">
        <v>0.95879568708129104</v>
      </c>
      <c r="T37" s="599">
        <v>0.15745992147551599</v>
      </c>
      <c r="U37" s="190">
        <v>1.1005648329623201</v>
      </c>
      <c r="V37" s="599">
        <v>0.210484739072928</v>
      </c>
      <c r="W37" s="190">
        <v>1.2986606904715901</v>
      </c>
      <c r="X37" s="599">
        <v>0.22089965459863001</v>
      </c>
      <c r="Y37" s="190">
        <v>0.84404045474641898</v>
      </c>
      <c r="Z37" s="607">
        <v>0.163193249354709</v>
      </c>
    </row>
    <row r="38" spans="1:26" ht="13" customHeight="1" x14ac:dyDescent="0.25">
      <c r="A38" s="26" t="s">
        <v>417</v>
      </c>
      <c r="B38" s="184">
        <v>2</v>
      </c>
      <c r="C38" s="190">
        <v>1.34908756708496</v>
      </c>
      <c r="D38" s="599">
        <v>0.22833830067643299</v>
      </c>
      <c r="E38" s="190">
        <v>0.70024285006085496</v>
      </c>
      <c r="F38" s="599">
        <v>0.109198090204494</v>
      </c>
      <c r="G38" s="190">
        <v>1.32765956109523</v>
      </c>
      <c r="H38" s="599">
        <v>0.217699708328637</v>
      </c>
      <c r="I38" s="190">
        <v>0.96410922261264798</v>
      </c>
      <c r="J38" s="599">
        <v>0.17258983444494</v>
      </c>
      <c r="K38" s="190">
        <v>1.29693393782724</v>
      </c>
      <c r="L38" s="599">
        <v>0.23161902568977</v>
      </c>
      <c r="M38" s="190">
        <v>0.71509062332586604</v>
      </c>
      <c r="N38" s="599">
        <v>0.11266873745940099</v>
      </c>
      <c r="O38" s="190">
        <v>1.35326966108466</v>
      </c>
      <c r="P38" s="599">
        <v>0.22723263934226801</v>
      </c>
      <c r="Q38" s="190">
        <v>0.97794321513321703</v>
      </c>
      <c r="R38" s="599">
        <v>0.18508671544718699</v>
      </c>
      <c r="S38" s="190">
        <v>1.31121011505437</v>
      </c>
      <c r="T38" s="599">
        <v>0.23175973592523699</v>
      </c>
      <c r="U38" s="190">
        <v>0.71043674087881303</v>
      </c>
      <c r="V38" s="599">
        <v>0.122803690098764</v>
      </c>
      <c r="W38" s="190">
        <v>1.3510102329407201</v>
      </c>
      <c r="X38" s="599">
        <v>0.234166842979628</v>
      </c>
      <c r="Y38" s="190">
        <v>0.95324363880079699</v>
      </c>
      <c r="Z38" s="607">
        <v>0.191270057427775</v>
      </c>
    </row>
    <row r="39" spans="1:26" ht="13" customHeight="1" x14ac:dyDescent="0.25">
      <c r="A39" s="26" t="s">
        <v>418</v>
      </c>
      <c r="B39" s="184">
        <v>2</v>
      </c>
      <c r="C39" s="190">
        <v>1.1795753136128</v>
      </c>
      <c r="D39" s="599">
        <v>0.36019122785465801</v>
      </c>
      <c r="E39" s="190">
        <v>1.2323422591944599</v>
      </c>
      <c r="F39" s="599">
        <v>0.20388682505942901</v>
      </c>
      <c r="G39" s="190">
        <v>0.94651668128524302</v>
      </c>
      <c r="H39" s="599">
        <v>0.144766505481953</v>
      </c>
      <c r="I39" s="190">
        <v>1.2010641837215601</v>
      </c>
      <c r="J39" s="599">
        <v>0.28076328517870502</v>
      </c>
      <c r="K39" s="190">
        <v>1.16709509200731</v>
      </c>
      <c r="L39" s="599">
        <v>0.35202242881420598</v>
      </c>
      <c r="M39" s="190">
        <v>1.2433991517273799</v>
      </c>
      <c r="N39" s="599">
        <v>0.205611844033704</v>
      </c>
      <c r="O39" s="190">
        <v>0.95894125508999195</v>
      </c>
      <c r="P39" s="599">
        <v>0.145923620323439</v>
      </c>
      <c r="Q39" s="190">
        <v>1.1826920253756601</v>
      </c>
      <c r="R39" s="599">
        <v>0.27709273957983299</v>
      </c>
      <c r="S39" s="190">
        <v>1.15059753674267</v>
      </c>
      <c r="T39" s="599">
        <v>0.36541354373615698</v>
      </c>
      <c r="U39" s="190">
        <v>1.25799257329329</v>
      </c>
      <c r="V39" s="599">
        <v>0.221214902780935</v>
      </c>
      <c r="W39" s="190">
        <v>0.95464392288667199</v>
      </c>
      <c r="X39" s="599">
        <v>0.14499679740388899</v>
      </c>
      <c r="Y39" s="190">
        <v>1.21594329943436</v>
      </c>
      <c r="Z39" s="607">
        <v>0.28330828805703601</v>
      </c>
    </row>
    <row r="40" spans="1:26" ht="13" customHeight="1" x14ac:dyDescent="0.25">
      <c r="A40" s="26" t="s">
        <v>419</v>
      </c>
      <c r="B40" s="184">
        <v>2</v>
      </c>
      <c r="C40" s="190">
        <v>0.97121289360542395</v>
      </c>
      <c r="D40" s="599">
        <v>0.13739914919271701</v>
      </c>
      <c r="E40" s="190">
        <v>0.68656534915037204</v>
      </c>
      <c r="F40" s="599">
        <v>9.9262021192208394E-2</v>
      </c>
      <c r="G40" s="190">
        <v>1.4240013222993499</v>
      </c>
      <c r="H40" s="599">
        <v>0.17863131332520299</v>
      </c>
      <c r="I40" s="190">
        <v>1.09430425333197</v>
      </c>
      <c r="J40" s="599">
        <v>0.11704327862922199</v>
      </c>
      <c r="K40" s="190">
        <v>0.97065195266963999</v>
      </c>
      <c r="L40" s="599">
        <v>0.13197391762855301</v>
      </c>
      <c r="M40" s="190">
        <v>0.70761261638261697</v>
      </c>
      <c r="N40" s="599">
        <v>0.100933495638836</v>
      </c>
      <c r="O40" s="190">
        <v>1.3738763868986901</v>
      </c>
      <c r="P40" s="599">
        <v>0.17450052940015101</v>
      </c>
      <c r="Q40" s="190">
        <v>1.12573772148988</v>
      </c>
      <c r="R40" s="599">
        <v>0.12129699814365801</v>
      </c>
      <c r="S40" s="190">
        <v>1.0171507029589499</v>
      </c>
      <c r="T40" s="599">
        <v>0.136091214763743</v>
      </c>
      <c r="U40" s="190">
        <v>0.77235254814799603</v>
      </c>
      <c r="V40" s="599">
        <v>9.8216574448474606E-2</v>
      </c>
      <c r="W40" s="190">
        <v>1.25557801039675</v>
      </c>
      <c r="X40" s="599">
        <v>0.182823167094745</v>
      </c>
      <c r="Y40" s="190">
        <v>1.3130727550927299</v>
      </c>
      <c r="Z40" s="607">
        <v>0.15162083384812899</v>
      </c>
    </row>
    <row r="41" spans="1:26" ht="13" customHeight="1" x14ac:dyDescent="0.25">
      <c r="A41" s="26" t="s">
        <v>420</v>
      </c>
      <c r="B41" s="184">
        <v>2</v>
      </c>
      <c r="C41" s="190">
        <v>1.18760744051236</v>
      </c>
      <c r="D41" s="599">
        <v>0.17315970902941</v>
      </c>
      <c r="E41" s="190">
        <v>0.93056802893733803</v>
      </c>
      <c r="F41" s="599">
        <v>0.135267101493768</v>
      </c>
      <c r="G41" s="190">
        <v>0.94060045264236603</v>
      </c>
      <c r="H41" s="599">
        <v>0.20162878476153401</v>
      </c>
      <c r="I41" s="190">
        <v>0.85961091973655601</v>
      </c>
      <c r="J41" s="599">
        <v>0.206377368427835</v>
      </c>
      <c r="K41" s="190">
        <v>1.1647662161772501</v>
      </c>
      <c r="L41" s="599">
        <v>0.17168461318981901</v>
      </c>
      <c r="M41" s="190">
        <v>0.95377310690133299</v>
      </c>
      <c r="N41" s="599">
        <v>0.14063790402933399</v>
      </c>
      <c r="O41" s="190">
        <v>0.94177390734699695</v>
      </c>
      <c r="P41" s="599">
        <v>0.19712003045729101</v>
      </c>
      <c r="Q41" s="190">
        <v>0.82954320093934397</v>
      </c>
      <c r="R41" s="599">
        <v>0.20246733520502</v>
      </c>
      <c r="S41" s="190">
        <v>1.1437639481784601</v>
      </c>
      <c r="T41" s="599">
        <v>0.17883084300202601</v>
      </c>
      <c r="U41" s="190">
        <v>0.93456854359453401</v>
      </c>
      <c r="V41" s="599">
        <v>0.13949966388246501</v>
      </c>
      <c r="W41" s="190">
        <v>0.92546371143065798</v>
      </c>
      <c r="X41" s="599">
        <v>0.195310964641535</v>
      </c>
      <c r="Y41" s="190">
        <v>0.91710149948522601</v>
      </c>
      <c r="Z41" s="607">
        <v>0.22339398492919099</v>
      </c>
    </row>
    <row r="42" spans="1:26" ht="13" customHeight="1" x14ac:dyDescent="0.25">
      <c r="A42" s="26" t="s">
        <v>421</v>
      </c>
      <c r="B42" s="184">
        <v>2</v>
      </c>
      <c r="C42" s="190">
        <v>1.0173438931362799</v>
      </c>
      <c r="D42" s="599">
        <v>0.19582207178817801</v>
      </c>
      <c r="E42" s="190">
        <v>1.02849773735799</v>
      </c>
      <c r="F42" s="599">
        <v>0.19217635413060799</v>
      </c>
      <c r="G42" s="190">
        <v>1.45973622617521</v>
      </c>
      <c r="H42" s="599">
        <v>0.19144356547671401</v>
      </c>
      <c r="I42" s="190">
        <v>0.85329867622997602</v>
      </c>
      <c r="J42" s="599">
        <v>0.14509777175163199</v>
      </c>
      <c r="K42" s="190">
        <v>1.00640298311899</v>
      </c>
      <c r="L42" s="599">
        <v>0.199133461273477</v>
      </c>
      <c r="M42" s="190">
        <v>1.0361644282675899</v>
      </c>
      <c r="N42" s="599">
        <v>0.20185515601086901</v>
      </c>
      <c r="O42" s="190">
        <v>1.46850088850569</v>
      </c>
      <c r="P42" s="599">
        <v>0.193716121619153</v>
      </c>
      <c r="Q42" s="190">
        <v>0.84616919547796998</v>
      </c>
      <c r="R42" s="599">
        <v>0.143259733296456</v>
      </c>
      <c r="S42" s="190">
        <v>1.0021331618448599</v>
      </c>
      <c r="T42" s="599">
        <v>0.21326197910490299</v>
      </c>
      <c r="U42" s="190">
        <v>1.455156290098</v>
      </c>
      <c r="V42" s="599">
        <v>0.343106909662096</v>
      </c>
      <c r="W42" s="190">
        <v>1.3743016171374001</v>
      </c>
      <c r="X42" s="599">
        <v>0.20283995457012099</v>
      </c>
      <c r="Y42" s="190">
        <v>0.534399769717533</v>
      </c>
      <c r="Z42" s="607">
        <v>0.100994674889996</v>
      </c>
    </row>
    <row r="43" spans="1:26" ht="13" customHeight="1" x14ac:dyDescent="0.25">
      <c r="A43" s="26" t="s">
        <v>422</v>
      </c>
      <c r="B43" s="184">
        <v>2</v>
      </c>
      <c r="C43" s="190">
        <v>1.0751576030130701</v>
      </c>
      <c r="D43" s="599">
        <v>0.32098990826422702</v>
      </c>
      <c r="E43" s="190">
        <v>1.0834739307419601</v>
      </c>
      <c r="F43" s="599">
        <v>0.29062619599957101</v>
      </c>
      <c r="G43" s="190">
        <v>0.92628641750718499</v>
      </c>
      <c r="H43" s="599">
        <v>0.32227355330903001</v>
      </c>
      <c r="I43" s="190">
        <v>0.64185696777738099</v>
      </c>
      <c r="J43" s="599">
        <v>0.19525193050772199</v>
      </c>
      <c r="K43" s="190">
        <v>1.06601495602231</v>
      </c>
      <c r="L43" s="599">
        <v>0.32542771512158197</v>
      </c>
      <c r="M43" s="190">
        <v>1.05268783222665</v>
      </c>
      <c r="N43" s="599">
        <v>0.28305306202041097</v>
      </c>
      <c r="O43" s="190">
        <v>0.93941835923871697</v>
      </c>
      <c r="P43" s="599">
        <v>0.32124291135243099</v>
      </c>
      <c r="Q43" s="190">
        <v>0.69401295270369301</v>
      </c>
      <c r="R43" s="599">
        <v>0.21450212218787101</v>
      </c>
      <c r="S43" s="190">
        <v>1.1410250146791601</v>
      </c>
      <c r="T43" s="599">
        <v>0.382541903920597</v>
      </c>
      <c r="U43" s="190">
        <v>0.91043682249733004</v>
      </c>
      <c r="V43" s="599">
        <v>0.26863836363487897</v>
      </c>
      <c r="W43" s="190">
        <v>1.08255097816226</v>
      </c>
      <c r="X43" s="599">
        <v>0.38198828095016102</v>
      </c>
      <c r="Y43" s="190">
        <v>0.58919666588591302</v>
      </c>
      <c r="Z43" s="607">
        <v>0.187339929482367</v>
      </c>
    </row>
    <row r="44" spans="1:26" ht="13" customHeight="1" x14ac:dyDescent="0.25">
      <c r="A44" s="26" t="s">
        <v>423</v>
      </c>
      <c r="B44" s="184">
        <v>2</v>
      </c>
      <c r="C44" s="190">
        <v>0.93027295035729796</v>
      </c>
      <c r="D44" s="599">
        <v>9.7499049841408003E-2</v>
      </c>
      <c r="E44" s="190">
        <v>1.15518559521979</v>
      </c>
      <c r="F44" s="599">
        <v>0.161839592139261</v>
      </c>
      <c r="G44" s="190">
        <v>0.90344893699686102</v>
      </c>
      <c r="H44" s="599">
        <v>0.14419969470404501</v>
      </c>
      <c r="I44" s="190">
        <v>1.18620447751975</v>
      </c>
      <c r="J44" s="599">
        <v>0.14106400929087001</v>
      </c>
      <c r="K44" s="190">
        <v>0.93209049661793697</v>
      </c>
      <c r="L44" s="599">
        <v>9.7917951668024403E-2</v>
      </c>
      <c r="M44" s="190">
        <v>1.15940249186485</v>
      </c>
      <c r="N44" s="599">
        <v>0.16354122402194099</v>
      </c>
      <c r="O44" s="190">
        <v>0.90835874231295299</v>
      </c>
      <c r="P44" s="599">
        <v>0.14685819233358399</v>
      </c>
      <c r="Q44" s="190">
        <v>1.1874225467913899</v>
      </c>
      <c r="R44" s="599">
        <v>0.14635732535722701</v>
      </c>
      <c r="S44" s="190">
        <v>0.97989783185752399</v>
      </c>
      <c r="T44" s="599">
        <v>0.105766873596033</v>
      </c>
      <c r="U44" s="190">
        <v>1.12148773807789</v>
      </c>
      <c r="V44" s="599">
        <v>0.166651463346116</v>
      </c>
      <c r="W44" s="190">
        <v>0.82983369691547704</v>
      </c>
      <c r="X44" s="599">
        <v>0.18544551856913499</v>
      </c>
      <c r="Y44" s="190">
        <v>1.1904713592615499</v>
      </c>
      <c r="Z44" s="607">
        <v>0.167815729450734</v>
      </c>
    </row>
    <row r="45" spans="1:26" ht="13" customHeight="1" x14ac:dyDescent="0.25">
      <c r="A45" s="26" t="s">
        <v>424</v>
      </c>
      <c r="B45" s="184">
        <v>2</v>
      </c>
      <c r="C45" s="190">
        <v>1.26434274382294</v>
      </c>
      <c r="D45" s="599">
        <v>0.30405169198318199</v>
      </c>
      <c r="E45" s="190">
        <v>0.93648156193273202</v>
      </c>
      <c r="F45" s="599">
        <v>0.122140873523899</v>
      </c>
      <c r="G45" s="190">
        <v>0.96060662564751598</v>
      </c>
      <c r="H45" s="599">
        <v>0.169767325365521</v>
      </c>
      <c r="I45" s="190">
        <v>0.647736641169813</v>
      </c>
      <c r="J45" s="599">
        <v>0.201570332378363</v>
      </c>
      <c r="K45" s="190">
        <v>1.2472578957745399</v>
      </c>
      <c r="L45" s="599">
        <v>0.312461028202979</v>
      </c>
      <c r="M45" s="190">
        <v>0.94006973015703399</v>
      </c>
      <c r="N45" s="599">
        <v>0.12448817110928199</v>
      </c>
      <c r="O45" s="190">
        <v>0.96110774363452101</v>
      </c>
      <c r="P45" s="599">
        <v>0.174817998523669</v>
      </c>
      <c r="Q45" s="190">
        <v>0.65438052573691496</v>
      </c>
      <c r="R45" s="599">
        <v>0.21559322919401899</v>
      </c>
      <c r="S45" s="190">
        <v>1.34586577410443</v>
      </c>
      <c r="T45" s="599">
        <v>0.34951442263530003</v>
      </c>
      <c r="U45" s="190">
        <v>1.00305304255993</v>
      </c>
      <c r="V45" s="599">
        <v>0.13169303594611201</v>
      </c>
      <c r="W45" s="190">
        <v>0.93386493575439</v>
      </c>
      <c r="X45" s="599">
        <v>0.156669641001213</v>
      </c>
      <c r="Y45" s="190">
        <v>0.60997866214653795</v>
      </c>
      <c r="Z45" s="607">
        <v>0.17324057631213499</v>
      </c>
    </row>
    <row r="46" spans="1:26" ht="13" customHeight="1" x14ac:dyDescent="0.25">
      <c r="A46" s="26" t="s">
        <v>425</v>
      </c>
      <c r="B46" s="184">
        <v>2</v>
      </c>
      <c r="C46" s="190">
        <v>0.81965094923266801</v>
      </c>
      <c r="D46" s="599">
        <v>0.15407303168880901</v>
      </c>
      <c r="E46" s="190">
        <v>0.87521926178953502</v>
      </c>
      <c r="F46" s="599">
        <v>0.190759085092294</v>
      </c>
      <c r="G46" s="190">
        <v>1.7671708788006999</v>
      </c>
      <c r="H46" s="599">
        <v>0.38353564214809299</v>
      </c>
      <c r="I46" s="190">
        <v>0.99928865777425402</v>
      </c>
      <c r="J46" s="599">
        <v>0.21738250955022601</v>
      </c>
      <c r="K46" s="190">
        <v>0.83086896460113602</v>
      </c>
      <c r="L46" s="599">
        <v>0.15563950600128201</v>
      </c>
      <c r="M46" s="190">
        <v>0.87180001334995905</v>
      </c>
      <c r="N46" s="599">
        <v>0.189299386166776</v>
      </c>
      <c r="O46" s="190">
        <v>1.7318167925479799</v>
      </c>
      <c r="P46" s="599">
        <v>0.37654474201874799</v>
      </c>
      <c r="Q46" s="190">
        <v>1.0190635048393799</v>
      </c>
      <c r="R46" s="599">
        <v>0.21998958729429299</v>
      </c>
      <c r="S46" s="190">
        <v>0.88682530786782299</v>
      </c>
      <c r="T46" s="599">
        <v>0.179827372665087</v>
      </c>
      <c r="U46" s="190">
        <v>0.87102587141302301</v>
      </c>
      <c r="V46" s="599">
        <v>0.19383589775910301</v>
      </c>
      <c r="W46" s="190">
        <v>1.5789574108007201</v>
      </c>
      <c r="X46" s="599">
        <v>0.35406208877622602</v>
      </c>
      <c r="Y46" s="190">
        <v>0.98378502654829103</v>
      </c>
      <c r="Z46" s="607">
        <v>0.20786927139474601</v>
      </c>
    </row>
    <row r="47" spans="1:26" ht="13" customHeight="1" x14ac:dyDescent="0.25">
      <c r="A47" s="26" t="s">
        <v>426</v>
      </c>
      <c r="B47" s="184">
        <v>2</v>
      </c>
      <c r="C47" s="190">
        <v>0.94833710946331196</v>
      </c>
      <c r="D47" s="599">
        <v>0.11388783267744999</v>
      </c>
      <c r="E47" s="190">
        <v>0.920259126407307</v>
      </c>
      <c r="F47" s="599">
        <v>8.6838286836805598E-2</v>
      </c>
      <c r="G47" s="190">
        <v>1.0574479262090599</v>
      </c>
      <c r="H47" s="599">
        <v>0.106470468287461</v>
      </c>
      <c r="I47" s="190">
        <v>1.12140023452092</v>
      </c>
      <c r="J47" s="599">
        <v>0.105527616863392</v>
      </c>
      <c r="K47" s="190">
        <v>0.952025141563969</v>
      </c>
      <c r="L47" s="599">
        <v>0.115366029116026</v>
      </c>
      <c r="M47" s="190">
        <v>0.90422408527645504</v>
      </c>
      <c r="N47" s="599">
        <v>9.2173714708429499E-2</v>
      </c>
      <c r="O47" s="190">
        <v>1.0555573440798001</v>
      </c>
      <c r="P47" s="599">
        <v>0.108274166743048</v>
      </c>
      <c r="Q47" s="190">
        <v>1.15181617906378</v>
      </c>
      <c r="R47" s="599">
        <v>0.11052077004539999</v>
      </c>
      <c r="S47" s="190">
        <v>0.98538462199804999</v>
      </c>
      <c r="T47" s="599">
        <v>0.11435717869017401</v>
      </c>
      <c r="U47" s="190">
        <v>0.90361446411812296</v>
      </c>
      <c r="V47" s="599">
        <v>9.0781488855149806E-2</v>
      </c>
      <c r="W47" s="190">
        <v>1.0712933101333599</v>
      </c>
      <c r="X47" s="599">
        <v>0.11052121134684301</v>
      </c>
      <c r="Y47" s="190">
        <v>1.0535137469604099</v>
      </c>
      <c r="Z47" s="607">
        <v>0.108273404106062</v>
      </c>
    </row>
    <row r="48" spans="1:26" ht="13" customHeight="1" x14ac:dyDescent="0.25">
      <c r="A48" s="26" t="s">
        <v>427</v>
      </c>
      <c r="B48" s="184">
        <v>2</v>
      </c>
      <c r="C48" s="190">
        <v>1.2473278515106401</v>
      </c>
      <c r="D48" s="599">
        <v>0.27300594332519701</v>
      </c>
      <c r="E48" s="190">
        <v>1.0729060667132999</v>
      </c>
      <c r="F48" s="599">
        <v>0.13349351635192</v>
      </c>
      <c r="G48" s="190">
        <v>0.901885065311267</v>
      </c>
      <c r="H48" s="599">
        <v>0.16739744971798001</v>
      </c>
      <c r="I48" s="190">
        <v>0.60446326291877095</v>
      </c>
      <c r="J48" s="599">
        <v>0.16901234388578901</v>
      </c>
      <c r="K48" s="190">
        <v>1.32279516471588</v>
      </c>
      <c r="L48" s="599">
        <v>0.29061313523520499</v>
      </c>
      <c r="M48" s="190">
        <v>1.1004897190524401</v>
      </c>
      <c r="N48" s="599">
        <v>0.138632733395291</v>
      </c>
      <c r="O48" s="190">
        <v>0.88493327327425997</v>
      </c>
      <c r="P48" s="599">
        <v>0.165996960322357</v>
      </c>
      <c r="Q48" s="190">
        <v>0.59437504639359295</v>
      </c>
      <c r="R48" s="599">
        <v>0.16840742398105801</v>
      </c>
      <c r="S48" s="190">
        <v>1.27476796962122</v>
      </c>
      <c r="T48" s="599">
        <v>0.262708946958853</v>
      </c>
      <c r="U48" s="190">
        <v>1.11821995538176</v>
      </c>
      <c r="V48" s="599">
        <v>0.146498296588076</v>
      </c>
      <c r="W48" s="190">
        <v>0.90094627874539301</v>
      </c>
      <c r="X48" s="599">
        <v>0.15809424234654401</v>
      </c>
      <c r="Y48" s="190">
        <v>0.57493651348102204</v>
      </c>
      <c r="Z48" s="607">
        <v>0.152251350266014</v>
      </c>
    </row>
    <row r="49" spans="1:26" ht="13" customHeight="1" x14ac:dyDescent="0.25">
      <c r="A49" s="26" t="s">
        <v>428</v>
      </c>
      <c r="B49" s="184">
        <v>2</v>
      </c>
      <c r="C49" s="190">
        <v>1.28631214086051</v>
      </c>
      <c r="D49" s="599">
        <v>0.203911180454388</v>
      </c>
      <c r="E49" s="190">
        <v>1.0085639319265101</v>
      </c>
      <c r="F49" s="599">
        <v>0.163225920826262</v>
      </c>
      <c r="G49" s="190">
        <v>0.80421280886950797</v>
      </c>
      <c r="H49" s="599">
        <v>0.120704565557502</v>
      </c>
      <c r="I49" s="190">
        <v>0.95671430595254803</v>
      </c>
      <c r="J49" s="599">
        <v>0.143541355102664</v>
      </c>
      <c r="K49" s="190">
        <v>1.3045139016399501</v>
      </c>
      <c r="L49" s="599">
        <v>0.20547646023680899</v>
      </c>
      <c r="M49" s="190">
        <v>0.98875696345840303</v>
      </c>
      <c r="N49" s="599">
        <v>0.16292350450559501</v>
      </c>
      <c r="O49" s="190">
        <v>0.80827805992264001</v>
      </c>
      <c r="P49" s="599">
        <v>0.12231798654515499</v>
      </c>
      <c r="Q49" s="190">
        <v>0.95502109526850498</v>
      </c>
      <c r="R49" s="599">
        <v>0.13977144644762601</v>
      </c>
      <c r="S49" s="190">
        <v>1.23866373583342</v>
      </c>
      <c r="T49" s="599">
        <v>0.20395356885348501</v>
      </c>
      <c r="U49" s="190">
        <v>0.97640682383102295</v>
      </c>
      <c r="V49" s="599">
        <v>0.15740881245886701</v>
      </c>
      <c r="W49" s="190">
        <v>0.76914927004549105</v>
      </c>
      <c r="X49" s="599">
        <v>0.117700242261788</v>
      </c>
      <c r="Y49" s="190">
        <v>0.97332785538899003</v>
      </c>
      <c r="Z49" s="607">
        <v>0.138891408566678</v>
      </c>
    </row>
    <row r="50" spans="1:26" ht="13" customHeight="1" x14ac:dyDescent="0.25">
      <c r="A50" s="26" t="s">
        <v>429</v>
      </c>
      <c r="B50" s="184">
        <v>2</v>
      </c>
      <c r="C50" s="190">
        <v>1.08358604485155</v>
      </c>
      <c r="D50" s="599">
        <v>0.22820183275813599</v>
      </c>
      <c r="E50" s="190">
        <v>0.98398278337761302</v>
      </c>
      <c r="F50" s="599">
        <v>0.114626885451776</v>
      </c>
      <c r="G50" s="190">
        <v>1.3058772525701801</v>
      </c>
      <c r="H50" s="599">
        <v>0.207923552782286</v>
      </c>
      <c r="I50" s="190">
        <v>0.48539332572694799</v>
      </c>
      <c r="J50" s="599">
        <v>0.159358245609697</v>
      </c>
      <c r="K50" s="190">
        <v>1.09680287101992</v>
      </c>
      <c r="L50" s="599">
        <v>0.22929652624729799</v>
      </c>
      <c r="M50" s="190">
        <v>0.990251387807213</v>
      </c>
      <c r="N50" s="599">
        <v>0.11682145037424101</v>
      </c>
      <c r="O50" s="190">
        <v>1.27121682281479</v>
      </c>
      <c r="P50" s="599">
        <v>0.20272191498915301</v>
      </c>
      <c r="Q50" s="190">
        <v>0.49761526548035301</v>
      </c>
      <c r="R50" s="599">
        <v>0.160782694220412</v>
      </c>
      <c r="S50" s="190">
        <v>1.11383731054102</v>
      </c>
      <c r="T50" s="599">
        <v>0.218277777340361</v>
      </c>
      <c r="U50" s="190">
        <v>1.0069875421879899</v>
      </c>
      <c r="V50" s="599">
        <v>0.119905355253951</v>
      </c>
      <c r="W50" s="190">
        <v>1.18599675209989</v>
      </c>
      <c r="X50" s="599">
        <v>0.19381226006531399</v>
      </c>
      <c r="Y50" s="190">
        <v>0.52987926375803196</v>
      </c>
      <c r="Z50" s="607">
        <v>0.163962888142201</v>
      </c>
    </row>
    <row r="51" spans="1:26" ht="13" customHeight="1" x14ac:dyDescent="0.25">
      <c r="A51" s="26" t="s">
        <v>430</v>
      </c>
      <c r="B51" s="184">
        <v>2</v>
      </c>
      <c r="C51" s="190">
        <v>1.1585397103537101</v>
      </c>
      <c r="D51" s="599">
        <v>0.34721892207077898</v>
      </c>
      <c r="E51" s="190">
        <v>1.4241431399164199</v>
      </c>
      <c r="F51" s="599">
        <v>0.223935563473146</v>
      </c>
      <c r="G51" s="190">
        <v>0.45097326664787402</v>
      </c>
      <c r="H51" s="599">
        <v>0.20852358743851099</v>
      </c>
      <c r="I51" s="190">
        <v>1.28007808433657</v>
      </c>
      <c r="J51" s="599">
        <v>0.21991439164075499</v>
      </c>
      <c r="K51" s="190">
        <v>1.1151595699885399</v>
      </c>
      <c r="L51" s="599">
        <v>0.30983913430657301</v>
      </c>
      <c r="M51" s="190">
        <v>1.4249388571116299</v>
      </c>
      <c r="N51" s="599">
        <v>0.221024709776897</v>
      </c>
      <c r="O51" s="190">
        <v>0.47889524280241003</v>
      </c>
      <c r="P51" s="599">
        <v>0.20812918347322201</v>
      </c>
      <c r="Q51" s="190">
        <v>1.2599446959948399</v>
      </c>
      <c r="R51" s="599">
        <v>0.21304196212183901</v>
      </c>
      <c r="S51" s="190">
        <v>1.1246234087796501</v>
      </c>
      <c r="T51" s="599">
        <v>0.31646698060121697</v>
      </c>
      <c r="U51" s="190">
        <v>1.3469178093090199</v>
      </c>
      <c r="V51" s="599">
        <v>0.22306900259727599</v>
      </c>
      <c r="W51" s="190">
        <v>0.48898794692540298</v>
      </c>
      <c r="X51" s="599">
        <v>0.20537108865304399</v>
      </c>
      <c r="Y51" s="190">
        <v>1.2054798415880299</v>
      </c>
      <c r="Z51" s="607">
        <v>0.20636401461780501</v>
      </c>
    </row>
    <row r="52" spans="1:26" ht="13" customHeight="1" x14ac:dyDescent="0.25">
      <c r="A52" s="26" t="s">
        <v>431</v>
      </c>
      <c r="B52" s="184">
        <v>2</v>
      </c>
      <c r="C52" s="190">
        <v>1.8633759450321701</v>
      </c>
      <c r="D52" s="599">
        <v>0.33750027281483502</v>
      </c>
      <c r="E52" s="190">
        <v>1.2767197707222</v>
      </c>
      <c r="F52" s="599">
        <v>0.310274623318961</v>
      </c>
      <c r="G52" s="190">
        <v>0.79088244382319395</v>
      </c>
      <c r="H52" s="599">
        <v>0.290006186144181</v>
      </c>
      <c r="I52" s="190">
        <v>0.25524428067888399</v>
      </c>
      <c r="J52" s="599">
        <v>0.17958846107305201</v>
      </c>
      <c r="K52" s="190">
        <v>1.88330769160532</v>
      </c>
      <c r="L52" s="599">
        <v>0.34020893473740599</v>
      </c>
      <c r="M52" s="190">
        <v>1.2718897130517901</v>
      </c>
      <c r="N52" s="599">
        <v>0.31545610401784901</v>
      </c>
      <c r="O52" s="190">
        <v>0.77009418836322796</v>
      </c>
      <c r="P52" s="599">
        <v>0.28503773301778201</v>
      </c>
      <c r="Q52" s="190">
        <v>0.24441348899256299</v>
      </c>
      <c r="R52" s="599">
        <v>0.17109161379044899</v>
      </c>
      <c r="S52" s="190">
        <v>1.4709768637221701</v>
      </c>
      <c r="T52" s="599">
        <v>0.26214074664482701</v>
      </c>
      <c r="U52" s="190">
        <v>1.53322904927168</v>
      </c>
      <c r="V52" s="599">
        <v>0.52239615518782501</v>
      </c>
      <c r="W52" s="190">
        <v>0.63949395653629904</v>
      </c>
      <c r="X52" s="599">
        <v>0.24388956907332399</v>
      </c>
      <c r="Y52" s="190">
        <v>0.20298195127990501</v>
      </c>
      <c r="Z52" s="607">
        <v>0.14344015953184999</v>
      </c>
    </row>
    <row r="53" spans="1:26" ht="13" customHeight="1" x14ac:dyDescent="0.25">
      <c r="A53" s="26" t="s">
        <v>432</v>
      </c>
      <c r="B53" s="184">
        <v>2</v>
      </c>
      <c r="C53" s="190">
        <v>0.898851915347331</v>
      </c>
      <c r="D53" s="599">
        <v>0.15818697503766499</v>
      </c>
      <c r="E53" s="190">
        <v>1.1223005931602901</v>
      </c>
      <c r="F53" s="599">
        <v>0.164165964095319</v>
      </c>
      <c r="G53" s="190">
        <v>1.01178351384608</v>
      </c>
      <c r="H53" s="599">
        <v>0.11037211912677999</v>
      </c>
      <c r="I53" s="190">
        <v>1.2902226810120601</v>
      </c>
      <c r="J53" s="599">
        <v>0.20192111899401899</v>
      </c>
      <c r="K53" s="190">
        <v>0.92235993994007204</v>
      </c>
      <c r="L53" s="599">
        <v>0.159653547951531</v>
      </c>
      <c r="M53" s="190">
        <v>1.1156110550334499</v>
      </c>
      <c r="N53" s="599">
        <v>0.16150199114023001</v>
      </c>
      <c r="O53" s="190">
        <v>1.0062789000024901</v>
      </c>
      <c r="P53" s="599">
        <v>0.11261490373288</v>
      </c>
      <c r="Q53" s="190">
        <v>1.3107103551521</v>
      </c>
      <c r="R53" s="599">
        <v>0.20923819827998399</v>
      </c>
      <c r="S53" s="190">
        <v>0.91522631683173905</v>
      </c>
      <c r="T53" s="599">
        <v>0.16029333737111201</v>
      </c>
      <c r="U53" s="190">
        <v>1.13319129763091</v>
      </c>
      <c r="V53" s="599">
        <v>0.162710269757809</v>
      </c>
      <c r="W53" s="190">
        <v>0.97704569663392904</v>
      </c>
      <c r="X53" s="599">
        <v>0.10427261270765199</v>
      </c>
      <c r="Y53" s="190">
        <v>1.2785846957071201</v>
      </c>
      <c r="Z53" s="607">
        <v>0.19780262346522201</v>
      </c>
    </row>
    <row r="54" spans="1:26" ht="13" customHeight="1" x14ac:dyDescent="0.25">
      <c r="A54" s="26" t="s">
        <v>433</v>
      </c>
      <c r="B54" s="184">
        <v>2</v>
      </c>
      <c r="C54" s="190">
        <v>1.04679075577081</v>
      </c>
      <c r="D54" s="599">
        <v>0.22194654622488399</v>
      </c>
      <c r="E54" s="190">
        <v>0.95493529995663495</v>
      </c>
      <c r="F54" s="599">
        <v>0.200944687858708</v>
      </c>
      <c r="G54" s="190">
        <v>1.7113064565034799</v>
      </c>
      <c r="H54" s="599">
        <v>0.53200608177599995</v>
      </c>
      <c r="I54" s="190">
        <v>1.04959311896783</v>
      </c>
      <c r="J54" s="599">
        <v>0.29871017202689498</v>
      </c>
      <c r="K54" s="190">
        <v>1.03136538717818</v>
      </c>
      <c r="L54" s="599">
        <v>0.223052013591306</v>
      </c>
      <c r="M54" s="190">
        <v>0.94202344695383</v>
      </c>
      <c r="N54" s="599">
        <v>0.20049997826764299</v>
      </c>
      <c r="O54" s="190">
        <v>1.72297894466295</v>
      </c>
      <c r="P54" s="599">
        <v>0.54828704209180401</v>
      </c>
      <c r="Q54" s="190">
        <v>1.0426428794198199</v>
      </c>
      <c r="R54" s="599">
        <v>0.29509859011187101</v>
      </c>
      <c r="S54" s="190">
        <v>1.04071313203144</v>
      </c>
      <c r="T54" s="599">
        <v>0.23010707866511701</v>
      </c>
      <c r="U54" s="190">
        <v>0.95129752942375201</v>
      </c>
      <c r="V54" s="599">
        <v>0.20612559118551299</v>
      </c>
      <c r="W54" s="190">
        <v>1.6605083528611999</v>
      </c>
      <c r="X54" s="599">
        <v>0.51712264989208501</v>
      </c>
      <c r="Y54" s="190">
        <v>1.06943877787541</v>
      </c>
      <c r="Z54" s="607">
        <v>0.310710670019197</v>
      </c>
    </row>
    <row r="55" spans="1:26" ht="13" customHeight="1" x14ac:dyDescent="0.25">
      <c r="A55" s="26" t="s">
        <v>434</v>
      </c>
      <c r="B55" s="184">
        <v>2</v>
      </c>
      <c r="C55" s="190">
        <v>0.91768257463120595</v>
      </c>
      <c r="D55" s="599">
        <v>0.178616340556323</v>
      </c>
      <c r="E55" s="190">
        <v>1.4119954591205801</v>
      </c>
      <c r="F55" s="599">
        <v>0.19837581389341399</v>
      </c>
      <c r="G55" s="190">
        <v>1.14079873670508</v>
      </c>
      <c r="H55" s="599">
        <v>0.136204595516347</v>
      </c>
      <c r="I55" s="190">
        <v>1.13434490802453</v>
      </c>
      <c r="J55" s="599">
        <v>0.19484598765601199</v>
      </c>
      <c r="K55" s="190">
        <v>0.89506460343480398</v>
      </c>
      <c r="L55" s="599">
        <v>0.178993966579717</v>
      </c>
      <c r="M55" s="190">
        <v>1.4114490469559799</v>
      </c>
      <c r="N55" s="599">
        <v>0.19799972494498599</v>
      </c>
      <c r="O55" s="190">
        <v>1.1445498824512299</v>
      </c>
      <c r="P55" s="599">
        <v>0.13744640703254399</v>
      </c>
      <c r="Q55" s="190">
        <v>1.12836075564682</v>
      </c>
      <c r="R55" s="599">
        <v>0.19326405344158201</v>
      </c>
      <c r="S55" s="190">
        <v>0.919619449157693</v>
      </c>
      <c r="T55" s="599">
        <v>0.18683850351778999</v>
      </c>
      <c r="U55" s="190">
        <v>1.33275564033205</v>
      </c>
      <c r="V55" s="599">
        <v>0.19684073986676301</v>
      </c>
      <c r="W55" s="190">
        <v>1.0103968622794099</v>
      </c>
      <c r="X55" s="599">
        <v>0.122956057511831</v>
      </c>
      <c r="Y55" s="190">
        <v>1.0448015312238099</v>
      </c>
      <c r="Z55" s="607">
        <v>0.18130502004997301</v>
      </c>
    </row>
    <row r="56" spans="1:26" ht="13" customHeight="1" x14ac:dyDescent="0.25">
      <c r="A56" s="26" t="s">
        <v>435</v>
      </c>
      <c r="B56" s="184">
        <v>2</v>
      </c>
      <c r="C56" s="190">
        <v>0.78747939436399395</v>
      </c>
      <c r="D56" s="599">
        <v>0.11691805241019899</v>
      </c>
      <c r="E56" s="190">
        <v>1.1887810129532801</v>
      </c>
      <c r="F56" s="599">
        <v>0.11944331351012399</v>
      </c>
      <c r="G56" s="190">
        <v>1.3107309117260599</v>
      </c>
      <c r="H56" s="599">
        <v>0.12142727710206699</v>
      </c>
      <c r="I56" s="190">
        <v>0.91508864961839098</v>
      </c>
      <c r="J56" s="599">
        <v>0.1054156477672</v>
      </c>
      <c r="K56" s="190">
        <v>0.76543834345037598</v>
      </c>
      <c r="L56" s="599">
        <v>0.112970607527057</v>
      </c>
      <c r="M56" s="190">
        <v>1.1991160363378499</v>
      </c>
      <c r="N56" s="599">
        <v>0.118210084211212</v>
      </c>
      <c r="O56" s="190">
        <v>1.29932055398095</v>
      </c>
      <c r="P56" s="599">
        <v>0.12113063510845599</v>
      </c>
      <c r="Q56" s="190">
        <v>0.92448753665012995</v>
      </c>
      <c r="R56" s="599">
        <v>0.106087201266516</v>
      </c>
      <c r="S56" s="190">
        <v>0.78607545620705499</v>
      </c>
      <c r="T56" s="599">
        <v>0.116195641340763</v>
      </c>
      <c r="U56" s="190">
        <v>1.1578765721485</v>
      </c>
      <c r="V56" s="599">
        <v>0.114324945347605</v>
      </c>
      <c r="W56" s="190">
        <v>1.2882384132233</v>
      </c>
      <c r="X56" s="599">
        <v>0.12731670715344201</v>
      </c>
      <c r="Y56" s="190">
        <v>0.87953012058443503</v>
      </c>
      <c r="Z56" s="607">
        <v>0.10321034698260401</v>
      </c>
    </row>
    <row r="57" spans="1:26" ht="13" customHeight="1" x14ac:dyDescent="0.25">
      <c r="A57" s="26" t="s">
        <v>436</v>
      </c>
      <c r="B57" s="184">
        <v>2</v>
      </c>
      <c r="C57" s="190">
        <v>0.77782729807185702</v>
      </c>
      <c r="D57" s="599">
        <v>0.20913369820779201</v>
      </c>
      <c r="E57" s="190">
        <v>1.3208306837250501</v>
      </c>
      <c r="F57" s="599">
        <v>0.25434915463868202</v>
      </c>
      <c r="G57" s="190">
        <v>0.96125156643710497</v>
      </c>
      <c r="H57" s="599">
        <v>0.26046406798683203</v>
      </c>
      <c r="I57" s="190">
        <v>1.12558464123155</v>
      </c>
      <c r="J57" s="599">
        <v>0.26423656543660401</v>
      </c>
      <c r="K57" s="190">
        <v>0.80484474310154897</v>
      </c>
      <c r="L57" s="599">
        <v>0.216176869031693</v>
      </c>
      <c r="M57" s="190">
        <v>1.2916349003539001</v>
      </c>
      <c r="N57" s="599">
        <v>0.24833952368404</v>
      </c>
      <c r="O57" s="190">
        <v>0.94060302372631799</v>
      </c>
      <c r="P57" s="599">
        <v>0.279979698095013</v>
      </c>
      <c r="Q57" s="190">
        <v>1.12237506336899</v>
      </c>
      <c r="R57" s="599">
        <v>0.27423478480034502</v>
      </c>
      <c r="S57" s="190">
        <v>0.72654431787409501</v>
      </c>
      <c r="T57" s="599">
        <v>0.18536831252276501</v>
      </c>
      <c r="U57" s="190">
        <v>1.3264234536852599</v>
      </c>
      <c r="V57" s="599">
        <v>0.269866598026266</v>
      </c>
      <c r="W57" s="190">
        <v>0.910917407903025</v>
      </c>
      <c r="X57" s="599">
        <v>0.23525131305605301</v>
      </c>
      <c r="Y57" s="190">
        <v>0.99475407269967298</v>
      </c>
      <c r="Z57" s="607">
        <v>0.23641271575515299</v>
      </c>
    </row>
    <row r="58" spans="1:26" ht="13" customHeight="1" x14ac:dyDescent="0.25">
      <c r="A58" s="26" t="s">
        <v>437</v>
      </c>
      <c r="B58" s="184">
        <v>2</v>
      </c>
      <c r="C58" s="190">
        <v>1.0961865100326</v>
      </c>
      <c r="D58" s="599">
        <v>0.117095175106464</v>
      </c>
      <c r="E58" s="190">
        <v>1.0206091917286899</v>
      </c>
      <c r="F58" s="599">
        <v>0.11016620743151601</v>
      </c>
      <c r="G58" s="190">
        <v>1.2473314323176099</v>
      </c>
      <c r="H58" s="599">
        <v>0.106146007068754</v>
      </c>
      <c r="I58" s="190">
        <v>1.1025680241425</v>
      </c>
      <c r="J58" s="599">
        <v>0.15205380731462301</v>
      </c>
      <c r="K58" s="190">
        <v>1.08152367503793</v>
      </c>
      <c r="L58" s="599">
        <v>0.119687432361821</v>
      </c>
      <c r="M58" s="190">
        <v>1.0023399829406101</v>
      </c>
      <c r="N58" s="599">
        <v>0.109127231467671</v>
      </c>
      <c r="O58" s="190">
        <v>1.27016178853344</v>
      </c>
      <c r="P58" s="599">
        <v>0.112077504597994</v>
      </c>
      <c r="Q58" s="190">
        <v>1.0881280441536101</v>
      </c>
      <c r="R58" s="599">
        <v>0.15004093310408001</v>
      </c>
      <c r="S58" s="190">
        <v>1.0933449050845501</v>
      </c>
      <c r="T58" s="599">
        <v>0.12620851178991099</v>
      </c>
      <c r="U58" s="190">
        <v>0.97627299703653603</v>
      </c>
      <c r="V58" s="599">
        <v>0.10638094267197</v>
      </c>
      <c r="W58" s="190">
        <v>1.22858431669853</v>
      </c>
      <c r="X58" s="599">
        <v>0.113104255912903</v>
      </c>
      <c r="Y58" s="190">
        <v>1.0652856200584699</v>
      </c>
      <c r="Z58" s="607">
        <v>0.15068413914151099</v>
      </c>
    </row>
    <row r="59" spans="1:26" ht="13" customHeight="1" x14ac:dyDescent="0.25">
      <c r="A59" s="26" t="s">
        <v>438</v>
      </c>
      <c r="B59" s="184">
        <v>2</v>
      </c>
      <c r="C59" s="190">
        <v>1.1005843071352399</v>
      </c>
      <c r="D59" s="599">
        <v>0.18436482039095001</v>
      </c>
      <c r="E59" s="190">
        <v>1.0933326773252701</v>
      </c>
      <c r="F59" s="599">
        <v>0.18715512884871499</v>
      </c>
      <c r="G59" s="190">
        <v>1.2819979904729299</v>
      </c>
      <c r="H59" s="599">
        <v>0.32377032232307201</v>
      </c>
      <c r="I59" s="190">
        <v>0.78054604259212601</v>
      </c>
      <c r="J59" s="599">
        <v>0.23213965868216499</v>
      </c>
      <c r="K59" s="190">
        <v>1.10576277278269</v>
      </c>
      <c r="L59" s="599">
        <v>0.178327067000253</v>
      </c>
      <c r="M59" s="190">
        <v>1.14438508773822</v>
      </c>
      <c r="N59" s="599">
        <v>0.19758934275333701</v>
      </c>
      <c r="O59" s="190">
        <v>1.2978745431574401</v>
      </c>
      <c r="P59" s="599">
        <v>0.32598946919135902</v>
      </c>
      <c r="Q59" s="190">
        <v>0.75170035805661495</v>
      </c>
      <c r="R59" s="599">
        <v>0.22121740442711299</v>
      </c>
      <c r="S59" s="190">
        <v>1.0580640106005199</v>
      </c>
      <c r="T59" s="599">
        <v>0.188406767714526</v>
      </c>
      <c r="U59" s="190">
        <v>1.1159818847660601</v>
      </c>
      <c r="V59" s="599">
        <v>0.180557181080127</v>
      </c>
      <c r="W59" s="190">
        <v>1.2872290300148701</v>
      </c>
      <c r="X59" s="599">
        <v>0.25254817539992602</v>
      </c>
      <c r="Y59" s="190">
        <v>0.70852224095556304</v>
      </c>
      <c r="Z59" s="607">
        <v>0.17821098708248501</v>
      </c>
    </row>
    <row r="60" spans="1:26" ht="13" customHeight="1" x14ac:dyDescent="0.25">
      <c r="A60" s="26" t="s">
        <v>439</v>
      </c>
      <c r="B60" s="184">
        <v>2</v>
      </c>
      <c r="C60" s="190">
        <v>0.83906549162109401</v>
      </c>
      <c r="D60" s="599">
        <v>0.29880508649926701</v>
      </c>
      <c r="E60" s="190">
        <v>0.83549982238365705</v>
      </c>
      <c r="F60" s="599">
        <v>0.26816933040239199</v>
      </c>
      <c r="G60" s="190">
        <v>1.00478276942616</v>
      </c>
      <c r="H60" s="599">
        <v>0.30583035329319003</v>
      </c>
      <c r="I60" s="190">
        <v>1.0417666561657399</v>
      </c>
      <c r="J60" s="599">
        <v>0.43007858433249402</v>
      </c>
      <c r="K60" s="190">
        <v>0.82641986916492105</v>
      </c>
      <c r="L60" s="599">
        <v>0.30567644678591899</v>
      </c>
      <c r="M60" s="190">
        <v>0.89688864094116205</v>
      </c>
      <c r="N60" s="599">
        <v>0.29411123962799302</v>
      </c>
      <c r="O60" s="190">
        <v>0.95505475724302402</v>
      </c>
      <c r="P60" s="599">
        <v>0.289027826967381</v>
      </c>
      <c r="Q60" s="190">
        <v>1.11997485072582</v>
      </c>
      <c r="R60" s="599">
        <v>0.44762862021882199</v>
      </c>
      <c r="S60" s="190">
        <v>1.0230522432996301</v>
      </c>
      <c r="T60" s="599">
        <v>0.33342848399674202</v>
      </c>
      <c r="U60" s="190">
        <v>0.85820196704660501</v>
      </c>
      <c r="V60" s="599">
        <v>0.24348486803702901</v>
      </c>
      <c r="W60" s="190">
        <v>0.85289780440253604</v>
      </c>
      <c r="X60" s="599">
        <v>0.24068395890120001</v>
      </c>
      <c r="Y60" s="190">
        <v>1.10069334658359</v>
      </c>
      <c r="Z60" s="607">
        <v>0.35247204926470699</v>
      </c>
    </row>
    <row r="61" spans="1:26" ht="13" customHeight="1" x14ac:dyDescent="0.25">
      <c r="A61" s="26" t="s">
        <v>440</v>
      </c>
      <c r="B61" s="184">
        <v>2</v>
      </c>
      <c r="C61" s="190">
        <v>1.2351395643232499</v>
      </c>
      <c r="D61" s="599">
        <v>0.13377084682674201</v>
      </c>
      <c r="E61" s="190">
        <v>1.36449948783765</v>
      </c>
      <c r="F61" s="599">
        <v>0.15562038341918999</v>
      </c>
      <c r="G61" s="190">
        <v>0.92640540026620899</v>
      </c>
      <c r="H61" s="599">
        <v>0.13163933280676801</v>
      </c>
      <c r="I61" s="190">
        <v>0.97233192658591405</v>
      </c>
      <c r="J61" s="599">
        <v>0.15595399542055699</v>
      </c>
      <c r="K61" s="190">
        <v>1.20855748519225</v>
      </c>
      <c r="L61" s="599">
        <v>0.13619862604984401</v>
      </c>
      <c r="M61" s="190">
        <v>1.34596807685307</v>
      </c>
      <c r="N61" s="599">
        <v>0.15326368372748</v>
      </c>
      <c r="O61" s="190">
        <v>0.96588531091368501</v>
      </c>
      <c r="P61" s="599">
        <v>0.12936606536318601</v>
      </c>
      <c r="Q61" s="190">
        <v>0.96549129604953499</v>
      </c>
      <c r="R61" s="599">
        <v>0.150870453466008</v>
      </c>
      <c r="S61" s="190">
        <v>1.1798514753423801</v>
      </c>
      <c r="T61" s="599">
        <v>0.138812898935912</v>
      </c>
      <c r="U61" s="190">
        <v>1.35359060766071</v>
      </c>
      <c r="V61" s="599">
        <v>0.15759480224400799</v>
      </c>
      <c r="W61" s="190">
        <v>0.97902298203445004</v>
      </c>
      <c r="X61" s="599">
        <v>0.1328000881593</v>
      </c>
      <c r="Y61" s="190">
        <v>0.96183538879591002</v>
      </c>
      <c r="Z61" s="607">
        <v>0.152981771030714</v>
      </c>
    </row>
    <row r="62" spans="1:26" ht="13" customHeight="1" x14ac:dyDescent="0.25">
      <c r="A62" s="26" t="s">
        <v>441</v>
      </c>
      <c r="B62" s="184">
        <v>2</v>
      </c>
      <c r="C62" s="190">
        <v>1.25009105286022</v>
      </c>
      <c r="D62" s="599">
        <v>0.156152073195857</v>
      </c>
      <c r="E62" s="190">
        <v>1.00982617721631</v>
      </c>
      <c r="F62" s="599">
        <v>0.12748769754528499</v>
      </c>
      <c r="G62" s="190">
        <v>0.99600628578136996</v>
      </c>
      <c r="H62" s="599">
        <v>0.14633354742381199</v>
      </c>
      <c r="I62" s="190">
        <v>0.96722671872379495</v>
      </c>
      <c r="J62" s="599">
        <v>9.5976266508058003E-2</v>
      </c>
      <c r="K62" s="190">
        <v>1.22619581395307</v>
      </c>
      <c r="L62" s="599">
        <v>0.15166849813195801</v>
      </c>
      <c r="M62" s="190">
        <v>1.0152249466230601</v>
      </c>
      <c r="N62" s="599">
        <v>0.12830929018961501</v>
      </c>
      <c r="O62" s="190">
        <v>0.99006383246957896</v>
      </c>
      <c r="P62" s="599">
        <v>0.147455018364435</v>
      </c>
      <c r="Q62" s="190">
        <v>0.99730391088728598</v>
      </c>
      <c r="R62" s="599">
        <v>0.100444309411776</v>
      </c>
      <c r="S62" s="190">
        <v>1.2321283666913301</v>
      </c>
      <c r="T62" s="599">
        <v>0.15659952437612701</v>
      </c>
      <c r="U62" s="190">
        <v>0.98157524982623101</v>
      </c>
      <c r="V62" s="599">
        <v>0.12201968343620199</v>
      </c>
      <c r="W62" s="190">
        <v>1.00138733138239</v>
      </c>
      <c r="X62" s="599">
        <v>0.15097924857780001</v>
      </c>
      <c r="Y62" s="190">
        <v>0.99437981919419005</v>
      </c>
      <c r="Z62" s="607">
        <v>0.100038465803153</v>
      </c>
    </row>
    <row r="63" spans="1:26" ht="13" customHeight="1" x14ac:dyDescent="0.25">
      <c r="A63" s="211" t="s">
        <v>442</v>
      </c>
      <c r="B63" s="185">
        <v>2</v>
      </c>
      <c r="C63" s="191">
        <v>0.98528221365699098</v>
      </c>
      <c r="D63" s="600">
        <v>3.9346334863260703E-2</v>
      </c>
      <c r="E63" s="191">
        <v>1.02958845761315</v>
      </c>
      <c r="F63" s="600">
        <v>3.6840771465742703E-2</v>
      </c>
      <c r="G63" s="191">
        <v>1.1742125396121801</v>
      </c>
      <c r="H63" s="600">
        <v>4.70920723280547E-2</v>
      </c>
      <c r="I63" s="191">
        <v>1.07993582974652</v>
      </c>
      <c r="J63" s="600">
        <v>4.2359749824668197E-2</v>
      </c>
      <c r="K63" s="191">
        <v>0.98166214652831996</v>
      </c>
      <c r="L63" s="600">
        <v>3.8556357175715497E-2</v>
      </c>
      <c r="M63" s="191">
        <v>1.0433300206801599</v>
      </c>
      <c r="N63" s="600">
        <v>3.7705116551998E-2</v>
      </c>
      <c r="O63" s="191">
        <v>1.1710969020717701</v>
      </c>
      <c r="P63" s="600">
        <v>4.6451870793321803E-2</v>
      </c>
      <c r="Q63" s="191">
        <v>1.0906264236656</v>
      </c>
      <c r="R63" s="600">
        <v>4.3200112003441198E-2</v>
      </c>
      <c r="S63" s="191">
        <v>0.97343522221496503</v>
      </c>
      <c r="T63" s="600">
        <v>3.75180402194593E-2</v>
      </c>
      <c r="U63" s="191">
        <v>1.0388319489694899</v>
      </c>
      <c r="V63" s="600">
        <v>3.67783072643455E-2</v>
      </c>
      <c r="W63" s="191">
        <v>1.12175555328266</v>
      </c>
      <c r="X63" s="600">
        <v>4.5161322435885602E-2</v>
      </c>
      <c r="Y63" s="191">
        <v>1.04242119312499</v>
      </c>
      <c r="Z63" s="609">
        <v>3.9670395692263903E-2</v>
      </c>
    </row>
    <row r="64" spans="1:26" ht="13" customHeight="1" x14ac:dyDescent="0.25">
      <c r="A64" s="212" t="s">
        <v>443</v>
      </c>
      <c r="B64" s="186">
        <v>2</v>
      </c>
      <c r="C64" s="192">
        <v>0.89601947931947301</v>
      </c>
      <c r="D64" s="601">
        <v>4.80936787647816E-2</v>
      </c>
      <c r="E64" s="192">
        <v>1.0668264728432999</v>
      </c>
      <c r="F64" s="601">
        <v>4.9338769252437402E-2</v>
      </c>
      <c r="G64" s="192">
        <v>1.2284650818912699</v>
      </c>
      <c r="H64" s="601">
        <v>7.0510341364809895E-2</v>
      </c>
      <c r="I64" s="192">
        <v>0.977580494973743</v>
      </c>
      <c r="J64" s="601">
        <v>5.16993465974891E-2</v>
      </c>
      <c r="K64" s="192">
        <v>0.90201448950368601</v>
      </c>
      <c r="L64" s="601">
        <v>4.7661950620478302E-2</v>
      </c>
      <c r="M64" s="192">
        <v>1.0701275865497599</v>
      </c>
      <c r="N64" s="601">
        <v>4.9322414462202702E-2</v>
      </c>
      <c r="O64" s="192">
        <v>1.2177726716783499</v>
      </c>
      <c r="P64" s="601">
        <v>6.9361836652259201E-2</v>
      </c>
      <c r="Q64" s="192">
        <v>0.98718321209723903</v>
      </c>
      <c r="R64" s="601">
        <v>5.2729145505864099E-2</v>
      </c>
      <c r="S64" s="192">
        <v>0.90309019762727705</v>
      </c>
      <c r="T64" s="601">
        <v>4.6591552891662599E-2</v>
      </c>
      <c r="U64" s="192">
        <v>1.06610156405866</v>
      </c>
      <c r="V64" s="601">
        <v>4.87816793866142E-2</v>
      </c>
      <c r="W64" s="192">
        <v>1.18701994679385</v>
      </c>
      <c r="X64" s="601">
        <v>6.6284933410928601E-2</v>
      </c>
      <c r="Y64" s="192">
        <v>0.95366671855829999</v>
      </c>
      <c r="Z64" s="610">
        <v>4.89556566516288E-2</v>
      </c>
    </row>
    <row r="65" spans="1:26" ht="13" customHeight="1" x14ac:dyDescent="0.25">
      <c r="A65" s="213" t="s">
        <v>444</v>
      </c>
      <c r="B65" s="187">
        <v>2</v>
      </c>
      <c r="C65" s="193">
        <v>1.03837295153475</v>
      </c>
      <c r="D65" s="602">
        <v>3.11739096037177E-2</v>
      </c>
      <c r="E65" s="193">
        <v>1.0861595173538401</v>
      </c>
      <c r="F65" s="602">
        <v>3.15956594294503E-2</v>
      </c>
      <c r="G65" s="193">
        <v>1.10567366804068</v>
      </c>
      <c r="H65" s="602">
        <v>3.53075271277771E-2</v>
      </c>
      <c r="I65" s="193">
        <v>0.99719744627569096</v>
      </c>
      <c r="J65" s="602">
        <v>3.1354419420521501E-2</v>
      </c>
      <c r="K65" s="193">
        <v>1.0359327837644601</v>
      </c>
      <c r="L65" s="602">
        <v>3.0846637749042598E-2</v>
      </c>
      <c r="M65" s="193">
        <v>1.0967012067204001</v>
      </c>
      <c r="N65" s="602">
        <v>3.1951402077520903E-2</v>
      </c>
      <c r="O65" s="193">
        <v>1.1064815222408</v>
      </c>
      <c r="P65" s="602">
        <v>3.5846029637298799E-2</v>
      </c>
      <c r="Q65" s="193">
        <v>1.0009342074790899</v>
      </c>
      <c r="R65" s="602">
        <v>3.1534059970159699E-2</v>
      </c>
      <c r="S65" s="193">
        <v>1.0222353251655401</v>
      </c>
      <c r="T65" s="602">
        <v>3.0620330781095099E-2</v>
      </c>
      <c r="U65" s="193">
        <v>1.0976535098314399</v>
      </c>
      <c r="V65" s="602">
        <v>3.2718294214024203E-2</v>
      </c>
      <c r="W65" s="193">
        <v>1.0620047482199</v>
      </c>
      <c r="X65" s="602">
        <v>3.5676055384973197E-2</v>
      </c>
      <c r="Y65" s="193">
        <v>0.95660586609632503</v>
      </c>
      <c r="Z65" s="611">
        <v>2.9627912036434799E-2</v>
      </c>
    </row>
    <row r="66" spans="1:26" ht="13" customHeight="1" x14ac:dyDescent="0.25">
      <c r="A66" s="26" t="s">
        <v>445</v>
      </c>
      <c r="B66" s="184">
        <v>2</v>
      </c>
      <c r="C66" s="190">
        <v>1.42643077988275</v>
      </c>
      <c r="D66" s="599">
        <v>0.51304135463802603</v>
      </c>
      <c r="E66" s="190">
        <v>0.87022061389980299</v>
      </c>
      <c r="F66" s="599">
        <v>0.26686720323925001</v>
      </c>
      <c r="G66" s="190">
        <v>1.02657727553633</v>
      </c>
      <c r="H66" s="599">
        <v>0.28747288425564499</v>
      </c>
      <c r="I66" s="190">
        <v>1.13305237104587</v>
      </c>
      <c r="J66" s="599">
        <v>0.37795415001629601</v>
      </c>
      <c r="K66" s="190">
        <v>1.2945543524129901</v>
      </c>
      <c r="L66" s="599">
        <v>0.43639474582624199</v>
      </c>
      <c r="M66" s="190">
        <v>0.85554397093095802</v>
      </c>
      <c r="N66" s="599">
        <v>0.27717908351207099</v>
      </c>
      <c r="O66" s="190">
        <v>0.92949513410458195</v>
      </c>
      <c r="P66" s="599">
        <v>0.248313689311774</v>
      </c>
      <c r="Q66" s="190">
        <v>1.3721910631591701</v>
      </c>
      <c r="R66" s="599">
        <v>0.41257059715883898</v>
      </c>
      <c r="S66" s="190">
        <v>1.30490351004358</v>
      </c>
      <c r="T66" s="599">
        <v>0.342822428802038</v>
      </c>
      <c r="U66" s="190">
        <v>0.65281349912997</v>
      </c>
      <c r="V66" s="599">
        <v>0.243468752585943</v>
      </c>
      <c r="W66" s="190">
        <v>0.70312277820131197</v>
      </c>
      <c r="X66" s="599">
        <v>0.18691112970207699</v>
      </c>
      <c r="Y66" s="190">
        <v>1.4353275599538899</v>
      </c>
      <c r="Z66" s="607">
        <v>0.51314415084507403</v>
      </c>
    </row>
    <row r="67" spans="1:26" ht="13" customHeight="1" x14ac:dyDescent="0.25">
      <c r="A67" s="26" t="s">
        <v>446</v>
      </c>
      <c r="B67" s="184">
        <v>2</v>
      </c>
      <c r="C67" s="190">
        <v>0.43160536981519898</v>
      </c>
      <c r="D67" s="599">
        <v>0.15457217250344299</v>
      </c>
      <c r="E67" s="190">
        <v>1.7559117837246301</v>
      </c>
      <c r="F67" s="599">
        <v>0.61133345973495001</v>
      </c>
      <c r="G67" s="190">
        <v>1.2267577516277901</v>
      </c>
      <c r="H67" s="599">
        <v>0.599166129689647</v>
      </c>
      <c r="I67" s="190">
        <v>0.69255897590720805</v>
      </c>
      <c r="J67" s="599">
        <v>0.286839213509411</v>
      </c>
      <c r="K67" s="190">
        <v>0.40506323276562201</v>
      </c>
      <c r="L67" s="599">
        <v>0.14897656747419599</v>
      </c>
      <c r="M67" s="190">
        <v>1.5714479657253</v>
      </c>
      <c r="N67" s="599">
        <v>0.53570114685426096</v>
      </c>
      <c r="O67" s="190">
        <v>1.3863153203770799</v>
      </c>
      <c r="P67" s="599">
        <v>0.64363172835632498</v>
      </c>
      <c r="Q67" s="190">
        <v>0.73857128987357101</v>
      </c>
      <c r="R67" s="599">
        <v>0.29259045485562202</v>
      </c>
      <c r="S67" s="190">
        <v>0.43250914090285902</v>
      </c>
      <c r="T67" s="599">
        <v>0.12306087992605499</v>
      </c>
      <c r="U67" s="190">
        <v>1.2234027969580199</v>
      </c>
      <c r="V67" s="599">
        <v>0.45598589098992298</v>
      </c>
      <c r="W67" s="190">
        <v>1.4911387997515499</v>
      </c>
      <c r="X67" s="599">
        <v>0.71214409398690603</v>
      </c>
      <c r="Y67" s="190">
        <v>0.56568407727569903</v>
      </c>
      <c r="Z67" s="607">
        <v>0.23203809276587101</v>
      </c>
    </row>
    <row r="68" spans="1:26" ht="13" customHeight="1" x14ac:dyDescent="0.25">
      <c r="A68" s="26" t="s">
        <v>447</v>
      </c>
      <c r="B68" s="184">
        <v>2</v>
      </c>
      <c r="C68" s="190">
        <v>1.7395409718630599</v>
      </c>
      <c r="D68" s="599">
        <v>0.69771968199289003</v>
      </c>
      <c r="E68" s="190">
        <v>0.57630498505275696</v>
      </c>
      <c r="F68" s="599">
        <v>0.22467798499206301</v>
      </c>
      <c r="G68" s="190">
        <v>0.80252531313781605</v>
      </c>
      <c r="H68" s="599">
        <v>0.303521296853905</v>
      </c>
      <c r="I68" s="190">
        <v>1.5701364583455699</v>
      </c>
      <c r="J68" s="599">
        <v>0.43063929627633302</v>
      </c>
      <c r="K68" s="190">
        <v>1.69164659361954</v>
      </c>
      <c r="L68" s="599">
        <v>0.65162333002899397</v>
      </c>
      <c r="M68" s="190">
        <v>0.57553437744147296</v>
      </c>
      <c r="N68" s="599">
        <v>0.217051529626857</v>
      </c>
      <c r="O68" s="190">
        <v>0.82285828403372796</v>
      </c>
      <c r="P68" s="599">
        <v>0.310876359218415</v>
      </c>
      <c r="Q68" s="190">
        <v>1.5003703466890601</v>
      </c>
      <c r="R68" s="599">
        <v>0.43234495478108598</v>
      </c>
      <c r="S68" s="190">
        <v>1.5950208784359099</v>
      </c>
      <c r="T68" s="599">
        <v>0.80008589850982603</v>
      </c>
      <c r="U68" s="190">
        <v>0.36012722390519902</v>
      </c>
      <c r="V68" s="599">
        <v>0.19326895560545199</v>
      </c>
      <c r="W68" s="190">
        <v>0.78004723710485302</v>
      </c>
      <c r="X68" s="599">
        <v>0.44193621054433302</v>
      </c>
      <c r="Y68" s="190">
        <v>1.4750289382067101</v>
      </c>
      <c r="Z68" s="607">
        <v>0.55289982207391997</v>
      </c>
    </row>
    <row r="69" spans="1:26" ht="13" customHeight="1" x14ac:dyDescent="0.25">
      <c r="A69" s="27" t="s">
        <v>448</v>
      </c>
      <c r="B69" s="200">
        <v>2</v>
      </c>
      <c r="C69" s="201">
        <v>0.95479344186746595</v>
      </c>
      <c r="D69" s="604">
        <v>0.54314842565591304</v>
      </c>
      <c r="E69" s="201">
        <v>0.58142859884616904</v>
      </c>
      <c r="F69" s="604">
        <v>0.179601867815428</v>
      </c>
      <c r="G69" s="201">
        <v>1.34599107749348</v>
      </c>
      <c r="H69" s="604">
        <v>0.25285944302805602</v>
      </c>
      <c r="I69" s="201">
        <v>1.9078285054528401</v>
      </c>
      <c r="J69" s="604">
        <v>0.60033091504769198</v>
      </c>
      <c r="K69" s="201">
        <v>0.93872707447008996</v>
      </c>
      <c r="L69" s="604">
        <v>0.51126662987182603</v>
      </c>
      <c r="M69" s="201">
        <v>0.61587307831864502</v>
      </c>
      <c r="N69" s="604">
        <v>0.180766689415333</v>
      </c>
      <c r="O69" s="201">
        <v>1.3083667013034399</v>
      </c>
      <c r="P69" s="604">
        <v>0.24573967447148901</v>
      </c>
      <c r="Q69" s="201">
        <v>1.83824775946409</v>
      </c>
      <c r="R69" s="604">
        <v>0.56578436221878903</v>
      </c>
      <c r="S69" s="201">
        <v>0.867878215533333</v>
      </c>
      <c r="T69" s="604">
        <v>0.52885545242965903</v>
      </c>
      <c r="U69" s="201">
        <v>0.64908476424479999</v>
      </c>
      <c r="V69" s="604">
        <v>0.20097934272885201</v>
      </c>
      <c r="W69" s="201">
        <v>1.20308285752537</v>
      </c>
      <c r="X69" s="604">
        <v>0.26288644650573301</v>
      </c>
      <c r="Y69" s="201">
        <v>1.5755722503112499</v>
      </c>
      <c r="Z69" s="612">
        <v>0.555566865605989</v>
      </c>
    </row>
    <row r="70" spans="1:26" ht="13" customHeight="1" x14ac:dyDescent="0.25">
      <c r="A70" s="26"/>
      <c r="B70" s="188"/>
      <c r="C70" s="190" t="s">
        <v>2706</v>
      </c>
      <c r="D70" s="599" t="s">
        <v>2707</v>
      </c>
      <c r="E70" s="190" t="s">
        <v>2708</v>
      </c>
      <c r="F70" s="599" t="s">
        <v>2709</v>
      </c>
      <c r="G70" s="190" t="s">
        <v>2710</v>
      </c>
      <c r="H70" s="599" t="s">
        <v>2711</v>
      </c>
      <c r="I70" s="190" t="s">
        <v>2712</v>
      </c>
      <c r="J70" s="599" t="s">
        <v>2713</v>
      </c>
      <c r="K70" s="190" t="s">
        <v>2714</v>
      </c>
      <c r="L70" s="599" t="s">
        <v>2715</v>
      </c>
      <c r="M70" s="190" t="s">
        <v>2716</v>
      </c>
      <c r="N70" s="599" t="s">
        <v>2717</v>
      </c>
      <c r="O70" s="190" t="s">
        <v>2718</v>
      </c>
      <c r="P70" s="599" t="s">
        <v>2719</v>
      </c>
      <c r="Q70" s="190" t="s">
        <v>2720</v>
      </c>
      <c r="R70" s="599" t="s">
        <v>2721</v>
      </c>
      <c r="S70" s="190" t="s">
        <v>2722</v>
      </c>
      <c r="T70" s="599" t="s">
        <v>2723</v>
      </c>
      <c r="U70" s="190" t="s">
        <v>2724</v>
      </c>
      <c r="V70" s="599" t="s">
        <v>2725</v>
      </c>
      <c r="W70" s="190" t="s">
        <v>2726</v>
      </c>
      <c r="X70" s="599" t="s">
        <v>2727</v>
      </c>
      <c r="Y70" s="190" t="s">
        <v>2728</v>
      </c>
      <c r="Z70" s="607" t="s">
        <v>2729</v>
      </c>
    </row>
    <row r="71" spans="1:26" ht="13" customHeight="1" x14ac:dyDescent="0.25">
      <c r="A71" s="26" t="s">
        <v>392</v>
      </c>
      <c r="B71" s="188">
        <v>1</v>
      </c>
      <c r="C71" s="190">
        <v>1.2315728190772599</v>
      </c>
      <c r="D71" s="599">
        <v>0.24003455959085199</v>
      </c>
      <c r="E71" s="190">
        <v>0.88569019652434</v>
      </c>
      <c r="F71" s="599">
        <v>0.18313536679349099</v>
      </c>
      <c r="G71" s="190">
        <v>1.3440933867990501</v>
      </c>
      <c r="H71" s="599">
        <v>0.25736853535375898</v>
      </c>
      <c r="I71" s="190">
        <v>0.92488094336885496</v>
      </c>
      <c r="J71" s="599">
        <v>0.205599706553033</v>
      </c>
      <c r="K71" s="190">
        <v>1.24520954934241</v>
      </c>
      <c r="L71" s="599">
        <v>0.24837257078472799</v>
      </c>
      <c r="M71" s="190">
        <v>0.88733696753843905</v>
      </c>
      <c r="N71" s="599">
        <v>0.188687798065891</v>
      </c>
      <c r="O71" s="190">
        <v>1.3798423390285399</v>
      </c>
      <c r="P71" s="599">
        <v>0.26274776706992697</v>
      </c>
      <c r="Q71" s="190">
        <v>0.91316572234794702</v>
      </c>
      <c r="R71" s="599">
        <v>0.20052777748811501</v>
      </c>
      <c r="S71" s="190">
        <v>1.2081999407400601</v>
      </c>
      <c r="T71" s="599">
        <v>0.23455902758873901</v>
      </c>
      <c r="U71" s="190">
        <v>0.88989833280457697</v>
      </c>
      <c r="V71" s="599">
        <v>0.18445106512078699</v>
      </c>
      <c r="W71" s="190">
        <v>1.18027937424047</v>
      </c>
      <c r="X71" s="599">
        <v>0.24024442773773899</v>
      </c>
      <c r="Y71" s="190">
        <v>0.997504946031749</v>
      </c>
      <c r="Z71" s="607">
        <v>0.21096162444453001</v>
      </c>
    </row>
    <row r="72" spans="1:26" ht="13" customHeight="1" x14ac:dyDescent="0.25">
      <c r="A72" s="26" t="s">
        <v>396</v>
      </c>
      <c r="B72" s="188">
        <v>1</v>
      </c>
      <c r="C72" s="190">
        <v>0.90141990251036697</v>
      </c>
      <c r="D72" s="599">
        <v>0.10314777932659699</v>
      </c>
      <c r="E72" s="190">
        <v>1.41913697769923</v>
      </c>
      <c r="F72" s="599">
        <v>0.16989120484963499</v>
      </c>
      <c r="G72" s="190">
        <v>1.05819870632034</v>
      </c>
      <c r="H72" s="599">
        <v>0.109690828046814</v>
      </c>
      <c r="I72" s="190">
        <v>0.913018784846093</v>
      </c>
      <c r="J72" s="599">
        <v>0.11834002749416</v>
      </c>
      <c r="K72" s="190">
        <v>0.88968621267209902</v>
      </c>
      <c r="L72" s="599">
        <v>0.10460237690959</v>
      </c>
      <c r="M72" s="190">
        <v>1.44841569460936</v>
      </c>
      <c r="N72" s="599">
        <v>0.17962568014656499</v>
      </c>
      <c r="O72" s="190">
        <v>1.06043411104355</v>
      </c>
      <c r="P72" s="599">
        <v>0.11213265626291</v>
      </c>
      <c r="Q72" s="190">
        <v>0.89534099527496402</v>
      </c>
      <c r="R72" s="599">
        <v>0.116485817525511</v>
      </c>
      <c r="S72" s="190">
        <v>0.97391703144406705</v>
      </c>
      <c r="T72" s="599">
        <v>0.11391007644049</v>
      </c>
      <c r="U72" s="190">
        <v>1.37192798412783</v>
      </c>
      <c r="V72" s="599">
        <v>0.170925303675483</v>
      </c>
      <c r="W72" s="190">
        <v>1.0609016772445099</v>
      </c>
      <c r="X72" s="599">
        <v>0.111469279901076</v>
      </c>
      <c r="Y72" s="190">
        <v>0.89954406009538002</v>
      </c>
      <c r="Z72" s="607">
        <v>0.11599255109603999</v>
      </c>
    </row>
    <row r="73" spans="1:26" ht="13" customHeight="1" x14ac:dyDescent="0.25">
      <c r="A73" s="210" t="s">
        <v>398</v>
      </c>
      <c r="B73" s="188">
        <v>1</v>
      </c>
      <c r="C73" s="190">
        <v>0.830061493306535</v>
      </c>
      <c r="D73" s="599">
        <v>0.13030107364750901</v>
      </c>
      <c r="E73" s="190">
        <v>1.2346639606290899</v>
      </c>
      <c r="F73" s="599">
        <v>0.19765250409063201</v>
      </c>
      <c r="G73" s="190">
        <v>0.91779571455795195</v>
      </c>
      <c r="H73" s="599">
        <v>0.14924563216425901</v>
      </c>
      <c r="I73" s="190">
        <v>0.89879456381451095</v>
      </c>
      <c r="J73" s="599">
        <v>0.14799969607781199</v>
      </c>
      <c r="K73" s="190">
        <v>0.78300411690355598</v>
      </c>
      <c r="L73" s="599">
        <v>0.13074040285864499</v>
      </c>
      <c r="M73" s="190">
        <v>1.25472427440357</v>
      </c>
      <c r="N73" s="599">
        <v>0.21514654396063099</v>
      </c>
      <c r="O73" s="190">
        <v>0.95157665927887103</v>
      </c>
      <c r="P73" s="599">
        <v>0.162026009489941</v>
      </c>
      <c r="Q73" s="190">
        <v>0.90048554702998196</v>
      </c>
      <c r="R73" s="599">
        <v>0.151456390121194</v>
      </c>
      <c r="S73" s="190">
        <v>0.90180941891530297</v>
      </c>
      <c r="T73" s="599">
        <v>0.15518019593473301</v>
      </c>
      <c r="U73" s="190">
        <v>1.16622849266933</v>
      </c>
      <c r="V73" s="599">
        <v>0.201278269914486</v>
      </c>
      <c r="W73" s="190">
        <v>0.98053182127864602</v>
      </c>
      <c r="X73" s="599">
        <v>0.157586250238341</v>
      </c>
      <c r="Y73" s="190">
        <v>0.92179610957620695</v>
      </c>
      <c r="Z73" s="607">
        <v>0.14190741106485599</v>
      </c>
    </row>
    <row r="74" spans="1:26" ht="13" customHeight="1" x14ac:dyDescent="0.25">
      <c r="A74" s="26" t="s">
        <v>399</v>
      </c>
      <c r="B74" s="188">
        <v>1</v>
      </c>
      <c r="C74" s="190">
        <v>1.0071145236849799</v>
      </c>
      <c r="D74" s="599">
        <v>0.250449828170763</v>
      </c>
      <c r="E74" s="190">
        <v>1.0101456687049499</v>
      </c>
      <c r="F74" s="599">
        <v>0.25693385678715602</v>
      </c>
      <c r="G74" s="190">
        <v>1.3295364360469799</v>
      </c>
      <c r="H74" s="599">
        <v>0.23098736477305201</v>
      </c>
      <c r="I74" s="190">
        <v>0.98604331012095903</v>
      </c>
      <c r="J74" s="599">
        <v>0.22474447077118301</v>
      </c>
      <c r="K74" s="190">
        <v>1.1567412158743</v>
      </c>
      <c r="L74" s="599">
        <v>0.27351081656239601</v>
      </c>
      <c r="M74" s="190">
        <v>0.92796186632011102</v>
      </c>
      <c r="N74" s="599">
        <v>0.23283062118821199</v>
      </c>
      <c r="O74" s="190">
        <v>1.3173899195238501</v>
      </c>
      <c r="P74" s="599">
        <v>0.232632114497792</v>
      </c>
      <c r="Q74" s="190">
        <v>1.0461700589879701</v>
      </c>
      <c r="R74" s="599">
        <v>0.238810928419078</v>
      </c>
      <c r="S74" s="190">
        <v>1.3068729477571099</v>
      </c>
      <c r="T74" s="599">
        <v>0.30154057115643601</v>
      </c>
      <c r="U74" s="190">
        <v>0.98076488735017897</v>
      </c>
      <c r="V74" s="599">
        <v>0.25860051817964902</v>
      </c>
      <c r="W74" s="190">
        <v>1.01359091147707</v>
      </c>
      <c r="X74" s="599">
        <v>0.17151134011548699</v>
      </c>
      <c r="Y74" s="190">
        <v>0.99803825832513005</v>
      </c>
      <c r="Z74" s="607">
        <v>0.21193187611109299</v>
      </c>
    </row>
    <row r="75" spans="1:26" ht="13" customHeight="1" x14ac:dyDescent="0.25">
      <c r="A75" s="26" t="s">
        <v>410</v>
      </c>
      <c r="B75" s="188">
        <v>1</v>
      </c>
      <c r="C75" s="190">
        <v>0.640685519631359</v>
      </c>
      <c r="D75" s="599">
        <v>0.14282804488116399</v>
      </c>
      <c r="E75" s="190">
        <v>1.1049844727557101</v>
      </c>
      <c r="F75" s="599">
        <v>0.21750199917508201</v>
      </c>
      <c r="G75" s="190">
        <v>0.90756442629174305</v>
      </c>
      <c r="H75" s="599">
        <v>0.14869730911160201</v>
      </c>
      <c r="I75" s="190">
        <v>1.1113291818701001</v>
      </c>
      <c r="J75" s="599">
        <v>0.15647295248502099</v>
      </c>
      <c r="K75" s="190">
        <v>0.65952336396116096</v>
      </c>
      <c r="L75" s="599">
        <v>0.14608818611295299</v>
      </c>
      <c r="M75" s="190">
        <v>1.1024850182756001</v>
      </c>
      <c r="N75" s="599">
        <v>0.21419529910788701</v>
      </c>
      <c r="O75" s="190">
        <v>0.92648411174577705</v>
      </c>
      <c r="P75" s="599">
        <v>0.15233088546059001</v>
      </c>
      <c r="Q75" s="190">
        <v>1.10681223032897</v>
      </c>
      <c r="R75" s="599">
        <v>0.15574458916116901</v>
      </c>
      <c r="S75" s="190">
        <v>0.69949868993477504</v>
      </c>
      <c r="T75" s="599">
        <v>0.154725033310916</v>
      </c>
      <c r="U75" s="190">
        <v>1.1177045162088399</v>
      </c>
      <c r="V75" s="599">
        <v>0.20376493463116699</v>
      </c>
      <c r="W75" s="190">
        <v>0.864189411620089</v>
      </c>
      <c r="X75" s="599">
        <v>0.13758579216977601</v>
      </c>
      <c r="Y75" s="190">
        <v>1.0951968554540601</v>
      </c>
      <c r="Z75" s="607">
        <v>0.161451860307703</v>
      </c>
    </row>
    <row r="76" spans="1:26" ht="13" customHeight="1" x14ac:dyDescent="0.25">
      <c r="A76" s="26" t="s">
        <v>415</v>
      </c>
      <c r="B76" s="188">
        <v>1</v>
      </c>
      <c r="C76" s="190">
        <v>0.95012353335668398</v>
      </c>
      <c r="D76" s="599">
        <v>0.111682378488437</v>
      </c>
      <c r="E76" s="190">
        <v>1.3259770457859399</v>
      </c>
      <c r="F76" s="599">
        <v>0.16136515037829</v>
      </c>
      <c r="G76" s="190">
        <v>1.0911481378006</v>
      </c>
      <c r="H76" s="599">
        <v>0.13068837594289601</v>
      </c>
      <c r="I76" s="190">
        <v>0.96556376100765995</v>
      </c>
      <c r="J76" s="599">
        <v>0.116095699984839</v>
      </c>
      <c r="K76" s="190">
        <v>0.93833806173795598</v>
      </c>
      <c r="L76" s="599">
        <v>0.11091037617484401</v>
      </c>
      <c r="M76" s="190">
        <v>1.33010845559143</v>
      </c>
      <c r="N76" s="599">
        <v>0.164137851975246</v>
      </c>
      <c r="O76" s="190">
        <v>1.0952658622050899</v>
      </c>
      <c r="P76" s="599">
        <v>0.131520767713623</v>
      </c>
      <c r="Q76" s="190">
        <v>0.95265037526103402</v>
      </c>
      <c r="R76" s="599">
        <v>0.11402058433395799</v>
      </c>
      <c r="S76" s="190">
        <v>0.95100192924287896</v>
      </c>
      <c r="T76" s="599">
        <v>0.112621753049249</v>
      </c>
      <c r="U76" s="190">
        <v>1.35366091107108</v>
      </c>
      <c r="V76" s="599">
        <v>0.16440693094360201</v>
      </c>
      <c r="W76" s="190">
        <v>1.0273940050488499</v>
      </c>
      <c r="X76" s="599">
        <v>0.115686763474305</v>
      </c>
      <c r="Y76" s="190">
        <v>0.85380139616465101</v>
      </c>
      <c r="Z76" s="607">
        <v>0.106402137715298</v>
      </c>
    </row>
    <row r="77" spans="1:26" ht="13" customHeight="1" x14ac:dyDescent="0.25">
      <c r="A77" s="26" t="s">
        <v>417</v>
      </c>
      <c r="B77" s="188">
        <v>1</v>
      </c>
      <c r="C77" s="190">
        <v>0.965233120633188</v>
      </c>
      <c r="D77" s="599">
        <v>0.27928195033377001</v>
      </c>
      <c r="E77" s="190">
        <v>1.1833526960346901</v>
      </c>
      <c r="F77" s="599">
        <v>0.29910108774039101</v>
      </c>
      <c r="G77" s="190">
        <v>0.93483616243227896</v>
      </c>
      <c r="H77" s="599">
        <v>0.18081242255037899</v>
      </c>
      <c r="I77" s="190">
        <v>1.4053462323420101</v>
      </c>
      <c r="J77" s="599">
        <v>0.26824647008006802</v>
      </c>
      <c r="K77" s="190">
        <v>1.00380092149491</v>
      </c>
      <c r="L77" s="599">
        <v>0.29797165914221801</v>
      </c>
      <c r="M77" s="190">
        <v>1.1949153717933301</v>
      </c>
      <c r="N77" s="599">
        <v>0.30143851433941798</v>
      </c>
      <c r="O77" s="190">
        <v>0.92845603442347602</v>
      </c>
      <c r="P77" s="599">
        <v>0.18033819674808699</v>
      </c>
      <c r="Q77" s="190">
        <v>1.38213319754796</v>
      </c>
      <c r="R77" s="599">
        <v>0.26531061125504102</v>
      </c>
      <c r="S77" s="190">
        <v>1.00199547946576</v>
      </c>
      <c r="T77" s="599">
        <v>0.29486614907231601</v>
      </c>
      <c r="U77" s="190">
        <v>1.1946554404890699</v>
      </c>
      <c r="V77" s="599">
        <v>0.30416838135254898</v>
      </c>
      <c r="W77" s="190">
        <v>0.90102800188253096</v>
      </c>
      <c r="X77" s="599">
        <v>0.18280159377768901</v>
      </c>
      <c r="Y77" s="190">
        <v>1.3420679402058799</v>
      </c>
      <c r="Z77" s="607">
        <v>0.25087852669504501</v>
      </c>
    </row>
    <row r="78" spans="1:26" ht="13" customHeight="1" x14ac:dyDescent="0.25">
      <c r="A78" s="26" t="s">
        <v>423</v>
      </c>
      <c r="B78" s="188">
        <v>1</v>
      </c>
      <c r="C78" s="190">
        <v>0.92081401265242102</v>
      </c>
      <c r="D78" s="599">
        <v>0.16638654416672199</v>
      </c>
      <c r="E78" s="190">
        <v>1.5160958736090699</v>
      </c>
      <c r="F78" s="599">
        <v>0.29596026772901801</v>
      </c>
      <c r="G78" s="190">
        <v>1.0796317165167899</v>
      </c>
      <c r="H78" s="599">
        <v>0.24998055519691401</v>
      </c>
      <c r="I78" s="190">
        <v>0.72755801014592103</v>
      </c>
      <c r="J78" s="599">
        <v>0.114700914791694</v>
      </c>
      <c r="K78" s="190">
        <v>0.941767163342348</v>
      </c>
      <c r="L78" s="599">
        <v>0.16826202932094</v>
      </c>
      <c r="M78" s="190">
        <v>1.5242905896727601</v>
      </c>
      <c r="N78" s="599">
        <v>0.295020010090491</v>
      </c>
      <c r="O78" s="190">
        <v>1.02198136600157</v>
      </c>
      <c r="P78" s="599">
        <v>0.23172095310104701</v>
      </c>
      <c r="Q78" s="190">
        <v>0.72411386856922899</v>
      </c>
      <c r="R78" s="599">
        <v>0.111840640705428</v>
      </c>
      <c r="S78" s="190">
        <v>1.01529357528821</v>
      </c>
      <c r="T78" s="599">
        <v>0.18212782772201699</v>
      </c>
      <c r="U78" s="190">
        <v>1.4949725200302399</v>
      </c>
      <c r="V78" s="599">
        <v>0.28995636859440499</v>
      </c>
      <c r="W78" s="190">
        <v>1.0516232249253701</v>
      </c>
      <c r="X78" s="599">
        <v>0.269829087919706</v>
      </c>
      <c r="Y78" s="190">
        <v>0.74381472569414198</v>
      </c>
      <c r="Z78" s="607">
        <v>0.116249505315171</v>
      </c>
    </row>
    <row r="79" spans="1:26" ht="13" customHeight="1" x14ac:dyDescent="0.25">
      <c r="A79" s="26" t="s">
        <v>428</v>
      </c>
      <c r="B79" s="188">
        <v>1</v>
      </c>
      <c r="C79" s="190">
        <v>1.13205533386066</v>
      </c>
      <c r="D79" s="599">
        <v>0.17376675251460399</v>
      </c>
      <c r="E79" s="190">
        <v>0.94822854865764505</v>
      </c>
      <c r="F79" s="599">
        <v>0.17013898355447299</v>
      </c>
      <c r="G79" s="190">
        <v>1.03701181922695</v>
      </c>
      <c r="H79" s="599">
        <v>0.18041594856211199</v>
      </c>
      <c r="I79" s="190">
        <v>0.82902709185794099</v>
      </c>
      <c r="J79" s="599">
        <v>0.17510818026848099</v>
      </c>
      <c r="K79" s="190">
        <v>1.1611043832185199</v>
      </c>
      <c r="L79" s="599">
        <v>0.18197792205197399</v>
      </c>
      <c r="M79" s="190">
        <v>0.945122036600341</v>
      </c>
      <c r="N79" s="599">
        <v>0.16869313725472199</v>
      </c>
      <c r="O79" s="190">
        <v>1.0504118756127501</v>
      </c>
      <c r="P79" s="599">
        <v>0.188251295975363</v>
      </c>
      <c r="Q79" s="190">
        <v>0.81150608893507403</v>
      </c>
      <c r="R79" s="599">
        <v>0.171509320018919</v>
      </c>
      <c r="S79" s="190">
        <v>1.14777368724241</v>
      </c>
      <c r="T79" s="599">
        <v>0.18066766713525001</v>
      </c>
      <c r="U79" s="190">
        <v>0.97875425203043498</v>
      </c>
      <c r="V79" s="599">
        <v>0.17404037052469801</v>
      </c>
      <c r="W79" s="190">
        <v>1.14076256705518</v>
      </c>
      <c r="X79" s="599">
        <v>0.20961490571097299</v>
      </c>
      <c r="Y79" s="190">
        <v>0.74939253320753396</v>
      </c>
      <c r="Z79" s="607">
        <v>0.158067324359835</v>
      </c>
    </row>
    <row r="80" spans="1:26" ht="13" customHeight="1" x14ac:dyDescent="0.25">
      <c r="A80" s="26" t="s">
        <v>433</v>
      </c>
      <c r="B80" s="188">
        <v>1</v>
      </c>
      <c r="C80" s="190">
        <v>0.77217127751592196</v>
      </c>
      <c r="D80" s="599">
        <v>0.117267013073399</v>
      </c>
      <c r="E80" s="190">
        <v>0.91159216854390801</v>
      </c>
      <c r="F80" s="599">
        <v>0.11521410470999301</v>
      </c>
      <c r="G80" s="190">
        <v>1.4148491906296601</v>
      </c>
      <c r="H80" s="599">
        <v>0.19670625092508501</v>
      </c>
      <c r="I80" s="190">
        <v>1.17316637421704</v>
      </c>
      <c r="J80" s="599">
        <v>0.182575137694893</v>
      </c>
      <c r="K80" s="190">
        <v>0.76973014889489999</v>
      </c>
      <c r="L80" s="599">
        <v>0.11855545284213</v>
      </c>
      <c r="M80" s="190">
        <v>0.91705286461388302</v>
      </c>
      <c r="N80" s="599">
        <v>0.116427574526187</v>
      </c>
      <c r="O80" s="190">
        <v>1.3641719527532601</v>
      </c>
      <c r="P80" s="599">
        <v>0.18626613906268399</v>
      </c>
      <c r="Q80" s="190">
        <v>1.1813350848181401</v>
      </c>
      <c r="R80" s="599">
        <v>0.18608407702253901</v>
      </c>
      <c r="S80" s="190">
        <v>0.77469040281916401</v>
      </c>
      <c r="T80" s="599">
        <v>0.11032806432775399</v>
      </c>
      <c r="U80" s="190">
        <v>0.89653701319519297</v>
      </c>
      <c r="V80" s="599">
        <v>0.112575474456302</v>
      </c>
      <c r="W80" s="190">
        <v>1.4742899079266301</v>
      </c>
      <c r="X80" s="599">
        <v>0.22879855903889301</v>
      </c>
      <c r="Y80" s="190">
        <v>1.1412285328867999</v>
      </c>
      <c r="Z80" s="607">
        <v>0.18940190818764799</v>
      </c>
    </row>
    <row r="81" spans="1:26" ht="13" customHeight="1" x14ac:dyDescent="0.25">
      <c r="A81" s="26" t="s">
        <v>435</v>
      </c>
      <c r="B81" s="188">
        <v>1</v>
      </c>
      <c r="C81" s="190">
        <v>0.98367835490137201</v>
      </c>
      <c r="D81" s="599">
        <v>0.16518493913026999</v>
      </c>
      <c r="E81" s="190">
        <v>0.86134711526195795</v>
      </c>
      <c r="F81" s="599">
        <v>0.104481557070898</v>
      </c>
      <c r="G81" s="190">
        <v>1.2939980201989301</v>
      </c>
      <c r="H81" s="599">
        <v>0.16640351151174301</v>
      </c>
      <c r="I81" s="190">
        <v>1.0735263628957501</v>
      </c>
      <c r="J81" s="599">
        <v>0.142143939431848</v>
      </c>
      <c r="K81" s="190">
        <v>0.96343138504139303</v>
      </c>
      <c r="L81" s="599">
        <v>0.158790357613212</v>
      </c>
      <c r="M81" s="190">
        <v>0.85991155009612297</v>
      </c>
      <c r="N81" s="599">
        <v>0.10169553125110201</v>
      </c>
      <c r="O81" s="190">
        <v>1.28271869847179</v>
      </c>
      <c r="P81" s="599">
        <v>0.16885247395250499</v>
      </c>
      <c r="Q81" s="190">
        <v>1.0855010811308801</v>
      </c>
      <c r="R81" s="599">
        <v>0.14053675301985299</v>
      </c>
      <c r="S81" s="190">
        <v>0.93039534623067399</v>
      </c>
      <c r="T81" s="599">
        <v>0.14603872249422001</v>
      </c>
      <c r="U81" s="190">
        <v>0.84556413729280899</v>
      </c>
      <c r="V81" s="599">
        <v>0.104138807722795</v>
      </c>
      <c r="W81" s="190">
        <v>1.2839152659905499</v>
      </c>
      <c r="X81" s="599">
        <v>0.16390243446760799</v>
      </c>
      <c r="Y81" s="190">
        <v>1.02816269442631</v>
      </c>
      <c r="Z81" s="607">
        <v>0.140181929289905</v>
      </c>
    </row>
    <row r="82" spans="1:26" ht="13" customHeight="1" x14ac:dyDescent="0.25">
      <c r="A82" s="26" t="s">
        <v>437</v>
      </c>
      <c r="B82" s="188">
        <v>1</v>
      </c>
      <c r="C82" s="190">
        <v>1.0281444838020799</v>
      </c>
      <c r="D82" s="599">
        <v>0.16814281729590999</v>
      </c>
      <c r="E82" s="190">
        <v>1.1100374375981901</v>
      </c>
      <c r="F82" s="599">
        <v>0.16751281697799</v>
      </c>
      <c r="G82" s="190">
        <v>1.1236145317769399</v>
      </c>
      <c r="H82" s="599">
        <v>0.14722610929488</v>
      </c>
      <c r="I82" s="190">
        <v>1.2425638684904201</v>
      </c>
      <c r="J82" s="599">
        <v>0.166494139230426</v>
      </c>
      <c r="K82" s="190">
        <v>0.99395562477819799</v>
      </c>
      <c r="L82" s="599">
        <v>0.16889263162144</v>
      </c>
      <c r="M82" s="190">
        <v>1.1232761011299801</v>
      </c>
      <c r="N82" s="599">
        <v>0.171827152691819</v>
      </c>
      <c r="O82" s="190">
        <v>1.13723717691279</v>
      </c>
      <c r="P82" s="599">
        <v>0.150230415559228</v>
      </c>
      <c r="Q82" s="190">
        <v>1.22164535939931</v>
      </c>
      <c r="R82" s="599">
        <v>0.157885633118064</v>
      </c>
      <c r="S82" s="190">
        <v>1.0341334776478699</v>
      </c>
      <c r="T82" s="599">
        <v>0.184633466873208</v>
      </c>
      <c r="U82" s="190">
        <v>1.0850156303133101</v>
      </c>
      <c r="V82" s="599">
        <v>0.158994431327694</v>
      </c>
      <c r="W82" s="190">
        <v>1.1068399835376499</v>
      </c>
      <c r="X82" s="599">
        <v>0.15752307543010499</v>
      </c>
      <c r="Y82" s="190">
        <v>1.1513445707768299</v>
      </c>
      <c r="Z82" s="607">
        <v>0.176619733687227</v>
      </c>
    </row>
    <row r="83" spans="1:26" ht="13" customHeight="1" x14ac:dyDescent="0.25">
      <c r="A83" s="26" t="s">
        <v>438</v>
      </c>
      <c r="B83" s="188">
        <v>1</v>
      </c>
      <c r="C83" s="190">
        <v>1.1799206376603799</v>
      </c>
      <c r="D83" s="599">
        <v>0.15639279662195699</v>
      </c>
      <c r="E83" s="190">
        <v>1.0486553480126499</v>
      </c>
      <c r="F83" s="599">
        <v>0.15254351525686699</v>
      </c>
      <c r="G83" s="190">
        <v>1.4254396045150901</v>
      </c>
      <c r="H83" s="599">
        <v>0.22495542976271499</v>
      </c>
      <c r="I83" s="190">
        <v>0.76337883260217398</v>
      </c>
      <c r="J83" s="599">
        <v>0.11821681451039499</v>
      </c>
      <c r="K83" s="190">
        <v>1.17752071398904</v>
      </c>
      <c r="L83" s="599">
        <v>0.157277327144352</v>
      </c>
      <c r="M83" s="190">
        <v>1.04307836874758</v>
      </c>
      <c r="N83" s="599">
        <v>0.15192130685042299</v>
      </c>
      <c r="O83" s="190">
        <v>1.4200456144182301</v>
      </c>
      <c r="P83" s="599">
        <v>0.22695655201353701</v>
      </c>
      <c r="Q83" s="190">
        <v>0.76073680183824499</v>
      </c>
      <c r="R83" s="599">
        <v>0.119673591042955</v>
      </c>
      <c r="S83" s="190">
        <v>1.13283990810218</v>
      </c>
      <c r="T83" s="599">
        <v>0.15033652348333401</v>
      </c>
      <c r="U83" s="190">
        <v>1.00968830965171</v>
      </c>
      <c r="V83" s="599">
        <v>0.138823164850299</v>
      </c>
      <c r="W83" s="190">
        <v>1.3434856203910699</v>
      </c>
      <c r="X83" s="599">
        <v>0.219738378290493</v>
      </c>
      <c r="Y83" s="190">
        <v>0.73022114404354699</v>
      </c>
      <c r="Z83" s="607">
        <v>0.114910104401049</v>
      </c>
    </row>
    <row r="84" spans="1:26" ht="13" customHeight="1" x14ac:dyDescent="0.25">
      <c r="A84" s="62" t="s">
        <v>449</v>
      </c>
      <c r="B84" s="189">
        <v>1</v>
      </c>
      <c r="C84" s="194">
        <v>0.97607779327388999</v>
      </c>
      <c r="D84" s="603">
        <v>5.2274653881477999E-2</v>
      </c>
      <c r="E84" s="194">
        <v>1.11043696243236</v>
      </c>
      <c r="F84" s="603">
        <v>5.7932215556602003E-2</v>
      </c>
      <c r="G84" s="194">
        <v>1.1699935115462801</v>
      </c>
      <c r="H84" s="603">
        <v>5.5101763169453997E-2</v>
      </c>
      <c r="I84" s="194">
        <v>1.0096168961470799</v>
      </c>
      <c r="J84" s="603">
        <v>4.9704481718101198E-2</v>
      </c>
      <c r="K84" s="194">
        <v>0.99173406202893599</v>
      </c>
      <c r="L84" s="603">
        <v>5.4251693753112701E-2</v>
      </c>
      <c r="M84" s="194">
        <v>1.1086629070824101</v>
      </c>
      <c r="N84" s="603">
        <v>5.7600202713674803E-2</v>
      </c>
      <c r="O84" s="194">
        <v>1.1653699218450599</v>
      </c>
      <c r="P84" s="603">
        <v>5.4972842786025301E-2</v>
      </c>
      <c r="Q84" s="194">
        <v>1.00675923870331</v>
      </c>
      <c r="R84" s="603">
        <v>4.9582217486485398E-2</v>
      </c>
      <c r="S84" s="194">
        <v>1.01471770132626</v>
      </c>
      <c r="T84" s="603">
        <v>5.5182225226759002E-2</v>
      </c>
      <c r="U84" s="194">
        <v>1.10159532788044</v>
      </c>
      <c r="V84" s="603">
        <v>5.7349685766466103E-2</v>
      </c>
      <c r="W84" s="194">
        <v>1.1206916626116601</v>
      </c>
      <c r="X84" s="603">
        <v>5.49207783969008E-2</v>
      </c>
      <c r="Y84" s="194">
        <v>0.97752647144266702</v>
      </c>
      <c r="Z84" s="608">
        <v>4.8707210375988699E-2</v>
      </c>
    </row>
    <row r="85" spans="1:26" ht="13" customHeight="1" x14ac:dyDescent="0.25">
      <c r="A85" s="26" t="s">
        <v>121</v>
      </c>
      <c r="B85" s="188">
        <v>1</v>
      </c>
      <c r="C85" s="190">
        <v>1.11101029699132</v>
      </c>
      <c r="D85" s="599">
        <v>0.19400239003151901</v>
      </c>
      <c r="E85" s="190">
        <v>1.3153159160583401</v>
      </c>
      <c r="F85" s="599">
        <v>0.215434961368559</v>
      </c>
      <c r="G85" s="190">
        <v>1.04828292844827</v>
      </c>
      <c r="H85" s="599">
        <v>0.148688102526881</v>
      </c>
      <c r="I85" s="190">
        <v>0.94553083964831597</v>
      </c>
      <c r="J85" s="599">
        <v>0.16419944677401699</v>
      </c>
      <c r="K85" s="190">
        <v>1.1379648154227</v>
      </c>
      <c r="L85" s="599">
        <v>0.202021551204427</v>
      </c>
      <c r="M85" s="190">
        <v>1.3354491170405201</v>
      </c>
      <c r="N85" s="599">
        <v>0.223247596746209</v>
      </c>
      <c r="O85" s="190">
        <v>1.02479268944188</v>
      </c>
      <c r="P85" s="599">
        <v>0.14765274683972199</v>
      </c>
      <c r="Q85" s="190">
        <v>0.91542967560996702</v>
      </c>
      <c r="R85" s="599">
        <v>0.15833458803643199</v>
      </c>
      <c r="S85" s="190">
        <v>1.2502499861042899</v>
      </c>
      <c r="T85" s="599">
        <v>0.227093926437202</v>
      </c>
      <c r="U85" s="190">
        <v>1.2910726735875</v>
      </c>
      <c r="V85" s="599">
        <v>0.22945557761607999</v>
      </c>
      <c r="W85" s="190">
        <v>0.99765768017999801</v>
      </c>
      <c r="X85" s="599">
        <v>0.144764089850665</v>
      </c>
      <c r="Y85" s="190">
        <v>0.88535409536879195</v>
      </c>
      <c r="Z85" s="607">
        <v>0.15868336577001399</v>
      </c>
    </row>
    <row r="86" spans="1:26" ht="13" customHeight="1" x14ac:dyDescent="0.25">
      <c r="A86" s="26" t="s">
        <v>446</v>
      </c>
      <c r="B86" s="188">
        <v>1</v>
      </c>
      <c r="C86" s="190">
        <v>1.2897391504855</v>
      </c>
      <c r="D86" s="599">
        <v>0.361497767684127</v>
      </c>
      <c r="E86" s="190">
        <v>0.86465668673239704</v>
      </c>
      <c r="F86" s="599">
        <v>0.24121337616734301</v>
      </c>
      <c r="G86" s="190">
        <v>1.4756586422981901</v>
      </c>
      <c r="H86" s="599">
        <v>0.50747625527157403</v>
      </c>
      <c r="I86" s="190">
        <v>0.87112235426467799</v>
      </c>
      <c r="J86" s="599">
        <v>0.34001034474473202</v>
      </c>
      <c r="K86" s="190">
        <v>1.33268318215371</v>
      </c>
      <c r="L86" s="599">
        <v>0.39936723990492701</v>
      </c>
      <c r="M86" s="190">
        <v>0.85398126734629198</v>
      </c>
      <c r="N86" s="599">
        <v>0.249613790019895</v>
      </c>
      <c r="O86" s="190">
        <v>1.4855717815688601</v>
      </c>
      <c r="P86" s="599">
        <v>0.52192754232473904</v>
      </c>
      <c r="Q86" s="190">
        <v>0.893718711381145</v>
      </c>
      <c r="R86" s="599">
        <v>0.353247026753648</v>
      </c>
      <c r="S86" s="190">
        <v>1.631631933982</v>
      </c>
      <c r="T86" s="599">
        <v>0.49103713352348599</v>
      </c>
      <c r="U86" s="190">
        <v>0.81102417383761605</v>
      </c>
      <c r="V86" s="599">
        <v>0.24908776801764401</v>
      </c>
      <c r="W86" s="190">
        <v>1.4285919764567501</v>
      </c>
      <c r="X86" s="599">
        <v>0.492664372041828</v>
      </c>
      <c r="Y86" s="190">
        <v>0.90429159178330099</v>
      </c>
      <c r="Z86" s="607">
        <v>0.308651428786829</v>
      </c>
    </row>
    <row r="87" spans="1:26" ht="13" customHeight="1" x14ac:dyDescent="0.25">
      <c r="A87" s="27" t="s">
        <v>447</v>
      </c>
      <c r="B87" s="203">
        <v>1</v>
      </c>
      <c r="C87" s="201">
        <v>0.71989671193650095</v>
      </c>
      <c r="D87" s="604">
        <v>0.14975376837645599</v>
      </c>
      <c r="E87" s="201">
        <v>1.0699799161038499</v>
      </c>
      <c r="F87" s="604">
        <v>0.223049112613357</v>
      </c>
      <c r="G87" s="201">
        <v>1.0282061766807999</v>
      </c>
      <c r="H87" s="604">
        <v>0.20450581302057499</v>
      </c>
      <c r="I87" s="201">
        <v>1.70211040406792</v>
      </c>
      <c r="J87" s="604">
        <v>0.38357055844775301</v>
      </c>
      <c r="K87" s="201">
        <v>0.72049930705842202</v>
      </c>
      <c r="L87" s="604">
        <v>0.148718490003171</v>
      </c>
      <c r="M87" s="201">
        <v>1.0562792818226701</v>
      </c>
      <c r="N87" s="604">
        <v>0.21784426108979199</v>
      </c>
      <c r="O87" s="201">
        <v>1.02895101138388</v>
      </c>
      <c r="P87" s="604">
        <v>0.21158498906272799</v>
      </c>
      <c r="Q87" s="201">
        <v>1.68690916375616</v>
      </c>
      <c r="R87" s="604">
        <v>0.37959458924041301</v>
      </c>
      <c r="S87" s="201">
        <v>0.93455645073152505</v>
      </c>
      <c r="T87" s="604">
        <v>0.17445161889083999</v>
      </c>
      <c r="U87" s="201">
        <v>0.93073935806645602</v>
      </c>
      <c r="V87" s="604">
        <v>0.18168021870736101</v>
      </c>
      <c r="W87" s="201">
        <v>0.96206056948975505</v>
      </c>
      <c r="X87" s="604">
        <v>0.20334904776689</v>
      </c>
      <c r="Y87" s="201">
        <v>1.71502550959799</v>
      </c>
      <c r="Z87" s="612">
        <v>0.37339777403081398</v>
      </c>
    </row>
    <row r="88" spans="1:26" ht="13" customHeight="1" x14ac:dyDescent="0.25">
      <c r="A88" s="26"/>
      <c r="B88" s="96"/>
      <c r="C88" s="190" t="s">
        <v>2706</v>
      </c>
      <c r="D88" s="599" t="s">
        <v>2707</v>
      </c>
      <c r="E88" s="190" t="s">
        <v>2708</v>
      </c>
      <c r="F88" s="599" t="s">
        <v>2709</v>
      </c>
      <c r="G88" s="190" t="s">
        <v>2710</v>
      </c>
      <c r="H88" s="599" t="s">
        <v>2711</v>
      </c>
      <c r="I88" s="190" t="s">
        <v>2712</v>
      </c>
      <c r="J88" s="599" t="s">
        <v>2713</v>
      </c>
      <c r="K88" s="190" t="s">
        <v>2714</v>
      </c>
      <c r="L88" s="599" t="s">
        <v>2715</v>
      </c>
      <c r="M88" s="190" t="s">
        <v>2716</v>
      </c>
      <c r="N88" s="599" t="s">
        <v>2717</v>
      </c>
      <c r="O88" s="190" t="s">
        <v>2718</v>
      </c>
      <c r="P88" s="599" t="s">
        <v>2719</v>
      </c>
      <c r="Q88" s="190" t="s">
        <v>2720</v>
      </c>
      <c r="R88" s="599" t="s">
        <v>2721</v>
      </c>
      <c r="S88" s="190" t="s">
        <v>2722</v>
      </c>
      <c r="T88" s="599" t="s">
        <v>2723</v>
      </c>
      <c r="U88" s="190" t="s">
        <v>2724</v>
      </c>
      <c r="V88" s="599" t="s">
        <v>2725</v>
      </c>
      <c r="W88" s="190" t="s">
        <v>2726</v>
      </c>
      <c r="X88" s="599" t="s">
        <v>2727</v>
      </c>
      <c r="Y88" s="190" t="s">
        <v>2728</v>
      </c>
      <c r="Z88" s="607" t="s">
        <v>2729</v>
      </c>
    </row>
    <row r="89" spans="1:26" ht="13" customHeight="1" x14ac:dyDescent="0.25">
      <c r="A89" s="26" t="s">
        <v>404</v>
      </c>
      <c r="B89" s="96">
        <v>3</v>
      </c>
      <c r="C89" s="190">
        <v>0.72226629107950102</v>
      </c>
      <c r="D89" s="599">
        <v>0.10435592840431999</v>
      </c>
      <c r="E89" s="190">
        <v>1.29201378645208</v>
      </c>
      <c r="F89" s="599">
        <v>0.18770798182158899</v>
      </c>
      <c r="G89" s="190">
        <v>1.18413669640938</v>
      </c>
      <c r="H89" s="599">
        <v>0.19095149398587399</v>
      </c>
      <c r="I89" s="190">
        <v>0.79881585266035804</v>
      </c>
      <c r="J89" s="599">
        <v>0.22386060869828001</v>
      </c>
      <c r="K89" s="190">
        <v>0.715993321794134</v>
      </c>
      <c r="L89" s="599">
        <v>0.108091537628242</v>
      </c>
      <c r="M89" s="190">
        <v>1.3167438690700199</v>
      </c>
      <c r="N89" s="599">
        <v>0.190986247083344</v>
      </c>
      <c r="O89" s="190">
        <v>1.201016802896</v>
      </c>
      <c r="P89" s="599">
        <v>0.194618066161519</v>
      </c>
      <c r="Q89" s="190">
        <v>0.815118265898226</v>
      </c>
      <c r="R89" s="599">
        <v>0.22580235736372301</v>
      </c>
      <c r="S89" s="190">
        <v>0.72405491441412395</v>
      </c>
      <c r="T89" s="599">
        <v>0.117874482943238</v>
      </c>
      <c r="U89" s="190">
        <v>1.42180341422811</v>
      </c>
      <c r="V89" s="599">
        <v>0.21882290519153899</v>
      </c>
      <c r="W89" s="190">
        <v>1.0577818247378299</v>
      </c>
      <c r="X89" s="599">
        <v>0.17067567911283299</v>
      </c>
      <c r="Y89" s="190">
        <v>0.90298152321002101</v>
      </c>
      <c r="Z89" s="607">
        <v>0.244862040680601</v>
      </c>
    </row>
    <row r="90" spans="1:26" ht="13" customHeight="1" x14ac:dyDescent="0.25">
      <c r="A90" s="26" t="s">
        <v>407</v>
      </c>
      <c r="B90" s="96">
        <v>3</v>
      </c>
      <c r="C90" s="190">
        <v>0.92204637296828695</v>
      </c>
      <c r="D90" s="599">
        <v>0.22026780381342401</v>
      </c>
      <c r="E90" s="190">
        <v>1.1900214818133501</v>
      </c>
      <c r="F90" s="599">
        <v>0.23097228474082099</v>
      </c>
      <c r="G90" s="190">
        <v>1.21721815677162</v>
      </c>
      <c r="H90" s="599">
        <v>0.26187697562486101</v>
      </c>
      <c r="I90" s="190">
        <v>1.2876898952621001</v>
      </c>
      <c r="J90" s="599">
        <v>0.368060040382579</v>
      </c>
      <c r="K90" s="190">
        <v>0.92016605731844003</v>
      </c>
      <c r="L90" s="599">
        <v>0.22000142807571599</v>
      </c>
      <c r="M90" s="190">
        <v>1.16957151711704</v>
      </c>
      <c r="N90" s="599">
        <v>0.23190193936016501</v>
      </c>
      <c r="O90" s="190">
        <v>1.2027267392171499</v>
      </c>
      <c r="P90" s="599">
        <v>0.25761305224482101</v>
      </c>
      <c r="Q90" s="190">
        <v>1.2690570299532</v>
      </c>
      <c r="R90" s="599">
        <v>0.36275465898431197</v>
      </c>
      <c r="S90" s="190">
        <v>0.80172367087694596</v>
      </c>
      <c r="T90" s="599">
        <v>0.19450735888884199</v>
      </c>
      <c r="U90" s="190">
        <v>1.0951489020726299</v>
      </c>
      <c r="V90" s="599">
        <v>0.21121577719104401</v>
      </c>
      <c r="W90" s="190">
        <v>1.09539084370165</v>
      </c>
      <c r="X90" s="599">
        <v>0.23490123990855899</v>
      </c>
      <c r="Y90" s="190">
        <v>1.1905365703672299</v>
      </c>
      <c r="Z90" s="607">
        <v>0.36246585325362302</v>
      </c>
    </row>
    <row r="91" spans="1:26" ht="13" customHeight="1" x14ac:dyDescent="0.25">
      <c r="A91" s="26" t="s">
        <v>124</v>
      </c>
      <c r="B91" s="96">
        <v>3</v>
      </c>
      <c r="C91" s="190">
        <v>1.1495952749423699</v>
      </c>
      <c r="D91" s="599">
        <v>0.18626640925466401</v>
      </c>
      <c r="E91" s="190">
        <v>1.0284362226368899</v>
      </c>
      <c r="F91" s="599">
        <v>0.16227200318385299</v>
      </c>
      <c r="G91" s="190">
        <v>0.88364769764269702</v>
      </c>
      <c r="H91" s="599">
        <v>0.15587453275628901</v>
      </c>
      <c r="I91" s="190">
        <v>1.0527361881845601</v>
      </c>
      <c r="J91" s="599">
        <v>0.15980580411020401</v>
      </c>
      <c r="K91" s="190">
        <v>1.16038114229909</v>
      </c>
      <c r="L91" s="599">
        <v>0.193969989212675</v>
      </c>
      <c r="M91" s="190">
        <v>1.0237149251861399</v>
      </c>
      <c r="N91" s="599">
        <v>0.169128004751187</v>
      </c>
      <c r="O91" s="190">
        <v>0.90629055992429897</v>
      </c>
      <c r="P91" s="599">
        <v>0.146115266399723</v>
      </c>
      <c r="Q91" s="190">
        <v>1.0503869844206499</v>
      </c>
      <c r="R91" s="599">
        <v>0.15871380455097001</v>
      </c>
      <c r="S91" s="190">
        <v>1.2116794754254201</v>
      </c>
      <c r="T91" s="599">
        <v>0.197105027503961</v>
      </c>
      <c r="U91" s="190">
        <v>1.05052884874196</v>
      </c>
      <c r="V91" s="599">
        <v>0.171593301203776</v>
      </c>
      <c r="W91" s="190">
        <v>0.98328233934069398</v>
      </c>
      <c r="X91" s="599">
        <v>0.15918929023165701</v>
      </c>
      <c r="Y91" s="190">
        <v>1.0422939417491699</v>
      </c>
      <c r="Z91" s="607">
        <v>0.162675196304122</v>
      </c>
    </row>
    <row r="92" spans="1:26" ht="13" customHeight="1" x14ac:dyDescent="0.25">
      <c r="A92" s="26" t="s">
        <v>426</v>
      </c>
      <c r="B92" s="96">
        <v>3</v>
      </c>
      <c r="C92" s="190">
        <v>0.88608907435277795</v>
      </c>
      <c r="D92" s="599">
        <v>0.117468035155484</v>
      </c>
      <c r="E92" s="190">
        <v>1.03208109452571</v>
      </c>
      <c r="F92" s="599">
        <v>0.11590675046693701</v>
      </c>
      <c r="G92" s="190">
        <v>1.14693040148516</v>
      </c>
      <c r="H92" s="599">
        <v>0.107709376292294</v>
      </c>
      <c r="I92" s="190">
        <v>1.01244457934487</v>
      </c>
      <c r="J92" s="599">
        <v>9.1136687982357203E-2</v>
      </c>
      <c r="K92" s="190">
        <v>0.90078104848955498</v>
      </c>
      <c r="L92" s="599">
        <v>0.11686853445092101</v>
      </c>
      <c r="M92" s="190">
        <v>1.04915944545634</v>
      </c>
      <c r="N92" s="599">
        <v>0.11614947433813699</v>
      </c>
      <c r="O92" s="190">
        <v>1.14230354514264</v>
      </c>
      <c r="P92" s="599">
        <v>0.10242582441451201</v>
      </c>
      <c r="Q92" s="190">
        <v>0.99845461656483203</v>
      </c>
      <c r="R92" s="599">
        <v>8.5426951061188694E-2</v>
      </c>
      <c r="S92" s="190">
        <v>0.94644707869809896</v>
      </c>
      <c r="T92" s="599">
        <v>0.11772684047960399</v>
      </c>
      <c r="U92" s="190">
        <v>1.0639622082712601</v>
      </c>
      <c r="V92" s="599">
        <v>0.120120407182244</v>
      </c>
      <c r="W92" s="190">
        <v>1.0455080927262199</v>
      </c>
      <c r="X92" s="599">
        <v>8.9756735828155298E-2</v>
      </c>
      <c r="Y92" s="190">
        <v>0.94900237079919003</v>
      </c>
      <c r="Z92" s="607">
        <v>7.9700601929023299E-2</v>
      </c>
    </row>
    <row r="93" spans="1:26" ht="13" customHeight="1" x14ac:dyDescent="0.25">
      <c r="A93" s="26" t="s">
        <v>428</v>
      </c>
      <c r="B93" s="96">
        <v>3</v>
      </c>
      <c r="C93" s="190">
        <v>0.85520226765823404</v>
      </c>
      <c r="D93" s="599">
        <v>0.129835035891053</v>
      </c>
      <c r="E93" s="190">
        <v>1.0936980694870799</v>
      </c>
      <c r="F93" s="599">
        <v>0.18109080236428199</v>
      </c>
      <c r="G93" s="190">
        <v>0.86046897693607105</v>
      </c>
      <c r="H93" s="599">
        <v>0.11763548595090099</v>
      </c>
      <c r="I93" s="190">
        <v>1.2077402669703501</v>
      </c>
      <c r="J93" s="599">
        <v>0.172159554511015</v>
      </c>
      <c r="K93" s="190">
        <v>0.86147076739265205</v>
      </c>
      <c r="L93" s="599">
        <v>0.13148364700849</v>
      </c>
      <c r="M93" s="190">
        <v>1.10170557503196</v>
      </c>
      <c r="N93" s="599">
        <v>0.182821418609519</v>
      </c>
      <c r="O93" s="190">
        <v>0.86330430370691702</v>
      </c>
      <c r="P93" s="599">
        <v>0.11877538149469501</v>
      </c>
      <c r="Q93" s="190">
        <v>1.19403957509409</v>
      </c>
      <c r="R93" s="599">
        <v>0.17453730223626801</v>
      </c>
      <c r="S93" s="190">
        <v>0.83786137101838598</v>
      </c>
      <c r="T93" s="599">
        <v>0.122642268684223</v>
      </c>
      <c r="U93" s="190">
        <v>1.09836409726045</v>
      </c>
      <c r="V93" s="599">
        <v>0.17572821455053</v>
      </c>
      <c r="W93" s="190">
        <v>0.87622944913067902</v>
      </c>
      <c r="X93" s="599">
        <v>0.11664445021617501</v>
      </c>
      <c r="Y93" s="190">
        <v>1.18111359197888</v>
      </c>
      <c r="Z93" s="607">
        <v>0.170517509082248</v>
      </c>
    </row>
    <row r="94" spans="1:26" ht="13" customHeight="1" x14ac:dyDescent="0.25">
      <c r="A94" s="26" t="s">
        <v>433</v>
      </c>
      <c r="B94" s="96">
        <v>3</v>
      </c>
      <c r="C94" s="190">
        <v>0.51086505200662102</v>
      </c>
      <c r="D94" s="599">
        <v>0.12814911564835099</v>
      </c>
      <c r="E94" s="190">
        <v>1.71819580552516</v>
      </c>
      <c r="F94" s="599">
        <v>0.33898254533908501</v>
      </c>
      <c r="G94" s="190">
        <v>1.2009325980347501</v>
      </c>
      <c r="H94" s="599">
        <v>0.34966009420364402</v>
      </c>
      <c r="I94" s="190">
        <v>1.7491583949293199</v>
      </c>
      <c r="J94" s="599">
        <v>0.40759481486580701</v>
      </c>
      <c r="K94" s="190">
        <v>0.44774529628420201</v>
      </c>
      <c r="L94" s="599">
        <v>0.113815021261893</v>
      </c>
      <c r="M94" s="190">
        <v>1.7844408280932</v>
      </c>
      <c r="N94" s="599">
        <v>0.35362419996476802</v>
      </c>
      <c r="O94" s="190">
        <v>1.29517961208321</v>
      </c>
      <c r="P94" s="599">
        <v>0.39403601746339101</v>
      </c>
      <c r="Q94" s="190">
        <v>1.9892415372747201</v>
      </c>
      <c r="R94" s="599">
        <v>0.46446454539325999</v>
      </c>
      <c r="S94" s="190">
        <v>0.43624971722165501</v>
      </c>
      <c r="T94" s="599">
        <v>0.113847838131477</v>
      </c>
      <c r="U94" s="190">
        <v>1.6967406258069999</v>
      </c>
      <c r="V94" s="599">
        <v>0.35241192181578201</v>
      </c>
      <c r="W94" s="190">
        <v>1.30773939243726</v>
      </c>
      <c r="X94" s="599">
        <v>0.39496145660359999</v>
      </c>
      <c r="Y94" s="190">
        <v>1.9871044612626001</v>
      </c>
      <c r="Z94" s="607">
        <v>0.47571398084386801</v>
      </c>
    </row>
    <row r="95" spans="1:26" ht="13" customHeight="1" x14ac:dyDescent="0.25">
      <c r="A95" s="26" t="s">
        <v>437</v>
      </c>
      <c r="B95" s="96">
        <v>3</v>
      </c>
      <c r="C95" s="190">
        <v>1.0718611215295799</v>
      </c>
      <c r="D95" s="599">
        <v>0.143609614563074</v>
      </c>
      <c r="E95" s="190">
        <v>1.03534579683578</v>
      </c>
      <c r="F95" s="599">
        <v>0.121212563423089</v>
      </c>
      <c r="G95" s="190">
        <v>1.3414210587037501</v>
      </c>
      <c r="H95" s="599">
        <v>0.14231987024682899</v>
      </c>
      <c r="I95" s="190">
        <v>0.99359115864527903</v>
      </c>
      <c r="J95" s="599">
        <v>0.120928004838582</v>
      </c>
      <c r="K95" s="190">
        <v>1.07738185940667</v>
      </c>
      <c r="L95" s="599">
        <v>0.14308527334716101</v>
      </c>
      <c r="M95" s="190">
        <v>1.0231147406560801</v>
      </c>
      <c r="N95" s="599">
        <v>0.11997369019691</v>
      </c>
      <c r="O95" s="190">
        <v>1.33985923445752</v>
      </c>
      <c r="P95" s="599">
        <v>0.13890749900329299</v>
      </c>
      <c r="Q95" s="190">
        <v>0.97349772629489695</v>
      </c>
      <c r="R95" s="599">
        <v>0.11980877282093599</v>
      </c>
      <c r="S95" s="190">
        <v>1.02642600565291</v>
      </c>
      <c r="T95" s="599">
        <v>0.12224801664579101</v>
      </c>
      <c r="U95" s="190">
        <v>1.00439304773038</v>
      </c>
      <c r="V95" s="599">
        <v>0.116222975223525</v>
      </c>
      <c r="W95" s="190">
        <v>1.2568291878551301</v>
      </c>
      <c r="X95" s="599">
        <v>0.12782139133814199</v>
      </c>
      <c r="Y95" s="190">
        <v>0.98971040609643202</v>
      </c>
      <c r="Z95" s="607">
        <v>0.11848791348625901</v>
      </c>
    </row>
    <row r="96" spans="1:26" ht="13" customHeight="1" x14ac:dyDescent="0.25">
      <c r="A96" s="26" t="s">
        <v>438</v>
      </c>
      <c r="B96" s="96">
        <v>3</v>
      </c>
      <c r="C96" s="190">
        <v>0.65961632938164405</v>
      </c>
      <c r="D96" s="599">
        <v>0.16434288837579999</v>
      </c>
      <c r="E96" s="190">
        <v>1.36704815317868</v>
      </c>
      <c r="F96" s="599">
        <v>0.27921607508710899</v>
      </c>
      <c r="G96" s="190">
        <v>1.06224738105821</v>
      </c>
      <c r="H96" s="599">
        <v>0.240228770643058</v>
      </c>
      <c r="I96" s="190">
        <v>1.03334112256583</v>
      </c>
      <c r="J96" s="599">
        <v>0.28125048320718499</v>
      </c>
      <c r="K96" s="190">
        <v>0.63936137649825198</v>
      </c>
      <c r="L96" s="599">
        <v>0.160799218322313</v>
      </c>
      <c r="M96" s="190">
        <v>1.3941039808560101</v>
      </c>
      <c r="N96" s="599">
        <v>0.28725645296033703</v>
      </c>
      <c r="O96" s="190">
        <v>1.116660917715</v>
      </c>
      <c r="P96" s="599">
        <v>0.27191637200831398</v>
      </c>
      <c r="Q96" s="190">
        <v>1.0415994260144601</v>
      </c>
      <c r="R96" s="599">
        <v>0.28657209186055199</v>
      </c>
      <c r="S96" s="190">
        <v>0.63946055269957203</v>
      </c>
      <c r="T96" s="599">
        <v>0.14346040696486401</v>
      </c>
      <c r="U96" s="190">
        <v>1.38872174655019</v>
      </c>
      <c r="V96" s="599">
        <v>0.25847668598363999</v>
      </c>
      <c r="W96" s="190">
        <v>1.05219149390235</v>
      </c>
      <c r="X96" s="599">
        <v>0.29709111830405399</v>
      </c>
      <c r="Y96" s="190">
        <v>1.06736184697679</v>
      </c>
      <c r="Z96" s="607">
        <v>0.268905802815535</v>
      </c>
    </row>
    <row r="97" spans="1:26" ht="13" customHeight="1" x14ac:dyDescent="0.25">
      <c r="A97" s="63" t="s">
        <v>450</v>
      </c>
      <c r="B97" s="207">
        <v>3</v>
      </c>
      <c r="C97" s="208">
        <v>0.84719272298987702</v>
      </c>
      <c r="D97" s="606">
        <v>5.4315861292819803E-2</v>
      </c>
      <c r="E97" s="208">
        <v>1.2196050513068399</v>
      </c>
      <c r="F97" s="606">
        <v>7.5901478847910195E-2</v>
      </c>
      <c r="G97" s="208">
        <v>1.1121253708802099</v>
      </c>
      <c r="H97" s="606">
        <v>7.4477901490379403E-2</v>
      </c>
      <c r="I97" s="208">
        <v>1.1419396823203301</v>
      </c>
      <c r="J97" s="606">
        <v>8.9173585840897504E-2</v>
      </c>
      <c r="K97" s="208">
        <v>0.84041010868537402</v>
      </c>
      <c r="L97" s="606">
        <v>5.4189859014317103E-2</v>
      </c>
      <c r="M97" s="208">
        <v>1.2328193601833499</v>
      </c>
      <c r="N97" s="606">
        <v>7.7835256757066998E-2</v>
      </c>
      <c r="O97" s="208">
        <v>1.1334177143928399</v>
      </c>
      <c r="P97" s="606">
        <v>7.8927100255010901E-2</v>
      </c>
      <c r="Q97" s="208">
        <v>1.16642439518938</v>
      </c>
      <c r="R97" s="606">
        <v>9.3351969432723905E-2</v>
      </c>
      <c r="S97" s="208">
        <v>0.827987848250889</v>
      </c>
      <c r="T97" s="606">
        <v>5.1229482094553302E-2</v>
      </c>
      <c r="U97" s="208">
        <v>1.22745786133275</v>
      </c>
      <c r="V97" s="606">
        <v>7.6215287877952106E-2</v>
      </c>
      <c r="W97" s="208">
        <v>1.0843690779789801</v>
      </c>
      <c r="X97" s="606">
        <v>7.8253215022774006E-2</v>
      </c>
      <c r="Y97" s="208">
        <v>1.1637630890550399</v>
      </c>
      <c r="Z97" s="614">
        <v>9.4031581138143E-2</v>
      </c>
    </row>
    <row r="99" spans="1:26" x14ac:dyDescent="0.25">
      <c r="A99" s="178" t="s">
        <v>455</v>
      </c>
    </row>
    <row r="100" spans="1:26" x14ac:dyDescent="0.25">
      <c r="A100" s="178" t="s">
        <v>729</v>
      </c>
    </row>
    <row r="101" spans="1:26" x14ac:dyDescent="0.25">
      <c r="A101" s="178" t="s">
        <v>457</v>
      </c>
    </row>
    <row r="102" spans="1:26" x14ac:dyDescent="0.25">
      <c r="A102" s="178" t="s">
        <v>620</v>
      </c>
    </row>
    <row r="103" spans="1:26" x14ac:dyDescent="0.25">
      <c r="A103" s="178" t="s">
        <v>459</v>
      </c>
    </row>
    <row r="104" spans="1:26" x14ac:dyDescent="0.25">
      <c r="A104" s="178" t="s">
        <v>460</v>
      </c>
    </row>
    <row r="105" spans="1:26" x14ac:dyDescent="0.25">
      <c r="A105" s="178" t="s">
        <v>461</v>
      </c>
    </row>
    <row r="106" spans="1:26" x14ac:dyDescent="0.25">
      <c r="A106" s="178" t="s">
        <v>462</v>
      </c>
    </row>
    <row r="107" spans="1:26" x14ac:dyDescent="0.25">
      <c r="A107" s="181" t="str">
        <f>HYPERLINK("https://oecdcode.org/disclaimers/cyprus.html", "Information on data for Cyprus: https://oecdcode.org/disclaimers/cyprus.html")</f>
        <v>Information on data for Cyprus: https://oecdcode.org/disclaimers/cyprus.html</v>
      </c>
    </row>
    <row r="108" spans="1:26" x14ac:dyDescent="0.25">
      <c r="A108" s="178" t="s">
        <v>463</v>
      </c>
    </row>
  </sheetData>
  <mergeCells count="17">
    <mergeCell ref="S8:T8"/>
    <mergeCell ref="U8:V8"/>
    <mergeCell ref="W8:X8"/>
    <mergeCell ref="Y8:Z8"/>
    <mergeCell ref="S9:Z9"/>
    <mergeCell ref="K8:L8"/>
    <mergeCell ref="M8:N8"/>
    <mergeCell ref="O8:P8"/>
    <mergeCell ref="Q8:R8"/>
    <mergeCell ref="K9:R9"/>
    <mergeCell ref="B7:B10"/>
    <mergeCell ref="C8:D8"/>
    <mergeCell ref="E8:F8"/>
    <mergeCell ref="G8:H8"/>
    <mergeCell ref="I8:J8"/>
    <mergeCell ref="C9:J9"/>
    <mergeCell ref="C7:Z7"/>
  </mergeCells>
  <conditionalFormatting sqref="C1:C200">
    <cfRule type="expression" dxfId="42" priority="12">
      <formula>ABS(LN(C1)/(D1/C1))&gt;1.95996398454005</formula>
    </cfRule>
  </conditionalFormatting>
  <conditionalFormatting sqref="E1:E200">
    <cfRule type="expression" dxfId="41" priority="11">
      <formula>ABS(LN(E1)/(F1/E1))&gt;1.95996398454005</formula>
    </cfRule>
  </conditionalFormatting>
  <conditionalFormatting sqref="G1:G200">
    <cfRule type="expression" dxfId="40" priority="10">
      <formula>ABS(LN(G1)/(H1/G1))&gt;1.95996398454005</formula>
    </cfRule>
  </conditionalFormatting>
  <conditionalFormatting sqref="I1:I200">
    <cfRule type="expression" dxfId="39" priority="9">
      <formula>ABS(LN(I1)/(J1/I1))&gt;1.95996398454005</formula>
    </cfRule>
  </conditionalFormatting>
  <conditionalFormatting sqref="K1:K200">
    <cfRule type="expression" dxfId="38" priority="8">
      <formula>ABS(LN(K1)/(L1/K1))&gt;1.95996398454005</formula>
    </cfRule>
  </conditionalFormatting>
  <conditionalFormatting sqref="M1:M200">
    <cfRule type="expression" dxfId="37" priority="7">
      <formula>ABS(LN(M1)/(N1/M1))&gt;1.95996398454005</formula>
    </cfRule>
  </conditionalFormatting>
  <conditionalFormatting sqref="O1:O200">
    <cfRule type="expression" dxfId="36" priority="6">
      <formula>ABS(LN(O1)/(P1/O1))&gt;1.95996398454005</formula>
    </cfRule>
  </conditionalFormatting>
  <conditionalFormatting sqref="Q1:Q200">
    <cfRule type="expression" dxfId="35" priority="5">
      <formula>ABS(LN(Q1)/(R1/Q1))&gt;1.95996398454005</formula>
    </cfRule>
  </conditionalFormatting>
  <conditionalFormatting sqref="S1:S200">
    <cfRule type="expression" dxfId="34" priority="4">
      <formula>ABS(LN(S1)/(T1/S1))&gt;1.95996398454005</formula>
    </cfRule>
  </conditionalFormatting>
  <conditionalFormatting sqref="U1:U200">
    <cfRule type="expression" dxfId="33" priority="3">
      <formula>ABS(LN(U1)/(V1/U1))&gt;1.95996398454005</formula>
    </cfRule>
  </conditionalFormatting>
  <conditionalFormatting sqref="W1:W200">
    <cfRule type="expression" dxfId="32" priority="2">
      <formula>ABS(LN(W1)/(X1/W1))&gt;1.95996398454005</formula>
    </cfRule>
  </conditionalFormatting>
  <conditionalFormatting sqref="Y1:Y200">
    <cfRule type="expression" dxfId="31" priority="1">
      <formula>ABS(LN(Y1)/(Z1/Y1))&gt;1.95996398454005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8"/>
  <sheetViews>
    <sheetView showGridLines="0" zoomScale="80" zoomScaleNormal="80" workbookViewId="0">
      <selection activeCell="A101" sqref="A101"/>
    </sheetView>
  </sheetViews>
  <sheetFormatPr defaultColWidth="10.90625" defaultRowHeight="12.5" x14ac:dyDescent="0.25"/>
  <cols>
    <col min="1" max="1" width="30.7265625" customWidth="1"/>
    <col min="2" max="2" width="8.7265625" customWidth="1"/>
    <col min="3" max="26" width="9.7265625" customWidth="1"/>
  </cols>
  <sheetData>
    <row r="1" spans="1:26" x14ac:dyDescent="0.25">
      <c r="A1" s="41" t="s">
        <v>156</v>
      </c>
    </row>
    <row r="2" spans="1:26" ht="13" x14ac:dyDescent="0.3">
      <c r="A2" s="42" t="s">
        <v>153</v>
      </c>
    </row>
    <row r="3" spans="1:26" ht="13" x14ac:dyDescent="0.3">
      <c r="A3" s="43" t="s">
        <v>79</v>
      </c>
    </row>
    <row r="4" spans="1:26" x14ac:dyDescent="0.25">
      <c r="A4" s="160" t="str">
        <f>HYPERLINK("#'TOC'!A1", "Back to TOC")</f>
        <v>Back to TOC</v>
      </c>
    </row>
    <row r="5" spans="1:26" ht="13.5" customHeight="1" x14ac:dyDescent="0.25"/>
    <row r="6" spans="1:26" ht="16" customHeight="1" x14ac:dyDescent="0.25">
      <c r="B6" s="656" t="s">
        <v>125</v>
      </c>
      <c r="C6" s="653" t="s">
        <v>154</v>
      </c>
      <c r="D6" s="653"/>
      <c r="E6" s="653"/>
      <c r="F6" s="653"/>
      <c r="G6" s="653"/>
      <c r="H6" s="653"/>
      <c r="I6" s="653"/>
      <c r="J6" s="653"/>
      <c r="K6" s="653"/>
      <c r="L6" s="653"/>
      <c r="M6" s="653"/>
      <c r="N6" s="653"/>
      <c r="O6" s="653"/>
      <c r="P6" s="653"/>
      <c r="Q6" s="653"/>
      <c r="R6" s="653"/>
      <c r="S6" s="653"/>
      <c r="T6" s="653"/>
      <c r="U6" s="653"/>
      <c r="V6" s="653"/>
      <c r="W6" s="653"/>
      <c r="X6" s="653"/>
      <c r="Y6" s="653"/>
      <c r="Z6" s="665"/>
    </row>
    <row r="7" spans="1:26" ht="32.15" customHeight="1" x14ac:dyDescent="0.25">
      <c r="B7" s="656"/>
      <c r="C7" s="647" t="s">
        <v>150</v>
      </c>
      <c r="D7" s="647"/>
      <c r="E7" s="647"/>
      <c r="F7" s="647"/>
      <c r="G7" s="647"/>
      <c r="H7" s="647"/>
      <c r="I7" s="647"/>
      <c r="J7" s="647"/>
      <c r="K7" s="647" t="s">
        <v>151</v>
      </c>
      <c r="L7" s="647"/>
      <c r="M7" s="647"/>
      <c r="N7" s="647"/>
      <c r="O7" s="647"/>
      <c r="P7" s="647"/>
      <c r="Q7" s="647"/>
      <c r="R7" s="647"/>
      <c r="S7" s="647" t="s">
        <v>152</v>
      </c>
      <c r="T7" s="647"/>
      <c r="U7" s="647"/>
      <c r="V7" s="647"/>
      <c r="W7" s="647"/>
      <c r="X7" s="647"/>
      <c r="Y7" s="647"/>
      <c r="Z7" s="648"/>
    </row>
    <row r="8" spans="1:26" ht="19.5" customHeight="1" x14ac:dyDescent="0.25">
      <c r="B8" s="656"/>
      <c r="C8" s="649" t="s">
        <v>123</v>
      </c>
      <c r="D8" s="649"/>
      <c r="E8" s="649" t="s">
        <v>204</v>
      </c>
      <c r="F8" s="649"/>
      <c r="G8" s="649"/>
      <c r="H8" s="649"/>
      <c r="I8" s="649"/>
      <c r="J8" s="649"/>
      <c r="K8" s="649" t="s">
        <v>123</v>
      </c>
      <c r="L8" s="649"/>
      <c r="M8" s="649" t="s">
        <v>204</v>
      </c>
      <c r="N8" s="649"/>
      <c r="O8" s="649"/>
      <c r="P8" s="649"/>
      <c r="Q8" s="649"/>
      <c r="R8" s="649"/>
      <c r="S8" s="649" t="s">
        <v>123</v>
      </c>
      <c r="T8" s="649"/>
      <c r="U8" s="649" t="s">
        <v>204</v>
      </c>
      <c r="V8" s="649"/>
      <c r="W8" s="649"/>
      <c r="X8" s="649"/>
      <c r="Y8" s="649"/>
      <c r="Z8" s="650"/>
    </row>
    <row r="9" spans="1:26" ht="69.75" customHeight="1" x14ac:dyDescent="0.25">
      <c r="B9" s="656"/>
      <c r="C9" s="649"/>
      <c r="D9" s="649"/>
      <c r="E9" s="651" t="s">
        <v>205</v>
      </c>
      <c r="F9" s="651"/>
      <c r="G9" s="651" t="s">
        <v>206</v>
      </c>
      <c r="H9" s="651"/>
      <c r="I9" s="651" t="s">
        <v>207</v>
      </c>
      <c r="J9" s="651"/>
      <c r="K9" s="649"/>
      <c r="L9" s="649"/>
      <c r="M9" s="651" t="s">
        <v>205</v>
      </c>
      <c r="N9" s="651"/>
      <c r="O9" s="651" t="s">
        <v>206</v>
      </c>
      <c r="P9" s="651"/>
      <c r="Q9" s="651" t="s">
        <v>207</v>
      </c>
      <c r="R9" s="651"/>
      <c r="S9" s="649"/>
      <c r="T9" s="649"/>
      <c r="U9" s="651" t="s">
        <v>205</v>
      </c>
      <c r="V9" s="651"/>
      <c r="W9" s="651" t="s">
        <v>206</v>
      </c>
      <c r="X9" s="651"/>
      <c r="Y9" s="651" t="s">
        <v>207</v>
      </c>
      <c r="Z9" s="652"/>
    </row>
    <row r="10" spans="1:26" ht="16" customHeight="1" x14ac:dyDescent="0.25">
      <c r="B10" s="664"/>
      <c r="C10" s="144" t="s">
        <v>10</v>
      </c>
      <c r="D10" s="144" t="s">
        <v>11</v>
      </c>
      <c r="E10" s="144" t="s">
        <v>10</v>
      </c>
      <c r="F10" s="144" t="s">
        <v>11</v>
      </c>
      <c r="G10" s="144" t="s">
        <v>10</v>
      </c>
      <c r="H10" s="144" t="s">
        <v>11</v>
      </c>
      <c r="I10" s="144" t="s">
        <v>82</v>
      </c>
      <c r="J10" s="144" t="s">
        <v>11</v>
      </c>
      <c r="K10" s="144" t="s">
        <v>10</v>
      </c>
      <c r="L10" s="144" t="s">
        <v>11</v>
      </c>
      <c r="M10" s="144" t="s">
        <v>10</v>
      </c>
      <c r="N10" s="144" t="s">
        <v>11</v>
      </c>
      <c r="O10" s="144" t="s">
        <v>10</v>
      </c>
      <c r="P10" s="144" t="s">
        <v>11</v>
      </c>
      <c r="Q10" s="144" t="s">
        <v>82</v>
      </c>
      <c r="R10" s="144" t="s">
        <v>11</v>
      </c>
      <c r="S10" s="144" t="s">
        <v>10</v>
      </c>
      <c r="T10" s="144" t="s">
        <v>11</v>
      </c>
      <c r="U10" s="144" t="s">
        <v>10</v>
      </c>
      <c r="V10" s="144" t="s">
        <v>11</v>
      </c>
      <c r="W10" s="144" t="s">
        <v>10</v>
      </c>
      <c r="X10" s="144" t="s">
        <v>11</v>
      </c>
      <c r="Y10" s="144" t="s">
        <v>82</v>
      </c>
      <c r="Z10" s="148" t="s">
        <v>11</v>
      </c>
    </row>
    <row r="11" spans="1:26" ht="15" customHeight="1" x14ac:dyDescent="0.35">
      <c r="A11" s="2"/>
      <c r="B11" s="149"/>
      <c r="C11" s="150" t="s">
        <v>1034</v>
      </c>
      <c r="D11" s="4" t="s">
        <v>1035</v>
      </c>
      <c r="E11" s="3" t="s">
        <v>1036</v>
      </c>
      <c r="F11" s="4" t="s">
        <v>1037</v>
      </c>
      <c r="G11" s="3" t="s">
        <v>1038</v>
      </c>
      <c r="H11" s="4" t="s">
        <v>1039</v>
      </c>
      <c r="I11" s="3" t="s">
        <v>1040</v>
      </c>
      <c r="J11" s="4" t="s">
        <v>1041</v>
      </c>
      <c r="K11" s="3" t="s">
        <v>1042</v>
      </c>
      <c r="L11" s="4" t="s">
        <v>1043</v>
      </c>
      <c r="M11" s="3" t="s">
        <v>1044</v>
      </c>
      <c r="N11" s="4" t="s">
        <v>1045</v>
      </c>
      <c r="O11" s="3" t="s">
        <v>1046</v>
      </c>
      <c r="P11" s="4" t="s">
        <v>1047</v>
      </c>
      <c r="Q11" s="3" t="s">
        <v>1048</v>
      </c>
      <c r="R11" s="4" t="s">
        <v>1049</v>
      </c>
      <c r="S11" s="3" t="s">
        <v>1050</v>
      </c>
      <c r="T11" s="4" t="s">
        <v>1051</v>
      </c>
      <c r="U11" s="3" t="s">
        <v>1052</v>
      </c>
      <c r="V11" s="4" t="s">
        <v>1053</v>
      </c>
      <c r="W11" s="3" t="s">
        <v>1054</v>
      </c>
      <c r="X11" s="4" t="s">
        <v>1055</v>
      </c>
      <c r="Y11" s="65" t="s">
        <v>1056</v>
      </c>
      <c r="Z11" s="66" t="s">
        <v>1057</v>
      </c>
    </row>
    <row r="12" spans="1:26" ht="15" customHeight="1" x14ac:dyDescent="0.25">
      <c r="A12" s="6" t="s">
        <v>14</v>
      </c>
      <c r="B12" s="68">
        <v>2</v>
      </c>
      <c r="C12" s="7">
        <v>8.7134525820350408</v>
      </c>
      <c r="D12" s="8">
        <v>0.27030800525436299</v>
      </c>
      <c r="E12" s="7">
        <v>9.5717543814662793</v>
      </c>
      <c r="F12" s="8">
        <v>0.52660965797204495</v>
      </c>
      <c r="G12" s="7">
        <v>8.2060747765064495</v>
      </c>
      <c r="H12" s="8">
        <v>0.31259074164184603</v>
      </c>
      <c r="I12" s="7">
        <v>-1.3656796049598301</v>
      </c>
      <c r="J12" s="8">
        <v>0.55981175037444597</v>
      </c>
      <c r="K12" s="7">
        <v>7.1164100885880996</v>
      </c>
      <c r="L12" s="8">
        <v>0.24605680851091499</v>
      </c>
      <c r="M12" s="7">
        <v>8.3541835477270006</v>
      </c>
      <c r="N12" s="8">
        <v>0.41382653115135798</v>
      </c>
      <c r="O12" s="7">
        <v>5.9209013607939802</v>
      </c>
      <c r="P12" s="8">
        <v>0.30101118592597798</v>
      </c>
      <c r="Q12" s="7">
        <v>-2.4332821869330199</v>
      </c>
      <c r="R12" s="8">
        <v>0.45596903369456898</v>
      </c>
      <c r="S12" s="7">
        <v>83.857406059257201</v>
      </c>
      <c r="T12" s="8">
        <v>0.470203379931525</v>
      </c>
      <c r="U12" s="7">
        <v>81.709232532937193</v>
      </c>
      <c r="V12" s="8">
        <v>0.82688629516742196</v>
      </c>
      <c r="W12" s="7">
        <v>85.471545656877794</v>
      </c>
      <c r="X12" s="8">
        <v>0.58898094703702497</v>
      </c>
      <c r="Y12" s="7">
        <v>3.76231312394057</v>
      </c>
      <c r="Z12" s="9">
        <v>0.91772230757675199</v>
      </c>
    </row>
    <row r="13" spans="1:26" ht="15" customHeight="1" x14ac:dyDescent="0.25">
      <c r="A13" s="10" t="s">
        <v>15</v>
      </c>
      <c r="B13" s="68">
        <v>2</v>
      </c>
      <c r="C13" s="7">
        <v>8.8031182181905798</v>
      </c>
      <c r="D13" s="8">
        <v>0.204489048169403</v>
      </c>
      <c r="E13" s="7">
        <v>8.6881013194126293</v>
      </c>
      <c r="F13" s="8">
        <v>0.45564696773952101</v>
      </c>
      <c r="G13" s="7">
        <v>9.4258141315670194</v>
      </c>
      <c r="H13" s="8">
        <v>0.52398239695125604</v>
      </c>
      <c r="I13" s="7">
        <v>0.73771281215439</v>
      </c>
      <c r="J13" s="8">
        <v>0.65748904022184895</v>
      </c>
      <c r="K13" s="7">
        <v>17.7547673326081</v>
      </c>
      <c r="L13" s="8">
        <v>0.56963998549478501</v>
      </c>
      <c r="M13" s="7">
        <v>23.4838958852974</v>
      </c>
      <c r="N13" s="8">
        <v>1.17508552579435</v>
      </c>
      <c r="O13" s="7">
        <v>14.507656356400901</v>
      </c>
      <c r="P13" s="8">
        <v>0.94480554166573805</v>
      </c>
      <c r="Q13" s="7">
        <v>-8.9762395288965902</v>
      </c>
      <c r="R13" s="8">
        <v>1.3202633081680499</v>
      </c>
      <c r="S13" s="7">
        <v>73.106554332563306</v>
      </c>
      <c r="T13" s="8">
        <v>0.65554222681858298</v>
      </c>
      <c r="U13" s="7">
        <v>67.590413989823304</v>
      </c>
      <c r="V13" s="8">
        <v>1.3599886503154599</v>
      </c>
      <c r="W13" s="7">
        <v>75.657260755659195</v>
      </c>
      <c r="X13" s="8">
        <v>1.09190993348862</v>
      </c>
      <c r="Y13" s="7">
        <v>8.0668467658359297</v>
      </c>
      <c r="Z13" s="9">
        <v>1.4867623927186</v>
      </c>
    </row>
    <row r="14" spans="1:26" ht="15" customHeight="1" x14ac:dyDescent="0.25">
      <c r="A14" s="10" t="s">
        <v>16</v>
      </c>
      <c r="B14" s="68">
        <v>2</v>
      </c>
      <c r="C14" s="7">
        <v>9.7552550810448704</v>
      </c>
      <c r="D14" s="8">
        <v>0.17200031969865201</v>
      </c>
      <c r="E14" s="7">
        <v>10.1840210671355</v>
      </c>
      <c r="F14" s="8">
        <v>0.31393891224248099</v>
      </c>
      <c r="G14" s="7">
        <v>9.8943887833442901</v>
      </c>
      <c r="H14" s="8">
        <v>0.39536665329409199</v>
      </c>
      <c r="I14" s="7">
        <v>-0.28963228379119599</v>
      </c>
      <c r="J14" s="8">
        <v>0.50157874493573495</v>
      </c>
      <c r="K14" s="7">
        <v>16.617497815901402</v>
      </c>
      <c r="L14" s="8">
        <v>0.34994302011381401</v>
      </c>
      <c r="M14" s="7">
        <v>22.368976151997199</v>
      </c>
      <c r="N14" s="8">
        <v>0.79509536429947103</v>
      </c>
      <c r="O14" s="7">
        <v>12.9573646936682</v>
      </c>
      <c r="P14" s="8">
        <v>0.51890902329691202</v>
      </c>
      <c r="Q14" s="7">
        <v>-9.4116114583289701</v>
      </c>
      <c r="R14" s="8">
        <v>0.90906074146697702</v>
      </c>
      <c r="S14" s="7">
        <v>73.555805059269204</v>
      </c>
      <c r="T14" s="8">
        <v>0.39320006573430299</v>
      </c>
      <c r="U14" s="7">
        <v>67.309172488687395</v>
      </c>
      <c r="V14" s="8">
        <v>0.89956684642964801</v>
      </c>
      <c r="W14" s="7">
        <v>77.308550442439895</v>
      </c>
      <c r="X14" s="8">
        <v>0.66167001698624295</v>
      </c>
      <c r="Y14" s="7">
        <v>9.9993779537525107</v>
      </c>
      <c r="Z14" s="9">
        <v>1.1368412672786401</v>
      </c>
    </row>
    <row r="15" spans="1:26" ht="15" customHeight="1" x14ac:dyDescent="0.25">
      <c r="A15" s="6" t="s">
        <v>17</v>
      </c>
      <c r="B15" s="68">
        <v>2</v>
      </c>
      <c r="C15" s="7">
        <v>12.630603099193401</v>
      </c>
      <c r="D15" s="8">
        <v>0.38864374404799701</v>
      </c>
      <c r="E15" s="7" t="s">
        <v>1058</v>
      </c>
      <c r="F15" s="8" t="s">
        <v>1058</v>
      </c>
      <c r="G15" s="7" t="s">
        <v>1058</v>
      </c>
      <c r="H15" s="8" t="s">
        <v>1058</v>
      </c>
      <c r="I15" s="7" t="s">
        <v>1058</v>
      </c>
      <c r="J15" s="8" t="s">
        <v>1058</v>
      </c>
      <c r="K15" s="7">
        <v>17.9438431711717</v>
      </c>
      <c r="L15" s="8">
        <v>0.40717418845936598</v>
      </c>
      <c r="M15" s="7">
        <v>19.5706012382662</v>
      </c>
      <c r="N15" s="8">
        <v>1.0062725326481301</v>
      </c>
      <c r="O15" s="7">
        <v>16.849627946539901</v>
      </c>
      <c r="P15" s="8">
        <v>0.75009549813568599</v>
      </c>
      <c r="Q15" s="7">
        <v>-2.7209732917263598</v>
      </c>
      <c r="R15" s="8">
        <v>1.1860788985616799</v>
      </c>
      <c r="S15" s="7">
        <v>67.831153936429502</v>
      </c>
      <c r="T15" s="8">
        <v>0.63357668537066203</v>
      </c>
      <c r="U15" s="7">
        <v>65.286358621272598</v>
      </c>
      <c r="V15" s="8">
        <v>1.3694952122786199</v>
      </c>
      <c r="W15" s="7">
        <v>69.450790566358094</v>
      </c>
      <c r="X15" s="8">
        <v>1.1378729637985701</v>
      </c>
      <c r="Y15" s="7">
        <v>4.1644319450854397</v>
      </c>
      <c r="Z15" s="9">
        <v>1.64975942528599</v>
      </c>
    </row>
    <row r="16" spans="1:26" ht="15" customHeight="1" x14ac:dyDescent="0.25">
      <c r="A16" s="6" t="s">
        <v>18</v>
      </c>
      <c r="B16" s="68">
        <v>2</v>
      </c>
      <c r="C16" s="7">
        <v>8.8026031627241998</v>
      </c>
      <c r="D16" s="8">
        <v>0.213670129913693</v>
      </c>
      <c r="E16" s="7">
        <v>10.4341496347948</v>
      </c>
      <c r="F16" s="8">
        <v>0.52279662300498397</v>
      </c>
      <c r="G16" s="7">
        <v>7.2820808498994696</v>
      </c>
      <c r="H16" s="8">
        <v>0.32141207741470401</v>
      </c>
      <c r="I16" s="7">
        <v>-3.1520687848953601</v>
      </c>
      <c r="J16" s="8">
        <v>0.61308241027382804</v>
      </c>
      <c r="K16" s="7">
        <v>14.394869509500101</v>
      </c>
      <c r="L16" s="8">
        <v>0.30333052816913503</v>
      </c>
      <c r="M16" s="7">
        <v>19.081717362970799</v>
      </c>
      <c r="N16" s="8">
        <v>0.77934633284337496</v>
      </c>
      <c r="O16" s="7">
        <v>11.4553873788124</v>
      </c>
      <c r="P16" s="8">
        <v>0.54481189568456201</v>
      </c>
      <c r="Q16" s="7">
        <v>-7.6263299841583798</v>
      </c>
      <c r="R16" s="8">
        <v>0.96861034247938704</v>
      </c>
      <c r="S16" s="7">
        <v>75.672262868005106</v>
      </c>
      <c r="T16" s="8">
        <v>0.40326747649322198</v>
      </c>
      <c r="U16" s="7">
        <v>69.574594327381604</v>
      </c>
      <c r="V16" s="8">
        <v>1.0352368829799901</v>
      </c>
      <c r="W16" s="7">
        <v>79.876677083270494</v>
      </c>
      <c r="X16" s="8">
        <v>0.87655887351605699</v>
      </c>
      <c r="Y16" s="7">
        <v>10.302082755888801</v>
      </c>
      <c r="Z16" s="9">
        <v>1.42945471535658</v>
      </c>
    </row>
    <row r="17" spans="1:26" ht="15" customHeight="1" x14ac:dyDescent="0.25">
      <c r="A17" s="10" t="s">
        <v>19</v>
      </c>
      <c r="B17" s="68">
        <v>2</v>
      </c>
      <c r="C17" s="7">
        <v>10.7086309243457</v>
      </c>
      <c r="D17" s="8">
        <v>0.14949529202307099</v>
      </c>
      <c r="E17" s="7">
        <v>10.9898952448083</v>
      </c>
      <c r="F17" s="8">
        <v>0.33981291544755399</v>
      </c>
      <c r="G17" s="7">
        <v>10.250792057063499</v>
      </c>
      <c r="H17" s="8">
        <v>0.30455964379341699</v>
      </c>
      <c r="I17" s="7">
        <v>-0.739103187744796</v>
      </c>
      <c r="J17" s="8">
        <v>0.47077514719595298</v>
      </c>
      <c r="K17" s="7">
        <v>18.947203312446302</v>
      </c>
      <c r="L17" s="8">
        <v>0.36456742466136499</v>
      </c>
      <c r="M17" s="7">
        <v>23.682180286025702</v>
      </c>
      <c r="N17" s="8">
        <v>0.67783294848220299</v>
      </c>
      <c r="O17" s="7">
        <v>14.308390923013</v>
      </c>
      <c r="P17" s="8">
        <v>0.54600282527676203</v>
      </c>
      <c r="Q17" s="7">
        <v>-9.3737893630127207</v>
      </c>
      <c r="R17" s="8">
        <v>0.83432005721793201</v>
      </c>
      <c r="S17" s="7">
        <v>70.219091734449606</v>
      </c>
      <c r="T17" s="8">
        <v>0.444778211122273</v>
      </c>
      <c r="U17" s="7">
        <v>65.125471021212604</v>
      </c>
      <c r="V17" s="8">
        <v>0.71504419589064105</v>
      </c>
      <c r="W17" s="7">
        <v>75.296101077175393</v>
      </c>
      <c r="X17" s="8">
        <v>0.72189118447466105</v>
      </c>
      <c r="Y17" s="7">
        <v>10.1706300559628</v>
      </c>
      <c r="Z17" s="9">
        <v>0.92723844653864795</v>
      </c>
    </row>
    <row r="18" spans="1:26" ht="15" customHeight="1" x14ac:dyDescent="0.25">
      <c r="A18" s="145" t="s">
        <v>20</v>
      </c>
      <c r="B18" s="68">
        <v>2</v>
      </c>
      <c r="C18" s="7">
        <v>10.2432212216188</v>
      </c>
      <c r="D18" s="8">
        <v>0.20781514622238001</v>
      </c>
      <c r="E18" s="7">
        <v>10.734650656003399</v>
      </c>
      <c r="F18" s="8">
        <v>0.49453904292627898</v>
      </c>
      <c r="G18" s="7">
        <v>9.6863658276854707</v>
      </c>
      <c r="H18" s="8">
        <v>0.41248724380209101</v>
      </c>
      <c r="I18" s="7">
        <v>-1.04828482831795</v>
      </c>
      <c r="J18" s="8">
        <v>0.58570888566525903</v>
      </c>
      <c r="K18" s="7">
        <v>17.544868497077498</v>
      </c>
      <c r="L18" s="8">
        <v>0.55834026506933698</v>
      </c>
      <c r="M18" s="7">
        <v>21.2140987783051</v>
      </c>
      <c r="N18" s="8">
        <v>1.1029937541738</v>
      </c>
      <c r="O18" s="7">
        <v>14.409580287392</v>
      </c>
      <c r="P18" s="8">
        <v>0.63801119447464405</v>
      </c>
      <c r="Q18" s="7">
        <v>-6.80451849091307</v>
      </c>
      <c r="R18" s="8">
        <v>1.2427518908950601</v>
      </c>
      <c r="S18" s="7">
        <v>72.075883813279802</v>
      </c>
      <c r="T18" s="8">
        <v>0.65686677415132799</v>
      </c>
      <c r="U18" s="7">
        <v>67.744855357482805</v>
      </c>
      <c r="V18" s="8">
        <v>1.2360912182344299</v>
      </c>
      <c r="W18" s="7">
        <v>75.932714703479704</v>
      </c>
      <c r="X18" s="8">
        <v>0.82390307573094401</v>
      </c>
      <c r="Y18" s="7">
        <v>8.1878593459968805</v>
      </c>
      <c r="Z18" s="9">
        <v>1.3244768364569399</v>
      </c>
    </row>
    <row r="19" spans="1:26" ht="15" customHeight="1" x14ac:dyDescent="0.25">
      <c r="A19" s="145" t="s">
        <v>21</v>
      </c>
      <c r="B19" s="68">
        <v>2</v>
      </c>
      <c r="C19" s="7">
        <v>11.453123356646801</v>
      </c>
      <c r="D19" s="8">
        <v>0.17103009951884501</v>
      </c>
      <c r="E19" s="7">
        <v>11.5516202100854</v>
      </c>
      <c r="F19" s="8">
        <v>0.38859507623587503</v>
      </c>
      <c r="G19" s="7">
        <v>11.789679795286499</v>
      </c>
      <c r="H19" s="8">
        <v>0.368828363385792</v>
      </c>
      <c r="I19" s="7">
        <v>0.23805958520107701</v>
      </c>
      <c r="J19" s="8">
        <v>0.60321126767155797</v>
      </c>
      <c r="K19" s="7">
        <v>21.190690875884599</v>
      </c>
      <c r="L19" s="8">
        <v>0.436161844068084</v>
      </c>
      <c r="M19" s="7">
        <v>25.718417144641801</v>
      </c>
      <c r="N19" s="8">
        <v>0.83018921673288204</v>
      </c>
      <c r="O19" s="7">
        <v>17.022284514888501</v>
      </c>
      <c r="P19" s="8">
        <v>0.82850373889267503</v>
      </c>
      <c r="Q19" s="7">
        <v>-8.6961326297532295</v>
      </c>
      <c r="R19" s="8">
        <v>1.10141911461708</v>
      </c>
      <c r="S19" s="7">
        <v>67.249080193616095</v>
      </c>
      <c r="T19" s="8">
        <v>0.464889494099821</v>
      </c>
      <c r="U19" s="7">
        <v>62.510676796925601</v>
      </c>
      <c r="V19" s="8">
        <v>0.89888726941943797</v>
      </c>
      <c r="W19" s="7">
        <v>71.032763944302602</v>
      </c>
      <c r="X19" s="8">
        <v>0.95144166118018003</v>
      </c>
      <c r="Y19" s="7">
        <v>8.5220871473770305</v>
      </c>
      <c r="Z19" s="9">
        <v>1.3409657981681</v>
      </c>
    </row>
    <row r="20" spans="1:26" ht="15" customHeight="1" x14ac:dyDescent="0.25">
      <c r="A20" s="10" t="s">
        <v>22</v>
      </c>
      <c r="B20" s="68">
        <v>2</v>
      </c>
      <c r="C20" s="7">
        <v>13.4264701085125</v>
      </c>
      <c r="D20" s="8">
        <v>0.39786892123280898</v>
      </c>
      <c r="E20" s="7">
        <v>12.470113882863901</v>
      </c>
      <c r="F20" s="8">
        <v>0.54028089361570497</v>
      </c>
      <c r="G20" s="7">
        <v>13.927744949798299</v>
      </c>
      <c r="H20" s="8">
        <v>0.73926205923523602</v>
      </c>
      <c r="I20" s="7">
        <v>1.45763106693432</v>
      </c>
      <c r="J20" s="8">
        <v>0.83448596075788894</v>
      </c>
      <c r="K20" s="7">
        <v>20.8549056943897</v>
      </c>
      <c r="L20" s="8">
        <v>0.45069358933078102</v>
      </c>
      <c r="M20" s="7">
        <v>25.111620195168499</v>
      </c>
      <c r="N20" s="8">
        <v>0.99432636388363105</v>
      </c>
      <c r="O20" s="7">
        <v>17.090761158855798</v>
      </c>
      <c r="P20" s="8">
        <v>0.77177855579379395</v>
      </c>
      <c r="Q20" s="7">
        <v>-8.0208590363127197</v>
      </c>
      <c r="R20" s="8">
        <v>1.10278216124332</v>
      </c>
      <c r="S20" s="7">
        <v>64.5810582230649</v>
      </c>
      <c r="T20" s="8">
        <v>0.66409101959234496</v>
      </c>
      <c r="U20" s="7">
        <v>61.684392167470598</v>
      </c>
      <c r="V20" s="8">
        <v>1.2940362806943599</v>
      </c>
      <c r="W20" s="7">
        <v>68.514059487602495</v>
      </c>
      <c r="X20" s="8">
        <v>1.15929516195173</v>
      </c>
      <c r="Y20" s="7">
        <v>6.8296673201318798</v>
      </c>
      <c r="Z20" s="9">
        <v>1.49057024096826</v>
      </c>
    </row>
    <row r="21" spans="1:26" ht="15" customHeight="1" x14ac:dyDescent="0.25">
      <c r="A21" s="10" t="s">
        <v>23</v>
      </c>
      <c r="B21" s="68">
        <v>2</v>
      </c>
      <c r="C21" s="7">
        <v>6.4239006488679404</v>
      </c>
      <c r="D21" s="8">
        <v>0.13446625015206101</v>
      </c>
      <c r="E21" s="7">
        <v>6.5939371851773299</v>
      </c>
      <c r="F21" s="8">
        <v>0.30466180443866098</v>
      </c>
      <c r="G21" s="7">
        <v>6.1973045670498799</v>
      </c>
      <c r="H21" s="8">
        <v>0.24739739565455701</v>
      </c>
      <c r="I21" s="7">
        <v>-0.39663261812745298</v>
      </c>
      <c r="J21" s="8">
        <v>0.412656121679081</v>
      </c>
      <c r="K21" s="7">
        <v>11.719193432083401</v>
      </c>
      <c r="L21" s="8">
        <v>0.35852855151117702</v>
      </c>
      <c r="M21" s="7">
        <v>14.876007975920899</v>
      </c>
      <c r="N21" s="8">
        <v>0.83195884800166797</v>
      </c>
      <c r="O21" s="7">
        <v>8.31405631895562</v>
      </c>
      <c r="P21" s="8">
        <v>0.48943157004947502</v>
      </c>
      <c r="Q21" s="7">
        <v>-6.5619516569652401</v>
      </c>
      <c r="R21" s="8">
        <v>0.99007911366354895</v>
      </c>
      <c r="S21" s="7">
        <v>81.981287828185401</v>
      </c>
      <c r="T21" s="8">
        <v>0.41175632085834402</v>
      </c>
      <c r="U21" s="7">
        <v>78.858507995168793</v>
      </c>
      <c r="V21" s="8">
        <v>0.86465423513998596</v>
      </c>
      <c r="W21" s="7">
        <v>85.911679890868399</v>
      </c>
      <c r="X21" s="8">
        <v>0.588006190642127</v>
      </c>
      <c r="Y21" s="7">
        <v>7.0531718956995597</v>
      </c>
      <c r="Z21" s="9">
        <v>1.0846521492810199</v>
      </c>
    </row>
    <row r="22" spans="1:26" ht="15" customHeight="1" x14ac:dyDescent="0.25">
      <c r="A22" s="10" t="s">
        <v>24</v>
      </c>
      <c r="B22" s="68">
        <v>2</v>
      </c>
      <c r="C22" s="7">
        <v>14.220575167619799</v>
      </c>
      <c r="D22" s="8">
        <v>0.42176094032566103</v>
      </c>
      <c r="E22" s="7">
        <v>14.8003089499383</v>
      </c>
      <c r="F22" s="8">
        <v>1.0395466735008501</v>
      </c>
      <c r="G22" s="7">
        <v>14.457689560524299</v>
      </c>
      <c r="H22" s="8">
        <v>0.77738333615159205</v>
      </c>
      <c r="I22" s="7">
        <v>-0.34261938941398501</v>
      </c>
      <c r="J22" s="8">
        <v>1.3422821568299701</v>
      </c>
      <c r="K22" s="7">
        <v>19.322060253411799</v>
      </c>
      <c r="L22" s="8">
        <v>0.48694416370334798</v>
      </c>
      <c r="M22" s="7">
        <v>21.3888474252749</v>
      </c>
      <c r="N22" s="8">
        <v>0.793718911485085</v>
      </c>
      <c r="O22" s="7">
        <v>18.307637019127899</v>
      </c>
      <c r="P22" s="8">
        <v>1.3984487295093699</v>
      </c>
      <c r="Q22" s="7">
        <v>-3.081210406147</v>
      </c>
      <c r="R22" s="8">
        <v>1.4290304768298101</v>
      </c>
      <c r="S22" s="7">
        <v>66.341236262508005</v>
      </c>
      <c r="T22" s="8">
        <v>0.66496597955382397</v>
      </c>
      <c r="U22" s="7">
        <v>63.698398222722602</v>
      </c>
      <c r="V22" s="8">
        <v>1.13032643310728</v>
      </c>
      <c r="W22" s="7">
        <v>67.332185225030202</v>
      </c>
      <c r="X22" s="8">
        <v>1.4885634564444801</v>
      </c>
      <c r="Y22" s="7">
        <v>3.63378700230761</v>
      </c>
      <c r="Z22" s="9">
        <v>1.61044520134237</v>
      </c>
    </row>
    <row r="23" spans="1:26" ht="15" customHeight="1" x14ac:dyDescent="0.25">
      <c r="A23" s="10" t="s">
        <v>25</v>
      </c>
      <c r="B23" s="68">
        <v>2</v>
      </c>
      <c r="C23" s="7">
        <v>13.5465889180551</v>
      </c>
      <c r="D23" s="8">
        <v>0.51360852447477601</v>
      </c>
      <c r="E23" s="7">
        <v>14.284033753138299</v>
      </c>
      <c r="F23" s="8">
        <v>0.88661000245379995</v>
      </c>
      <c r="G23" s="7">
        <v>13.3088116076405</v>
      </c>
      <c r="H23" s="8">
        <v>0.76513736283201705</v>
      </c>
      <c r="I23" s="7">
        <v>-0.97522214549777397</v>
      </c>
      <c r="J23" s="8">
        <v>1.04905655810503</v>
      </c>
      <c r="K23" s="7">
        <v>18.187811214051202</v>
      </c>
      <c r="L23" s="8">
        <v>0.52215756136879499</v>
      </c>
      <c r="M23" s="7">
        <v>20.223429159875401</v>
      </c>
      <c r="N23" s="8">
        <v>0.77143479780519497</v>
      </c>
      <c r="O23" s="7">
        <v>16.652880693608701</v>
      </c>
      <c r="P23" s="8">
        <v>0.90040773149127096</v>
      </c>
      <c r="Q23" s="7">
        <v>-3.5705484662667102</v>
      </c>
      <c r="R23" s="8">
        <v>1.1363518766104299</v>
      </c>
      <c r="S23" s="7">
        <v>67.827641431559698</v>
      </c>
      <c r="T23" s="8">
        <v>0.88378668024357998</v>
      </c>
      <c r="U23" s="7">
        <v>64.844165808120906</v>
      </c>
      <c r="V23" s="8">
        <v>1.3747828028465401</v>
      </c>
      <c r="W23" s="7">
        <v>69.724567873734202</v>
      </c>
      <c r="X23" s="8">
        <v>1.4255954399820201</v>
      </c>
      <c r="Y23" s="7">
        <v>4.8804020656132403</v>
      </c>
      <c r="Z23" s="9">
        <v>1.7946980457950199</v>
      </c>
    </row>
    <row r="24" spans="1:26" ht="15" customHeight="1" x14ac:dyDescent="0.25">
      <c r="A24" s="6" t="s">
        <v>26</v>
      </c>
      <c r="B24" s="68">
        <v>2</v>
      </c>
      <c r="C24" s="7">
        <v>17.690410866087198</v>
      </c>
      <c r="D24" s="8">
        <v>0.45018830555556999</v>
      </c>
      <c r="E24" s="7">
        <v>17.723690950510701</v>
      </c>
      <c r="F24" s="8">
        <v>0.910895111706988</v>
      </c>
      <c r="G24" s="7">
        <v>17.2318585119279</v>
      </c>
      <c r="H24" s="8">
        <v>0.66673394099922501</v>
      </c>
      <c r="I24" s="7">
        <v>-0.49183243858278303</v>
      </c>
      <c r="J24" s="8">
        <v>1.01195541517149</v>
      </c>
      <c r="K24" s="7">
        <v>17.821859057848499</v>
      </c>
      <c r="L24" s="8">
        <v>0.45176907106170999</v>
      </c>
      <c r="M24" s="7">
        <v>17.636338587670501</v>
      </c>
      <c r="N24" s="8">
        <v>0.71367955340104905</v>
      </c>
      <c r="O24" s="7">
        <v>17.090598382753399</v>
      </c>
      <c r="P24" s="8">
        <v>0.57973124620666905</v>
      </c>
      <c r="Q24" s="7">
        <v>-0.54574020491708797</v>
      </c>
      <c r="R24" s="8">
        <v>0.89932348011510599</v>
      </c>
      <c r="S24" s="7">
        <v>64.646404659562094</v>
      </c>
      <c r="T24" s="8">
        <v>0.67541261952534404</v>
      </c>
      <c r="U24" s="7">
        <v>65.042912670109502</v>
      </c>
      <c r="V24" s="8">
        <v>1.26105118081868</v>
      </c>
      <c r="W24" s="7">
        <v>65.699095004614406</v>
      </c>
      <c r="X24" s="8">
        <v>0.96842821878684204</v>
      </c>
      <c r="Y24" s="7">
        <v>0.65618233450491903</v>
      </c>
      <c r="Z24" s="9">
        <v>1.4738937652759001</v>
      </c>
    </row>
    <row r="25" spans="1:26" ht="15" customHeight="1" x14ac:dyDescent="0.25">
      <c r="A25" s="10" t="s">
        <v>27</v>
      </c>
      <c r="B25" s="68">
        <v>2</v>
      </c>
      <c r="C25" s="7">
        <v>8.0135100304422799</v>
      </c>
      <c r="D25" s="8">
        <v>0.18528184390628499</v>
      </c>
      <c r="E25" s="7">
        <v>8.8754313605037201</v>
      </c>
      <c r="F25" s="8">
        <v>0.339142231096562</v>
      </c>
      <c r="G25" s="7">
        <v>7.3056658609921197</v>
      </c>
      <c r="H25" s="8">
        <v>0.30744402740161803</v>
      </c>
      <c r="I25" s="7">
        <v>-1.5697654995115999</v>
      </c>
      <c r="J25" s="8">
        <v>0.45896607502540898</v>
      </c>
      <c r="K25" s="7">
        <v>10.561896177005201</v>
      </c>
      <c r="L25" s="8">
        <v>0.274295185230714</v>
      </c>
      <c r="M25" s="7">
        <v>15.749966770592</v>
      </c>
      <c r="N25" s="8">
        <v>0.62675693623657602</v>
      </c>
      <c r="O25" s="7">
        <v>7.1352737973372902</v>
      </c>
      <c r="P25" s="8">
        <v>0.45685901201599</v>
      </c>
      <c r="Q25" s="7">
        <v>-8.6146929732547193</v>
      </c>
      <c r="R25" s="8">
        <v>0.82951501544676998</v>
      </c>
      <c r="S25" s="7">
        <v>81.150314912334807</v>
      </c>
      <c r="T25" s="8">
        <v>0.34829921155321503</v>
      </c>
      <c r="U25" s="7">
        <v>75.120967680290605</v>
      </c>
      <c r="V25" s="8">
        <v>0.71957998035494997</v>
      </c>
      <c r="W25" s="7">
        <v>85.058796172757496</v>
      </c>
      <c r="X25" s="8">
        <v>0.66108041084439795</v>
      </c>
      <c r="Y25" s="7">
        <v>9.9378284924668296</v>
      </c>
      <c r="Z25" s="9">
        <v>1.0355745685853299</v>
      </c>
    </row>
    <row r="26" spans="1:26" ht="15" customHeight="1" x14ac:dyDescent="0.25">
      <c r="A26" s="12" t="s">
        <v>29</v>
      </c>
      <c r="B26" s="68">
        <v>2</v>
      </c>
      <c r="C26" s="7">
        <v>8.6716925125631192</v>
      </c>
      <c r="D26" s="8">
        <v>0.25313229968183398</v>
      </c>
      <c r="E26" s="7">
        <v>9.7931478517203399</v>
      </c>
      <c r="F26" s="8">
        <v>0.565448313222078</v>
      </c>
      <c r="G26" s="7">
        <v>8.3095920667872303</v>
      </c>
      <c r="H26" s="8">
        <v>0.48565010565629602</v>
      </c>
      <c r="I26" s="7">
        <v>-1.48355578493311</v>
      </c>
      <c r="J26" s="8">
        <v>0.79117741892248505</v>
      </c>
      <c r="K26" s="7">
        <v>15.765353111068899</v>
      </c>
      <c r="L26" s="8">
        <v>0.39574816410130997</v>
      </c>
      <c r="M26" s="7">
        <v>20.2366352991769</v>
      </c>
      <c r="N26" s="8">
        <v>0.88518719818040603</v>
      </c>
      <c r="O26" s="7">
        <v>12.047747809511501</v>
      </c>
      <c r="P26" s="8">
        <v>0.68125580964114996</v>
      </c>
      <c r="Q26" s="7">
        <v>-8.1888874896653903</v>
      </c>
      <c r="R26" s="8">
        <v>1.23507674793447</v>
      </c>
      <c r="S26" s="7">
        <v>75.416097741862401</v>
      </c>
      <c r="T26" s="8">
        <v>0.522082229800374</v>
      </c>
      <c r="U26" s="7">
        <v>70.198293983917196</v>
      </c>
      <c r="V26" s="8">
        <v>1.13485856866181</v>
      </c>
      <c r="W26" s="7">
        <v>79.567797384627397</v>
      </c>
      <c r="X26" s="8">
        <v>0.94874815415520897</v>
      </c>
      <c r="Y26" s="7">
        <v>9.3695034007101903</v>
      </c>
      <c r="Z26" s="9">
        <v>1.6278478827387199</v>
      </c>
    </row>
    <row r="27" spans="1:26" ht="15" customHeight="1" x14ac:dyDescent="0.25">
      <c r="A27" s="10" t="s">
        <v>28</v>
      </c>
      <c r="B27" s="68">
        <v>2</v>
      </c>
      <c r="C27" s="7">
        <v>7.3713250770187102</v>
      </c>
      <c r="D27" s="8">
        <v>0.115602590006901</v>
      </c>
      <c r="E27" s="7">
        <v>7.4173304344487603</v>
      </c>
      <c r="F27" s="8">
        <v>0.21429393841785299</v>
      </c>
      <c r="G27" s="7">
        <v>7.2173293838488304</v>
      </c>
      <c r="H27" s="8">
        <v>0.24821284720971801</v>
      </c>
      <c r="I27" s="7">
        <v>-0.20000105059992901</v>
      </c>
      <c r="J27" s="8">
        <v>0.30607947759321602</v>
      </c>
      <c r="K27" s="7">
        <v>9.0900879006127102</v>
      </c>
      <c r="L27" s="8">
        <v>0.190641472893335</v>
      </c>
      <c r="M27" s="7">
        <v>13.3404612412339</v>
      </c>
      <c r="N27" s="8">
        <v>0.41432112101637802</v>
      </c>
      <c r="O27" s="7">
        <v>5.9784380286160399</v>
      </c>
      <c r="P27" s="8">
        <v>0.206639322990466</v>
      </c>
      <c r="Q27" s="7">
        <v>-7.3620232126178102</v>
      </c>
      <c r="R27" s="8">
        <v>0.432361635593071</v>
      </c>
      <c r="S27" s="7">
        <v>83.143388407393203</v>
      </c>
      <c r="T27" s="8">
        <v>0.24813493499338801</v>
      </c>
      <c r="U27" s="7">
        <v>78.659106549855593</v>
      </c>
      <c r="V27" s="8">
        <v>0.57385467632741805</v>
      </c>
      <c r="W27" s="7">
        <v>86.468415712052703</v>
      </c>
      <c r="X27" s="8">
        <v>0.35513302928308599</v>
      </c>
      <c r="Y27" s="7">
        <v>7.80930916219714</v>
      </c>
      <c r="Z27" s="9">
        <v>0.64773577422625805</v>
      </c>
    </row>
    <row r="28" spans="1:26" ht="15" customHeight="1" x14ac:dyDescent="0.25">
      <c r="A28" s="10" t="s">
        <v>30</v>
      </c>
      <c r="B28" s="68">
        <v>2</v>
      </c>
      <c r="C28" s="7">
        <v>8.8004407596865004</v>
      </c>
      <c r="D28" s="8">
        <v>0.24506092333247601</v>
      </c>
      <c r="E28" s="7">
        <v>9.6649005893745805</v>
      </c>
      <c r="F28" s="8">
        <v>0.60456189602033095</v>
      </c>
      <c r="G28" s="7">
        <v>8.0942614389051393</v>
      </c>
      <c r="H28" s="8">
        <v>0.46423844637827499</v>
      </c>
      <c r="I28" s="7">
        <v>-1.5706391504694499</v>
      </c>
      <c r="J28" s="8">
        <v>0.755618263220182</v>
      </c>
      <c r="K28" s="7">
        <v>14.3663046776825</v>
      </c>
      <c r="L28" s="8">
        <v>0.37186970880243297</v>
      </c>
      <c r="M28" s="7">
        <v>19.375577152711099</v>
      </c>
      <c r="N28" s="8">
        <v>0.88892926779484704</v>
      </c>
      <c r="O28" s="7">
        <v>11.5630166502731</v>
      </c>
      <c r="P28" s="8">
        <v>0.61746496672575002</v>
      </c>
      <c r="Q28" s="7">
        <v>-7.8125605024379299</v>
      </c>
      <c r="R28" s="8">
        <v>1.04574277018716</v>
      </c>
      <c r="S28" s="7">
        <v>76.799620275173794</v>
      </c>
      <c r="T28" s="8">
        <v>0.52215655175589604</v>
      </c>
      <c r="U28" s="7">
        <v>71.031343086249393</v>
      </c>
      <c r="V28" s="8">
        <v>1.1427903765214</v>
      </c>
      <c r="W28" s="7">
        <v>80.413999640300901</v>
      </c>
      <c r="X28" s="8">
        <v>0.87082978849375903</v>
      </c>
      <c r="Y28" s="7">
        <v>9.3826565540515592</v>
      </c>
      <c r="Z28" s="9">
        <v>1.3383082460461699</v>
      </c>
    </row>
    <row r="29" spans="1:26" ht="15" customHeight="1" x14ac:dyDescent="0.25">
      <c r="A29" s="10" t="s">
        <v>31</v>
      </c>
      <c r="B29" s="68">
        <v>2</v>
      </c>
      <c r="C29" s="7">
        <v>5.9395292668758204</v>
      </c>
      <c r="D29" s="8">
        <v>0.152545780734994</v>
      </c>
      <c r="E29" s="7">
        <v>5.8279771453473304</v>
      </c>
      <c r="F29" s="8">
        <v>0.24290320345533001</v>
      </c>
      <c r="G29" s="7">
        <v>5.8594515891554497</v>
      </c>
      <c r="H29" s="8">
        <v>0.27228073307176498</v>
      </c>
      <c r="I29" s="7">
        <v>3.1474443808115801E-2</v>
      </c>
      <c r="J29" s="8">
        <v>0.39937701758168398</v>
      </c>
      <c r="K29" s="7">
        <v>9.2080471638297308</v>
      </c>
      <c r="L29" s="8">
        <v>0.32115816461005298</v>
      </c>
      <c r="M29" s="7">
        <v>8.6725905991972994</v>
      </c>
      <c r="N29" s="8">
        <v>0.55819563633272495</v>
      </c>
      <c r="O29" s="7">
        <v>9.4089078531784693</v>
      </c>
      <c r="P29" s="8">
        <v>0.56920346896096996</v>
      </c>
      <c r="Q29" s="7">
        <v>0.73631725398116499</v>
      </c>
      <c r="R29" s="8">
        <v>0.69135202948792096</v>
      </c>
      <c r="S29" s="7">
        <v>84.332142520541893</v>
      </c>
      <c r="T29" s="8">
        <v>0.40266411978430899</v>
      </c>
      <c r="U29" s="7">
        <v>84.965905727294</v>
      </c>
      <c r="V29" s="8">
        <v>0.69002315260347602</v>
      </c>
      <c r="W29" s="7">
        <v>84.239885225972898</v>
      </c>
      <c r="X29" s="8">
        <v>0.79136410678922597</v>
      </c>
      <c r="Y29" s="7">
        <v>-0.72602050132113005</v>
      </c>
      <c r="Z29" s="9">
        <v>1.0073538922685501</v>
      </c>
    </row>
    <row r="30" spans="1:26" ht="15" customHeight="1" x14ac:dyDescent="0.25">
      <c r="A30" s="10" t="s">
        <v>32</v>
      </c>
      <c r="B30" s="68">
        <v>2</v>
      </c>
      <c r="C30" s="7">
        <v>7.4746465893032603</v>
      </c>
      <c r="D30" s="8">
        <v>0.13869554460708899</v>
      </c>
      <c r="E30" s="7">
        <v>7.3495456051402401</v>
      </c>
      <c r="F30" s="8">
        <v>0.26397008620932699</v>
      </c>
      <c r="G30" s="7">
        <v>7.4696821184211997</v>
      </c>
      <c r="H30" s="8">
        <v>0.299882214113732</v>
      </c>
      <c r="I30" s="7">
        <v>0.120136513280963</v>
      </c>
      <c r="J30" s="8">
        <v>0.38249691324861401</v>
      </c>
      <c r="K30" s="7">
        <v>16.608718046521101</v>
      </c>
      <c r="L30" s="8">
        <v>0.35575980539930901</v>
      </c>
      <c r="M30" s="7">
        <v>17.121636477517502</v>
      </c>
      <c r="N30" s="8">
        <v>0.68779521463526705</v>
      </c>
      <c r="O30" s="7">
        <v>15.367861050827599</v>
      </c>
      <c r="P30" s="8">
        <v>0.67358368601944996</v>
      </c>
      <c r="Q30" s="7">
        <v>-1.7537754266899399</v>
      </c>
      <c r="R30" s="8">
        <v>0.94894549759515101</v>
      </c>
      <c r="S30" s="7">
        <v>75.786156589128495</v>
      </c>
      <c r="T30" s="8">
        <v>0.42821581982273799</v>
      </c>
      <c r="U30" s="7">
        <v>75.346650241759903</v>
      </c>
      <c r="V30" s="8">
        <v>0.78743133631277795</v>
      </c>
      <c r="W30" s="7">
        <v>77.083555570168102</v>
      </c>
      <c r="X30" s="8">
        <v>0.83044099658398896</v>
      </c>
      <c r="Y30" s="7">
        <v>1.7369053284082101</v>
      </c>
      <c r="Z30" s="9">
        <v>1.1312776844335699</v>
      </c>
    </row>
    <row r="31" spans="1:26" ht="15" customHeight="1" x14ac:dyDescent="0.25">
      <c r="A31" s="10" t="s">
        <v>33</v>
      </c>
      <c r="B31" s="68">
        <v>2</v>
      </c>
      <c r="C31" s="7">
        <v>8.4985096596561593</v>
      </c>
      <c r="D31" s="8">
        <v>0.198831813261928</v>
      </c>
      <c r="E31" s="7">
        <v>8.4287868584156609</v>
      </c>
      <c r="F31" s="8">
        <v>0.39854712079551402</v>
      </c>
      <c r="G31" s="7">
        <v>8.6643387262295199</v>
      </c>
      <c r="H31" s="8">
        <v>0.42873826144357502</v>
      </c>
      <c r="I31" s="7">
        <v>0.235551867813861</v>
      </c>
      <c r="J31" s="8">
        <v>0.53141773447156204</v>
      </c>
      <c r="K31" s="7">
        <v>17.671645413591701</v>
      </c>
      <c r="L31" s="8">
        <v>0.495222956629078</v>
      </c>
      <c r="M31" s="7">
        <v>22.247214561005901</v>
      </c>
      <c r="N31" s="8">
        <v>0.91901598142590402</v>
      </c>
      <c r="O31" s="7">
        <v>14.8655789011043</v>
      </c>
      <c r="P31" s="8">
        <v>0.71504677932240202</v>
      </c>
      <c r="Q31" s="7">
        <v>-7.3816356599015904</v>
      </c>
      <c r="R31" s="8">
        <v>0.86788356780783604</v>
      </c>
      <c r="S31" s="7">
        <v>73.428781990348398</v>
      </c>
      <c r="T31" s="8">
        <v>0.54543386645263603</v>
      </c>
      <c r="U31" s="7">
        <v>68.933629503972199</v>
      </c>
      <c r="V31" s="8">
        <v>1.0052474872927899</v>
      </c>
      <c r="W31" s="7">
        <v>76.222489495977499</v>
      </c>
      <c r="X31" s="8">
        <v>0.84170415819911104</v>
      </c>
      <c r="Y31" s="7">
        <v>7.2888599920052597</v>
      </c>
      <c r="Z31" s="9">
        <v>1.0682836950058601</v>
      </c>
    </row>
    <row r="32" spans="1:26" ht="15" customHeight="1" x14ac:dyDescent="0.25">
      <c r="A32" s="10" t="s">
        <v>34</v>
      </c>
      <c r="B32" s="68">
        <v>2</v>
      </c>
      <c r="C32" s="7">
        <v>7.8533880580029702</v>
      </c>
      <c r="D32" s="8">
        <v>0.166610346986859</v>
      </c>
      <c r="E32" s="7">
        <v>7.2972859315990801</v>
      </c>
      <c r="F32" s="8">
        <v>0.27822023537232099</v>
      </c>
      <c r="G32" s="7">
        <v>8.5256528913378808</v>
      </c>
      <c r="H32" s="8">
        <v>0.41785803235258601</v>
      </c>
      <c r="I32" s="7">
        <v>1.2283669597388001</v>
      </c>
      <c r="J32" s="8">
        <v>0.50545221271936902</v>
      </c>
      <c r="K32" s="7">
        <v>11.5561075128852</v>
      </c>
      <c r="L32" s="8">
        <v>0.32057559718991202</v>
      </c>
      <c r="M32" s="7">
        <v>15.8674740991412</v>
      </c>
      <c r="N32" s="8">
        <v>0.73695994277430299</v>
      </c>
      <c r="O32" s="7">
        <v>7.8948281935466804</v>
      </c>
      <c r="P32" s="8">
        <v>0.37680862151252897</v>
      </c>
      <c r="Q32" s="7">
        <v>-7.9726459055944803</v>
      </c>
      <c r="R32" s="8">
        <v>0.73371025331322703</v>
      </c>
      <c r="S32" s="7">
        <v>80.099853805410504</v>
      </c>
      <c r="T32" s="8">
        <v>0.39505652911954298</v>
      </c>
      <c r="U32" s="7">
        <v>76.530987296908606</v>
      </c>
      <c r="V32" s="8">
        <v>0.79188197096769897</v>
      </c>
      <c r="W32" s="7">
        <v>82.848012794576107</v>
      </c>
      <c r="X32" s="8">
        <v>0.64640957155152801</v>
      </c>
      <c r="Y32" s="7">
        <v>6.31702549766743</v>
      </c>
      <c r="Z32" s="9">
        <v>0.89505298056425298</v>
      </c>
    </row>
    <row r="33" spans="1:26" ht="15" customHeight="1" x14ac:dyDescent="0.25">
      <c r="A33" s="10" t="s">
        <v>35</v>
      </c>
      <c r="B33" s="68">
        <v>2</v>
      </c>
      <c r="C33" s="7">
        <v>8.4632652357932994</v>
      </c>
      <c r="D33" s="8">
        <v>0.23055127213114299</v>
      </c>
      <c r="E33" s="7">
        <v>8.4016419939019098</v>
      </c>
      <c r="F33" s="8">
        <v>0.394469798502177</v>
      </c>
      <c r="G33" s="7">
        <v>8.0925260467945908</v>
      </c>
      <c r="H33" s="8">
        <v>0.51083236114418995</v>
      </c>
      <c r="I33" s="7">
        <v>-0.30911594710731699</v>
      </c>
      <c r="J33" s="8">
        <v>0.67247805841046704</v>
      </c>
      <c r="K33" s="7">
        <v>18.9411037516305</v>
      </c>
      <c r="L33" s="8">
        <v>0.43783548772431502</v>
      </c>
      <c r="M33" s="7">
        <v>23.887130315595499</v>
      </c>
      <c r="N33" s="8">
        <v>1.1355444238900501</v>
      </c>
      <c r="O33" s="7">
        <v>14.153318807901501</v>
      </c>
      <c r="P33" s="8">
        <v>0.78132413032547099</v>
      </c>
      <c r="Q33" s="7">
        <v>-9.7338115076939395</v>
      </c>
      <c r="R33" s="8">
        <v>1.4452747221928799</v>
      </c>
      <c r="S33" s="7">
        <v>72.534121482914898</v>
      </c>
      <c r="T33" s="8">
        <v>0.51444035126571097</v>
      </c>
      <c r="U33" s="7">
        <v>67.666042802429402</v>
      </c>
      <c r="V33" s="8">
        <v>1.2686000219139499</v>
      </c>
      <c r="W33" s="7">
        <v>78.034089539935806</v>
      </c>
      <c r="X33" s="8">
        <v>1.1180940417123</v>
      </c>
      <c r="Y33" s="7">
        <v>10.3680467375064</v>
      </c>
      <c r="Z33" s="9">
        <v>1.7789939994142401</v>
      </c>
    </row>
    <row r="34" spans="1:26" ht="15" customHeight="1" x14ac:dyDescent="0.25">
      <c r="A34" s="10" t="s">
        <v>36</v>
      </c>
      <c r="B34" s="68">
        <v>2</v>
      </c>
      <c r="C34" s="7">
        <v>9.6446319525765798</v>
      </c>
      <c r="D34" s="8">
        <v>0.17538608985687701</v>
      </c>
      <c r="E34" s="7">
        <v>10.396821416084199</v>
      </c>
      <c r="F34" s="8">
        <v>0.442251835537666</v>
      </c>
      <c r="G34" s="7">
        <v>8.7827695353376107</v>
      </c>
      <c r="H34" s="8">
        <v>0.31498383109310302</v>
      </c>
      <c r="I34" s="7">
        <v>-1.61405188074664</v>
      </c>
      <c r="J34" s="8">
        <v>0.52345476285600101</v>
      </c>
      <c r="K34" s="7">
        <v>16.128558585468301</v>
      </c>
      <c r="L34" s="8">
        <v>0.46178697400367302</v>
      </c>
      <c r="M34" s="7">
        <v>21.8564740009971</v>
      </c>
      <c r="N34" s="8">
        <v>0.93350053236368302</v>
      </c>
      <c r="O34" s="7">
        <v>13.058827416722901</v>
      </c>
      <c r="P34" s="8">
        <v>0.63755297022134805</v>
      </c>
      <c r="Q34" s="7">
        <v>-8.7976465842742293</v>
      </c>
      <c r="R34" s="8">
        <v>1.14392786988999</v>
      </c>
      <c r="S34" s="7">
        <v>73.482781294362795</v>
      </c>
      <c r="T34" s="8">
        <v>0.584844366178355</v>
      </c>
      <c r="U34" s="7">
        <v>67.095513442365899</v>
      </c>
      <c r="V34" s="8">
        <v>1.1910362161410699</v>
      </c>
      <c r="W34" s="7">
        <v>77.670840498430806</v>
      </c>
      <c r="X34" s="8">
        <v>0.72031083475537905</v>
      </c>
      <c r="Y34" s="7">
        <v>10.5753270560649</v>
      </c>
      <c r="Z34" s="9">
        <v>1.4296200281462701</v>
      </c>
    </row>
    <row r="35" spans="1:26" ht="15" customHeight="1" x14ac:dyDescent="0.25">
      <c r="A35" s="10" t="s">
        <v>37</v>
      </c>
      <c r="B35" s="68">
        <v>2</v>
      </c>
      <c r="C35" s="7">
        <v>8.5119958736304309</v>
      </c>
      <c r="D35" s="8">
        <v>0.16408473317589001</v>
      </c>
      <c r="E35" s="7">
        <v>8.5058022252527596</v>
      </c>
      <c r="F35" s="8">
        <v>0.27955390246461498</v>
      </c>
      <c r="G35" s="7">
        <v>8.4178705577838393</v>
      </c>
      <c r="H35" s="8">
        <v>0.30039253214841999</v>
      </c>
      <c r="I35" s="7">
        <v>-8.7931667468918603E-2</v>
      </c>
      <c r="J35" s="8">
        <v>0.40529021546724803</v>
      </c>
      <c r="K35" s="7">
        <v>15.8488476511437</v>
      </c>
      <c r="L35" s="8">
        <v>0.27971432512316802</v>
      </c>
      <c r="M35" s="7">
        <v>19.774522180222601</v>
      </c>
      <c r="N35" s="8">
        <v>0.63823536080888399</v>
      </c>
      <c r="O35" s="7">
        <v>12.1124642183609</v>
      </c>
      <c r="P35" s="8">
        <v>0.50151569115755601</v>
      </c>
      <c r="Q35" s="7">
        <v>-7.6620579618617004</v>
      </c>
      <c r="R35" s="8">
        <v>0.82832059193367302</v>
      </c>
      <c r="S35" s="7">
        <v>75.194229915786906</v>
      </c>
      <c r="T35" s="8">
        <v>0.34219456975756601</v>
      </c>
      <c r="U35" s="7">
        <v>71.039045092008394</v>
      </c>
      <c r="V35" s="8">
        <v>0.66250407375055798</v>
      </c>
      <c r="W35" s="7">
        <v>79.205674280790006</v>
      </c>
      <c r="X35" s="8">
        <v>0.68345760457379701</v>
      </c>
      <c r="Y35" s="7">
        <v>8.1666291887816005</v>
      </c>
      <c r="Z35" s="9">
        <v>0.97515059986262698</v>
      </c>
    </row>
    <row r="36" spans="1:26" ht="15" customHeight="1" x14ac:dyDescent="0.25">
      <c r="A36" s="10" t="s">
        <v>38</v>
      </c>
      <c r="B36" s="68">
        <v>2</v>
      </c>
      <c r="C36" s="7">
        <v>12.391700813208899</v>
      </c>
      <c r="D36" s="8">
        <v>0.33599838965279799</v>
      </c>
      <c r="E36" s="7">
        <v>13.323277554623999</v>
      </c>
      <c r="F36" s="8">
        <v>0.66758997100913997</v>
      </c>
      <c r="G36" s="7">
        <v>12.416179910903899</v>
      </c>
      <c r="H36" s="8">
        <v>0.62683175314186501</v>
      </c>
      <c r="I36" s="7">
        <v>-0.90709764372008395</v>
      </c>
      <c r="J36" s="8">
        <v>0.83604946503252697</v>
      </c>
      <c r="K36" s="7">
        <v>18.531367263294801</v>
      </c>
      <c r="L36" s="8">
        <v>0.38500269241052998</v>
      </c>
      <c r="M36" s="7">
        <v>19.664878550898599</v>
      </c>
      <c r="N36" s="8">
        <v>0.71866567827217098</v>
      </c>
      <c r="O36" s="7">
        <v>18.736852350540801</v>
      </c>
      <c r="P36" s="8">
        <v>0.81826977481753105</v>
      </c>
      <c r="Q36" s="7">
        <v>-0.92802620035783101</v>
      </c>
      <c r="R36" s="8">
        <v>1.0628050370029201</v>
      </c>
      <c r="S36" s="7">
        <v>69.049793706417105</v>
      </c>
      <c r="T36" s="8">
        <v>0.58974354182952404</v>
      </c>
      <c r="U36" s="7">
        <v>66.902873588468097</v>
      </c>
      <c r="V36" s="8">
        <v>1.02306726525604</v>
      </c>
      <c r="W36" s="7">
        <v>68.760850400281498</v>
      </c>
      <c r="X36" s="8">
        <v>1.19507392594758</v>
      </c>
      <c r="Y36" s="7">
        <v>1.8579768118134199</v>
      </c>
      <c r="Z36" s="9">
        <v>1.45124650713507</v>
      </c>
    </row>
    <row r="37" spans="1:26" ht="15" customHeight="1" x14ac:dyDescent="0.25">
      <c r="A37" s="10" t="s">
        <v>39</v>
      </c>
      <c r="B37" s="68">
        <v>2</v>
      </c>
      <c r="C37" s="7">
        <v>13.0972763630914</v>
      </c>
      <c r="D37" s="8">
        <v>0.301876004233816</v>
      </c>
      <c r="E37" s="7">
        <v>13.109868565540401</v>
      </c>
      <c r="F37" s="8">
        <v>0.51166850395187202</v>
      </c>
      <c r="G37" s="7">
        <v>13.515851157422899</v>
      </c>
      <c r="H37" s="8">
        <v>0.58218443367111194</v>
      </c>
      <c r="I37" s="7">
        <v>0.40598259188248798</v>
      </c>
      <c r="J37" s="8">
        <v>0.72495492186431498</v>
      </c>
      <c r="K37" s="7">
        <v>13.951578315275301</v>
      </c>
      <c r="L37" s="8">
        <v>0.34647410759363501</v>
      </c>
      <c r="M37" s="7">
        <v>15.0133774439254</v>
      </c>
      <c r="N37" s="8">
        <v>0.57853774669039104</v>
      </c>
      <c r="O37" s="7">
        <v>13.9511264822101</v>
      </c>
      <c r="P37" s="8">
        <v>0.57630471619767298</v>
      </c>
      <c r="Q37" s="7">
        <v>-1.06225096171523</v>
      </c>
      <c r="R37" s="8">
        <v>0.74216281951548102</v>
      </c>
      <c r="S37" s="7">
        <v>70.857768218602502</v>
      </c>
      <c r="T37" s="8">
        <v>0.57871236574928298</v>
      </c>
      <c r="U37" s="7">
        <v>68.926190608078898</v>
      </c>
      <c r="V37" s="8">
        <v>0.971995531784143</v>
      </c>
      <c r="W37" s="7">
        <v>70.793396698336693</v>
      </c>
      <c r="X37" s="8">
        <v>0.96889543249058196</v>
      </c>
      <c r="Y37" s="7">
        <v>1.8672060902577099</v>
      </c>
      <c r="Z37" s="9">
        <v>1.1880961866611199</v>
      </c>
    </row>
    <row r="38" spans="1:26" ht="15" customHeight="1" x14ac:dyDescent="0.25">
      <c r="A38" s="10" t="s">
        <v>40</v>
      </c>
      <c r="B38" s="68">
        <v>2</v>
      </c>
      <c r="C38" s="7">
        <v>10.260191155266901</v>
      </c>
      <c r="D38" s="8">
        <v>0.30060609626311002</v>
      </c>
      <c r="E38" s="7">
        <v>10.353885276249301</v>
      </c>
      <c r="F38" s="8">
        <v>0.571177123062514</v>
      </c>
      <c r="G38" s="7">
        <v>10.2688048220936</v>
      </c>
      <c r="H38" s="8">
        <v>0.544783346931493</v>
      </c>
      <c r="I38" s="7">
        <v>-8.5080454155672697E-2</v>
      </c>
      <c r="J38" s="8">
        <v>0.79237607326278803</v>
      </c>
      <c r="K38" s="7">
        <v>15.0600825684793</v>
      </c>
      <c r="L38" s="8">
        <v>0.29289067447142098</v>
      </c>
      <c r="M38" s="7">
        <v>15.9163545678745</v>
      </c>
      <c r="N38" s="8">
        <v>0.59076334740917802</v>
      </c>
      <c r="O38" s="7">
        <v>15.117338930378301</v>
      </c>
      <c r="P38" s="8">
        <v>0.48566127512021801</v>
      </c>
      <c r="Q38" s="7">
        <v>-0.79901563749620597</v>
      </c>
      <c r="R38" s="8">
        <v>0.72851176470138901</v>
      </c>
      <c r="S38" s="7">
        <v>74.570979023458904</v>
      </c>
      <c r="T38" s="8">
        <v>0.46040599057699599</v>
      </c>
      <c r="U38" s="7">
        <v>73.543713398489004</v>
      </c>
      <c r="V38" s="8">
        <v>0.91101598705294096</v>
      </c>
      <c r="W38" s="7">
        <v>74.713507521022393</v>
      </c>
      <c r="X38" s="8">
        <v>0.87219774834194996</v>
      </c>
      <c r="Y38" s="7">
        <v>1.1697941225333801</v>
      </c>
      <c r="Z38" s="9">
        <v>1.25243789243625</v>
      </c>
    </row>
    <row r="39" spans="1:26" ht="15" customHeight="1" x14ac:dyDescent="0.25">
      <c r="A39" s="13" t="s">
        <v>41</v>
      </c>
      <c r="B39" s="68">
        <v>2</v>
      </c>
      <c r="C39" s="7">
        <v>14.6173198100287</v>
      </c>
      <c r="D39" s="8">
        <v>0.352475486045641</v>
      </c>
      <c r="E39" s="7">
        <v>14.5105615338137</v>
      </c>
      <c r="F39" s="8">
        <v>0.75003062133407195</v>
      </c>
      <c r="G39" s="7">
        <v>14.5339144231581</v>
      </c>
      <c r="H39" s="8">
        <v>0.61909665555264703</v>
      </c>
      <c r="I39" s="7">
        <v>2.33528893444763E-2</v>
      </c>
      <c r="J39" s="8">
        <v>0.98016774537223295</v>
      </c>
      <c r="K39" s="7">
        <v>17.4992333507711</v>
      </c>
      <c r="L39" s="8">
        <v>0.36490649354826299</v>
      </c>
      <c r="M39" s="7">
        <v>18.3613527208481</v>
      </c>
      <c r="N39" s="8">
        <v>0.66901709357147299</v>
      </c>
      <c r="O39" s="7">
        <v>16.658447121231699</v>
      </c>
      <c r="P39" s="8">
        <v>0.73936232172572802</v>
      </c>
      <c r="Q39" s="7">
        <v>-1.7029055996164</v>
      </c>
      <c r="R39" s="8">
        <v>0.83757892545777102</v>
      </c>
      <c r="S39" s="7">
        <v>67.473052352582698</v>
      </c>
      <c r="T39" s="8">
        <v>0.56651549393259104</v>
      </c>
      <c r="U39" s="7">
        <v>66.184755619981601</v>
      </c>
      <c r="V39" s="8">
        <v>1.10338932600615</v>
      </c>
      <c r="W39" s="7">
        <v>68.5856038087814</v>
      </c>
      <c r="X39" s="8">
        <v>1.1366153393045999</v>
      </c>
      <c r="Y39" s="7">
        <v>2.4008481887998001</v>
      </c>
      <c r="Z39" s="9">
        <v>1.4930585081955401</v>
      </c>
    </row>
    <row r="40" spans="1:26" ht="15" customHeight="1" x14ac:dyDescent="0.25">
      <c r="A40" s="10" t="s">
        <v>42</v>
      </c>
      <c r="B40" s="68">
        <v>2</v>
      </c>
      <c r="C40" s="7">
        <v>6.6818356563749903</v>
      </c>
      <c r="D40" s="8">
        <v>0.18678039967888399</v>
      </c>
      <c r="E40" s="7">
        <v>6.3351346259402801</v>
      </c>
      <c r="F40" s="8">
        <v>0.27358380735739202</v>
      </c>
      <c r="G40" s="7">
        <v>6.6929785233150803</v>
      </c>
      <c r="H40" s="8">
        <v>0.35850002193306502</v>
      </c>
      <c r="I40" s="7">
        <v>0.35784389737479699</v>
      </c>
      <c r="J40" s="8">
        <v>0.42717719176140301</v>
      </c>
      <c r="K40" s="7">
        <v>11.698235918506001</v>
      </c>
      <c r="L40" s="8">
        <v>0.27971764191897203</v>
      </c>
      <c r="M40" s="7">
        <v>14.035169626494801</v>
      </c>
      <c r="N40" s="8">
        <v>0.62729415770924801</v>
      </c>
      <c r="O40" s="7">
        <v>9.9413171792761794</v>
      </c>
      <c r="P40" s="8">
        <v>0.53490551462068503</v>
      </c>
      <c r="Q40" s="7">
        <v>-4.0938524472186399</v>
      </c>
      <c r="R40" s="8">
        <v>0.80088896523396702</v>
      </c>
      <c r="S40" s="7">
        <v>81.606884686848304</v>
      </c>
      <c r="T40" s="8">
        <v>0.407878406498001</v>
      </c>
      <c r="U40" s="7">
        <v>79.429110659860697</v>
      </c>
      <c r="V40" s="8">
        <v>0.80824686437948201</v>
      </c>
      <c r="W40" s="7">
        <v>83.446603580302494</v>
      </c>
      <c r="X40" s="8">
        <v>0.79716681620007901</v>
      </c>
      <c r="Y40" s="7">
        <v>4.0174929204418097</v>
      </c>
      <c r="Z40" s="9">
        <v>1.0642647584123399</v>
      </c>
    </row>
    <row r="41" spans="1:26" ht="15" customHeight="1" x14ac:dyDescent="0.25">
      <c r="A41" s="10" t="s">
        <v>43</v>
      </c>
      <c r="B41" s="68">
        <v>2</v>
      </c>
      <c r="C41" s="7">
        <v>7.7383672661123803</v>
      </c>
      <c r="D41" s="8">
        <v>0.19661250125236501</v>
      </c>
      <c r="E41" s="7">
        <v>7.4877880071116403</v>
      </c>
      <c r="F41" s="8">
        <v>0.27819582187668301</v>
      </c>
      <c r="G41" s="7">
        <v>7.7557154702777398</v>
      </c>
      <c r="H41" s="8">
        <v>0.418122824690702</v>
      </c>
      <c r="I41" s="7">
        <v>0.2679274631661</v>
      </c>
      <c r="J41" s="8">
        <v>0.48478842497810698</v>
      </c>
      <c r="K41" s="7">
        <v>9.5007391650919093</v>
      </c>
      <c r="L41" s="8">
        <v>0.25554625899848699</v>
      </c>
      <c r="M41" s="7">
        <v>12.1281689952015</v>
      </c>
      <c r="N41" s="8">
        <v>0.56122394562264999</v>
      </c>
      <c r="O41" s="7">
        <v>7.3681324539343898</v>
      </c>
      <c r="P41" s="8">
        <v>0.42897977242020402</v>
      </c>
      <c r="Q41" s="7">
        <v>-4.7600365412671604</v>
      </c>
      <c r="R41" s="8">
        <v>0.65477688475173301</v>
      </c>
      <c r="S41" s="7">
        <v>82.426252673993105</v>
      </c>
      <c r="T41" s="8">
        <v>0.34420198851816902</v>
      </c>
      <c r="U41" s="7">
        <v>80.141337256383807</v>
      </c>
      <c r="V41" s="8">
        <v>0.72700401834401696</v>
      </c>
      <c r="W41" s="7">
        <v>84.291235865556004</v>
      </c>
      <c r="X41" s="8">
        <v>0.71391860614509195</v>
      </c>
      <c r="Y41" s="7">
        <v>4.1498986091722401</v>
      </c>
      <c r="Z41" s="9">
        <v>0.94904962457481301</v>
      </c>
    </row>
    <row r="42" spans="1:26" ht="15" customHeight="1" x14ac:dyDescent="0.25">
      <c r="A42" s="10" t="s">
        <v>44</v>
      </c>
      <c r="B42" s="68">
        <v>2</v>
      </c>
      <c r="C42" s="7">
        <v>7.8589894387624204</v>
      </c>
      <c r="D42" s="8">
        <v>0.21622807847756501</v>
      </c>
      <c r="E42" s="7">
        <v>7.7853962297385397</v>
      </c>
      <c r="F42" s="8">
        <v>0.3552605868566</v>
      </c>
      <c r="G42" s="7">
        <v>7.8157940232691896</v>
      </c>
      <c r="H42" s="8">
        <v>0.395131082732471</v>
      </c>
      <c r="I42" s="7">
        <v>3.03977935306508E-2</v>
      </c>
      <c r="J42" s="8">
        <v>0.52583566890781996</v>
      </c>
      <c r="K42" s="7">
        <v>16.129834432448401</v>
      </c>
      <c r="L42" s="8">
        <v>0.36351287606528099</v>
      </c>
      <c r="M42" s="7">
        <v>20.846139425075201</v>
      </c>
      <c r="N42" s="8">
        <v>1.00081146081868</v>
      </c>
      <c r="O42" s="7">
        <v>13.444528911661701</v>
      </c>
      <c r="P42" s="8">
        <v>0.75029706593833101</v>
      </c>
      <c r="Q42" s="7">
        <v>-7.4016105134135097</v>
      </c>
      <c r="R42" s="8">
        <v>1.2121589524060099</v>
      </c>
      <c r="S42" s="7">
        <v>75.855472129226399</v>
      </c>
      <c r="T42" s="8">
        <v>0.46165665657430999</v>
      </c>
      <c r="U42" s="7">
        <v>71.034087897431604</v>
      </c>
      <c r="V42" s="8">
        <v>1.1372531376569399</v>
      </c>
      <c r="W42" s="7">
        <v>78.663550164753502</v>
      </c>
      <c r="X42" s="8">
        <v>0.939916714225288</v>
      </c>
      <c r="Y42" s="7">
        <v>7.6294622673218697</v>
      </c>
      <c r="Z42" s="9">
        <v>1.3844288326351699</v>
      </c>
    </row>
    <row r="43" spans="1:26" ht="15" customHeight="1" x14ac:dyDescent="0.25">
      <c r="A43" s="6" t="s">
        <v>45</v>
      </c>
      <c r="B43" s="68">
        <v>2</v>
      </c>
      <c r="C43" s="7">
        <v>8.8999525434153899</v>
      </c>
      <c r="D43" s="8">
        <v>0.25745287992725102</v>
      </c>
      <c r="E43" s="7">
        <v>8.9962745111549296</v>
      </c>
      <c r="F43" s="8">
        <v>0.52207622966517997</v>
      </c>
      <c r="G43" s="7">
        <v>8.8616120261301798</v>
      </c>
      <c r="H43" s="8">
        <v>0.67190796177852996</v>
      </c>
      <c r="I43" s="7">
        <v>-0.13466248502474801</v>
      </c>
      <c r="J43" s="8">
        <v>0.91680749504660297</v>
      </c>
      <c r="K43" s="7">
        <v>9.9975766532603192</v>
      </c>
      <c r="L43" s="8">
        <v>0.38330946064903498</v>
      </c>
      <c r="M43" s="7">
        <v>11.671058952508499</v>
      </c>
      <c r="N43" s="8">
        <v>0.65951292892762403</v>
      </c>
      <c r="O43" s="7">
        <v>8.1514738585477993</v>
      </c>
      <c r="P43" s="8">
        <v>0.73886731136879702</v>
      </c>
      <c r="Q43" s="7">
        <v>-3.5195850939606501</v>
      </c>
      <c r="R43" s="8">
        <v>1.04264708436031</v>
      </c>
      <c r="S43" s="7">
        <v>80.855196037591696</v>
      </c>
      <c r="T43" s="8">
        <v>0.54819456271144096</v>
      </c>
      <c r="U43" s="7">
        <v>79.011730151062494</v>
      </c>
      <c r="V43" s="8">
        <v>0.99909313614996298</v>
      </c>
      <c r="W43" s="7">
        <v>82.509500210802699</v>
      </c>
      <c r="X43" s="8">
        <v>1.09997616325007</v>
      </c>
      <c r="Y43" s="7">
        <v>3.4977700597401902</v>
      </c>
      <c r="Z43" s="9">
        <v>1.47300676264423</v>
      </c>
    </row>
    <row r="44" spans="1:26" ht="15" customHeight="1" x14ac:dyDescent="0.25">
      <c r="A44" s="6" t="s">
        <v>46</v>
      </c>
      <c r="B44" s="68">
        <v>2</v>
      </c>
      <c r="C44" s="7">
        <v>8.0606708537807901</v>
      </c>
      <c r="D44" s="8">
        <v>0.147544195790316</v>
      </c>
      <c r="E44" s="7">
        <v>8.18032231346751</v>
      </c>
      <c r="F44" s="8">
        <v>0.296003972170021</v>
      </c>
      <c r="G44" s="7">
        <v>8.1149458404532506</v>
      </c>
      <c r="H44" s="8">
        <v>0.349249365935488</v>
      </c>
      <c r="I44" s="7">
        <v>-6.5376473014255906E-2</v>
      </c>
      <c r="J44" s="8">
        <v>0.51903461818919305</v>
      </c>
      <c r="K44" s="7">
        <v>15.070569263151899</v>
      </c>
      <c r="L44" s="8">
        <v>0.36806190879532003</v>
      </c>
      <c r="M44" s="7">
        <v>18.399324931344101</v>
      </c>
      <c r="N44" s="8">
        <v>0.73403244325212502</v>
      </c>
      <c r="O44" s="7">
        <v>13.7877149330129</v>
      </c>
      <c r="P44" s="8">
        <v>0.73008535072288805</v>
      </c>
      <c r="Q44" s="7">
        <v>-4.6116099983311098</v>
      </c>
      <c r="R44" s="8">
        <v>0.92537533582449605</v>
      </c>
      <c r="S44" s="7">
        <v>75.972515457399695</v>
      </c>
      <c r="T44" s="8">
        <v>0.44413247041350001</v>
      </c>
      <c r="U44" s="7">
        <v>72.184634703769007</v>
      </c>
      <c r="V44" s="8">
        <v>0.82995428978485397</v>
      </c>
      <c r="W44" s="7">
        <v>77.234261147586906</v>
      </c>
      <c r="X44" s="8">
        <v>0.93015082788085901</v>
      </c>
      <c r="Y44" s="7">
        <v>5.0496264438179299</v>
      </c>
      <c r="Z44" s="9">
        <v>1.20604909869096</v>
      </c>
    </row>
    <row r="45" spans="1:26" ht="15" customHeight="1" x14ac:dyDescent="0.25">
      <c r="A45" s="6" t="s">
        <v>113</v>
      </c>
      <c r="B45" s="68">
        <v>2</v>
      </c>
      <c r="C45" s="7">
        <v>12.9712350333013</v>
      </c>
      <c r="D45" s="8">
        <v>0.33642279323798102</v>
      </c>
      <c r="E45" s="7">
        <v>12.5563124253125</v>
      </c>
      <c r="F45" s="8">
        <v>0.50082788654041399</v>
      </c>
      <c r="G45" s="7">
        <v>13.3069173911385</v>
      </c>
      <c r="H45" s="8">
        <v>0.78924165939879198</v>
      </c>
      <c r="I45" s="7">
        <v>0.75060496582604597</v>
      </c>
      <c r="J45" s="8">
        <v>0.90347868330489201</v>
      </c>
      <c r="K45" s="7">
        <v>15.3332020734608</v>
      </c>
      <c r="L45" s="8">
        <v>0.39269343076386998</v>
      </c>
      <c r="M45" s="7">
        <v>16.766631249388301</v>
      </c>
      <c r="N45" s="8">
        <v>0.70945332423141205</v>
      </c>
      <c r="O45" s="7">
        <v>15.319699100245201</v>
      </c>
      <c r="P45" s="8">
        <v>0.76270760735187504</v>
      </c>
      <c r="Q45" s="7">
        <v>-1.44693214914308</v>
      </c>
      <c r="R45" s="8">
        <v>1.0681864773927801</v>
      </c>
      <c r="S45" s="7">
        <v>71.918700363741394</v>
      </c>
      <c r="T45" s="8">
        <v>0.59468793987157897</v>
      </c>
      <c r="U45" s="7">
        <v>70.782201681432397</v>
      </c>
      <c r="V45" s="8">
        <v>0.84145111411547302</v>
      </c>
      <c r="W45" s="7">
        <v>71.743813696080494</v>
      </c>
      <c r="X45" s="8">
        <v>1.2809277141843001</v>
      </c>
      <c r="Y45" s="7">
        <v>0.96161201464805401</v>
      </c>
      <c r="Z45" s="9">
        <v>1.47806185887145</v>
      </c>
    </row>
    <row r="46" spans="1:26" ht="15" customHeight="1" x14ac:dyDescent="0.25">
      <c r="A46" s="6" t="s">
        <v>47</v>
      </c>
      <c r="B46" s="68">
        <v>2</v>
      </c>
      <c r="C46" s="7">
        <v>8.58634631107385</v>
      </c>
      <c r="D46" s="8">
        <v>0.15438576487738601</v>
      </c>
      <c r="E46" s="7">
        <v>9.0975563727514608</v>
      </c>
      <c r="F46" s="8">
        <v>0.29621668172885401</v>
      </c>
      <c r="G46" s="7">
        <v>8.0763831066265794</v>
      </c>
      <c r="H46" s="8">
        <v>0.32717527974992899</v>
      </c>
      <c r="I46" s="7">
        <v>-1.02117326612488</v>
      </c>
      <c r="J46" s="8">
        <v>0.44630186737546601</v>
      </c>
      <c r="K46" s="7">
        <v>10.539593559283301</v>
      </c>
      <c r="L46" s="8">
        <v>0.23753109995174301</v>
      </c>
      <c r="M46" s="7">
        <v>14.500197045598499</v>
      </c>
      <c r="N46" s="8">
        <v>0.59139372382433497</v>
      </c>
      <c r="O46" s="7">
        <v>7.94139358696171</v>
      </c>
      <c r="P46" s="8">
        <v>0.45585355542011002</v>
      </c>
      <c r="Q46" s="7">
        <v>-6.5588034586367696</v>
      </c>
      <c r="R46" s="8">
        <v>0.74744609149955799</v>
      </c>
      <c r="S46" s="7">
        <v>80.493853227661504</v>
      </c>
      <c r="T46" s="8">
        <v>0.33336478755035998</v>
      </c>
      <c r="U46" s="7">
        <v>75.978934746306805</v>
      </c>
      <c r="V46" s="8">
        <v>0.79250547154252204</v>
      </c>
      <c r="W46" s="7">
        <v>83.336141155866002</v>
      </c>
      <c r="X46" s="8">
        <v>0.71348267374178898</v>
      </c>
      <c r="Y46" s="7">
        <v>7.3572064095591099</v>
      </c>
      <c r="Z46" s="9">
        <v>1.06200294458897</v>
      </c>
    </row>
    <row r="47" spans="1:26" ht="15" customHeight="1" x14ac:dyDescent="0.25">
      <c r="A47" s="10" t="s">
        <v>48</v>
      </c>
      <c r="B47" s="68">
        <v>2</v>
      </c>
      <c r="C47" s="7">
        <v>8.40855326381471</v>
      </c>
      <c r="D47" s="8">
        <v>0.14561437421334</v>
      </c>
      <c r="E47" s="7">
        <v>8.6233972516009008</v>
      </c>
      <c r="F47" s="8">
        <v>0.30550087604480702</v>
      </c>
      <c r="G47" s="7">
        <v>7.8129996806441904</v>
      </c>
      <c r="H47" s="8">
        <v>0.34567656985402201</v>
      </c>
      <c r="I47" s="7">
        <v>-0.81039757095670995</v>
      </c>
      <c r="J47" s="8">
        <v>0.43063820021121502</v>
      </c>
      <c r="K47" s="7">
        <v>15.616771330457199</v>
      </c>
      <c r="L47" s="8">
        <v>0.239862954602858</v>
      </c>
      <c r="M47" s="7">
        <v>18.874893106889001</v>
      </c>
      <c r="N47" s="8">
        <v>0.63805909889192303</v>
      </c>
      <c r="O47" s="7">
        <v>13.3333422419564</v>
      </c>
      <c r="P47" s="8">
        <v>0.52895434875748204</v>
      </c>
      <c r="Q47" s="7">
        <v>-5.5415508649325904</v>
      </c>
      <c r="R47" s="8">
        <v>0.91794064361870298</v>
      </c>
      <c r="S47" s="7">
        <v>75.366615991265903</v>
      </c>
      <c r="T47" s="8">
        <v>0.31215996281564901</v>
      </c>
      <c r="U47" s="7">
        <v>72.205101968230807</v>
      </c>
      <c r="V47" s="8">
        <v>0.76686360540133103</v>
      </c>
      <c r="W47" s="7">
        <v>77.881045123085798</v>
      </c>
      <c r="X47" s="8">
        <v>0.75275127640320205</v>
      </c>
      <c r="Y47" s="7">
        <v>5.6759431548550197</v>
      </c>
      <c r="Z47" s="9">
        <v>1.1307171824904501</v>
      </c>
    </row>
    <row r="48" spans="1:26" ht="15" customHeight="1" x14ac:dyDescent="0.25">
      <c r="A48" s="10" t="s">
        <v>49</v>
      </c>
      <c r="B48" s="68">
        <v>2</v>
      </c>
      <c r="C48" s="7">
        <v>8.9678240101323698</v>
      </c>
      <c r="D48" s="8">
        <v>0.20082871653262099</v>
      </c>
      <c r="E48" s="7">
        <v>8.8961072676889206</v>
      </c>
      <c r="F48" s="8">
        <v>0.30320461588895298</v>
      </c>
      <c r="G48" s="7">
        <v>9.2730597854831398</v>
      </c>
      <c r="H48" s="8">
        <v>0.427015877721522</v>
      </c>
      <c r="I48" s="7">
        <v>0.37695251779422101</v>
      </c>
      <c r="J48" s="8">
        <v>0.50522260883950398</v>
      </c>
      <c r="K48" s="7">
        <v>11.2720959219272</v>
      </c>
      <c r="L48" s="8">
        <v>0.35614749579550298</v>
      </c>
      <c r="M48" s="7">
        <v>14.496314460018899</v>
      </c>
      <c r="N48" s="8">
        <v>0.68898290488578395</v>
      </c>
      <c r="O48" s="7">
        <v>9.6057777824127708</v>
      </c>
      <c r="P48" s="8">
        <v>0.554120056270761</v>
      </c>
      <c r="Q48" s="7">
        <v>-4.8905366776061099</v>
      </c>
      <c r="R48" s="8">
        <v>0.85543116434466804</v>
      </c>
      <c r="S48" s="7">
        <v>79.274733424058496</v>
      </c>
      <c r="T48" s="8">
        <v>0.48030160568373298</v>
      </c>
      <c r="U48" s="7">
        <v>76.140701548496295</v>
      </c>
      <c r="V48" s="8">
        <v>0.82076638309454197</v>
      </c>
      <c r="W48" s="7">
        <v>80.020855499839897</v>
      </c>
      <c r="X48" s="8">
        <v>0.89818686419768201</v>
      </c>
      <c r="Y48" s="7">
        <v>3.8801539513435901</v>
      </c>
      <c r="Z48" s="9">
        <v>1.1921012044750201</v>
      </c>
    </row>
    <row r="49" spans="1:26" ht="15" customHeight="1" x14ac:dyDescent="0.25">
      <c r="A49" s="10" t="s">
        <v>50</v>
      </c>
      <c r="B49" s="68">
        <v>2</v>
      </c>
      <c r="C49" s="7">
        <v>16.173768273011198</v>
      </c>
      <c r="D49" s="8">
        <v>0.436380037951277</v>
      </c>
      <c r="E49" s="7" t="s">
        <v>1058</v>
      </c>
      <c r="F49" s="8" t="s">
        <v>1058</v>
      </c>
      <c r="G49" s="7" t="s">
        <v>1058</v>
      </c>
      <c r="H49" s="8" t="s">
        <v>1058</v>
      </c>
      <c r="I49" s="7" t="s">
        <v>1058</v>
      </c>
      <c r="J49" s="8" t="s">
        <v>1058</v>
      </c>
      <c r="K49" s="7">
        <v>23.2990222157304</v>
      </c>
      <c r="L49" s="8">
        <v>0.58297397461385403</v>
      </c>
      <c r="M49" s="7" t="s">
        <v>1058</v>
      </c>
      <c r="N49" s="8" t="s">
        <v>1058</v>
      </c>
      <c r="O49" s="7" t="s">
        <v>1058</v>
      </c>
      <c r="P49" s="8" t="s">
        <v>1058</v>
      </c>
      <c r="Q49" s="7" t="s">
        <v>1058</v>
      </c>
      <c r="R49" s="8" t="s">
        <v>1058</v>
      </c>
      <c r="S49" s="7">
        <v>60.756440663883502</v>
      </c>
      <c r="T49" s="8">
        <v>0.78535932402450503</v>
      </c>
      <c r="U49" s="7" t="s">
        <v>1058</v>
      </c>
      <c r="V49" s="8" t="s">
        <v>1058</v>
      </c>
      <c r="W49" s="7" t="s">
        <v>1058</v>
      </c>
      <c r="X49" s="8" t="s">
        <v>1058</v>
      </c>
      <c r="Y49" s="7" t="s">
        <v>1058</v>
      </c>
      <c r="Z49" s="9" t="s">
        <v>1058</v>
      </c>
    </row>
    <row r="50" spans="1:26" ht="15" customHeight="1" x14ac:dyDescent="0.25">
      <c r="A50" s="6" t="s">
        <v>51</v>
      </c>
      <c r="B50" s="68">
        <v>2</v>
      </c>
      <c r="C50" s="7">
        <v>13.3434308935554</v>
      </c>
      <c r="D50" s="8">
        <v>0.26804529625511703</v>
      </c>
      <c r="E50" s="7">
        <v>14.1240574405687</v>
      </c>
      <c r="F50" s="8">
        <v>0.52718226118545497</v>
      </c>
      <c r="G50" s="7">
        <v>13.5597337978955</v>
      </c>
      <c r="H50" s="8">
        <v>0.613322868441319</v>
      </c>
      <c r="I50" s="7">
        <v>-0.56432364267318003</v>
      </c>
      <c r="J50" s="8">
        <v>0.81536299524252398</v>
      </c>
      <c r="K50" s="7">
        <v>12.7987503596948</v>
      </c>
      <c r="L50" s="8">
        <v>0.28568394662506102</v>
      </c>
      <c r="M50" s="7">
        <v>16.299395842972899</v>
      </c>
      <c r="N50" s="8">
        <v>0.57889738762683796</v>
      </c>
      <c r="O50" s="7">
        <v>10.345149686887</v>
      </c>
      <c r="P50" s="8">
        <v>0.45921354500892098</v>
      </c>
      <c r="Q50" s="7">
        <v>-5.9542461560859197</v>
      </c>
      <c r="R50" s="8">
        <v>0.70481254267061499</v>
      </c>
      <c r="S50" s="7">
        <v>73.591775260854504</v>
      </c>
      <c r="T50" s="8">
        <v>0.39095880567293301</v>
      </c>
      <c r="U50" s="7">
        <v>69.292772925995905</v>
      </c>
      <c r="V50" s="8">
        <v>0.84077400934648505</v>
      </c>
      <c r="W50" s="7">
        <v>76.018522799458495</v>
      </c>
      <c r="X50" s="8">
        <v>0.76925795503157002</v>
      </c>
      <c r="Y50" s="7">
        <v>6.72574987346258</v>
      </c>
      <c r="Z50" s="9">
        <v>1.10863431393462</v>
      </c>
    </row>
    <row r="51" spans="1:26" ht="15" customHeight="1" x14ac:dyDescent="0.25">
      <c r="A51" s="12" t="s">
        <v>52</v>
      </c>
      <c r="B51" s="68">
        <v>2</v>
      </c>
      <c r="C51" s="7">
        <v>7.8608075500314003</v>
      </c>
      <c r="D51" s="8">
        <v>0.236442720066766</v>
      </c>
      <c r="E51" s="7">
        <v>8.4605735889363807</v>
      </c>
      <c r="F51" s="8">
        <v>0.45895469292055002</v>
      </c>
      <c r="G51" s="7">
        <v>7.5794646478018599</v>
      </c>
      <c r="H51" s="8">
        <v>0.48046277654518799</v>
      </c>
      <c r="I51" s="7">
        <v>-0.88110894113451599</v>
      </c>
      <c r="J51" s="8">
        <v>0.626353221944421</v>
      </c>
      <c r="K51" s="7">
        <v>10.020028904949701</v>
      </c>
      <c r="L51" s="8">
        <v>0.20564946456991701</v>
      </c>
      <c r="M51" s="7">
        <v>10.929543040247401</v>
      </c>
      <c r="N51" s="8">
        <v>0.37582074426823803</v>
      </c>
      <c r="O51" s="7">
        <v>9.6707223598338494</v>
      </c>
      <c r="P51" s="8">
        <v>0.39241385181362398</v>
      </c>
      <c r="Q51" s="7">
        <v>-1.25882068041357</v>
      </c>
      <c r="R51" s="8">
        <v>0.52534259102369996</v>
      </c>
      <c r="S51" s="7">
        <v>82.048880082752405</v>
      </c>
      <c r="T51" s="8">
        <v>0.385853450478992</v>
      </c>
      <c r="U51" s="7">
        <v>80.411458662007405</v>
      </c>
      <c r="V51" s="8">
        <v>0.74955460609257896</v>
      </c>
      <c r="W51" s="7">
        <v>82.801630484683002</v>
      </c>
      <c r="X51" s="8">
        <v>0.73072518957334698</v>
      </c>
      <c r="Y51" s="7">
        <v>2.3901718226756401</v>
      </c>
      <c r="Z51" s="9">
        <v>0.967336175587445</v>
      </c>
    </row>
    <row r="52" spans="1:26" ht="15" customHeight="1" x14ac:dyDescent="0.25">
      <c r="A52" s="10" t="s">
        <v>53</v>
      </c>
      <c r="B52" s="68">
        <v>2</v>
      </c>
      <c r="C52" s="7">
        <v>9.7112019024734995</v>
      </c>
      <c r="D52" s="8">
        <v>0.197946362081628</v>
      </c>
      <c r="E52" s="7">
        <v>9.9981711175490702</v>
      </c>
      <c r="F52" s="8">
        <v>0.33573341165183002</v>
      </c>
      <c r="G52" s="7">
        <v>9.1998401305252795</v>
      </c>
      <c r="H52" s="8">
        <v>0.56476134261264199</v>
      </c>
      <c r="I52" s="7">
        <v>-0.79833098702379401</v>
      </c>
      <c r="J52" s="8">
        <v>0.53144657986219601</v>
      </c>
      <c r="K52" s="7">
        <v>15.8307587361489</v>
      </c>
      <c r="L52" s="8">
        <v>0.33567069655676801</v>
      </c>
      <c r="M52" s="7">
        <v>17.041651558151599</v>
      </c>
      <c r="N52" s="8">
        <v>0.60014677558623097</v>
      </c>
      <c r="O52" s="7">
        <v>13.449667162157001</v>
      </c>
      <c r="P52" s="8">
        <v>0.52422323491872302</v>
      </c>
      <c r="Q52" s="7">
        <v>-3.59198439599463</v>
      </c>
      <c r="R52" s="8">
        <v>0.76316332988838798</v>
      </c>
      <c r="S52" s="7">
        <v>74.298160270955094</v>
      </c>
      <c r="T52" s="8">
        <v>0.38952553046428601</v>
      </c>
      <c r="U52" s="7">
        <v>72.856935639872404</v>
      </c>
      <c r="V52" s="8">
        <v>0.72250674899515599</v>
      </c>
      <c r="W52" s="7">
        <v>77.252811284624798</v>
      </c>
      <c r="X52" s="8">
        <v>0.91600965555937197</v>
      </c>
      <c r="Y52" s="7">
        <v>4.3958756447524499</v>
      </c>
      <c r="Z52" s="9">
        <v>1.14082976888659</v>
      </c>
    </row>
    <row r="53" spans="1:26" ht="15" customHeight="1" x14ac:dyDescent="0.25">
      <c r="A53" s="10" t="s">
        <v>54</v>
      </c>
      <c r="B53" s="68">
        <v>2</v>
      </c>
      <c r="C53" s="7">
        <v>7.4214406031704696</v>
      </c>
      <c r="D53" s="8">
        <v>0.14511817315817599</v>
      </c>
      <c r="E53" s="7">
        <v>7.8434664428843499</v>
      </c>
      <c r="F53" s="8">
        <v>0.24640949031699899</v>
      </c>
      <c r="G53" s="7">
        <v>7.1682867477197201</v>
      </c>
      <c r="H53" s="8">
        <v>0.27238466457830601</v>
      </c>
      <c r="I53" s="7">
        <v>-0.67517969516462695</v>
      </c>
      <c r="J53" s="8">
        <v>0.34282156674657899</v>
      </c>
      <c r="K53" s="7">
        <v>12.4383045419117</v>
      </c>
      <c r="L53" s="8">
        <v>0.26374072585392699</v>
      </c>
      <c r="M53" s="7">
        <v>15.1824471460047</v>
      </c>
      <c r="N53" s="8">
        <v>0.55336552695067998</v>
      </c>
      <c r="O53" s="7">
        <v>11.026365347366101</v>
      </c>
      <c r="P53" s="8">
        <v>0.40468475231087903</v>
      </c>
      <c r="Q53" s="7">
        <v>-4.1560817986385103</v>
      </c>
      <c r="R53" s="8">
        <v>0.61863551177415999</v>
      </c>
      <c r="S53" s="7">
        <v>79.720217111606402</v>
      </c>
      <c r="T53" s="8">
        <v>0.36892744338493899</v>
      </c>
      <c r="U53" s="7">
        <v>76.323337726769594</v>
      </c>
      <c r="V53" s="8">
        <v>0.66950573931628699</v>
      </c>
      <c r="W53" s="7">
        <v>81.438299256174204</v>
      </c>
      <c r="X53" s="8">
        <v>0.54558581623690305</v>
      </c>
      <c r="Y53" s="7">
        <v>5.11496152940465</v>
      </c>
      <c r="Z53" s="9">
        <v>0.75623566983323598</v>
      </c>
    </row>
    <row r="54" spans="1:26" ht="15" customHeight="1" x14ac:dyDescent="0.25">
      <c r="A54" s="10" t="s">
        <v>55</v>
      </c>
      <c r="B54" s="68">
        <v>2</v>
      </c>
      <c r="C54" s="7">
        <v>8.5960532645097896</v>
      </c>
      <c r="D54" s="8">
        <v>0.203676770232008</v>
      </c>
      <c r="E54" s="7">
        <v>8.9068819605115195</v>
      </c>
      <c r="F54" s="8">
        <v>0.36461838222480802</v>
      </c>
      <c r="G54" s="7">
        <v>7.8738190962942101</v>
      </c>
      <c r="H54" s="8">
        <v>0.37336285488952597</v>
      </c>
      <c r="I54" s="7">
        <v>-1.0330628642173101</v>
      </c>
      <c r="J54" s="8">
        <v>0.52457270311028703</v>
      </c>
      <c r="K54" s="7">
        <v>14.290321474455199</v>
      </c>
      <c r="L54" s="8">
        <v>0.36282025060001599</v>
      </c>
      <c r="M54" s="7">
        <v>19.049792507026201</v>
      </c>
      <c r="N54" s="8">
        <v>0.87378404295149203</v>
      </c>
      <c r="O54" s="7">
        <v>10.9803865749297</v>
      </c>
      <c r="P54" s="8">
        <v>0.59037965712420803</v>
      </c>
      <c r="Q54" s="7">
        <v>-8.0694059320964708</v>
      </c>
      <c r="R54" s="8">
        <v>0.99799196232809795</v>
      </c>
      <c r="S54" s="7">
        <v>76.947252086218896</v>
      </c>
      <c r="T54" s="8">
        <v>0.45754032364240999</v>
      </c>
      <c r="U54" s="7">
        <v>71.857950299157494</v>
      </c>
      <c r="V54" s="8">
        <v>1.0587098349235899</v>
      </c>
      <c r="W54" s="7">
        <v>80.974348643540395</v>
      </c>
      <c r="X54" s="8">
        <v>0.76186759946718097</v>
      </c>
      <c r="Y54" s="7">
        <v>9.1163983443829295</v>
      </c>
      <c r="Z54" s="9">
        <v>1.23141026205451</v>
      </c>
    </row>
    <row r="55" spans="1:26" ht="15" customHeight="1" x14ac:dyDescent="0.25">
      <c r="A55" s="10" t="s">
        <v>56</v>
      </c>
      <c r="B55" s="68">
        <v>2</v>
      </c>
      <c r="C55" s="7">
        <v>14.9367250721752</v>
      </c>
      <c r="D55" s="8">
        <v>0.42505268197844698</v>
      </c>
      <c r="E55" s="7">
        <v>13.3918416087478</v>
      </c>
      <c r="F55" s="8">
        <v>0.57752450764063401</v>
      </c>
      <c r="G55" s="7">
        <v>15.1465529221535</v>
      </c>
      <c r="H55" s="8">
        <v>0.70796524813365402</v>
      </c>
      <c r="I55" s="7">
        <v>1.75471131340566</v>
      </c>
      <c r="J55" s="8">
        <v>0.87238720746605403</v>
      </c>
      <c r="K55" s="7">
        <v>18.252332634862999</v>
      </c>
      <c r="L55" s="8">
        <v>0.45651802240948702</v>
      </c>
      <c r="M55" s="7">
        <v>20.870014676341601</v>
      </c>
      <c r="N55" s="8">
        <v>0.92445917631841301</v>
      </c>
      <c r="O55" s="7">
        <v>15.9109454043196</v>
      </c>
      <c r="P55" s="8">
        <v>0.74394305248983195</v>
      </c>
      <c r="Q55" s="7">
        <v>-4.9590692720220204</v>
      </c>
      <c r="R55" s="8">
        <v>1.19214445134132</v>
      </c>
      <c r="S55" s="7">
        <v>66.437569658794999</v>
      </c>
      <c r="T55" s="8">
        <v>0.70604991323780797</v>
      </c>
      <c r="U55" s="7">
        <v>65.114605839017997</v>
      </c>
      <c r="V55" s="8">
        <v>1.2861218895159501</v>
      </c>
      <c r="W55" s="7">
        <v>68.445309401794802</v>
      </c>
      <c r="X55" s="8">
        <v>1.1169325227877001</v>
      </c>
      <c r="Y55" s="7">
        <v>3.3307035627768302</v>
      </c>
      <c r="Z55" s="9">
        <v>1.7338265880249299</v>
      </c>
    </row>
    <row r="56" spans="1:26" ht="15" customHeight="1" x14ac:dyDescent="0.25">
      <c r="A56" s="10" t="s">
        <v>57</v>
      </c>
      <c r="B56" s="68">
        <v>2</v>
      </c>
      <c r="C56" s="7">
        <v>10.089070171222801</v>
      </c>
      <c r="D56" s="8">
        <v>0.127921495818068</v>
      </c>
      <c r="E56" s="7">
        <v>10.764194508897299</v>
      </c>
      <c r="F56" s="8">
        <v>0.34769672284561398</v>
      </c>
      <c r="G56" s="7">
        <v>9.70482883550312</v>
      </c>
      <c r="H56" s="8">
        <v>0.33363257266048901</v>
      </c>
      <c r="I56" s="7">
        <v>-1.0593656733942101</v>
      </c>
      <c r="J56" s="8">
        <v>0.54951491149893705</v>
      </c>
      <c r="K56" s="7">
        <v>18.413318195268101</v>
      </c>
      <c r="L56" s="8">
        <v>0.28045743573146498</v>
      </c>
      <c r="M56" s="7">
        <v>24.294216295276801</v>
      </c>
      <c r="N56" s="8">
        <v>0.64869977456763195</v>
      </c>
      <c r="O56" s="7">
        <v>14.5697078628765</v>
      </c>
      <c r="P56" s="8">
        <v>0.44872234648001402</v>
      </c>
      <c r="Q56" s="7">
        <v>-9.7245084324003095</v>
      </c>
      <c r="R56" s="8">
        <v>0.72618250778485105</v>
      </c>
      <c r="S56" s="7">
        <v>71.079293132850793</v>
      </c>
      <c r="T56" s="8">
        <v>0.32530258502061998</v>
      </c>
      <c r="U56" s="7">
        <v>64.480555441714102</v>
      </c>
      <c r="V56" s="8">
        <v>0.70952002560426997</v>
      </c>
      <c r="W56" s="7">
        <v>75.666486970486105</v>
      </c>
      <c r="X56" s="8">
        <v>0.65373951678770903</v>
      </c>
      <c r="Y56" s="7">
        <v>11.1859315287721</v>
      </c>
      <c r="Z56" s="9">
        <v>1.0050716386747001</v>
      </c>
    </row>
    <row r="57" spans="1:26" ht="15" customHeight="1" x14ac:dyDescent="0.25">
      <c r="A57" s="10" t="s">
        <v>58</v>
      </c>
      <c r="B57" s="68">
        <v>2</v>
      </c>
      <c r="C57" s="7">
        <v>7.2603417180138203</v>
      </c>
      <c r="D57" s="8">
        <v>0.18181684982184099</v>
      </c>
      <c r="E57" s="7">
        <v>7.7619074709262996</v>
      </c>
      <c r="F57" s="8">
        <v>0.37203831288235301</v>
      </c>
      <c r="G57" s="7">
        <v>6.8867416060205402</v>
      </c>
      <c r="H57" s="8">
        <v>0.43185994512088499</v>
      </c>
      <c r="I57" s="7">
        <v>-0.87516586490576098</v>
      </c>
      <c r="J57" s="8">
        <v>0.54004748903306798</v>
      </c>
      <c r="K57" s="7">
        <v>14.170563326065301</v>
      </c>
      <c r="L57" s="8">
        <v>0.42383996419700198</v>
      </c>
      <c r="M57" s="7">
        <v>18.672116680580402</v>
      </c>
      <c r="N57" s="8">
        <v>0.91341847652073704</v>
      </c>
      <c r="O57" s="7">
        <v>11.315789561512901</v>
      </c>
      <c r="P57" s="8">
        <v>0.91126436032252101</v>
      </c>
      <c r="Q57" s="7">
        <v>-7.3563271190675499</v>
      </c>
      <c r="R57" s="8">
        <v>1.2988288068240801</v>
      </c>
      <c r="S57" s="7">
        <v>78.454710489215799</v>
      </c>
      <c r="T57" s="8">
        <v>0.48441246292443002</v>
      </c>
      <c r="U57" s="7">
        <v>73.494096734171407</v>
      </c>
      <c r="V57" s="8">
        <v>1.0450221444455301</v>
      </c>
      <c r="W57" s="7">
        <v>81.643497632087502</v>
      </c>
      <c r="X57" s="8">
        <v>1.12931189345104</v>
      </c>
      <c r="Y57" s="7">
        <v>8.1494008979160792</v>
      </c>
      <c r="Z57" s="9">
        <v>1.5061739994068499</v>
      </c>
    </row>
    <row r="58" spans="1:26" ht="15" customHeight="1" x14ac:dyDescent="0.25">
      <c r="A58" s="10" t="s">
        <v>59</v>
      </c>
      <c r="B58" s="68">
        <v>2</v>
      </c>
      <c r="C58" s="7">
        <v>10.1453074322686</v>
      </c>
      <c r="D58" s="8">
        <v>0.205449659292048</v>
      </c>
      <c r="E58" s="7">
        <v>10.1830297609092</v>
      </c>
      <c r="F58" s="8">
        <v>0.37565058167680099</v>
      </c>
      <c r="G58" s="7">
        <v>9.8939893910380494</v>
      </c>
      <c r="H58" s="8">
        <v>0.39417876834215598</v>
      </c>
      <c r="I58" s="7">
        <v>-0.28904036987116799</v>
      </c>
      <c r="J58" s="8">
        <v>0.52740568108638297</v>
      </c>
      <c r="K58" s="7">
        <v>21.490769594562298</v>
      </c>
      <c r="L58" s="8">
        <v>0.36413320448626102</v>
      </c>
      <c r="M58" s="7">
        <v>23.694601110299399</v>
      </c>
      <c r="N58" s="8">
        <v>0.78474375804402097</v>
      </c>
      <c r="O58" s="7">
        <v>18.918281067069401</v>
      </c>
      <c r="P58" s="8">
        <v>0.74865413078923304</v>
      </c>
      <c r="Q58" s="7">
        <v>-4.7763200432299699</v>
      </c>
      <c r="R58" s="8">
        <v>1.14264106745449</v>
      </c>
      <c r="S58" s="7">
        <v>67.792099238240795</v>
      </c>
      <c r="T58" s="8">
        <v>0.47042201362892899</v>
      </c>
      <c r="U58" s="7">
        <v>65.609575845056796</v>
      </c>
      <c r="V58" s="8">
        <v>0.97573582017820804</v>
      </c>
      <c r="W58" s="7">
        <v>70.532018284652196</v>
      </c>
      <c r="X58" s="8">
        <v>0.96552532523730294</v>
      </c>
      <c r="Y58" s="7">
        <v>4.9224424395954003</v>
      </c>
      <c r="Z58" s="9">
        <v>1.38353573754495</v>
      </c>
    </row>
    <row r="59" spans="1:26" ht="15" customHeight="1" x14ac:dyDescent="0.25">
      <c r="A59" s="10" t="s">
        <v>60</v>
      </c>
      <c r="B59" s="68">
        <v>2</v>
      </c>
      <c r="C59" s="7">
        <v>8.6374390643902004</v>
      </c>
      <c r="D59" s="8">
        <v>0.23284367205034001</v>
      </c>
      <c r="E59" s="7">
        <v>8.8244198401658007</v>
      </c>
      <c r="F59" s="8">
        <v>0.36928000025917102</v>
      </c>
      <c r="G59" s="7">
        <v>8.6192541980627606</v>
      </c>
      <c r="H59" s="8">
        <v>0.39200186398311898</v>
      </c>
      <c r="I59" s="7">
        <v>-0.205165642103042</v>
      </c>
      <c r="J59" s="8">
        <v>0.51701430870203502</v>
      </c>
      <c r="K59" s="7">
        <v>15.6155748008775</v>
      </c>
      <c r="L59" s="8">
        <v>0.43392873655766101</v>
      </c>
      <c r="M59" s="7">
        <v>17.783143417211701</v>
      </c>
      <c r="N59" s="8">
        <v>1.0066148019858401</v>
      </c>
      <c r="O59" s="7">
        <v>14.428463447316799</v>
      </c>
      <c r="P59" s="8">
        <v>0.72820591721530403</v>
      </c>
      <c r="Q59" s="7">
        <v>-3.35467996989484</v>
      </c>
      <c r="R59" s="8">
        <v>1.2150875501251801</v>
      </c>
      <c r="S59" s="7">
        <v>75.034890152267806</v>
      </c>
      <c r="T59" s="8">
        <v>0.60037023390236</v>
      </c>
      <c r="U59" s="7">
        <v>72.524132963577998</v>
      </c>
      <c r="V59" s="8">
        <v>1.24305858719577</v>
      </c>
      <c r="W59" s="7">
        <v>75.829258165996094</v>
      </c>
      <c r="X59" s="8">
        <v>1.0855164767968299</v>
      </c>
      <c r="Y59" s="7">
        <v>3.30512520241804</v>
      </c>
      <c r="Z59" s="9">
        <v>1.57338705068425</v>
      </c>
    </row>
    <row r="60" spans="1:26" ht="15" customHeight="1" x14ac:dyDescent="0.25">
      <c r="A60" s="10" t="s">
        <v>61</v>
      </c>
      <c r="B60" s="68">
        <v>2</v>
      </c>
      <c r="C60" s="7">
        <v>7.6064775823302604</v>
      </c>
      <c r="D60" s="8">
        <v>0.32532195336969699</v>
      </c>
      <c r="E60" s="7">
        <v>8.4591914233186891</v>
      </c>
      <c r="F60" s="8">
        <v>0.83348487571365903</v>
      </c>
      <c r="G60" s="7">
        <v>7.5606131423466802</v>
      </c>
      <c r="H60" s="8">
        <v>1.2170131532566599</v>
      </c>
      <c r="I60" s="7">
        <v>-0.89857828097200199</v>
      </c>
      <c r="J60" s="8">
        <v>1.6593424568953501</v>
      </c>
      <c r="K60" s="7">
        <v>17.2182873100145</v>
      </c>
      <c r="L60" s="8">
        <v>0.72374315425951996</v>
      </c>
      <c r="M60" s="7">
        <v>21.117094437410501</v>
      </c>
      <c r="N60" s="8">
        <v>1.7110565355648699</v>
      </c>
      <c r="O60" s="7">
        <v>15.7994731332437</v>
      </c>
      <c r="P60" s="8">
        <v>1.5522456510190501</v>
      </c>
      <c r="Q60" s="7">
        <v>-5.3176213041668499</v>
      </c>
      <c r="R60" s="8">
        <v>2.4218951141316301</v>
      </c>
      <c r="S60" s="7">
        <v>75.091958352706698</v>
      </c>
      <c r="T60" s="8">
        <v>0.86465696795428404</v>
      </c>
      <c r="U60" s="7">
        <v>70.150158317681203</v>
      </c>
      <c r="V60" s="8">
        <v>2.2981449197053001</v>
      </c>
      <c r="W60" s="7">
        <v>76.766430443494002</v>
      </c>
      <c r="X60" s="8">
        <v>2.4619743570352099</v>
      </c>
      <c r="Y60" s="7">
        <v>6.6162721258127402</v>
      </c>
      <c r="Z60" s="9">
        <v>3.7377448291832698</v>
      </c>
    </row>
    <row r="61" spans="1:26" ht="15" customHeight="1" x14ac:dyDescent="0.25">
      <c r="A61" s="6" t="s">
        <v>62</v>
      </c>
      <c r="B61" s="68">
        <v>2</v>
      </c>
      <c r="C61" s="7">
        <v>13.0328224834543</v>
      </c>
      <c r="D61" s="8">
        <v>0.31498803998136099</v>
      </c>
      <c r="E61" s="7" t="s">
        <v>1058</v>
      </c>
      <c r="F61" s="8" t="s">
        <v>1058</v>
      </c>
      <c r="G61" s="7" t="s">
        <v>1058</v>
      </c>
      <c r="H61" s="8" t="s">
        <v>1058</v>
      </c>
      <c r="I61" s="7" t="s">
        <v>1058</v>
      </c>
      <c r="J61" s="8" t="s">
        <v>1058</v>
      </c>
      <c r="K61" s="7">
        <v>14.2039952893709</v>
      </c>
      <c r="L61" s="8">
        <v>0.30802146522602802</v>
      </c>
      <c r="M61" s="7" t="s">
        <v>1058</v>
      </c>
      <c r="N61" s="8" t="s">
        <v>1058</v>
      </c>
      <c r="O61" s="7" t="s">
        <v>1058</v>
      </c>
      <c r="P61" s="8" t="s">
        <v>1058</v>
      </c>
      <c r="Q61" s="7" t="s">
        <v>1058</v>
      </c>
      <c r="R61" s="8" t="s">
        <v>1058</v>
      </c>
      <c r="S61" s="7">
        <v>70.786499699999993</v>
      </c>
      <c r="T61" s="8">
        <v>0.59195072022442297</v>
      </c>
      <c r="U61" s="7" t="s">
        <v>1058</v>
      </c>
      <c r="V61" s="8" t="s">
        <v>1058</v>
      </c>
      <c r="W61" s="7" t="s">
        <v>1058</v>
      </c>
      <c r="X61" s="8" t="s">
        <v>1058</v>
      </c>
      <c r="Y61" s="7" t="s">
        <v>1058</v>
      </c>
      <c r="Z61" s="9" t="s">
        <v>1058</v>
      </c>
    </row>
    <row r="62" spans="1:26" ht="15" customHeight="1" x14ac:dyDescent="0.25">
      <c r="A62" s="10" t="s">
        <v>63</v>
      </c>
      <c r="B62" s="68">
        <v>2</v>
      </c>
      <c r="C62" s="7">
        <v>7.5973968968541099</v>
      </c>
      <c r="D62" s="8">
        <v>0.175278396382965</v>
      </c>
      <c r="E62" s="7">
        <v>8.0168195199050594</v>
      </c>
      <c r="F62" s="8">
        <v>0.39408247398325003</v>
      </c>
      <c r="G62" s="7">
        <v>7.1918868346204299</v>
      </c>
      <c r="H62" s="8">
        <v>0.32451842608156201</v>
      </c>
      <c r="I62" s="7">
        <v>-0.82493268528463504</v>
      </c>
      <c r="J62" s="8">
        <v>0.54355184801034595</v>
      </c>
      <c r="K62" s="7">
        <v>11.065006809681</v>
      </c>
      <c r="L62" s="8">
        <v>0.22513688394975401</v>
      </c>
      <c r="M62" s="7">
        <v>12.0412419463961</v>
      </c>
      <c r="N62" s="8">
        <v>0.41820379727940699</v>
      </c>
      <c r="O62" s="7">
        <v>10.206406569674501</v>
      </c>
      <c r="P62" s="8">
        <v>0.35278310202011898</v>
      </c>
      <c r="Q62" s="7">
        <v>-1.8348353767215499</v>
      </c>
      <c r="R62" s="8">
        <v>0.55194324815737905</v>
      </c>
      <c r="S62" s="7">
        <v>81.158162626141802</v>
      </c>
      <c r="T62" s="8">
        <v>0.33420997575619898</v>
      </c>
      <c r="U62" s="7">
        <v>79.678634005723097</v>
      </c>
      <c r="V62" s="8">
        <v>0.62111253707916303</v>
      </c>
      <c r="W62" s="7">
        <v>82.381214548374501</v>
      </c>
      <c r="X62" s="8">
        <v>0.59858934667750796</v>
      </c>
      <c r="Y62" s="7">
        <v>2.7025805426514302</v>
      </c>
      <c r="Z62" s="9">
        <v>0.89426278664095304</v>
      </c>
    </row>
    <row r="63" spans="1:26" ht="15" customHeight="1" x14ac:dyDescent="0.25">
      <c r="A63" s="14" t="s">
        <v>114</v>
      </c>
      <c r="B63" s="106">
        <v>2</v>
      </c>
      <c r="C63" s="15">
        <v>9.3506665513057197</v>
      </c>
      <c r="D63" s="16">
        <v>4.70530792333246E-2</v>
      </c>
      <c r="E63" s="15">
        <v>9.5962908940827205</v>
      </c>
      <c r="F63" s="16">
        <v>9.5995355749462302E-2</v>
      </c>
      <c r="G63" s="15">
        <v>9.1779473063950103</v>
      </c>
      <c r="H63" s="16">
        <v>9.6406168969909903E-2</v>
      </c>
      <c r="I63" s="15">
        <v>-0.41834358768771102</v>
      </c>
      <c r="J63" s="16">
        <v>0.13546391211305001</v>
      </c>
      <c r="K63" s="15">
        <v>15.4458879235934</v>
      </c>
      <c r="L63" s="16">
        <v>7.5328843880817994E-2</v>
      </c>
      <c r="M63" s="15">
        <v>18.816914007159902</v>
      </c>
      <c r="N63" s="16">
        <v>0.15760790181935899</v>
      </c>
      <c r="O63" s="15">
        <v>13.084301832561099</v>
      </c>
      <c r="P63" s="16">
        <v>0.138891987875745</v>
      </c>
      <c r="Q63" s="15">
        <v>-5.7326121745988301</v>
      </c>
      <c r="R63" s="16">
        <v>0.20399894622273601</v>
      </c>
      <c r="S63" s="15">
        <v>74.929545165979903</v>
      </c>
      <c r="T63" s="16">
        <v>9.8177744720497506E-2</v>
      </c>
      <c r="U63" s="15">
        <v>71.296129775029996</v>
      </c>
      <c r="V63" s="16">
        <v>0.20094618871602399</v>
      </c>
      <c r="W63" s="15">
        <v>77.505747704200203</v>
      </c>
      <c r="X63" s="16">
        <v>0.192036662257975</v>
      </c>
      <c r="Y63" s="15">
        <v>6.2096179291702702</v>
      </c>
      <c r="Z63" s="17">
        <v>0.272978054345</v>
      </c>
    </row>
    <row r="64" spans="1:26" ht="15" customHeight="1" x14ac:dyDescent="0.25">
      <c r="A64" s="18" t="s">
        <v>115</v>
      </c>
      <c r="B64" s="107">
        <v>2</v>
      </c>
      <c r="C64" s="19">
        <v>8.6899763621228896</v>
      </c>
      <c r="D64" s="20">
        <v>5.3970108517970697E-2</v>
      </c>
      <c r="E64" s="19">
        <v>8.9206304932513003</v>
      </c>
      <c r="F64" s="20">
        <v>0.110482531373222</v>
      </c>
      <c r="G64" s="19">
        <v>8.5274297787043896</v>
      </c>
      <c r="H64" s="20">
        <v>0.117353111958671</v>
      </c>
      <c r="I64" s="19">
        <v>-0.39320071454690803</v>
      </c>
      <c r="J64" s="20">
        <v>0.16123331402932101</v>
      </c>
      <c r="K64" s="19">
        <v>14.8282200138866</v>
      </c>
      <c r="L64" s="20">
        <v>0.114235016799783</v>
      </c>
      <c r="M64" s="19">
        <v>19.1543994271236</v>
      </c>
      <c r="N64" s="20">
        <v>0.23671194219272601</v>
      </c>
      <c r="O64" s="19">
        <v>11.7612990289722</v>
      </c>
      <c r="P64" s="20">
        <v>0.17981312605337099</v>
      </c>
      <c r="Q64" s="19">
        <v>-7.3931003981514003</v>
      </c>
      <c r="R64" s="20">
        <v>0.26196215599268702</v>
      </c>
      <c r="S64" s="19">
        <v>76.118206342398693</v>
      </c>
      <c r="T64" s="20">
        <v>0.13362991126231</v>
      </c>
      <c r="U64" s="19">
        <v>71.524809676633495</v>
      </c>
      <c r="V64" s="20">
        <v>0.266855008844534</v>
      </c>
      <c r="W64" s="19">
        <v>79.379867889197101</v>
      </c>
      <c r="X64" s="20">
        <v>0.240154524493286</v>
      </c>
      <c r="Y64" s="19">
        <v>7.8550582125635202</v>
      </c>
      <c r="Z64" s="21">
        <v>0.33805784874310801</v>
      </c>
    </row>
    <row r="65" spans="1:26" ht="15" customHeight="1" x14ac:dyDescent="0.25">
      <c r="A65" s="22" t="s">
        <v>116</v>
      </c>
      <c r="B65" s="109">
        <v>2</v>
      </c>
      <c r="C65" s="23">
        <v>9.8962671268989908</v>
      </c>
      <c r="D65" s="24">
        <v>3.7544519921068303E-2</v>
      </c>
      <c r="E65" s="23">
        <v>9.8628068347684597</v>
      </c>
      <c r="F65" s="24">
        <v>7.1995275544926296E-2</v>
      </c>
      <c r="G65" s="23">
        <v>9.4728666852568093</v>
      </c>
      <c r="H65" s="24">
        <v>7.4858817769618599E-2</v>
      </c>
      <c r="I65" s="23">
        <v>-0.38994014951164901</v>
      </c>
      <c r="J65" s="24">
        <v>0.102836995074589</v>
      </c>
      <c r="K65" s="23">
        <v>15.0150000996416</v>
      </c>
      <c r="L65" s="24">
        <v>5.43256862083034E-2</v>
      </c>
      <c r="M65" s="23">
        <v>17.905459579735499</v>
      </c>
      <c r="N65" s="24">
        <v>0.115310530504017</v>
      </c>
      <c r="O65" s="23">
        <v>12.7025537887121</v>
      </c>
      <c r="P65" s="24">
        <v>9.9292497748947398E-2</v>
      </c>
      <c r="Q65" s="23">
        <v>-5.2029057910234604</v>
      </c>
      <c r="R65" s="24">
        <v>0.148015214004412</v>
      </c>
      <c r="S65" s="23">
        <v>74.691981988764297</v>
      </c>
      <c r="T65" s="24">
        <v>7.4030472215348295E-2</v>
      </c>
      <c r="U65" s="23">
        <v>71.735546669802005</v>
      </c>
      <c r="V65" s="24">
        <v>0.14923301966090199</v>
      </c>
      <c r="W65" s="23">
        <v>77.420984301423005</v>
      </c>
      <c r="X65" s="24">
        <v>0.142261880752756</v>
      </c>
      <c r="Y65" s="23">
        <v>5.6854376316209896</v>
      </c>
      <c r="Z65" s="25">
        <v>0.20138268644769799</v>
      </c>
    </row>
    <row r="66" spans="1:26" ht="15" customHeight="1" x14ac:dyDescent="0.25">
      <c r="A66" s="146" t="s">
        <v>117</v>
      </c>
      <c r="B66" s="68">
        <v>2</v>
      </c>
      <c r="C66" s="7">
        <v>7.5184660497552898</v>
      </c>
      <c r="D66" s="8">
        <v>0.26642842098053898</v>
      </c>
      <c r="E66" s="7">
        <v>7.8006920382527802</v>
      </c>
      <c r="F66" s="8">
        <v>0.476113426883497</v>
      </c>
      <c r="G66" s="7">
        <v>7.28610411006213</v>
      </c>
      <c r="H66" s="8">
        <v>0.68426476071639097</v>
      </c>
      <c r="I66" s="7">
        <v>-0.51458792819064902</v>
      </c>
      <c r="J66" s="8">
        <v>0.85938398641014901</v>
      </c>
      <c r="K66" s="7">
        <v>19.707393557840302</v>
      </c>
      <c r="L66" s="8">
        <v>1.13887533563933</v>
      </c>
      <c r="M66" s="7">
        <v>23.664294114909602</v>
      </c>
      <c r="N66" s="8">
        <v>1.6644518394622601</v>
      </c>
      <c r="O66" s="7">
        <v>16.482034046627199</v>
      </c>
      <c r="P66" s="8">
        <v>1.6717144595198901</v>
      </c>
      <c r="Q66" s="7">
        <v>-7.1822600682824103</v>
      </c>
      <c r="R66" s="8">
        <v>2.3162534485675201</v>
      </c>
      <c r="S66" s="7">
        <v>72.778134740850902</v>
      </c>
      <c r="T66" s="8">
        <v>1.14391499018346</v>
      </c>
      <c r="U66" s="7">
        <v>68.363724058689002</v>
      </c>
      <c r="V66" s="8">
        <v>1.73388697654758</v>
      </c>
      <c r="W66" s="7">
        <v>76.406244249524093</v>
      </c>
      <c r="X66" s="8">
        <v>1.8266432160470301</v>
      </c>
      <c r="Y66" s="7">
        <v>8.0425201908350505</v>
      </c>
      <c r="Z66" s="9">
        <v>2.4317320588581799</v>
      </c>
    </row>
    <row r="67" spans="1:26" ht="15" customHeight="1" x14ac:dyDescent="0.25">
      <c r="A67" s="146" t="s">
        <v>118</v>
      </c>
      <c r="B67" s="68">
        <v>2</v>
      </c>
      <c r="C67" s="7">
        <v>10.662652733434699</v>
      </c>
      <c r="D67" s="8">
        <v>0.388994391630687</v>
      </c>
      <c r="E67" s="7">
        <v>9.9656854321209405</v>
      </c>
      <c r="F67" s="8">
        <v>0.71002571178020502</v>
      </c>
      <c r="G67" s="7">
        <v>11.004274855943599</v>
      </c>
      <c r="H67" s="8">
        <v>0.86207084062883099</v>
      </c>
      <c r="I67" s="7">
        <v>1.0385894238226201</v>
      </c>
      <c r="J67" s="8">
        <v>0.98444990698380197</v>
      </c>
      <c r="K67" s="7">
        <v>19.680160182411299</v>
      </c>
      <c r="L67" s="8">
        <v>0.589955477223022</v>
      </c>
      <c r="M67" s="7">
        <v>23.298532279309299</v>
      </c>
      <c r="N67" s="8">
        <v>1.11571015419702</v>
      </c>
      <c r="O67" s="7">
        <v>15.693742078056401</v>
      </c>
      <c r="P67" s="8">
        <v>1.05342627805067</v>
      </c>
      <c r="Q67" s="7">
        <v>-7.6047902012528397</v>
      </c>
      <c r="R67" s="8">
        <v>1.1223199892498501</v>
      </c>
      <c r="S67" s="7">
        <v>69.597878549776894</v>
      </c>
      <c r="T67" s="8">
        <v>0.88070966639455595</v>
      </c>
      <c r="U67" s="7">
        <v>66.723679552384397</v>
      </c>
      <c r="V67" s="8">
        <v>1.3758093025910101</v>
      </c>
      <c r="W67" s="7">
        <v>73.691143844642596</v>
      </c>
      <c r="X67" s="8">
        <v>1.55162335927106</v>
      </c>
      <c r="Y67" s="7">
        <v>6.9674642922581898</v>
      </c>
      <c r="Z67" s="9">
        <v>1.68920244896404</v>
      </c>
    </row>
    <row r="68" spans="1:26" ht="15" customHeight="1" x14ac:dyDescent="0.25">
      <c r="A68" s="146" t="s">
        <v>119</v>
      </c>
      <c r="B68" s="68">
        <v>2</v>
      </c>
      <c r="C68" s="7">
        <v>7.8028806313199803</v>
      </c>
      <c r="D68" s="8">
        <v>0.411198948877395</v>
      </c>
      <c r="E68" s="7">
        <v>9.0556490866936006</v>
      </c>
      <c r="F68" s="8">
        <v>0.70284310321102805</v>
      </c>
      <c r="G68" s="7">
        <v>7.5438980251770102</v>
      </c>
      <c r="H68" s="8">
        <v>0.73115885000411995</v>
      </c>
      <c r="I68" s="7">
        <v>-1.5117510615165899</v>
      </c>
      <c r="J68" s="8">
        <v>0.74993867746677101</v>
      </c>
      <c r="K68" s="7">
        <v>16.988694983267798</v>
      </c>
      <c r="L68" s="8">
        <v>0.89844669315799697</v>
      </c>
      <c r="M68" s="7">
        <v>20.941364615840101</v>
      </c>
      <c r="N68" s="8">
        <v>1.68580273954102</v>
      </c>
      <c r="O68" s="7">
        <v>15.193614990656</v>
      </c>
      <c r="P68" s="8">
        <v>1.6483156118805899</v>
      </c>
      <c r="Q68" s="7">
        <v>-5.7477496251841202</v>
      </c>
      <c r="R68" s="8">
        <v>2.1649662174140301</v>
      </c>
      <c r="S68" s="7">
        <v>75.112167146169796</v>
      </c>
      <c r="T68" s="8">
        <v>1.0341724852990899</v>
      </c>
      <c r="U68" s="7">
        <v>69.890799386298596</v>
      </c>
      <c r="V68" s="8">
        <v>1.83574230283333</v>
      </c>
      <c r="W68" s="7">
        <v>77.274717044495503</v>
      </c>
      <c r="X68" s="8">
        <v>2.1019029536526799</v>
      </c>
      <c r="Y68" s="7">
        <v>7.3839176581968502</v>
      </c>
      <c r="Z68" s="9">
        <v>2.55680941914903</v>
      </c>
    </row>
    <row r="69" spans="1:26" ht="15.75" customHeight="1" x14ac:dyDescent="0.25">
      <c r="A69" s="147" t="s">
        <v>120</v>
      </c>
      <c r="B69" s="78">
        <v>2</v>
      </c>
      <c r="C69" s="28">
        <v>8.3085979509532493</v>
      </c>
      <c r="D69" s="29">
        <v>0.239324556132196</v>
      </c>
      <c r="E69" s="28">
        <v>8.6765202841606897</v>
      </c>
      <c r="F69" s="29">
        <v>0.60110356406722498</v>
      </c>
      <c r="G69" s="28">
        <v>8.2972485391727506</v>
      </c>
      <c r="H69" s="29">
        <v>0.52626476801369904</v>
      </c>
      <c r="I69" s="28">
        <v>-0.37927174498793698</v>
      </c>
      <c r="J69" s="29">
        <v>0.85177632722913099</v>
      </c>
      <c r="K69" s="28">
        <v>14.7489652976209</v>
      </c>
      <c r="L69" s="29">
        <v>0.63516380235578995</v>
      </c>
      <c r="M69" s="28">
        <v>20.1835929782326</v>
      </c>
      <c r="N69" s="29">
        <v>1.5197261798275301</v>
      </c>
      <c r="O69" s="28">
        <v>10.5950451868821</v>
      </c>
      <c r="P69" s="29">
        <v>0.79299674726589497</v>
      </c>
      <c r="Q69" s="28">
        <v>-9.5885477913504804</v>
      </c>
      <c r="R69" s="29">
        <v>1.59874143344703</v>
      </c>
      <c r="S69" s="28">
        <v>76.661693578102103</v>
      </c>
      <c r="T69" s="29">
        <v>0.78354860812584903</v>
      </c>
      <c r="U69" s="28">
        <v>70.928663964870196</v>
      </c>
      <c r="V69" s="29">
        <v>1.7715086727079601</v>
      </c>
      <c r="W69" s="28">
        <v>80.843563260932996</v>
      </c>
      <c r="X69" s="29">
        <v>1.1489606299683699</v>
      </c>
      <c r="Y69" s="28">
        <v>9.9148992960627904</v>
      </c>
      <c r="Z69" s="30">
        <v>1.9306421080649101</v>
      </c>
    </row>
    <row r="70" spans="1:26" ht="15" customHeight="1" x14ac:dyDescent="0.25">
      <c r="A70" s="31"/>
      <c r="B70" s="151"/>
      <c r="C70" s="3" t="s">
        <v>1034</v>
      </c>
      <c r="D70" s="4" t="s">
        <v>1035</v>
      </c>
      <c r="E70" s="3" t="s">
        <v>1036</v>
      </c>
      <c r="F70" s="4" t="s">
        <v>1037</v>
      </c>
      <c r="G70" s="3" t="s">
        <v>1038</v>
      </c>
      <c r="H70" s="4" t="s">
        <v>1039</v>
      </c>
      <c r="I70" s="3" t="s">
        <v>1040</v>
      </c>
      <c r="J70" s="4" t="s">
        <v>1041</v>
      </c>
      <c r="K70" s="3" t="s">
        <v>1042</v>
      </c>
      <c r="L70" s="4" t="s">
        <v>1043</v>
      </c>
      <c r="M70" s="3" t="s">
        <v>1044</v>
      </c>
      <c r="N70" s="4" t="s">
        <v>1045</v>
      </c>
      <c r="O70" s="3" t="s">
        <v>1046</v>
      </c>
      <c r="P70" s="4" t="s">
        <v>1047</v>
      </c>
      <c r="Q70" s="3" t="s">
        <v>1048</v>
      </c>
      <c r="R70" s="4" t="s">
        <v>1049</v>
      </c>
      <c r="S70" s="3" t="s">
        <v>1050</v>
      </c>
      <c r="T70" s="4" t="s">
        <v>1051</v>
      </c>
      <c r="U70" s="3" t="s">
        <v>1052</v>
      </c>
      <c r="V70" s="4" t="s">
        <v>1053</v>
      </c>
      <c r="W70" s="3" t="s">
        <v>1054</v>
      </c>
      <c r="X70" s="4" t="s">
        <v>1055</v>
      </c>
      <c r="Y70" s="3" t="s">
        <v>1056</v>
      </c>
      <c r="Z70" s="5" t="s">
        <v>1057</v>
      </c>
    </row>
    <row r="71" spans="1:26" ht="15" customHeight="1" x14ac:dyDescent="0.25">
      <c r="A71" s="10" t="s">
        <v>15</v>
      </c>
      <c r="B71" s="73">
        <v>1</v>
      </c>
      <c r="C71" s="7">
        <v>10.2061524687066</v>
      </c>
      <c r="D71" s="8">
        <v>0.25436492251794102</v>
      </c>
      <c r="E71" s="7">
        <v>9.8708765212902101</v>
      </c>
      <c r="F71" s="8">
        <v>0.51408777977492004</v>
      </c>
      <c r="G71" s="7">
        <v>11.0609441556746</v>
      </c>
      <c r="H71" s="8">
        <v>0.53046957016406504</v>
      </c>
      <c r="I71" s="7">
        <v>1.1900676343844001</v>
      </c>
      <c r="J71" s="8">
        <v>0.71430466553732397</v>
      </c>
      <c r="K71" s="7">
        <v>21.765583986315001</v>
      </c>
      <c r="L71" s="8">
        <v>0.46325888467519499</v>
      </c>
      <c r="M71" s="7">
        <v>25.721473418263301</v>
      </c>
      <c r="N71" s="8">
        <v>1.01061922607945</v>
      </c>
      <c r="O71" s="7">
        <v>19.2377080942357</v>
      </c>
      <c r="P71" s="8">
        <v>0.977083143341136</v>
      </c>
      <c r="Q71" s="7">
        <v>-6.4837653240276598</v>
      </c>
      <c r="R71" s="8">
        <v>1.2428838379373801</v>
      </c>
      <c r="S71" s="7">
        <v>68.036524371430005</v>
      </c>
      <c r="T71" s="8">
        <v>0.52309390866962102</v>
      </c>
      <c r="U71" s="7">
        <v>64.491618483449997</v>
      </c>
      <c r="V71" s="8">
        <v>1.0212159336756399</v>
      </c>
      <c r="W71" s="7">
        <v>69.780664144989103</v>
      </c>
      <c r="X71" s="8">
        <v>1.17064505808366</v>
      </c>
      <c r="Y71" s="7">
        <v>5.2890456615390198</v>
      </c>
      <c r="Z71" s="9">
        <v>1.4907362241258499</v>
      </c>
    </row>
    <row r="72" spans="1:26" ht="15" customHeight="1" x14ac:dyDescent="0.25">
      <c r="A72" s="10" t="s">
        <v>19</v>
      </c>
      <c r="B72" s="73">
        <v>1</v>
      </c>
      <c r="C72" s="7">
        <v>12.898930075309799</v>
      </c>
      <c r="D72" s="8">
        <v>0.24219233839680199</v>
      </c>
      <c r="E72" s="7">
        <v>12.550261363444299</v>
      </c>
      <c r="F72" s="8">
        <v>0.52042594246704899</v>
      </c>
      <c r="G72" s="7">
        <v>13.553324579492999</v>
      </c>
      <c r="H72" s="8">
        <v>0.48341310770150397</v>
      </c>
      <c r="I72" s="7">
        <v>1.0030632160487301</v>
      </c>
      <c r="J72" s="8">
        <v>0.62332714474790996</v>
      </c>
      <c r="K72" s="7">
        <v>18.947507257913099</v>
      </c>
      <c r="L72" s="8">
        <v>0.264292762148153</v>
      </c>
      <c r="M72" s="7">
        <v>21.387490746010801</v>
      </c>
      <c r="N72" s="8">
        <v>0.59386214289628303</v>
      </c>
      <c r="O72" s="7">
        <v>16.8567786699099</v>
      </c>
      <c r="P72" s="8">
        <v>0.53210712631378199</v>
      </c>
      <c r="Q72" s="7">
        <v>-4.5307120761009001</v>
      </c>
      <c r="R72" s="8">
        <v>0.78738842364430905</v>
      </c>
      <c r="S72" s="7">
        <v>68.2223945847024</v>
      </c>
      <c r="T72" s="8">
        <v>0.316768467510046</v>
      </c>
      <c r="U72" s="7">
        <v>66.164970384126903</v>
      </c>
      <c r="V72" s="8">
        <v>0.65080707261742399</v>
      </c>
      <c r="W72" s="7">
        <v>69.642648206584298</v>
      </c>
      <c r="X72" s="8">
        <v>0.676661207839092</v>
      </c>
      <c r="Y72" s="7">
        <v>3.4776778224573399</v>
      </c>
      <c r="Z72" s="9">
        <v>0.90938438843786995</v>
      </c>
    </row>
    <row r="73" spans="1:26" ht="15" customHeight="1" x14ac:dyDescent="0.25">
      <c r="A73" s="145" t="s">
        <v>21</v>
      </c>
      <c r="B73" s="73">
        <v>1</v>
      </c>
      <c r="C73" s="7">
        <v>11.301313327682299</v>
      </c>
      <c r="D73" s="8">
        <v>0.258328068302555</v>
      </c>
      <c r="E73" s="7">
        <v>11.057531622631799</v>
      </c>
      <c r="F73" s="8">
        <v>0.52233126353074899</v>
      </c>
      <c r="G73" s="7">
        <v>11.245625938706301</v>
      </c>
      <c r="H73" s="8">
        <v>0.52063986753441205</v>
      </c>
      <c r="I73" s="7">
        <v>0.188094316074535</v>
      </c>
      <c r="J73" s="8">
        <v>0.75336811217359601</v>
      </c>
      <c r="K73" s="7">
        <v>20.1319022336376</v>
      </c>
      <c r="L73" s="8">
        <v>0.34658366880806402</v>
      </c>
      <c r="M73" s="7">
        <v>23.416442994454901</v>
      </c>
      <c r="N73" s="8">
        <v>0.79993347353960598</v>
      </c>
      <c r="O73" s="7">
        <v>19.5757789333279</v>
      </c>
      <c r="P73" s="8">
        <v>0.79707632385744998</v>
      </c>
      <c r="Q73" s="7">
        <v>-3.84066406112697</v>
      </c>
      <c r="R73" s="8">
        <v>1.1643912845047599</v>
      </c>
      <c r="S73" s="7">
        <v>68.602903477527704</v>
      </c>
      <c r="T73" s="8">
        <v>0.39729781569949402</v>
      </c>
      <c r="U73" s="7">
        <v>65.704850441044897</v>
      </c>
      <c r="V73" s="8">
        <v>0.86500828822862197</v>
      </c>
      <c r="W73" s="7">
        <v>69.305538823618704</v>
      </c>
      <c r="X73" s="8">
        <v>1.0057324098379801</v>
      </c>
      <c r="Y73" s="7">
        <v>3.6006883825737801</v>
      </c>
      <c r="Z73" s="9">
        <v>1.2998258109118801</v>
      </c>
    </row>
    <row r="74" spans="1:26" ht="15" customHeight="1" x14ac:dyDescent="0.25">
      <c r="A74" s="10" t="s">
        <v>22</v>
      </c>
      <c r="B74" s="73">
        <v>1</v>
      </c>
      <c r="C74" s="7">
        <v>14.7230588177367</v>
      </c>
      <c r="D74" s="8">
        <v>0.46743420008255598</v>
      </c>
      <c r="E74" s="7">
        <v>12.521306833340001</v>
      </c>
      <c r="F74" s="8">
        <v>0.63529721085702495</v>
      </c>
      <c r="G74" s="7">
        <v>15.3843559011307</v>
      </c>
      <c r="H74" s="8">
        <v>0.79940517477225703</v>
      </c>
      <c r="I74" s="7">
        <v>2.8630490677906799</v>
      </c>
      <c r="J74" s="8">
        <v>0.92750505653869297</v>
      </c>
      <c r="K74" s="7">
        <v>19.935978994675899</v>
      </c>
      <c r="L74" s="8">
        <v>0.38667842007283898</v>
      </c>
      <c r="M74" s="7">
        <v>22.825142167684898</v>
      </c>
      <c r="N74" s="8">
        <v>0.80756679631081096</v>
      </c>
      <c r="O74" s="7">
        <v>18.011065679354001</v>
      </c>
      <c r="P74" s="8">
        <v>0.69906895525100998</v>
      </c>
      <c r="Q74" s="7">
        <v>-4.8140764883308904</v>
      </c>
      <c r="R74" s="8">
        <v>1.0095693063022</v>
      </c>
      <c r="S74" s="7">
        <v>65.275698062419707</v>
      </c>
      <c r="T74" s="8">
        <v>0.555788019719205</v>
      </c>
      <c r="U74" s="7">
        <v>64.342744372092199</v>
      </c>
      <c r="V74" s="8">
        <v>1.1585313554421599</v>
      </c>
      <c r="W74" s="7">
        <v>66.806489615026095</v>
      </c>
      <c r="X74" s="8">
        <v>1.0916294769646999</v>
      </c>
      <c r="Y74" s="7">
        <v>2.4637452429339102</v>
      </c>
      <c r="Z74" s="9">
        <v>1.53752742317974</v>
      </c>
    </row>
    <row r="75" spans="1:26" ht="15" customHeight="1" x14ac:dyDescent="0.25">
      <c r="A75" s="10" t="s">
        <v>33</v>
      </c>
      <c r="B75" s="73">
        <v>1</v>
      </c>
      <c r="C75" s="7">
        <v>8.2492320962830306</v>
      </c>
      <c r="D75" s="8">
        <v>0.235926564739869</v>
      </c>
      <c r="E75" s="7">
        <v>8.2657808444130794</v>
      </c>
      <c r="F75" s="8">
        <v>0.47127920658352601</v>
      </c>
      <c r="G75" s="7">
        <v>7.9839739258667901</v>
      </c>
      <c r="H75" s="8">
        <v>0.45286748875669203</v>
      </c>
      <c r="I75" s="7">
        <v>-0.28180691854629197</v>
      </c>
      <c r="J75" s="8">
        <v>0.63145681693252398</v>
      </c>
      <c r="K75" s="7">
        <v>18.285073790128099</v>
      </c>
      <c r="L75" s="8">
        <v>0.47691728594890298</v>
      </c>
      <c r="M75" s="7">
        <v>22.736712896642999</v>
      </c>
      <c r="N75" s="8">
        <v>1.07128620597326</v>
      </c>
      <c r="O75" s="7">
        <v>15.7622706982145</v>
      </c>
      <c r="P75" s="8">
        <v>0.967890248590205</v>
      </c>
      <c r="Q75" s="7">
        <v>-6.9744421984284601</v>
      </c>
      <c r="R75" s="8">
        <v>1.3615501991251999</v>
      </c>
      <c r="S75" s="7">
        <v>73.417613712689999</v>
      </c>
      <c r="T75" s="8">
        <v>0.54766981084361599</v>
      </c>
      <c r="U75" s="7">
        <v>69.094931557872101</v>
      </c>
      <c r="V75" s="8">
        <v>1.23102634208064</v>
      </c>
      <c r="W75" s="7">
        <v>76.2831881272364</v>
      </c>
      <c r="X75" s="8">
        <v>1.1447577138215901</v>
      </c>
      <c r="Y75" s="7">
        <v>7.1882565693643796</v>
      </c>
      <c r="Z75" s="9">
        <v>1.62606821946614</v>
      </c>
    </row>
    <row r="76" spans="1:26" ht="15" customHeight="1" x14ac:dyDescent="0.25">
      <c r="A76" s="10" t="s">
        <v>38</v>
      </c>
      <c r="B76" s="73">
        <v>1</v>
      </c>
      <c r="C76" s="7">
        <v>10.7552991457266</v>
      </c>
      <c r="D76" s="8">
        <v>0.26755083300878602</v>
      </c>
      <c r="E76" s="7">
        <v>11.8293215975587</v>
      </c>
      <c r="F76" s="8">
        <v>0.64081110821006704</v>
      </c>
      <c r="G76" s="7">
        <v>11.197184885168699</v>
      </c>
      <c r="H76" s="8">
        <v>0.52200806985368997</v>
      </c>
      <c r="I76" s="7">
        <v>-0.63213671238994495</v>
      </c>
      <c r="J76" s="8">
        <v>0.76701551581059502</v>
      </c>
      <c r="K76" s="7">
        <v>19.388891349811299</v>
      </c>
      <c r="L76" s="8">
        <v>0.32860023227660101</v>
      </c>
      <c r="M76" s="7">
        <v>21.792623731491599</v>
      </c>
      <c r="N76" s="8">
        <v>0.60403248272871701</v>
      </c>
      <c r="O76" s="7">
        <v>18.678149563726802</v>
      </c>
      <c r="P76" s="8">
        <v>0.70394008976535405</v>
      </c>
      <c r="Q76" s="7">
        <v>-3.11447416776483</v>
      </c>
      <c r="R76" s="8">
        <v>1.0180449795231299</v>
      </c>
      <c r="S76" s="7">
        <v>69.858107053494606</v>
      </c>
      <c r="T76" s="8">
        <v>0.47820101561024297</v>
      </c>
      <c r="U76" s="7">
        <v>66.508389870893694</v>
      </c>
      <c r="V76" s="8">
        <v>0.97834386665397399</v>
      </c>
      <c r="W76" s="7">
        <v>70.078690696212803</v>
      </c>
      <c r="X76" s="8">
        <v>0.95692165108553595</v>
      </c>
      <c r="Y76" s="7">
        <v>3.57030082531909</v>
      </c>
      <c r="Z76" s="9">
        <v>1.43157740429866</v>
      </c>
    </row>
    <row r="77" spans="1:26" ht="15" customHeight="1" x14ac:dyDescent="0.25">
      <c r="A77" s="10" t="s">
        <v>40</v>
      </c>
      <c r="B77" s="73">
        <v>1</v>
      </c>
      <c r="C77" s="7">
        <v>10.9491275777065</v>
      </c>
      <c r="D77" s="8">
        <v>0.25561497022792401</v>
      </c>
      <c r="E77" s="7">
        <v>11.7092113514323</v>
      </c>
      <c r="F77" s="8">
        <v>0.67085579004992202</v>
      </c>
      <c r="G77" s="7">
        <v>11.313038026440401</v>
      </c>
      <c r="H77" s="8">
        <v>0.45923511552812002</v>
      </c>
      <c r="I77" s="7">
        <v>-0.396173324991906</v>
      </c>
      <c r="J77" s="8">
        <v>0.74553628762949298</v>
      </c>
      <c r="K77" s="7">
        <v>20.315734963967898</v>
      </c>
      <c r="L77" s="8">
        <v>0.27843820288572702</v>
      </c>
      <c r="M77" s="7">
        <v>22.080883889984801</v>
      </c>
      <c r="N77" s="8">
        <v>0.67715296055271101</v>
      </c>
      <c r="O77" s="7">
        <v>18.945537400227401</v>
      </c>
      <c r="P77" s="8">
        <v>0.53400453786889401</v>
      </c>
      <c r="Q77" s="7">
        <v>-3.13534648975737</v>
      </c>
      <c r="R77" s="8">
        <v>0.92073025572127798</v>
      </c>
      <c r="S77" s="7">
        <v>68.640217632437</v>
      </c>
      <c r="T77" s="8">
        <v>0.41523702717183503</v>
      </c>
      <c r="U77" s="7">
        <v>66.222862701700194</v>
      </c>
      <c r="V77" s="8">
        <v>0.99014657551215401</v>
      </c>
      <c r="W77" s="7">
        <v>69.688686999965597</v>
      </c>
      <c r="X77" s="8">
        <v>0.847158552729529</v>
      </c>
      <c r="Y77" s="7">
        <v>3.4658242982653999</v>
      </c>
      <c r="Z77" s="9">
        <v>1.29331850434572</v>
      </c>
    </row>
    <row r="78" spans="1:26" ht="15" customHeight="1" x14ac:dyDescent="0.25">
      <c r="A78" s="6" t="s">
        <v>46</v>
      </c>
      <c r="B78" s="73">
        <v>1</v>
      </c>
      <c r="C78" s="7">
        <v>7.8993316228751098</v>
      </c>
      <c r="D78" s="8">
        <v>0.19012738584814401</v>
      </c>
      <c r="E78" s="7">
        <v>8.4244118891016608</v>
      </c>
      <c r="F78" s="8">
        <v>0.28674857833223699</v>
      </c>
      <c r="G78" s="7">
        <v>7.3563876034830704</v>
      </c>
      <c r="H78" s="8">
        <v>0.32106747209796699</v>
      </c>
      <c r="I78" s="7">
        <v>-1.06802428561859</v>
      </c>
      <c r="J78" s="8">
        <v>0.41120725114888101</v>
      </c>
      <c r="K78" s="7">
        <v>13.5054739375986</v>
      </c>
      <c r="L78" s="8">
        <v>0.32222345485706899</v>
      </c>
      <c r="M78" s="7">
        <v>14.6389450427644</v>
      </c>
      <c r="N78" s="8">
        <v>0.57133617242940904</v>
      </c>
      <c r="O78" s="7">
        <v>12.686276060331901</v>
      </c>
      <c r="P78" s="8">
        <v>0.60374633816299705</v>
      </c>
      <c r="Q78" s="7">
        <v>-1.9526689824325201</v>
      </c>
      <c r="R78" s="8">
        <v>0.73945946310204902</v>
      </c>
      <c r="S78" s="7">
        <v>78.385069842037296</v>
      </c>
      <c r="T78" s="8">
        <v>0.405605925763386</v>
      </c>
      <c r="U78" s="7">
        <v>76.678089895392702</v>
      </c>
      <c r="V78" s="8">
        <v>0.65819392310365599</v>
      </c>
      <c r="W78" s="7">
        <v>79.868746762412201</v>
      </c>
      <c r="X78" s="8">
        <v>0.69388170964421603</v>
      </c>
      <c r="Y78" s="7">
        <v>3.1906568670194702</v>
      </c>
      <c r="Z78" s="9">
        <v>0.82055692112728895</v>
      </c>
    </row>
    <row r="79" spans="1:26" ht="15" customHeight="1" x14ac:dyDescent="0.25">
      <c r="A79" s="10" t="s">
        <v>50</v>
      </c>
      <c r="B79" s="73">
        <v>1</v>
      </c>
      <c r="C79" s="7">
        <v>14.6273722840142</v>
      </c>
      <c r="D79" s="8">
        <v>0.476498650624266</v>
      </c>
      <c r="E79" s="7" t="s">
        <v>1058</v>
      </c>
      <c r="F79" s="8" t="s">
        <v>1058</v>
      </c>
      <c r="G79" s="7" t="s">
        <v>1058</v>
      </c>
      <c r="H79" s="8" t="s">
        <v>1058</v>
      </c>
      <c r="I79" s="7" t="s">
        <v>1058</v>
      </c>
      <c r="J79" s="8" t="s">
        <v>1058</v>
      </c>
      <c r="K79" s="7">
        <v>25.766634693201201</v>
      </c>
      <c r="L79" s="8">
        <v>0.62669521072819001</v>
      </c>
      <c r="M79" s="7" t="s">
        <v>1058</v>
      </c>
      <c r="N79" s="8" t="s">
        <v>1058</v>
      </c>
      <c r="O79" s="7" t="s">
        <v>1058</v>
      </c>
      <c r="P79" s="8" t="s">
        <v>1058</v>
      </c>
      <c r="Q79" s="7" t="s">
        <v>1058</v>
      </c>
      <c r="R79" s="8" t="s">
        <v>1058</v>
      </c>
      <c r="S79" s="7">
        <v>59.348661263000103</v>
      </c>
      <c r="T79" s="8">
        <v>0.84380121430626298</v>
      </c>
      <c r="U79" s="7" t="s">
        <v>1058</v>
      </c>
      <c r="V79" s="8" t="s">
        <v>1058</v>
      </c>
      <c r="W79" s="7" t="s">
        <v>1058</v>
      </c>
      <c r="X79" s="8" t="s">
        <v>1058</v>
      </c>
      <c r="Y79" s="7" t="s">
        <v>1058</v>
      </c>
      <c r="Z79" s="9" t="s">
        <v>1058</v>
      </c>
    </row>
    <row r="80" spans="1:26" ht="15" customHeight="1" x14ac:dyDescent="0.25">
      <c r="A80" s="10" t="s">
        <v>55</v>
      </c>
      <c r="B80" s="73">
        <v>1</v>
      </c>
      <c r="C80" s="7">
        <v>9.4586743663099195</v>
      </c>
      <c r="D80" s="8">
        <v>0.160056846245405</v>
      </c>
      <c r="E80" s="7">
        <v>9.5030327388758504</v>
      </c>
      <c r="F80" s="8">
        <v>0.35161841147719203</v>
      </c>
      <c r="G80" s="7">
        <v>10.0535065362608</v>
      </c>
      <c r="H80" s="8">
        <v>0.34875705605276802</v>
      </c>
      <c r="I80" s="7">
        <v>0.55047379738494595</v>
      </c>
      <c r="J80" s="8">
        <v>0.50935093675847098</v>
      </c>
      <c r="K80" s="7">
        <v>17.228130775323201</v>
      </c>
      <c r="L80" s="8">
        <v>0.27603018570291898</v>
      </c>
      <c r="M80" s="7">
        <v>20.978722928762799</v>
      </c>
      <c r="N80" s="8">
        <v>0.59839523876257195</v>
      </c>
      <c r="O80" s="7">
        <v>15.2321369514864</v>
      </c>
      <c r="P80" s="8">
        <v>0.47680969750069802</v>
      </c>
      <c r="Q80" s="7">
        <v>-5.7465859772763901</v>
      </c>
      <c r="R80" s="8">
        <v>0.78039910326225703</v>
      </c>
      <c r="S80" s="7">
        <v>73.127103692838404</v>
      </c>
      <c r="T80" s="8">
        <v>0.35122276695740501</v>
      </c>
      <c r="U80" s="7">
        <v>69.307789858738303</v>
      </c>
      <c r="V80" s="8">
        <v>0.71638561965158398</v>
      </c>
      <c r="W80" s="7">
        <v>74.564329490023795</v>
      </c>
      <c r="X80" s="8">
        <v>0.65582164372046503</v>
      </c>
      <c r="Y80" s="7">
        <v>5.2565396312855803</v>
      </c>
      <c r="Z80" s="9">
        <v>0.99078549238125802</v>
      </c>
    </row>
    <row r="81" spans="1:26" ht="15" customHeight="1" x14ac:dyDescent="0.25">
      <c r="A81" s="10" t="s">
        <v>57</v>
      </c>
      <c r="B81" s="73">
        <v>1</v>
      </c>
      <c r="C81" s="7">
        <v>11.0998999709972</v>
      </c>
      <c r="D81" s="8">
        <v>0.23092853160495999</v>
      </c>
      <c r="E81" s="7">
        <v>11.1894001430906</v>
      </c>
      <c r="F81" s="8">
        <v>0.39020945821969499</v>
      </c>
      <c r="G81" s="7">
        <v>10.9210443244001</v>
      </c>
      <c r="H81" s="8">
        <v>0.48891235429521701</v>
      </c>
      <c r="I81" s="7">
        <v>-0.26835581869046299</v>
      </c>
      <c r="J81" s="8">
        <v>0.57757790846921397</v>
      </c>
      <c r="K81" s="7">
        <v>19.993542575573901</v>
      </c>
      <c r="L81" s="8">
        <v>0.32130909051359502</v>
      </c>
      <c r="M81" s="7">
        <v>23.5710742390023</v>
      </c>
      <c r="N81" s="8">
        <v>0.62345127786646504</v>
      </c>
      <c r="O81" s="7">
        <v>18.083848925213999</v>
      </c>
      <c r="P81" s="8">
        <v>0.55790030682260106</v>
      </c>
      <c r="Q81" s="7">
        <v>-5.4872253137883096</v>
      </c>
      <c r="R81" s="8">
        <v>0.77899394579709302</v>
      </c>
      <c r="S81" s="7">
        <v>68.698600521177198</v>
      </c>
      <c r="T81" s="8">
        <v>0.41821901399640099</v>
      </c>
      <c r="U81" s="7">
        <v>65.216304544788699</v>
      </c>
      <c r="V81" s="8">
        <v>0.77918360278822496</v>
      </c>
      <c r="W81" s="7">
        <v>70.900970086340095</v>
      </c>
      <c r="X81" s="8">
        <v>0.80843054094103395</v>
      </c>
      <c r="Y81" s="7">
        <v>5.6846655415514196</v>
      </c>
      <c r="Z81" s="9">
        <v>0.98306478454322499</v>
      </c>
    </row>
    <row r="82" spans="1:26" ht="15" customHeight="1" x14ac:dyDescent="0.25">
      <c r="A82" s="10" t="s">
        <v>59</v>
      </c>
      <c r="B82" s="73">
        <v>1</v>
      </c>
      <c r="C82" s="7">
        <v>9.8629086054842805</v>
      </c>
      <c r="D82" s="8">
        <v>0.24965769436699201</v>
      </c>
      <c r="E82" s="7">
        <v>10.193065474906099</v>
      </c>
      <c r="F82" s="8">
        <v>0.46434347503253098</v>
      </c>
      <c r="G82" s="7">
        <v>10.1711851301617</v>
      </c>
      <c r="H82" s="8">
        <v>0.64467559494753701</v>
      </c>
      <c r="I82" s="7">
        <v>-2.1880344744443999E-2</v>
      </c>
      <c r="J82" s="8">
        <v>0.802978100232693</v>
      </c>
      <c r="K82" s="7">
        <v>21.279979934919702</v>
      </c>
      <c r="L82" s="8">
        <v>0.404657770295341</v>
      </c>
      <c r="M82" s="7">
        <v>24.2524548204245</v>
      </c>
      <c r="N82" s="8">
        <v>0.71906118123829699</v>
      </c>
      <c r="O82" s="7">
        <v>19.134205067114099</v>
      </c>
      <c r="P82" s="8">
        <v>0.72286242366105802</v>
      </c>
      <c r="Q82" s="7">
        <v>-5.1182497533104296</v>
      </c>
      <c r="R82" s="8">
        <v>0.99057315660157996</v>
      </c>
      <c r="S82" s="7">
        <v>68.505771118133396</v>
      </c>
      <c r="T82" s="8">
        <v>0.52715024318411596</v>
      </c>
      <c r="U82" s="7">
        <v>64.846830585644597</v>
      </c>
      <c r="V82" s="8">
        <v>0.88309467165487299</v>
      </c>
      <c r="W82" s="7">
        <v>70.431440269055201</v>
      </c>
      <c r="X82" s="8">
        <v>0.98634134196952905</v>
      </c>
      <c r="Y82" s="7">
        <v>5.58460968341066</v>
      </c>
      <c r="Z82" s="9">
        <v>1.20331504058079</v>
      </c>
    </row>
    <row r="83" spans="1:26" ht="15" customHeight="1" x14ac:dyDescent="0.25">
      <c r="A83" s="10" t="s">
        <v>60</v>
      </c>
      <c r="B83" s="73">
        <v>1</v>
      </c>
      <c r="C83" s="7">
        <v>10.260056855988401</v>
      </c>
      <c r="D83" s="8">
        <v>0.30630646079031199</v>
      </c>
      <c r="E83" s="7">
        <v>10.2436672879935</v>
      </c>
      <c r="F83" s="8">
        <v>0.56534939487478297</v>
      </c>
      <c r="G83" s="7">
        <v>10.1711065953422</v>
      </c>
      <c r="H83" s="8">
        <v>0.57240704766831996</v>
      </c>
      <c r="I83" s="7">
        <v>-7.2560692651345293E-2</v>
      </c>
      <c r="J83" s="8">
        <v>0.76191829267320699</v>
      </c>
      <c r="K83" s="7">
        <v>17.598016377207799</v>
      </c>
      <c r="L83" s="8">
        <v>0.43986333827922702</v>
      </c>
      <c r="M83" s="7">
        <v>20.1849019616695</v>
      </c>
      <c r="N83" s="8">
        <v>0.66194168453733804</v>
      </c>
      <c r="O83" s="7">
        <v>15.8669058096987</v>
      </c>
      <c r="P83" s="8">
        <v>0.67202164514038298</v>
      </c>
      <c r="Q83" s="7">
        <v>-4.3179961519707604</v>
      </c>
      <c r="R83" s="8">
        <v>1.00816647439952</v>
      </c>
      <c r="S83" s="7">
        <v>71.3478526025185</v>
      </c>
      <c r="T83" s="8">
        <v>0.63457357744119203</v>
      </c>
      <c r="U83" s="7">
        <v>68.656495588230896</v>
      </c>
      <c r="V83" s="8">
        <v>1.0718135903778101</v>
      </c>
      <c r="W83" s="7">
        <v>72.960715925492494</v>
      </c>
      <c r="X83" s="8">
        <v>1.0429499338561901</v>
      </c>
      <c r="Y83" s="7">
        <v>4.3042203372615999</v>
      </c>
      <c r="Z83" s="9">
        <v>1.5660734917875601</v>
      </c>
    </row>
    <row r="84" spans="1:26" ht="15" customHeight="1" x14ac:dyDescent="0.25">
      <c r="A84" s="62" t="s">
        <v>219</v>
      </c>
      <c r="B84" s="76">
        <v>1</v>
      </c>
      <c r="C84" s="32">
        <v>10.915836990594901</v>
      </c>
      <c r="D84" s="33">
        <v>8.4686323140848493E-2</v>
      </c>
      <c r="E84" s="32">
        <v>10.572757822313299</v>
      </c>
      <c r="F84" s="33">
        <v>0.155209293192102</v>
      </c>
      <c r="G84" s="32">
        <v>10.8332774239475</v>
      </c>
      <c r="H84" s="33">
        <v>0.15875602823536999</v>
      </c>
      <c r="I84" s="32">
        <v>0.26051960163416099</v>
      </c>
      <c r="J84" s="33">
        <v>0.209077622473092</v>
      </c>
      <c r="K84" s="32">
        <v>19.500879053053001</v>
      </c>
      <c r="L84" s="33">
        <v>0.114266088294611</v>
      </c>
      <c r="M84" s="32">
        <v>21.8336750766092</v>
      </c>
      <c r="N84" s="33">
        <v>0.223156215127265</v>
      </c>
      <c r="O84" s="32">
        <v>17.135898447228499</v>
      </c>
      <c r="P84" s="33">
        <v>0.209708257654316</v>
      </c>
      <c r="Q84" s="32">
        <v>-4.6977766293807797</v>
      </c>
      <c r="R84" s="33">
        <v>0.29712449906928801</v>
      </c>
      <c r="S84" s="32">
        <v>69.405301204739899</v>
      </c>
      <c r="T84" s="33">
        <v>0.14998292217565001</v>
      </c>
      <c r="U84" s="32">
        <v>67.411911622084602</v>
      </c>
      <c r="V84" s="33">
        <v>0.28377320129779798</v>
      </c>
      <c r="W84" s="32">
        <v>71.909688211212597</v>
      </c>
      <c r="X84" s="33">
        <v>0.28151786994066402</v>
      </c>
      <c r="Y84" s="32">
        <v>4.4977765891279899</v>
      </c>
      <c r="Z84" s="34">
        <v>0.38891020333603799</v>
      </c>
    </row>
    <row r="85" spans="1:26" ht="15" customHeight="1" x14ac:dyDescent="0.25">
      <c r="A85" s="146" t="s">
        <v>121</v>
      </c>
      <c r="B85" s="73">
        <v>1</v>
      </c>
      <c r="C85" s="7">
        <v>13.9626678122084</v>
      </c>
      <c r="D85" s="8">
        <v>0.37167956839764998</v>
      </c>
      <c r="E85" s="7">
        <v>14.211828769106001</v>
      </c>
      <c r="F85" s="8">
        <v>0.83605094947716596</v>
      </c>
      <c r="G85" s="7">
        <v>14.5717443680242</v>
      </c>
      <c r="H85" s="8">
        <v>0.68670687791974905</v>
      </c>
      <c r="I85" s="7">
        <v>0.35991559891819103</v>
      </c>
      <c r="J85" s="8">
        <v>0.919217102507632</v>
      </c>
      <c r="K85" s="7">
        <v>18.157576267847901</v>
      </c>
      <c r="L85" s="8">
        <v>0.35310444830439502</v>
      </c>
      <c r="M85" s="7">
        <v>20.469905669383401</v>
      </c>
      <c r="N85" s="8">
        <v>0.86766053028869905</v>
      </c>
      <c r="O85" s="7">
        <v>16.278977299521198</v>
      </c>
      <c r="P85" s="8">
        <v>0.75525989861009302</v>
      </c>
      <c r="Q85" s="7">
        <v>-4.1909283698622497</v>
      </c>
      <c r="R85" s="8">
        <v>1.2223969716088501</v>
      </c>
      <c r="S85" s="7">
        <v>67.9684598911943</v>
      </c>
      <c r="T85" s="8">
        <v>0.49961092027736398</v>
      </c>
      <c r="U85" s="7">
        <v>65.4596472059429</v>
      </c>
      <c r="V85" s="8">
        <v>1.1330597341884201</v>
      </c>
      <c r="W85" s="7">
        <v>69.225812567136003</v>
      </c>
      <c r="X85" s="8">
        <v>1.0283341154280501</v>
      </c>
      <c r="Y85" s="7">
        <v>3.7661653611930701</v>
      </c>
      <c r="Z85" s="9">
        <v>1.46474210429825</v>
      </c>
    </row>
    <row r="86" spans="1:26" ht="15" customHeight="1" x14ac:dyDescent="0.25">
      <c r="A86" s="146" t="s">
        <v>118</v>
      </c>
      <c r="B86" s="73">
        <v>1</v>
      </c>
      <c r="C86" s="7">
        <v>13.1508740720388</v>
      </c>
      <c r="D86" s="8">
        <v>0.34566510097194603</v>
      </c>
      <c r="E86" s="7">
        <v>12.0200290939623</v>
      </c>
      <c r="F86" s="8">
        <v>0.55681513355801004</v>
      </c>
      <c r="G86" s="7">
        <v>12.9947762758627</v>
      </c>
      <c r="H86" s="8">
        <v>0.76053607769043297</v>
      </c>
      <c r="I86" s="7">
        <v>0.974747181900394</v>
      </c>
      <c r="J86" s="8">
        <v>0.94067006339122705</v>
      </c>
      <c r="K86" s="7">
        <v>16.795693745110899</v>
      </c>
      <c r="L86" s="8">
        <v>0.51997224667103703</v>
      </c>
      <c r="M86" s="7">
        <v>19.884097976444799</v>
      </c>
      <c r="N86" s="8">
        <v>1.0201626648747599</v>
      </c>
      <c r="O86" s="7">
        <v>14.6231205015991</v>
      </c>
      <c r="P86" s="8">
        <v>0.73863788891147797</v>
      </c>
      <c r="Q86" s="7">
        <v>-5.2609774748457196</v>
      </c>
      <c r="R86" s="8">
        <v>1.27786224659085</v>
      </c>
      <c r="S86" s="7">
        <v>69.996593256043099</v>
      </c>
      <c r="T86" s="8">
        <v>0.65046729076445797</v>
      </c>
      <c r="U86" s="7">
        <v>67.974392127187102</v>
      </c>
      <c r="V86" s="8">
        <v>1.1973676961925399</v>
      </c>
      <c r="W86" s="7">
        <v>72.376653221612301</v>
      </c>
      <c r="X86" s="8">
        <v>1.00750493492122</v>
      </c>
      <c r="Y86" s="7">
        <v>4.4022610944252101</v>
      </c>
      <c r="Z86" s="9">
        <v>1.4914328622581201</v>
      </c>
    </row>
    <row r="87" spans="1:26" ht="15.75" customHeight="1" x14ac:dyDescent="0.25">
      <c r="A87" s="147" t="s">
        <v>119</v>
      </c>
      <c r="B87" s="77">
        <v>1</v>
      </c>
      <c r="C87" s="28">
        <v>8.4607394979352204</v>
      </c>
      <c r="D87" s="29">
        <v>0.26221769815398899</v>
      </c>
      <c r="E87" s="28">
        <v>8.2000895386844501</v>
      </c>
      <c r="F87" s="29">
        <v>0.509729500739873</v>
      </c>
      <c r="G87" s="28">
        <v>8.2548429518549398</v>
      </c>
      <c r="H87" s="29">
        <v>0.51696914485385403</v>
      </c>
      <c r="I87" s="28">
        <v>5.4753413170484301E-2</v>
      </c>
      <c r="J87" s="29">
        <v>0.61483728949434202</v>
      </c>
      <c r="K87" s="28">
        <v>18.404389622843699</v>
      </c>
      <c r="L87" s="29">
        <v>0.63053489884238501</v>
      </c>
      <c r="M87" s="28">
        <v>21.216617746211298</v>
      </c>
      <c r="N87" s="29">
        <v>1.2598708668865599</v>
      </c>
      <c r="O87" s="28">
        <v>15.5853069691548</v>
      </c>
      <c r="P87" s="29">
        <v>0.91627787055292298</v>
      </c>
      <c r="Q87" s="28">
        <v>-5.6313107770565098</v>
      </c>
      <c r="R87" s="29">
        <v>1.4989352289458</v>
      </c>
      <c r="S87" s="28">
        <v>73.178199639453297</v>
      </c>
      <c r="T87" s="29">
        <v>0.71802032606656896</v>
      </c>
      <c r="U87" s="28">
        <v>70.578042040307494</v>
      </c>
      <c r="V87" s="29">
        <v>1.38762648699157</v>
      </c>
      <c r="W87" s="28">
        <v>76.340529905492403</v>
      </c>
      <c r="X87" s="29">
        <v>1.1746812521637999</v>
      </c>
      <c r="Y87" s="28">
        <v>5.76248786518497</v>
      </c>
      <c r="Z87" s="30">
        <v>1.6764877861554901</v>
      </c>
    </row>
    <row r="88" spans="1:26" ht="15" customHeight="1" x14ac:dyDescent="0.25">
      <c r="A88" s="146"/>
      <c r="B88" s="152"/>
      <c r="C88" s="35" t="s">
        <v>1034</v>
      </c>
      <c r="D88" s="36" t="s">
        <v>1035</v>
      </c>
      <c r="E88" s="35" t="s">
        <v>1036</v>
      </c>
      <c r="F88" s="36" t="s">
        <v>1037</v>
      </c>
      <c r="G88" s="35" t="s">
        <v>1038</v>
      </c>
      <c r="H88" s="36" t="s">
        <v>1039</v>
      </c>
      <c r="I88" s="35" t="s">
        <v>1040</v>
      </c>
      <c r="J88" s="36" t="s">
        <v>1041</v>
      </c>
      <c r="K88" s="35" t="s">
        <v>1042</v>
      </c>
      <c r="L88" s="36" t="s">
        <v>1043</v>
      </c>
      <c r="M88" s="35" t="s">
        <v>1044</v>
      </c>
      <c r="N88" s="36" t="s">
        <v>1045</v>
      </c>
      <c r="O88" s="35" t="s">
        <v>1046</v>
      </c>
      <c r="P88" s="36" t="s">
        <v>1047</v>
      </c>
      <c r="Q88" s="35" t="s">
        <v>1048</v>
      </c>
      <c r="R88" s="36" t="s">
        <v>1049</v>
      </c>
      <c r="S88" s="35" t="s">
        <v>1050</v>
      </c>
      <c r="T88" s="36" t="s">
        <v>1051</v>
      </c>
      <c r="U88" s="35" t="s">
        <v>1052</v>
      </c>
      <c r="V88" s="36" t="s">
        <v>1053</v>
      </c>
      <c r="W88" s="35" t="s">
        <v>1054</v>
      </c>
      <c r="X88" s="36" t="s">
        <v>1055</v>
      </c>
      <c r="Y88" s="35" t="s">
        <v>1056</v>
      </c>
      <c r="Z88" s="37" t="s">
        <v>1057</v>
      </c>
    </row>
    <row r="89" spans="1:26" ht="15" customHeight="1" x14ac:dyDescent="0.25">
      <c r="A89" s="146" t="s">
        <v>27</v>
      </c>
      <c r="B89" s="153">
        <v>3</v>
      </c>
      <c r="C89" s="7">
        <v>8.3642398985757591</v>
      </c>
      <c r="D89" s="8">
        <v>0.152451961693574</v>
      </c>
      <c r="E89" s="7">
        <v>8.4750450379776705</v>
      </c>
      <c r="F89" s="8">
        <v>0.25184552005462102</v>
      </c>
      <c r="G89" s="7">
        <v>7.9259986799102196</v>
      </c>
      <c r="H89" s="8">
        <v>0.33420723924850998</v>
      </c>
      <c r="I89" s="7">
        <v>-0.54904635806744895</v>
      </c>
      <c r="J89" s="8">
        <v>0.41646079662668301</v>
      </c>
      <c r="K89" s="7">
        <v>7.4884329524822597</v>
      </c>
      <c r="L89" s="8">
        <v>0.21181817859615801</v>
      </c>
      <c r="M89" s="7">
        <v>10.806766054392799</v>
      </c>
      <c r="N89" s="8">
        <v>0.442336422240517</v>
      </c>
      <c r="O89" s="7">
        <v>5.3276325760424301</v>
      </c>
      <c r="P89" s="8">
        <v>0.34915389352222798</v>
      </c>
      <c r="Q89" s="7">
        <v>-5.47913347835033</v>
      </c>
      <c r="R89" s="8">
        <v>0.54976246416085806</v>
      </c>
      <c r="S89" s="7">
        <v>83.813771127614203</v>
      </c>
      <c r="T89" s="8">
        <v>0.30581147049824198</v>
      </c>
      <c r="U89" s="7">
        <v>80.293620626484</v>
      </c>
      <c r="V89" s="8">
        <v>0.593542436535892</v>
      </c>
      <c r="W89" s="7">
        <v>86.161065862089501</v>
      </c>
      <c r="X89" s="8">
        <v>0.61593938099143897</v>
      </c>
      <c r="Y89" s="7">
        <v>5.8674452356054196</v>
      </c>
      <c r="Z89" s="9">
        <v>0.84643349203802598</v>
      </c>
    </row>
    <row r="90" spans="1:26" ht="15" customHeight="1" x14ac:dyDescent="0.25">
      <c r="A90" s="146" t="s">
        <v>30</v>
      </c>
      <c r="B90" s="153">
        <v>3</v>
      </c>
      <c r="C90" s="7">
        <v>6.8083452068041499</v>
      </c>
      <c r="D90" s="8">
        <v>0.20182791649156101</v>
      </c>
      <c r="E90" s="7">
        <v>7.3304199514516304</v>
      </c>
      <c r="F90" s="8">
        <v>0.52687193081887895</v>
      </c>
      <c r="G90" s="7">
        <v>6.8584061377657397</v>
      </c>
      <c r="H90" s="8">
        <v>0.389608590146234</v>
      </c>
      <c r="I90" s="7">
        <v>-0.47201381368588602</v>
      </c>
      <c r="J90" s="8">
        <v>0.70850504260278502</v>
      </c>
      <c r="K90" s="7">
        <v>8.7173968456058706</v>
      </c>
      <c r="L90" s="8">
        <v>0.33836131727698898</v>
      </c>
      <c r="M90" s="7">
        <v>10.799902218231299</v>
      </c>
      <c r="N90" s="8">
        <v>0.92008859868503301</v>
      </c>
      <c r="O90" s="7">
        <v>6.71702133891994</v>
      </c>
      <c r="P90" s="8">
        <v>0.39667175127156301</v>
      </c>
      <c r="Q90" s="7">
        <v>-4.0828808793113396</v>
      </c>
      <c r="R90" s="8">
        <v>0.95775868415743604</v>
      </c>
      <c r="S90" s="7">
        <v>84.428369362257001</v>
      </c>
      <c r="T90" s="8">
        <v>0.42506015340679798</v>
      </c>
      <c r="U90" s="7">
        <v>81.732790875651403</v>
      </c>
      <c r="V90" s="8">
        <v>1.10109092626579</v>
      </c>
      <c r="W90" s="7">
        <v>86.327098664781303</v>
      </c>
      <c r="X90" s="8">
        <v>0.56831431355986195</v>
      </c>
      <c r="Y90" s="7">
        <v>4.5943077891298998</v>
      </c>
      <c r="Z90" s="9">
        <v>1.20162531630161</v>
      </c>
    </row>
    <row r="91" spans="1:26" ht="15" customHeight="1" x14ac:dyDescent="0.25">
      <c r="A91" s="146" t="s">
        <v>124</v>
      </c>
      <c r="B91" s="153">
        <v>3</v>
      </c>
      <c r="C91" s="7">
        <v>10.4415656043687</v>
      </c>
      <c r="D91" s="8">
        <v>0.26724297253184798</v>
      </c>
      <c r="E91" s="7">
        <v>10.650983641349701</v>
      </c>
      <c r="F91" s="8">
        <v>0.51140190970146004</v>
      </c>
      <c r="G91" s="7">
        <v>10.0958275244157</v>
      </c>
      <c r="H91" s="8">
        <v>0.458449836357472</v>
      </c>
      <c r="I91" s="7">
        <v>-0.555156116934022</v>
      </c>
      <c r="J91" s="8">
        <v>0.69092584647116895</v>
      </c>
      <c r="K91" s="7">
        <v>15.397490898626801</v>
      </c>
      <c r="L91" s="8">
        <v>0.48438902782923698</v>
      </c>
      <c r="M91" s="7">
        <v>18.6665539851342</v>
      </c>
      <c r="N91" s="8">
        <v>0.77908538405085004</v>
      </c>
      <c r="O91" s="7">
        <v>11.6673898895208</v>
      </c>
      <c r="P91" s="8">
        <v>0.74157031295342601</v>
      </c>
      <c r="Q91" s="7">
        <v>-6.9991640956134598</v>
      </c>
      <c r="R91" s="8">
        <v>1.0400452154808699</v>
      </c>
      <c r="S91" s="7">
        <v>74.072730531879202</v>
      </c>
      <c r="T91" s="8">
        <v>0.64766913089520595</v>
      </c>
      <c r="U91" s="7">
        <v>70.579354458776805</v>
      </c>
      <c r="V91" s="8">
        <v>1.0181034509556</v>
      </c>
      <c r="W91" s="7">
        <v>78.273421619846502</v>
      </c>
      <c r="X91" s="8">
        <v>0.96142377114990896</v>
      </c>
      <c r="Y91" s="7">
        <v>7.69406716106971</v>
      </c>
      <c r="Z91" s="9">
        <v>1.4028039193274</v>
      </c>
    </row>
    <row r="92" spans="1:26" ht="15" customHeight="1" x14ac:dyDescent="0.25">
      <c r="A92" s="146" t="s">
        <v>48</v>
      </c>
      <c r="B92" s="153">
        <v>3</v>
      </c>
      <c r="C92" s="7">
        <v>8.5656012868826004</v>
      </c>
      <c r="D92" s="8">
        <v>0.157626093870637</v>
      </c>
      <c r="E92" s="7">
        <v>8.6665307936561895</v>
      </c>
      <c r="F92" s="8">
        <v>0.32467555747409299</v>
      </c>
      <c r="G92" s="7">
        <v>8.4126756602498105</v>
      </c>
      <c r="H92" s="8">
        <v>0.336311361459877</v>
      </c>
      <c r="I92" s="7">
        <v>-0.253855133406377</v>
      </c>
      <c r="J92" s="8">
        <v>0.48406595683269099</v>
      </c>
      <c r="K92" s="7">
        <v>10.7304330829297</v>
      </c>
      <c r="L92" s="8">
        <v>0.26665203296052298</v>
      </c>
      <c r="M92" s="7">
        <v>12.300825787558599</v>
      </c>
      <c r="N92" s="8">
        <v>0.45832995861173098</v>
      </c>
      <c r="O92" s="7">
        <v>9.2792704869767704</v>
      </c>
      <c r="P92" s="8">
        <v>0.53739650250089199</v>
      </c>
      <c r="Q92" s="7">
        <v>-3.0215553005818201</v>
      </c>
      <c r="R92" s="8">
        <v>0.69484771102098497</v>
      </c>
      <c r="S92" s="7">
        <v>80.3941207256388</v>
      </c>
      <c r="T92" s="8">
        <v>0.34799222245198602</v>
      </c>
      <c r="U92" s="7">
        <v>78.721876752077605</v>
      </c>
      <c r="V92" s="8">
        <v>0.65617030447039304</v>
      </c>
      <c r="W92" s="7">
        <v>82.1030975748168</v>
      </c>
      <c r="X92" s="8">
        <v>0.73311033748478704</v>
      </c>
      <c r="Y92" s="7">
        <v>3.38122082273921</v>
      </c>
      <c r="Z92" s="9">
        <v>0.94989202390329297</v>
      </c>
    </row>
    <row r="93" spans="1:26" ht="15" customHeight="1" x14ac:dyDescent="0.25">
      <c r="A93" s="146" t="s">
        <v>50</v>
      </c>
      <c r="B93" s="153">
        <v>3</v>
      </c>
      <c r="C93" s="7">
        <v>16.1987786455731</v>
      </c>
      <c r="D93" s="8">
        <v>0.333183508358876</v>
      </c>
      <c r="E93" s="7" t="s">
        <v>1058</v>
      </c>
      <c r="F93" s="8" t="s">
        <v>1058</v>
      </c>
      <c r="G93" s="7" t="s">
        <v>1058</v>
      </c>
      <c r="H93" s="8" t="s">
        <v>1058</v>
      </c>
      <c r="I93" s="7" t="s">
        <v>1058</v>
      </c>
      <c r="J93" s="8" t="s">
        <v>1058</v>
      </c>
      <c r="K93" s="7">
        <v>21.487876989957901</v>
      </c>
      <c r="L93" s="8">
        <v>0.45689940563007497</v>
      </c>
      <c r="M93" s="7" t="s">
        <v>1058</v>
      </c>
      <c r="N93" s="8" t="s">
        <v>1058</v>
      </c>
      <c r="O93" s="7" t="s">
        <v>1058</v>
      </c>
      <c r="P93" s="8" t="s">
        <v>1058</v>
      </c>
      <c r="Q93" s="7" t="s">
        <v>1058</v>
      </c>
      <c r="R93" s="8" t="s">
        <v>1058</v>
      </c>
      <c r="S93" s="7">
        <v>62.388041190912197</v>
      </c>
      <c r="T93" s="8">
        <v>0.619167133485649</v>
      </c>
      <c r="U93" s="7" t="s">
        <v>1058</v>
      </c>
      <c r="V93" s="8" t="s">
        <v>1058</v>
      </c>
      <c r="W93" s="7" t="s">
        <v>1058</v>
      </c>
      <c r="X93" s="8" t="s">
        <v>1058</v>
      </c>
      <c r="Y93" s="7" t="s">
        <v>1058</v>
      </c>
      <c r="Z93" s="9" t="s">
        <v>1058</v>
      </c>
    </row>
    <row r="94" spans="1:26" ht="15" customHeight="1" x14ac:dyDescent="0.25">
      <c r="A94" s="146" t="s">
        <v>55</v>
      </c>
      <c r="B94" s="153">
        <v>3</v>
      </c>
      <c r="C94" s="7">
        <v>8.6942079279604307</v>
      </c>
      <c r="D94" s="8">
        <v>0.17697958929413099</v>
      </c>
      <c r="E94" s="7">
        <v>9.6753731350918706</v>
      </c>
      <c r="F94" s="8">
        <v>0.450631800692467</v>
      </c>
      <c r="G94" s="7">
        <v>7.6677155790771296</v>
      </c>
      <c r="H94" s="8">
        <v>0.27882561978122</v>
      </c>
      <c r="I94" s="7">
        <v>-2.0076575560147401</v>
      </c>
      <c r="J94" s="8">
        <v>0.51133762489644996</v>
      </c>
      <c r="K94" s="7">
        <v>10.977035252074399</v>
      </c>
      <c r="L94" s="8">
        <v>0.30343519209417202</v>
      </c>
      <c r="M94" s="7">
        <v>14.926588544837101</v>
      </c>
      <c r="N94" s="8">
        <v>0.79391482835651495</v>
      </c>
      <c r="O94" s="7">
        <v>9.1217325704342596</v>
      </c>
      <c r="P94" s="8">
        <v>0.51970502365499105</v>
      </c>
      <c r="Q94" s="7">
        <v>-5.8048559744028196</v>
      </c>
      <c r="R94" s="8">
        <v>1.0137351005505499</v>
      </c>
      <c r="S94" s="7">
        <v>79.860071480010006</v>
      </c>
      <c r="T94" s="8">
        <v>0.39348899285634398</v>
      </c>
      <c r="U94" s="7">
        <v>74.916015335707797</v>
      </c>
      <c r="V94" s="8">
        <v>0.96330350425377897</v>
      </c>
      <c r="W94" s="7">
        <v>82.985202133084897</v>
      </c>
      <c r="X94" s="8">
        <v>0.67084327714042202</v>
      </c>
      <c r="Y94" s="7">
        <v>8.0691867973770695</v>
      </c>
      <c r="Z94" s="9">
        <v>1.23724099222482</v>
      </c>
    </row>
    <row r="95" spans="1:26" ht="15" customHeight="1" x14ac:dyDescent="0.25">
      <c r="A95" s="146" t="s">
        <v>59</v>
      </c>
      <c r="B95" s="153">
        <v>3</v>
      </c>
      <c r="C95" s="7">
        <v>10.061345139500199</v>
      </c>
      <c r="D95" s="8">
        <v>0.254562621054991</v>
      </c>
      <c r="E95" s="7">
        <v>10.9005522530795</v>
      </c>
      <c r="F95" s="8">
        <v>0.47914819153782301</v>
      </c>
      <c r="G95" s="7">
        <v>9.4541721771963303</v>
      </c>
      <c r="H95" s="8">
        <v>0.48276971915695199</v>
      </c>
      <c r="I95" s="7">
        <v>-1.44638007588319</v>
      </c>
      <c r="J95" s="8">
        <v>0.64091296004715004</v>
      </c>
      <c r="K95" s="7">
        <v>18.539706135563801</v>
      </c>
      <c r="L95" s="8">
        <v>0.39340275856735302</v>
      </c>
      <c r="M95" s="7">
        <v>20.484046966285899</v>
      </c>
      <c r="N95" s="8">
        <v>0.79859780128249003</v>
      </c>
      <c r="O95" s="7">
        <v>18.772526819421302</v>
      </c>
      <c r="P95" s="8">
        <v>0.91050824151875298</v>
      </c>
      <c r="Q95" s="7">
        <v>-1.71152014686459</v>
      </c>
      <c r="R95" s="8">
        <v>1.1012714594145601</v>
      </c>
      <c r="S95" s="7">
        <v>71.240496218615803</v>
      </c>
      <c r="T95" s="8">
        <v>0.49579642765899301</v>
      </c>
      <c r="U95" s="7">
        <v>68.458408971103907</v>
      </c>
      <c r="V95" s="8">
        <v>1.0371313935039801</v>
      </c>
      <c r="W95" s="7">
        <v>71.962003608991296</v>
      </c>
      <c r="X95" s="8">
        <v>0.99733923691119197</v>
      </c>
      <c r="Y95" s="7">
        <v>3.5035946378873901</v>
      </c>
      <c r="Z95" s="9">
        <v>1.27071577174165</v>
      </c>
    </row>
    <row r="96" spans="1:26" ht="15" customHeight="1" x14ac:dyDescent="0.25">
      <c r="A96" s="146" t="s">
        <v>60</v>
      </c>
      <c r="B96" s="153">
        <v>3</v>
      </c>
      <c r="C96" s="7">
        <v>9.0689402102368195</v>
      </c>
      <c r="D96" s="8">
        <v>0.231683121897096</v>
      </c>
      <c r="E96" s="7">
        <v>9.7507163080568695</v>
      </c>
      <c r="F96" s="8">
        <v>0.49071034968101102</v>
      </c>
      <c r="G96" s="7">
        <v>9.1105361126003803</v>
      </c>
      <c r="H96" s="8">
        <v>0.54874092358760795</v>
      </c>
      <c r="I96" s="7">
        <v>-0.64018019545649296</v>
      </c>
      <c r="J96" s="8">
        <v>0.77020970383074205</v>
      </c>
      <c r="K96" s="7">
        <v>13.667486444310301</v>
      </c>
      <c r="L96" s="8">
        <v>0.39163106590646202</v>
      </c>
      <c r="M96" s="7">
        <v>17.679262768008101</v>
      </c>
      <c r="N96" s="8">
        <v>1.0050944611868</v>
      </c>
      <c r="O96" s="7">
        <v>12.097988315095201</v>
      </c>
      <c r="P96" s="8">
        <v>0.82609716617095397</v>
      </c>
      <c r="Q96" s="7">
        <v>-5.5812744529129104</v>
      </c>
      <c r="R96" s="8">
        <v>1.45371310096296</v>
      </c>
      <c r="S96" s="7">
        <v>76.703129997643998</v>
      </c>
      <c r="T96" s="8">
        <v>0.54152459909887096</v>
      </c>
      <c r="U96" s="7">
        <v>72.199026727495095</v>
      </c>
      <c r="V96" s="8">
        <v>1.3156916375394201</v>
      </c>
      <c r="W96" s="7">
        <v>77.786479202319896</v>
      </c>
      <c r="X96" s="8">
        <v>0.94811363211177502</v>
      </c>
      <c r="Y96" s="7">
        <v>5.5874524748247598</v>
      </c>
      <c r="Z96" s="9">
        <v>1.65876510102495</v>
      </c>
    </row>
    <row r="97" spans="1:26" ht="15.75" customHeight="1" x14ac:dyDescent="0.25">
      <c r="A97" s="63" t="s">
        <v>220</v>
      </c>
      <c r="B97" s="154">
        <v>3</v>
      </c>
      <c r="C97" s="38">
        <v>9.7753779899877191</v>
      </c>
      <c r="D97" s="39">
        <v>8.11107578615054E-2</v>
      </c>
      <c r="E97" s="38">
        <v>9.3499458743804897</v>
      </c>
      <c r="F97" s="39">
        <v>0.16790515938500999</v>
      </c>
      <c r="G97" s="38">
        <v>8.5036188387450409</v>
      </c>
      <c r="H97" s="39">
        <v>0.15640722918897701</v>
      </c>
      <c r="I97" s="38">
        <v>-0.84632703563545097</v>
      </c>
      <c r="J97" s="39">
        <v>0.232667580302752</v>
      </c>
      <c r="K97" s="38">
        <v>13.3757323251939</v>
      </c>
      <c r="L97" s="39">
        <v>0.129546200957077</v>
      </c>
      <c r="M97" s="38">
        <v>15.0948494749211</v>
      </c>
      <c r="N97" s="39">
        <v>0.29058487836829</v>
      </c>
      <c r="O97" s="38">
        <v>10.4262231423444</v>
      </c>
      <c r="P97" s="39">
        <v>0.24325738225323401</v>
      </c>
      <c r="Q97" s="38">
        <v>-4.6686263325767499</v>
      </c>
      <c r="R97" s="39">
        <v>0.38166625331766402</v>
      </c>
      <c r="S97" s="38">
        <v>76.612591329321404</v>
      </c>
      <c r="T97" s="39">
        <v>0.171939087838028</v>
      </c>
      <c r="U97" s="38">
        <v>75.271584821042396</v>
      </c>
      <c r="V97" s="39">
        <v>0.37160511219272402</v>
      </c>
      <c r="W97" s="38">
        <v>80.799766952275704</v>
      </c>
      <c r="X97" s="39">
        <v>0.30330777223048599</v>
      </c>
      <c r="Y97" s="38">
        <v>5.5281821312333497</v>
      </c>
      <c r="Z97" s="40">
        <v>0.47223939484529798</v>
      </c>
    </row>
    <row r="99" spans="1:26" x14ac:dyDescent="0.25">
      <c r="A99" s="1" t="s">
        <v>239</v>
      </c>
    </row>
    <row r="100" spans="1:26" x14ac:dyDescent="0.25">
      <c r="A100" s="41" t="s">
        <v>155</v>
      </c>
    </row>
    <row r="101" spans="1:26" x14ac:dyDescent="0.25">
      <c r="A101" s="1" t="s">
        <v>242</v>
      </c>
    </row>
    <row r="102" spans="1:26" x14ac:dyDescent="0.25">
      <c r="A102" s="64" t="s">
        <v>203</v>
      </c>
    </row>
    <row r="103" spans="1:26" x14ac:dyDescent="0.25">
      <c r="A103" s="41" t="s">
        <v>80</v>
      </c>
    </row>
    <row r="104" spans="1:26" x14ac:dyDescent="0.25">
      <c r="A104" s="41" t="s">
        <v>122</v>
      </c>
    </row>
    <row r="105" spans="1:26" x14ac:dyDescent="0.25">
      <c r="A105" s="41" t="s">
        <v>81</v>
      </c>
    </row>
    <row r="106" spans="1:26" x14ac:dyDescent="0.25">
      <c r="A106" s="41" t="s">
        <v>64</v>
      </c>
    </row>
    <row r="107" spans="1:26" x14ac:dyDescent="0.25">
      <c r="A107" s="44" t="str">
        <f>HYPERLINK("https://oecdcode.org/disclaimers/cyprus.html", "Information on data for Cyprus: https://oecdcode.org/disclaimers/cyprus.html")</f>
        <v>Information on data for Cyprus: https://oecdcode.org/disclaimers/cyprus.html</v>
      </c>
    </row>
    <row r="108" spans="1:26" x14ac:dyDescent="0.25">
      <c r="A108" s="41" t="s">
        <v>66</v>
      </c>
    </row>
  </sheetData>
  <mergeCells count="20">
    <mergeCell ref="B6:B10"/>
    <mergeCell ref="C6:Z6"/>
    <mergeCell ref="C7:J7"/>
    <mergeCell ref="K7:R7"/>
    <mergeCell ref="S7:Z7"/>
    <mergeCell ref="C8:D9"/>
    <mergeCell ref="E8:J8"/>
    <mergeCell ref="K8:L9"/>
    <mergeCell ref="M8:R8"/>
    <mergeCell ref="E9:F9"/>
    <mergeCell ref="G9:H9"/>
    <mergeCell ref="I9:J9"/>
    <mergeCell ref="M9:N9"/>
    <mergeCell ref="O9:P9"/>
    <mergeCell ref="U9:V9"/>
    <mergeCell ref="W9:X9"/>
    <mergeCell ref="Y9:Z9"/>
    <mergeCell ref="S8:T9"/>
    <mergeCell ref="U8:Z8"/>
    <mergeCell ref="Q9:R9"/>
  </mergeCells>
  <conditionalFormatting sqref="I1:I201">
    <cfRule type="expression" dxfId="583" priority="3">
      <formula>ABS(I1/J1)&gt;1.95996398454005</formula>
    </cfRule>
  </conditionalFormatting>
  <conditionalFormatting sqref="Q1:Q201">
    <cfRule type="expression" dxfId="582" priority="2">
      <formula>ABS(Q1/R1)&gt;1.95996398454005</formula>
    </cfRule>
  </conditionalFormatting>
  <conditionalFormatting sqref="Y1:Y201">
    <cfRule type="expression" dxfId="581" priority="1">
      <formula>ABS(Y1/Z1)&gt;1.95996398454005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Z108"/>
  <sheetViews>
    <sheetView showGridLines="0" zoomScale="80" workbookViewId="0"/>
  </sheetViews>
  <sheetFormatPr defaultColWidth="10.90625" defaultRowHeight="12.5" x14ac:dyDescent="0.25"/>
  <cols>
    <col min="1" max="1" width="30.7265625" customWidth="1"/>
    <col min="2" max="2" width="8.7265625" customWidth="1"/>
  </cols>
  <sheetData>
    <row r="1" spans="1:26" x14ac:dyDescent="0.25">
      <c r="A1" s="41" t="s">
        <v>376</v>
      </c>
    </row>
    <row r="2" spans="1:26" ht="13" x14ac:dyDescent="0.3">
      <c r="A2" s="42" t="s">
        <v>377</v>
      </c>
    </row>
    <row r="3" spans="1:26" ht="13" x14ac:dyDescent="0.3">
      <c r="A3" s="43" t="s">
        <v>538</v>
      </c>
    </row>
    <row r="4" spans="1:26" x14ac:dyDescent="0.25">
      <c r="A4" s="160" t="str">
        <f>HYPERLINK("#'TOC'!A1", "Back to TOC")</f>
        <v>Back to TOC</v>
      </c>
    </row>
    <row r="7" spans="1:26" ht="30" customHeight="1" x14ac:dyDescent="0.25">
      <c r="B7" s="658" t="s">
        <v>388</v>
      </c>
      <c r="C7" s="662" t="s">
        <v>734</v>
      </c>
      <c r="D7" s="662"/>
      <c r="E7" s="662"/>
      <c r="F7" s="662"/>
      <c r="G7" s="662"/>
      <c r="H7" s="662"/>
      <c r="I7" s="662"/>
      <c r="J7" s="662"/>
      <c r="K7" s="662" t="s">
        <v>734</v>
      </c>
      <c r="L7" s="662"/>
      <c r="M7" s="662"/>
      <c r="N7" s="662"/>
      <c r="O7" s="662"/>
      <c r="P7" s="662"/>
      <c r="Q7" s="662"/>
      <c r="R7" s="662"/>
      <c r="S7" s="662" t="s">
        <v>734</v>
      </c>
      <c r="T7" s="662"/>
      <c r="U7" s="662"/>
      <c r="V7" s="662"/>
      <c r="W7" s="662"/>
      <c r="X7" s="662"/>
      <c r="Y7" s="662"/>
      <c r="Z7" s="663"/>
    </row>
    <row r="8" spans="1:26" ht="90" customHeight="1" x14ac:dyDescent="0.25">
      <c r="B8" s="659"/>
      <c r="C8" s="647" t="s">
        <v>724</v>
      </c>
      <c r="D8" s="647"/>
      <c r="E8" s="647" t="s">
        <v>725</v>
      </c>
      <c r="F8" s="647"/>
      <c r="G8" s="647" t="s">
        <v>726</v>
      </c>
      <c r="H8" s="647"/>
      <c r="I8" s="647" t="s">
        <v>727</v>
      </c>
      <c r="J8" s="647"/>
      <c r="K8" s="647" t="s">
        <v>724</v>
      </c>
      <c r="L8" s="647"/>
      <c r="M8" s="647" t="s">
        <v>725</v>
      </c>
      <c r="N8" s="647"/>
      <c r="O8" s="647" t="s">
        <v>726</v>
      </c>
      <c r="P8" s="647"/>
      <c r="Q8" s="647" t="s">
        <v>727</v>
      </c>
      <c r="R8" s="647"/>
      <c r="S8" s="647" t="s">
        <v>724</v>
      </c>
      <c r="T8" s="647"/>
      <c r="U8" s="647" t="s">
        <v>725</v>
      </c>
      <c r="V8" s="647"/>
      <c r="W8" s="647" t="s">
        <v>726</v>
      </c>
      <c r="X8" s="647"/>
      <c r="Y8" s="647" t="s">
        <v>727</v>
      </c>
      <c r="Z8" s="666"/>
    </row>
    <row r="9" spans="1:26" ht="15" customHeight="1" x14ac:dyDescent="0.25">
      <c r="B9" s="659"/>
      <c r="C9" s="649" t="s">
        <v>615</v>
      </c>
      <c r="D9" s="649"/>
      <c r="E9" s="649"/>
      <c r="F9" s="649"/>
      <c r="G9" s="649"/>
      <c r="H9" s="649"/>
      <c r="I9" s="649"/>
      <c r="J9" s="649"/>
      <c r="K9" s="649" t="s">
        <v>616</v>
      </c>
      <c r="L9" s="649"/>
      <c r="M9" s="649"/>
      <c r="N9" s="649"/>
      <c r="O9" s="649"/>
      <c r="P9" s="649"/>
      <c r="Q9" s="649"/>
      <c r="R9" s="649"/>
      <c r="S9" s="649" t="s">
        <v>617</v>
      </c>
      <c r="T9" s="649"/>
      <c r="U9" s="649"/>
      <c r="V9" s="649"/>
      <c r="W9" s="649"/>
      <c r="X9" s="649"/>
      <c r="Y9" s="649"/>
      <c r="Z9" s="661"/>
    </row>
    <row r="10" spans="1:26" ht="30" customHeight="1" x14ac:dyDescent="0.25">
      <c r="B10" s="660"/>
      <c r="C10" s="144" t="s">
        <v>390</v>
      </c>
      <c r="D10" s="144" t="s">
        <v>389</v>
      </c>
      <c r="E10" s="144" t="s">
        <v>390</v>
      </c>
      <c r="F10" s="144" t="s">
        <v>389</v>
      </c>
      <c r="G10" s="144" t="s">
        <v>390</v>
      </c>
      <c r="H10" s="144" t="s">
        <v>389</v>
      </c>
      <c r="I10" s="144" t="s">
        <v>390</v>
      </c>
      <c r="J10" s="144" t="s">
        <v>389</v>
      </c>
      <c r="K10" s="144" t="s">
        <v>390</v>
      </c>
      <c r="L10" s="144" t="s">
        <v>389</v>
      </c>
      <c r="M10" s="144" t="s">
        <v>390</v>
      </c>
      <c r="N10" s="144" t="s">
        <v>389</v>
      </c>
      <c r="O10" s="144" t="s">
        <v>390</v>
      </c>
      <c r="P10" s="144" t="s">
        <v>389</v>
      </c>
      <c r="Q10" s="144" t="s">
        <v>390</v>
      </c>
      <c r="R10" s="144" t="s">
        <v>389</v>
      </c>
      <c r="S10" s="144" t="s">
        <v>390</v>
      </c>
      <c r="T10" s="144" t="s">
        <v>389</v>
      </c>
      <c r="U10" s="144" t="s">
        <v>390</v>
      </c>
      <c r="V10" s="144" t="s">
        <v>389</v>
      </c>
      <c r="W10" s="144" t="s">
        <v>390</v>
      </c>
      <c r="X10" s="144" t="s">
        <v>389</v>
      </c>
      <c r="Y10" s="144" t="s">
        <v>390</v>
      </c>
      <c r="Z10" s="183" t="s">
        <v>389</v>
      </c>
    </row>
    <row r="11" spans="1:26" ht="13" customHeight="1" x14ac:dyDescent="0.25">
      <c r="A11" s="214"/>
      <c r="B11" s="204"/>
      <c r="C11" s="205" t="s">
        <v>2730</v>
      </c>
      <c r="D11" s="621" t="s">
        <v>2731</v>
      </c>
      <c r="E11" s="205" t="s">
        <v>2732</v>
      </c>
      <c r="F11" s="621" t="s">
        <v>2733</v>
      </c>
      <c r="G11" s="205" t="s">
        <v>2734</v>
      </c>
      <c r="H11" s="621" t="s">
        <v>2735</v>
      </c>
      <c r="I11" s="205" t="s">
        <v>2736</v>
      </c>
      <c r="J11" s="621" t="s">
        <v>2737</v>
      </c>
      <c r="K11" s="205" t="s">
        <v>2738</v>
      </c>
      <c r="L11" s="621" t="s">
        <v>2739</v>
      </c>
      <c r="M11" s="205" t="s">
        <v>2740</v>
      </c>
      <c r="N11" s="621" t="s">
        <v>2741</v>
      </c>
      <c r="O11" s="205" t="s">
        <v>2742</v>
      </c>
      <c r="P11" s="621" t="s">
        <v>2743</v>
      </c>
      <c r="Q11" s="205" t="s">
        <v>2744</v>
      </c>
      <c r="R11" s="621" t="s">
        <v>2745</v>
      </c>
      <c r="S11" s="205" t="s">
        <v>2746</v>
      </c>
      <c r="T11" s="621" t="s">
        <v>2747</v>
      </c>
      <c r="U11" s="205" t="s">
        <v>2748</v>
      </c>
      <c r="V11" s="621" t="s">
        <v>2749</v>
      </c>
      <c r="W11" s="205" t="s">
        <v>2750</v>
      </c>
      <c r="X11" s="621" t="s">
        <v>2751</v>
      </c>
      <c r="Y11" s="205" t="s">
        <v>2752</v>
      </c>
      <c r="Z11" s="629" t="s">
        <v>2753</v>
      </c>
    </row>
    <row r="12" spans="1:26" ht="13" customHeight="1" x14ac:dyDescent="0.25">
      <c r="A12" s="26" t="s">
        <v>391</v>
      </c>
      <c r="B12" s="184">
        <v>2</v>
      </c>
      <c r="C12" s="190">
        <v>1.4214866724624999</v>
      </c>
      <c r="D12" s="615">
        <v>0.38330833998444702</v>
      </c>
      <c r="E12" s="190">
        <v>0.94104405643872402</v>
      </c>
      <c r="F12" s="615">
        <v>0.22073606894101999</v>
      </c>
      <c r="G12" s="190">
        <v>0.86000460608713103</v>
      </c>
      <c r="H12" s="615">
        <v>0.21554670000312201</v>
      </c>
      <c r="I12" s="190">
        <v>0.73356524612721496</v>
      </c>
      <c r="J12" s="615">
        <v>0.171016344025746</v>
      </c>
      <c r="K12" s="190">
        <v>1.4370941421947301</v>
      </c>
      <c r="L12" s="615">
        <v>0.38737282360694297</v>
      </c>
      <c r="M12" s="190">
        <v>0.93228231200629896</v>
      </c>
      <c r="N12" s="615">
        <v>0.220413318915474</v>
      </c>
      <c r="O12" s="190">
        <v>0.88177587475482699</v>
      </c>
      <c r="P12" s="615">
        <v>0.220258472101105</v>
      </c>
      <c r="Q12" s="190">
        <v>0.72119023904927804</v>
      </c>
      <c r="R12" s="615">
        <v>0.16845663771064501</v>
      </c>
      <c r="S12" s="190">
        <v>1.38526164918706</v>
      </c>
      <c r="T12" s="615">
        <v>0.35046804670662601</v>
      </c>
      <c r="U12" s="190">
        <v>0.90049015635665597</v>
      </c>
      <c r="V12" s="615">
        <v>0.21624392244126001</v>
      </c>
      <c r="W12" s="190">
        <v>0.99170350657344997</v>
      </c>
      <c r="X12" s="615">
        <v>0.243303421859351</v>
      </c>
      <c r="Y12" s="190">
        <v>0.71098778356220504</v>
      </c>
      <c r="Z12" s="623">
        <v>0.17627121026398199</v>
      </c>
    </row>
    <row r="13" spans="1:26" ht="13" customHeight="1" x14ac:dyDescent="0.25">
      <c r="A13" s="26" t="s">
        <v>392</v>
      </c>
      <c r="B13" s="184">
        <v>2</v>
      </c>
      <c r="C13" s="190">
        <v>1.1742632912658</v>
      </c>
      <c r="D13" s="615">
        <v>0.21565038787193999</v>
      </c>
      <c r="E13" s="190">
        <v>1.32986681406704</v>
      </c>
      <c r="F13" s="615">
        <v>0.21390052839898299</v>
      </c>
      <c r="G13" s="190">
        <v>0.99169292665201303</v>
      </c>
      <c r="H13" s="615">
        <v>0.13166877201930499</v>
      </c>
      <c r="I13" s="190">
        <v>0.62649827355187504</v>
      </c>
      <c r="J13" s="615">
        <v>0.124763695778994</v>
      </c>
      <c r="K13" s="190">
        <v>1.15139449435227</v>
      </c>
      <c r="L13" s="615">
        <v>0.21166961993858799</v>
      </c>
      <c r="M13" s="190">
        <v>1.3244122279302299</v>
      </c>
      <c r="N13" s="615">
        <v>0.215459873538701</v>
      </c>
      <c r="O13" s="190">
        <v>0.95877145515498696</v>
      </c>
      <c r="P13" s="615">
        <v>0.132112616067076</v>
      </c>
      <c r="Q13" s="190">
        <v>0.66571645860383499</v>
      </c>
      <c r="R13" s="615">
        <v>0.135644424184274</v>
      </c>
      <c r="S13" s="190">
        <v>1.16490053529577</v>
      </c>
      <c r="T13" s="615">
        <v>0.23190548395263899</v>
      </c>
      <c r="U13" s="190">
        <v>1.2975361695915499</v>
      </c>
      <c r="V13" s="615">
        <v>0.222867925318567</v>
      </c>
      <c r="W13" s="190">
        <v>0.98890114380011096</v>
      </c>
      <c r="X13" s="615">
        <v>0.15494390163143401</v>
      </c>
      <c r="Y13" s="190">
        <v>0.78850826876241598</v>
      </c>
      <c r="Z13" s="623">
        <v>0.18292909932668999</v>
      </c>
    </row>
    <row r="14" spans="1:26" ht="13" customHeight="1" x14ac:dyDescent="0.25">
      <c r="A14" s="26" t="s">
        <v>393</v>
      </c>
      <c r="B14" s="184">
        <v>2</v>
      </c>
      <c r="C14" s="190">
        <v>1.1606577478700399</v>
      </c>
      <c r="D14" s="615">
        <v>0.16617198057142399</v>
      </c>
      <c r="E14" s="190">
        <v>1.04139619866168</v>
      </c>
      <c r="F14" s="615">
        <v>0.13058790627276301</v>
      </c>
      <c r="G14" s="190">
        <v>0.90481239608903896</v>
      </c>
      <c r="H14" s="615">
        <v>0.10399164489156</v>
      </c>
      <c r="I14" s="190">
        <v>1.0271366430512601</v>
      </c>
      <c r="J14" s="615">
        <v>0.129855555077552</v>
      </c>
      <c r="K14" s="190">
        <v>1.15987003470518</v>
      </c>
      <c r="L14" s="615">
        <v>0.17256071268250101</v>
      </c>
      <c r="M14" s="190">
        <v>1.03403221998374</v>
      </c>
      <c r="N14" s="615">
        <v>0.12786815774336599</v>
      </c>
      <c r="O14" s="190">
        <v>0.91696425427762795</v>
      </c>
      <c r="P14" s="615">
        <v>0.10830338473118301</v>
      </c>
      <c r="Q14" s="190">
        <v>1.01016271769044</v>
      </c>
      <c r="R14" s="615">
        <v>0.128233913139847</v>
      </c>
      <c r="S14" s="190">
        <v>1.25416069622259</v>
      </c>
      <c r="T14" s="615">
        <v>0.19206877735862601</v>
      </c>
      <c r="U14" s="190">
        <v>0.98501172827399197</v>
      </c>
      <c r="V14" s="615">
        <v>0.121488751691657</v>
      </c>
      <c r="W14" s="190">
        <v>1.01618137219014</v>
      </c>
      <c r="X14" s="615">
        <v>0.128120003318829</v>
      </c>
      <c r="Y14" s="190">
        <v>1.0326150370849401</v>
      </c>
      <c r="Z14" s="623">
        <v>0.133589909326818</v>
      </c>
    </row>
    <row r="15" spans="1:26" ht="13" customHeight="1" x14ac:dyDescent="0.25">
      <c r="A15" s="26" t="s">
        <v>394</v>
      </c>
      <c r="B15" s="184">
        <v>2</v>
      </c>
      <c r="C15" s="190">
        <v>1.03280693450054</v>
      </c>
      <c r="D15" s="615">
        <v>0.19646579452815499</v>
      </c>
      <c r="E15" s="190">
        <v>0.97935635771764595</v>
      </c>
      <c r="F15" s="615">
        <v>0.22090619230736599</v>
      </c>
      <c r="G15" s="190">
        <v>1.0894658217965401</v>
      </c>
      <c r="H15" s="615">
        <v>0.18689423065133301</v>
      </c>
      <c r="I15" s="190">
        <v>1.1717362510446201</v>
      </c>
      <c r="J15" s="615">
        <v>0.235073086813536</v>
      </c>
      <c r="K15" s="190">
        <v>1.0326551197057701</v>
      </c>
      <c r="L15" s="615">
        <v>0.20089045316453</v>
      </c>
      <c r="M15" s="190">
        <v>0.96147403954437305</v>
      </c>
      <c r="N15" s="615">
        <v>0.22033789375417501</v>
      </c>
      <c r="O15" s="190">
        <v>1.10617805558449</v>
      </c>
      <c r="P15" s="615">
        <v>0.18978423553865401</v>
      </c>
      <c r="Q15" s="190">
        <v>1.16465129142171</v>
      </c>
      <c r="R15" s="615">
        <v>0.229806107560171</v>
      </c>
      <c r="S15" s="190">
        <v>0.98959501554854401</v>
      </c>
      <c r="T15" s="615">
        <v>0.188715013039673</v>
      </c>
      <c r="U15" s="190">
        <v>1.0036388814383499</v>
      </c>
      <c r="V15" s="615">
        <v>0.22972548181724201</v>
      </c>
      <c r="W15" s="190">
        <v>1.11168559594144</v>
      </c>
      <c r="X15" s="615">
        <v>0.19662600177567699</v>
      </c>
      <c r="Y15" s="190">
        <v>1.16966544072636</v>
      </c>
      <c r="Z15" s="623">
        <v>0.233659610238555</v>
      </c>
    </row>
    <row r="16" spans="1:26" ht="13" customHeight="1" x14ac:dyDescent="0.25">
      <c r="A16" s="26" t="s">
        <v>395</v>
      </c>
      <c r="B16" s="184">
        <v>2</v>
      </c>
      <c r="C16" s="190">
        <v>1.1192282106165801</v>
      </c>
      <c r="D16" s="615">
        <v>0.146434200294043</v>
      </c>
      <c r="E16" s="190">
        <v>1.25764846090206</v>
      </c>
      <c r="F16" s="615">
        <v>0.17729590587668601</v>
      </c>
      <c r="G16" s="190">
        <v>0.99263415383268006</v>
      </c>
      <c r="H16" s="615">
        <v>0.102403590602378</v>
      </c>
      <c r="I16" s="190">
        <v>1.00483515996704</v>
      </c>
      <c r="J16" s="615">
        <v>0.14463776318081001</v>
      </c>
      <c r="K16" s="190">
        <v>1.1417156036078899</v>
      </c>
      <c r="L16" s="615">
        <v>0.15095427745728501</v>
      </c>
      <c r="M16" s="190">
        <v>1.2693492634436201</v>
      </c>
      <c r="N16" s="615">
        <v>0.178290432803895</v>
      </c>
      <c r="O16" s="190">
        <v>0.96699950686542402</v>
      </c>
      <c r="P16" s="615">
        <v>9.9988418670940493E-2</v>
      </c>
      <c r="Q16" s="190">
        <v>0.98085671796739204</v>
      </c>
      <c r="R16" s="615">
        <v>0.13967042538237501</v>
      </c>
      <c r="S16" s="190">
        <v>1.1069839779617101</v>
      </c>
      <c r="T16" s="615">
        <v>0.15022994301225401</v>
      </c>
      <c r="U16" s="190">
        <v>1.0407918174770501</v>
      </c>
      <c r="V16" s="615">
        <v>0.155811318460406</v>
      </c>
      <c r="W16" s="190">
        <v>0.90906167487570599</v>
      </c>
      <c r="X16" s="615">
        <v>9.8252544050857205E-2</v>
      </c>
      <c r="Y16" s="190">
        <v>0.95998591181360005</v>
      </c>
      <c r="Z16" s="623">
        <v>0.14001365979813199</v>
      </c>
    </row>
    <row r="17" spans="1:26" ht="13" customHeight="1" x14ac:dyDescent="0.25">
      <c r="A17" s="26" t="s">
        <v>396</v>
      </c>
      <c r="B17" s="184">
        <v>2</v>
      </c>
      <c r="C17" s="190">
        <v>1.4053606178832501</v>
      </c>
      <c r="D17" s="615">
        <v>0.165420464884804</v>
      </c>
      <c r="E17" s="190">
        <v>0.88316428624890098</v>
      </c>
      <c r="F17" s="615">
        <v>0.101750797557322</v>
      </c>
      <c r="G17" s="190">
        <v>1.0228994374001601</v>
      </c>
      <c r="H17" s="615">
        <v>0.119349974205143</v>
      </c>
      <c r="I17" s="190">
        <v>0.92035524622200304</v>
      </c>
      <c r="J17" s="615">
        <v>0.14171923484596799</v>
      </c>
      <c r="K17" s="190">
        <v>1.40269068851787</v>
      </c>
      <c r="L17" s="615">
        <v>0.166544889057782</v>
      </c>
      <c r="M17" s="190">
        <v>0.91947064868268202</v>
      </c>
      <c r="N17" s="615">
        <v>0.106764888619651</v>
      </c>
      <c r="O17" s="190">
        <v>1.0255235353232801</v>
      </c>
      <c r="P17" s="615">
        <v>0.12058812689991801</v>
      </c>
      <c r="Q17" s="190">
        <v>0.89604182000536203</v>
      </c>
      <c r="R17" s="615">
        <v>0.136517596966414</v>
      </c>
      <c r="S17" s="190">
        <v>1.42881599270513</v>
      </c>
      <c r="T17" s="615">
        <v>0.156457923153869</v>
      </c>
      <c r="U17" s="190">
        <v>1.01263772944358</v>
      </c>
      <c r="V17" s="615">
        <v>0.12449806081086701</v>
      </c>
      <c r="W17" s="190">
        <v>1.05085664876717</v>
      </c>
      <c r="X17" s="615">
        <v>0.11173477467883999</v>
      </c>
      <c r="Y17" s="190">
        <v>0.99317037198177704</v>
      </c>
      <c r="Z17" s="623">
        <v>0.138516672817207</v>
      </c>
    </row>
    <row r="18" spans="1:26" ht="13" customHeight="1" x14ac:dyDescent="0.25">
      <c r="A18" s="210" t="s">
        <v>397</v>
      </c>
      <c r="B18" s="184">
        <v>2</v>
      </c>
      <c r="C18" s="190">
        <v>1.28158833635999</v>
      </c>
      <c r="D18" s="615">
        <v>0.17344782768264499</v>
      </c>
      <c r="E18" s="190">
        <v>1.0635588643054901</v>
      </c>
      <c r="F18" s="615">
        <v>0.15762547693873799</v>
      </c>
      <c r="G18" s="190">
        <v>1.31138887158543</v>
      </c>
      <c r="H18" s="615">
        <v>0.21114898066635801</v>
      </c>
      <c r="I18" s="190">
        <v>1.1395602358933099</v>
      </c>
      <c r="J18" s="615">
        <v>0.165989261442957</v>
      </c>
      <c r="K18" s="190">
        <v>1.2673501365427799</v>
      </c>
      <c r="L18" s="615">
        <v>0.172869139262503</v>
      </c>
      <c r="M18" s="190">
        <v>1.11098492944142</v>
      </c>
      <c r="N18" s="615">
        <v>0.16393875351353701</v>
      </c>
      <c r="O18" s="190">
        <v>1.33892909272847</v>
      </c>
      <c r="P18" s="615">
        <v>0.21227627485824199</v>
      </c>
      <c r="Q18" s="190">
        <v>1.12596798055225</v>
      </c>
      <c r="R18" s="615">
        <v>0.16145444458911501</v>
      </c>
      <c r="S18" s="190">
        <v>1.3921355533350701</v>
      </c>
      <c r="T18" s="615">
        <v>0.16014982691384999</v>
      </c>
      <c r="U18" s="190">
        <v>1.1583523503152</v>
      </c>
      <c r="V18" s="615">
        <v>0.15005504272432099</v>
      </c>
      <c r="W18" s="190">
        <v>1.29106368145752</v>
      </c>
      <c r="X18" s="615">
        <v>0.19561558397796899</v>
      </c>
      <c r="Y18" s="190">
        <v>1.1599493776813501</v>
      </c>
      <c r="Z18" s="623">
        <v>0.158685413214597</v>
      </c>
    </row>
    <row r="19" spans="1:26" ht="13" customHeight="1" x14ac:dyDescent="0.25">
      <c r="A19" s="210" t="s">
        <v>398</v>
      </c>
      <c r="B19" s="184">
        <v>2</v>
      </c>
      <c r="C19" s="190">
        <v>1.2664953137697501</v>
      </c>
      <c r="D19" s="615">
        <v>0.29213900629853401</v>
      </c>
      <c r="E19" s="190">
        <v>0.83344561406556406</v>
      </c>
      <c r="F19" s="615">
        <v>0.16567417796736</v>
      </c>
      <c r="G19" s="190">
        <v>1.3556174861522401</v>
      </c>
      <c r="H19" s="615">
        <v>0.22535232806889899</v>
      </c>
      <c r="I19" s="190">
        <v>0.747306791144559</v>
      </c>
      <c r="J19" s="615">
        <v>0.17788910805880301</v>
      </c>
      <c r="K19" s="190">
        <v>1.29561301972134</v>
      </c>
      <c r="L19" s="615">
        <v>0.309426660891085</v>
      </c>
      <c r="M19" s="190">
        <v>0.85670135756107502</v>
      </c>
      <c r="N19" s="615">
        <v>0.178813538285928</v>
      </c>
      <c r="O19" s="190">
        <v>1.3209673314681001</v>
      </c>
      <c r="P19" s="615">
        <v>0.218276308750188</v>
      </c>
      <c r="Q19" s="190">
        <v>0.70300255332545702</v>
      </c>
      <c r="R19" s="615">
        <v>0.16102974962632399</v>
      </c>
      <c r="S19" s="190">
        <v>1.1935213658157899</v>
      </c>
      <c r="T19" s="615">
        <v>0.23268156903961101</v>
      </c>
      <c r="U19" s="190">
        <v>0.96294440331060005</v>
      </c>
      <c r="V19" s="615">
        <v>0.19589205073635199</v>
      </c>
      <c r="W19" s="190">
        <v>1.39253741473499</v>
      </c>
      <c r="X19" s="615">
        <v>0.22430492021680601</v>
      </c>
      <c r="Y19" s="190">
        <v>0.82944994625221402</v>
      </c>
      <c r="Z19" s="623">
        <v>0.16577137813297901</v>
      </c>
    </row>
    <row r="20" spans="1:26" ht="13" customHeight="1" x14ac:dyDescent="0.25">
      <c r="A20" s="26" t="s">
        <v>399</v>
      </c>
      <c r="B20" s="184">
        <v>2</v>
      </c>
      <c r="C20" s="190">
        <v>1.1946124511382901</v>
      </c>
      <c r="D20" s="615">
        <v>0.195088900474088</v>
      </c>
      <c r="E20" s="190">
        <v>1.02764109883529</v>
      </c>
      <c r="F20" s="615">
        <v>0.167932413171647</v>
      </c>
      <c r="G20" s="190">
        <v>0.85693987369300695</v>
      </c>
      <c r="H20" s="615">
        <v>0.110494230167755</v>
      </c>
      <c r="I20" s="190">
        <v>0.93337682365099295</v>
      </c>
      <c r="J20" s="615">
        <v>0.120570273797757</v>
      </c>
      <c r="K20" s="190">
        <v>1.20326599973457</v>
      </c>
      <c r="L20" s="615">
        <v>0.196163737436654</v>
      </c>
      <c r="M20" s="190">
        <v>1.03032712487294</v>
      </c>
      <c r="N20" s="615">
        <v>0.16737188630803801</v>
      </c>
      <c r="O20" s="190">
        <v>0.85059527464085205</v>
      </c>
      <c r="P20" s="615">
        <v>0.10847034404359999</v>
      </c>
      <c r="Q20" s="190">
        <v>0.93640839457360703</v>
      </c>
      <c r="R20" s="615">
        <v>0.12071579941145399</v>
      </c>
      <c r="S20" s="190">
        <v>1.1752268819318901</v>
      </c>
      <c r="T20" s="615">
        <v>0.201036101845391</v>
      </c>
      <c r="U20" s="190">
        <v>1.0599955112875801</v>
      </c>
      <c r="V20" s="615">
        <v>0.17246077044648001</v>
      </c>
      <c r="W20" s="190">
        <v>0.80783846047182295</v>
      </c>
      <c r="X20" s="615">
        <v>0.11013267524864601</v>
      </c>
      <c r="Y20" s="190">
        <v>0.90103678134177601</v>
      </c>
      <c r="Z20" s="623">
        <v>0.120665788881967</v>
      </c>
    </row>
    <row r="21" spans="1:26" ht="13" customHeight="1" x14ac:dyDescent="0.25">
      <c r="A21" s="26" t="s">
        <v>400</v>
      </c>
      <c r="B21" s="184">
        <v>2</v>
      </c>
      <c r="C21" s="190">
        <v>1.15666764273529</v>
      </c>
      <c r="D21" s="615">
        <v>0.20739462953027801</v>
      </c>
      <c r="E21" s="190">
        <v>0.88401327922248696</v>
      </c>
      <c r="F21" s="615">
        <v>0.166719685487631</v>
      </c>
      <c r="G21" s="190">
        <v>1.38701823858346</v>
      </c>
      <c r="H21" s="615">
        <v>0.71387962080879397</v>
      </c>
      <c r="I21" s="190">
        <v>0.96895054901240296</v>
      </c>
      <c r="J21" s="615">
        <v>0.31669986640752701</v>
      </c>
      <c r="K21" s="190">
        <v>1.14439039669359</v>
      </c>
      <c r="L21" s="615">
        <v>0.206167664853391</v>
      </c>
      <c r="M21" s="190">
        <v>0.92487602602075003</v>
      </c>
      <c r="N21" s="615">
        <v>0.16823387905215201</v>
      </c>
      <c r="O21" s="190">
        <v>1.4303208027979</v>
      </c>
      <c r="P21" s="615">
        <v>0.80472827381877599</v>
      </c>
      <c r="Q21" s="190">
        <v>0.98746224031719598</v>
      </c>
      <c r="R21" s="615">
        <v>0.32667783934133399</v>
      </c>
      <c r="S21" s="190">
        <v>1.0904988065476999</v>
      </c>
      <c r="T21" s="615">
        <v>0.20422001286442401</v>
      </c>
      <c r="U21" s="190">
        <v>0.91107213409972898</v>
      </c>
      <c r="V21" s="615">
        <v>0.15730522835640801</v>
      </c>
      <c r="W21" s="190">
        <v>1.45883312522943</v>
      </c>
      <c r="X21" s="615">
        <v>0.77764699253901004</v>
      </c>
      <c r="Y21" s="190">
        <v>1.0252282625767299</v>
      </c>
      <c r="Z21" s="623">
        <v>0.33900665349904602</v>
      </c>
    </row>
    <row r="22" spans="1:26" ht="13" customHeight="1" x14ac:dyDescent="0.25">
      <c r="A22" s="26" t="s">
        <v>401</v>
      </c>
      <c r="B22" s="184">
        <v>2</v>
      </c>
      <c r="C22" s="190">
        <v>1.2651881077318901</v>
      </c>
      <c r="D22" s="615">
        <v>0.48243121284915802</v>
      </c>
      <c r="E22" s="190">
        <v>0.67999411982569402</v>
      </c>
      <c r="F22" s="615">
        <v>0.15061689403242901</v>
      </c>
      <c r="G22" s="190">
        <v>1.0054804393657299</v>
      </c>
      <c r="H22" s="615">
        <v>0.27505767113148299</v>
      </c>
      <c r="I22" s="190">
        <v>1.1360862663451301</v>
      </c>
      <c r="J22" s="615">
        <v>0.38219860638747899</v>
      </c>
      <c r="K22" s="190">
        <v>1.2873162197111401</v>
      </c>
      <c r="L22" s="615">
        <v>0.44948265220728201</v>
      </c>
      <c r="M22" s="190">
        <v>0.71872549803872499</v>
      </c>
      <c r="N22" s="615">
        <v>0.14563459098697901</v>
      </c>
      <c r="O22" s="190">
        <v>0.99908920101019505</v>
      </c>
      <c r="P22" s="615">
        <v>0.25553627529624101</v>
      </c>
      <c r="Q22" s="190">
        <v>1.31610290238213</v>
      </c>
      <c r="R22" s="615">
        <v>0.46084171688026998</v>
      </c>
      <c r="S22" s="190">
        <v>1.1396584195936801</v>
      </c>
      <c r="T22" s="615">
        <v>0.379710988444389</v>
      </c>
      <c r="U22" s="190">
        <v>0.87011532979873996</v>
      </c>
      <c r="V22" s="615">
        <v>0.17768439013337101</v>
      </c>
      <c r="W22" s="190">
        <v>0.90955377179194496</v>
      </c>
      <c r="X22" s="615">
        <v>0.22385283306531101</v>
      </c>
      <c r="Y22" s="190">
        <v>1.2241849172820001</v>
      </c>
      <c r="Z22" s="623">
        <v>0.41135252167573599</v>
      </c>
    </row>
    <row r="23" spans="1:26" ht="13" customHeight="1" x14ac:dyDescent="0.25">
      <c r="A23" s="26" t="s">
        <v>402</v>
      </c>
      <c r="B23" s="184">
        <v>2</v>
      </c>
      <c r="C23" s="190">
        <v>0.91311110563355402</v>
      </c>
      <c r="D23" s="615">
        <v>0.27210752849897601</v>
      </c>
      <c r="E23" s="190">
        <v>1.1099196856422799</v>
      </c>
      <c r="F23" s="615">
        <v>0.30196298006774103</v>
      </c>
      <c r="G23" s="190">
        <v>0.708818265854253</v>
      </c>
      <c r="H23" s="615">
        <v>0.20342816918602799</v>
      </c>
      <c r="I23" s="190">
        <v>1.0471375023876801</v>
      </c>
      <c r="J23" s="615">
        <v>0.33163825708699302</v>
      </c>
      <c r="K23" s="190">
        <v>0.81999272358796405</v>
      </c>
      <c r="L23" s="615">
        <v>0.229588191543039</v>
      </c>
      <c r="M23" s="190">
        <v>1.2022565792622499</v>
      </c>
      <c r="N23" s="615">
        <v>0.302810811015161</v>
      </c>
      <c r="O23" s="190">
        <v>0.75793460080733199</v>
      </c>
      <c r="P23" s="615">
        <v>0.20653363751905299</v>
      </c>
      <c r="Q23" s="190">
        <v>1.0511167931777099</v>
      </c>
      <c r="R23" s="615">
        <v>0.31401431563746401</v>
      </c>
      <c r="S23" s="190">
        <v>0.57540348631483695</v>
      </c>
      <c r="T23" s="615">
        <v>0.15258430753903901</v>
      </c>
      <c r="U23" s="190">
        <v>1.26013168747719</v>
      </c>
      <c r="V23" s="615">
        <v>0.32433446461704102</v>
      </c>
      <c r="W23" s="190">
        <v>0.95445965128489996</v>
      </c>
      <c r="X23" s="615">
        <v>0.24251192027378499</v>
      </c>
      <c r="Y23" s="190">
        <v>0.94643572716580304</v>
      </c>
      <c r="Z23" s="623">
        <v>0.26267109305311698</v>
      </c>
    </row>
    <row r="24" spans="1:26" ht="13" customHeight="1" x14ac:dyDescent="0.25">
      <c r="A24" s="26" t="s">
        <v>403</v>
      </c>
      <c r="B24" s="184">
        <v>2</v>
      </c>
      <c r="C24" s="190">
        <v>0.83109738052568705</v>
      </c>
      <c r="D24" s="615">
        <v>0.17746135115254499</v>
      </c>
      <c r="E24" s="190">
        <v>0.76228610649645401</v>
      </c>
      <c r="F24" s="615">
        <v>9.0133162065196296E-2</v>
      </c>
      <c r="G24" s="190">
        <v>1.0495851632151301</v>
      </c>
      <c r="H24" s="615">
        <v>0.14780062121354001</v>
      </c>
      <c r="I24" s="190">
        <v>1.3742769700923501</v>
      </c>
      <c r="J24" s="615">
        <v>0.19731424060699601</v>
      </c>
      <c r="K24" s="190">
        <v>0.83877276178559901</v>
      </c>
      <c r="L24" s="615">
        <v>0.17633908053168301</v>
      </c>
      <c r="M24" s="190">
        <v>0.76611491856288205</v>
      </c>
      <c r="N24" s="615">
        <v>8.8502898077482905E-2</v>
      </c>
      <c r="O24" s="190">
        <v>1.0703198239474201</v>
      </c>
      <c r="P24" s="615">
        <v>0.145305157005089</v>
      </c>
      <c r="Q24" s="190">
        <v>1.3259016399005401</v>
      </c>
      <c r="R24" s="615">
        <v>0.187500622040982</v>
      </c>
      <c r="S24" s="190">
        <v>0.87591612102410699</v>
      </c>
      <c r="T24" s="615">
        <v>0.18979657923131199</v>
      </c>
      <c r="U24" s="190">
        <v>0.74353941650788602</v>
      </c>
      <c r="V24" s="615">
        <v>9.5761205353204606E-2</v>
      </c>
      <c r="W24" s="190">
        <v>1.0671040522970201</v>
      </c>
      <c r="X24" s="615">
        <v>0.16803366139794801</v>
      </c>
      <c r="Y24" s="190">
        <v>1.3219516344639199</v>
      </c>
      <c r="Z24" s="623">
        <v>0.209537453374849</v>
      </c>
    </row>
    <row r="25" spans="1:26" ht="13" customHeight="1" x14ac:dyDescent="0.25">
      <c r="A25" s="26" t="s">
        <v>404</v>
      </c>
      <c r="B25" s="184">
        <v>2</v>
      </c>
      <c r="C25" s="190">
        <v>0.76423961492854797</v>
      </c>
      <c r="D25" s="615">
        <v>0.117927919036762</v>
      </c>
      <c r="E25" s="190">
        <v>0.98110822796753205</v>
      </c>
      <c r="F25" s="615">
        <v>0.154675442377946</v>
      </c>
      <c r="G25" s="190">
        <v>1.0117032649389901</v>
      </c>
      <c r="H25" s="615">
        <v>0.13615385933008001</v>
      </c>
      <c r="I25" s="190">
        <v>1.11722732993965</v>
      </c>
      <c r="J25" s="615">
        <v>0.34585742279461301</v>
      </c>
      <c r="K25" s="190">
        <v>0.75979860736319205</v>
      </c>
      <c r="L25" s="615">
        <v>0.125452107604788</v>
      </c>
      <c r="M25" s="190">
        <v>0.99628788970781601</v>
      </c>
      <c r="N25" s="615">
        <v>0.15937716696276</v>
      </c>
      <c r="O25" s="190">
        <v>0.98763623401152001</v>
      </c>
      <c r="P25" s="615">
        <v>0.13628157510010699</v>
      </c>
      <c r="Q25" s="190">
        <v>1.15256737141365</v>
      </c>
      <c r="R25" s="615">
        <v>0.36689197295778803</v>
      </c>
      <c r="S25" s="190">
        <v>0.66475676192993005</v>
      </c>
      <c r="T25" s="615">
        <v>0.116521808327007</v>
      </c>
      <c r="U25" s="190">
        <v>1.05592824661268</v>
      </c>
      <c r="V25" s="615">
        <v>0.16267958295919599</v>
      </c>
      <c r="W25" s="190">
        <v>0.98048852149343602</v>
      </c>
      <c r="X25" s="615">
        <v>0.13063908483356701</v>
      </c>
      <c r="Y25" s="190">
        <v>1.1796149911724201</v>
      </c>
      <c r="Z25" s="623">
        <v>0.351516987110982</v>
      </c>
    </row>
    <row r="26" spans="1:26" ht="13" customHeight="1" x14ac:dyDescent="0.25">
      <c r="A26" s="26" t="s">
        <v>405</v>
      </c>
      <c r="B26" s="184">
        <v>2</v>
      </c>
      <c r="C26" s="190">
        <v>0.94881254529028403</v>
      </c>
      <c r="D26" s="615">
        <v>0.29675271863656</v>
      </c>
      <c r="E26" s="190">
        <v>2.0078352019685402</v>
      </c>
      <c r="F26" s="615">
        <v>0.59156695395790304</v>
      </c>
      <c r="G26" s="190">
        <v>1.4996972520148899</v>
      </c>
      <c r="H26" s="615">
        <v>0.62737003264850999</v>
      </c>
      <c r="I26" s="190">
        <v>0.181166659314764</v>
      </c>
      <c r="J26" s="615">
        <v>0.102199984718892</v>
      </c>
      <c r="K26" s="190">
        <v>0.85264040285839604</v>
      </c>
      <c r="L26" s="615">
        <v>0.25796524259216203</v>
      </c>
      <c r="M26" s="190">
        <v>2.1772246883569601</v>
      </c>
      <c r="N26" s="615">
        <v>0.63849555395045898</v>
      </c>
      <c r="O26" s="190">
        <v>1.4342242055955901</v>
      </c>
      <c r="P26" s="615">
        <v>0.59422069950684597</v>
      </c>
      <c r="Q26" s="190">
        <v>0.17830334423244501</v>
      </c>
      <c r="R26" s="615">
        <v>0.100147297251033</v>
      </c>
      <c r="S26" s="190">
        <v>0.84650119239463395</v>
      </c>
      <c r="T26" s="615">
        <v>0.26677668388648801</v>
      </c>
      <c r="U26" s="190">
        <v>2.56952782623876</v>
      </c>
      <c r="V26" s="615">
        <v>0.74829423329190103</v>
      </c>
      <c r="W26" s="190">
        <v>1.1933695833859601</v>
      </c>
      <c r="X26" s="615">
        <v>0.493563741103003</v>
      </c>
      <c r="Y26" s="190">
        <v>0.18594341527163</v>
      </c>
      <c r="Z26" s="623">
        <v>0.10359335886669301</v>
      </c>
    </row>
    <row r="27" spans="1:26" ht="13" customHeight="1" x14ac:dyDescent="0.25">
      <c r="A27" s="26" t="s">
        <v>406</v>
      </c>
      <c r="B27" s="184">
        <v>2</v>
      </c>
      <c r="C27" s="190">
        <v>0.79596004850525903</v>
      </c>
      <c r="D27" s="615">
        <v>9.75428359622839E-2</v>
      </c>
      <c r="E27" s="190">
        <v>1.24224295970862</v>
      </c>
      <c r="F27" s="615">
        <v>0.156715246698445</v>
      </c>
      <c r="G27" s="190">
        <v>1.04071242260047</v>
      </c>
      <c r="H27" s="615">
        <v>0.110841125703163</v>
      </c>
      <c r="I27" s="190">
        <v>1.12446110859616</v>
      </c>
      <c r="J27" s="615">
        <v>0.12410871568321</v>
      </c>
      <c r="K27" s="190">
        <v>0.80829194821586403</v>
      </c>
      <c r="L27" s="615">
        <v>9.7902119211917604E-2</v>
      </c>
      <c r="M27" s="190">
        <v>1.2658165457939901</v>
      </c>
      <c r="N27" s="615">
        <v>0.15726895442987401</v>
      </c>
      <c r="O27" s="190">
        <v>1.03809224262183</v>
      </c>
      <c r="P27" s="615">
        <v>0.112989502944795</v>
      </c>
      <c r="Q27" s="190">
        <v>1.1146297667077001</v>
      </c>
      <c r="R27" s="615">
        <v>0.120208631675721</v>
      </c>
      <c r="S27" s="190">
        <v>0.78861238607310902</v>
      </c>
      <c r="T27" s="615">
        <v>0.101604560934749</v>
      </c>
      <c r="U27" s="190">
        <v>1.2968392483475499</v>
      </c>
      <c r="V27" s="615">
        <v>0.17468018651477901</v>
      </c>
      <c r="W27" s="190">
        <v>1.0498088831733201</v>
      </c>
      <c r="X27" s="615">
        <v>0.117876668842466</v>
      </c>
      <c r="Y27" s="190">
        <v>1.11505775983782</v>
      </c>
      <c r="Z27" s="623">
        <v>0.126122692199132</v>
      </c>
    </row>
    <row r="28" spans="1:26" ht="13" customHeight="1" x14ac:dyDescent="0.25">
      <c r="A28" s="26" t="s">
        <v>407</v>
      </c>
      <c r="B28" s="184">
        <v>2</v>
      </c>
      <c r="C28" s="190">
        <v>1.0367627213214501</v>
      </c>
      <c r="D28" s="615">
        <v>0.18420915925817799</v>
      </c>
      <c r="E28" s="190">
        <v>1.1242865070189501</v>
      </c>
      <c r="F28" s="615">
        <v>0.19876180565143001</v>
      </c>
      <c r="G28" s="190">
        <v>1.36379373631372</v>
      </c>
      <c r="H28" s="615">
        <v>0.21833368132977701</v>
      </c>
      <c r="I28" s="190">
        <v>0.78622028061481097</v>
      </c>
      <c r="J28" s="615">
        <v>0.123663814341053</v>
      </c>
      <c r="K28" s="190">
        <v>1.0388535462041799</v>
      </c>
      <c r="L28" s="615">
        <v>0.19251301157354</v>
      </c>
      <c r="M28" s="190">
        <v>1.1206265901852701</v>
      </c>
      <c r="N28" s="615">
        <v>0.197651720279619</v>
      </c>
      <c r="O28" s="190">
        <v>1.3535579411579901</v>
      </c>
      <c r="P28" s="615">
        <v>0.21791266389750899</v>
      </c>
      <c r="Q28" s="190">
        <v>0.78525295344394597</v>
      </c>
      <c r="R28" s="615">
        <v>0.124765800460111</v>
      </c>
      <c r="S28" s="190">
        <v>1.0470675482634599</v>
      </c>
      <c r="T28" s="615">
        <v>0.20396907653210899</v>
      </c>
      <c r="U28" s="190">
        <v>1.2169450178782799</v>
      </c>
      <c r="V28" s="615">
        <v>0.218607472229876</v>
      </c>
      <c r="W28" s="190">
        <v>1.1822988700780499</v>
      </c>
      <c r="X28" s="615">
        <v>0.19847900714892899</v>
      </c>
      <c r="Y28" s="190">
        <v>0.78772333915857395</v>
      </c>
      <c r="Z28" s="623">
        <v>0.13412576343232499</v>
      </c>
    </row>
    <row r="29" spans="1:26" ht="13" customHeight="1" x14ac:dyDescent="0.25">
      <c r="A29" s="26" t="s">
        <v>408</v>
      </c>
      <c r="B29" s="184">
        <v>2</v>
      </c>
      <c r="C29" s="190">
        <v>0.94830132274112899</v>
      </c>
      <c r="D29" s="615">
        <v>0.14449174412940999</v>
      </c>
      <c r="E29" s="190">
        <v>1.1341437047633101</v>
      </c>
      <c r="F29" s="615">
        <v>0.14838134483377399</v>
      </c>
      <c r="G29" s="190">
        <v>1.0303033467170699</v>
      </c>
      <c r="H29" s="615">
        <v>0.12146415466319201</v>
      </c>
      <c r="I29" s="190">
        <v>0.93873616556595796</v>
      </c>
      <c r="J29" s="615">
        <v>0.13880297686058399</v>
      </c>
      <c r="K29" s="190">
        <v>0.91686936550405895</v>
      </c>
      <c r="L29" s="615">
        <v>0.13842030770209701</v>
      </c>
      <c r="M29" s="190">
        <v>1.12446119784177</v>
      </c>
      <c r="N29" s="615">
        <v>0.151164668960694</v>
      </c>
      <c r="O29" s="190">
        <v>0.99441348142294705</v>
      </c>
      <c r="P29" s="615">
        <v>0.11742731201164</v>
      </c>
      <c r="Q29" s="190">
        <v>0.97164299258151798</v>
      </c>
      <c r="R29" s="615">
        <v>0.143039783984546</v>
      </c>
      <c r="S29" s="190">
        <v>0.88384646609571205</v>
      </c>
      <c r="T29" s="615">
        <v>0.139207226887715</v>
      </c>
      <c r="U29" s="190">
        <v>1.1477834002162099</v>
      </c>
      <c r="V29" s="615">
        <v>0.15050417081227899</v>
      </c>
      <c r="W29" s="190">
        <v>1.00333444671867</v>
      </c>
      <c r="X29" s="615">
        <v>0.12385286703907999</v>
      </c>
      <c r="Y29" s="190">
        <v>0.98486303954328802</v>
      </c>
      <c r="Z29" s="623">
        <v>0.14877304328861499</v>
      </c>
    </row>
    <row r="30" spans="1:26" ht="13" customHeight="1" x14ac:dyDescent="0.25">
      <c r="A30" s="26" t="s">
        <v>409</v>
      </c>
      <c r="B30" s="184">
        <v>2</v>
      </c>
      <c r="C30" s="190">
        <v>0.97004519582605797</v>
      </c>
      <c r="D30" s="615">
        <v>0.15240163507752699</v>
      </c>
      <c r="E30" s="190">
        <v>1.0337093915262601</v>
      </c>
      <c r="F30" s="615">
        <v>0.126954743650316</v>
      </c>
      <c r="G30" s="190">
        <v>1.1637990053851199</v>
      </c>
      <c r="H30" s="615">
        <v>0.111348290149276</v>
      </c>
      <c r="I30" s="190">
        <v>1.3837791164679401</v>
      </c>
      <c r="J30" s="615">
        <v>0.18531475961289801</v>
      </c>
      <c r="K30" s="190">
        <v>0.93310363153658005</v>
      </c>
      <c r="L30" s="615">
        <v>0.14599503390292801</v>
      </c>
      <c r="M30" s="190">
        <v>1.0192831182956701</v>
      </c>
      <c r="N30" s="615">
        <v>0.128525298530727</v>
      </c>
      <c r="O30" s="190">
        <v>1.18999795186483</v>
      </c>
      <c r="P30" s="615">
        <v>0.112355185090809</v>
      </c>
      <c r="Q30" s="190">
        <v>1.45481582805925</v>
      </c>
      <c r="R30" s="615">
        <v>0.19425485867997799</v>
      </c>
      <c r="S30" s="190">
        <v>0.87445745685212795</v>
      </c>
      <c r="T30" s="615">
        <v>0.15294334441045901</v>
      </c>
      <c r="U30" s="190">
        <v>0.97476000541678598</v>
      </c>
      <c r="V30" s="615">
        <v>0.125362938703865</v>
      </c>
      <c r="W30" s="190">
        <v>1.09971072446104</v>
      </c>
      <c r="X30" s="615">
        <v>0.103289713313059</v>
      </c>
      <c r="Y30" s="190">
        <v>1.44603674829787</v>
      </c>
      <c r="Z30" s="623">
        <v>0.177946861713943</v>
      </c>
    </row>
    <row r="31" spans="1:26" ht="13" customHeight="1" x14ac:dyDescent="0.25">
      <c r="A31" s="26" t="s">
        <v>410</v>
      </c>
      <c r="B31" s="184">
        <v>2</v>
      </c>
      <c r="C31" s="190">
        <v>0.98357744031080496</v>
      </c>
      <c r="D31" s="615">
        <v>0.15302128789009301</v>
      </c>
      <c r="E31" s="190">
        <v>1.0090324813270799</v>
      </c>
      <c r="F31" s="615">
        <v>0.14966766842072901</v>
      </c>
      <c r="G31" s="190">
        <v>1.09667153428325</v>
      </c>
      <c r="H31" s="615">
        <v>0.13789875721633901</v>
      </c>
      <c r="I31" s="190">
        <v>0.98677583800088498</v>
      </c>
      <c r="J31" s="615">
        <v>0.131737121673833</v>
      </c>
      <c r="K31" s="190">
        <v>0.98166197283147305</v>
      </c>
      <c r="L31" s="615">
        <v>0.14891291248032201</v>
      </c>
      <c r="M31" s="190">
        <v>0.99142731171127296</v>
      </c>
      <c r="N31" s="615">
        <v>0.14913270291463801</v>
      </c>
      <c r="O31" s="190">
        <v>1.0801086705115499</v>
      </c>
      <c r="P31" s="615">
        <v>0.1331794356563</v>
      </c>
      <c r="Q31" s="190">
        <v>1.00652822793569</v>
      </c>
      <c r="R31" s="615">
        <v>0.138178958232027</v>
      </c>
      <c r="S31" s="190">
        <v>1.07588149083558</v>
      </c>
      <c r="T31" s="615">
        <v>0.15570224039209801</v>
      </c>
      <c r="U31" s="190">
        <v>1.05606021593241</v>
      </c>
      <c r="V31" s="615">
        <v>0.152249839529703</v>
      </c>
      <c r="W31" s="190">
        <v>1.11278675078279</v>
      </c>
      <c r="X31" s="615">
        <v>0.135354306767793</v>
      </c>
      <c r="Y31" s="190">
        <v>1.04816882824266</v>
      </c>
      <c r="Z31" s="623">
        <v>0.14221337016066099</v>
      </c>
    </row>
    <row r="32" spans="1:26" ht="13" customHeight="1" x14ac:dyDescent="0.25">
      <c r="A32" s="26" t="s">
        <v>411</v>
      </c>
      <c r="B32" s="184">
        <v>2</v>
      </c>
      <c r="C32" s="190">
        <v>0.93662039552544296</v>
      </c>
      <c r="D32" s="615">
        <v>0.14769332840993901</v>
      </c>
      <c r="E32" s="190">
        <v>1.0542912481611999</v>
      </c>
      <c r="F32" s="615">
        <v>0.190167525707234</v>
      </c>
      <c r="G32" s="190">
        <v>0.95809207673575703</v>
      </c>
      <c r="H32" s="615">
        <v>0.12110665443936</v>
      </c>
      <c r="I32" s="190">
        <v>1.4656472423656699</v>
      </c>
      <c r="J32" s="615">
        <v>0.29397046177987601</v>
      </c>
      <c r="K32" s="190">
        <v>0.94150715806264296</v>
      </c>
      <c r="L32" s="615">
        <v>0.14965486736634501</v>
      </c>
      <c r="M32" s="190">
        <v>1.05108786876617</v>
      </c>
      <c r="N32" s="615">
        <v>0.191052566650487</v>
      </c>
      <c r="O32" s="190">
        <v>0.97627800272578003</v>
      </c>
      <c r="P32" s="615">
        <v>0.119198162399164</v>
      </c>
      <c r="Q32" s="190">
        <v>1.5135566371740501</v>
      </c>
      <c r="R32" s="615">
        <v>0.29950287144976301</v>
      </c>
      <c r="S32" s="190">
        <v>0.92783875998893095</v>
      </c>
      <c r="T32" s="615">
        <v>0.151682846922123</v>
      </c>
      <c r="U32" s="190">
        <v>1.0973716179435</v>
      </c>
      <c r="V32" s="615">
        <v>0.213992602156233</v>
      </c>
      <c r="W32" s="190">
        <v>0.956282599324347</v>
      </c>
      <c r="X32" s="615">
        <v>0.11589821291114399</v>
      </c>
      <c r="Y32" s="190">
        <v>1.5287451308231299</v>
      </c>
      <c r="Z32" s="623">
        <v>0.30755179152728301</v>
      </c>
    </row>
    <row r="33" spans="1:26" ht="13" customHeight="1" x14ac:dyDescent="0.25">
      <c r="A33" s="26" t="s">
        <v>412</v>
      </c>
      <c r="B33" s="184">
        <v>2</v>
      </c>
      <c r="C33" s="190">
        <v>0.96206601377794398</v>
      </c>
      <c r="D33" s="615">
        <v>0.41224514978584798</v>
      </c>
      <c r="E33" s="190">
        <v>0.67898560224914295</v>
      </c>
      <c r="F33" s="615">
        <v>0.18534653051891101</v>
      </c>
      <c r="G33" s="190">
        <v>0.57754472373583898</v>
      </c>
      <c r="H33" s="615">
        <v>0.33931937458290901</v>
      </c>
      <c r="I33" s="190">
        <v>0.98174919714000797</v>
      </c>
      <c r="J33" s="615">
        <v>0.20736313815662999</v>
      </c>
      <c r="K33" s="190">
        <v>0.93654692561455699</v>
      </c>
      <c r="L33" s="615">
        <v>0.40953343815919602</v>
      </c>
      <c r="M33" s="190">
        <v>0.68164692535008797</v>
      </c>
      <c r="N33" s="615">
        <v>0.18479555172682299</v>
      </c>
      <c r="O33" s="190">
        <v>0.53090120104605298</v>
      </c>
      <c r="P33" s="615">
        <v>0.30887732714572003</v>
      </c>
      <c r="Q33" s="190">
        <v>0.99327255387788504</v>
      </c>
      <c r="R33" s="615">
        <v>0.21332068097800899</v>
      </c>
      <c r="S33" s="190">
        <v>0.94961306172093296</v>
      </c>
      <c r="T33" s="615">
        <v>0.42482564464924699</v>
      </c>
      <c r="U33" s="190">
        <v>0.66493024652118704</v>
      </c>
      <c r="V33" s="615">
        <v>0.18112570429285299</v>
      </c>
      <c r="W33" s="190">
        <v>0.54462497949722199</v>
      </c>
      <c r="X33" s="615">
        <v>0.30860894815312601</v>
      </c>
      <c r="Y33" s="190">
        <v>0.98084409665969696</v>
      </c>
      <c r="Z33" s="623">
        <v>0.22231680448310101</v>
      </c>
    </row>
    <row r="34" spans="1:26" ht="13" customHeight="1" x14ac:dyDescent="0.25">
      <c r="A34" s="26" t="s">
        <v>413</v>
      </c>
      <c r="B34" s="184">
        <v>2</v>
      </c>
      <c r="C34" s="190">
        <v>1.1234673869485701</v>
      </c>
      <c r="D34" s="615">
        <v>0.30333546199084399</v>
      </c>
      <c r="E34" s="190">
        <v>1.0510120201658599</v>
      </c>
      <c r="F34" s="615">
        <v>0.25855658055126801</v>
      </c>
      <c r="G34" s="190">
        <v>0.770646551429369</v>
      </c>
      <c r="H34" s="615">
        <v>0.169968440149491</v>
      </c>
      <c r="I34" s="190">
        <v>1.1529883696076599</v>
      </c>
      <c r="J34" s="615">
        <v>0.23108319145065501</v>
      </c>
      <c r="K34" s="190">
        <v>1.12247950015507</v>
      </c>
      <c r="L34" s="615">
        <v>0.29015830747709798</v>
      </c>
      <c r="M34" s="190">
        <v>1.02728882763066</v>
      </c>
      <c r="N34" s="615">
        <v>0.24599161899668801</v>
      </c>
      <c r="O34" s="190">
        <v>0.76373728793210904</v>
      </c>
      <c r="P34" s="615">
        <v>0.16739905565117999</v>
      </c>
      <c r="Q34" s="190">
        <v>1.1829406964103699</v>
      </c>
      <c r="R34" s="615">
        <v>0.23278248672747201</v>
      </c>
      <c r="S34" s="190">
        <v>1.1304788193087201</v>
      </c>
      <c r="T34" s="615">
        <v>0.29042930883320001</v>
      </c>
      <c r="U34" s="190">
        <v>1.06053610442405</v>
      </c>
      <c r="V34" s="615">
        <v>0.26560160394294502</v>
      </c>
      <c r="W34" s="190">
        <v>0.73783647837503197</v>
      </c>
      <c r="X34" s="615">
        <v>0.14410134213570799</v>
      </c>
      <c r="Y34" s="190">
        <v>1.3095205572405</v>
      </c>
      <c r="Z34" s="623">
        <v>0.253575256276521</v>
      </c>
    </row>
    <row r="35" spans="1:26" ht="13" customHeight="1" x14ac:dyDescent="0.25">
      <c r="A35" s="26" t="s">
        <v>414</v>
      </c>
      <c r="B35" s="184">
        <v>2</v>
      </c>
      <c r="C35" s="190">
        <v>0.76283997815550897</v>
      </c>
      <c r="D35" s="615">
        <v>8.6842110490337507E-2</v>
      </c>
      <c r="E35" s="190">
        <v>1.1987866456816101</v>
      </c>
      <c r="F35" s="615">
        <v>0.14870223620439099</v>
      </c>
      <c r="G35" s="190">
        <v>1.0163693067775199</v>
      </c>
      <c r="H35" s="615">
        <v>0.108291801227347</v>
      </c>
      <c r="I35" s="190">
        <v>1.0767650809602201</v>
      </c>
      <c r="J35" s="615">
        <v>0.11826251199609999</v>
      </c>
      <c r="K35" s="190">
        <v>0.77766679921255399</v>
      </c>
      <c r="L35" s="615">
        <v>8.4420808195809799E-2</v>
      </c>
      <c r="M35" s="190">
        <v>1.1762961135116801</v>
      </c>
      <c r="N35" s="615">
        <v>0.14071298699137799</v>
      </c>
      <c r="O35" s="190">
        <v>1.05991395207901</v>
      </c>
      <c r="P35" s="615">
        <v>0.107661755154928</v>
      </c>
      <c r="Q35" s="190">
        <v>1.06793906982114</v>
      </c>
      <c r="R35" s="615">
        <v>0.114171286840254</v>
      </c>
      <c r="S35" s="190">
        <v>0.75891476112659795</v>
      </c>
      <c r="T35" s="615">
        <v>8.3307996476666896E-2</v>
      </c>
      <c r="U35" s="190">
        <v>1.21859672458449</v>
      </c>
      <c r="V35" s="615">
        <v>0.14456812776523401</v>
      </c>
      <c r="W35" s="190">
        <v>1.0732872412739201</v>
      </c>
      <c r="X35" s="615">
        <v>0.110832927479115</v>
      </c>
      <c r="Y35" s="190">
        <v>1.09216700239588</v>
      </c>
      <c r="Z35" s="623">
        <v>0.12346412598757101</v>
      </c>
    </row>
    <row r="36" spans="1:26" ht="13" customHeight="1" x14ac:dyDescent="0.25">
      <c r="A36" s="26" t="s">
        <v>415</v>
      </c>
      <c r="B36" s="184">
        <v>2</v>
      </c>
      <c r="C36" s="190">
        <v>1.1514199652035999</v>
      </c>
      <c r="D36" s="615">
        <v>0.16142953021949799</v>
      </c>
      <c r="E36" s="190">
        <v>1.1050407938609099</v>
      </c>
      <c r="F36" s="615">
        <v>0.138495090647547</v>
      </c>
      <c r="G36" s="190">
        <v>1.1304603116751399</v>
      </c>
      <c r="H36" s="615">
        <v>0.12831979831964299</v>
      </c>
      <c r="I36" s="190">
        <v>0.99658869229663405</v>
      </c>
      <c r="J36" s="615">
        <v>0.16822757078031</v>
      </c>
      <c r="K36" s="190">
        <v>1.1360556724529001</v>
      </c>
      <c r="L36" s="615">
        <v>0.161980668445069</v>
      </c>
      <c r="M36" s="190">
        <v>1.1721783298408699</v>
      </c>
      <c r="N36" s="615">
        <v>0.14663283018106699</v>
      </c>
      <c r="O36" s="190">
        <v>1.10927596198121</v>
      </c>
      <c r="P36" s="615">
        <v>0.131484519516991</v>
      </c>
      <c r="Q36" s="190">
        <v>0.94539456642297703</v>
      </c>
      <c r="R36" s="615">
        <v>0.163204005962304</v>
      </c>
      <c r="S36" s="190">
        <v>1.1491432407636799</v>
      </c>
      <c r="T36" s="615">
        <v>0.159149227117478</v>
      </c>
      <c r="U36" s="190">
        <v>1.1699548776065001</v>
      </c>
      <c r="V36" s="615">
        <v>0.152335159391432</v>
      </c>
      <c r="W36" s="190">
        <v>1.0633204412181601</v>
      </c>
      <c r="X36" s="615">
        <v>0.133434052912522</v>
      </c>
      <c r="Y36" s="190">
        <v>0.87369419236991896</v>
      </c>
      <c r="Z36" s="623">
        <v>0.16237583753003801</v>
      </c>
    </row>
    <row r="37" spans="1:26" ht="13" customHeight="1" x14ac:dyDescent="0.25">
      <c r="A37" s="26" t="s">
        <v>416</v>
      </c>
      <c r="B37" s="184">
        <v>2</v>
      </c>
      <c r="C37" s="190">
        <v>1.33305895187697</v>
      </c>
      <c r="D37" s="615">
        <v>0.19479887161103901</v>
      </c>
      <c r="E37" s="190">
        <v>0.94105372038469803</v>
      </c>
      <c r="F37" s="615">
        <v>0.16422352344041299</v>
      </c>
      <c r="G37" s="190">
        <v>0.88481459703022203</v>
      </c>
      <c r="H37" s="615">
        <v>0.15919098757046199</v>
      </c>
      <c r="I37" s="190">
        <v>1.2254713454723201</v>
      </c>
      <c r="J37" s="615">
        <v>0.20649225598413701</v>
      </c>
      <c r="K37" s="190">
        <v>1.3153780809540301</v>
      </c>
      <c r="L37" s="615">
        <v>0.196693064655137</v>
      </c>
      <c r="M37" s="190">
        <v>0.94435418606771604</v>
      </c>
      <c r="N37" s="615">
        <v>0.17062931512361201</v>
      </c>
      <c r="O37" s="190">
        <v>0.89948721187644398</v>
      </c>
      <c r="P37" s="615">
        <v>0.16621999383198899</v>
      </c>
      <c r="Q37" s="190">
        <v>1.2263756025613299</v>
      </c>
      <c r="R37" s="615">
        <v>0.214413570491369</v>
      </c>
      <c r="S37" s="190">
        <v>1.3439987589923199</v>
      </c>
      <c r="T37" s="615">
        <v>0.21089071286978001</v>
      </c>
      <c r="U37" s="190">
        <v>0.91941217321880597</v>
      </c>
      <c r="V37" s="615">
        <v>0.17328568966808</v>
      </c>
      <c r="W37" s="190">
        <v>0.95449238282305204</v>
      </c>
      <c r="X37" s="615">
        <v>0.173948387727211</v>
      </c>
      <c r="Y37" s="190">
        <v>1.18997142192304</v>
      </c>
      <c r="Z37" s="623">
        <v>0.21154606455877201</v>
      </c>
    </row>
    <row r="38" spans="1:26" ht="13" customHeight="1" x14ac:dyDescent="0.25">
      <c r="A38" s="26" t="s">
        <v>417</v>
      </c>
      <c r="B38" s="184">
        <v>2</v>
      </c>
      <c r="C38" s="190">
        <v>0.88053480525235295</v>
      </c>
      <c r="D38" s="615">
        <v>0.26718516864229402</v>
      </c>
      <c r="E38" s="190">
        <v>1.05649762803247</v>
      </c>
      <c r="F38" s="615">
        <v>0.26814950508347501</v>
      </c>
      <c r="G38" s="190">
        <v>1.26369970553075</v>
      </c>
      <c r="H38" s="615">
        <v>0.25283468842267298</v>
      </c>
      <c r="I38" s="190">
        <v>0.84068113544578904</v>
      </c>
      <c r="J38" s="615">
        <v>0.14966310311563299</v>
      </c>
      <c r="K38" s="190">
        <v>0.89538256344035105</v>
      </c>
      <c r="L38" s="615">
        <v>0.26333791261542799</v>
      </c>
      <c r="M38" s="190">
        <v>1.0559938671556901</v>
      </c>
      <c r="N38" s="615">
        <v>0.24674319130352201</v>
      </c>
      <c r="O38" s="190">
        <v>1.27198198000757</v>
      </c>
      <c r="P38" s="615">
        <v>0.25034970430980302</v>
      </c>
      <c r="Q38" s="190">
        <v>0.83430751813272797</v>
      </c>
      <c r="R38" s="615">
        <v>0.144918532905081</v>
      </c>
      <c r="S38" s="190">
        <v>0.94158434215571996</v>
      </c>
      <c r="T38" s="615">
        <v>0.25197477220945202</v>
      </c>
      <c r="U38" s="190">
        <v>1.0152693353382001</v>
      </c>
      <c r="V38" s="615">
        <v>0.194904052594739</v>
      </c>
      <c r="W38" s="190">
        <v>1.2950343641503601</v>
      </c>
      <c r="X38" s="615">
        <v>0.23408453069892099</v>
      </c>
      <c r="Y38" s="190">
        <v>0.88555840360681704</v>
      </c>
      <c r="Z38" s="623">
        <v>0.15661106103105199</v>
      </c>
    </row>
    <row r="39" spans="1:26" ht="13" customHeight="1" x14ac:dyDescent="0.25">
      <c r="A39" s="26" t="s">
        <v>418</v>
      </c>
      <c r="B39" s="184">
        <v>2</v>
      </c>
      <c r="C39" s="190">
        <v>0.84204839355730599</v>
      </c>
      <c r="D39" s="615">
        <v>0.21973465043878501</v>
      </c>
      <c r="E39" s="190">
        <v>0.95768597832610203</v>
      </c>
      <c r="F39" s="615">
        <v>0.16072096368709801</v>
      </c>
      <c r="G39" s="190">
        <v>0.92138041902841605</v>
      </c>
      <c r="H39" s="615">
        <v>0.13359560989930999</v>
      </c>
      <c r="I39" s="190">
        <v>1.5756805049601099</v>
      </c>
      <c r="J39" s="615">
        <v>0.33697774198854002</v>
      </c>
      <c r="K39" s="190">
        <v>0.82067795018495404</v>
      </c>
      <c r="L39" s="615">
        <v>0.20584725794886999</v>
      </c>
      <c r="M39" s="190">
        <v>0.96003948786503002</v>
      </c>
      <c r="N39" s="615">
        <v>0.15480829983087899</v>
      </c>
      <c r="O39" s="190">
        <v>0.94817189936215496</v>
      </c>
      <c r="P39" s="615">
        <v>0.13886174623414399</v>
      </c>
      <c r="Q39" s="190">
        <v>1.57873982631516</v>
      </c>
      <c r="R39" s="615">
        <v>0.33823250120116</v>
      </c>
      <c r="S39" s="190">
        <v>0.85715638703480501</v>
      </c>
      <c r="T39" s="615">
        <v>0.226043540958245</v>
      </c>
      <c r="U39" s="190">
        <v>0.95313891482010404</v>
      </c>
      <c r="V39" s="615">
        <v>0.145537454327725</v>
      </c>
      <c r="W39" s="190">
        <v>0.98482552378868204</v>
      </c>
      <c r="X39" s="615">
        <v>0.139834520773753</v>
      </c>
      <c r="Y39" s="190">
        <v>1.68504914558925</v>
      </c>
      <c r="Z39" s="623">
        <v>0.37531533714287102</v>
      </c>
    </row>
    <row r="40" spans="1:26" ht="13" customHeight="1" x14ac:dyDescent="0.25">
      <c r="A40" s="26" t="s">
        <v>419</v>
      </c>
      <c r="B40" s="184">
        <v>2</v>
      </c>
      <c r="C40" s="190">
        <v>1.04048865862463</v>
      </c>
      <c r="D40" s="615">
        <v>0.120105383373817</v>
      </c>
      <c r="E40" s="190">
        <v>1.0208458114747301</v>
      </c>
      <c r="F40" s="615">
        <v>0.109830131038137</v>
      </c>
      <c r="G40" s="190">
        <v>1.26745180934973</v>
      </c>
      <c r="H40" s="615">
        <v>0.17856909237117399</v>
      </c>
      <c r="I40" s="190">
        <v>1.0119987171837199</v>
      </c>
      <c r="J40" s="615">
        <v>0.140029388596079</v>
      </c>
      <c r="K40" s="190">
        <v>1.0182076026429301</v>
      </c>
      <c r="L40" s="615">
        <v>0.118742833357991</v>
      </c>
      <c r="M40" s="190">
        <v>1.02418012450722</v>
      </c>
      <c r="N40" s="615">
        <v>0.11230471261264501</v>
      </c>
      <c r="O40" s="190">
        <v>1.26069427467339</v>
      </c>
      <c r="P40" s="615">
        <v>0.180328221540797</v>
      </c>
      <c r="Q40" s="190">
        <v>1.03699261513943</v>
      </c>
      <c r="R40" s="615">
        <v>0.146361082674482</v>
      </c>
      <c r="S40" s="190">
        <v>1.00769335347878</v>
      </c>
      <c r="T40" s="615">
        <v>0.12683440792214501</v>
      </c>
      <c r="U40" s="190">
        <v>1.0211094466197701</v>
      </c>
      <c r="V40" s="615">
        <v>0.1167016014471</v>
      </c>
      <c r="W40" s="190">
        <v>1.2398097746229699</v>
      </c>
      <c r="X40" s="615">
        <v>0.175149637222553</v>
      </c>
      <c r="Y40" s="190">
        <v>1.00511164818438</v>
      </c>
      <c r="Z40" s="623">
        <v>0.151028891614261</v>
      </c>
    </row>
    <row r="41" spans="1:26" ht="13" customHeight="1" x14ac:dyDescent="0.25">
      <c r="A41" s="26" t="s">
        <v>420</v>
      </c>
      <c r="B41" s="184">
        <v>2</v>
      </c>
      <c r="C41" s="190">
        <v>1.1822119359037</v>
      </c>
      <c r="D41" s="615">
        <v>0.15609014364197099</v>
      </c>
      <c r="E41" s="190">
        <v>1.26935323600524</v>
      </c>
      <c r="F41" s="615">
        <v>0.17516589679061201</v>
      </c>
      <c r="G41" s="190">
        <v>0.85326154314199099</v>
      </c>
      <c r="H41" s="615">
        <v>0.118532279006815</v>
      </c>
      <c r="I41" s="190">
        <v>1.0454507280332599</v>
      </c>
      <c r="J41" s="615">
        <v>0.218275401768802</v>
      </c>
      <c r="K41" s="190">
        <v>1.1483804447371799</v>
      </c>
      <c r="L41" s="615">
        <v>0.15192793199092999</v>
      </c>
      <c r="M41" s="190">
        <v>1.2919625922314799</v>
      </c>
      <c r="N41" s="615">
        <v>0.17469156577946399</v>
      </c>
      <c r="O41" s="190">
        <v>0.86257070830351201</v>
      </c>
      <c r="P41" s="615">
        <v>0.12171188653196199</v>
      </c>
      <c r="Q41" s="190">
        <v>0.96512977598796801</v>
      </c>
      <c r="R41" s="615">
        <v>0.20445400496865301</v>
      </c>
      <c r="S41" s="190">
        <v>1.12129199418606</v>
      </c>
      <c r="T41" s="615">
        <v>0.14969697523602099</v>
      </c>
      <c r="U41" s="190">
        <v>1.2377787785785599</v>
      </c>
      <c r="V41" s="615">
        <v>0.16211665722388099</v>
      </c>
      <c r="W41" s="190">
        <v>0.83730020747785605</v>
      </c>
      <c r="X41" s="615">
        <v>0.12958754022202901</v>
      </c>
      <c r="Y41" s="190">
        <v>0.92041589143075497</v>
      </c>
      <c r="Z41" s="623">
        <v>0.188086044925873</v>
      </c>
    </row>
    <row r="42" spans="1:26" ht="13" customHeight="1" x14ac:dyDescent="0.25">
      <c r="A42" s="26" t="s">
        <v>421</v>
      </c>
      <c r="B42" s="184">
        <v>2</v>
      </c>
      <c r="C42" s="190">
        <v>0.94809735221804403</v>
      </c>
      <c r="D42" s="615">
        <v>0.18317637457882899</v>
      </c>
      <c r="E42" s="190">
        <v>1.27146901249179</v>
      </c>
      <c r="F42" s="615">
        <v>0.25720211150297501</v>
      </c>
      <c r="G42" s="190">
        <v>0.93891149499733995</v>
      </c>
      <c r="H42" s="615">
        <v>0.14329419390595299</v>
      </c>
      <c r="I42" s="190">
        <v>0.73203139506960802</v>
      </c>
      <c r="J42" s="615">
        <v>0.136792309433445</v>
      </c>
      <c r="K42" s="190">
        <v>0.96603138405557898</v>
      </c>
      <c r="L42" s="615">
        <v>0.18791763166327299</v>
      </c>
      <c r="M42" s="190">
        <v>1.2338181280852301</v>
      </c>
      <c r="N42" s="615">
        <v>0.25101073107758798</v>
      </c>
      <c r="O42" s="190">
        <v>0.94890868066324796</v>
      </c>
      <c r="P42" s="615">
        <v>0.14643375534705799</v>
      </c>
      <c r="Q42" s="190">
        <v>0.72685612314957104</v>
      </c>
      <c r="R42" s="615">
        <v>0.135734691231963</v>
      </c>
      <c r="S42" s="190">
        <v>0.95079708024902498</v>
      </c>
      <c r="T42" s="615">
        <v>0.200585502437681</v>
      </c>
      <c r="U42" s="190">
        <v>1.28384662934136</v>
      </c>
      <c r="V42" s="615">
        <v>0.30722942906905498</v>
      </c>
      <c r="W42" s="190">
        <v>0.93172046949185505</v>
      </c>
      <c r="X42" s="615">
        <v>0.16270582640151399</v>
      </c>
      <c r="Y42" s="190">
        <v>0.547965599861026</v>
      </c>
      <c r="Z42" s="623">
        <v>0.11797956902630199</v>
      </c>
    </row>
    <row r="43" spans="1:26" ht="13" customHeight="1" x14ac:dyDescent="0.25">
      <c r="A43" s="26" t="s">
        <v>422</v>
      </c>
      <c r="B43" s="184">
        <v>2</v>
      </c>
      <c r="C43" s="190">
        <v>0.624739117853507</v>
      </c>
      <c r="D43" s="615">
        <v>0.179297750381502</v>
      </c>
      <c r="E43" s="190">
        <v>1.5989235018222701</v>
      </c>
      <c r="F43" s="615">
        <v>0.45777243816128899</v>
      </c>
      <c r="G43" s="190">
        <v>0.99485731660835397</v>
      </c>
      <c r="H43" s="615">
        <v>0.29310453074667198</v>
      </c>
      <c r="I43" s="190">
        <v>0.75335922011277401</v>
      </c>
      <c r="J43" s="615">
        <v>0.216864168972455</v>
      </c>
      <c r="K43" s="190">
        <v>0.62641458699152697</v>
      </c>
      <c r="L43" s="615">
        <v>0.17522244842054899</v>
      </c>
      <c r="M43" s="190">
        <v>1.54715317107774</v>
      </c>
      <c r="N43" s="615">
        <v>0.43343113465198801</v>
      </c>
      <c r="O43" s="190">
        <v>1.01943427598404</v>
      </c>
      <c r="P43" s="615">
        <v>0.28785504742468099</v>
      </c>
      <c r="Q43" s="190">
        <v>0.79402164435928302</v>
      </c>
      <c r="R43" s="615">
        <v>0.23265061647604299</v>
      </c>
      <c r="S43" s="190">
        <v>0.672049004843985</v>
      </c>
      <c r="T43" s="615">
        <v>0.20268246279968499</v>
      </c>
      <c r="U43" s="190">
        <v>1.3434404551813399</v>
      </c>
      <c r="V43" s="615">
        <v>0.416602828837776</v>
      </c>
      <c r="W43" s="190">
        <v>1.25865802414313</v>
      </c>
      <c r="X43" s="615">
        <v>0.371713080062332</v>
      </c>
      <c r="Y43" s="190">
        <v>0.64341979965672103</v>
      </c>
      <c r="Z43" s="623">
        <v>0.206397822413732</v>
      </c>
    </row>
    <row r="44" spans="1:26" ht="13" customHeight="1" x14ac:dyDescent="0.25">
      <c r="A44" s="26" t="s">
        <v>423</v>
      </c>
      <c r="B44" s="184">
        <v>2</v>
      </c>
      <c r="C44" s="190">
        <v>0.91858188695502097</v>
      </c>
      <c r="D44" s="615">
        <v>0.17657977442772399</v>
      </c>
      <c r="E44" s="190">
        <v>1.42018314897877</v>
      </c>
      <c r="F44" s="615">
        <v>0.22568310221014301</v>
      </c>
      <c r="G44" s="190">
        <v>0.927227387349985</v>
      </c>
      <c r="H44" s="615">
        <v>0.21392089663521299</v>
      </c>
      <c r="I44" s="190">
        <v>0.89779800586448899</v>
      </c>
      <c r="J44" s="615">
        <v>0.15204695335229601</v>
      </c>
      <c r="K44" s="190">
        <v>0.95983531717715698</v>
      </c>
      <c r="L44" s="615">
        <v>0.17990873318936401</v>
      </c>
      <c r="M44" s="190">
        <v>1.4327571546629201</v>
      </c>
      <c r="N44" s="615">
        <v>0.231567845304814</v>
      </c>
      <c r="O44" s="190">
        <v>0.94651183594924704</v>
      </c>
      <c r="P44" s="615">
        <v>0.21911817692552299</v>
      </c>
      <c r="Q44" s="190">
        <v>0.92238575844672699</v>
      </c>
      <c r="R44" s="615">
        <v>0.159152564632386</v>
      </c>
      <c r="S44" s="190">
        <v>0.97800100999307604</v>
      </c>
      <c r="T44" s="615">
        <v>0.18261946836639201</v>
      </c>
      <c r="U44" s="190">
        <v>1.38746455531362</v>
      </c>
      <c r="V44" s="615">
        <v>0.23648434135200799</v>
      </c>
      <c r="W44" s="190">
        <v>1.05996673003275</v>
      </c>
      <c r="X44" s="615">
        <v>0.33077922969436202</v>
      </c>
      <c r="Y44" s="190">
        <v>0.96202257377438105</v>
      </c>
      <c r="Z44" s="623">
        <v>0.151526861405231</v>
      </c>
    </row>
    <row r="45" spans="1:26" ht="13" customHeight="1" x14ac:dyDescent="0.25">
      <c r="A45" s="26" t="s">
        <v>424</v>
      </c>
      <c r="B45" s="184">
        <v>2</v>
      </c>
      <c r="C45" s="190">
        <v>1.0381608533087201</v>
      </c>
      <c r="D45" s="615">
        <v>0.22477450389560699</v>
      </c>
      <c r="E45" s="190">
        <v>0.88715962186136899</v>
      </c>
      <c r="F45" s="615">
        <v>0.10888360685361199</v>
      </c>
      <c r="G45" s="190">
        <v>0.813519553642432</v>
      </c>
      <c r="H45" s="615">
        <v>0.15184775861858299</v>
      </c>
      <c r="I45" s="190">
        <v>0.76149489077197996</v>
      </c>
      <c r="J45" s="615">
        <v>0.230085763231654</v>
      </c>
      <c r="K45" s="190">
        <v>1.03458837451692</v>
      </c>
      <c r="L45" s="615">
        <v>0.22546947765879</v>
      </c>
      <c r="M45" s="190">
        <v>0.88898558312726506</v>
      </c>
      <c r="N45" s="615">
        <v>0.109293498726691</v>
      </c>
      <c r="O45" s="190">
        <v>0.81584679561843998</v>
      </c>
      <c r="P45" s="615">
        <v>0.15616049419938699</v>
      </c>
      <c r="Q45" s="190">
        <v>0.77525119969497902</v>
      </c>
      <c r="R45" s="615">
        <v>0.23005873447165501</v>
      </c>
      <c r="S45" s="190">
        <v>1.0799545392541801</v>
      </c>
      <c r="T45" s="615">
        <v>0.23209603298481099</v>
      </c>
      <c r="U45" s="190">
        <v>0.93695407725167801</v>
      </c>
      <c r="V45" s="615">
        <v>0.120950607643024</v>
      </c>
      <c r="W45" s="190">
        <v>0.79866659742940005</v>
      </c>
      <c r="X45" s="615">
        <v>0.15845503462119001</v>
      </c>
      <c r="Y45" s="190">
        <v>0.769626681838395</v>
      </c>
      <c r="Z45" s="623">
        <v>0.222098421024683</v>
      </c>
    </row>
    <row r="46" spans="1:26" ht="13" customHeight="1" x14ac:dyDescent="0.25">
      <c r="A46" s="26" t="s">
        <v>425</v>
      </c>
      <c r="B46" s="184">
        <v>2</v>
      </c>
      <c r="C46" s="190">
        <v>0.93631199080349803</v>
      </c>
      <c r="D46" s="615">
        <v>0.21105273496201399</v>
      </c>
      <c r="E46" s="190">
        <v>1.1846314768242601</v>
      </c>
      <c r="F46" s="615">
        <v>0.23999869791572601</v>
      </c>
      <c r="G46" s="190">
        <v>1.4049506237454401</v>
      </c>
      <c r="H46" s="615">
        <v>0.35525456708221198</v>
      </c>
      <c r="I46" s="190">
        <v>1.05757175569331</v>
      </c>
      <c r="J46" s="615">
        <v>0.290855243131803</v>
      </c>
      <c r="K46" s="190">
        <v>0.96500697172403205</v>
      </c>
      <c r="L46" s="615">
        <v>0.236450006453755</v>
      </c>
      <c r="M46" s="190">
        <v>1.21393343523608</v>
      </c>
      <c r="N46" s="615">
        <v>0.26328784993888099</v>
      </c>
      <c r="O46" s="190">
        <v>1.2940223944688001</v>
      </c>
      <c r="P46" s="615">
        <v>0.32858932237126798</v>
      </c>
      <c r="Q46" s="190">
        <v>1.1280738712160701</v>
      </c>
      <c r="R46" s="615">
        <v>0.29856221787946102</v>
      </c>
      <c r="S46" s="190">
        <v>1.12680262483228</v>
      </c>
      <c r="T46" s="615">
        <v>0.28219622188559701</v>
      </c>
      <c r="U46" s="190">
        <v>0.96969383997289105</v>
      </c>
      <c r="V46" s="615">
        <v>0.215584006242272</v>
      </c>
      <c r="W46" s="190">
        <v>1.2862222658006699</v>
      </c>
      <c r="X46" s="615">
        <v>0.32275940395626801</v>
      </c>
      <c r="Y46" s="190">
        <v>1.0941374698914399</v>
      </c>
      <c r="Z46" s="623">
        <v>0.31586174550020701</v>
      </c>
    </row>
    <row r="47" spans="1:26" ht="13" customHeight="1" x14ac:dyDescent="0.25">
      <c r="A47" s="26" t="s">
        <v>426</v>
      </c>
      <c r="B47" s="184">
        <v>2</v>
      </c>
      <c r="C47" s="190">
        <v>1.0440376998660801</v>
      </c>
      <c r="D47" s="615">
        <v>0.163590615169701</v>
      </c>
      <c r="E47" s="190">
        <v>0.94560831907688803</v>
      </c>
      <c r="F47" s="615">
        <v>0.10765267978689901</v>
      </c>
      <c r="G47" s="190">
        <v>1.09553734272651</v>
      </c>
      <c r="H47" s="615">
        <v>0.119064195693227</v>
      </c>
      <c r="I47" s="190">
        <v>1.10966895315992</v>
      </c>
      <c r="J47" s="615">
        <v>0.13063772561618001</v>
      </c>
      <c r="K47" s="190">
        <v>1.03244794963956</v>
      </c>
      <c r="L47" s="615">
        <v>0.15918158432045701</v>
      </c>
      <c r="M47" s="190">
        <v>0.94339656330135802</v>
      </c>
      <c r="N47" s="615">
        <v>0.10631880317020199</v>
      </c>
      <c r="O47" s="190">
        <v>1.09912636654667</v>
      </c>
      <c r="P47" s="615">
        <v>0.11855903450241501</v>
      </c>
      <c r="Q47" s="190">
        <v>1.1308599624448501</v>
      </c>
      <c r="R47" s="615">
        <v>0.131818323218689</v>
      </c>
      <c r="S47" s="190">
        <v>1.02375678614205</v>
      </c>
      <c r="T47" s="615">
        <v>0.15422660739102401</v>
      </c>
      <c r="U47" s="190">
        <v>0.96224575058212303</v>
      </c>
      <c r="V47" s="615">
        <v>0.10870307639082701</v>
      </c>
      <c r="W47" s="190">
        <v>1.1308083052181701</v>
      </c>
      <c r="X47" s="615">
        <v>0.12223495687436201</v>
      </c>
      <c r="Y47" s="190">
        <v>1.0802127886335799</v>
      </c>
      <c r="Z47" s="623">
        <v>0.12920060108079001</v>
      </c>
    </row>
    <row r="48" spans="1:26" ht="13" customHeight="1" x14ac:dyDescent="0.25">
      <c r="A48" s="26" t="s">
        <v>427</v>
      </c>
      <c r="B48" s="184">
        <v>2</v>
      </c>
      <c r="C48" s="190">
        <v>1.1525275398262</v>
      </c>
      <c r="D48" s="615">
        <v>0.26795397807382498</v>
      </c>
      <c r="E48" s="190">
        <v>1.0391352432443599</v>
      </c>
      <c r="F48" s="615">
        <v>0.14940460448582099</v>
      </c>
      <c r="G48" s="190">
        <v>0.87278216117919505</v>
      </c>
      <c r="H48" s="615">
        <v>0.165380109624643</v>
      </c>
      <c r="I48" s="190">
        <v>0.73480850659524</v>
      </c>
      <c r="J48" s="615">
        <v>0.18805063286179399</v>
      </c>
      <c r="K48" s="190">
        <v>1.24722014429302</v>
      </c>
      <c r="L48" s="615">
        <v>0.28969151221479</v>
      </c>
      <c r="M48" s="190">
        <v>1.0695988782055701</v>
      </c>
      <c r="N48" s="615">
        <v>0.15949752309880799</v>
      </c>
      <c r="O48" s="190">
        <v>0.84293856139526302</v>
      </c>
      <c r="P48" s="615">
        <v>0.16258053537012401</v>
      </c>
      <c r="Q48" s="190">
        <v>0.73605814146495796</v>
      </c>
      <c r="R48" s="615">
        <v>0.19375812753251601</v>
      </c>
      <c r="S48" s="190">
        <v>1.1088880199225</v>
      </c>
      <c r="T48" s="615">
        <v>0.26651303517289598</v>
      </c>
      <c r="U48" s="190">
        <v>1.12467732193821</v>
      </c>
      <c r="V48" s="615">
        <v>0.162290672094725</v>
      </c>
      <c r="W48" s="190">
        <v>0.90408880735631103</v>
      </c>
      <c r="X48" s="615">
        <v>0.16455360756663001</v>
      </c>
      <c r="Y48" s="190">
        <v>0.70078070102394696</v>
      </c>
      <c r="Z48" s="623">
        <v>0.174807261148343</v>
      </c>
    </row>
    <row r="49" spans="1:26" ht="13" customHeight="1" x14ac:dyDescent="0.25">
      <c r="A49" s="26" t="s">
        <v>428</v>
      </c>
      <c r="B49" s="184">
        <v>2</v>
      </c>
      <c r="C49" s="190">
        <v>1.2884340688062801</v>
      </c>
      <c r="D49" s="615">
        <v>0.190486933491475</v>
      </c>
      <c r="E49" s="190">
        <v>1.0080849976142501</v>
      </c>
      <c r="F49" s="615">
        <v>0.15914520891772899</v>
      </c>
      <c r="G49" s="190">
        <v>0.75281989952866502</v>
      </c>
      <c r="H49" s="615">
        <v>8.9525112914439806E-2</v>
      </c>
      <c r="I49" s="190">
        <v>1.0179170713240799</v>
      </c>
      <c r="J49" s="615">
        <v>0.14418100536504</v>
      </c>
      <c r="K49" s="190">
        <v>1.32110268867412</v>
      </c>
      <c r="L49" s="615">
        <v>0.19456315739323801</v>
      </c>
      <c r="M49" s="190">
        <v>0.97445896153240597</v>
      </c>
      <c r="N49" s="615">
        <v>0.15508337297458899</v>
      </c>
      <c r="O49" s="190">
        <v>0.76163750043916101</v>
      </c>
      <c r="P49" s="615">
        <v>9.3618213843135803E-2</v>
      </c>
      <c r="Q49" s="190">
        <v>1.00957512255537</v>
      </c>
      <c r="R49" s="615">
        <v>0.14011774881549699</v>
      </c>
      <c r="S49" s="190">
        <v>1.2386357629486799</v>
      </c>
      <c r="T49" s="615">
        <v>0.19189533729778199</v>
      </c>
      <c r="U49" s="190">
        <v>1.0081131233582401</v>
      </c>
      <c r="V49" s="615">
        <v>0.15050849227729701</v>
      </c>
      <c r="W49" s="190">
        <v>0.70996895215217404</v>
      </c>
      <c r="X49" s="615">
        <v>8.3480487807750095E-2</v>
      </c>
      <c r="Y49" s="190">
        <v>1.0564127774761101</v>
      </c>
      <c r="Z49" s="623">
        <v>0.144851275519498</v>
      </c>
    </row>
    <row r="50" spans="1:26" ht="13" customHeight="1" x14ac:dyDescent="0.25">
      <c r="A50" s="26" t="s">
        <v>429</v>
      </c>
      <c r="B50" s="184">
        <v>2</v>
      </c>
      <c r="C50" s="190">
        <v>1.20966042633211</v>
      </c>
      <c r="D50" s="615">
        <v>0.229372698511388</v>
      </c>
      <c r="E50" s="190">
        <v>0.85927000473633297</v>
      </c>
      <c r="F50" s="615">
        <v>9.93547762952494E-2</v>
      </c>
      <c r="G50" s="190">
        <v>1.4269032005584199</v>
      </c>
      <c r="H50" s="615">
        <v>0.30819091280232902</v>
      </c>
      <c r="I50" s="190">
        <v>0.68084644235900904</v>
      </c>
      <c r="J50" s="615">
        <v>0.15755794971130099</v>
      </c>
      <c r="K50" s="190">
        <v>1.2250375605319299</v>
      </c>
      <c r="L50" s="615">
        <v>0.23610804807584401</v>
      </c>
      <c r="M50" s="190">
        <v>0.87148167995831305</v>
      </c>
      <c r="N50" s="615">
        <v>0.10168506211994</v>
      </c>
      <c r="O50" s="190">
        <v>1.38361452305545</v>
      </c>
      <c r="P50" s="615">
        <v>0.30530523107456897</v>
      </c>
      <c r="Q50" s="190">
        <v>0.70496895408841598</v>
      </c>
      <c r="R50" s="615">
        <v>0.162626019574065</v>
      </c>
      <c r="S50" s="190">
        <v>1.25378665561735</v>
      </c>
      <c r="T50" s="615">
        <v>0.23230851671087199</v>
      </c>
      <c r="U50" s="190">
        <v>0.905893105920757</v>
      </c>
      <c r="V50" s="615">
        <v>0.102989183879857</v>
      </c>
      <c r="W50" s="190">
        <v>1.20773851653989</v>
      </c>
      <c r="X50" s="615">
        <v>0.24341352967749899</v>
      </c>
      <c r="Y50" s="190">
        <v>0.77666287774258902</v>
      </c>
      <c r="Z50" s="623">
        <v>0.16278222739214601</v>
      </c>
    </row>
    <row r="51" spans="1:26" ht="13" customHeight="1" x14ac:dyDescent="0.25">
      <c r="A51" s="26" t="s">
        <v>430</v>
      </c>
      <c r="B51" s="184">
        <v>2</v>
      </c>
      <c r="C51" s="190">
        <v>1.1136010201537401</v>
      </c>
      <c r="D51" s="615">
        <v>0.50539672866573104</v>
      </c>
      <c r="E51" s="190">
        <v>1.13668481347232</v>
      </c>
      <c r="F51" s="615">
        <v>0.185347987320093</v>
      </c>
      <c r="G51" s="190">
        <v>0.76026361785332497</v>
      </c>
      <c r="H51" s="615">
        <v>0.38146436637557302</v>
      </c>
      <c r="I51" s="190">
        <v>1.18040311547599</v>
      </c>
      <c r="J51" s="615">
        <v>0.147609080849295</v>
      </c>
      <c r="K51" s="190">
        <v>1.11596451436786</v>
      </c>
      <c r="L51" s="615">
        <v>0.51154519709262702</v>
      </c>
      <c r="M51" s="190">
        <v>1.16572550947545</v>
      </c>
      <c r="N51" s="615">
        <v>0.19507786112245201</v>
      </c>
      <c r="O51" s="190">
        <v>0.75329224956917995</v>
      </c>
      <c r="P51" s="615">
        <v>0.37367513520582601</v>
      </c>
      <c r="Q51" s="190">
        <v>1.1553514247833501</v>
      </c>
      <c r="R51" s="615">
        <v>0.142433710673778</v>
      </c>
      <c r="S51" s="190">
        <v>1.18386541304633</v>
      </c>
      <c r="T51" s="615">
        <v>0.54537345437703499</v>
      </c>
      <c r="U51" s="190">
        <v>1.14151251243371</v>
      </c>
      <c r="V51" s="615">
        <v>0.18994983590730599</v>
      </c>
      <c r="W51" s="190">
        <v>0.73791129405776401</v>
      </c>
      <c r="X51" s="615">
        <v>0.37191474232032601</v>
      </c>
      <c r="Y51" s="190">
        <v>1.10937679483326</v>
      </c>
      <c r="Z51" s="623">
        <v>0.14360786213660301</v>
      </c>
    </row>
    <row r="52" spans="1:26" ht="13" customHeight="1" x14ac:dyDescent="0.25">
      <c r="A52" s="26" t="s">
        <v>431</v>
      </c>
      <c r="B52" s="184">
        <v>2</v>
      </c>
      <c r="C52" s="190">
        <v>1.1048639089424801</v>
      </c>
      <c r="D52" s="615">
        <v>0.18487590834989601</v>
      </c>
      <c r="E52" s="190">
        <v>1.14226634199988</v>
      </c>
      <c r="F52" s="615">
        <v>0.15035556633711999</v>
      </c>
      <c r="G52" s="190">
        <v>1.1437880167776999</v>
      </c>
      <c r="H52" s="615">
        <v>0.31070203956827602</v>
      </c>
      <c r="I52" s="190">
        <v>0.82121314078889895</v>
      </c>
      <c r="J52" s="615">
        <v>0.57743733835158195</v>
      </c>
      <c r="K52" s="190">
        <v>1.10569658571038</v>
      </c>
      <c r="L52" s="615">
        <v>0.18982959577213099</v>
      </c>
      <c r="M52" s="190">
        <v>1.1762703260727501</v>
      </c>
      <c r="N52" s="615">
        <v>0.16758460086653101</v>
      </c>
      <c r="O52" s="190">
        <v>1.08682224894935</v>
      </c>
      <c r="P52" s="615">
        <v>0.30443650971841402</v>
      </c>
      <c r="Q52" s="190">
        <v>0.75186094674161696</v>
      </c>
      <c r="R52" s="615">
        <v>0.50491219963496103</v>
      </c>
      <c r="S52" s="190">
        <v>1.1000459023570299</v>
      </c>
      <c r="T52" s="615">
        <v>0.18081654190538099</v>
      </c>
      <c r="U52" s="190">
        <v>1.17754686107628</v>
      </c>
      <c r="V52" s="615">
        <v>0.18215117930632899</v>
      </c>
      <c r="W52" s="190">
        <v>1.0518404479294501</v>
      </c>
      <c r="X52" s="615">
        <v>0.30836951416010799</v>
      </c>
      <c r="Y52" s="190">
        <v>0.67506280871353896</v>
      </c>
      <c r="Z52" s="623">
        <v>0.45747921123504398</v>
      </c>
    </row>
    <row r="53" spans="1:26" ht="13" customHeight="1" x14ac:dyDescent="0.25">
      <c r="A53" s="26" t="s">
        <v>432</v>
      </c>
      <c r="B53" s="184">
        <v>2</v>
      </c>
      <c r="C53" s="190">
        <v>1.0922450692627801</v>
      </c>
      <c r="D53" s="615">
        <v>0.218232411560283</v>
      </c>
      <c r="E53" s="190">
        <v>1.10347745294417</v>
      </c>
      <c r="F53" s="615">
        <v>0.123143419192044</v>
      </c>
      <c r="G53" s="190">
        <v>1.0587292217106801</v>
      </c>
      <c r="H53" s="615">
        <v>0.118740500077501</v>
      </c>
      <c r="I53" s="190">
        <v>0.90327773368254205</v>
      </c>
      <c r="J53" s="615">
        <v>0.155210893888307</v>
      </c>
      <c r="K53" s="190">
        <v>1.16392952948398</v>
      </c>
      <c r="L53" s="615">
        <v>0.23155002909751601</v>
      </c>
      <c r="M53" s="190">
        <v>1.07178180045431</v>
      </c>
      <c r="N53" s="615">
        <v>0.121082814424461</v>
      </c>
      <c r="O53" s="190">
        <v>1.04968379274829</v>
      </c>
      <c r="P53" s="615">
        <v>0.12207038590993299</v>
      </c>
      <c r="Q53" s="190">
        <v>0.90743432166462901</v>
      </c>
      <c r="R53" s="615">
        <v>0.159094413331309</v>
      </c>
      <c r="S53" s="190">
        <v>1.16730156799791</v>
      </c>
      <c r="T53" s="615">
        <v>0.23543287263500101</v>
      </c>
      <c r="U53" s="190">
        <v>1.03316126060441</v>
      </c>
      <c r="V53" s="615">
        <v>0.11552392015391499</v>
      </c>
      <c r="W53" s="190">
        <v>1.0870597087539999</v>
      </c>
      <c r="X53" s="615">
        <v>0.13286834747227499</v>
      </c>
      <c r="Y53" s="190">
        <v>0.91427945997340399</v>
      </c>
      <c r="Z53" s="623">
        <v>0.15989374390585401</v>
      </c>
    </row>
    <row r="54" spans="1:26" ht="13" customHeight="1" x14ac:dyDescent="0.25">
      <c r="A54" s="26" t="s">
        <v>433</v>
      </c>
      <c r="B54" s="184">
        <v>2</v>
      </c>
      <c r="C54" s="190">
        <v>0.89984668711552196</v>
      </c>
      <c r="D54" s="615">
        <v>0.153663648829404</v>
      </c>
      <c r="E54" s="190">
        <v>1.20581581976776</v>
      </c>
      <c r="F54" s="615">
        <v>0.163482478713639</v>
      </c>
      <c r="G54" s="190">
        <v>1.7545345199572699</v>
      </c>
      <c r="H54" s="615">
        <v>0.35962358738803002</v>
      </c>
      <c r="I54" s="190">
        <v>0.88763206842273101</v>
      </c>
      <c r="J54" s="615">
        <v>0.19585682567475801</v>
      </c>
      <c r="K54" s="190">
        <v>0.86927655011356197</v>
      </c>
      <c r="L54" s="615">
        <v>0.14226931182752001</v>
      </c>
      <c r="M54" s="190">
        <v>1.19966304856494</v>
      </c>
      <c r="N54" s="615">
        <v>0.15470918104946199</v>
      </c>
      <c r="O54" s="190">
        <v>1.7955830505310499</v>
      </c>
      <c r="P54" s="615">
        <v>0.39051562718106497</v>
      </c>
      <c r="Q54" s="190">
        <v>0.87296397964016903</v>
      </c>
      <c r="R54" s="615">
        <v>0.19009791846666699</v>
      </c>
      <c r="S54" s="190">
        <v>0.85554176806274196</v>
      </c>
      <c r="T54" s="615">
        <v>0.14052828735544101</v>
      </c>
      <c r="U54" s="190">
        <v>1.2289817146687001</v>
      </c>
      <c r="V54" s="615">
        <v>0.155162155178769</v>
      </c>
      <c r="W54" s="190">
        <v>1.78220893153478</v>
      </c>
      <c r="X54" s="615">
        <v>0.400060373877827</v>
      </c>
      <c r="Y54" s="190">
        <v>0.85590887100617197</v>
      </c>
      <c r="Z54" s="623">
        <v>0.18996935596537601</v>
      </c>
    </row>
    <row r="55" spans="1:26" ht="13" customHeight="1" x14ac:dyDescent="0.25">
      <c r="A55" s="26" t="s">
        <v>434</v>
      </c>
      <c r="B55" s="184">
        <v>2</v>
      </c>
      <c r="C55" s="190">
        <v>1.1465967897331499</v>
      </c>
      <c r="D55" s="615">
        <v>0.209790421774525</v>
      </c>
      <c r="E55" s="190">
        <v>1.3845359193734501</v>
      </c>
      <c r="F55" s="615">
        <v>0.18809213569116201</v>
      </c>
      <c r="G55" s="190">
        <v>1.1390516260430501</v>
      </c>
      <c r="H55" s="615">
        <v>0.174123461017405</v>
      </c>
      <c r="I55" s="190">
        <v>0.94490747435103695</v>
      </c>
      <c r="J55" s="615">
        <v>0.179855925816507</v>
      </c>
      <c r="K55" s="190">
        <v>1.1636386402112799</v>
      </c>
      <c r="L55" s="615">
        <v>0.216602861159058</v>
      </c>
      <c r="M55" s="190">
        <v>1.3865293419410101</v>
      </c>
      <c r="N55" s="615">
        <v>0.189776096640658</v>
      </c>
      <c r="O55" s="190">
        <v>1.1581787791324201</v>
      </c>
      <c r="P55" s="615">
        <v>0.17754637523046199</v>
      </c>
      <c r="Q55" s="190">
        <v>0.95065497695112999</v>
      </c>
      <c r="R55" s="615">
        <v>0.179709676456908</v>
      </c>
      <c r="S55" s="190">
        <v>1.18184798320165</v>
      </c>
      <c r="T55" s="615">
        <v>0.20542154356797601</v>
      </c>
      <c r="U55" s="190">
        <v>1.3790947466019201</v>
      </c>
      <c r="V55" s="615">
        <v>0.18661084276842901</v>
      </c>
      <c r="W55" s="190">
        <v>1.0293215871903401</v>
      </c>
      <c r="X55" s="615">
        <v>0.13195925221202401</v>
      </c>
      <c r="Y55" s="190">
        <v>0.91478186702284803</v>
      </c>
      <c r="Z55" s="623">
        <v>0.16211345764048801</v>
      </c>
    </row>
    <row r="56" spans="1:26" ht="13" customHeight="1" x14ac:dyDescent="0.25">
      <c r="A56" s="26" t="s">
        <v>435</v>
      </c>
      <c r="B56" s="184">
        <v>2</v>
      </c>
      <c r="C56" s="190">
        <v>1.09259379732661</v>
      </c>
      <c r="D56" s="615">
        <v>0.15788282320805799</v>
      </c>
      <c r="E56" s="190">
        <v>1.09082415278837</v>
      </c>
      <c r="F56" s="615">
        <v>9.5707757453098896E-2</v>
      </c>
      <c r="G56" s="190">
        <v>1.21754818065071</v>
      </c>
      <c r="H56" s="615">
        <v>0.11676115323531799</v>
      </c>
      <c r="I56" s="190">
        <v>0.72856899718466295</v>
      </c>
      <c r="J56" s="615">
        <v>8.1280674448813706E-2</v>
      </c>
      <c r="K56" s="190">
        <v>1.07974121991568</v>
      </c>
      <c r="L56" s="615">
        <v>0.15337179265120601</v>
      </c>
      <c r="M56" s="190">
        <v>1.1027398906729999</v>
      </c>
      <c r="N56" s="615">
        <v>9.6855996981997802E-2</v>
      </c>
      <c r="O56" s="190">
        <v>1.2146268991764499</v>
      </c>
      <c r="P56" s="615">
        <v>0.118866184344271</v>
      </c>
      <c r="Q56" s="190">
        <v>0.73605578545197203</v>
      </c>
      <c r="R56" s="615">
        <v>8.1640365902044404E-2</v>
      </c>
      <c r="S56" s="190">
        <v>1.0188545616161999</v>
      </c>
      <c r="T56" s="615">
        <v>0.14553043554085299</v>
      </c>
      <c r="U56" s="190">
        <v>1.1701142962859099</v>
      </c>
      <c r="V56" s="615">
        <v>0.105496011207728</v>
      </c>
      <c r="W56" s="190">
        <v>1.2051076603066999</v>
      </c>
      <c r="X56" s="615">
        <v>0.11704070283613401</v>
      </c>
      <c r="Y56" s="190">
        <v>0.79847602057382305</v>
      </c>
      <c r="Z56" s="623">
        <v>8.7944328361911406E-2</v>
      </c>
    </row>
    <row r="57" spans="1:26" ht="13" customHeight="1" x14ac:dyDescent="0.25">
      <c r="A57" s="26" t="s">
        <v>436</v>
      </c>
      <c r="B57" s="184">
        <v>2</v>
      </c>
      <c r="C57" s="190">
        <v>1.4872017209773101</v>
      </c>
      <c r="D57" s="615">
        <v>0.604954458085466</v>
      </c>
      <c r="E57" s="190">
        <v>0.94710412129741195</v>
      </c>
      <c r="F57" s="615">
        <v>0.23517584637756</v>
      </c>
      <c r="G57" s="190">
        <v>0.79619687054430599</v>
      </c>
      <c r="H57" s="615">
        <v>0.29292339229575098</v>
      </c>
      <c r="I57" s="190">
        <v>1.0250544414467799</v>
      </c>
      <c r="J57" s="615">
        <v>0.26273288857500698</v>
      </c>
      <c r="K57" s="190">
        <v>1.4659706292736601</v>
      </c>
      <c r="L57" s="615">
        <v>0.60353951436746001</v>
      </c>
      <c r="M57" s="190">
        <v>0.97642726962884197</v>
      </c>
      <c r="N57" s="615">
        <v>0.251911943475636</v>
      </c>
      <c r="O57" s="190">
        <v>0.80013838636257695</v>
      </c>
      <c r="P57" s="615">
        <v>0.27068374407662799</v>
      </c>
      <c r="Q57" s="190">
        <v>1.02666575203827</v>
      </c>
      <c r="R57" s="615">
        <v>0.24594945490938</v>
      </c>
      <c r="S57" s="190">
        <v>1.4857391659594701</v>
      </c>
      <c r="T57" s="615">
        <v>0.54095433919487002</v>
      </c>
      <c r="U57" s="190">
        <v>1.0086378085765699</v>
      </c>
      <c r="V57" s="615">
        <v>0.27075963007237602</v>
      </c>
      <c r="W57" s="190">
        <v>0.77095391980848704</v>
      </c>
      <c r="X57" s="615">
        <v>0.22834838471437999</v>
      </c>
      <c r="Y57" s="190">
        <v>0.97171802785207395</v>
      </c>
      <c r="Z57" s="623">
        <v>0.23888880281182001</v>
      </c>
    </row>
    <row r="58" spans="1:26" ht="13" customHeight="1" x14ac:dyDescent="0.25">
      <c r="A58" s="26" t="s">
        <v>437</v>
      </c>
      <c r="B58" s="184">
        <v>2</v>
      </c>
      <c r="C58" s="190">
        <v>0.95095811764693405</v>
      </c>
      <c r="D58" s="615">
        <v>0.11427434290136999</v>
      </c>
      <c r="E58" s="190">
        <v>0.81440727146435299</v>
      </c>
      <c r="F58" s="615">
        <v>0.102728293095546</v>
      </c>
      <c r="G58" s="190">
        <v>0.88950501922688396</v>
      </c>
      <c r="H58" s="615">
        <v>8.5276477438318801E-2</v>
      </c>
      <c r="I58" s="190">
        <v>1.16508821681261</v>
      </c>
      <c r="J58" s="615">
        <v>0.15122306779130701</v>
      </c>
      <c r="K58" s="190">
        <v>0.93625085350985204</v>
      </c>
      <c r="L58" s="615">
        <v>0.113172680816257</v>
      </c>
      <c r="M58" s="190">
        <v>0.79990568142603002</v>
      </c>
      <c r="N58" s="615">
        <v>0.103195088490785</v>
      </c>
      <c r="O58" s="190">
        <v>0.90116793452393096</v>
      </c>
      <c r="P58" s="615">
        <v>9.1915277488249306E-2</v>
      </c>
      <c r="Q58" s="190">
        <v>1.15023173703096</v>
      </c>
      <c r="R58" s="615">
        <v>0.14925575643933101</v>
      </c>
      <c r="S58" s="190">
        <v>0.94211909722388998</v>
      </c>
      <c r="T58" s="615">
        <v>0.12232312708974601</v>
      </c>
      <c r="U58" s="190">
        <v>0.85555913027166797</v>
      </c>
      <c r="V58" s="615">
        <v>0.112856540075012</v>
      </c>
      <c r="W58" s="190">
        <v>0.94591369224384203</v>
      </c>
      <c r="X58" s="615">
        <v>9.6893285173207305E-2</v>
      </c>
      <c r="Y58" s="190">
        <v>1.19473955721744</v>
      </c>
      <c r="Z58" s="623">
        <v>0.15246383059861601</v>
      </c>
    </row>
    <row r="59" spans="1:26" ht="13" customHeight="1" x14ac:dyDescent="0.25">
      <c r="A59" s="26" t="s">
        <v>438</v>
      </c>
      <c r="B59" s="184">
        <v>2</v>
      </c>
      <c r="C59" s="190">
        <v>1.1229302827535801</v>
      </c>
      <c r="D59" s="615">
        <v>0.19027601223572099</v>
      </c>
      <c r="E59" s="190">
        <v>1.08878481186238</v>
      </c>
      <c r="F59" s="615">
        <v>0.18104757083558201</v>
      </c>
      <c r="G59" s="190">
        <v>1.1192135301353301</v>
      </c>
      <c r="H59" s="615">
        <v>0.181500867190802</v>
      </c>
      <c r="I59" s="190">
        <v>0.79861986634947002</v>
      </c>
      <c r="J59" s="615">
        <v>0.161870313288907</v>
      </c>
      <c r="K59" s="190">
        <v>1.1376904435163</v>
      </c>
      <c r="L59" s="615">
        <v>0.18952075467419099</v>
      </c>
      <c r="M59" s="190">
        <v>1.12459821557817</v>
      </c>
      <c r="N59" s="615">
        <v>0.19093933855096801</v>
      </c>
      <c r="O59" s="190">
        <v>1.1577577185564201</v>
      </c>
      <c r="P59" s="615">
        <v>0.19559199343757999</v>
      </c>
      <c r="Q59" s="190">
        <v>0.76428056408037703</v>
      </c>
      <c r="R59" s="615">
        <v>0.16041218943594299</v>
      </c>
      <c r="S59" s="190">
        <v>1.04443723289997</v>
      </c>
      <c r="T59" s="615">
        <v>0.19372518090631</v>
      </c>
      <c r="U59" s="190">
        <v>1.1767291626949199</v>
      </c>
      <c r="V59" s="615">
        <v>0.20066583421067999</v>
      </c>
      <c r="W59" s="190">
        <v>1.08068224203352</v>
      </c>
      <c r="X59" s="615">
        <v>0.17467271438572399</v>
      </c>
      <c r="Y59" s="190">
        <v>0.78248992551979801</v>
      </c>
      <c r="Z59" s="623">
        <v>0.16472663203825599</v>
      </c>
    </row>
    <row r="60" spans="1:26" ht="13" customHeight="1" x14ac:dyDescent="0.25">
      <c r="A60" s="26" t="s">
        <v>439</v>
      </c>
      <c r="B60" s="184">
        <v>2</v>
      </c>
      <c r="C60" s="190">
        <v>0.82559298963049499</v>
      </c>
      <c r="D60" s="615">
        <v>0.24350860059321999</v>
      </c>
      <c r="E60" s="190">
        <v>1.3169726677557601</v>
      </c>
      <c r="F60" s="615">
        <v>0.36590224742967498</v>
      </c>
      <c r="G60" s="190">
        <v>1.27339561143003</v>
      </c>
      <c r="H60" s="615">
        <v>0.28565458110279002</v>
      </c>
      <c r="I60" s="190">
        <v>0.91470020645236305</v>
      </c>
      <c r="J60" s="615">
        <v>0.26101381169322901</v>
      </c>
      <c r="K60" s="190">
        <v>0.81007396683390398</v>
      </c>
      <c r="L60" s="615">
        <v>0.22647851068411501</v>
      </c>
      <c r="M60" s="190">
        <v>1.4451320484432599</v>
      </c>
      <c r="N60" s="615">
        <v>0.37925650845855202</v>
      </c>
      <c r="O60" s="190">
        <v>1.2556382422000201</v>
      </c>
      <c r="P60" s="615">
        <v>0.27760592001592099</v>
      </c>
      <c r="Q60" s="190">
        <v>0.95306138829984399</v>
      </c>
      <c r="R60" s="615">
        <v>0.27433966865315301</v>
      </c>
      <c r="S60" s="190">
        <v>0.85200168109059204</v>
      </c>
      <c r="T60" s="615">
        <v>0.252661076026026</v>
      </c>
      <c r="U60" s="190">
        <v>1.5315805636961599</v>
      </c>
      <c r="V60" s="615">
        <v>0.384063432554133</v>
      </c>
      <c r="W60" s="190">
        <v>1.1966644225696601</v>
      </c>
      <c r="X60" s="615">
        <v>0.27001911389065902</v>
      </c>
      <c r="Y60" s="190">
        <v>0.92774115118470801</v>
      </c>
      <c r="Z60" s="623">
        <v>0.26371618709910899</v>
      </c>
    </row>
    <row r="61" spans="1:26" ht="13" customHeight="1" x14ac:dyDescent="0.25">
      <c r="A61" s="26" t="s">
        <v>440</v>
      </c>
      <c r="B61" s="184">
        <v>2</v>
      </c>
      <c r="C61" s="190">
        <v>1.29645964739115</v>
      </c>
      <c r="D61" s="615">
        <v>0.14717278365821301</v>
      </c>
      <c r="E61" s="190">
        <v>1.29909420609375</v>
      </c>
      <c r="F61" s="615">
        <v>0.18164943675701101</v>
      </c>
      <c r="G61" s="190">
        <v>0.88157712934662502</v>
      </c>
      <c r="H61" s="615">
        <v>0.143631227874124</v>
      </c>
      <c r="I61" s="190">
        <v>1.18509327903609</v>
      </c>
      <c r="J61" s="615">
        <v>0.19989894128189001</v>
      </c>
      <c r="K61" s="190">
        <v>1.27267837971987</v>
      </c>
      <c r="L61" s="615">
        <v>0.146554691372245</v>
      </c>
      <c r="M61" s="190">
        <v>1.2903721141194</v>
      </c>
      <c r="N61" s="615">
        <v>0.18088873228036101</v>
      </c>
      <c r="O61" s="190">
        <v>0.923165943702836</v>
      </c>
      <c r="P61" s="615">
        <v>0.14928411546519901</v>
      </c>
      <c r="Q61" s="190">
        <v>1.16680449611658</v>
      </c>
      <c r="R61" s="615">
        <v>0.19744532510305099</v>
      </c>
      <c r="S61" s="190">
        <v>1.27139441659724</v>
      </c>
      <c r="T61" s="615">
        <v>0.154046123344351</v>
      </c>
      <c r="U61" s="190">
        <v>1.3058527127220501</v>
      </c>
      <c r="V61" s="615">
        <v>0.18397703261960399</v>
      </c>
      <c r="W61" s="190">
        <v>0.92373812941317301</v>
      </c>
      <c r="X61" s="615">
        <v>0.149023729464559</v>
      </c>
      <c r="Y61" s="190">
        <v>1.1793799128601701</v>
      </c>
      <c r="Z61" s="623">
        <v>0.20457672869228599</v>
      </c>
    </row>
    <row r="62" spans="1:26" ht="13" customHeight="1" x14ac:dyDescent="0.25">
      <c r="A62" s="26" t="s">
        <v>441</v>
      </c>
      <c r="B62" s="184">
        <v>2</v>
      </c>
      <c r="C62" s="190">
        <v>1.23655500682804</v>
      </c>
      <c r="D62" s="615">
        <v>0.15709813730723701</v>
      </c>
      <c r="E62" s="190">
        <v>0.92054155886749001</v>
      </c>
      <c r="F62" s="615">
        <v>0.109027244439536</v>
      </c>
      <c r="G62" s="190">
        <v>1.1396980655276401</v>
      </c>
      <c r="H62" s="615">
        <v>0.141402160129878</v>
      </c>
      <c r="I62" s="190">
        <v>1.0129081489481799</v>
      </c>
      <c r="J62" s="615">
        <v>0.103113807937517</v>
      </c>
      <c r="K62" s="190">
        <v>1.2395740458971101</v>
      </c>
      <c r="L62" s="615">
        <v>0.15501095013946101</v>
      </c>
      <c r="M62" s="190">
        <v>0.91484222474045296</v>
      </c>
      <c r="N62" s="615">
        <v>0.107722632867722</v>
      </c>
      <c r="O62" s="190">
        <v>1.1304516136839899</v>
      </c>
      <c r="P62" s="615">
        <v>0.141564620536757</v>
      </c>
      <c r="Q62" s="190">
        <v>1.0313477200140599</v>
      </c>
      <c r="R62" s="615">
        <v>0.10462469100986101</v>
      </c>
      <c r="S62" s="190">
        <v>1.2654971780083999</v>
      </c>
      <c r="T62" s="615">
        <v>0.16034507519962499</v>
      </c>
      <c r="U62" s="190">
        <v>0.87549263126878396</v>
      </c>
      <c r="V62" s="615">
        <v>0.10141287154167899</v>
      </c>
      <c r="W62" s="190">
        <v>1.14870707395536</v>
      </c>
      <c r="X62" s="615">
        <v>0.14450031663742799</v>
      </c>
      <c r="Y62" s="190">
        <v>1.0432193754519301</v>
      </c>
      <c r="Z62" s="623">
        <v>0.101274578609375</v>
      </c>
    </row>
    <row r="63" spans="1:26" ht="13" customHeight="1" x14ac:dyDescent="0.25">
      <c r="A63" s="211" t="s">
        <v>442</v>
      </c>
      <c r="B63" s="185">
        <v>2</v>
      </c>
      <c r="C63" s="191">
        <v>1.0315837848753999</v>
      </c>
      <c r="D63" s="616">
        <v>4.6614749085345797E-2</v>
      </c>
      <c r="E63" s="191">
        <v>1.05161838973468</v>
      </c>
      <c r="F63" s="616">
        <v>3.5775707186278399E-2</v>
      </c>
      <c r="G63" s="191">
        <v>1.0632034108238499</v>
      </c>
      <c r="H63" s="616">
        <v>3.8064830759705501E-2</v>
      </c>
      <c r="I63" s="191">
        <v>1.0264775906216299</v>
      </c>
      <c r="J63" s="616">
        <v>3.8750444399259197E-2</v>
      </c>
      <c r="K63" s="191">
        <v>1.0236200638431301</v>
      </c>
      <c r="L63" s="616">
        <v>4.56419149025062E-2</v>
      </c>
      <c r="M63" s="191">
        <v>1.06371263863001</v>
      </c>
      <c r="N63" s="616">
        <v>3.5972465552995499E-2</v>
      </c>
      <c r="O63" s="191">
        <v>1.06037457753357</v>
      </c>
      <c r="P63" s="616">
        <v>3.7333274828420901E-2</v>
      </c>
      <c r="Q63" s="191">
        <v>1.03862193819413</v>
      </c>
      <c r="R63" s="616">
        <v>3.9767366414460097E-2</v>
      </c>
      <c r="S63" s="191">
        <v>1.02101467351595</v>
      </c>
      <c r="T63" s="616">
        <v>4.4303382180747301E-2</v>
      </c>
      <c r="U63" s="191">
        <v>1.07803264611699</v>
      </c>
      <c r="V63" s="616">
        <v>3.6613270969142103E-2</v>
      </c>
      <c r="W63" s="191">
        <v>1.05879375213042</v>
      </c>
      <c r="X63" s="616">
        <v>3.6933770211561801E-2</v>
      </c>
      <c r="Y63" s="191">
        <v>1.0415550348468401</v>
      </c>
      <c r="Z63" s="625">
        <v>3.9351288686803203E-2</v>
      </c>
    </row>
    <row r="64" spans="1:26" ht="13" customHeight="1" x14ac:dyDescent="0.25">
      <c r="A64" s="212" t="s">
        <v>443</v>
      </c>
      <c r="B64" s="186">
        <v>2</v>
      </c>
      <c r="C64" s="192">
        <v>1.00008144154988</v>
      </c>
      <c r="D64" s="617">
        <v>5.4445554466133098E-2</v>
      </c>
      <c r="E64" s="192">
        <v>1.0960647204669001</v>
      </c>
      <c r="F64" s="617">
        <v>5.2941374750320298E-2</v>
      </c>
      <c r="G64" s="192">
        <v>1.1269357863865599</v>
      </c>
      <c r="H64" s="617">
        <v>6.5620183158203796E-2</v>
      </c>
      <c r="I64" s="192">
        <v>0.98025756873887704</v>
      </c>
      <c r="J64" s="617">
        <v>5.6704991398612799E-2</v>
      </c>
      <c r="K64" s="192">
        <v>1.00875917969572</v>
      </c>
      <c r="L64" s="617">
        <v>5.6526811213042601E-2</v>
      </c>
      <c r="M64" s="192">
        <v>1.1013211009447901</v>
      </c>
      <c r="N64" s="617">
        <v>5.5124294934014502E-2</v>
      </c>
      <c r="O64" s="192">
        <v>1.1134877380288299</v>
      </c>
      <c r="P64" s="617">
        <v>6.2507921479068404E-2</v>
      </c>
      <c r="Q64" s="192">
        <v>0.99572432343105399</v>
      </c>
      <c r="R64" s="617">
        <v>5.7860688863946803E-2</v>
      </c>
      <c r="S64" s="192">
        <v>1.02537289833567</v>
      </c>
      <c r="T64" s="617">
        <v>6.0404441437635001E-2</v>
      </c>
      <c r="U64" s="192">
        <v>1.10163911987779</v>
      </c>
      <c r="V64" s="617">
        <v>5.1435589738170799E-2</v>
      </c>
      <c r="W64" s="192">
        <v>1.12082219221843</v>
      </c>
      <c r="X64" s="617">
        <v>6.1824960755822597E-2</v>
      </c>
      <c r="Y64" s="192">
        <v>1.00981296252176</v>
      </c>
      <c r="Z64" s="626">
        <v>6.0603590224817497E-2</v>
      </c>
    </row>
    <row r="65" spans="1:26" ht="13" customHeight="1" x14ac:dyDescent="0.25">
      <c r="A65" s="213" t="s">
        <v>444</v>
      </c>
      <c r="B65" s="187">
        <v>2</v>
      </c>
      <c r="C65" s="193">
        <v>1.0585088063233501</v>
      </c>
      <c r="D65" s="618">
        <v>3.4055172123384901E-2</v>
      </c>
      <c r="E65" s="193">
        <v>1.0903513487146499</v>
      </c>
      <c r="F65" s="618">
        <v>2.9649468362106499E-2</v>
      </c>
      <c r="G65" s="193">
        <v>1.04328088405709</v>
      </c>
      <c r="H65" s="618">
        <v>3.4007913471330399E-2</v>
      </c>
      <c r="I65" s="193">
        <v>0.98261847700652905</v>
      </c>
      <c r="J65" s="618">
        <v>3.0871835427643001E-2</v>
      </c>
      <c r="K65" s="193">
        <v>1.0563434835250001</v>
      </c>
      <c r="L65" s="618">
        <v>3.37134710178685E-2</v>
      </c>
      <c r="M65" s="193">
        <v>1.1018989295810699</v>
      </c>
      <c r="N65" s="618">
        <v>3.00903591150679E-2</v>
      </c>
      <c r="O65" s="193">
        <v>1.04212374256316</v>
      </c>
      <c r="P65" s="618">
        <v>3.4380678729262898E-2</v>
      </c>
      <c r="Q65" s="193">
        <v>0.98895437615387005</v>
      </c>
      <c r="R65" s="618">
        <v>3.0933581498225199E-2</v>
      </c>
      <c r="S65" s="193">
        <v>1.04809338398773</v>
      </c>
      <c r="T65" s="618">
        <v>3.33095449654379E-2</v>
      </c>
      <c r="U65" s="193">
        <v>1.11362234697574</v>
      </c>
      <c r="V65" s="618">
        <v>3.1482511686272703E-2</v>
      </c>
      <c r="W65" s="193">
        <v>1.03719874599652</v>
      </c>
      <c r="X65" s="618">
        <v>3.3819590588519001E-2</v>
      </c>
      <c r="Y65" s="193">
        <v>0.98552389368605098</v>
      </c>
      <c r="Z65" s="627">
        <v>3.0447311465851602E-2</v>
      </c>
    </row>
    <row r="66" spans="1:26" ht="13" customHeight="1" x14ac:dyDescent="0.25">
      <c r="A66" s="26" t="s">
        <v>445</v>
      </c>
      <c r="B66" s="184">
        <v>2</v>
      </c>
      <c r="C66" s="190">
        <v>0.84428016065959599</v>
      </c>
      <c r="D66" s="615">
        <v>0.278257745218073</v>
      </c>
      <c r="E66" s="190">
        <v>0.69568849621400997</v>
      </c>
      <c r="F66" s="615">
        <v>0.295924887373194</v>
      </c>
      <c r="G66" s="190">
        <v>1.6021053844491</v>
      </c>
      <c r="H66" s="615">
        <v>0.51262290841792502</v>
      </c>
      <c r="I66" s="190">
        <v>1.0431053934554899</v>
      </c>
      <c r="J66" s="615">
        <v>0.53063678961108296</v>
      </c>
      <c r="K66" s="190">
        <v>0.88605171736814403</v>
      </c>
      <c r="L66" s="615">
        <v>0.30130956932035202</v>
      </c>
      <c r="M66" s="190">
        <v>0.71928302512898101</v>
      </c>
      <c r="N66" s="615">
        <v>0.31232245672972397</v>
      </c>
      <c r="O66" s="190">
        <v>1.5850719193651599</v>
      </c>
      <c r="P66" s="615">
        <v>0.53054541287936796</v>
      </c>
      <c r="Q66" s="190">
        <v>0.92485079288874905</v>
      </c>
      <c r="R66" s="615">
        <v>0.46961833020524402</v>
      </c>
      <c r="S66" s="190">
        <v>0.95491059985125304</v>
      </c>
      <c r="T66" s="615">
        <v>0.30354312031394398</v>
      </c>
      <c r="U66" s="190">
        <v>0.607068365365528</v>
      </c>
      <c r="V66" s="615">
        <v>0.229362454108722</v>
      </c>
      <c r="W66" s="190">
        <v>1.5515438490301601</v>
      </c>
      <c r="X66" s="615">
        <v>0.47593263004122499</v>
      </c>
      <c r="Y66" s="190">
        <v>1.42542584079062</v>
      </c>
      <c r="Z66" s="623">
        <v>0.71801548697834405</v>
      </c>
    </row>
    <row r="67" spans="1:26" ht="13" customHeight="1" x14ac:dyDescent="0.25">
      <c r="A67" s="26" t="s">
        <v>446</v>
      </c>
      <c r="B67" s="184">
        <v>2</v>
      </c>
      <c r="C67" s="190">
        <v>0.63850269930852799</v>
      </c>
      <c r="D67" s="615">
        <v>0.14498090478564199</v>
      </c>
      <c r="E67" s="190">
        <v>1.13337614328637</v>
      </c>
      <c r="F67" s="615">
        <v>0.25372932640458601</v>
      </c>
      <c r="G67" s="190">
        <v>1.09599950266668</v>
      </c>
      <c r="H67" s="615">
        <v>0.290414651950756</v>
      </c>
      <c r="I67" s="190">
        <v>0.98803519735322698</v>
      </c>
      <c r="J67" s="615">
        <v>0.32719596598110201</v>
      </c>
      <c r="K67" s="190">
        <v>0.63499882677147601</v>
      </c>
      <c r="L67" s="615">
        <v>0.16661619693666899</v>
      </c>
      <c r="M67" s="190">
        <v>1.16909635354123</v>
      </c>
      <c r="N67" s="615">
        <v>0.29521293148143701</v>
      </c>
      <c r="O67" s="190">
        <v>1.03482694221421</v>
      </c>
      <c r="P67" s="615">
        <v>0.29164481115771002</v>
      </c>
      <c r="Q67" s="190">
        <v>1.0735920549673601</v>
      </c>
      <c r="R67" s="615">
        <v>0.36777508159623601</v>
      </c>
      <c r="S67" s="190">
        <v>0.64077130932260196</v>
      </c>
      <c r="T67" s="615">
        <v>0.16047223208793601</v>
      </c>
      <c r="U67" s="190">
        <v>1.00082370930816</v>
      </c>
      <c r="V67" s="615">
        <v>0.253821987542938</v>
      </c>
      <c r="W67" s="190">
        <v>1.09830165766967</v>
      </c>
      <c r="X67" s="615">
        <v>0.375376812564444</v>
      </c>
      <c r="Y67" s="190">
        <v>0.90211126196738101</v>
      </c>
      <c r="Z67" s="623">
        <v>0.28377228928503301</v>
      </c>
    </row>
    <row r="68" spans="1:26" ht="13" customHeight="1" x14ac:dyDescent="0.25">
      <c r="A68" s="26" t="s">
        <v>447</v>
      </c>
      <c r="B68" s="184">
        <v>2</v>
      </c>
      <c r="C68" s="190">
        <v>0.99433486178896502</v>
      </c>
      <c r="D68" s="615">
        <v>0.35948001075810199</v>
      </c>
      <c r="E68" s="190">
        <v>0.96066132245190905</v>
      </c>
      <c r="F68" s="615">
        <v>0.42545784993656299</v>
      </c>
      <c r="G68" s="190">
        <v>2.0638194943336399</v>
      </c>
      <c r="H68" s="615">
        <v>1.0696922213689699</v>
      </c>
      <c r="I68" s="190">
        <v>0.79424656081640499</v>
      </c>
      <c r="J68" s="615">
        <v>0.29574926908455301</v>
      </c>
      <c r="K68" s="190">
        <v>0.982213345732874</v>
      </c>
      <c r="L68" s="615">
        <v>0.36166668172942701</v>
      </c>
      <c r="M68" s="190">
        <v>0.94910621209135504</v>
      </c>
      <c r="N68" s="615">
        <v>0.42602595494520501</v>
      </c>
      <c r="O68" s="190">
        <v>2.2284847478531198</v>
      </c>
      <c r="P68" s="615">
        <v>1.20122482338009</v>
      </c>
      <c r="Q68" s="190">
        <v>0.74841119078751905</v>
      </c>
      <c r="R68" s="615">
        <v>0.28444247110633197</v>
      </c>
      <c r="S68" s="190">
        <v>1.0741016109894801</v>
      </c>
      <c r="T68" s="615">
        <v>0.26477607064318698</v>
      </c>
      <c r="U68" s="190">
        <v>0.85900887768588996</v>
      </c>
      <c r="V68" s="615">
        <v>0.29632342319652</v>
      </c>
      <c r="W68" s="190">
        <v>1.41932267138728</v>
      </c>
      <c r="X68" s="615">
        <v>0.56721251169125597</v>
      </c>
      <c r="Y68" s="190">
        <v>0.99140225123335302</v>
      </c>
      <c r="Z68" s="623">
        <v>0.35822471342450402</v>
      </c>
    </row>
    <row r="69" spans="1:26" ht="13" customHeight="1" x14ac:dyDescent="0.25">
      <c r="A69" s="27" t="s">
        <v>448</v>
      </c>
      <c r="B69" s="200">
        <v>2</v>
      </c>
      <c r="C69" s="201">
        <v>1.4050344201771501</v>
      </c>
      <c r="D69" s="620">
        <v>1.13085645187684</v>
      </c>
      <c r="E69" s="201">
        <v>1.02121691290321</v>
      </c>
      <c r="F69" s="620">
        <v>0.29254100214948298</v>
      </c>
      <c r="G69" s="201">
        <v>0.97243073626435195</v>
      </c>
      <c r="H69" s="620">
        <v>0.204740061526862</v>
      </c>
      <c r="I69" s="201">
        <v>1.0479922109283999</v>
      </c>
      <c r="J69" s="620">
        <v>0.38518229446436397</v>
      </c>
      <c r="K69" s="201">
        <v>1.5761206385187401</v>
      </c>
      <c r="L69" s="620">
        <v>1.2320322014073199</v>
      </c>
      <c r="M69" s="201">
        <v>0.93376562486328896</v>
      </c>
      <c r="N69" s="620">
        <v>0.242571576583472</v>
      </c>
      <c r="O69" s="201">
        <v>1.0549873090375601</v>
      </c>
      <c r="P69" s="620">
        <v>0.21734671939592701</v>
      </c>
      <c r="Q69" s="201">
        <v>1.11403370858198</v>
      </c>
      <c r="R69" s="620">
        <v>0.37912691486373601</v>
      </c>
      <c r="S69" s="201">
        <v>1.94686061847629</v>
      </c>
      <c r="T69" s="620">
        <v>1.45945628887223</v>
      </c>
      <c r="U69" s="201">
        <v>0.93448474451023</v>
      </c>
      <c r="V69" s="620">
        <v>0.248989176563952</v>
      </c>
      <c r="W69" s="201">
        <v>1.0378635784956001</v>
      </c>
      <c r="X69" s="620">
        <v>0.222279732743935</v>
      </c>
      <c r="Y69" s="201">
        <v>1.04689694329488</v>
      </c>
      <c r="Z69" s="628">
        <v>0.31689610292842901</v>
      </c>
    </row>
    <row r="70" spans="1:26" ht="13" customHeight="1" x14ac:dyDescent="0.25">
      <c r="A70" s="26"/>
      <c r="B70" s="188"/>
      <c r="C70" s="190" t="s">
        <v>2730</v>
      </c>
      <c r="D70" s="615" t="s">
        <v>2731</v>
      </c>
      <c r="E70" s="190" t="s">
        <v>2732</v>
      </c>
      <c r="F70" s="615" t="s">
        <v>2733</v>
      </c>
      <c r="G70" s="190" t="s">
        <v>2734</v>
      </c>
      <c r="H70" s="615" t="s">
        <v>2735</v>
      </c>
      <c r="I70" s="190" t="s">
        <v>2736</v>
      </c>
      <c r="J70" s="615" t="s">
        <v>2737</v>
      </c>
      <c r="K70" s="190" t="s">
        <v>2738</v>
      </c>
      <c r="L70" s="615" t="s">
        <v>2739</v>
      </c>
      <c r="M70" s="190" t="s">
        <v>2740</v>
      </c>
      <c r="N70" s="615" t="s">
        <v>2741</v>
      </c>
      <c r="O70" s="190" t="s">
        <v>2742</v>
      </c>
      <c r="P70" s="615" t="s">
        <v>2743</v>
      </c>
      <c r="Q70" s="190" t="s">
        <v>2744</v>
      </c>
      <c r="R70" s="615" t="s">
        <v>2745</v>
      </c>
      <c r="S70" s="190" t="s">
        <v>2746</v>
      </c>
      <c r="T70" s="615" t="s">
        <v>2747</v>
      </c>
      <c r="U70" s="190" t="s">
        <v>2748</v>
      </c>
      <c r="V70" s="615" t="s">
        <v>2749</v>
      </c>
      <c r="W70" s="190" t="s">
        <v>2750</v>
      </c>
      <c r="X70" s="615" t="s">
        <v>2751</v>
      </c>
      <c r="Y70" s="190" t="s">
        <v>2752</v>
      </c>
      <c r="Z70" s="623" t="s">
        <v>2753</v>
      </c>
    </row>
    <row r="71" spans="1:26" ht="13" customHeight="1" x14ac:dyDescent="0.25">
      <c r="A71" s="26" t="s">
        <v>392</v>
      </c>
      <c r="B71" s="188">
        <v>1</v>
      </c>
      <c r="C71" s="190">
        <v>0.87280968600018305</v>
      </c>
      <c r="D71" s="615">
        <v>0.14385903322653701</v>
      </c>
      <c r="E71" s="190">
        <v>0.79702726727213402</v>
      </c>
      <c r="F71" s="615">
        <v>0.15590446421717999</v>
      </c>
      <c r="G71" s="190">
        <v>1.26752363638587</v>
      </c>
      <c r="H71" s="615">
        <v>0.30844318067200899</v>
      </c>
      <c r="I71" s="190">
        <v>1.3075529474418</v>
      </c>
      <c r="J71" s="615">
        <v>0.290463733277112</v>
      </c>
      <c r="K71" s="190">
        <v>0.86498498656758505</v>
      </c>
      <c r="L71" s="615">
        <v>0.14463538254494801</v>
      </c>
      <c r="M71" s="190">
        <v>0.80965700632737403</v>
      </c>
      <c r="N71" s="615">
        <v>0.16194344656229701</v>
      </c>
      <c r="O71" s="190">
        <v>1.2686094333656099</v>
      </c>
      <c r="P71" s="615">
        <v>0.31577261889684399</v>
      </c>
      <c r="Q71" s="190">
        <v>1.2979691648195699</v>
      </c>
      <c r="R71" s="615">
        <v>0.29809453009315701</v>
      </c>
      <c r="S71" s="190">
        <v>0.99133555819991503</v>
      </c>
      <c r="T71" s="615">
        <v>0.17624861906174999</v>
      </c>
      <c r="U71" s="190">
        <v>0.736367665063965</v>
      </c>
      <c r="V71" s="615">
        <v>0.13468889646535401</v>
      </c>
      <c r="W71" s="190">
        <v>1.4642664416550399</v>
      </c>
      <c r="X71" s="615">
        <v>0.33949544877188098</v>
      </c>
      <c r="Y71" s="190">
        <v>1.4347772216013199</v>
      </c>
      <c r="Z71" s="623">
        <v>0.29660374631585501</v>
      </c>
    </row>
    <row r="72" spans="1:26" ht="13" customHeight="1" x14ac:dyDescent="0.25">
      <c r="A72" s="26" t="s">
        <v>396</v>
      </c>
      <c r="B72" s="188">
        <v>1</v>
      </c>
      <c r="C72" s="190">
        <v>1.30442105405897</v>
      </c>
      <c r="D72" s="615">
        <v>0.136583210577776</v>
      </c>
      <c r="E72" s="190">
        <v>0.83616429869331699</v>
      </c>
      <c r="F72" s="615">
        <v>7.9761688885712695E-2</v>
      </c>
      <c r="G72" s="190">
        <v>0.93203798920366798</v>
      </c>
      <c r="H72" s="615">
        <v>9.9273569257109104E-2</v>
      </c>
      <c r="I72" s="190">
        <v>0.82745968480367604</v>
      </c>
      <c r="J72" s="615">
        <v>8.97122425805532E-2</v>
      </c>
      <c r="K72" s="190">
        <v>1.2955302135617599</v>
      </c>
      <c r="L72" s="615">
        <v>0.13457861221468001</v>
      </c>
      <c r="M72" s="190">
        <v>0.854931228841735</v>
      </c>
      <c r="N72" s="615">
        <v>8.5366992259200206E-2</v>
      </c>
      <c r="O72" s="190">
        <v>0.94978911585564796</v>
      </c>
      <c r="P72" s="615">
        <v>9.9960999781584195E-2</v>
      </c>
      <c r="Q72" s="190">
        <v>0.80439483281940405</v>
      </c>
      <c r="R72" s="615">
        <v>8.9602620596449203E-2</v>
      </c>
      <c r="S72" s="190">
        <v>1.2382616135423199</v>
      </c>
      <c r="T72" s="615">
        <v>0.12853551721311501</v>
      </c>
      <c r="U72" s="190">
        <v>0.90935175518998301</v>
      </c>
      <c r="V72" s="615">
        <v>9.1839987054427905E-2</v>
      </c>
      <c r="W72" s="190">
        <v>0.97641149996374899</v>
      </c>
      <c r="X72" s="615">
        <v>9.9617718525273694E-2</v>
      </c>
      <c r="Y72" s="190">
        <v>0.80564497397444002</v>
      </c>
      <c r="Z72" s="623">
        <v>8.8402782436675598E-2</v>
      </c>
    </row>
    <row r="73" spans="1:26" ht="13" customHeight="1" x14ac:dyDescent="0.25">
      <c r="A73" s="210" t="s">
        <v>398</v>
      </c>
      <c r="B73" s="188">
        <v>1</v>
      </c>
      <c r="C73" s="190">
        <v>1.4202634724385199</v>
      </c>
      <c r="D73" s="615">
        <v>0.228436050824606</v>
      </c>
      <c r="E73" s="190">
        <v>0.89911719205952201</v>
      </c>
      <c r="F73" s="615">
        <v>0.14240988973607399</v>
      </c>
      <c r="G73" s="190">
        <v>0.97785753667256403</v>
      </c>
      <c r="H73" s="615">
        <v>0.13688355521461101</v>
      </c>
      <c r="I73" s="190">
        <v>0.64177772123555699</v>
      </c>
      <c r="J73" s="615">
        <v>0.106304677473018</v>
      </c>
      <c r="K73" s="190">
        <v>1.4010966021072999</v>
      </c>
      <c r="L73" s="615">
        <v>0.22874174974848599</v>
      </c>
      <c r="M73" s="190">
        <v>0.91677710439703597</v>
      </c>
      <c r="N73" s="615">
        <v>0.150170154097088</v>
      </c>
      <c r="O73" s="190">
        <v>0.99278912603403602</v>
      </c>
      <c r="P73" s="615">
        <v>0.13685694673531201</v>
      </c>
      <c r="Q73" s="190">
        <v>0.63703381884733001</v>
      </c>
      <c r="R73" s="615">
        <v>0.108339523636636</v>
      </c>
      <c r="S73" s="190">
        <v>1.31448241588402</v>
      </c>
      <c r="T73" s="615">
        <v>0.24674663888284101</v>
      </c>
      <c r="U73" s="190">
        <v>0.92652761593618704</v>
      </c>
      <c r="V73" s="615">
        <v>0.159849535479162</v>
      </c>
      <c r="W73" s="190">
        <v>1.00372718551284</v>
      </c>
      <c r="X73" s="615">
        <v>0.13932389271378701</v>
      </c>
      <c r="Y73" s="190">
        <v>0.69611232356683095</v>
      </c>
      <c r="Z73" s="623">
        <v>0.109469315214512</v>
      </c>
    </row>
    <row r="74" spans="1:26" ht="13" customHeight="1" x14ac:dyDescent="0.25">
      <c r="A74" s="26" t="s">
        <v>399</v>
      </c>
      <c r="B74" s="188">
        <v>1</v>
      </c>
      <c r="C74" s="190">
        <v>1.6476052915644299</v>
      </c>
      <c r="D74" s="615">
        <v>0.308564180086842</v>
      </c>
      <c r="E74" s="190">
        <v>0.96244198940086301</v>
      </c>
      <c r="F74" s="615">
        <v>0.206126677854861</v>
      </c>
      <c r="G74" s="190">
        <v>0.98919392009408702</v>
      </c>
      <c r="H74" s="615">
        <v>0.153773843667354</v>
      </c>
      <c r="I74" s="190">
        <v>0.62420793372453998</v>
      </c>
      <c r="J74" s="615">
        <v>9.8640825488941E-2</v>
      </c>
      <c r="K74" s="190">
        <v>1.7133686119759299</v>
      </c>
      <c r="L74" s="615">
        <v>0.31622453740635498</v>
      </c>
      <c r="M74" s="190">
        <v>0.95452579549711103</v>
      </c>
      <c r="N74" s="615">
        <v>0.199046909255955</v>
      </c>
      <c r="O74" s="190">
        <v>0.985517174942799</v>
      </c>
      <c r="P74" s="615">
        <v>0.15181313152131101</v>
      </c>
      <c r="Q74" s="190">
        <v>0.62071449190945505</v>
      </c>
      <c r="R74" s="615">
        <v>9.7976301768974594E-2</v>
      </c>
      <c r="S74" s="190">
        <v>1.6422218792549399</v>
      </c>
      <c r="T74" s="615">
        <v>0.31278328372340802</v>
      </c>
      <c r="U74" s="190">
        <v>0.98460804826153003</v>
      </c>
      <c r="V74" s="615">
        <v>0.196193786116206</v>
      </c>
      <c r="W74" s="190">
        <v>0.98421576694302104</v>
      </c>
      <c r="X74" s="615">
        <v>0.162723794954344</v>
      </c>
      <c r="Y74" s="190">
        <v>0.64462071917011998</v>
      </c>
      <c r="Z74" s="623">
        <v>0.101866567367718</v>
      </c>
    </row>
    <row r="75" spans="1:26" ht="13" customHeight="1" x14ac:dyDescent="0.25">
      <c r="A75" s="26" t="s">
        <v>410</v>
      </c>
      <c r="B75" s="188">
        <v>1</v>
      </c>
      <c r="C75" s="190">
        <v>1.13390037523181</v>
      </c>
      <c r="D75" s="615">
        <v>0.27439299691879498</v>
      </c>
      <c r="E75" s="190">
        <v>1.3126342509654501</v>
      </c>
      <c r="F75" s="615">
        <v>0.22427515799912601</v>
      </c>
      <c r="G75" s="190">
        <v>0.91510054737788504</v>
      </c>
      <c r="H75" s="615">
        <v>0.167673378199579</v>
      </c>
      <c r="I75" s="190">
        <v>0.84462547334457105</v>
      </c>
      <c r="J75" s="615">
        <v>0.13296625129721501</v>
      </c>
      <c r="K75" s="190">
        <v>1.1274318070817699</v>
      </c>
      <c r="L75" s="615">
        <v>0.28124710539563103</v>
      </c>
      <c r="M75" s="190">
        <v>1.2915609849129299</v>
      </c>
      <c r="N75" s="615">
        <v>0.22426575349324099</v>
      </c>
      <c r="O75" s="190">
        <v>0.92660986023407499</v>
      </c>
      <c r="P75" s="615">
        <v>0.17350567684395199</v>
      </c>
      <c r="Q75" s="190">
        <v>0.86604133096429503</v>
      </c>
      <c r="R75" s="615">
        <v>0.14319459209695601</v>
      </c>
      <c r="S75" s="190">
        <v>1.12944960921076</v>
      </c>
      <c r="T75" s="615">
        <v>0.27156363336634398</v>
      </c>
      <c r="U75" s="190">
        <v>1.2716526449335701</v>
      </c>
      <c r="V75" s="615">
        <v>0.21197758672674299</v>
      </c>
      <c r="W75" s="190">
        <v>0.98000954231426096</v>
      </c>
      <c r="X75" s="615">
        <v>0.177922316031595</v>
      </c>
      <c r="Y75" s="190">
        <v>0.90995388730167903</v>
      </c>
      <c r="Z75" s="623">
        <v>0.14675523746876001</v>
      </c>
    </row>
    <row r="76" spans="1:26" ht="13" customHeight="1" x14ac:dyDescent="0.25">
      <c r="A76" s="26" t="s">
        <v>415</v>
      </c>
      <c r="B76" s="188">
        <v>1</v>
      </c>
      <c r="C76" s="190">
        <v>0.94972317326578504</v>
      </c>
      <c r="D76" s="615">
        <v>0.13019584887278901</v>
      </c>
      <c r="E76" s="190">
        <v>1.14976844822766</v>
      </c>
      <c r="F76" s="615">
        <v>0.141846739241414</v>
      </c>
      <c r="G76" s="190">
        <v>1.19612826695665</v>
      </c>
      <c r="H76" s="615">
        <v>0.16010202512192401</v>
      </c>
      <c r="I76" s="190">
        <v>1.1023327411945201</v>
      </c>
      <c r="J76" s="615">
        <v>0.15602495636140901</v>
      </c>
      <c r="K76" s="190">
        <v>0.94116190775278696</v>
      </c>
      <c r="L76" s="615">
        <v>0.13215300732969901</v>
      </c>
      <c r="M76" s="190">
        <v>1.12544934191663</v>
      </c>
      <c r="N76" s="615">
        <v>0.14233943531184301</v>
      </c>
      <c r="O76" s="190">
        <v>1.20288072959023</v>
      </c>
      <c r="P76" s="615">
        <v>0.16100766307111999</v>
      </c>
      <c r="Q76" s="190">
        <v>1.0672629766700099</v>
      </c>
      <c r="R76" s="615">
        <v>0.15199289319079401</v>
      </c>
      <c r="S76" s="190">
        <v>0.94101836631421198</v>
      </c>
      <c r="T76" s="615">
        <v>0.124025766320148</v>
      </c>
      <c r="U76" s="190">
        <v>1.13456278325976</v>
      </c>
      <c r="V76" s="615">
        <v>0.13892078756542101</v>
      </c>
      <c r="W76" s="190">
        <v>1.1430119512739401</v>
      </c>
      <c r="X76" s="615">
        <v>0.15057038580297399</v>
      </c>
      <c r="Y76" s="190">
        <v>0.90610123288653199</v>
      </c>
      <c r="Z76" s="623">
        <v>0.140997213516312</v>
      </c>
    </row>
    <row r="77" spans="1:26" ht="13" customHeight="1" x14ac:dyDescent="0.25">
      <c r="A77" s="26" t="s">
        <v>417</v>
      </c>
      <c r="B77" s="188">
        <v>1</v>
      </c>
      <c r="C77" s="190">
        <v>0.85665409982933105</v>
      </c>
      <c r="D77" s="615">
        <v>0.22295327265656101</v>
      </c>
      <c r="E77" s="190">
        <v>1.0864800391854601</v>
      </c>
      <c r="F77" s="615">
        <v>0.31795853138775598</v>
      </c>
      <c r="G77" s="190">
        <v>1.0292187128591701</v>
      </c>
      <c r="H77" s="615">
        <v>0.18941449159571799</v>
      </c>
      <c r="I77" s="190">
        <v>1.4690519890296001</v>
      </c>
      <c r="J77" s="615">
        <v>0.34711463668041398</v>
      </c>
      <c r="K77" s="190">
        <v>0.87494374137179098</v>
      </c>
      <c r="L77" s="615">
        <v>0.241371017079409</v>
      </c>
      <c r="M77" s="190">
        <v>1.0961987677212599</v>
      </c>
      <c r="N77" s="615">
        <v>0.31617882785156398</v>
      </c>
      <c r="O77" s="190">
        <v>0.98168142122661095</v>
      </c>
      <c r="P77" s="615">
        <v>0.180054624571235</v>
      </c>
      <c r="Q77" s="190">
        <v>1.4943775297069</v>
      </c>
      <c r="R77" s="615">
        <v>0.35703049066502401</v>
      </c>
      <c r="S77" s="190">
        <v>0.94621816075513498</v>
      </c>
      <c r="T77" s="615">
        <v>0.26626009794989702</v>
      </c>
      <c r="U77" s="190">
        <v>0.97713289959636995</v>
      </c>
      <c r="V77" s="615">
        <v>0.268079999821565</v>
      </c>
      <c r="W77" s="190">
        <v>0.93230193072404599</v>
      </c>
      <c r="X77" s="615">
        <v>0.180250430548235</v>
      </c>
      <c r="Y77" s="190">
        <v>1.2926188464477399</v>
      </c>
      <c r="Z77" s="623">
        <v>0.270916775249676</v>
      </c>
    </row>
    <row r="78" spans="1:26" ht="13" customHeight="1" x14ac:dyDescent="0.25">
      <c r="A78" s="26" t="s">
        <v>423</v>
      </c>
      <c r="B78" s="188">
        <v>1</v>
      </c>
      <c r="C78" s="190">
        <v>0.92110656730123897</v>
      </c>
      <c r="D78" s="615">
        <v>0.156667775699766</v>
      </c>
      <c r="E78" s="190">
        <v>1.3904390086646099</v>
      </c>
      <c r="F78" s="615">
        <v>0.21464946489377601</v>
      </c>
      <c r="G78" s="190">
        <v>0.87902189796749897</v>
      </c>
      <c r="H78" s="615">
        <v>0.16210376218565101</v>
      </c>
      <c r="I78" s="190">
        <v>0.91530310283247995</v>
      </c>
      <c r="J78" s="615">
        <v>0.14674522350809199</v>
      </c>
      <c r="K78" s="190">
        <v>0.95761097969532605</v>
      </c>
      <c r="L78" s="615">
        <v>0.15861768638512</v>
      </c>
      <c r="M78" s="190">
        <v>1.40675558703682</v>
      </c>
      <c r="N78" s="615">
        <v>0.21658682448677599</v>
      </c>
      <c r="O78" s="190">
        <v>0.87723540587467996</v>
      </c>
      <c r="P78" s="615">
        <v>0.15483211224919599</v>
      </c>
      <c r="Q78" s="190">
        <v>0.89883443432160504</v>
      </c>
      <c r="R78" s="615">
        <v>0.14336729313100699</v>
      </c>
      <c r="S78" s="190">
        <v>0.97125437154758598</v>
      </c>
      <c r="T78" s="615">
        <v>0.157155493081713</v>
      </c>
      <c r="U78" s="190">
        <v>1.30362256591145</v>
      </c>
      <c r="V78" s="615">
        <v>0.21499582779520601</v>
      </c>
      <c r="W78" s="190">
        <v>1.0343588050174899</v>
      </c>
      <c r="X78" s="615">
        <v>0.23819921889540799</v>
      </c>
      <c r="Y78" s="190">
        <v>0.90458404880954502</v>
      </c>
      <c r="Z78" s="623">
        <v>0.142712369466161</v>
      </c>
    </row>
    <row r="79" spans="1:26" ht="13" customHeight="1" x14ac:dyDescent="0.25">
      <c r="A79" s="26" t="s">
        <v>428</v>
      </c>
      <c r="B79" s="188">
        <v>1</v>
      </c>
      <c r="C79" s="190">
        <v>1.13757708442332</v>
      </c>
      <c r="D79" s="615">
        <v>0.19560223068061799</v>
      </c>
      <c r="E79" s="190">
        <v>0.82931686724162101</v>
      </c>
      <c r="F79" s="615">
        <v>0.14717941042969099</v>
      </c>
      <c r="G79" s="190">
        <v>1.2532686433070099</v>
      </c>
      <c r="H79" s="615">
        <v>0.23242670747342301</v>
      </c>
      <c r="I79" s="190">
        <v>0.77849257260669003</v>
      </c>
      <c r="J79" s="615">
        <v>0.17985188738382199</v>
      </c>
      <c r="K79" s="190">
        <v>1.1566922641242801</v>
      </c>
      <c r="L79" s="615">
        <v>0.19870566849076701</v>
      </c>
      <c r="M79" s="190">
        <v>0.82689598093413097</v>
      </c>
      <c r="N79" s="615">
        <v>0.14725006501290899</v>
      </c>
      <c r="O79" s="190">
        <v>1.2390593701832999</v>
      </c>
      <c r="P79" s="615">
        <v>0.2341440806473</v>
      </c>
      <c r="Q79" s="190">
        <v>0.77769946358133302</v>
      </c>
      <c r="R79" s="615">
        <v>0.18110717623974801</v>
      </c>
      <c r="S79" s="190">
        <v>1.1374376143087701</v>
      </c>
      <c r="T79" s="615">
        <v>0.200536232675434</v>
      </c>
      <c r="U79" s="190">
        <v>0.84471868588683996</v>
      </c>
      <c r="V79" s="615">
        <v>0.14888679366568999</v>
      </c>
      <c r="W79" s="190">
        <v>1.3519602632694101</v>
      </c>
      <c r="X79" s="615">
        <v>0.25498603867235398</v>
      </c>
      <c r="Y79" s="190">
        <v>0.71975266777834501</v>
      </c>
      <c r="Z79" s="623">
        <v>0.16130833596116001</v>
      </c>
    </row>
    <row r="80" spans="1:26" ht="13" customHeight="1" x14ac:dyDescent="0.25">
      <c r="A80" s="26" t="s">
        <v>433</v>
      </c>
      <c r="B80" s="188">
        <v>1</v>
      </c>
      <c r="C80" s="190">
        <v>1.0677572332821501</v>
      </c>
      <c r="D80" s="615">
        <v>0.15623048848483501</v>
      </c>
      <c r="E80" s="190">
        <v>1.45583900106664</v>
      </c>
      <c r="F80" s="615">
        <v>0.17883649755953099</v>
      </c>
      <c r="G80" s="190">
        <v>0.97057445346584303</v>
      </c>
      <c r="H80" s="615">
        <v>0.17951569956643099</v>
      </c>
      <c r="I80" s="190">
        <v>0.90319685412343398</v>
      </c>
      <c r="J80" s="615">
        <v>0.13349008814292301</v>
      </c>
      <c r="K80" s="190">
        <v>1.06253995546688</v>
      </c>
      <c r="L80" s="615">
        <v>0.155003931660149</v>
      </c>
      <c r="M80" s="190">
        <v>1.4969714120192199</v>
      </c>
      <c r="N80" s="615">
        <v>0.18210021995440501</v>
      </c>
      <c r="O80" s="190">
        <v>0.90211227662396498</v>
      </c>
      <c r="P80" s="615">
        <v>0.16922146089899701</v>
      </c>
      <c r="Q80" s="190">
        <v>0.91737235388183602</v>
      </c>
      <c r="R80" s="615">
        <v>0.137705776000556</v>
      </c>
      <c r="S80" s="190">
        <v>1.07179300735518</v>
      </c>
      <c r="T80" s="615">
        <v>0.14938362486920501</v>
      </c>
      <c r="U80" s="190">
        <v>1.4701853749443401</v>
      </c>
      <c r="V80" s="615">
        <v>0.18256208070791499</v>
      </c>
      <c r="W80" s="190">
        <v>0.89330277013312698</v>
      </c>
      <c r="X80" s="615">
        <v>0.17221215291863001</v>
      </c>
      <c r="Y80" s="190">
        <v>0.91323422169232704</v>
      </c>
      <c r="Z80" s="623">
        <v>0.13708021613527499</v>
      </c>
    </row>
    <row r="81" spans="1:26" ht="13" customHeight="1" x14ac:dyDescent="0.25">
      <c r="A81" s="26" t="s">
        <v>435</v>
      </c>
      <c r="B81" s="188">
        <v>1</v>
      </c>
      <c r="C81" s="190">
        <v>1.16512436244929</v>
      </c>
      <c r="D81" s="615">
        <v>0.19758078172434199</v>
      </c>
      <c r="E81" s="190">
        <v>1.03654681358718</v>
      </c>
      <c r="F81" s="615">
        <v>0.12731265784802601</v>
      </c>
      <c r="G81" s="190">
        <v>1.10778077380592</v>
      </c>
      <c r="H81" s="615">
        <v>0.10676664836465299</v>
      </c>
      <c r="I81" s="190">
        <v>1.03927394534016</v>
      </c>
      <c r="J81" s="615">
        <v>0.106967283678519</v>
      </c>
      <c r="K81" s="190">
        <v>1.1568983628307199</v>
      </c>
      <c r="L81" s="615">
        <v>0.19862564040386299</v>
      </c>
      <c r="M81" s="190">
        <v>1.0421103187838101</v>
      </c>
      <c r="N81" s="615">
        <v>0.12865177442147799</v>
      </c>
      <c r="O81" s="190">
        <v>1.1052022716593399</v>
      </c>
      <c r="P81" s="615">
        <v>0.108015010062917</v>
      </c>
      <c r="Q81" s="190">
        <v>1.04403403282</v>
      </c>
      <c r="R81" s="615">
        <v>0.110080926741231</v>
      </c>
      <c r="S81" s="190">
        <v>1.23501625790767</v>
      </c>
      <c r="T81" s="615">
        <v>0.222096472287835</v>
      </c>
      <c r="U81" s="190">
        <v>1.07388485405901</v>
      </c>
      <c r="V81" s="615">
        <v>0.13864563822165299</v>
      </c>
      <c r="W81" s="190">
        <v>1.2023554451316401</v>
      </c>
      <c r="X81" s="615">
        <v>0.111497739022339</v>
      </c>
      <c r="Y81" s="190">
        <v>1.0673802614318899</v>
      </c>
      <c r="Z81" s="623">
        <v>0.115147276973215</v>
      </c>
    </row>
    <row r="82" spans="1:26" ht="13" customHeight="1" x14ac:dyDescent="0.25">
      <c r="A82" s="26" t="s">
        <v>437</v>
      </c>
      <c r="B82" s="188">
        <v>1</v>
      </c>
      <c r="C82" s="190">
        <v>1.49955487636825</v>
      </c>
      <c r="D82" s="615">
        <v>0.26725764757062898</v>
      </c>
      <c r="E82" s="190">
        <v>0.90125708432728802</v>
      </c>
      <c r="F82" s="615">
        <v>0.12398233386089701</v>
      </c>
      <c r="G82" s="190">
        <v>1.1482100955935699</v>
      </c>
      <c r="H82" s="615">
        <v>0.119849110510673</v>
      </c>
      <c r="I82" s="190">
        <v>0.83732335886451803</v>
      </c>
      <c r="J82" s="615">
        <v>0.134551796168285</v>
      </c>
      <c r="K82" s="190">
        <v>1.4337811461007399</v>
      </c>
      <c r="L82" s="615">
        <v>0.25041407064166499</v>
      </c>
      <c r="M82" s="190">
        <v>0.91777440773122498</v>
      </c>
      <c r="N82" s="615">
        <v>0.12789180471589501</v>
      </c>
      <c r="O82" s="190">
        <v>1.17443095582622</v>
      </c>
      <c r="P82" s="615">
        <v>0.12031944082090799</v>
      </c>
      <c r="Q82" s="190">
        <v>0.81382164940360302</v>
      </c>
      <c r="R82" s="615">
        <v>0.129175133601276</v>
      </c>
      <c r="S82" s="190">
        <v>1.38896307807526</v>
      </c>
      <c r="T82" s="615">
        <v>0.20653049505211099</v>
      </c>
      <c r="U82" s="190">
        <v>0.93949256890879695</v>
      </c>
      <c r="V82" s="615">
        <v>0.131756956131973</v>
      </c>
      <c r="W82" s="190">
        <v>1.14412234242827</v>
      </c>
      <c r="X82" s="615">
        <v>0.12703346428677001</v>
      </c>
      <c r="Y82" s="190">
        <v>0.92025699891039103</v>
      </c>
      <c r="Z82" s="623">
        <v>0.13067452791482401</v>
      </c>
    </row>
    <row r="83" spans="1:26" ht="13" customHeight="1" x14ac:dyDescent="0.25">
      <c r="A83" s="26" t="s">
        <v>438</v>
      </c>
      <c r="B83" s="188">
        <v>1</v>
      </c>
      <c r="C83" s="190">
        <v>1.2290551715204301</v>
      </c>
      <c r="D83" s="615">
        <v>0.18272978780199001</v>
      </c>
      <c r="E83" s="190">
        <v>1.03660767487607</v>
      </c>
      <c r="F83" s="615">
        <v>0.16380409740120699</v>
      </c>
      <c r="G83" s="190">
        <v>1.2260283446547</v>
      </c>
      <c r="H83" s="615">
        <v>0.29024877052895398</v>
      </c>
      <c r="I83" s="190">
        <v>0.619715745878888</v>
      </c>
      <c r="J83" s="615">
        <v>0.16208376744281899</v>
      </c>
      <c r="K83" s="190">
        <v>1.2421129130530599</v>
      </c>
      <c r="L83" s="615">
        <v>0.18653783948755401</v>
      </c>
      <c r="M83" s="190">
        <v>1.02704203465779</v>
      </c>
      <c r="N83" s="615">
        <v>0.164648479395506</v>
      </c>
      <c r="O83" s="190">
        <v>1.2237204558849499</v>
      </c>
      <c r="P83" s="615">
        <v>0.29954659564574798</v>
      </c>
      <c r="Q83" s="190">
        <v>0.630973778354874</v>
      </c>
      <c r="R83" s="615">
        <v>0.169532212208588</v>
      </c>
      <c r="S83" s="190">
        <v>1.2127421421299001</v>
      </c>
      <c r="T83" s="615">
        <v>0.176081691789016</v>
      </c>
      <c r="U83" s="190">
        <v>1.06724480336608</v>
      </c>
      <c r="V83" s="615">
        <v>0.160307968670097</v>
      </c>
      <c r="W83" s="190">
        <v>1.0666082253979099</v>
      </c>
      <c r="X83" s="615">
        <v>0.222118568599421</v>
      </c>
      <c r="Y83" s="190">
        <v>0.58937055235480496</v>
      </c>
      <c r="Z83" s="623">
        <v>0.148944624751779</v>
      </c>
    </row>
    <row r="84" spans="1:26" ht="13" customHeight="1" x14ac:dyDescent="0.25">
      <c r="A84" s="62" t="s">
        <v>449</v>
      </c>
      <c r="B84" s="189">
        <v>1</v>
      </c>
      <c r="C84" s="194">
        <v>1.1487740812745999</v>
      </c>
      <c r="D84" s="619">
        <v>5.9370591453845198E-2</v>
      </c>
      <c r="E84" s="194">
        <v>1.06621022862569</v>
      </c>
      <c r="F84" s="619">
        <v>5.28890601668408E-2</v>
      </c>
      <c r="G84" s="194">
        <v>1.07617394013932</v>
      </c>
      <c r="H84" s="619">
        <v>5.5327099788383703E-2</v>
      </c>
      <c r="I84" s="194">
        <v>0.93904469576540694</v>
      </c>
      <c r="J84" s="619">
        <v>5.2186741359032597E-2</v>
      </c>
      <c r="K84" s="194">
        <v>1.1522547407985499</v>
      </c>
      <c r="L84" s="619">
        <v>6.00623821336317E-2</v>
      </c>
      <c r="M84" s="194">
        <v>1.070822738865</v>
      </c>
      <c r="N84" s="619">
        <v>5.30609717676888E-2</v>
      </c>
      <c r="O84" s="194">
        <v>1.0697373726056201</v>
      </c>
      <c r="P84" s="619">
        <v>5.5559255156757699E-2</v>
      </c>
      <c r="Q84" s="194">
        <v>0.93612466993774002</v>
      </c>
      <c r="R84" s="619">
        <v>5.3191719774307797E-2</v>
      </c>
      <c r="S84" s="194">
        <v>1.15880930488347</v>
      </c>
      <c r="T84" s="619">
        <v>5.9841023327488203E-2</v>
      </c>
      <c r="U84" s="194">
        <v>1.0594020541151401</v>
      </c>
      <c r="V84" s="619">
        <v>5.03576515809959E-2</v>
      </c>
      <c r="W84" s="194">
        <v>1.09774374868766</v>
      </c>
      <c r="X84" s="619">
        <v>5.6996440626354401E-2</v>
      </c>
      <c r="Y84" s="194">
        <v>0.92569130269659405</v>
      </c>
      <c r="Z84" s="624">
        <v>4.8496582000224199E-2</v>
      </c>
    </row>
    <row r="85" spans="1:26" ht="13" customHeight="1" x14ac:dyDescent="0.25">
      <c r="A85" s="26" t="s">
        <v>121</v>
      </c>
      <c r="B85" s="188">
        <v>1</v>
      </c>
      <c r="C85" s="190">
        <v>1.08322320909808</v>
      </c>
      <c r="D85" s="615">
        <v>0.145491140581649</v>
      </c>
      <c r="E85" s="190">
        <v>0.91822978418877599</v>
      </c>
      <c r="F85" s="615">
        <v>0.124899578270167</v>
      </c>
      <c r="G85" s="190">
        <v>0.95013379147341503</v>
      </c>
      <c r="H85" s="615">
        <v>0.13963203475781499</v>
      </c>
      <c r="I85" s="190">
        <v>0.95149810110261401</v>
      </c>
      <c r="J85" s="615">
        <v>0.14093579667472</v>
      </c>
      <c r="K85" s="190">
        <v>1.0921114526669999</v>
      </c>
      <c r="L85" s="615">
        <v>0.14914563103388201</v>
      </c>
      <c r="M85" s="190">
        <v>0.92279784697773004</v>
      </c>
      <c r="N85" s="615">
        <v>0.13036396702876801</v>
      </c>
      <c r="O85" s="190">
        <v>0.963796886472994</v>
      </c>
      <c r="P85" s="615">
        <v>0.140816411884886</v>
      </c>
      <c r="Q85" s="190">
        <v>0.91551168177236997</v>
      </c>
      <c r="R85" s="615">
        <v>0.14123603589587899</v>
      </c>
      <c r="S85" s="190">
        <v>1.1371448910970401</v>
      </c>
      <c r="T85" s="615">
        <v>0.15613614348570501</v>
      </c>
      <c r="U85" s="190">
        <v>0.93804351399537</v>
      </c>
      <c r="V85" s="615">
        <v>0.13412123040554999</v>
      </c>
      <c r="W85" s="190">
        <v>0.96150155923779401</v>
      </c>
      <c r="X85" s="615">
        <v>0.136872068585811</v>
      </c>
      <c r="Y85" s="190">
        <v>0.87796956717616403</v>
      </c>
      <c r="Z85" s="623">
        <v>0.141996625861217</v>
      </c>
    </row>
    <row r="86" spans="1:26" ht="13" customHeight="1" x14ac:dyDescent="0.25">
      <c r="A86" s="26" t="s">
        <v>446</v>
      </c>
      <c r="B86" s="188">
        <v>1</v>
      </c>
      <c r="C86" s="190">
        <v>0.93228343482271803</v>
      </c>
      <c r="D86" s="615">
        <v>0.246249573347535</v>
      </c>
      <c r="E86" s="190">
        <v>1.2892665258967599</v>
      </c>
      <c r="F86" s="615">
        <v>0.33897368543446998</v>
      </c>
      <c r="G86" s="190">
        <v>1.15858932882216</v>
      </c>
      <c r="H86" s="615">
        <v>0.22212958900890101</v>
      </c>
      <c r="I86" s="190">
        <v>0.65267398089640005</v>
      </c>
      <c r="J86" s="615">
        <v>0.178592873110968</v>
      </c>
      <c r="K86" s="190">
        <v>0.99844581602734295</v>
      </c>
      <c r="L86" s="615">
        <v>0.30211502661745998</v>
      </c>
      <c r="M86" s="190">
        <v>1.2122365357309699</v>
      </c>
      <c r="N86" s="615">
        <v>0.37141509617928897</v>
      </c>
      <c r="O86" s="190">
        <v>1.2458664013251399</v>
      </c>
      <c r="P86" s="615">
        <v>0.24556111827376201</v>
      </c>
      <c r="Q86" s="190">
        <v>0.74217373551647503</v>
      </c>
      <c r="R86" s="615">
        <v>0.208199232621501</v>
      </c>
      <c r="S86" s="190">
        <v>1.08040905840438</v>
      </c>
      <c r="T86" s="615">
        <v>0.35388735107671698</v>
      </c>
      <c r="U86" s="190">
        <v>1.19771148355561</v>
      </c>
      <c r="V86" s="615">
        <v>0.371939863355775</v>
      </c>
      <c r="W86" s="190">
        <v>1.1626798573294199</v>
      </c>
      <c r="X86" s="615">
        <v>0.23486927151468401</v>
      </c>
      <c r="Y86" s="190">
        <v>0.80957368759611903</v>
      </c>
      <c r="Z86" s="623">
        <v>0.26460645510006903</v>
      </c>
    </row>
    <row r="87" spans="1:26" ht="13" customHeight="1" x14ac:dyDescent="0.25">
      <c r="A87" s="27" t="s">
        <v>447</v>
      </c>
      <c r="B87" s="203">
        <v>1</v>
      </c>
      <c r="C87" s="201">
        <v>0.51367378073647196</v>
      </c>
      <c r="D87" s="620">
        <v>0.118435644777202</v>
      </c>
      <c r="E87" s="201">
        <v>0.967734943567509</v>
      </c>
      <c r="F87" s="620">
        <v>0.22302963602176301</v>
      </c>
      <c r="G87" s="201">
        <v>0.94912302605868504</v>
      </c>
      <c r="H87" s="620">
        <v>0.22296144750807401</v>
      </c>
      <c r="I87" s="201">
        <v>1.50691957295276</v>
      </c>
      <c r="J87" s="620">
        <v>0.46102590985346098</v>
      </c>
      <c r="K87" s="201">
        <v>0.49742247305566301</v>
      </c>
      <c r="L87" s="620">
        <v>0.112481734761257</v>
      </c>
      <c r="M87" s="201">
        <v>0.92828987661047502</v>
      </c>
      <c r="N87" s="620">
        <v>0.22232026727507001</v>
      </c>
      <c r="O87" s="201">
        <v>0.933563658734756</v>
      </c>
      <c r="P87" s="620">
        <v>0.22977016722358801</v>
      </c>
      <c r="Q87" s="201">
        <v>1.48862704032019</v>
      </c>
      <c r="R87" s="620">
        <v>0.46771102303919898</v>
      </c>
      <c r="S87" s="201">
        <v>0.66689863128368398</v>
      </c>
      <c r="T87" s="620">
        <v>0.16372245032260699</v>
      </c>
      <c r="U87" s="201">
        <v>0.82929501821262197</v>
      </c>
      <c r="V87" s="620">
        <v>0.178958611807391</v>
      </c>
      <c r="W87" s="201">
        <v>0.91007984291166899</v>
      </c>
      <c r="X87" s="620">
        <v>0.21283500118762799</v>
      </c>
      <c r="Y87" s="201">
        <v>1.4611595502219099</v>
      </c>
      <c r="Z87" s="628">
        <v>0.43976321543778701</v>
      </c>
    </row>
    <row r="88" spans="1:26" ht="13" customHeight="1" x14ac:dyDescent="0.25">
      <c r="A88" s="26"/>
      <c r="B88" s="96"/>
      <c r="C88" s="190" t="s">
        <v>2730</v>
      </c>
      <c r="D88" s="615" t="s">
        <v>2731</v>
      </c>
      <c r="E88" s="190" t="s">
        <v>2732</v>
      </c>
      <c r="F88" s="615" t="s">
        <v>2733</v>
      </c>
      <c r="G88" s="190" t="s">
        <v>2734</v>
      </c>
      <c r="H88" s="615" t="s">
        <v>2735</v>
      </c>
      <c r="I88" s="190" t="s">
        <v>2736</v>
      </c>
      <c r="J88" s="615" t="s">
        <v>2737</v>
      </c>
      <c r="K88" s="190" t="s">
        <v>2738</v>
      </c>
      <c r="L88" s="615" t="s">
        <v>2739</v>
      </c>
      <c r="M88" s="190" t="s">
        <v>2740</v>
      </c>
      <c r="N88" s="615" t="s">
        <v>2741</v>
      </c>
      <c r="O88" s="190" t="s">
        <v>2742</v>
      </c>
      <c r="P88" s="615" t="s">
        <v>2743</v>
      </c>
      <c r="Q88" s="190" t="s">
        <v>2744</v>
      </c>
      <c r="R88" s="615" t="s">
        <v>2745</v>
      </c>
      <c r="S88" s="190" t="s">
        <v>2746</v>
      </c>
      <c r="T88" s="615" t="s">
        <v>2747</v>
      </c>
      <c r="U88" s="190" t="s">
        <v>2748</v>
      </c>
      <c r="V88" s="615" t="s">
        <v>2749</v>
      </c>
      <c r="W88" s="190" t="s">
        <v>2750</v>
      </c>
      <c r="X88" s="615" t="s">
        <v>2751</v>
      </c>
      <c r="Y88" s="190" t="s">
        <v>2752</v>
      </c>
      <c r="Z88" s="623" t="s">
        <v>2753</v>
      </c>
    </row>
    <row r="89" spans="1:26" ht="13" customHeight="1" x14ac:dyDescent="0.25">
      <c r="A89" s="26" t="s">
        <v>404</v>
      </c>
      <c r="B89" s="96">
        <v>3</v>
      </c>
      <c r="C89" s="190">
        <v>0.87783406161756905</v>
      </c>
      <c r="D89" s="615">
        <v>0.156363815474475</v>
      </c>
      <c r="E89" s="190">
        <v>1.2445120900736399</v>
      </c>
      <c r="F89" s="615">
        <v>0.17550409975204401</v>
      </c>
      <c r="G89" s="190">
        <v>1.2528677658968399</v>
      </c>
      <c r="H89" s="615">
        <v>0.20309580925899401</v>
      </c>
      <c r="I89" s="190">
        <v>1.00527946401192</v>
      </c>
      <c r="J89" s="615">
        <v>0.21519393636915601</v>
      </c>
      <c r="K89" s="190">
        <v>0.85522435081400705</v>
      </c>
      <c r="L89" s="615">
        <v>0.15833945474637201</v>
      </c>
      <c r="M89" s="190">
        <v>1.26399494081497</v>
      </c>
      <c r="N89" s="615">
        <v>0.18058586538386601</v>
      </c>
      <c r="O89" s="190">
        <v>1.2592615026991301</v>
      </c>
      <c r="P89" s="615">
        <v>0.21006546534402801</v>
      </c>
      <c r="Q89" s="190">
        <v>1.03956132766357</v>
      </c>
      <c r="R89" s="615">
        <v>0.22121967977701901</v>
      </c>
      <c r="S89" s="190">
        <v>0.95275264827834105</v>
      </c>
      <c r="T89" s="615">
        <v>0.17873503116116801</v>
      </c>
      <c r="U89" s="190">
        <v>1.2547321051037199</v>
      </c>
      <c r="V89" s="615">
        <v>0.183411613373819</v>
      </c>
      <c r="W89" s="190">
        <v>1.2620150297919901</v>
      </c>
      <c r="X89" s="615">
        <v>0.20959024886875899</v>
      </c>
      <c r="Y89" s="190">
        <v>0.991891452427484</v>
      </c>
      <c r="Z89" s="623">
        <v>0.22650792752347601</v>
      </c>
    </row>
    <row r="90" spans="1:26" ht="13" customHeight="1" x14ac:dyDescent="0.25">
      <c r="A90" s="26" t="s">
        <v>407</v>
      </c>
      <c r="B90" s="96">
        <v>3</v>
      </c>
      <c r="C90" s="190">
        <v>1.06572438014919</v>
      </c>
      <c r="D90" s="615">
        <v>0.38864914161654801</v>
      </c>
      <c r="E90" s="190">
        <v>1.4806902665555199</v>
      </c>
      <c r="F90" s="615">
        <v>0.52511281900170603</v>
      </c>
      <c r="G90" s="190">
        <v>1.83936122815392</v>
      </c>
      <c r="H90" s="615">
        <v>0.71931794291913898</v>
      </c>
      <c r="I90" s="190">
        <v>0.73591768794077295</v>
      </c>
      <c r="J90" s="615">
        <v>0.429520879743159</v>
      </c>
      <c r="K90" s="190">
        <v>1.17506023508075</v>
      </c>
      <c r="L90" s="615">
        <v>0.44213169129921798</v>
      </c>
      <c r="M90" s="190">
        <v>1.49083845472614</v>
      </c>
      <c r="N90" s="615">
        <v>0.55457772074405198</v>
      </c>
      <c r="O90" s="190">
        <v>1.9063380594652599</v>
      </c>
      <c r="P90" s="615">
        <v>0.73569671973236095</v>
      </c>
      <c r="Q90" s="190">
        <v>0.78360511294524104</v>
      </c>
      <c r="R90" s="615">
        <v>0.46339574141723699</v>
      </c>
      <c r="S90" s="190">
        <v>1.1746429018667399</v>
      </c>
      <c r="T90" s="615">
        <v>0.43170214887624198</v>
      </c>
      <c r="U90" s="190">
        <v>1.4683989217018001</v>
      </c>
      <c r="V90" s="615">
        <v>0.59770404252861897</v>
      </c>
      <c r="W90" s="190">
        <v>1.8697740464819601</v>
      </c>
      <c r="X90" s="615">
        <v>0.84019792757775602</v>
      </c>
      <c r="Y90" s="190">
        <v>0.72124834871260701</v>
      </c>
      <c r="Z90" s="623">
        <v>0.44148017787923899</v>
      </c>
    </row>
    <row r="91" spans="1:26" ht="13" customHeight="1" x14ac:dyDescent="0.25">
      <c r="A91" s="26" t="s">
        <v>124</v>
      </c>
      <c r="B91" s="96">
        <v>3</v>
      </c>
      <c r="C91" s="190">
        <v>1.1990000428949601</v>
      </c>
      <c r="D91" s="615">
        <v>0.16504105882334499</v>
      </c>
      <c r="E91" s="190">
        <v>0.92494487936921699</v>
      </c>
      <c r="F91" s="615">
        <v>0.133915469853125</v>
      </c>
      <c r="G91" s="190">
        <v>0.73866545899752001</v>
      </c>
      <c r="H91" s="615">
        <v>0.147213031833238</v>
      </c>
      <c r="I91" s="190">
        <v>1.11658888545877</v>
      </c>
      <c r="J91" s="615">
        <v>0.17901827793802</v>
      </c>
      <c r="K91" s="190">
        <v>1.23184487851033</v>
      </c>
      <c r="L91" s="615">
        <v>0.17033896091197001</v>
      </c>
      <c r="M91" s="190">
        <v>0.91446293149537805</v>
      </c>
      <c r="N91" s="615">
        <v>0.13394676790967699</v>
      </c>
      <c r="O91" s="190">
        <v>0.7626035266058</v>
      </c>
      <c r="P91" s="615">
        <v>0.15014040148984201</v>
      </c>
      <c r="Q91" s="190">
        <v>1.1040413398198099</v>
      </c>
      <c r="R91" s="615">
        <v>0.17379762095024501</v>
      </c>
      <c r="S91" s="190">
        <v>1.16766885847659</v>
      </c>
      <c r="T91" s="615">
        <v>0.17119309564403601</v>
      </c>
      <c r="U91" s="190">
        <v>0.99326843049723501</v>
      </c>
      <c r="V91" s="615">
        <v>0.14482398475162001</v>
      </c>
      <c r="W91" s="190">
        <v>0.89475457072310605</v>
      </c>
      <c r="X91" s="615">
        <v>0.186361473756533</v>
      </c>
      <c r="Y91" s="190">
        <v>1.1494430949699901</v>
      </c>
      <c r="Z91" s="623">
        <v>0.181991077447135</v>
      </c>
    </row>
    <row r="92" spans="1:26" ht="13" customHeight="1" x14ac:dyDescent="0.25">
      <c r="A92" s="26" t="s">
        <v>426</v>
      </c>
      <c r="B92" s="96">
        <v>3</v>
      </c>
      <c r="C92" s="190">
        <v>0.87437408297581398</v>
      </c>
      <c r="D92" s="615">
        <v>0.14438799348498799</v>
      </c>
      <c r="E92" s="190">
        <v>1.1814452984178201</v>
      </c>
      <c r="F92" s="615">
        <v>0.18137274443717</v>
      </c>
      <c r="G92" s="190">
        <v>0.99571706825410999</v>
      </c>
      <c r="H92" s="615">
        <v>0.113776688590734</v>
      </c>
      <c r="I92" s="190">
        <v>1.05920395200347</v>
      </c>
      <c r="J92" s="615">
        <v>0.114311140344732</v>
      </c>
      <c r="K92" s="190">
        <v>0.89022897017681402</v>
      </c>
      <c r="L92" s="615">
        <v>0.13589532087794901</v>
      </c>
      <c r="M92" s="190">
        <v>1.2109447836415901</v>
      </c>
      <c r="N92" s="615">
        <v>0.17614048991531001</v>
      </c>
      <c r="O92" s="190">
        <v>0.98757325849698097</v>
      </c>
      <c r="P92" s="615">
        <v>0.109834266490605</v>
      </c>
      <c r="Q92" s="190">
        <v>1.0519564365590499</v>
      </c>
      <c r="R92" s="615">
        <v>0.109809474306838</v>
      </c>
      <c r="S92" s="190">
        <v>0.97163386522013695</v>
      </c>
      <c r="T92" s="615">
        <v>0.128347556072677</v>
      </c>
      <c r="U92" s="190">
        <v>1.24185422882922</v>
      </c>
      <c r="V92" s="615">
        <v>0.17153294851923201</v>
      </c>
      <c r="W92" s="190">
        <v>0.90430926063511496</v>
      </c>
      <c r="X92" s="615">
        <v>0.103244624929648</v>
      </c>
      <c r="Y92" s="190">
        <v>1.0389087794230201</v>
      </c>
      <c r="Z92" s="623">
        <v>0.110402843439503</v>
      </c>
    </row>
    <row r="93" spans="1:26" ht="13" customHeight="1" x14ac:dyDescent="0.25">
      <c r="A93" s="26" t="s">
        <v>428</v>
      </c>
      <c r="B93" s="96">
        <v>3</v>
      </c>
      <c r="C93" s="190">
        <v>0.84162090638690201</v>
      </c>
      <c r="D93" s="615">
        <v>0.13402695267561399</v>
      </c>
      <c r="E93" s="190">
        <v>1.2751184687733299</v>
      </c>
      <c r="F93" s="615">
        <v>0.227631887922571</v>
      </c>
      <c r="G93" s="190">
        <v>0.80340393058182102</v>
      </c>
      <c r="H93" s="615">
        <v>0.10076883512045499</v>
      </c>
      <c r="I93" s="190">
        <v>1.1651498489862699</v>
      </c>
      <c r="J93" s="615">
        <v>0.15098100574731699</v>
      </c>
      <c r="K93" s="190">
        <v>0.84408574328168195</v>
      </c>
      <c r="L93" s="615">
        <v>0.133850709570486</v>
      </c>
      <c r="M93" s="190">
        <v>1.27260049780708</v>
      </c>
      <c r="N93" s="615">
        <v>0.22821212465132201</v>
      </c>
      <c r="O93" s="190">
        <v>0.80949649334738005</v>
      </c>
      <c r="P93" s="615">
        <v>0.100347488643463</v>
      </c>
      <c r="Q93" s="190">
        <v>1.17184346325599</v>
      </c>
      <c r="R93" s="615">
        <v>0.15316824657294301</v>
      </c>
      <c r="S93" s="190">
        <v>0.82087555716459204</v>
      </c>
      <c r="T93" s="615">
        <v>0.12574662947613699</v>
      </c>
      <c r="U93" s="190">
        <v>1.2841497464856</v>
      </c>
      <c r="V93" s="615">
        <v>0.220409463639752</v>
      </c>
      <c r="W93" s="190">
        <v>0.83177581748196805</v>
      </c>
      <c r="X93" s="615">
        <v>0.10093636379992001</v>
      </c>
      <c r="Y93" s="190">
        <v>1.16074594005798</v>
      </c>
      <c r="Z93" s="623">
        <v>0.15267184807862599</v>
      </c>
    </row>
    <row r="94" spans="1:26" ht="13" customHeight="1" x14ac:dyDescent="0.25">
      <c r="A94" s="26" t="s">
        <v>433</v>
      </c>
      <c r="B94" s="96">
        <v>3</v>
      </c>
      <c r="C94" s="190">
        <v>1.1236295751294501</v>
      </c>
      <c r="D94" s="615">
        <v>0.21585742942842001</v>
      </c>
      <c r="E94" s="190">
        <v>0.893911434200101</v>
      </c>
      <c r="F94" s="615">
        <v>0.13004167637456701</v>
      </c>
      <c r="G94" s="190">
        <v>1.2126530869972301</v>
      </c>
      <c r="H94" s="615">
        <v>0.32539358780821498</v>
      </c>
      <c r="I94" s="190">
        <v>1.22192307995894</v>
      </c>
      <c r="J94" s="615">
        <v>0.228770435362287</v>
      </c>
      <c r="K94" s="190">
        <v>1.1097708797177399</v>
      </c>
      <c r="L94" s="615">
        <v>0.22087434323767499</v>
      </c>
      <c r="M94" s="190">
        <v>0.92728981812314704</v>
      </c>
      <c r="N94" s="615">
        <v>0.13571945004892699</v>
      </c>
      <c r="O94" s="190">
        <v>1.1730526734275999</v>
      </c>
      <c r="P94" s="615">
        <v>0.32207240586343999</v>
      </c>
      <c r="Q94" s="190">
        <v>1.2214972378005899</v>
      </c>
      <c r="R94" s="615">
        <v>0.22911449997314901</v>
      </c>
      <c r="S94" s="190">
        <v>1.1172976453950001</v>
      </c>
      <c r="T94" s="615">
        <v>0.223510086424556</v>
      </c>
      <c r="U94" s="190">
        <v>0.86726981029823202</v>
      </c>
      <c r="V94" s="615">
        <v>0.134324768994389</v>
      </c>
      <c r="W94" s="190">
        <v>1.16642762399669</v>
      </c>
      <c r="X94" s="615">
        <v>0.32479521110324899</v>
      </c>
      <c r="Y94" s="190">
        <v>1.2256827068737199</v>
      </c>
      <c r="Z94" s="623">
        <v>0.233521434056709</v>
      </c>
    </row>
    <row r="95" spans="1:26" ht="13" customHeight="1" x14ac:dyDescent="0.25">
      <c r="A95" s="26" t="s">
        <v>437</v>
      </c>
      <c r="B95" s="96">
        <v>3</v>
      </c>
      <c r="C95" s="190">
        <v>0.88772698655997095</v>
      </c>
      <c r="D95" s="615">
        <v>0.12860540598550099</v>
      </c>
      <c r="E95" s="190">
        <v>1.2168925402541899</v>
      </c>
      <c r="F95" s="615">
        <v>0.17819301276707</v>
      </c>
      <c r="G95" s="190">
        <v>1.06560276230357</v>
      </c>
      <c r="H95" s="615">
        <v>0.123112957161746</v>
      </c>
      <c r="I95" s="190">
        <v>0.93529617865603998</v>
      </c>
      <c r="J95" s="615">
        <v>0.15001724513058401</v>
      </c>
      <c r="K95" s="190">
        <v>0.89264797993555201</v>
      </c>
      <c r="L95" s="615">
        <v>0.12661531883337099</v>
      </c>
      <c r="M95" s="190">
        <v>1.1768456836286301</v>
      </c>
      <c r="N95" s="615">
        <v>0.16532054202583699</v>
      </c>
      <c r="O95" s="190">
        <v>1.0764159659842301</v>
      </c>
      <c r="P95" s="615">
        <v>0.118755165349958</v>
      </c>
      <c r="Q95" s="190">
        <v>0.908450967278574</v>
      </c>
      <c r="R95" s="615">
        <v>0.13498810046576501</v>
      </c>
      <c r="S95" s="190">
        <v>0.82898578763241604</v>
      </c>
      <c r="T95" s="615">
        <v>0.12828584460213299</v>
      </c>
      <c r="U95" s="190">
        <v>1.2394698721713999</v>
      </c>
      <c r="V95" s="615">
        <v>0.17166700306191901</v>
      </c>
      <c r="W95" s="190">
        <v>1.1458298796227799</v>
      </c>
      <c r="X95" s="615">
        <v>0.12108235094433301</v>
      </c>
      <c r="Y95" s="190">
        <v>0.90519518820769695</v>
      </c>
      <c r="Z95" s="623">
        <v>0.14170889293029101</v>
      </c>
    </row>
    <row r="96" spans="1:26" ht="13" customHeight="1" x14ac:dyDescent="0.25">
      <c r="A96" s="26" t="s">
        <v>438</v>
      </c>
      <c r="B96" s="96">
        <v>3</v>
      </c>
      <c r="C96" s="190">
        <v>0.76553265893185996</v>
      </c>
      <c r="D96" s="615">
        <v>0.178971599286009</v>
      </c>
      <c r="E96" s="190">
        <v>1.0955144973672599</v>
      </c>
      <c r="F96" s="615">
        <v>0.25648807912190802</v>
      </c>
      <c r="G96" s="190">
        <v>1.4105542120019201</v>
      </c>
      <c r="H96" s="615">
        <v>0.27277589970442001</v>
      </c>
      <c r="I96" s="190">
        <v>0.88388336217064101</v>
      </c>
      <c r="J96" s="615">
        <v>0.13428464551305699</v>
      </c>
      <c r="K96" s="190">
        <v>0.76551974256598998</v>
      </c>
      <c r="L96" s="615">
        <v>0.183105012386863</v>
      </c>
      <c r="M96" s="190">
        <v>1.0989087178675701</v>
      </c>
      <c r="N96" s="615">
        <v>0.26234759885261999</v>
      </c>
      <c r="O96" s="190">
        <v>1.45532298719363</v>
      </c>
      <c r="P96" s="615">
        <v>0.28967824216507299</v>
      </c>
      <c r="Q96" s="190">
        <v>0.87078010334742395</v>
      </c>
      <c r="R96" s="615">
        <v>0.13688227594218999</v>
      </c>
      <c r="S96" s="190">
        <v>0.77612241830588102</v>
      </c>
      <c r="T96" s="615">
        <v>0.152491497609479</v>
      </c>
      <c r="U96" s="190">
        <v>1.08235060923794</v>
      </c>
      <c r="V96" s="615">
        <v>0.209061070443672</v>
      </c>
      <c r="W96" s="190">
        <v>1.2227966071979</v>
      </c>
      <c r="X96" s="615">
        <v>0.15769481332577601</v>
      </c>
      <c r="Y96" s="190">
        <v>0.86764376391315001</v>
      </c>
      <c r="Z96" s="623">
        <v>0.118192219617881</v>
      </c>
    </row>
    <row r="97" spans="1:26" ht="13" customHeight="1" x14ac:dyDescent="0.25">
      <c r="A97" s="63" t="s">
        <v>450</v>
      </c>
      <c r="B97" s="207">
        <v>3</v>
      </c>
      <c r="C97" s="208">
        <v>0.95443033683071499</v>
      </c>
      <c r="D97" s="622">
        <v>7.25336214618576E-2</v>
      </c>
      <c r="E97" s="208">
        <v>1.1641286843763901</v>
      </c>
      <c r="F97" s="622">
        <v>9.0453768036192594E-2</v>
      </c>
      <c r="G97" s="208">
        <v>1.16485318914837</v>
      </c>
      <c r="H97" s="622">
        <v>0.111725239087844</v>
      </c>
      <c r="I97" s="208">
        <v>1.01540530739835</v>
      </c>
      <c r="J97" s="622">
        <v>7.8220433020013205E-2</v>
      </c>
      <c r="K97" s="208">
        <v>0.97054784751035805</v>
      </c>
      <c r="L97" s="622">
        <v>7.7489423441529398E-2</v>
      </c>
      <c r="M97" s="208">
        <v>1.16948572851306</v>
      </c>
      <c r="N97" s="622">
        <v>9.3189373651692706E-2</v>
      </c>
      <c r="O97" s="208">
        <v>1.1787580584024999</v>
      </c>
      <c r="P97" s="622">
        <v>0.114003796248954</v>
      </c>
      <c r="Q97" s="208">
        <v>1.0189669985837799</v>
      </c>
      <c r="R97" s="622">
        <v>8.0898277578468902E-2</v>
      </c>
      <c r="S97" s="208">
        <v>0.97624746029246101</v>
      </c>
      <c r="T97" s="622">
        <v>7.59906466470084E-2</v>
      </c>
      <c r="U97" s="208">
        <v>1.17893671554065</v>
      </c>
      <c r="V97" s="622">
        <v>9.5286332285344194E-2</v>
      </c>
      <c r="W97" s="208">
        <v>1.1622103544914399</v>
      </c>
      <c r="X97" s="622">
        <v>0.12186438094488999</v>
      </c>
      <c r="Y97" s="208">
        <v>1.0075949093232099</v>
      </c>
      <c r="Z97" s="630">
        <v>7.9393392876325894E-2</v>
      </c>
    </row>
    <row r="99" spans="1:26" x14ac:dyDescent="0.25">
      <c r="A99" s="178" t="s">
        <v>455</v>
      </c>
    </row>
    <row r="100" spans="1:26" x14ac:dyDescent="0.25">
      <c r="A100" s="178" t="s">
        <v>729</v>
      </c>
    </row>
    <row r="101" spans="1:26" x14ac:dyDescent="0.25">
      <c r="A101" s="178" t="s">
        <v>457</v>
      </c>
    </row>
    <row r="102" spans="1:26" x14ac:dyDescent="0.25">
      <c r="A102" s="178" t="s">
        <v>620</v>
      </c>
    </row>
    <row r="103" spans="1:26" x14ac:dyDescent="0.25">
      <c r="A103" s="178" t="s">
        <v>459</v>
      </c>
    </row>
    <row r="104" spans="1:26" x14ac:dyDescent="0.25">
      <c r="A104" s="178" t="s">
        <v>460</v>
      </c>
    </row>
    <row r="105" spans="1:26" x14ac:dyDescent="0.25">
      <c r="A105" s="178" t="s">
        <v>461</v>
      </c>
    </row>
    <row r="106" spans="1:26" x14ac:dyDescent="0.25">
      <c r="A106" s="178" t="s">
        <v>462</v>
      </c>
    </row>
    <row r="107" spans="1:26" x14ac:dyDescent="0.25">
      <c r="A107" s="181" t="str">
        <f>HYPERLINK("https://oecdcode.org/disclaimers/cyprus.html", "Information on data for Cyprus: https://oecdcode.org/disclaimers/cyprus.html")</f>
        <v>Information on data for Cyprus: https://oecdcode.org/disclaimers/cyprus.html</v>
      </c>
    </row>
    <row r="108" spans="1:26" x14ac:dyDescent="0.25">
      <c r="A108" s="178" t="s">
        <v>463</v>
      </c>
    </row>
  </sheetData>
  <mergeCells count="17">
    <mergeCell ref="S8:T8"/>
    <mergeCell ref="U8:V8"/>
    <mergeCell ref="W8:X8"/>
    <mergeCell ref="Y8:Z8"/>
    <mergeCell ref="S9:Z9"/>
    <mergeCell ref="K8:L8"/>
    <mergeCell ref="M8:N8"/>
    <mergeCell ref="O8:P8"/>
    <mergeCell ref="Q8:R8"/>
    <mergeCell ref="K9:R9"/>
    <mergeCell ref="B7:B10"/>
    <mergeCell ref="C8:D8"/>
    <mergeCell ref="E8:F8"/>
    <mergeCell ref="G8:H8"/>
    <mergeCell ref="I8:J8"/>
    <mergeCell ref="C9:J9"/>
    <mergeCell ref="C7:Z7"/>
  </mergeCells>
  <conditionalFormatting sqref="C1:C200">
    <cfRule type="expression" dxfId="30" priority="12">
      <formula>ABS(LN(C1)/(D1/C1))&gt;1.95996398454005</formula>
    </cfRule>
  </conditionalFormatting>
  <conditionalFormatting sqref="E1:E200">
    <cfRule type="expression" dxfId="29" priority="11">
      <formula>ABS(LN(E1)/(F1/E1))&gt;1.95996398454005</formula>
    </cfRule>
  </conditionalFormatting>
  <conditionalFormatting sqref="G1:G200">
    <cfRule type="expression" dxfId="28" priority="10">
      <formula>ABS(LN(G1)/(H1/G1))&gt;1.95996398454005</formula>
    </cfRule>
  </conditionalFormatting>
  <conditionalFormatting sqref="I1:I200">
    <cfRule type="expression" dxfId="27" priority="9">
      <formula>ABS(LN(I1)/(J1/I1))&gt;1.95996398454005</formula>
    </cfRule>
  </conditionalFormatting>
  <conditionalFormatting sqref="K1:K200">
    <cfRule type="expression" dxfId="26" priority="8">
      <formula>ABS(LN(K1)/(L1/K1))&gt;1.95996398454005</formula>
    </cfRule>
  </conditionalFormatting>
  <conditionalFormatting sqref="M1:M200">
    <cfRule type="expression" dxfId="25" priority="7">
      <formula>ABS(LN(M1)/(N1/M1))&gt;1.95996398454005</formula>
    </cfRule>
  </conditionalFormatting>
  <conditionalFormatting sqref="O1:O200">
    <cfRule type="expression" dxfId="24" priority="6">
      <formula>ABS(LN(O1)/(P1/O1))&gt;1.95996398454005</formula>
    </cfRule>
  </conditionalFormatting>
  <conditionalFormatting sqref="Q1:Q200">
    <cfRule type="expression" dxfId="23" priority="5">
      <formula>ABS(LN(Q1)/(R1/Q1))&gt;1.95996398454005</formula>
    </cfRule>
  </conditionalFormatting>
  <conditionalFormatting sqref="S1:S200">
    <cfRule type="expression" dxfId="22" priority="4">
      <formula>ABS(LN(S1)/(T1/S1))&gt;1.95996398454005</formula>
    </cfRule>
  </conditionalFormatting>
  <conditionalFormatting sqref="U1:U200">
    <cfRule type="expression" dxfId="21" priority="3">
      <formula>ABS(LN(U1)/(V1/U1))&gt;1.95996398454005</formula>
    </cfRule>
  </conditionalFormatting>
  <conditionalFormatting sqref="W1:W200">
    <cfRule type="expression" dxfId="20" priority="2">
      <formula>ABS(LN(W1)/(X1/W1))&gt;1.95996398454005</formula>
    </cfRule>
  </conditionalFormatting>
  <conditionalFormatting sqref="Y1:Y200">
    <cfRule type="expression" dxfId="19" priority="1">
      <formula>ABS(LN(Y1)/(Z1/Y1))&gt;1.95996398454005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Z108"/>
  <sheetViews>
    <sheetView showGridLines="0" zoomScale="80" workbookViewId="0"/>
  </sheetViews>
  <sheetFormatPr defaultColWidth="10.90625" defaultRowHeight="12.5" x14ac:dyDescent="0.25"/>
  <cols>
    <col min="1" max="1" width="30.7265625" customWidth="1"/>
    <col min="2" max="2" width="8.7265625" customWidth="1"/>
  </cols>
  <sheetData>
    <row r="1" spans="1:26" x14ac:dyDescent="0.25">
      <c r="A1" s="41" t="s">
        <v>378</v>
      </c>
    </row>
    <row r="2" spans="1:26" ht="13" x14ac:dyDescent="0.3">
      <c r="A2" s="42" t="s">
        <v>379</v>
      </c>
    </row>
    <row r="3" spans="1:26" ht="13" x14ac:dyDescent="0.3">
      <c r="A3" s="43" t="s">
        <v>538</v>
      </c>
    </row>
    <row r="4" spans="1:26" x14ac:dyDescent="0.25">
      <c r="A4" s="160" t="str">
        <f>HYPERLINK("#'TOC'!A1", "Back to TOC")</f>
        <v>Back to TOC</v>
      </c>
    </row>
    <row r="7" spans="1:26" ht="30" customHeight="1" x14ac:dyDescent="0.25">
      <c r="B7" s="658" t="s">
        <v>388</v>
      </c>
      <c r="C7" s="662" t="s">
        <v>735</v>
      </c>
      <c r="D7" s="662"/>
      <c r="E7" s="662"/>
      <c r="F7" s="662"/>
      <c r="G7" s="662"/>
      <c r="H7" s="662"/>
      <c r="I7" s="662"/>
      <c r="J7" s="662"/>
      <c r="K7" s="662" t="s">
        <v>735</v>
      </c>
      <c r="L7" s="662"/>
      <c r="M7" s="662"/>
      <c r="N7" s="662"/>
      <c r="O7" s="662"/>
      <c r="P7" s="662"/>
      <c r="Q7" s="662"/>
      <c r="R7" s="662"/>
      <c r="S7" s="662" t="s">
        <v>735</v>
      </c>
      <c r="T7" s="662"/>
      <c r="U7" s="662"/>
      <c r="V7" s="662"/>
      <c r="W7" s="662"/>
      <c r="X7" s="662"/>
      <c r="Y7" s="662"/>
      <c r="Z7" s="663"/>
    </row>
    <row r="8" spans="1:26" ht="90" customHeight="1" x14ac:dyDescent="0.25">
      <c r="B8" s="659"/>
      <c r="C8" s="647" t="s">
        <v>724</v>
      </c>
      <c r="D8" s="647"/>
      <c r="E8" s="647" t="s">
        <v>725</v>
      </c>
      <c r="F8" s="647"/>
      <c r="G8" s="647" t="s">
        <v>726</v>
      </c>
      <c r="H8" s="647"/>
      <c r="I8" s="647" t="s">
        <v>727</v>
      </c>
      <c r="J8" s="647"/>
      <c r="K8" s="647" t="s">
        <v>724</v>
      </c>
      <c r="L8" s="647"/>
      <c r="M8" s="647" t="s">
        <v>725</v>
      </c>
      <c r="N8" s="647"/>
      <c r="O8" s="647" t="s">
        <v>726</v>
      </c>
      <c r="P8" s="647"/>
      <c r="Q8" s="647" t="s">
        <v>727</v>
      </c>
      <c r="R8" s="647"/>
      <c r="S8" s="647" t="s">
        <v>724</v>
      </c>
      <c r="T8" s="647"/>
      <c r="U8" s="647" t="s">
        <v>725</v>
      </c>
      <c r="V8" s="647"/>
      <c r="W8" s="647" t="s">
        <v>726</v>
      </c>
      <c r="X8" s="647"/>
      <c r="Y8" s="647" t="s">
        <v>727</v>
      </c>
      <c r="Z8" s="666"/>
    </row>
    <row r="9" spans="1:26" ht="15" customHeight="1" x14ac:dyDescent="0.25">
      <c r="B9" s="659"/>
      <c r="C9" s="649" t="s">
        <v>615</v>
      </c>
      <c r="D9" s="649"/>
      <c r="E9" s="649"/>
      <c r="F9" s="649"/>
      <c r="G9" s="649"/>
      <c r="H9" s="649"/>
      <c r="I9" s="649"/>
      <c r="J9" s="649"/>
      <c r="K9" s="649" t="s">
        <v>616</v>
      </c>
      <c r="L9" s="649"/>
      <c r="M9" s="649"/>
      <c r="N9" s="649"/>
      <c r="O9" s="649"/>
      <c r="P9" s="649"/>
      <c r="Q9" s="649"/>
      <c r="R9" s="649"/>
      <c r="S9" s="649" t="s">
        <v>617</v>
      </c>
      <c r="T9" s="649"/>
      <c r="U9" s="649"/>
      <c r="V9" s="649"/>
      <c r="W9" s="649"/>
      <c r="X9" s="649"/>
      <c r="Y9" s="649"/>
      <c r="Z9" s="661"/>
    </row>
    <row r="10" spans="1:26" ht="30" customHeight="1" x14ac:dyDescent="0.25">
      <c r="B10" s="660"/>
      <c r="C10" s="144" t="s">
        <v>390</v>
      </c>
      <c r="D10" s="144" t="s">
        <v>389</v>
      </c>
      <c r="E10" s="144" t="s">
        <v>390</v>
      </c>
      <c r="F10" s="144" t="s">
        <v>389</v>
      </c>
      <c r="G10" s="144" t="s">
        <v>390</v>
      </c>
      <c r="H10" s="144" t="s">
        <v>389</v>
      </c>
      <c r="I10" s="144" t="s">
        <v>390</v>
      </c>
      <c r="J10" s="144" t="s">
        <v>389</v>
      </c>
      <c r="K10" s="144" t="s">
        <v>390</v>
      </c>
      <c r="L10" s="144" t="s">
        <v>389</v>
      </c>
      <c r="M10" s="144" t="s">
        <v>390</v>
      </c>
      <c r="N10" s="144" t="s">
        <v>389</v>
      </c>
      <c r="O10" s="144" t="s">
        <v>390</v>
      </c>
      <c r="P10" s="144" t="s">
        <v>389</v>
      </c>
      <c r="Q10" s="144" t="s">
        <v>390</v>
      </c>
      <c r="R10" s="144" t="s">
        <v>389</v>
      </c>
      <c r="S10" s="144" t="s">
        <v>390</v>
      </c>
      <c r="T10" s="144" t="s">
        <v>389</v>
      </c>
      <c r="U10" s="144" t="s">
        <v>390</v>
      </c>
      <c r="V10" s="144" t="s">
        <v>389</v>
      </c>
      <c r="W10" s="144" t="s">
        <v>390</v>
      </c>
      <c r="X10" s="144" t="s">
        <v>389</v>
      </c>
      <c r="Y10" s="144" t="s">
        <v>390</v>
      </c>
      <c r="Z10" s="183" t="s">
        <v>389</v>
      </c>
    </row>
    <row r="11" spans="1:26" ht="13" customHeight="1" x14ac:dyDescent="0.25">
      <c r="A11" s="214"/>
      <c r="B11" s="204"/>
      <c r="C11" s="205" t="s">
        <v>2754</v>
      </c>
      <c r="D11" s="637" t="s">
        <v>2755</v>
      </c>
      <c r="E11" s="205" t="s">
        <v>2756</v>
      </c>
      <c r="F11" s="637" t="s">
        <v>2757</v>
      </c>
      <c r="G11" s="205" t="s">
        <v>2758</v>
      </c>
      <c r="H11" s="637" t="s">
        <v>2759</v>
      </c>
      <c r="I11" s="205" t="s">
        <v>2760</v>
      </c>
      <c r="J11" s="637" t="s">
        <v>2761</v>
      </c>
      <c r="K11" s="205" t="s">
        <v>2762</v>
      </c>
      <c r="L11" s="637" t="s">
        <v>2763</v>
      </c>
      <c r="M11" s="205" t="s">
        <v>2764</v>
      </c>
      <c r="N11" s="637" t="s">
        <v>2765</v>
      </c>
      <c r="O11" s="205" t="s">
        <v>2766</v>
      </c>
      <c r="P11" s="637" t="s">
        <v>2767</v>
      </c>
      <c r="Q11" s="205" t="s">
        <v>2768</v>
      </c>
      <c r="R11" s="637" t="s">
        <v>2769</v>
      </c>
      <c r="S11" s="205" t="s">
        <v>2770</v>
      </c>
      <c r="T11" s="637" t="s">
        <v>2771</v>
      </c>
      <c r="U11" s="205" t="s">
        <v>2772</v>
      </c>
      <c r="V11" s="637" t="s">
        <v>2773</v>
      </c>
      <c r="W11" s="205" t="s">
        <v>2774</v>
      </c>
      <c r="X11" s="637" t="s">
        <v>2775</v>
      </c>
      <c r="Y11" s="205" t="s">
        <v>2776</v>
      </c>
      <c r="Z11" s="645" t="s">
        <v>2777</v>
      </c>
    </row>
    <row r="12" spans="1:26" ht="13" customHeight="1" x14ac:dyDescent="0.25">
      <c r="A12" s="26" t="s">
        <v>391</v>
      </c>
      <c r="B12" s="184">
        <v>2</v>
      </c>
      <c r="C12" s="190">
        <v>1.20359955474334</v>
      </c>
      <c r="D12" s="631">
        <v>0.35289427817285401</v>
      </c>
      <c r="E12" s="190">
        <v>0.92791738721991701</v>
      </c>
      <c r="F12" s="631">
        <v>0.18246989212387299</v>
      </c>
      <c r="G12" s="190">
        <v>0.84940933908345195</v>
      </c>
      <c r="H12" s="631">
        <v>0.16888811783004501</v>
      </c>
      <c r="I12" s="190">
        <v>0.82251756857763703</v>
      </c>
      <c r="J12" s="631">
        <v>0.18988151107793899</v>
      </c>
      <c r="K12" s="190">
        <v>1.2223776834225699</v>
      </c>
      <c r="L12" s="631">
        <v>0.35539717662332798</v>
      </c>
      <c r="M12" s="190">
        <v>0.91831888984800902</v>
      </c>
      <c r="N12" s="631">
        <v>0.18072847071651199</v>
      </c>
      <c r="O12" s="190">
        <v>0.87081772740834795</v>
      </c>
      <c r="P12" s="631">
        <v>0.17050117477826299</v>
      </c>
      <c r="Q12" s="190">
        <v>0.806702247614836</v>
      </c>
      <c r="R12" s="631">
        <v>0.184826473683842</v>
      </c>
      <c r="S12" s="190">
        <v>1.1622156855094199</v>
      </c>
      <c r="T12" s="631">
        <v>0.33000224561640701</v>
      </c>
      <c r="U12" s="190">
        <v>0.90034238089197405</v>
      </c>
      <c r="V12" s="631">
        <v>0.180577255696831</v>
      </c>
      <c r="W12" s="190">
        <v>0.88988443176142396</v>
      </c>
      <c r="X12" s="631">
        <v>0.18470220731717199</v>
      </c>
      <c r="Y12" s="190">
        <v>0.85234140586585005</v>
      </c>
      <c r="Z12" s="639">
        <v>0.19198505830694701</v>
      </c>
    </row>
    <row r="13" spans="1:26" ht="13" customHeight="1" x14ac:dyDescent="0.25">
      <c r="A13" s="26" t="s">
        <v>392</v>
      </c>
      <c r="B13" s="184">
        <v>2</v>
      </c>
      <c r="C13" s="190">
        <v>1.16802394792174</v>
      </c>
      <c r="D13" s="631">
        <v>0.16864554685429201</v>
      </c>
      <c r="E13" s="190">
        <v>1.01387781252044</v>
      </c>
      <c r="F13" s="631">
        <v>0.14974369068040999</v>
      </c>
      <c r="G13" s="190">
        <v>1.4876480628145601</v>
      </c>
      <c r="H13" s="631">
        <v>0.28420759719859401</v>
      </c>
      <c r="I13" s="190">
        <v>0.90703450347905001</v>
      </c>
      <c r="J13" s="631">
        <v>0.196238292465689</v>
      </c>
      <c r="K13" s="190">
        <v>1.14175342991841</v>
      </c>
      <c r="L13" s="631">
        <v>0.16418198523219801</v>
      </c>
      <c r="M13" s="190">
        <v>1.0002321141663899</v>
      </c>
      <c r="N13" s="631">
        <v>0.14695511651302101</v>
      </c>
      <c r="O13" s="190">
        <v>1.4620693235673199</v>
      </c>
      <c r="P13" s="631">
        <v>0.28751170435537199</v>
      </c>
      <c r="Q13" s="190">
        <v>0.95360983888324502</v>
      </c>
      <c r="R13" s="631">
        <v>0.20799242976774801</v>
      </c>
      <c r="S13" s="190">
        <v>1.08570554509601</v>
      </c>
      <c r="T13" s="631">
        <v>0.16243904662119801</v>
      </c>
      <c r="U13" s="190">
        <v>0.97084611691100697</v>
      </c>
      <c r="V13" s="631">
        <v>0.152182202231086</v>
      </c>
      <c r="W13" s="190">
        <v>1.32124791857494</v>
      </c>
      <c r="X13" s="631">
        <v>0.24587679741773599</v>
      </c>
      <c r="Y13" s="190">
        <v>1.0332337755065499</v>
      </c>
      <c r="Z13" s="639">
        <v>0.220466099492335</v>
      </c>
    </row>
    <row r="14" spans="1:26" ht="13" customHeight="1" x14ac:dyDescent="0.25">
      <c r="A14" s="26" t="s">
        <v>393</v>
      </c>
      <c r="B14" s="184">
        <v>2</v>
      </c>
      <c r="C14" s="190">
        <v>1.0998788414715099</v>
      </c>
      <c r="D14" s="631">
        <v>0.142374704580331</v>
      </c>
      <c r="E14" s="190">
        <v>1.23351302406289</v>
      </c>
      <c r="F14" s="631">
        <v>0.17757927788438499</v>
      </c>
      <c r="G14" s="190">
        <v>1.12618605875258</v>
      </c>
      <c r="H14" s="631">
        <v>0.133901054961587</v>
      </c>
      <c r="I14" s="190">
        <v>0.73519241012952496</v>
      </c>
      <c r="J14" s="631">
        <v>8.7877141614232102E-2</v>
      </c>
      <c r="K14" s="190">
        <v>1.10614438511403</v>
      </c>
      <c r="L14" s="631">
        <v>0.14728627443932399</v>
      </c>
      <c r="M14" s="190">
        <v>1.2143358794266399</v>
      </c>
      <c r="N14" s="631">
        <v>0.17076290232543301</v>
      </c>
      <c r="O14" s="190">
        <v>1.1503689097438199</v>
      </c>
      <c r="P14" s="631">
        <v>0.13891294321294001</v>
      </c>
      <c r="Q14" s="190">
        <v>0.72595185616630498</v>
      </c>
      <c r="R14" s="631">
        <v>8.77505347778261E-2</v>
      </c>
      <c r="S14" s="190">
        <v>1.0750456863717699</v>
      </c>
      <c r="T14" s="631">
        <v>0.141999349528041</v>
      </c>
      <c r="U14" s="190">
        <v>1.2516246299949101</v>
      </c>
      <c r="V14" s="631">
        <v>0.17571541285686801</v>
      </c>
      <c r="W14" s="190">
        <v>1.0778931224613499</v>
      </c>
      <c r="X14" s="631">
        <v>0.14431879842369499</v>
      </c>
      <c r="Y14" s="190">
        <v>0.72475663415077596</v>
      </c>
      <c r="Z14" s="639">
        <v>8.9935900468255198E-2</v>
      </c>
    </row>
    <row r="15" spans="1:26" ht="13" customHeight="1" x14ac:dyDescent="0.25">
      <c r="A15" s="26" t="s">
        <v>394</v>
      </c>
      <c r="B15" s="184">
        <v>2</v>
      </c>
      <c r="C15" s="190">
        <v>0.82308638322939098</v>
      </c>
      <c r="D15" s="631">
        <v>0.13468028534261101</v>
      </c>
      <c r="E15" s="190">
        <v>0.89641607311865501</v>
      </c>
      <c r="F15" s="631">
        <v>0.175255511197449</v>
      </c>
      <c r="G15" s="190">
        <v>1.24120649809999</v>
      </c>
      <c r="H15" s="631">
        <v>0.19110733539215999</v>
      </c>
      <c r="I15" s="190">
        <v>1.3619738713932701</v>
      </c>
      <c r="J15" s="631">
        <v>0.21390772634716501</v>
      </c>
      <c r="K15" s="190">
        <v>0.82845840152002403</v>
      </c>
      <c r="L15" s="631">
        <v>0.141002372801422</v>
      </c>
      <c r="M15" s="190">
        <v>0.87099800257381799</v>
      </c>
      <c r="N15" s="631">
        <v>0.168892017015906</v>
      </c>
      <c r="O15" s="190">
        <v>1.24563618199077</v>
      </c>
      <c r="P15" s="631">
        <v>0.18675761912479399</v>
      </c>
      <c r="Q15" s="190">
        <v>1.39847526696506</v>
      </c>
      <c r="R15" s="631">
        <v>0.21896056204994799</v>
      </c>
      <c r="S15" s="190">
        <v>0.77357513756276897</v>
      </c>
      <c r="T15" s="631">
        <v>0.127891811803303</v>
      </c>
      <c r="U15" s="190">
        <v>0.86963285971350401</v>
      </c>
      <c r="V15" s="631">
        <v>0.16817549902109</v>
      </c>
      <c r="W15" s="190">
        <v>1.2359635311382799</v>
      </c>
      <c r="X15" s="631">
        <v>0.186195841177629</v>
      </c>
      <c r="Y15" s="190">
        <v>1.4399037923151901</v>
      </c>
      <c r="Z15" s="639">
        <v>0.24181105913474299</v>
      </c>
    </row>
    <row r="16" spans="1:26" ht="13" customHeight="1" x14ac:dyDescent="0.25">
      <c r="A16" s="26" t="s">
        <v>395</v>
      </c>
      <c r="B16" s="184">
        <v>2</v>
      </c>
      <c r="C16" s="190">
        <v>1.0846034312990001</v>
      </c>
      <c r="D16" s="631">
        <v>0.15573390217359401</v>
      </c>
      <c r="E16" s="190">
        <v>1.3941463265716001</v>
      </c>
      <c r="F16" s="631">
        <v>0.21755735299646001</v>
      </c>
      <c r="G16" s="190">
        <v>1.07476338157877</v>
      </c>
      <c r="H16" s="631">
        <v>0.11087035113767001</v>
      </c>
      <c r="I16" s="190">
        <v>1.27287294101272</v>
      </c>
      <c r="J16" s="631">
        <v>0.159698060114535</v>
      </c>
      <c r="K16" s="190">
        <v>1.0774866802867</v>
      </c>
      <c r="L16" s="631">
        <v>0.157483252951541</v>
      </c>
      <c r="M16" s="190">
        <v>1.4285451447792401</v>
      </c>
      <c r="N16" s="631">
        <v>0.22290264860594899</v>
      </c>
      <c r="O16" s="190">
        <v>1.0744327479153599</v>
      </c>
      <c r="P16" s="631">
        <v>0.10889982762728399</v>
      </c>
      <c r="Q16" s="190">
        <v>1.2353914619639199</v>
      </c>
      <c r="R16" s="631">
        <v>0.153694413901483</v>
      </c>
      <c r="S16" s="190">
        <v>0.98811453561562301</v>
      </c>
      <c r="T16" s="631">
        <v>0.15035179280289801</v>
      </c>
      <c r="U16" s="190">
        <v>0.99342331492341995</v>
      </c>
      <c r="V16" s="631">
        <v>0.17034972510985</v>
      </c>
      <c r="W16" s="190">
        <v>0.94492000755882899</v>
      </c>
      <c r="X16" s="631">
        <v>0.101952382260123</v>
      </c>
      <c r="Y16" s="190">
        <v>1.2141794713383101</v>
      </c>
      <c r="Z16" s="639">
        <v>0.15887878093479799</v>
      </c>
    </row>
    <row r="17" spans="1:26" ht="13" customHeight="1" x14ac:dyDescent="0.25">
      <c r="A17" s="26" t="s">
        <v>396</v>
      </c>
      <c r="B17" s="184">
        <v>2</v>
      </c>
      <c r="C17" s="190">
        <v>0.96840078866690404</v>
      </c>
      <c r="D17" s="631">
        <v>0.10785094849687001</v>
      </c>
      <c r="E17" s="190">
        <v>1.06661543807431</v>
      </c>
      <c r="F17" s="631">
        <v>0.13481517389334</v>
      </c>
      <c r="G17" s="190">
        <v>0.91044263047658303</v>
      </c>
      <c r="H17" s="631">
        <v>9.8618894549448402E-2</v>
      </c>
      <c r="I17" s="190">
        <v>1.0819366494611899</v>
      </c>
      <c r="J17" s="631">
        <v>0.15014876972483601</v>
      </c>
      <c r="K17" s="190">
        <v>0.96761193370919496</v>
      </c>
      <c r="L17" s="631">
        <v>0.110596798458051</v>
      </c>
      <c r="M17" s="190">
        <v>1.0893384709791201</v>
      </c>
      <c r="N17" s="631">
        <v>0.14038770536734199</v>
      </c>
      <c r="O17" s="190">
        <v>0.91029298110296697</v>
      </c>
      <c r="P17" s="631">
        <v>9.85046747147197E-2</v>
      </c>
      <c r="Q17" s="190">
        <v>1.0665982325699701</v>
      </c>
      <c r="R17" s="631">
        <v>0.147736423105127</v>
      </c>
      <c r="S17" s="190">
        <v>0.95435940718620804</v>
      </c>
      <c r="T17" s="631">
        <v>0.114233922209016</v>
      </c>
      <c r="U17" s="190">
        <v>1.09723224085436</v>
      </c>
      <c r="V17" s="631">
        <v>0.15379190138528001</v>
      </c>
      <c r="W17" s="190">
        <v>0.93050920589255404</v>
      </c>
      <c r="X17" s="631">
        <v>9.9598767771472696E-2</v>
      </c>
      <c r="Y17" s="190">
        <v>1.0103718434933899</v>
      </c>
      <c r="Z17" s="639">
        <v>0.146518258646859</v>
      </c>
    </row>
    <row r="18" spans="1:26" ht="13" customHeight="1" x14ac:dyDescent="0.25">
      <c r="A18" s="210" t="s">
        <v>397</v>
      </c>
      <c r="B18" s="184">
        <v>2</v>
      </c>
      <c r="C18" s="190">
        <v>0.86362717396812205</v>
      </c>
      <c r="D18" s="631">
        <v>0.11430075774279</v>
      </c>
      <c r="E18" s="190">
        <v>1.1826535415485999</v>
      </c>
      <c r="F18" s="631">
        <v>0.18513934582489799</v>
      </c>
      <c r="G18" s="190">
        <v>0.99860425210649195</v>
      </c>
      <c r="H18" s="631">
        <v>0.19101834328640599</v>
      </c>
      <c r="I18" s="190">
        <v>1.28487348608828</v>
      </c>
      <c r="J18" s="631">
        <v>0.19855978542577599</v>
      </c>
      <c r="K18" s="190">
        <v>0.854127498806451</v>
      </c>
      <c r="L18" s="631">
        <v>0.11675004108425401</v>
      </c>
      <c r="M18" s="190">
        <v>1.20281212895196</v>
      </c>
      <c r="N18" s="631">
        <v>0.19366905699947501</v>
      </c>
      <c r="O18" s="190">
        <v>1.01998313423515</v>
      </c>
      <c r="P18" s="631">
        <v>0.193901155130484</v>
      </c>
      <c r="Q18" s="190">
        <v>1.28384887706168</v>
      </c>
      <c r="R18" s="631">
        <v>0.195117999866603</v>
      </c>
      <c r="S18" s="190">
        <v>0.84036425273866799</v>
      </c>
      <c r="T18" s="631">
        <v>0.116989525953816</v>
      </c>
      <c r="U18" s="190">
        <v>1.18072556483317</v>
      </c>
      <c r="V18" s="631">
        <v>0.19369726744948301</v>
      </c>
      <c r="W18" s="190">
        <v>1.06473598815555</v>
      </c>
      <c r="X18" s="631">
        <v>0.20602394767234999</v>
      </c>
      <c r="Y18" s="190">
        <v>1.1956162589304</v>
      </c>
      <c r="Z18" s="639">
        <v>0.17875006877546301</v>
      </c>
    </row>
    <row r="19" spans="1:26" ht="13" customHeight="1" x14ac:dyDescent="0.25">
      <c r="A19" s="210" t="s">
        <v>398</v>
      </c>
      <c r="B19" s="184">
        <v>2</v>
      </c>
      <c r="C19" s="190">
        <v>0.95053585110307004</v>
      </c>
      <c r="D19" s="631">
        <v>0.15912224365759101</v>
      </c>
      <c r="E19" s="190">
        <v>1.1702091975711699</v>
      </c>
      <c r="F19" s="631">
        <v>0.172825681744156</v>
      </c>
      <c r="G19" s="190">
        <v>1.3473480715953099</v>
      </c>
      <c r="H19" s="631">
        <v>0.201593960770795</v>
      </c>
      <c r="I19" s="190">
        <v>0.82787805716040797</v>
      </c>
      <c r="J19" s="631">
        <v>0.152852839496534</v>
      </c>
      <c r="K19" s="190">
        <v>0.95278085476260199</v>
      </c>
      <c r="L19" s="631">
        <v>0.156697068701727</v>
      </c>
      <c r="M19" s="190">
        <v>1.20878018143179</v>
      </c>
      <c r="N19" s="631">
        <v>0.17975055511170601</v>
      </c>
      <c r="O19" s="190">
        <v>1.32667525110221</v>
      </c>
      <c r="P19" s="631">
        <v>0.19330816844818599</v>
      </c>
      <c r="Q19" s="190">
        <v>0.80176877607102404</v>
      </c>
      <c r="R19" s="631">
        <v>0.14538497236183801</v>
      </c>
      <c r="S19" s="190">
        <v>0.92044779054046799</v>
      </c>
      <c r="T19" s="631">
        <v>0.15337372525390899</v>
      </c>
      <c r="U19" s="190">
        <v>1.20811270398823</v>
      </c>
      <c r="V19" s="631">
        <v>0.18701891229077799</v>
      </c>
      <c r="W19" s="190">
        <v>1.3279206629718801</v>
      </c>
      <c r="X19" s="631">
        <v>0.19449510015480101</v>
      </c>
      <c r="Y19" s="190">
        <v>0.78678570988093299</v>
      </c>
      <c r="Z19" s="639">
        <v>0.15055891548708</v>
      </c>
    </row>
    <row r="20" spans="1:26" ht="13" customHeight="1" x14ac:dyDescent="0.25">
      <c r="A20" s="26" t="s">
        <v>399</v>
      </c>
      <c r="B20" s="184">
        <v>2</v>
      </c>
      <c r="C20" s="190">
        <v>0.98549454296713102</v>
      </c>
      <c r="D20" s="631">
        <v>0.15929771164259901</v>
      </c>
      <c r="E20" s="190">
        <v>1.1889185178048201</v>
      </c>
      <c r="F20" s="631">
        <v>0.17681217534271201</v>
      </c>
      <c r="G20" s="190">
        <v>0.99844464407712696</v>
      </c>
      <c r="H20" s="631">
        <v>0.13451420575527501</v>
      </c>
      <c r="I20" s="190">
        <v>1.0194658941253001</v>
      </c>
      <c r="J20" s="631">
        <v>0.13999484864402501</v>
      </c>
      <c r="K20" s="190">
        <v>0.99837117868375103</v>
      </c>
      <c r="L20" s="631">
        <v>0.154766962830518</v>
      </c>
      <c r="M20" s="190">
        <v>1.20268044877302</v>
      </c>
      <c r="N20" s="631">
        <v>0.17220012655509701</v>
      </c>
      <c r="O20" s="190">
        <v>0.98010198314237496</v>
      </c>
      <c r="P20" s="631">
        <v>0.12632323606217399</v>
      </c>
      <c r="Q20" s="190">
        <v>1.0279552933844001</v>
      </c>
      <c r="R20" s="631">
        <v>0.133295458556416</v>
      </c>
      <c r="S20" s="190">
        <v>0.98035456766156703</v>
      </c>
      <c r="T20" s="631">
        <v>0.14077374263738901</v>
      </c>
      <c r="U20" s="190">
        <v>1.32908329793778</v>
      </c>
      <c r="V20" s="631">
        <v>0.175163735789165</v>
      </c>
      <c r="W20" s="190">
        <v>0.80651473184760503</v>
      </c>
      <c r="X20" s="631">
        <v>9.6692887313603995E-2</v>
      </c>
      <c r="Y20" s="190">
        <v>0.91658213600471605</v>
      </c>
      <c r="Z20" s="639">
        <v>0.111008584269828</v>
      </c>
    </row>
    <row r="21" spans="1:26" ht="13" customHeight="1" x14ac:dyDescent="0.25">
      <c r="A21" s="26" t="s">
        <v>400</v>
      </c>
      <c r="B21" s="184">
        <v>2</v>
      </c>
      <c r="C21" s="190">
        <v>0.91549566238972102</v>
      </c>
      <c r="D21" s="631">
        <v>0.15484374545378601</v>
      </c>
      <c r="E21" s="190">
        <v>1.1346967910243799</v>
      </c>
      <c r="F21" s="631">
        <v>0.17813684707177699</v>
      </c>
      <c r="G21" s="190">
        <v>1.83175570054924</v>
      </c>
      <c r="H21" s="631">
        <v>0.57186753875559204</v>
      </c>
      <c r="I21" s="190">
        <v>0.83148358750282403</v>
      </c>
      <c r="J21" s="631">
        <v>0.200360155923127</v>
      </c>
      <c r="K21" s="190">
        <v>0.91970223418584796</v>
      </c>
      <c r="L21" s="631">
        <v>0.15807118386806401</v>
      </c>
      <c r="M21" s="190">
        <v>1.1492583324274099</v>
      </c>
      <c r="N21" s="631">
        <v>0.17675951658080599</v>
      </c>
      <c r="O21" s="190">
        <v>1.9044339579572001</v>
      </c>
      <c r="P21" s="631">
        <v>0.73435627861546604</v>
      </c>
      <c r="Q21" s="190">
        <v>0.85239766896862801</v>
      </c>
      <c r="R21" s="631">
        <v>0.21626515748577799</v>
      </c>
      <c r="S21" s="190">
        <v>0.94929780607273395</v>
      </c>
      <c r="T21" s="631">
        <v>0.16922118192469199</v>
      </c>
      <c r="U21" s="190">
        <v>1.16390839593896</v>
      </c>
      <c r="V21" s="631">
        <v>0.189592346083508</v>
      </c>
      <c r="W21" s="190">
        <v>2.0340883336720901</v>
      </c>
      <c r="X21" s="631">
        <v>0.840695015491421</v>
      </c>
      <c r="Y21" s="190">
        <v>0.82559202479650295</v>
      </c>
      <c r="Z21" s="639">
        <v>0.22566933955692001</v>
      </c>
    </row>
    <row r="22" spans="1:26" ht="13" customHeight="1" x14ac:dyDescent="0.25">
      <c r="A22" s="26" t="s">
        <v>401</v>
      </c>
      <c r="B22" s="184">
        <v>2</v>
      </c>
      <c r="C22" s="190">
        <v>1.3494991134975201</v>
      </c>
      <c r="D22" s="631">
        <v>0.44251242206681302</v>
      </c>
      <c r="E22" s="190">
        <v>0.78046506699335405</v>
      </c>
      <c r="F22" s="631">
        <v>0.19725131682425501</v>
      </c>
      <c r="G22" s="190">
        <v>0.824544846791752</v>
      </c>
      <c r="H22" s="631">
        <v>0.20300884054788501</v>
      </c>
      <c r="I22" s="190">
        <v>1.2508032879542299</v>
      </c>
      <c r="J22" s="631">
        <v>0.39977954486898798</v>
      </c>
      <c r="K22" s="190">
        <v>1.3930488591855501</v>
      </c>
      <c r="L22" s="631">
        <v>0.37760680620262099</v>
      </c>
      <c r="M22" s="190">
        <v>0.82154412544811595</v>
      </c>
      <c r="N22" s="631">
        <v>0.178359770059974</v>
      </c>
      <c r="O22" s="190">
        <v>0.83040374146138396</v>
      </c>
      <c r="P22" s="631">
        <v>0.18322657228491199</v>
      </c>
      <c r="Q22" s="190">
        <v>1.5633882333217799</v>
      </c>
      <c r="R22" s="631">
        <v>0.468736174977466</v>
      </c>
      <c r="S22" s="190">
        <v>1.35537453928814</v>
      </c>
      <c r="T22" s="631">
        <v>0.362416448942189</v>
      </c>
      <c r="U22" s="190">
        <v>0.85176384874836897</v>
      </c>
      <c r="V22" s="631">
        <v>0.18199843209039299</v>
      </c>
      <c r="W22" s="190">
        <v>0.81904883259598205</v>
      </c>
      <c r="X22" s="631">
        <v>0.193162012915195</v>
      </c>
      <c r="Y22" s="190">
        <v>1.5514752683024</v>
      </c>
      <c r="Z22" s="639">
        <v>0.43991829719841602</v>
      </c>
    </row>
    <row r="23" spans="1:26" ht="13" customHeight="1" x14ac:dyDescent="0.25">
      <c r="A23" s="26" t="s">
        <v>402</v>
      </c>
      <c r="B23" s="184">
        <v>2</v>
      </c>
      <c r="C23" s="190">
        <v>0.86621707719655805</v>
      </c>
      <c r="D23" s="631">
        <v>0.22551234223219899</v>
      </c>
      <c r="E23" s="190">
        <v>1.05004297117993</v>
      </c>
      <c r="F23" s="631">
        <v>0.23303739818598401</v>
      </c>
      <c r="G23" s="190">
        <v>0.65801014430863103</v>
      </c>
      <c r="H23" s="631">
        <v>0.15586771718623099</v>
      </c>
      <c r="I23" s="190">
        <v>1.3308337234145</v>
      </c>
      <c r="J23" s="631">
        <v>0.325885533467419</v>
      </c>
      <c r="K23" s="190">
        <v>0.79001401601097299</v>
      </c>
      <c r="L23" s="631">
        <v>0.196632968418124</v>
      </c>
      <c r="M23" s="190">
        <v>1.1316667811338601</v>
      </c>
      <c r="N23" s="631">
        <v>0.23539374185856901</v>
      </c>
      <c r="O23" s="190">
        <v>0.69313114294857903</v>
      </c>
      <c r="P23" s="631">
        <v>0.15822049693133899</v>
      </c>
      <c r="Q23" s="190">
        <v>1.3111898421921</v>
      </c>
      <c r="R23" s="631">
        <v>0.31714876586558999</v>
      </c>
      <c r="S23" s="190">
        <v>0.74699941732324804</v>
      </c>
      <c r="T23" s="631">
        <v>0.183678114952914</v>
      </c>
      <c r="U23" s="190">
        <v>1.12394739276649</v>
      </c>
      <c r="V23" s="631">
        <v>0.217598689254665</v>
      </c>
      <c r="W23" s="190">
        <v>0.80066215974352395</v>
      </c>
      <c r="X23" s="631">
        <v>0.15789415051219399</v>
      </c>
      <c r="Y23" s="190">
        <v>1.17127443330868</v>
      </c>
      <c r="Z23" s="639">
        <v>0.25133995034057</v>
      </c>
    </row>
    <row r="24" spans="1:26" ht="13" customHeight="1" x14ac:dyDescent="0.25">
      <c r="A24" s="26" t="s">
        <v>403</v>
      </c>
      <c r="B24" s="184">
        <v>2</v>
      </c>
      <c r="C24" s="190">
        <v>0.85456587635591497</v>
      </c>
      <c r="D24" s="631">
        <v>0.25429152004375499</v>
      </c>
      <c r="E24" s="190">
        <v>0.68569451691198502</v>
      </c>
      <c r="F24" s="631">
        <v>9.5867256745828702E-2</v>
      </c>
      <c r="G24" s="190">
        <v>1.4157813216495401</v>
      </c>
      <c r="H24" s="631">
        <v>0.201214569284658</v>
      </c>
      <c r="I24" s="190">
        <v>1.4157107625788301</v>
      </c>
      <c r="J24" s="631">
        <v>0.22144414769306101</v>
      </c>
      <c r="K24" s="190">
        <v>0.87018146801069596</v>
      </c>
      <c r="L24" s="631">
        <v>0.25397943704996101</v>
      </c>
      <c r="M24" s="190">
        <v>0.68390582734599703</v>
      </c>
      <c r="N24" s="631">
        <v>9.5960414491298093E-2</v>
      </c>
      <c r="O24" s="190">
        <v>1.4542679144022099</v>
      </c>
      <c r="P24" s="631">
        <v>0.20293584650098201</v>
      </c>
      <c r="Q24" s="190">
        <v>1.35787555733899</v>
      </c>
      <c r="R24" s="631">
        <v>0.209842417582319</v>
      </c>
      <c r="S24" s="190">
        <v>0.918741229249604</v>
      </c>
      <c r="T24" s="631">
        <v>0.251929055628549</v>
      </c>
      <c r="U24" s="190">
        <v>0.72225714806263597</v>
      </c>
      <c r="V24" s="631">
        <v>9.3364274930325397E-2</v>
      </c>
      <c r="W24" s="190">
        <v>1.3679277001124599</v>
      </c>
      <c r="X24" s="631">
        <v>0.198641337031152</v>
      </c>
      <c r="Y24" s="190">
        <v>1.2584127877484601</v>
      </c>
      <c r="Z24" s="639">
        <v>0.191497861690645</v>
      </c>
    </row>
    <row r="25" spans="1:26" ht="13" customHeight="1" x14ac:dyDescent="0.25">
      <c r="A25" s="26" t="s">
        <v>404</v>
      </c>
      <c r="B25" s="184">
        <v>2</v>
      </c>
      <c r="C25" s="190">
        <v>0.79047949135797801</v>
      </c>
      <c r="D25" s="631">
        <v>0.117850186169371</v>
      </c>
      <c r="E25" s="190">
        <v>1.1087093093051501</v>
      </c>
      <c r="F25" s="631">
        <v>0.13520659234613999</v>
      </c>
      <c r="G25" s="190">
        <v>0.93030394326777399</v>
      </c>
      <c r="H25" s="631">
        <v>0.10437752965830401</v>
      </c>
      <c r="I25" s="190">
        <v>1.250482133714</v>
      </c>
      <c r="J25" s="631">
        <v>0.31105532347060499</v>
      </c>
      <c r="K25" s="190">
        <v>0.78427353406403499</v>
      </c>
      <c r="L25" s="631">
        <v>0.118510536370971</v>
      </c>
      <c r="M25" s="190">
        <v>1.1067556289622</v>
      </c>
      <c r="N25" s="631">
        <v>0.14218498652404399</v>
      </c>
      <c r="O25" s="190">
        <v>0.88706666914765697</v>
      </c>
      <c r="P25" s="631">
        <v>0.103575402871112</v>
      </c>
      <c r="Q25" s="190">
        <v>1.2996377317391301</v>
      </c>
      <c r="R25" s="631">
        <v>0.31953115347259298</v>
      </c>
      <c r="S25" s="190">
        <v>0.76724415341591801</v>
      </c>
      <c r="T25" s="631">
        <v>0.11628459193768199</v>
      </c>
      <c r="U25" s="190">
        <v>1.1358456202414899</v>
      </c>
      <c r="V25" s="631">
        <v>0.14476790161977099</v>
      </c>
      <c r="W25" s="190">
        <v>0.89283341853213805</v>
      </c>
      <c r="X25" s="631">
        <v>0.10515632324684999</v>
      </c>
      <c r="Y25" s="190">
        <v>1.24546619565107</v>
      </c>
      <c r="Z25" s="639">
        <v>0.32045484472958502</v>
      </c>
    </row>
    <row r="26" spans="1:26" ht="13" customHeight="1" x14ac:dyDescent="0.25">
      <c r="A26" s="26" t="s">
        <v>405</v>
      </c>
      <c r="B26" s="184">
        <v>2</v>
      </c>
      <c r="C26" s="190">
        <v>0.79918064674550804</v>
      </c>
      <c r="D26" s="631">
        <v>0.23362617525382201</v>
      </c>
      <c r="E26" s="190">
        <v>1.4835038484971399</v>
      </c>
      <c r="F26" s="631">
        <v>0.51618298754893499</v>
      </c>
      <c r="G26" s="190">
        <v>1.2002768937729</v>
      </c>
      <c r="H26" s="631">
        <v>0.43038103758388102</v>
      </c>
      <c r="I26" s="190">
        <v>0.70452777817260404</v>
      </c>
      <c r="J26" s="631">
        <v>0.306324398758969</v>
      </c>
      <c r="K26" s="190">
        <v>0.84058039207517798</v>
      </c>
      <c r="L26" s="631">
        <v>0.24678388600225001</v>
      </c>
      <c r="M26" s="190">
        <v>1.4702551531971699</v>
      </c>
      <c r="N26" s="631">
        <v>0.49571940088905397</v>
      </c>
      <c r="O26" s="190">
        <v>1.22780956359545</v>
      </c>
      <c r="P26" s="631">
        <v>0.43210340046297002</v>
      </c>
      <c r="Q26" s="190">
        <v>0.70757079615235696</v>
      </c>
      <c r="R26" s="631">
        <v>0.30207617379850499</v>
      </c>
      <c r="S26" s="190">
        <v>1.0261790938533399</v>
      </c>
      <c r="T26" s="631">
        <v>0.324887914325514</v>
      </c>
      <c r="U26" s="190">
        <v>1.5635859927713101</v>
      </c>
      <c r="V26" s="631">
        <v>0.54969045765594204</v>
      </c>
      <c r="W26" s="190">
        <v>1.3004932898608701</v>
      </c>
      <c r="X26" s="631">
        <v>0.48184670025496401</v>
      </c>
      <c r="Y26" s="190">
        <v>0.74048424008501801</v>
      </c>
      <c r="Z26" s="639">
        <v>0.33365672104489502</v>
      </c>
    </row>
    <row r="27" spans="1:26" ht="13" customHeight="1" x14ac:dyDescent="0.25">
      <c r="A27" s="26" t="s">
        <v>406</v>
      </c>
      <c r="B27" s="184">
        <v>2</v>
      </c>
      <c r="C27" s="190">
        <v>0.93284317149381002</v>
      </c>
      <c r="D27" s="631">
        <v>0.120884443843497</v>
      </c>
      <c r="E27" s="190">
        <v>0.98065272746521803</v>
      </c>
      <c r="F27" s="631">
        <v>0.15639334345660799</v>
      </c>
      <c r="G27" s="190">
        <v>1.22117631523568</v>
      </c>
      <c r="H27" s="631">
        <v>0.12586679521281199</v>
      </c>
      <c r="I27" s="190">
        <v>1.14467572647835</v>
      </c>
      <c r="J27" s="631">
        <v>0.15860878254845401</v>
      </c>
      <c r="K27" s="190">
        <v>0.93259916382309904</v>
      </c>
      <c r="L27" s="631">
        <v>0.12264291432459</v>
      </c>
      <c r="M27" s="190">
        <v>0.98131518280227503</v>
      </c>
      <c r="N27" s="631">
        <v>0.157937705691261</v>
      </c>
      <c r="O27" s="190">
        <v>1.22090728173022</v>
      </c>
      <c r="P27" s="631">
        <v>0.122933774479492</v>
      </c>
      <c r="Q27" s="190">
        <v>1.14253312451985</v>
      </c>
      <c r="R27" s="631">
        <v>0.15101561406311301</v>
      </c>
      <c r="S27" s="190">
        <v>0.93078638723804596</v>
      </c>
      <c r="T27" s="631">
        <v>0.12594909852973599</v>
      </c>
      <c r="U27" s="190">
        <v>0.98754164754935203</v>
      </c>
      <c r="V27" s="631">
        <v>0.16230281959409201</v>
      </c>
      <c r="W27" s="190">
        <v>1.21344442187028</v>
      </c>
      <c r="X27" s="631">
        <v>0.122963309792715</v>
      </c>
      <c r="Y27" s="190">
        <v>1.1557216740213201</v>
      </c>
      <c r="Z27" s="639">
        <v>0.15543161960089599</v>
      </c>
    </row>
    <row r="28" spans="1:26" ht="13" customHeight="1" x14ac:dyDescent="0.25">
      <c r="A28" s="26" t="s">
        <v>407</v>
      </c>
      <c r="B28" s="184">
        <v>2</v>
      </c>
      <c r="C28" s="190">
        <v>1.19524720691472</v>
      </c>
      <c r="D28" s="631">
        <v>0.19989851662983299</v>
      </c>
      <c r="E28" s="190">
        <v>1.24304610742485</v>
      </c>
      <c r="F28" s="631">
        <v>0.187801205147794</v>
      </c>
      <c r="G28" s="190">
        <v>1.39241411418022</v>
      </c>
      <c r="H28" s="631">
        <v>0.19037545601757899</v>
      </c>
      <c r="I28" s="190">
        <v>0.78690424333341102</v>
      </c>
      <c r="J28" s="631">
        <v>0.131834938637266</v>
      </c>
      <c r="K28" s="190">
        <v>1.18267030840822</v>
      </c>
      <c r="L28" s="631">
        <v>0.199899156519981</v>
      </c>
      <c r="M28" s="190">
        <v>1.2516651127526099</v>
      </c>
      <c r="N28" s="631">
        <v>0.18699968879304901</v>
      </c>
      <c r="O28" s="190">
        <v>1.3901593970300901</v>
      </c>
      <c r="P28" s="631">
        <v>0.188778911316448</v>
      </c>
      <c r="Q28" s="190">
        <v>0.77430442826116597</v>
      </c>
      <c r="R28" s="631">
        <v>0.12826986095870799</v>
      </c>
      <c r="S28" s="190">
        <v>1.20552429362631</v>
      </c>
      <c r="T28" s="631">
        <v>0.208092925119119</v>
      </c>
      <c r="U28" s="190">
        <v>1.2739513155358599</v>
      </c>
      <c r="V28" s="631">
        <v>0.21139878444429699</v>
      </c>
      <c r="W28" s="190">
        <v>1.2273145600906901</v>
      </c>
      <c r="X28" s="631">
        <v>0.17427763541572</v>
      </c>
      <c r="Y28" s="190">
        <v>0.80098972003762803</v>
      </c>
      <c r="Z28" s="639">
        <v>0.14636014899959299</v>
      </c>
    </row>
    <row r="29" spans="1:26" ht="13" customHeight="1" x14ac:dyDescent="0.25">
      <c r="A29" s="26" t="s">
        <v>408</v>
      </c>
      <c r="B29" s="184">
        <v>2</v>
      </c>
      <c r="C29" s="190">
        <v>1.0732600485043899</v>
      </c>
      <c r="D29" s="631">
        <v>0.145830072052968</v>
      </c>
      <c r="E29" s="190">
        <v>1.04351134882956</v>
      </c>
      <c r="F29" s="631">
        <v>0.11461234155467</v>
      </c>
      <c r="G29" s="190">
        <v>1.08177390301198</v>
      </c>
      <c r="H29" s="631">
        <v>0.113989039135466</v>
      </c>
      <c r="I29" s="190">
        <v>0.78330406739987302</v>
      </c>
      <c r="J29" s="631">
        <v>0.11087186208466999</v>
      </c>
      <c r="K29" s="190">
        <v>1.0645764026967199</v>
      </c>
      <c r="L29" s="631">
        <v>0.15201183224089601</v>
      </c>
      <c r="M29" s="190">
        <v>1.0376243468136801</v>
      </c>
      <c r="N29" s="631">
        <v>0.120252271621395</v>
      </c>
      <c r="O29" s="190">
        <v>1.0377594917756201</v>
      </c>
      <c r="P29" s="631">
        <v>0.116390465316997</v>
      </c>
      <c r="Q29" s="190">
        <v>0.80262345109334099</v>
      </c>
      <c r="R29" s="631">
        <v>0.11810207905142101</v>
      </c>
      <c r="S29" s="190">
        <v>1.0588863087929199</v>
      </c>
      <c r="T29" s="631">
        <v>0.15089195288013299</v>
      </c>
      <c r="U29" s="190">
        <v>1.03830967770645</v>
      </c>
      <c r="V29" s="631">
        <v>0.120738348057952</v>
      </c>
      <c r="W29" s="190">
        <v>0.97757126540192096</v>
      </c>
      <c r="X29" s="631">
        <v>0.113061889030598</v>
      </c>
      <c r="Y29" s="190">
        <v>0.76776523504457095</v>
      </c>
      <c r="Z29" s="639">
        <v>0.113899044991588</v>
      </c>
    </row>
    <row r="30" spans="1:26" ht="13" customHeight="1" x14ac:dyDescent="0.25">
      <c r="A30" s="26" t="s">
        <v>409</v>
      </c>
      <c r="B30" s="184">
        <v>2</v>
      </c>
      <c r="C30" s="190">
        <v>1.2367327827429999</v>
      </c>
      <c r="D30" s="631">
        <v>0.24235475241274099</v>
      </c>
      <c r="E30" s="190">
        <v>1.0592796217682701</v>
      </c>
      <c r="F30" s="631">
        <v>0.11998648713959</v>
      </c>
      <c r="G30" s="190">
        <v>1.0648454525453099</v>
      </c>
      <c r="H30" s="631">
        <v>0.10816850672735701</v>
      </c>
      <c r="I30" s="190">
        <v>1.1517140634822101</v>
      </c>
      <c r="J30" s="631">
        <v>0.130622948877547</v>
      </c>
      <c r="K30" s="190">
        <v>1.1990725042721699</v>
      </c>
      <c r="L30" s="631">
        <v>0.240905556461078</v>
      </c>
      <c r="M30" s="190">
        <v>1.0298865812054701</v>
      </c>
      <c r="N30" s="631">
        <v>0.120580382027419</v>
      </c>
      <c r="O30" s="190">
        <v>1.08546671361221</v>
      </c>
      <c r="P30" s="631">
        <v>0.11127313008321001</v>
      </c>
      <c r="Q30" s="190">
        <v>1.1981268294765901</v>
      </c>
      <c r="R30" s="631">
        <v>0.13460092899710099</v>
      </c>
      <c r="S30" s="190">
        <v>1.0616078655788399</v>
      </c>
      <c r="T30" s="631">
        <v>0.211006002997214</v>
      </c>
      <c r="U30" s="190">
        <v>0.94109450588116195</v>
      </c>
      <c r="V30" s="631">
        <v>0.115270906764354</v>
      </c>
      <c r="W30" s="190">
        <v>0.97289743784313998</v>
      </c>
      <c r="X30" s="631">
        <v>9.3367191839074798E-2</v>
      </c>
      <c r="Y30" s="190">
        <v>1.22075881028636</v>
      </c>
      <c r="Z30" s="639">
        <v>0.14781948671064499</v>
      </c>
    </row>
    <row r="31" spans="1:26" ht="13" customHeight="1" x14ac:dyDescent="0.25">
      <c r="A31" s="26" t="s">
        <v>410</v>
      </c>
      <c r="B31" s="184">
        <v>2</v>
      </c>
      <c r="C31" s="190">
        <v>0.88127850268180297</v>
      </c>
      <c r="D31" s="631">
        <v>0.14199882815992099</v>
      </c>
      <c r="E31" s="190">
        <v>1.10182944367389</v>
      </c>
      <c r="F31" s="631">
        <v>0.178730439399581</v>
      </c>
      <c r="G31" s="190">
        <v>1.3722746521159199</v>
      </c>
      <c r="H31" s="631">
        <v>0.19725201015862101</v>
      </c>
      <c r="I31" s="190">
        <v>0.978784591568158</v>
      </c>
      <c r="J31" s="631">
        <v>0.13273761307872201</v>
      </c>
      <c r="K31" s="190">
        <v>0.88459640388722804</v>
      </c>
      <c r="L31" s="631">
        <v>0.13939562939944999</v>
      </c>
      <c r="M31" s="190">
        <v>1.08281981769597</v>
      </c>
      <c r="N31" s="631">
        <v>0.17995499488508501</v>
      </c>
      <c r="O31" s="190">
        <v>1.35660843689855</v>
      </c>
      <c r="P31" s="631">
        <v>0.19375008691517001</v>
      </c>
      <c r="Q31" s="190">
        <v>0.99786415696437603</v>
      </c>
      <c r="R31" s="631">
        <v>0.13617692651400401</v>
      </c>
      <c r="S31" s="190">
        <v>0.88361716580019301</v>
      </c>
      <c r="T31" s="631">
        <v>0.128338809187481</v>
      </c>
      <c r="U31" s="190">
        <v>1.0995833467579099</v>
      </c>
      <c r="V31" s="631">
        <v>0.18433243805772601</v>
      </c>
      <c r="W31" s="190">
        <v>1.3677892389991699</v>
      </c>
      <c r="X31" s="631">
        <v>0.197167440949888</v>
      </c>
      <c r="Y31" s="190">
        <v>0.98531725261000802</v>
      </c>
      <c r="Z31" s="639">
        <v>0.12689317626597399</v>
      </c>
    </row>
    <row r="32" spans="1:26" ht="13" customHeight="1" x14ac:dyDescent="0.25">
      <c r="A32" s="26" t="s">
        <v>411</v>
      </c>
      <c r="B32" s="184">
        <v>2</v>
      </c>
      <c r="C32" s="190">
        <v>0.94885754443673498</v>
      </c>
      <c r="D32" s="631">
        <v>0.19688970280749499</v>
      </c>
      <c r="E32" s="190">
        <v>1.12704234581898</v>
      </c>
      <c r="F32" s="631">
        <v>0.21449944553216399</v>
      </c>
      <c r="G32" s="190">
        <v>1.1530776971001999</v>
      </c>
      <c r="H32" s="631">
        <v>0.19797140651251199</v>
      </c>
      <c r="I32" s="190">
        <v>1.0008763100401099</v>
      </c>
      <c r="J32" s="631">
        <v>0.26117250760993599</v>
      </c>
      <c r="K32" s="190">
        <v>0.95832057168511298</v>
      </c>
      <c r="L32" s="631">
        <v>0.20030329930709501</v>
      </c>
      <c r="M32" s="190">
        <v>1.12515708211154</v>
      </c>
      <c r="N32" s="631">
        <v>0.21364710691151301</v>
      </c>
      <c r="O32" s="190">
        <v>1.1609846847629901</v>
      </c>
      <c r="P32" s="631">
        <v>0.19798505751974699</v>
      </c>
      <c r="Q32" s="190">
        <v>1.0169210314348101</v>
      </c>
      <c r="R32" s="631">
        <v>0.26649717882379398</v>
      </c>
      <c r="S32" s="190">
        <v>0.85120603968788799</v>
      </c>
      <c r="T32" s="631">
        <v>0.18899306760048901</v>
      </c>
      <c r="U32" s="190">
        <v>1.1603742438639399</v>
      </c>
      <c r="V32" s="631">
        <v>0.22429558047745099</v>
      </c>
      <c r="W32" s="190">
        <v>1.0544398671201001</v>
      </c>
      <c r="X32" s="631">
        <v>0.18272959674209799</v>
      </c>
      <c r="Y32" s="190">
        <v>0.97473490760463799</v>
      </c>
      <c r="Z32" s="639">
        <v>0.25628965825764599</v>
      </c>
    </row>
    <row r="33" spans="1:26" ht="13" customHeight="1" x14ac:dyDescent="0.25">
      <c r="A33" s="26" t="s">
        <v>412</v>
      </c>
      <c r="B33" s="184">
        <v>2</v>
      </c>
      <c r="C33" s="190">
        <v>0.74678595292042704</v>
      </c>
      <c r="D33" s="631">
        <v>0.22292081394917701</v>
      </c>
      <c r="E33" s="190">
        <v>1.1658747265168901</v>
      </c>
      <c r="F33" s="631">
        <v>0.27911266273530799</v>
      </c>
      <c r="G33" s="190">
        <v>0.39695819805211402</v>
      </c>
      <c r="H33" s="631">
        <v>0.21663580842513899</v>
      </c>
      <c r="I33" s="190">
        <v>1.1068562274389599</v>
      </c>
      <c r="J33" s="631">
        <v>0.24378315552379301</v>
      </c>
      <c r="K33" s="190">
        <v>0.71893368988835504</v>
      </c>
      <c r="L33" s="631">
        <v>0.222226365344278</v>
      </c>
      <c r="M33" s="190">
        <v>1.22663820199798</v>
      </c>
      <c r="N33" s="631">
        <v>0.30737326557869599</v>
      </c>
      <c r="O33" s="190">
        <v>0.35968973462968301</v>
      </c>
      <c r="P33" s="631">
        <v>0.19426489328212199</v>
      </c>
      <c r="Q33" s="190">
        <v>1.1106996951647801</v>
      </c>
      <c r="R33" s="631">
        <v>0.244432641221935</v>
      </c>
      <c r="S33" s="190">
        <v>0.66178059090712305</v>
      </c>
      <c r="T33" s="631">
        <v>0.206202652983622</v>
      </c>
      <c r="U33" s="190">
        <v>1.2545015413459299</v>
      </c>
      <c r="V33" s="631">
        <v>0.31957798888852101</v>
      </c>
      <c r="W33" s="190">
        <v>0.34712148189251302</v>
      </c>
      <c r="X33" s="631">
        <v>0.188183676552963</v>
      </c>
      <c r="Y33" s="190">
        <v>1.1550458154919401</v>
      </c>
      <c r="Z33" s="639">
        <v>0.26383461159559501</v>
      </c>
    </row>
    <row r="34" spans="1:26" ht="13" customHeight="1" x14ac:dyDescent="0.25">
      <c r="A34" s="26" t="s">
        <v>413</v>
      </c>
      <c r="B34" s="184">
        <v>2</v>
      </c>
      <c r="C34" s="190">
        <v>0.87710639187462103</v>
      </c>
      <c r="D34" s="631">
        <v>0.16931994586868199</v>
      </c>
      <c r="E34" s="190">
        <v>1.1455839925839</v>
      </c>
      <c r="F34" s="631">
        <v>0.20563612703880399</v>
      </c>
      <c r="G34" s="190">
        <v>0.97025753075666898</v>
      </c>
      <c r="H34" s="631">
        <v>0.170838097681032</v>
      </c>
      <c r="I34" s="190">
        <v>1.1249370536335299</v>
      </c>
      <c r="J34" s="631">
        <v>0.186378197832376</v>
      </c>
      <c r="K34" s="190">
        <v>0.88130018625001305</v>
      </c>
      <c r="L34" s="631">
        <v>0.16385516228094199</v>
      </c>
      <c r="M34" s="190">
        <v>1.1435564606394399</v>
      </c>
      <c r="N34" s="631">
        <v>0.19530170575408701</v>
      </c>
      <c r="O34" s="190">
        <v>0.95775865753703004</v>
      </c>
      <c r="P34" s="631">
        <v>0.16763915997810799</v>
      </c>
      <c r="Q34" s="190">
        <v>1.1370696182537801</v>
      </c>
      <c r="R34" s="631">
        <v>0.18353278178252799</v>
      </c>
      <c r="S34" s="190">
        <v>0.92332689425238501</v>
      </c>
      <c r="T34" s="631">
        <v>0.14699653201763399</v>
      </c>
      <c r="U34" s="190">
        <v>1.1279787071789</v>
      </c>
      <c r="V34" s="631">
        <v>0.181042633014841</v>
      </c>
      <c r="W34" s="190">
        <v>0.985306105122434</v>
      </c>
      <c r="X34" s="631">
        <v>0.15311819382577099</v>
      </c>
      <c r="Y34" s="190">
        <v>1.2387896099453</v>
      </c>
      <c r="Z34" s="639">
        <v>0.18505192369015999</v>
      </c>
    </row>
    <row r="35" spans="1:26" ht="13" customHeight="1" x14ac:dyDescent="0.25">
      <c r="A35" s="26" t="s">
        <v>414</v>
      </c>
      <c r="B35" s="184">
        <v>2</v>
      </c>
      <c r="C35" s="190">
        <v>0.91436851963358601</v>
      </c>
      <c r="D35" s="631">
        <v>7.9491078523549197E-2</v>
      </c>
      <c r="E35" s="190">
        <v>1.20350204264673</v>
      </c>
      <c r="F35" s="631">
        <v>0.116281951641365</v>
      </c>
      <c r="G35" s="190">
        <v>1.07004990533658</v>
      </c>
      <c r="H35" s="631">
        <v>9.6585393680173298E-2</v>
      </c>
      <c r="I35" s="190">
        <v>0.96034006079296097</v>
      </c>
      <c r="J35" s="631">
        <v>0.111866615524785</v>
      </c>
      <c r="K35" s="190">
        <v>0.93363546614079296</v>
      </c>
      <c r="L35" s="631">
        <v>8.0869936850888294E-2</v>
      </c>
      <c r="M35" s="190">
        <v>1.2005299113186401</v>
      </c>
      <c r="N35" s="631">
        <v>0.115220627515337</v>
      </c>
      <c r="O35" s="190">
        <v>1.0936459472166</v>
      </c>
      <c r="P35" s="631">
        <v>9.8155838798036701E-2</v>
      </c>
      <c r="Q35" s="190">
        <v>0.94259759167398705</v>
      </c>
      <c r="R35" s="631">
        <v>0.110891455005279</v>
      </c>
      <c r="S35" s="190">
        <v>0.93510475982843999</v>
      </c>
      <c r="T35" s="631">
        <v>8.3602645922013094E-2</v>
      </c>
      <c r="U35" s="190">
        <v>1.2113248123711899</v>
      </c>
      <c r="V35" s="631">
        <v>0.115141267525567</v>
      </c>
      <c r="W35" s="190">
        <v>1.08853561368249</v>
      </c>
      <c r="X35" s="631">
        <v>9.9405841050477506E-2</v>
      </c>
      <c r="Y35" s="190">
        <v>0.91544790501887296</v>
      </c>
      <c r="Z35" s="639">
        <v>0.108990754124237</v>
      </c>
    </row>
    <row r="36" spans="1:26" ht="13" customHeight="1" x14ac:dyDescent="0.25">
      <c r="A36" s="26" t="s">
        <v>415</v>
      </c>
      <c r="B36" s="184">
        <v>2</v>
      </c>
      <c r="C36" s="190">
        <v>1.06613382331521</v>
      </c>
      <c r="D36" s="631">
        <v>0.111596110418551</v>
      </c>
      <c r="E36" s="190">
        <v>0.82265392097671597</v>
      </c>
      <c r="F36" s="631">
        <v>9.7765077500183997E-2</v>
      </c>
      <c r="G36" s="190">
        <v>1.2516869337546199</v>
      </c>
      <c r="H36" s="631">
        <v>0.13388564554493301</v>
      </c>
      <c r="I36" s="190">
        <v>1.01027237846259</v>
      </c>
      <c r="J36" s="631">
        <v>0.171827762181537</v>
      </c>
      <c r="K36" s="190">
        <v>1.0653385925280801</v>
      </c>
      <c r="L36" s="631">
        <v>0.11508527986499199</v>
      </c>
      <c r="M36" s="190">
        <v>0.83070154755859404</v>
      </c>
      <c r="N36" s="631">
        <v>0.100782614943442</v>
      </c>
      <c r="O36" s="190">
        <v>1.2321680661977801</v>
      </c>
      <c r="P36" s="631">
        <v>0.134561759396569</v>
      </c>
      <c r="Q36" s="190">
        <v>1.01513605973266</v>
      </c>
      <c r="R36" s="631">
        <v>0.174845216085776</v>
      </c>
      <c r="S36" s="190">
        <v>1.0635166219725101</v>
      </c>
      <c r="T36" s="631">
        <v>0.117708472134849</v>
      </c>
      <c r="U36" s="190">
        <v>0.81926778451692694</v>
      </c>
      <c r="V36" s="631">
        <v>0.102483070542199</v>
      </c>
      <c r="W36" s="190">
        <v>1.25189263181288</v>
      </c>
      <c r="X36" s="631">
        <v>0.14277577816076101</v>
      </c>
      <c r="Y36" s="190">
        <v>1.10835310331083</v>
      </c>
      <c r="Z36" s="639">
        <v>0.20509822381907</v>
      </c>
    </row>
    <row r="37" spans="1:26" ht="13" customHeight="1" x14ac:dyDescent="0.25">
      <c r="A37" s="26" t="s">
        <v>416</v>
      </c>
      <c r="B37" s="184">
        <v>2</v>
      </c>
      <c r="C37" s="190">
        <v>1.32314012049001</v>
      </c>
      <c r="D37" s="631">
        <v>0.21127229966712999</v>
      </c>
      <c r="E37" s="190">
        <v>0.85168776025250503</v>
      </c>
      <c r="F37" s="631">
        <v>0.14926777027704899</v>
      </c>
      <c r="G37" s="190">
        <v>1.09382083431693</v>
      </c>
      <c r="H37" s="631">
        <v>0.18038591443038399</v>
      </c>
      <c r="I37" s="190">
        <v>0.87653553881822699</v>
      </c>
      <c r="J37" s="631">
        <v>0.15486886713801401</v>
      </c>
      <c r="K37" s="190">
        <v>1.3231972734797599</v>
      </c>
      <c r="L37" s="631">
        <v>0.21255747637866401</v>
      </c>
      <c r="M37" s="190">
        <v>0.84552205101213096</v>
      </c>
      <c r="N37" s="631">
        <v>0.15170482856293699</v>
      </c>
      <c r="O37" s="190">
        <v>1.12015630524951</v>
      </c>
      <c r="P37" s="631">
        <v>0.18295800879683899</v>
      </c>
      <c r="Q37" s="190">
        <v>0.87430015319179999</v>
      </c>
      <c r="R37" s="631">
        <v>0.15887091585698901</v>
      </c>
      <c r="S37" s="190">
        <v>1.3111616959410399</v>
      </c>
      <c r="T37" s="631">
        <v>0.215622958546247</v>
      </c>
      <c r="U37" s="190">
        <v>0.82649352088978401</v>
      </c>
      <c r="V37" s="631">
        <v>0.15776961379979099</v>
      </c>
      <c r="W37" s="190">
        <v>1.1239207526053301</v>
      </c>
      <c r="X37" s="631">
        <v>0.18641900124253599</v>
      </c>
      <c r="Y37" s="190">
        <v>0.86547296572186205</v>
      </c>
      <c r="Z37" s="639">
        <v>0.160496397663902</v>
      </c>
    </row>
    <row r="38" spans="1:26" ht="13" customHeight="1" x14ac:dyDescent="0.25">
      <c r="A38" s="26" t="s">
        <v>417</v>
      </c>
      <c r="B38" s="184">
        <v>2</v>
      </c>
      <c r="C38" s="190">
        <v>0.93269855742182595</v>
      </c>
      <c r="D38" s="631">
        <v>0.17979116640950099</v>
      </c>
      <c r="E38" s="190">
        <v>1.2397984416614201</v>
      </c>
      <c r="F38" s="631">
        <v>0.237249916273891</v>
      </c>
      <c r="G38" s="190">
        <v>0.92748528256687701</v>
      </c>
      <c r="H38" s="631">
        <v>0.13209597363587</v>
      </c>
      <c r="I38" s="190">
        <v>0.86021692613411305</v>
      </c>
      <c r="J38" s="631">
        <v>0.15317186379718301</v>
      </c>
      <c r="K38" s="190">
        <v>0.90307284514407005</v>
      </c>
      <c r="L38" s="631">
        <v>0.18015765812887999</v>
      </c>
      <c r="M38" s="190">
        <v>1.26405719936007</v>
      </c>
      <c r="N38" s="631">
        <v>0.244196728179885</v>
      </c>
      <c r="O38" s="190">
        <v>0.95651354827120205</v>
      </c>
      <c r="P38" s="631">
        <v>0.130583027189109</v>
      </c>
      <c r="Q38" s="190">
        <v>0.87254940467134701</v>
      </c>
      <c r="R38" s="631">
        <v>0.15821937288450499</v>
      </c>
      <c r="S38" s="190">
        <v>0.89325808769877302</v>
      </c>
      <c r="T38" s="631">
        <v>0.18008580234719301</v>
      </c>
      <c r="U38" s="190">
        <v>1.3625461200548299</v>
      </c>
      <c r="V38" s="631">
        <v>0.26253664830193701</v>
      </c>
      <c r="W38" s="190">
        <v>0.98465453510284096</v>
      </c>
      <c r="X38" s="631">
        <v>0.13613225134509899</v>
      </c>
      <c r="Y38" s="190">
        <v>0.74538264723436198</v>
      </c>
      <c r="Z38" s="639">
        <v>0.15543638432217699</v>
      </c>
    </row>
    <row r="39" spans="1:26" ht="13" customHeight="1" x14ac:dyDescent="0.25">
      <c r="A39" s="26" t="s">
        <v>418</v>
      </c>
      <c r="B39" s="184">
        <v>2</v>
      </c>
      <c r="C39" s="190">
        <v>1.0609819019392599</v>
      </c>
      <c r="D39" s="631">
        <v>0.23740062936596901</v>
      </c>
      <c r="E39" s="190">
        <v>0.94857659634700198</v>
      </c>
      <c r="F39" s="631">
        <v>0.13664885948722699</v>
      </c>
      <c r="G39" s="190">
        <v>0.94981345865773403</v>
      </c>
      <c r="H39" s="631">
        <v>0.13026395225377199</v>
      </c>
      <c r="I39" s="190">
        <v>1.44942798496527</v>
      </c>
      <c r="J39" s="631">
        <v>0.259946742424494</v>
      </c>
      <c r="K39" s="190">
        <v>1.03056736896738</v>
      </c>
      <c r="L39" s="631">
        <v>0.22058485078345499</v>
      </c>
      <c r="M39" s="190">
        <v>0.92545156456521804</v>
      </c>
      <c r="N39" s="631">
        <v>0.129006541737058</v>
      </c>
      <c r="O39" s="190">
        <v>0.99251203009079803</v>
      </c>
      <c r="P39" s="631">
        <v>0.135894432692968</v>
      </c>
      <c r="Q39" s="190">
        <v>1.52426638191391</v>
      </c>
      <c r="R39" s="631">
        <v>0.28255628435624702</v>
      </c>
      <c r="S39" s="190">
        <v>0.96529365268008804</v>
      </c>
      <c r="T39" s="631">
        <v>0.210088969901147</v>
      </c>
      <c r="U39" s="190">
        <v>0.93399774797854695</v>
      </c>
      <c r="V39" s="631">
        <v>0.13911696769916701</v>
      </c>
      <c r="W39" s="190">
        <v>0.99917523353122095</v>
      </c>
      <c r="X39" s="631">
        <v>0.13856496610400501</v>
      </c>
      <c r="Y39" s="190">
        <v>1.56827988811218</v>
      </c>
      <c r="Z39" s="639">
        <v>0.302345181163788</v>
      </c>
    </row>
    <row r="40" spans="1:26" ht="13" customHeight="1" x14ac:dyDescent="0.25">
      <c r="A40" s="26" t="s">
        <v>419</v>
      </c>
      <c r="B40" s="184">
        <v>2</v>
      </c>
      <c r="C40" s="190">
        <v>0.88179609398537895</v>
      </c>
      <c r="D40" s="631">
        <v>0.119530434239962</v>
      </c>
      <c r="E40" s="190">
        <v>1.0736876303107901</v>
      </c>
      <c r="F40" s="631">
        <v>0.13875908283875499</v>
      </c>
      <c r="G40" s="190">
        <v>1.15466174364665</v>
      </c>
      <c r="H40" s="631">
        <v>0.15403273361053299</v>
      </c>
      <c r="I40" s="190">
        <v>1.031846394874</v>
      </c>
      <c r="J40" s="631">
        <v>0.16447581052391699</v>
      </c>
      <c r="K40" s="190">
        <v>0.86538406225155695</v>
      </c>
      <c r="L40" s="631">
        <v>0.119399044836511</v>
      </c>
      <c r="M40" s="190">
        <v>1.0887470696749999</v>
      </c>
      <c r="N40" s="631">
        <v>0.13874692655589699</v>
      </c>
      <c r="O40" s="190">
        <v>1.1364705014209699</v>
      </c>
      <c r="P40" s="631">
        <v>0.152043142752251</v>
      </c>
      <c r="Q40" s="190">
        <v>1.0689604575224201</v>
      </c>
      <c r="R40" s="631">
        <v>0.17478106485643699</v>
      </c>
      <c r="S40" s="190">
        <v>0.91025102565576799</v>
      </c>
      <c r="T40" s="631">
        <v>0.12173564140495199</v>
      </c>
      <c r="U40" s="190">
        <v>1.0744807898261199</v>
      </c>
      <c r="V40" s="631">
        <v>0.151234164220827</v>
      </c>
      <c r="W40" s="190">
        <v>1.07008677692521</v>
      </c>
      <c r="X40" s="631">
        <v>0.145026071258301</v>
      </c>
      <c r="Y40" s="190">
        <v>1.11730532227081</v>
      </c>
      <c r="Z40" s="639">
        <v>0.20625026248785</v>
      </c>
    </row>
    <row r="41" spans="1:26" ht="13" customHeight="1" x14ac:dyDescent="0.25">
      <c r="A41" s="26" t="s">
        <v>420</v>
      </c>
      <c r="B41" s="184">
        <v>2</v>
      </c>
      <c r="C41" s="190">
        <v>1.0074718773877001</v>
      </c>
      <c r="D41" s="631">
        <v>0.102672555662551</v>
      </c>
      <c r="E41" s="190">
        <v>1.2838457460550801</v>
      </c>
      <c r="F41" s="631">
        <v>0.123980282734468</v>
      </c>
      <c r="G41" s="190">
        <v>0.90593145932531904</v>
      </c>
      <c r="H41" s="631">
        <v>0.136933316153039</v>
      </c>
      <c r="I41" s="190">
        <v>1.3811156038577901</v>
      </c>
      <c r="J41" s="631">
        <v>0.24639435844663299</v>
      </c>
      <c r="K41" s="190">
        <v>0.98061140317204598</v>
      </c>
      <c r="L41" s="631">
        <v>0.10388941064257801</v>
      </c>
      <c r="M41" s="190">
        <v>1.3095539746589699</v>
      </c>
      <c r="N41" s="631">
        <v>0.12534958385064801</v>
      </c>
      <c r="O41" s="190">
        <v>0.91172951840138605</v>
      </c>
      <c r="P41" s="631">
        <v>0.14103939363413501</v>
      </c>
      <c r="Q41" s="190">
        <v>1.3146246841853499</v>
      </c>
      <c r="R41" s="631">
        <v>0.23585253028860101</v>
      </c>
      <c r="S41" s="190">
        <v>0.99772740621973699</v>
      </c>
      <c r="T41" s="631">
        <v>0.11731074867181999</v>
      </c>
      <c r="U41" s="190">
        <v>1.3115339999865301</v>
      </c>
      <c r="V41" s="631">
        <v>0.133757251421777</v>
      </c>
      <c r="W41" s="190">
        <v>0.94709351393686103</v>
      </c>
      <c r="X41" s="631">
        <v>0.1558751413585</v>
      </c>
      <c r="Y41" s="190">
        <v>1.3273589676466799</v>
      </c>
      <c r="Z41" s="639">
        <v>0.263409421024273</v>
      </c>
    </row>
    <row r="42" spans="1:26" ht="13" customHeight="1" x14ac:dyDescent="0.25">
      <c r="A42" s="26" t="s">
        <v>421</v>
      </c>
      <c r="B42" s="184">
        <v>2</v>
      </c>
      <c r="C42" s="190">
        <v>1.07863340981508</v>
      </c>
      <c r="D42" s="631">
        <v>0.202542435024675</v>
      </c>
      <c r="E42" s="190">
        <v>1.0459187858509</v>
      </c>
      <c r="F42" s="631">
        <v>0.17147845022400299</v>
      </c>
      <c r="G42" s="190">
        <v>1.05928507726254</v>
      </c>
      <c r="H42" s="631">
        <v>0.164997296334805</v>
      </c>
      <c r="I42" s="190">
        <v>0.88228952726378496</v>
      </c>
      <c r="J42" s="631">
        <v>0.15966866609629901</v>
      </c>
      <c r="K42" s="190">
        <v>1.11266744057152</v>
      </c>
      <c r="L42" s="631">
        <v>0.20796682456723001</v>
      </c>
      <c r="M42" s="190">
        <v>0.99852779987739304</v>
      </c>
      <c r="N42" s="631">
        <v>0.16416947260093001</v>
      </c>
      <c r="O42" s="190">
        <v>1.0787648443322699</v>
      </c>
      <c r="P42" s="631">
        <v>0.17001902566450899</v>
      </c>
      <c r="Q42" s="190">
        <v>0.87874582368728305</v>
      </c>
      <c r="R42" s="631">
        <v>0.160277459640736</v>
      </c>
      <c r="S42" s="190">
        <v>1.1555731246647001</v>
      </c>
      <c r="T42" s="631">
        <v>0.21639077072930299</v>
      </c>
      <c r="U42" s="190">
        <v>0.80162206252810397</v>
      </c>
      <c r="V42" s="631">
        <v>0.148008230586232</v>
      </c>
      <c r="W42" s="190">
        <v>0.86616802826115502</v>
      </c>
      <c r="X42" s="631">
        <v>0.15282841978695899</v>
      </c>
      <c r="Y42" s="190">
        <v>0.73078402542131604</v>
      </c>
      <c r="Z42" s="639">
        <v>0.16472584330225101</v>
      </c>
    </row>
    <row r="43" spans="1:26" ht="13" customHeight="1" x14ac:dyDescent="0.25">
      <c r="A43" s="26" t="s">
        <v>422</v>
      </c>
      <c r="B43" s="184">
        <v>2</v>
      </c>
      <c r="C43" s="190">
        <v>0.83531448995725699</v>
      </c>
      <c r="D43" s="631">
        <v>0.253375268404186</v>
      </c>
      <c r="E43" s="190">
        <v>1.26160849084644</v>
      </c>
      <c r="F43" s="631">
        <v>0.27719978560972403</v>
      </c>
      <c r="G43" s="190">
        <v>0.86089195705197596</v>
      </c>
      <c r="H43" s="631">
        <v>0.24146423444153201</v>
      </c>
      <c r="I43" s="190">
        <v>1.1142273718294999</v>
      </c>
      <c r="J43" s="631">
        <v>0.28696623080815498</v>
      </c>
      <c r="K43" s="190">
        <v>0.86595510310560397</v>
      </c>
      <c r="L43" s="631">
        <v>0.26268619330751097</v>
      </c>
      <c r="M43" s="190">
        <v>1.23120207473406</v>
      </c>
      <c r="N43" s="631">
        <v>0.27440010364529599</v>
      </c>
      <c r="O43" s="190">
        <v>0.85443356672163795</v>
      </c>
      <c r="P43" s="631">
        <v>0.24082754476378501</v>
      </c>
      <c r="Q43" s="190">
        <v>1.0988502090396499</v>
      </c>
      <c r="R43" s="631">
        <v>0.28984809737207601</v>
      </c>
      <c r="S43" s="190">
        <v>0.93662424624945495</v>
      </c>
      <c r="T43" s="631">
        <v>0.29166370194297198</v>
      </c>
      <c r="U43" s="190">
        <v>1.083617163642</v>
      </c>
      <c r="V43" s="631">
        <v>0.26408200255355102</v>
      </c>
      <c r="W43" s="190">
        <v>1.04126672799262</v>
      </c>
      <c r="X43" s="631">
        <v>0.29858001516202298</v>
      </c>
      <c r="Y43" s="190">
        <v>0.89436640890227004</v>
      </c>
      <c r="Z43" s="639">
        <v>0.24924205758926099</v>
      </c>
    </row>
    <row r="44" spans="1:26" ht="13" customHeight="1" x14ac:dyDescent="0.25">
      <c r="A44" s="26" t="s">
        <v>423</v>
      </c>
      <c r="B44" s="184">
        <v>2</v>
      </c>
      <c r="C44" s="190">
        <v>0.97462315063325899</v>
      </c>
      <c r="D44" s="631">
        <v>0.118128492260276</v>
      </c>
      <c r="E44" s="190">
        <v>1.22393845131915</v>
      </c>
      <c r="F44" s="631">
        <v>0.15887087684708301</v>
      </c>
      <c r="G44" s="190">
        <v>0.91058415174144802</v>
      </c>
      <c r="H44" s="631">
        <v>0.138703677787993</v>
      </c>
      <c r="I44" s="190">
        <v>0.95687367726394101</v>
      </c>
      <c r="J44" s="631">
        <v>0.11972325248613699</v>
      </c>
      <c r="K44" s="190">
        <v>0.99770612873042797</v>
      </c>
      <c r="L44" s="631">
        <v>0.12312756981534601</v>
      </c>
      <c r="M44" s="190">
        <v>1.21460687477141</v>
      </c>
      <c r="N44" s="631">
        <v>0.163404080910176</v>
      </c>
      <c r="O44" s="190">
        <v>0.91004428215767996</v>
      </c>
      <c r="P44" s="631">
        <v>0.14007292616872599</v>
      </c>
      <c r="Q44" s="190">
        <v>0.97115279856145897</v>
      </c>
      <c r="R44" s="631">
        <v>0.12110705096898999</v>
      </c>
      <c r="S44" s="190">
        <v>0.99608334706453805</v>
      </c>
      <c r="T44" s="631">
        <v>0.1186907540092</v>
      </c>
      <c r="U44" s="190">
        <v>1.22605709234838</v>
      </c>
      <c r="V44" s="631">
        <v>0.17055789964756601</v>
      </c>
      <c r="W44" s="190">
        <v>1.00227746531356</v>
      </c>
      <c r="X44" s="631">
        <v>0.18769539016190001</v>
      </c>
      <c r="Y44" s="190">
        <v>0.99916288636328998</v>
      </c>
      <c r="Z44" s="639">
        <v>0.120466076424327</v>
      </c>
    </row>
    <row r="45" spans="1:26" ht="13" customHeight="1" x14ac:dyDescent="0.25">
      <c r="A45" s="26" t="s">
        <v>424</v>
      </c>
      <c r="B45" s="184">
        <v>2</v>
      </c>
      <c r="C45" s="190">
        <v>1.0080611644494599</v>
      </c>
      <c r="D45" s="631">
        <v>0.15684083442695501</v>
      </c>
      <c r="E45" s="190">
        <v>1.0299827299236199</v>
      </c>
      <c r="F45" s="631">
        <v>0.107741281361398</v>
      </c>
      <c r="G45" s="190">
        <v>0.87525258702383502</v>
      </c>
      <c r="H45" s="631">
        <v>0.15155156307849901</v>
      </c>
      <c r="I45" s="190">
        <v>1.00399203708971</v>
      </c>
      <c r="J45" s="631">
        <v>0.24993082344112399</v>
      </c>
      <c r="K45" s="190">
        <v>1.0090182211273</v>
      </c>
      <c r="L45" s="631">
        <v>0.16355207917043399</v>
      </c>
      <c r="M45" s="190">
        <v>1.03393136602559</v>
      </c>
      <c r="N45" s="631">
        <v>0.10970817348399001</v>
      </c>
      <c r="O45" s="190">
        <v>0.874778743081851</v>
      </c>
      <c r="P45" s="631">
        <v>0.15195956114055301</v>
      </c>
      <c r="Q45" s="190">
        <v>1.0377202642096199</v>
      </c>
      <c r="R45" s="631">
        <v>0.25637043343371702</v>
      </c>
      <c r="S45" s="190">
        <v>1.05091119846876</v>
      </c>
      <c r="T45" s="631">
        <v>0.18059170172935901</v>
      </c>
      <c r="U45" s="190">
        <v>1.09151115866462</v>
      </c>
      <c r="V45" s="631">
        <v>0.115745506526582</v>
      </c>
      <c r="W45" s="190">
        <v>0.85367130050489504</v>
      </c>
      <c r="X45" s="631">
        <v>0.151897580287016</v>
      </c>
      <c r="Y45" s="190">
        <v>0.99213209127915603</v>
      </c>
      <c r="Z45" s="639">
        <v>0.22001723907864201</v>
      </c>
    </row>
    <row r="46" spans="1:26" ht="13" customHeight="1" x14ac:dyDescent="0.25">
      <c r="A46" s="26" t="s">
        <v>425</v>
      </c>
      <c r="B46" s="184">
        <v>2</v>
      </c>
      <c r="C46" s="190">
        <v>1.0434793727318801</v>
      </c>
      <c r="D46" s="631">
        <v>0.310286902777549</v>
      </c>
      <c r="E46" s="190">
        <v>1.1891279634710401</v>
      </c>
      <c r="F46" s="631">
        <v>0.28066576118581898</v>
      </c>
      <c r="G46" s="190">
        <v>1.3825029857493001</v>
      </c>
      <c r="H46" s="631">
        <v>0.36463992614625201</v>
      </c>
      <c r="I46" s="190">
        <v>1.03141005295205</v>
      </c>
      <c r="J46" s="631">
        <v>0.29195479368813398</v>
      </c>
      <c r="K46" s="190">
        <v>1.07966783706634</v>
      </c>
      <c r="L46" s="631">
        <v>0.34130324374539001</v>
      </c>
      <c r="M46" s="190">
        <v>1.19162170300062</v>
      </c>
      <c r="N46" s="631">
        <v>0.277654075992259</v>
      </c>
      <c r="O46" s="190">
        <v>1.3142995997100599</v>
      </c>
      <c r="P46" s="631">
        <v>0.35887590222702997</v>
      </c>
      <c r="Q46" s="190">
        <v>1.0885712886421</v>
      </c>
      <c r="R46" s="631">
        <v>0.28958647153735401</v>
      </c>
      <c r="S46" s="190">
        <v>1.2268623791534301</v>
      </c>
      <c r="T46" s="631">
        <v>0.41659390195184998</v>
      </c>
      <c r="U46" s="190">
        <v>1.1542607467197299</v>
      </c>
      <c r="V46" s="631">
        <v>0.29149031894135102</v>
      </c>
      <c r="W46" s="190">
        <v>1.2849788197701999</v>
      </c>
      <c r="X46" s="631">
        <v>0.35819991661938799</v>
      </c>
      <c r="Y46" s="190">
        <v>1.08077853106941</v>
      </c>
      <c r="Z46" s="639">
        <v>0.28399478410453599</v>
      </c>
    </row>
    <row r="47" spans="1:26" ht="13" customHeight="1" x14ac:dyDescent="0.25">
      <c r="A47" s="26" t="s">
        <v>426</v>
      </c>
      <c r="B47" s="184">
        <v>2</v>
      </c>
      <c r="C47" s="190">
        <v>0.95031195785101796</v>
      </c>
      <c r="D47" s="631">
        <v>0.140235505828253</v>
      </c>
      <c r="E47" s="190">
        <v>0.99221769286834804</v>
      </c>
      <c r="F47" s="631">
        <v>0.110702371053856</v>
      </c>
      <c r="G47" s="190">
        <v>1.0628079859551001</v>
      </c>
      <c r="H47" s="631">
        <v>0.133461686017744</v>
      </c>
      <c r="I47" s="190">
        <v>1.05050167536121</v>
      </c>
      <c r="J47" s="631">
        <v>0.120042769477282</v>
      </c>
      <c r="K47" s="190">
        <v>0.95592309471766901</v>
      </c>
      <c r="L47" s="631">
        <v>0.139371472608358</v>
      </c>
      <c r="M47" s="190">
        <v>0.99423740641616198</v>
      </c>
      <c r="N47" s="631">
        <v>0.111436216854137</v>
      </c>
      <c r="O47" s="190">
        <v>1.05778788505025</v>
      </c>
      <c r="P47" s="631">
        <v>0.130964739854218</v>
      </c>
      <c r="Q47" s="190">
        <v>1.0586040435550399</v>
      </c>
      <c r="R47" s="631">
        <v>0.118428458877898</v>
      </c>
      <c r="S47" s="190">
        <v>0.95676018036369603</v>
      </c>
      <c r="T47" s="631">
        <v>0.13990726476151499</v>
      </c>
      <c r="U47" s="190">
        <v>1.0137630624483001</v>
      </c>
      <c r="V47" s="631">
        <v>0.112123362321951</v>
      </c>
      <c r="W47" s="190">
        <v>1.0428433217234301</v>
      </c>
      <c r="X47" s="631">
        <v>0.13816245303339</v>
      </c>
      <c r="Y47" s="190">
        <v>1.04243576868146</v>
      </c>
      <c r="Z47" s="639">
        <v>0.12657565792050399</v>
      </c>
    </row>
    <row r="48" spans="1:26" ht="13" customHeight="1" x14ac:dyDescent="0.25">
      <c r="A48" s="26" t="s">
        <v>427</v>
      </c>
      <c r="B48" s="184">
        <v>2</v>
      </c>
      <c r="C48" s="190">
        <v>1.1554722916125899</v>
      </c>
      <c r="D48" s="631">
        <v>0.27767112007355998</v>
      </c>
      <c r="E48" s="190">
        <v>1.14627922151877</v>
      </c>
      <c r="F48" s="631">
        <v>0.148737657697422</v>
      </c>
      <c r="G48" s="190">
        <v>0.86297132817400601</v>
      </c>
      <c r="H48" s="631">
        <v>0.140655585658059</v>
      </c>
      <c r="I48" s="190">
        <v>0.66456013393691904</v>
      </c>
      <c r="J48" s="631">
        <v>0.154666625890614</v>
      </c>
      <c r="K48" s="190">
        <v>1.21088891573118</v>
      </c>
      <c r="L48" s="631">
        <v>0.296080540493877</v>
      </c>
      <c r="M48" s="190">
        <v>1.16383189728051</v>
      </c>
      <c r="N48" s="631">
        <v>0.15258130208512299</v>
      </c>
      <c r="O48" s="190">
        <v>0.84668974420221099</v>
      </c>
      <c r="P48" s="631">
        <v>0.13729750776996</v>
      </c>
      <c r="Q48" s="190">
        <v>0.66460052601920305</v>
      </c>
      <c r="R48" s="631">
        <v>0.159109951866928</v>
      </c>
      <c r="S48" s="190">
        <v>1.15096143457266</v>
      </c>
      <c r="T48" s="631">
        <v>0.29273627009226699</v>
      </c>
      <c r="U48" s="190">
        <v>1.1772043512124499</v>
      </c>
      <c r="V48" s="631">
        <v>0.15249986886240699</v>
      </c>
      <c r="W48" s="190">
        <v>0.82390915443527102</v>
      </c>
      <c r="X48" s="631">
        <v>0.12905570164587299</v>
      </c>
      <c r="Y48" s="190">
        <v>0.67189633691693795</v>
      </c>
      <c r="Z48" s="639">
        <v>0.15425682440868799</v>
      </c>
    </row>
    <row r="49" spans="1:26" ht="13" customHeight="1" x14ac:dyDescent="0.25">
      <c r="A49" s="26" t="s">
        <v>428</v>
      </c>
      <c r="B49" s="184">
        <v>2</v>
      </c>
      <c r="C49" s="190">
        <v>1.2702771685974601</v>
      </c>
      <c r="D49" s="631">
        <v>0.17959941691320999</v>
      </c>
      <c r="E49" s="190">
        <v>0.99311750947645505</v>
      </c>
      <c r="F49" s="631">
        <v>0.145780960972337</v>
      </c>
      <c r="G49" s="190">
        <v>0.83749232502192095</v>
      </c>
      <c r="H49" s="631">
        <v>9.60011227277945E-2</v>
      </c>
      <c r="I49" s="190">
        <v>0.97788233626055998</v>
      </c>
      <c r="J49" s="631">
        <v>0.131677709964996</v>
      </c>
      <c r="K49" s="190">
        <v>1.3124787878100901</v>
      </c>
      <c r="L49" s="631">
        <v>0.18692210532922901</v>
      </c>
      <c r="M49" s="190">
        <v>0.94329182555745195</v>
      </c>
      <c r="N49" s="631">
        <v>0.14182152440046</v>
      </c>
      <c r="O49" s="190">
        <v>0.85037680360637802</v>
      </c>
      <c r="P49" s="631">
        <v>0.100708692698432</v>
      </c>
      <c r="Q49" s="190">
        <v>0.98276333810639904</v>
      </c>
      <c r="R49" s="631">
        <v>0.13127989492022701</v>
      </c>
      <c r="S49" s="190">
        <v>1.2436387244892</v>
      </c>
      <c r="T49" s="631">
        <v>0.18906364116909399</v>
      </c>
      <c r="U49" s="190">
        <v>0.93543299528533796</v>
      </c>
      <c r="V49" s="631">
        <v>0.146650710754821</v>
      </c>
      <c r="W49" s="190">
        <v>0.79881508428805803</v>
      </c>
      <c r="X49" s="631">
        <v>9.5294371664307306E-2</v>
      </c>
      <c r="Y49" s="190">
        <v>1.0006630765885201</v>
      </c>
      <c r="Z49" s="639">
        <v>0.13113937604269099</v>
      </c>
    </row>
    <row r="50" spans="1:26" ht="13" customHeight="1" x14ac:dyDescent="0.25">
      <c r="A50" s="26" t="s">
        <v>429</v>
      </c>
      <c r="B50" s="184">
        <v>2</v>
      </c>
      <c r="C50" s="190">
        <v>1.26556187660233</v>
      </c>
      <c r="D50" s="631">
        <v>0.194014167490034</v>
      </c>
      <c r="E50" s="190">
        <v>0.760487443538718</v>
      </c>
      <c r="F50" s="631">
        <v>7.4173159038739597E-2</v>
      </c>
      <c r="G50" s="190">
        <v>1.28074817811285</v>
      </c>
      <c r="H50" s="631">
        <v>0.19852520472929</v>
      </c>
      <c r="I50" s="190">
        <v>1.03712148337826</v>
      </c>
      <c r="J50" s="631">
        <v>0.20823095341196499</v>
      </c>
      <c r="K50" s="190">
        <v>1.27849919100844</v>
      </c>
      <c r="L50" s="631">
        <v>0.19594590626710301</v>
      </c>
      <c r="M50" s="190">
        <v>0.75958386434486003</v>
      </c>
      <c r="N50" s="631">
        <v>7.4599693129871303E-2</v>
      </c>
      <c r="O50" s="190">
        <v>1.2624901639642201</v>
      </c>
      <c r="P50" s="631">
        <v>0.196457402249782</v>
      </c>
      <c r="Q50" s="190">
        <v>1.06045403555342</v>
      </c>
      <c r="R50" s="631">
        <v>0.20793406006163301</v>
      </c>
      <c r="S50" s="190">
        <v>1.2664371164475601</v>
      </c>
      <c r="T50" s="631">
        <v>0.19629980946411399</v>
      </c>
      <c r="U50" s="190">
        <v>0.74719595287989604</v>
      </c>
      <c r="V50" s="631">
        <v>7.5868104096606506E-2</v>
      </c>
      <c r="W50" s="190">
        <v>1.31909026199831</v>
      </c>
      <c r="X50" s="631">
        <v>0.21343400242375701</v>
      </c>
      <c r="Y50" s="190">
        <v>1.0516760306119399</v>
      </c>
      <c r="Z50" s="639">
        <v>0.21378820451525801</v>
      </c>
    </row>
    <row r="51" spans="1:26" ht="13" customHeight="1" x14ac:dyDescent="0.25">
      <c r="A51" s="26" t="s">
        <v>430</v>
      </c>
      <c r="B51" s="184">
        <v>2</v>
      </c>
      <c r="C51" s="190">
        <v>1.2108451964978499</v>
      </c>
      <c r="D51" s="631">
        <v>0.42747602290201903</v>
      </c>
      <c r="E51" s="190">
        <v>1.30925854122916</v>
      </c>
      <c r="F51" s="631">
        <v>0.200926113775037</v>
      </c>
      <c r="G51" s="190">
        <v>0.63893942274063797</v>
      </c>
      <c r="H51" s="631">
        <v>0.32327487383725001</v>
      </c>
      <c r="I51" s="190">
        <v>1.28813395369223</v>
      </c>
      <c r="J51" s="631">
        <v>0.19366131489025101</v>
      </c>
      <c r="K51" s="190">
        <v>1.2084406255811699</v>
      </c>
      <c r="L51" s="631">
        <v>0.41847549212130603</v>
      </c>
      <c r="M51" s="190">
        <v>1.33891007113385</v>
      </c>
      <c r="N51" s="631">
        <v>0.20636077556197699</v>
      </c>
      <c r="O51" s="190">
        <v>0.64426392554777001</v>
      </c>
      <c r="P51" s="631">
        <v>0.31973132270104898</v>
      </c>
      <c r="Q51" s="190">
        <v>1.267736627089</v>
      </c>
      <c r="R51" s="631">
        <v>0.18885249916719599</v>
      </c>
      <c r="S51" s="190">
        <v>1.23622615575506</v>
      </c>
      <c r="T51" s="631">
        <v>0.43478654116163301</v>
      </c>
      <c r="U51" s="190">
        <v>1.29036869273744</v>
      </c>
      <c r="V51" s="631">
        <v>0.20201361413187</v>
      </c>
      <c r="W51" s="190">
        <v>0.64569735972292297</v>
      </c>
      <c r="X51" s="631">
        <v>0.31685293631396899</v>
      </c>
      <c r="Y51" s="190">
        <v>1.2227504425428599</v>
      </c>
      <c r="Z51" s="639">
        <v>0.18519143072004199</v>
      </c>
    </row>
    <row r="52" spans="1:26" ht="13" customHeight="1" x14ac:dyDescent="0.25">
      <c r="A52" s="26" t="s">
        <v>431</v>
      </c>
      <c r="B52" s="184">
        <v>2</v>
      </c>
      <c r="C52" s="190">
        <v>1.00082976629899</v>
      </c>
      <c r="D52" s="631">
        <v>0.18113332798571699</v>
      </c>
      <c r="E52" s="190">
        <v>1.13789700968061</v>
      </c>
      <c r="F52" s="631">
        <v>0.16010532442288899</v>
      </c>
      <c r="G52" s="190">
        <v>0.82102294148187804</v>
      </c>
      <c r="H52" s="631">
        <v>0.23820141709355799</v>
      </c>
      <c r="I52" s="190">
        <v>0.76474663250730901</v>
      </c>
      <c r="J52" s="631">
        <v>0.54067940506053302</v>
      </c>
      <c r="K52" s="190">
        <v>0.99578888348137595</v>
      </c>
      <c r="L52" s="631">
        <v>0.19022707972032199</v>
      </c>
      <c r="M52" s="190">
        <v>1.1821445459931099</v>
      </c>
      <c r="N52" s="631">
        <v>0.192411760120341</v>
      </c>
      <c r="O52" s="190">
        <v>0.77927153089223899</v>
      </c>
      <c r="P52" s="631">
        <v>0.237521875071038</v>
      </c>
      <c r="Q52" s="190">
        <v>0.70368349721889301</v>
      </c>
      <c r="R52" s="631">
        <v>0.48258380814420199</v>
      </c>
      <c r="S52" s="190">
        <v>1.00317933775061</v>
      </c>
      <c r="T52" s="631">
        <v>0.189545738093198</v>
      </c>
      <c r="U52" s="190">
        <v>1.1895373041873101</v>
      </c>
      <c r="V52" s="631">
        <v>0.19608332344439</v>
      </c>
      <c r="W52" s="190">
        <v>0.78771574536159905</v>
      </c>
      <c r="X52" s="631">
        <v>0.24517294387885599</v>
      </c>
      <c r="Y52" s="190">
        <v>0.73768641707446803</v>
      </c>
      <c r="Z52" s="639">
        <v>0.50063244974001597</v>
      </c>
    </row>
    <row r="53" spans="1:26" ht="13" customHeight="1" x14ac:dyDescent="0.25">
      <c r="A53" s="26" t="s">
        <v>432</v>
      </c>
      <c r="B53" s="184">
        <v>2</v>
      </c>
      <c r="C53" s="190">
        <v>0.97981016712212399</v>
      </c>
      <c r="D53" s="631">
        <v>0.201062539209036</v>
      </c>
      <c r="E53" s="190">
        <v>0.98082964894784497</v>
      </c>
      <c r="F53" s="631">
        <v>0.118137918663531</v>
      </c>
      <c r="G53" s="190">
        <v>1.1424584817866099</v>
      </c>
      <c r="H53" s="631">
        <v>0.117958968458431</v>
      </c>
      <c r="I53" s="190">
        <v>1.02710770473879</v>
      </c>
      <c r="J53" s="631">
        <v>0.162267879124704</v>
      </c>
      <c r="K53" s="190">
        <v>1.0004036040865101</v>
      </c>
      <c r="L53" s="631">
        <v>0.20396494957547301</v>
      </c>
      <c r="M53" s="190">
        <v>0.96298504915191996</v>
      </c>
      <c r="N53" s="631">
        <v>0.117164834690916</v>
      </c>
      <c r="O53" s="190">
        <v>1.1339751257030399</v>
      </c>
      <c r="P53" s="631">
        <v>0.119510136490576</v>
      </c>
      <c r="Q53" s="190">
        <v>1.03302256945775</v>
      </c>
      <c r="R53" s="631">
        <v>0.16632498113486899</v>
      </c>
      <c r="S53" s="190">
        <v>0.97404166945911297</v>
      </c>
      <c r="T53" s="631">
        <v>0.180650734062095</v>
      </c>
      <c r="U53" s="190">
        <v>0.94642398729468702</v>
      </c>
      <c r="V53" s="631">
        <v>0.108335905060571</v>
      </c>
      <c r="W53" s="190">
        <v>1.15097122309838</v>
      </c>
      <c r="X53" s="631">
        <v>0.12703150161825899</v>
      </c>
      <c r="Y53" s="190">
        <v>0.98434560587550801</v>
      </c>
      <c r="Z53" s="639">
        <v>0.14467982441207999</v>
      </c>
    </row>
    <row r="54" spans="1:26" ht="13" customHeight="1" x14ac:dyDescent="0.25">
      <c r="A54" s="26" t="s">
        <v>433</v>
      </c>
      <c r="B54" s="184">
        <v>2</v>
      </c>
      <c r="C54" s="190">
        <v>0.78147890831226097</v>
      </c>
      <c r="D54" s="631">
        <v>0.137661607355062</v>
      </c>
      <c r="E54" s="190">
        <v>1.2946390292991099</v>
      </c>
      <c r="F54" s="631">
        <v>0.22712186651115701</v>
      </c>
      <c r="G54" s="190">
        <v>1.3818930973305299</v>
      </c>
      <c r="H54" s="631">
        <v>0.33458642458921301</v>
      </c>
      <c r="I54" s="190">
        <v>0.876539183250583</v>
      </c>
      <c r="J54" s="631">
        <v>0.16886581209484999</v>
      </c>
      <c r="K54" s="190">
        <v>0.76638156963775395</v>
      </c>
      <c r="L54" s="631">
        <v>0.136421232198599</v>
      </c>
      <c r="M54" s="190">
        <v>1.28029760322464</v>
      </c>
      <c r="N54" s="631">
        <v>0.22589036758374401</v>
      </c>
      <c r="O54" s="190">
        <v>1.42210020099177</v>
      </c>
      <c r="P54" s="631">
        <v>0.36221689953332198</v>
      </c>
      <c r="Q54" s="190">
        <v>0.86281285369299798</v>
      </c>
      <c r="R54" s="631">
        <v>0.17080219826405099</v>
      </c>
      <c r="S54" s="190">
        <v>0.75008729242471905</v>
      </c>
      <c r="T54" s="631">
        <v>0.133321507907495</v>
      </c>
      <c r="U54" s="190">
        <v>1.3992676721764199</v>
      </c>
      <c r="V54" s="631">
        <v>0.24526772978584099</v>
      </c>
      <c r="W54" s="190">
        <v>1.32776019200551</v>
      </c>
      <c r="X54" s="631">
        <v>0.33926500901110801</v>
      </c>
      <c r="Y54" s="190">
        <v>0.85033047233662795</v>
      </c>
      <c r="Z54" s="639">
        <v>0.172479931315107</v>
      </c>
    </row>
    <row r="55" spans="1:26" ht="13" customHeight="1" x14ac:dyDescent="0.25">
      <c r="A55" s="26" t="s">
        <v>434</v>
      </c>
      <c r="B55" s="184">
        <v>2</v>
      </c>
      <c r="C55" s="190">
        <v>0.79025421547269303</v>
      </c>
      <c r="D55" s="631">
        <v>0.119077397182903</v>
      </c>
      <c r="E55" s="190">
        <v>1.1970762157255499</v>
      </c>
      <c r="F55" s="631">
        <v>0.14242298781000401</v>
      </c>
      <c r="G55" s="190">
        <v>1.02643370241406</v>
      </c>
      <c r="H55" s="631">
        <v>0.13426393759024099</v>
      </c>
      <c r="I55" s="190">
        <v>1.3812346634814401</v>
      </c>
      <c r="J55" s="631">
        <v>0.22040995705420799</v>
      </c>
      <c r="K55" s="190">
        <v>0.808355020564408</v>
      </c>
      <c r="L55" s="631">
        <v>0.12863925102336901</v>
      </c>
      <c r="M55" s="190">
        <v>1.1941351561096101</v>
      </c>
      <c r="N55" s="631">
        <v>0.14319647325005599</v>
      </c>
      <c r="O55" s="190">
        <v>1.0422925275045301</v>
      </c>
      <c r="P55" s="631">
        <v>0.13983046492767301</v>
      </c>
      <c r="Q55" s="190">
        <v>1.3968828565007001</v>
      </c>
      <c r="R55" s="631">
        <v>0.226220312532499</v>
      </c>
      <c r="S55" s="190">
        <v>0.830424913182505</v>
      </c>
      <c r="T55" s="631">
        <v>0.14388453231096801</v>
      </c>
      <c r="U55" s="190">
        <v>1.1456185579720699</v>
      </c>
      <c r="V55" s="631">
        <v>0.151300850837155</v>
      </c>
      <c r="W55" s="190">
        <v>0.92950896205720901</v>
      </c>
      <c r="X55" s="631">
        <v>0.120272527126638</v>
      </c>
      <c r="Y55" s="190">
        <v>1.2600455580868799</v>
      </c>
      <c r="Z55" s="639">
        <v>0.208054735456111</v>
      </c>
    </row>
    <row r="56" spans="1:26" ht="13" customHeight="1" x14ac:dyDescent="0.25">
      <c r="A56" s="26" t="s">
        <v>435</v>
      </c>
      <c r="B56" s="184">
        <v>2</v>
      </c>
      <c r="C56" s="190">
        <v>0.96346021600894005</v>
      </c>
      <c r="D56" s="631">
        <v>0.14883445560403899</v>
      </c>
      <c r="E56" s="190">
        <v>1.15849669362199</v>
      </c>
      <c r="F56" s="631">
        <v>0.113378421159328</v>
      </c>
      <c r="G56" s="190">
        <v>1.0643484187502601</v>
      </c>
      <c r="H56" s="631">
        <v>0.112798241818792</v>
      </c>
      <c r="I56" s="190">
        <v>0.82827588685781495</v>
      </c>
      <c r="J56" s="631">
        <v>9.6759875889435701E-2</v>
      </c>
      <c r="K56" s="190">
        <v>0.96896779164702795</v>
      </c>
      <c r="L56" s="631">
        <v>0.14785577484558199</v>
      </c>
      <c r="M56" s="190">
        <v>1.17268660488004</v>
      </c>
      <c r="N56" s="631">
        <v>0.114723157778266</v>
      </c>
      <c r="O56" s="190">
        <v>1.0697765026297601</v>
      </c>
      <c r="P56" s="631">
        <v>0.113369251664601</v>
      </c>
      <c r="Q56" s="190">
        <v>0.83125890250403001</v>
      </c>
      <c r="R56" s="631">
        <v>9.5115202235284205E-2</v>
      </c>
      <c r="S56" s="190">
        <v>0.90949264372335603</v>
      </c>
      <c r="T56" s="631">
        <v>0.13239156988077899</v>
      </c>
      <c r="U56" s="190">
        <v>1.2024582865748801</v>
      </c>
      <c r="V56" s="631">
        <v>0.112904769796277</v>
      </c>
      <c r="W56" s="190">
        <v>1.0643726249487</v>
      </c>
      <c r="X56" s="631">
        <v>0.111651388005546</v>
      </c>
      <c r="Y56" s="190">
        <v>0.87759498761840204</v>
      </c>
      <c r="Z56" s="639">
        <v>9.8060561977297803E-2</v>
      </c>
    </row>
    <row r="57" spans="1:26" ht="13" customHeight="1" x14ac:dyDescent="0.25">
      <c r="A57" s="26" t="s">
        <v>436</v>
      </c>
      <c r="B57" s="184">
        <v>2</v>
      </c>
      <c r="C57" s="190">
        <v>1.39768958283634</v>
      </c>
      <c r="D57" s="631">
        <v>0.39967373179861099</v>
      </c>
      <c r="E57" s="190">
        <v>1.2883985962389299</v>
      </c>
      <c r="F57" s="631">
        <v>0.23707728606159201</v>
      </c>
      <c r="G57" s="190">
        <v>0.72977774601645096</v>
      </c>
      <c r="H57" s="631">
        <v>0.25753935208311601</v>
      </c>
      <c r="I57" s="190">
        <v>1.7195831989219399</v>
      </c>
      <c r="J57" s="631">
        <v>0.56727768099093101</v>
      </c>
      <c r="K57" s="190">
        <v>1.4023179313518399</v>
      </c>
      <c r="L57" s="631">
        <v>0.40027234536435802</v>
      </c>
      <c r="M57" s="190">
        <v>1.2753842644328801</v>
      </c>
      <c r="N57" s="631">
        <v>0.236951396437523</v>
      </c>
      <c r="O57" s="190">
        <v>0.72844895720606895</v>
      </c>
      <c r="P57" s="631">
        <v>0.24129165772709099</v>
      </c>
      <c r="Q57" s="190">
        <v>1.6876037855075501</v>
      </c>
      <c r="R57" s="631">
        <v>0.55695077753343503</v>
      </c>
      <c r="S57" s="190">
        <v>1.35638975037853</v>
      </c>
      <c r="T57" s="631">
        <v>0.37992786518810201</v>
      </c>
      <c r="U57" s="190">
        <v>1.26529876339522</v>
      </c>
      <c r="V57" s="631">
        <v>0.22785757336120499</v>
      </c>
      <c r="W57" s="190">
        <v>0.66989241580415004</v>
      </c>
      <c r="X57" s="631">
        <v>0.21866345538596799</v>
      </c>
      <c r="Y57" s="190">
        <v>1.60907297226067</v>
      </c>
      <c r="Z57" s="639">
        <v>0.55206038090447396</v>
      </c>
    </row>
    <row r="58" spans="1:26" ht="13" customHeight="1" x14ac:dyDescent="0.25">
      <c r="A58" s="26" t="s">
        <v>437</v>
      </c>
      <c r="B58" s="184">
        <v>2</v>
      </c>
      <c r="C58" s="190">
        <v>0.93605567149878999</v>
      </c>
      <c r="D58" s="631">
        <v>0.11926728722874</v>
      </c>
      <c r="E58" s="190">
        <v>0.88420074136495996</v>
      </c>
      <c r="F58" s="631">
        <v>0.104366840300682</v>
      </c>
      <c r="G58" s="190">
        <v>1.17347469777931</v>
      </c>
      <c r="H58" s="631">
        <v>0.11899346064603999</v>
      </c>
      <c r="I58" s="190">
        <v>1.2505520183441301</v>
      </c>
      <c r="J58" s="631">
        <v>0.15865027715177901</v>
      </c>
      <c r="K58" s="190">
        <v>0.93106854438485898</v>
      </c>
      <c r="L58" s="631">
        <v>0.119809646243366</v>
      </c>
      <c r="M58" s="190">
        <v>0.884880171418992</v>
      </c>
      <c r="N58" s="631">
        <v>0.106176758610907</v>
      </c>
      <c r="O58" s="190">
        <v>1.1807987957171699</v>
      </c>
      <c r="P58" s="631">
        <v>0.12239530097972701</v>
      </c>
      <c r="Q58" s="190">
        <v>1.24344660353421</v>
      </c>
      <c r="R58" s="631">
        <v>0.157920615367689</v>
      </c>
      <c r="S58" s="190">
        <v>0.94972727719703198</v>
      </c>
      <c r="T58" s="631">
        <v>0.121952890582956</v>
      </c>
      <c r="U58" s="190">
        <v>0.92475542553602097</v>
      </c>
      <c r="V58" s="631">
        <v>0.10989684919814501</v>
      </c>
      <c r="W58" s="190">
        <v>1.1522588271637499</v>
      </c>
      <c r="X58" s="631">
        <v>0.120730475404493</v>
      </c>
      <c r="Y58" s="190">
        <v>1.2150658773577301</v>
      </c>
      <c r="Z58" s="639">
        <v>0.14976226875474999</v>
      </c>
    </row>
    <row r="59" spans="1:26" ht="13" customHeight="1" x14ac:dyDescent="0.25">
      <c r="A59" s="26" t="s">
        <v>438</v>
      </c>
      <c r="B59" s="184">
        <v>2</v>
      </c>
      <c r="C59" s="190">
        <v>1.49204940160565</v>
      </c>
      <c r="D59" s="631">
        <v>0.344828608096999</v>
      </c>
      <c r="E59" s="190">
        <v>1.13630902885713</v>
      </c>
      <c r="F59" s="631">
        <v>0.26235379581354301</v>
      </c>
      <c r="G59" s="190">
        <v>1.21476605198071</v>
      </c>
      <c r="H59" s="631">
        <v>0.24913179625237</v>
      </c>
      <c r="I59" s="190">
        <v>0.63875008710825298</v>
      </c>
      <c r="J59" s="631">
        <v>0.15092516628216801</v>
      </c>
      <c r="K59" s="190">
        <v>1.5118492714869101</v>
      </c>
      <c r="L59" s="631">
        <v>0.34654905855207901</v>
      </c>
      <c r="M59" s="190">
        <v>1.166933958557</v>
      </c>
      <c r="N59" s="631">
        <v>0.27040649800325001</v>
      </c>
      <c r="O59" s="190">
        <v>1.25392051050161</v>
      </c>
      <c r="P59" s="631">
        <v>0.270046076078095</v>
      </c>
      <c r="Q59" s="190">
        <v>0.60626677209241397</v>
      </c>
      <c r="R59" s="631">
        <v>0.15294567521372199</v>
      </c>
      <c r="S59" s="190">
        <v>1.2860614802605801</v>
      </c>
      <c r="T59" s="631">
        <v>0.30506611802544897</v>
      </c>
      <c r="U59" s="190">
        <v>1.2582967603206201</v>
      </c>
      <c r="V59" s="631">
        <v>0.288666079963186</v>
      </c>
      <c r="W59" s="190">
        <v>1.0159191586291201</v>
      </c>
      <c r="X59" s="631">
        <v>0.223742143533913</v>
      </c>
      <c r="Y59" s="190">
        <v>0.65680828874480102</v>
      </c>
      <c r="Z59" s="639">
        <v>0.18750047474954101</v>
      </c>
    </row>
    <row r="60" spans="1:26" ht="13" customHeight="1" x14ac:dyDescent="0.25">
      <c r="A60" s="26" t="s">
        <v>439</v>
      </c>
      <c r="B60" s="184">
        <v>2</v>
      </c>
      <c r="C60" s="190">
        <v>1.07440368729668</v>
      </c>
      <c r="D60" s="631">
        <v>0.36050021685983202</v>
      </c>
      <c r="E60" s="190">
        <v>1.2671311660220601</v>
      </c>
      <c r="F60" s="631">
        <v>0.36037431402585002</v>
      </c>
      <c r="G60" s="190">
        <v>0.624841692787523</v>
      </c>
      <c r="H60" s="631">
        <v>0.19874225762893</v>
      </c>
      <c r="I60" s="190">
        <v>0.75918560078956399</v>
      </c>
      <c r="J60" s="631">
        <v>0.30423388815714197</v>
      </c>
      <c r="K60" s="190">
        <v>1.07069413112304</v>
      </c>
      <c r="L60" s="631">
        <v>0.36839126789386401</v>
      </c>
      <c r="M60" s="190">
        <v>1.4379953198800099</v>
      </c>
      <c r="N60" s="631">
        <v>0.42567852913332999</v>
      </c>
      <c r="O60" s="190">
        <v>0.599572722889818</v>
      </c>
      <c r="P60" s="631">
        <v>0.16864449404059001</v>
      </c>
      <c r="Q60" s="190">
        <v>0.79987438655792498</v>
      </c>
      <c r="R60" s="631">
        <v>0.26465226467768999</v>
      </c>
      <c r="S60" s="190">
        <v>1.18674240970982</v>
      </c>
      <c r="T60" s="631">
        <v>0.37742937244934499</v>
      </c>
      <c r="U60" s="190">
        <v>1.41231511884451</v>
      </c>
      <c r="V60" s="631">
        <v>0.42780878129274402</v>
      </c>
      <c r="W60" s="190">
        <v>0.53458545883472797</v>
      </c>
      <c r="X60" s="631">
        <v>0.16224182287592501</v>
      </c>
      <c r="Y60" s="190">
        <v>0.78430336253670996</v>
      </c>
      <c r="Z60" s="639">
        <v>0.20050987571232701</v>
      </c>
    </row>
    <row r="61" spans="1:26" ht="13" customHeight="1" x14ac:dyDescent="0.25">
      <c r="A61" s="26" t="s">
        <v>440</v>
      </c>
      <c r="B61" s="184">
        <v>2</v>
      </c>
      <c r="C61" s="190">
        <v>1.2899511162944599</v>
      </c>
      <c r="D61" s="631">
        <v>0.141317289847223</v>
      </c>
      <c r="E61" s="190">
        <v>1.1863400616670601</v>
      </c>
      <c r="F61" s="631">
        <v>0.14720805856771399</v>
      </c>
      <c r="G61" s="190">
        <v>0.80328241752790597</v>
      </c>
      <c r="H61" s="631">
        <v>0.11394130231820999</v>
      </c>
      <c r="I61" s="190">
        <v>1.1617843885994801</v>
      </c>
      <c r="J61" s="631">
        <v>0.18078268509857201</v>
      </c>
      <c r="K61" s="190">
        <v>1.2746699224290701</v>
      </c>
      <c r="L61" s="631">
        <v>0.13837343742240399</v>
      </c>
      <c r="M61" s="190">
        <v>1.1862816854802201</v>
      </c>
      <c r="N61" s="631">
        <v>0.14618024903301899</v>
      </c>
      <c r="O61" s="190">
        <v>0.82593565941766101</v>
      </c>
      <c r="P61" s="631">
        <v>0.117539628844564</v>
      </c>
      <c r="Q61" s="190">
        <v>1.1458509949265301</v>
      </c>
      <c r="R61" s="631">
        <v>0.180128540071988</v>
      </c>
      <c r="S61" s="190">
        <v>1.28770604536828</v>
      </c>
      <c r="T61" s="631">
        <v>0.14314859142019901</v>
      </c>
      <c r="U61" s="190">
        <v>1.20337608172796</v>
      </c>
      <c r="V61" s="631">
        <v>0.14899146223224999</v>
      </c>
      <c r="W61" s="190">
        <v>0.82100790501661003</v>
      </c>
      <c r="X61" s="631">
        <v>0.11810212314452</v>
      </c>
      <c r="Y61" s="190">
        <v>1.13960017505471</v>
      </c>
      <c r="Z61" s="639">
        <v>0.18200043678519701</v>
      </c>
    </row>
    <row r="62" spans="1:26" ht="13" customHeight="1" x14ac:dyDescent="0.25">
      <c r="A62" s="26" t="s">
        <v>441</v>
      </c>
      <c r="B62" s="184">
        <v>2</v>
      </c>
      <c r="C62" s="190">
        <v>1.18729859567769</v>
      </c>
      <c r="D62" s="631">
        <v>0.13012938116782899</v>
      </c>
      <c r="E62" s="190">
        <v>1.0264313898143</v>
      </c>
      <c r="F62" s="631">
        <v>0.109259153246709</v>
      </c>
      <c r="G62" s="190">
        <v>0.86784739416206202</v>
      </c>
      <c r="H62" s="631">
        <v>9.9083931759624794E-2</v>
      </c>
      <c r="I62" s="190">
        <v>0.965520242468072</v>
      </c>
      <c r="J62" s="631">
        <v>8.9124373599861695E-2</v>
      </c>
      <c r="K62" s="190">
        <v>1.1843339945552001</v>
      </c>
      <c r="L62" s="631">
        <v>0.13026606968325899</v>
      </c>
      <c r="M62" s="190">
        <v>1.02516044039207</v>
      </c>
      <c r="N62" s="631">
        <v>0.108888263847175</v>
      </c>
      <c r="O62" s="190">
        <v>0.86186823476988195</v>
      </c>
      <c r="P62" s="631">
        <v>9.8452024297131194E-2</v>
      </c>
      <c r="Q62" s="190">
        <v>0.98015575939321498</v>
      </c>
      <c r="R62" s="631">
        <v>9.0932355320207298E-2</v>
      </c>
      <c r="S62" s="190">
        <v>1.19802168507041</v>
      </c>
      <c r="T62" s="631">
        <v>0.139171179019865</v>
      </c>
      <c r="U62" s="190">
        <v>1.02113401643562</v>
      </c>
      <c r="V62" s="631">
        <v>0.107471155446101</v>
      </c>
      <c r="W62" s="190">
        <v>0.86248756190095999</v>
      </c>
      <c r="X62" s="631">
        <v>9.6676589653354697E-2</v>
      </c>
      <c r="Y62" s="190">
        <v>0.98290530353389505</v>
      </c>
      <c r="Z62" s="639">
        <v>9.0235854409466701E-2</v>
      </c>
    </row>
    <row r="63" spans="1:26" ht="13" customHeight="1" x14ac:dyDescent="0.25">
      <c r="A63" s="211" t="s">
        <v>442</v>
      </c>
      <c r="B63" s="185">
        <v>2</v>
      </c>
      <c r="C63" s="191">
        <v>1.0047353956326399</v>
      </c>
      <c r="D63" s="632">
        <v>4.09233460759275E-2</v>
      </c>
      <c r="E63" s="191">
        <v>1.0879836465670201</v>
      </c>
      <c r="F63" s="632">
        <v>3.5914987694611503E-2</v>
      </c>
      <c r="G63" s="191">
        <v>1.0721226429102499</v>
      </c>
      <c r="H63" s="632">
        <v>3.5945881744524899E-2</v>
      </c>
      <c r="I63" s="191">
        <v>1.0587596409529401</v>
      </c>
      <c r="J63" s="632">
        <v>4.3703399856481098E-2</v>
      </c>
      <c r="K63" s="191">
        <v>1.00052926652264</v>
      </c>
      <c r="L63" s="632">
        <v>4.0302836523197903E-2</v>
      </c>
      <c r="M63" s="191">
        <v>1.1004949559072399</v>
      </c>
      <c r="N63" s="632">
        <v>3.7046922108363703E-2</v>
      </c>
      <c r="O63" s="191">
        <v>1.0706353993558699</v>
      </c>
      <c r="P63" s="632">
        <v>3.5610201476364303E-2</v>
      </c>
      <c r="Q63" s="191">
        <v>1.07325253803253</v>
      </c>
      <c r="R63" s="632">
        <v>4.4048522335891203E-2</v>
      </c>
      <c r="S63" s="191">
        <v>0.99344158793272597</v>
      </c>
      <c r="T63" s="632">
        <v>4.0155983138435998E-2</v>
      </c>
      <c r="U63" s="191">
        <v>1.11106307158899</v>
      </c>
      <c r="V63" s="632">
        <v>3.7908470717888602E-2</v>
      </c>
      <c r="W63" s="191">
        <v>1.03826293601964</v>
      </c>
      <c r="X63" s="632">
        <v>3.4445640271350601E-2</v>
      </c>
      <c r="Y63" s="191">
        <v>1.06320086262111</v>
      </c>
      <c r="Z63" s="641">
        <v>4.3064689008764E-2</v>
      </c>
    </row>
    <row r="64" spans="1:26" ht="13" customHeight="1" x14ac:dyDescent="0.25">
      <c r="A64" s="212" t="s">
        <v>443</v>
      </c>
      <c r="B64" s="186">
        <v>2</v>
      </c>
      <c r="C64" s="192">
        <v>0.98560149236305505</v>
      </c>
      <c r="D64" s="633">
        <v>6.2637557689343801E-2</v>
      </c>
      <c r="E64" s="192">
        <v>1.1452984837169</v>
      </c>
      <c r="F64" s="633">
        <v>5.8783512130437102E-2</v>
      </c>
      <c r="G64" s="192">
        <v>1.1672640453730201</v>
      </c>
      <c r="H64" s="633">
        <v>6.9201746539828399E-2</v>
      </c>
      <c r="I64" s="192">
        <v>0.96456325337454496</v>
      </c>
      <c r="J64" s="633">
        <v>5.7564293212298702E-2</v>
      </c>
      <c r="K64" s="192">
        <v>0.99839081214758196</v>
      </c>
      <c r="L64" s="633">
        <v>6.6418276583374597E-2</v>
      </c>
      <c r="M64" s="192">
        <v>1.1453214812294299</v>
      </c>
      <c r="N64" s="633">
        <v>5.8586023811939003E-2</v>
      </c>
      <c r="O64" s="192">
        <v>1.15979334474157</v>
      </c>
      <c r="P64" s="633">
        <v>6.8753662193481294E-2</v>
      </c>
      <c r="Q64" s="192">
        <v>0.97432793433800602</v>
      </c>
      <c r="R64" s="633">
        <v>5.7349480435375001E-2</v>
      </c>
      <c r="S64" s="192">
        <v>0.99984462406893004</v>
      </c>
      <c r="T64" s="633">
        <v>7.4334928674448006E-2</v>
      </c>
      <c r="U64" s="192">
        <v>1.1526077044882601</v>
      </c>
      <c r="V64" s="633">
        <v>6.0450040423531103E-2</v>
      </c>
      <c r="W64" s="192">
        <v>1.14227151615406</v>
      </c>
      <c r="X64" s="633">
        <v>6.9062893325387897E-2</v>
      </c>
      <c r="Y64" s="192">
        <v>0.969497577422888</v>
      </c>
      <c r="Z64" s="642">
        <v>5.6276048678499897E-2</v>
      </c>
    </row>
    <row r="65" spans="1:26" ht="13" customHeight="1" x14ac:dyDescent="0.25">
      <c r="A65" s="213" t="s">
        <v>444</v>
      </c>
      <c r="B65" s="187">
        <v>2</v>
      </c>
      <c r="C65" s="193">
        <v>1.0341446787909701</v>
      </c>
      <c r="D65" s="634">
        <v>3.0835407810875098E-2</v>
      </c>
      <c r="E65" s="193">
        <v>1.0972403254469101</v>
      </c>
      <c r="F65" s="634">
        <v>2.7539973825944801E-2</v>
      </c>
      <c r="G65" s="193">
        <v>1.0444208895240099</v>
      </c>
      <c r="H65" s="634">
        <v>2.9364561814573701E-2</v>
      </c>
      <c r="I65" s="193">
        <v>1.0410798803855299</v>
      </c>
      <c r="J65" s="634">
        <v>3.26062942512199E-2</v>
      </c>
      <c r="K65" s="193">
        <v>1.0369378867138599</v>
      </c>
      <c r="L65" s="634">
        <v>3.0762040990642101E-2</v>
      </c>
      <c r="M65" s="193">
        <v>1.1034630731814501</v>
      </c>
      <c r="N65" s="634">
        <v>2.7939927065106999E-2</v>
      </c>
      <c r="O65" s="193">
        <v>1.04684190787359</v>
      </c>
      <c r="P65" s="634">
        <v>3.0793325192972901E-2</v>
      </c>
      <c r="Q65" s="193">
        <v>1.05100773533001</v>
      </c>
      <c r="R65" s="634">
        <v>3.2543613723039898E-2</v>
      </c>
      <c r="S65" s="193">
        <v>1.0283307757518501</v>
      </c>
      <c r="T65" s="634">
        <v>3.09417502957125E-2</v>
      </c>
      <c r="U65" s="193">
        <v>1.09971404600268</v>
      </c>
      <c r="V65" s="634">
        <v>2.86833740475258E-2</v>
      </c>
      <c r="W65" s="193">
        <v>1.0209883207861301</v>
      </c>
      <c r="X65" s="634">
        <v>3.1929924188277302E-2</v>
      </c>
      <c r="Y65" s="193">
        <v>1.0350041316690199</v>
      </c>
      <c r="Z65" s="643">
        <v>3.23358630898401E-2</v>
      </c>
    </row>
    <row r="66" spans="1:26" ht="13" customHeight="1" x14ac:dyDescent="0.25">
      <c r="A66" s="26" t="s">
        <v>445</v>
      </c>
      <c r="B66" s="184">
        <v>2</v>
      </c>
      <c r="C66" s="190">
        <v>0.79646432216606999</v>
      </c>
      <c r="D66" s="631">
        <v>0.265975631350782</v>
      </c>
      <c r="E66" s="190">
        <v>1.05849380105168</v>
      </c>
      <c r="F66" s="631">
        <v>0.30167988335597501</v>
      </c>
      <c r="G66" s="190">
        <v>1.5745266106668101</v>
      </c>
      <c r="H66" s="631">
        <v>0.40912807842120702</v>
      </c>
      <c r="I66" s="190">
        <v>1.0728854438022699</v>
      </c>
      <c r="J66" s="631">
        <v>0.42520093385671598</v>
      </c>
      <c r="K66" s="190">
        <v>0.79756640033649795</v>
      </c>
      <c r="L66" s="631">
        <v>0.26479197186318798</v>
      </c>
      <c r="M66" s="190">
        <v>1.0982106756460199</v>
      </c>
      <c r="N66" s="631">
        <v>0.31116331387199397</v>
      </c>
      <c r="O66" s="190">
        <v>1.5386500450115299</v>
      </c>
      <c r="P66" s="631">
        <v>0.39279258610220802</v>
      </c>
      <c r="Q66" s="190">
        <v>1.0283691161816599</v>
      </c>
      <c r="R66" s="631">
        <v>0.39605513709075102</v>
      </c>
      <c r="S66" s="190">
        <v>0.897859973308343</v>
      </c>
      <c r="T66" s="631">
        <v>0.366480502344673</v>
      </c>
      <c r="U66" s="190">
        <v>0.96444831634032502</v>
      </c>
      <c r="V66" s="631">
        <v>0.384171707169293</v>
      </c>
      <c r="W66" s="190">
        <v>1.32133985819887</v>
      </c>
      <c r="X66" s="631">
        <v>0.35163840114969802</v>
      </c>
      <c r="Y66" s="190">
        <v>0.88348505755394702</v>
      </c>
      <c r="Z66" s="639">
        <v>0.377923475316577</v>
      </c>
    </row>
    <row r="67" spans="1:26" ht="13" customHeight="1" x14ac:dyDescent="0.25">
      <c r="A67" s="26" t="s">
        <v>446</v>
      </c>
      <c r="B67" s="184">
        <v>2</v>
      </c>
      <c r="C67" s="190">
        <v>0.75788033948750899</v>
      </c>
      <c r="D67" s="631">
        <v>0.134535240218219</v>
      </c>
      <c r="E67" s="190">
        <v>1.0592318636070499</v>
      </c>
      <c r="F67" s="631">
        <v>0.222602805927406</v>
      </c>
      <c r="G67" s="190">
        <v>2.2114683655972698</v>
      </c>
      <c r="H67" s="631">
        <v>0.42611350878730098</v>
      </c>
      <c r="I67" s="190">
        <v>1.08088360600077</v>
      </c>
      <c r="J67" s="631">
        <v>0.35743510316420601</v>
      </c>
      <c r="K67" s="190">
        <v>0.75691175890673901</v>
      </c>
      <c r="L67" s="631">
        <v>0.149027489101139</v>
      </c>
      <c r="M67" s="190">
        <v>1.0331003474908</v>
      </c>
      <c r="N67" s="631">
        <v>0.23646737539295701</v>
      </c>
      <c r="O67" s="190">
        <v>2.2229909649181998</v>
      </c>
      <c r="P67" s="631">
        <v>0.46670374285905702</v>
      </c>
      <c r="Q67" s="190">
        <v>1.1417349793908</v>
      </c>
      <c r="R67" s="631">
        <v>0.394445402862452</v>
      </c>
      <c r="S67" s="190">
        <v>0.67582261339511096</v>
      </c>
      <c r="T67" s="631">
        <v>0.15765102113333801</v>
      </c>
      <c r="U67" s="190">
        <v>0.84228733060403604</v>
      </c>
      <c r="V67" s="631">
        <v>0.25348072405849598</v>
      </c>
      <c r="W67" s="190">
        <v>2.5174345240611098</v>
      </c>
      <c r="X67" s="631">
        <v>0.72118222420290001</v>
      </c>
      <c r="Y67" s="190">
        <v>0.95493746356783704</v>
      </c>
      <c r="Z67" s="639">
        <v>0.34295789245969899</v>
      </c>
    </row>
    <row r="68" spans="1:26" ht="13" customHeight="1" x14ac:dyDescent="0.25">
      <c r="A68" s="26" t="s">
        <v>447</v>
      </c>
      <c r="B68" s="184">
        <v>2</v>
      </c>
      <c r="C68" s="190">
        <v>1.3175243848571001</v>
      </c>
      <c r="D68" s="631">
        <v>0.38537707364586699</v>
      </c>
      <c r="E68" s="190">
        <v>1.1183927288448301</v>
      </c>
      <c r="F68" s="631">
        <v>0.360824454683559</v>
      </c>
      <c r="G68" s="190">
        <v>1.69372923958958</v>
      </c>
      <c r="H68" s="631">
        <v>0.47998031321031298</v>
      </c>
      <c r="I68" s="190">
        <v>0.83366935887651294</v>
      </c>
      <c r="J68" s="631">
        <v>0.23735699270265401</v>
      </c>
      <c r="K68" s="190">
        <v>1.29868342511127</v>
      </c>
      <c r="L68" s="631">
        <v>0.374052085320697</v>
      </c>
      <c r="M68" s="190">
        <v>1.2390151326769101</v>
      </c>
      <c r="N68" s="631">
        <v>0.38190476429318299</v>
      </c>
      <c r="O68" s="190">
        <v>1.7724528840062601</v>
      </c>
      <c r="P68" s="631">
        <v>0.51972605860766197</v>
      </c>
      <c r="Q68" s="190">
        <v>0.73775900806885297</v>
      </c>
      <c r="R68" s="631">
        <v>0.21859704743727301</v>
      </c>
      <c r="S68" s="190">
        <v>1.3737157674392699</v>
      </c>
      <c r="T68" s="631">
        <v>0.44175277098997001</v>
      </c>
      <c r="U68" s="190">
        <v>1.0053369550468201</v>
      </c>
      <c r="V68" s="631">
        <v>0.344489959418948</v>
      </c>
      <c r="W68" s="190">
        <v>1.6540138009618499</v>
      </c>
      <c r="X68" s="631">
        <v>0.62840564266485899</v>
      </c>
      <c r="Y68" s="190">
        <v>0.73905622641148205</v>
      </c>
      <c r="Z68" s="639">
        <v>0.24282603354747301</v>
      </c>
    </row>
    <row r="69" spans="1:26" ht="13" customHeight="1" x14ac:dyDescent="0.25">
      <c r="A69" s="27" t="s">
        <v>448</v>
      </c>
      <c r="B69" s="200">
        <v>2</v>
      </c>
      <c r="C69" s="201">
        <v>1.0195137886502701</v>
      </c>
      <c r="D69" s="636">
        <v>0.49479143406980602</v>
      </c>
      <c r="E69" s="201">
        <v>0.94488626717451296</v>
      </c>
      <c r="F69" s="636">
        <v>0.183015395981759</v>
      </c>
      <c r="G69" s="201">
        <v>1.04092487563108</v>
      </c>
      <c r="H69" s="636">
        <v>0.16894743691432801</v>
      </c>
      <c r="I69" s="201">
        <v>1.18027373057822</v>
      </c>
      <c r="J69" s="636">
        <v>0.29713793348018902</v>
      </c>
      <c r="K69" s="201">
        <v>1.13407679896756</v>
      </c>
      <c r="L69" s="636">
        <v>0.55837740945681502</v>
      </c>
      <c r="M69" s="201">
        <v>0.941549283444028</v>
      </c>
      <c r="N69" s="636">
        <v>0.19893185006462599</v>
      </c>
      <c r="O69" s="201">
        <v>1.0818856056302799</v>
      </c>
      <c r="P69" s="636">
        <v>0.16992717247585101</v>
      </c>
      <c r="Q69" s="201">
        <v>1.1840864432579601</v>
      </c>
      <c r="R69" s="636">
        <v>0.30546660298056699</v>
      </c>
      <c r="S69" s="201">
        <v>1.2954918596095699</v>
      </c>
      <c r="T69" s="636">
        <v>0.66815625416998603</v>
      </c>
      <c r="U69" s="201">
        <v>0.87232135820732604</v>
      </c>
      <c r="V69" s="636">
        <v>0.20168896272902201</v>
      </c>
      <c r="W69" s="201">
        <v>1.16082957329172</v>
      </c>
      <c r="X69" s="636">
        <v>0.23571103309392799</v>
      </c>
      <c r="Y69" s="201">
        <v>1.2956944875830501</v>
      </c>
      <c r="Z69" s="644">
        <v>0.34629762428609401</v>
      </c>
    </row>
    <row r="70" spans="1:26" ht="13" customHeight="1" x14ac:dyDescent="0.25">
      <c r="A70" s="26"/>
      <c r="B70" s="188"/>
      <c r="C70" s="190" t="s">
        <v>2754</v>
      </c>
      <c r="D70" s="631" t="s">
        <v>2755</v>
      </c>
      <c r="E70" s="190" t="s">
        <v>2756</v>
      </c>
      <c r="F70" s="631" t="s">
        <v>2757</v>
      </c>
      <c r="G70" s="190" t="s">
        <v>2758</v>
      </c>
      <c r="H70" s="631" t="s">
        <v>2759</v>
      </c>
      <c r="I70" s="190" t="s">
        <v>2760</v>
      </c>
      <c r="J70" s="631" t="s">
        <v>2761</v>
      </c>
      <c r="K70" s="190" t="s">
        <v>2762</v>
      </c>
      <c r="L70" s="631" t="s">
        <v>2763</v>
      </c>
      <c r="M70" s="190" t="s">
        <v>2764</v>
      </c>
      <c r="N70" s="631" t="s">
        <v>2765</v>
      </c>
      <c r="O70" s="190" t="s">
        <v>2766</v>
      </c>
      <c r="P70" s="631" t="s">
        <v>2767</v>
      </c>
      <c r="Q70" s="190" t="s">
        <v>2768</v>
      </c>
      <c r="R70" s="631" t="s">
        <v>2769</v>
      </c>
      <c r="S70" s="190" t="s">
        <v>2770</v>
      </c>
      <c r="T70" s="631" t="s">
        <v>2771</v>
      </c>
      <c r="U70" s="190" t="s">
        <v>2772</v>
      </c>
      <c r="V70" s="631" t="s">
        <v>2773</v>
      </c>
      <c r="W70" s="190" t="s">
        <v>2774</v>
      </c>
      <c r="X70" s="631" t="s">
        <v>2775</v>
      </c>
      <c r="Y70" s="190" t="s">
        <v>2776</v>
      </c>
      <c r="Z70" s="639" t="s">
        <v>2777</v>
      </c>
    </row>
    <row r="71" spans="1:26" ht="13" customHeight="1" x14ac:dyDescent="0.25">
      <c r="A71" s="26" t="s">
        <v>392</v>
      </c>
      <c r="B71" s="188">
        <v>1</v>
      </c>
      <c r="C71" s="190">
        <v>0.99071159198220604</v>
      </c>
      <c r="D71" s="631">
        <v>0.17825474137029099</v>
      </c>
      <c r="E71" s="190">
        <v>1.1231543593784601</v>
      </c>
      <c r="F71" s="631">
        <v>0.175835038513599</v>
      </c>
      <c r="G71" s="190">
        <v>0.955342453621567</v>
      </c>
      <c r="H71" s="631">
        <v>0.194015666009346</v>
      </c>
      <c r="I71" s="190">
        <v>1.2717469113289701</v>
      </c>
      <c r="J71" s="631">
        <v>0.26852281894670299</v>
      </c>
      <c r="K71" s="190">
        <v>1.0004877551290601</v>
      </c>
      <c r="L71" s="631">
        <v>0.17957157510376501</v>
      </c>
      <c r="M71" s="190">
        <v>1.11914850382024</v>
      </c>
      <c r="N71" s="631">
        <v>0.176849583331708</v>
      </c>
      <c r="O71" s="190">
        <v>0.96106884937237802</v>
      </c>
      <c r="P71" s="631">
        <v>0.19359056436161101</v>
      </c>
      <c r="Q71" s="190">
        <v>1.2470284472617801</v>
      </c>
      <c r="R71" s="631">
        <v>0.27151985119704303</v>
      </c>
      <c r="S71" s="190">
        <v>1.0358044251009599</v>
      </c>
      <c r="T71" s="631">
        <v>0.18948253358891101</v>
      </c>
      <c r="U71" s="190">
        <v>1.06622693840591</v>
      </c>
      <c r="V71" s="631">
        <v>0.18117827880600701</v>
      </c>
      <c r="W71" s="190">
        <v>1.02792088144844</v>
      </c>
      <c r="X71" s="631">
        <v>0.21423607843350501</v>
      </c>
      <c r="Y71" s="190">
        <v>1.3082356491032701</v>
      </c>
      <c r="Z71" s="639">
        <v>0.24878107473647501</v>
      </c>
    </row>
    <row r="72" spans="1:26" ht="13" customHeight="1" x14ac:dyDescent="0.25">
      <c r="A72" s="26" t="s">
        <v>396</v>
      </c>
      <c r="B72" s="188">
        <v>1</v>
      </c>
      <c r="C72" s="190">
        <v>1.1871685282444899</v>
      </c>
      <c r="D72" s="631">
        <v>0.116096915934381</v>
      </c>
      <c r="E72" s="190">
        <v>0.86978849178295203</v>
      </c>
      <c r="F72" s="631">
        <v>8.6469681948861205E-2</v>
      </c>
      <c r="G72" s="190">
        <v>1.0085152276724101</v>
      </c>
      <c r="H72" s="631">
        <v>9.9061467110160395E-2</v>
      </c>
      <c r="I72" s="190">
        <v>0.85024409797651501</v>
      </c>
      <c r="J72" s="631">
        <v>9.1752753448084104E-2</v>
      </c>
      <c r="K72" s="190">
        <v>1.1729675054550299</v>
      </c>
      <c r="L72" s="631">
        <v>0.1131375210538</v>
      </c>
      <c r="M72" s="190">
        <v>0.88567230366794103</v>
      </c>
      <c r="N72" s="631">
        <v>8.9671175050111102E-2</v>
      </c>
      <c r="O72" s="190">
        <v>1.02258795968372</v>
      </c>
      <c r="P72" s="631">
        <v>0.100660686255702</v>
      </c>
      <c r="Q72" s="190">
        <v>0.83489198683473398</v>
      </c>
      <c r="R72" s="631">
        <v>9.1064774916904401E-2</v>
      </c>
      <c r="S72" s="190">
        <v>1.1560666133523101</v>
      </c>
      <c r="T72" s="631">
        <v>0.123300807219674</v>
      </c>
      <c r="U72" s="190">
        <v>0.90927298842736004</v>
      </c>
      <c r="V72" s="631">
        <v>9.53029884852227E-2</v>
      </c>
      <c r="W72" s="190">
        <v>1.02844907429573</v>
      </c>
      <c r="X72" s="631">
        <v>0.100389995278493</v>
      </c>
      <c r="Y72" s="190">
        <v>0.82638918032672704</v>
      </c>
      <c r="Z72" s="639">
        <v>9.2397315767212995E-2</v>
      </c>
    </row>
    <row r="73" spans="1:26" ht="13" customHeight="1" x14ac:dyDescent="0.25">
      <c r="A73" s="210" t="s">
        <v>398</v>
      </c>
      <c r="B73" s="188">
        <v>1</v>
      </c>
      <c r="C73" s="190">
        <v>1.0568948794281501</v>
      </c>
      <c r="D73" s="631">
        <v>0.13709912257124501</v>
      </c>
      <c r="E73" s="190">
        <v>0.89436032397690202</v>
      </c>
      <c r="F73" s="631">
        <v>0.12892880844980101</v>
      </c>
      <c r="G73" s="190">
        <v>0.96069007318199695</v>
      </c>
      <c r="H73" s="631">
        <v>0.13578049258812799</v>
      </c>
      <c r="I73" s="190">
        <v>0.73279525498924603</v>
      </c>
      <c r="J73" s="631">
        <v>9.6916968888706295E-2</v>
      </c>
      <c r="K73" s="190">
        <v>1.04555437294568</v>
      </c>
      <c r="L73" s="631">
        <v>0.14081987590404399</v>
      </c>
      <c r="M73" s="190">
        <v>0.90587754901210504</v>
      </c>
      <c r="N73" s="631">
        <v>0.135032266528887</v>
      </c>
      <c r="O73" s="190">
        <v>0.96502049124090905</v>
      </c>
      <c r="P73" s="631">
        <v>0.136307202687624</v>
      </c>
      <c r="Q73" s="190">
        <v>0.73319267152975698</v>
      </c>
      <c r="R73" s="631">
        <v>9.89948315532415E-2</v>
      </c>
      <c r="S73" s="190">
        <v>0.98610827821892799</v>
      </c>
      <c r="T73" s="631">
        <v>0.14386059535986501</v>
      </c>
      <c r="U73" s="190">
        <v>0.91382026329366195</v>
      </c>
      <c r="V73" s="631">
        <v>0.130663542140595</v>
      </c>
      <c r="W73" s="190">
        <v>0.95493464471549305</v>
      </c>
      <c r="X73" s="631">
        <v>0.13442971405308701</v>
      </c>
      <c r="Y73" s="190">
        <v>0.72040000881753796</v>
      </c>
      <c r="Z73" s="639">
        <v>0.100250373552322</v>
      </c>
    </row>
    <row r="74" spans="1:26" ht="13" customHeight="1" x14ac:dyDescent="0.25">
      <c r="A74" s="26" t="s">
        <v>399</v>
      </c>
      <c r="B74" s="188">
        <v>1</v>
      </c>
      <c r="C74" s="190">
        <v>1.2625278699198901</v>
      </c>
      <c r="D74" s="631">
        <v>0.25379798682370702</v>
      </c>
      <c r="E74" s="190">
        <v>0.84093748117181399</v>
      </c>
      <c r="F74" s="631">
        <v>0.16263110963765101</v>
      </c>
      <c r="G74" s="190">
        <v>1.09492461314541</v>
      </c>
      <c r="H74" s="631">
        <v>0.16536484461443601</v>
      </c>
      <c r="I74" s="190">
        <v>0.79131602046251304</v>
      </c>
      <c r="J74" s="631">
        <v>0.111895940935894</v>
      </c>
      <c r="K74" s="190">
        <v>1.35558553346391</v>
      </c>
      <c r="L74" s="631">
        <v>0.28256814883692</v>
      </c>
      <c r="M74" s="190">
        <v>0.80909296763185801</v>
      </c>
      <c r="N74" s="631">
        <v>0.16198971796028799</v>
      </c>
      <c r="O74" s="190">
        <v>1.0932001742765201</v>
      </c>
      <c r="P74" s="631">
        <v>0.168749159817429</v>
      </c>
      <c r="Q74" s="190">
        <v>0.79908328971115605</v>
      </c>
      <c r="R74" s="631">
        <v>0.113762052859383</v>
      </c>
      <c r="S74" s="190">
        <v>1.3961977403127801</v>
      </c>
      <c r="T74" s="631">
        <v>0.28804377115949498</v>
      </c>
      <c r="U74" s="190">
        <v>0.83276962788521103</v>
      </c>
      <c r="V74" s="631">
        <v>0.158740030925757</v>
      </c>
      <c r="W74" s="190">
        <v>0.94915353038544603</v>
      </c>
      <c r="X74" s="631">
        <v>0.15550994951342001</v>
      </c>
      <c r="Y74" s="190">
        <v>0.814889779539545</v>
      </c>
      <c r="Z74" s="639">
        <v>0.117434295940518</v>
      </c>
    </row>
    <row r="75" spans="1:26" ht="13" customHeight="1" x14ac:dyDescent="0.25">
      <c r="A75" s="26" t="s">
        <v>410</v>
      </c>
      <c r="B75" s="188">
        <v>1</v>
      </c>
      <c r="C75" s="190">
        <v>1.0716744949216399</v>
      </c>
      <c r="D75" s="631">
        <v>0.30522285237770203</v>
      </c>
      <c r="E75" s="190">
        <v>1.03326434743065</v>
      </c>
      <c r="F75" s="631">
        <v>0.16878866238144799</v>
      </c>
      <c r="G75" s="190">
        <v>0.87113026971257002</v>
      </c>
      <c r="H75" s="631">
        <v>0.132727150619976</v>
      </c>
      <c r="I75" s="190">
        <v>0.94739213699727998</v>
      </c>
      <c r="J75" s="631">
        <v>0.141101909441363</v>
      </c>
      <c r="K75" s="190">
        <v>1.0901083305441099</v>
      </c>
      <c r="L75" s="631">
        <v>0.29771692200919597</v>
      </c>
      <c r="M75" s="190">
        <v>1.0253966514116499</v>
      </c>
      <c r="N75" s="631">
        <v>0.169193812541719</v>
      </c>
      <c r="O75" s="190">
        <v>0.88891606486257702</v>
      </c>
      <c r="P75" s="631">
        <v>0.13816162485193101</v>
      </c>
      <c r="Q75" s="190">
        <v>0.95008856676940801</v>
      </c>
      <c r="R75" s="631">
        <v>0.14038061073883401</v>
      </c>
      <c r="S75" s="190">
        <v>1.1292224274023199</v>
      </c>
      <c r="T75" s="631">
        <v>0.30512949583722698</v>
      </c>
      <c r="U75" s="190">
        <v>1.00748571110275</v>
      </c>
      <c r="V75" s="631">
        <v>0.164880437525982</v>
      </c>
      <c r="W75" s="190">
        <v>0.90413435176051704</v>
      </c>
      <c r="X75" s="631">
        <v>0.14563559409757401</v>
      </c>
      <c r="Y75" s="190">
        <v>0.96314051528031996</v>
      </c>
      <c r="Z75" s="639">
        <v>0.14250202412910101</v>
      </c>
    </row>
    <row r="76" spans="1:26" ht="13" customHeight="1" x14ac:dyDescent="0.25">
      <c r="A76" s="26" t="s">
        <v>415</v>
      </c>
      <c r="B76" s="188">
        <v>1</v>
      </c>
      <c r="C76" s="190">
        <v>0.91035709551256905</v>
      </c>
      <c r="D76" s="631">
        <v>0.11881185271809</v>
      </c>
      <c r="E76" s="190">
        <v>1.2895675338230399</v>
      </c>
      <c r="F76" s="631">
        <v>0.179599196090099</v>
      </c>
      <c r="G76" s="190">
        <v>1.13230514106052</v>
      </c>
      <c r="H76" s="631">
        <v>0.14321556229379201</v>
      </c>
      <c r="I76" s="190">
        <v>1.1015889174304201</v>
      </c>
      <c r="J76" s="631">
        <v>0.1495417542686</v>
      </c>
      <c r="K76" s="190">
        <v>0.91885908405551597</v>
      </c>
      <c r="L76" s="631">
        <v>0.11682883605963</v>
      </c>
      <c r="M76" s="190">
        <v>1.2677517081348899</v>
      </c>
      <c r="N76" s="631">
        <v>0.17206559982384201</v>
      </c>
      <c r="O76" s="190">
        <v>1.11929787159716</v>
      </c>
      <c r="P76" s="631">
        <v>0.14459026126675001</v>
      </c>
      <c r="Q76" s="190">
        <v>1.0827750760002799</v>
      </c>
      <c r="R76" s="631">
        <v>0.146133440099637</v>
      </c>
      <c r="S76" s="190">
        <v>0.94134799924141899</v>
      </c>
      <c r="T76" s="631">
        <v>0.119584023546216</v>
      </c>
      <c r="U76" s="190">
        <v>1.28283426766769</v>
      </c>
      <c r="V76" s="631">
        <v>0.17066030854625699</v>
      </c>
      <c r="W76" s="190">
        <v>1.11354339200915</v>
      </c>
      <c r="X76" s="631">
        <v>0.14906981393313401</v>
      </c>
      <c r="Y76" s="190">
        <v>1.0211623689387499</v>
      </c>
      <c r="Z76" s="639">
        <v>0.14709120475338</v>
      </c>
    </row>
    <row r="77" spans="1:26" ht="13" customHeight="1" x14ac:dyDescent="0.25">
      <c r="A77" s="26" t="s">
        <v>417</v>
      </c>
      <c r="B77" s="188">
        <v>1</v>
      </c>
      <c r="C77" s="190">
        <v>1.04310820786868</v>
      </c>
      <c r="D77" s="631">
        <v>0.25374480066093402</v>
      </c>
      <c r="E77" s="190">
        <v>1.2308340386641801</v>
      </c>
      <c r="F77" s="631">
        <v>0.29792022952241198</v>
      </c>
      <c r="G77" s="190">
        <v>0.57296144300700502</v>
      </c>
      <c r="H77" s="631">
        <v>0.106328401823857</v>
      </c>
      <c r="I77" s="190">
        <v>1.44627826889086</v>
      </c>
      <c r="J77" s="631">
        <v>0.308137880406678</v>
      </c>
      <c r="K77" s="190">
        <v>1.01513229615089</v>
      </c>
      <c r="L77" s="631">
        <v>0.24594482819953301</v>
      </c>
      <c r="M77" s="190">
        <v>1.2209978545133899</v>
      </c>
      <c r="N77" s="631">
        <v>0.28856474944719102</v>
      </c>
      <c r="O77" s="190">
        <v>0.56445249869340697</v>
      </c>
      <c r="P77" s="631">
        <v>0.10210272994852999</v>
      </c>
      <c r="Q77" s="190">
        <v>1.4954331126659699</v>
      </c>
      <c r="R77" s="631">
        <v>0.31820721662559398</v>
      </c>
      <c r="S77" s="190">
        <v>1.04188858606806</v>
      </c>
      <c r="T77" s="631">
        <v>0.25025908676967601</v>
      </c>
      <c r="U77" s="190">
        <v>1.1977737087361</v>
      </c>
      <c r="V77" s="631">
        <v>0.28217021108691098</v>
      </c>
      <c r="W77" s="190">
        <v>0.50706857704856101</v>
      </c>
      <c r="X77" s="631">
        <v>9.6053190799342894E-2</v>
      </c>
      <c r="Y77" s="190">
        <v>1.3731914465669199</v>
      </c>
      <c r="Z77" s="639">
        <v>0.27127602110135801</v>
      </c>
    </row>
    <row r="78" spans="1:26" ht="13" customHeight="1" x14ac:dyDescent="0.25">
      <c r="A78" s="26" t="s">
        <v>423</v>
      </c>
      <c r="B78" s="188">
        <v>1</v>
      </c>
      <c r="C78" s="190">
        <v>0.969329804023083</v>
      </c>
      <c r="D78" s="631">
        <v>0.13578154146020899</v>
      </c>
      <c r="E78" s="190">
        <v>1.3398520621188801</v>
      </c>
      <c r="F78" s="631">
        <v>0.18349534957920299</v>
      </c>
      <c r="G78" s="190">
        <v>0.87153161866119599</v>
      </c>
      <c r="H78" s="631">
        <v>0.13076063291022699</v>
      </c>
      <c r="I78" s="190">
        <v>0.90157356519585197</v>
      </c>
      <c r="J78" s="631">
        <v>0.118342395160105</v>
      </c>
      <c r="K78" s="190">
        <v>0.99067885099104902</v>
      </c>
      <c r="L78" s="631">
        <v>0.137870614118109</v>
      </c>
      <c r="M78" s="190">
        <v>1.34681783497356</v>
      </c>
      <c r="N78" s="631">
        <v>0.18397333192687601</v>
      </c>
      <c r="O78" s="190">
        <v>0.877702609824209</v>
      </c>
      <c r="P78" s="631">
        <v>0.123179007140318</v>
      </c>
      <c r="Q78" s="190">
        <v>0.89249771675209399</v>
      </c>
      <c r="R78" s="631">
        <v>0.115481217152863</v>
      </c>
      <c r="S78" s="190">
        <v>1.0179495762978801</v>
      </c>
      <c r="T78" s="631">
        <v>0.146042445079375</v>
      </c>
      <c r="U78" s="190">
        <v>1.3202431651519599</v>
      </c>
      <c r="V78" s="631">
        <v>0.19825355791489099</v>
      </c>
      <c r="W78" s="190">
        <v>0.941677738158199</v>
      </c>
      <c r="X78" s="631">
        <v>0.18625296092337501</v>
      </c>
      <c r="Y78" s="190">
        <v>0.91548398894215399</v>
      </c>
      <c r="Z78" s="639">
        <v>0.116983934627234</v>
      </c>
    </row>
    <row r="79" spans="1:26" ht="13" customHeight="1" x14ac:dyDescent="0.25">
      <c r="A79" s="26" t="s">
        <v>428</v>
      </c>
      <c r="B79" s="188">
        <v>1</v>
      </c>
      <c r="C79" s="190">
        <v>1.1134419069577099</v>
      </c>
      <c r="D79" s="631">
        <v>0.18143403984631901</v>
      </c>
      <c r="E79" s="190">
        <v>0.80709856597074503</v>
      </c>
      <c r="F79" s="631">
        <v>0.12793463192784901</v>
      </c>
      <c r="G79" s="190">
        <v>1.2242021446271001</v>
      </c>
      <c r="H79" s="631">
        <v>0.23100037122755099</v>
      </c>
      <c r="I79" s="190">
        <v>0.87618653008824698</v>
      </c>
      <c r="J79" s="631">
        <v>0.16566469407536599</v>
      </c>
      <c r="K79" s="190">
        <v>1.15205215289763</v>
      </c>
      <c r="L79" s="631">
        <v>0.18643379042136801</v>
      </c>
      <c r="M79" s="190">
        <v>0.80260988219218998</v>
      </c>
      <c r="N79" s="631">
        <v>0.12705651230985199</v>
      </c>
      <c r="O79" s="190">
        <v>1.22916809481929</v>
      </c>
      <c r="P79" s="631">
        <v>0.231226942832292</v>
      </c>
      <c r="Q79" s="190">
        <v>0.85932450360662904</v>
      </c>
      <c r="R79" s="631">
        <v>0.16472903798899199</v>
      </c>
      <c r="S79" s="190">
        <v>1.1325854180753701</v>
      </c>
      <c r="T79" s="631">
        <v>0.18816551982000701</v>
      </c>
      <c r="U79" s="190">
        <v>0.80043967271855199</v>
      </c>
      <c r="V79" s="631">
        <v>0.13133192626534801</v>
      </c>
      <c r="W79" s="190">
        <v>1.2830814750056001</v>
      </c>
      <c r="X79" s="631">
        <v>0.240918473875293</v>
      </c>
      <c r="Y79" s="190">
        <v>0.80877272000324896</v>
      </c>
      <c r="Z79" s="639">
        <v>0.16253839112557</v>
      </c>
    </row>
    <row r="80" spans="1:26" ht="13" customHeight="1" x14ac:dyDescent="0.25">
      <c r="A80" s="26" t="s">
        <v>433</v>
      </c>
      <c r="B80" s="188">
        <v>1</v>
      </c>
      <c r="C80" s="190">
        <v>0.96551764037277699</v>
      </c>
      <c r="D80" s="631">
        <v>0.108295460120441</v>
      </c>
      <c r="E80" s="190">
        <v>1.14215813001146</v>
      </c>
      <c r="F80" s="631">
        <v>0.15874087474599799</v>
      </c>
      <c r="G80" s="190">
        <v>0.90023734067329797</v>
      </c>
      <c r="H80" s="631">
        <v>0.17339942530459401</v>
      </c>
      <c r="I80" s="190">
        <v>0.80520919960750303</v>
      </c>
      <c r="J80" s="631">
        <v>0.11293437254585401</v>
      </c>
      <c r="K80" s="190">
        <v>0.96937475052839395</v>
      </c>
      <c r="L80" s="631">
        <v>0.111831856121289</v>
      </c>
      <c r="M80" s="190">
        <v>1.1631362655289801</v>
      </c>
      <c r="N80" s="631">
        <v>0.162855761686102</v>
      </c>
      <c r="O80" s="190">
        <v>0.84921024145093305</v>
      </c>
      <c r="P80" s="631">
        <v>0.16782139835412399</v>
      </c>
      <c r="Q80" s="190">
        <v>0.81362154866193803</v>
      </c>
      <c r="R80" s="631">
        <v>0.11511834326820999</v>
      </c>
      <c r="S80" s="190">
        <v>0.96699753337142502</v>
      </c>
      <c r="T80" s="631">
        <v>0.111831990681652</v>
      </c>
      <c r="U80" s="190">
        <v>1.1094463323705299</v>
      </c>
      <c r="V80" s="631">
        <v>0.152770560664056</v>
      </c>
      <c r="W80" s="190">
        <v>0.898129308473817</v>
      </c>
      <c r="X80" s="631">
        <v>0.171583702938154</v>
      </c>
      <c r="Y80" s="190">
        <v>0.80560186563060399</v>
      </c>
      <c r="Z80" s="639">
        <v>0.11892645664634</v>
      </c>
    </row>
    <row r="81" spans="1:26" ht="13" customHeight="1" x14ac:dyDescent="0.25">
      <c r="A81" s="26" t="s">
        <v>435</v>
      </c>
      <c r="B81" s="188">
        <v>1</v>
      </c>
      <c r="C81" s="190">
        <v>0.97244813446688705</v>
      </c>
      <c r="D81" s="631">
        <v>0.14087497617560801</v>
      </c>
      <c r="E81" s="190">
        <v>0.99734530229083695</v>
      </c>
      <c r="F81" s="631">
        <v>0.118759262495019</v>
      </c>
      <c r="G81" s="190">
        <v>1.0291778488921599</v>
      </c>
      <c r="H81" s="631">
        <v>9.7514527289928501E-2</v>
      </c>
      <c r="I81" s="190">
        <v>1.2814193834244301</v>
      </c>
      <c r="J81" s="631">
        <v>0.13563366296278301</v>
      </c>
      <c r="K81" s="190">
        <v>0.95967962002769602</v>
      </c>
      <c r="L81" s="631">
        <v>0.142116847305605</v>
      </c>
      <c r="M81" s="190">
        <v>1.00439107801449</v>
      </c>
      <c r="N81" s="631">
        <v>0.11959258538621401</v>
      </c>
      <c r="O81" s="190">
        <v>1.0232903248151199</v>
      </c>
      <c r="P81" s="631">
        <v>9.6876384711420904E-2</v>
      </c>
      <c r="Q81" s="190">
        <v>1.27586566753051</v>
      </c>
      <c r="R81" s="631">
        <v>0.13516744972845901</v>
      </c>
      <c r="S81" s="190">
        <v>0.97488119313010102</v>
      </c>
      <c r="T81" s="631">
        <v>0.13459213986245799</v>
      </c>
      <c r="U81" s="190">
        <v>0.97345345536523198</v>
      </c>
      <c r="V81" s="631">
        <v>0.107136123472267</v>
      </c>
      <c r="W81" s="190">
        <v>1.0483291649554201</v>
      </c>
      <c r="X81" s="631">
        <v>0.10056999073501301</v>
      </c>
      <c r="Y81" s="190">
        <v>1.2688559120485501</v>
      </c>
      <c r="Z81" s="639">
        <v>0.132333655051042</v>
      </c>
    </row>
    <row r="82" spans="1:26" ht="13" customHeight="1" x14ac:dyDescent="0.25">
      <c r="A82" s="26" t="s">
        <v>437</v>
      </c>
      <c r="B82" s="188">
        <v>1</v>
      </c>
      <c r="C82" s="190">
        <v>1.2428811744675501</v>
      </c>
      <c r="D82" s="631">
        <v>0.19844136189523001</v>
      </c>
      <c r="E82" s="190">
        <v>0.89162735136479199</v>
      </c>
      <c r="F82" s="631">
        <v>0.13316955435463301</v>
      </c>
      <c r="G82" s="190">
        <v>1.0196674625665001</v>
      </c>
      <c r="H82" s="631">
        <v>0.120081082790316</v>
      </c>
      <c r="I82" s="190">
        <v>1.3775595465336199</v>
      </c>
      <c r="J82" s="631">
        <v>0.21089346771001399</v>
      </c>
      <c r="K82" s="190">
        <v>1.18722832502048</v>
      </c>
      <c r="L82" s="631">
        <v>0.185820075422858</v>
      </c>
      <c r="M82" s="190">
        <v>0.90540257942939195</v>
      </c>
      <c r="N82" s="631">
        <v>0.134959067997903</v>
      </c>
      <c r="O82" s="190">
        <v>1.0341726886840401</v>
      </c>
      <c r="P82" s="631">
        <v>0.120573080909384</v>
      </c>
      <c r="Q82" s="190">
        <v>1.37578655080414</v>
      </c>
      <c r="R82" s="631">
        <v>0.206267091715988</v>
      </c>
      <c r="S82" s="190">
        <v>1.23929823778492</v>
      </c>
      <c r="T82" s="631">
        <v>0.18972514132936499</v>
      </c>
      <c r="U82" s="190">
        <v>0.87472053104846104</v>
      </c>
      <c r="V82" s="631">
        <v>0.130465360929615</v>
      </c>
      <c r="W82" s="190">
        <v>0.98152838986980295</v>
      </c>
      <c r="X82" s="631">
        <v>0.112829314771524</v>
      </c>
      <c r="Y82" s="190">
        <v>1.4341511291592599</v>
      </c>
      <c r="Z82" s="639">
        <v>0.227976168157214</v>
      </c>
    </row>
    <row r="83" spans="1:26" ht="13" customHeight="1" x14ac:dyDescent="0.25">
      <c r="A83" s="26" t="s">
        <v>438</v>
      </c>
      <c r="B83" s="188">
        <v>1</v>
      </c>
      <c r="C83" s="190">
        <v>1.4887497463677399</v>
      </c>
      <c r="D83" s="631">
        <v>0.218554595823266</v>
      </c>
      <c r="E83" s="190">
        <v>1.0125089976302899</v>
      </c>
      <c r="F83" s="631">
        <v>0.18638916772139999</v>
      </c>
      <c r="G83" s="190">
        <v>1.18301173800844</v>
      </c>
      <c r="H83" s="631">
        <v>0.34577451197544501</v>
      </c>
      <c r="I83" s="190">
        <v>0.68782017250871597</v>
      </c>
      <c r="J83" s="631">
        <v>0.18818109397511801</v>
      </c>
      <c r="K83" s="190">
        <v>1.5161465112883901</v>
      </c>
      <c r="L83" s="631">
        <v>0.218864316269685</v>
      </c>
      <c r="M83" s="190">
        <v>1.0022819402641601</v>
      </c>
      <c r="N83" s="631">
        <v>0.181870584184777</v>
      </c>
      <c r="O83" s="190">
        <v>1.18107644214656</v>
      </c>
      <c r="P83" s="631">
        <v>0.34758634427528801</v>
      </c>
      <c r="Q83" s="190">
        <v>0.71035106793812897</v>
      </c>
      <c r="R83" s="631">
        <v>0.20074785203838899</v>
      </c>
      <c r="S83" s="190">
        <v>1.37206978108748</v>
      </c>
      <c r="T83" s="631">
        <v>0.19231264373707499</v>
      </c>
      <c r="U83" s="190">
        <v>1.0514947095628699</v>
      </c>
      <c r="V83" s="631">
        <v>0.16714063257470299</v>
      </c>
      <c r="W83" s="190">
        <v>0.99002824548546597</v>
      </c>
      <c r="X83" s="631">
        <v>0.21636341769445</v>
      </c>
      <c r="Y83" s="190">
        <v>0.64922381999212897</v>
      </c>
      <c r="Z83" s="639">
        <v>0.17556062127157701</v>
      </c>
    </row>
    <row r="84" spans="1:26" ht="13" customHeight="1" x14ac:dyDescent="0.25">
      <c r="A84" s="62" t="s">
        <v>449</v>
      </c>
      <c r="B84" s="189">
        <v>1</v>
      </c>
      <c r="C84" s="194">
        <v>1.1014930162587699</v>
      </c>
      <c r="D84" s="635">
        <v>5.5988839632351899E-2</v>
      </c>
      <c r="E84" s="194">
        <v>1.0481780551365101</v>
      </c>
      <c r="F84" s="635">
        <v>4.97326941277123E-2</v>
      </c>
      <c r="G84" s="194">
        <v>0.98858394180401399</v>
      </c>
      <c r="H84" s="635">
        <v>5.05696127408592E-2</v>
      </c>
      <c r="I84" s="194">
        <v>1.0281945625370801</v>
      </c>
      <c r="J84" s="635">
        <v>5.1555914047836403E-2</v>
      </c>
      <c r="K84" s="194">
        <v>1.1106917262960101</v>
      </c>
      <c r="L84" s="635">
        <v>5.6307940852715503E-2</v>
      </c>
      <c r="M84" s="194">
        <v>1.0460582974652299</v>
      </c>
      <c r="N84" s="635">
        <v>4.92418129231409E-2</v>
      </c>
      <c r="O84" s="194">
        <v>0.98701198501882603</v>
      </c>
      <c r="P84" s="635">
        <v>5.0555817758061401E-2</v>
      </c>
      <c r="Q84" s="194">
        <v>1.02806229454473</v>
      </c>
      <c r="R84" s="635">
        <v>5.2182572888680903E-2</v>
      </c>
      <c r="S84" s="194">
        <v>1.11702579426875</v>
      </c>
      <c r="T84" s="635">
        <v>5.6791881950455099E-2</v>
      </c>
      <c r="U84" s="194">
        <v>1.0355134257035501</v>
      </c>
      <c r="V84" s="635">
        <v>4.8545789957999103E-2</v>
      </c>
      <c r="W84" s="194">
        <v>0.972753677408012</v>
      </c>
      <c r="X84" s="635">
        <v>4.7481509080360702E-2</v>
      </c>
      <c r="Y84" s="194">
        <v>1.01575819796096</v>
      </c>
      <c r="Z84" s="640">
        <v>4.9603130703268002E-2</v>
      </c>
    </row>
    <row r="85" spans="1:26" ht="13" customHeight="1" x14ac:dyDescent="0.25">
      <c r="A85" s="26" t="s">
        <v>121</v>
      </c>
      <c r="B85" s="188">
        <v>1</v>
      </c>
      <c r="C85" s="190">
        <v>1.1601009776658899</v>
      </c>
      <c r="D85" s="631">
        <v>0.183829180320734</v>
      </c>
      <c r="E85" s="190">
        <v>0.914892291560782</v>
      </c>
      <c r="F85" s="631">
        <v>0.146674582513837</v>
      </c>
      <c r="G85" s="190">
        <v>1.0603001690906</v>
      </c>
      <c r="H85" s="631">
        <v>0.149035567999975</v>
      </c>
      <c r="I85" s="190">
        <v>0.93182635651680001</v>
      </c>
      <c r="J85" s="631">
        <v>0.13386651726204701</v>
      </c>
      <c r="K85" s="190">
        <v>1.1746467147327799</v>
      </c>
      <c r="L85" s="631">
        <v>0.18464757252869701</v>
      </c>
      <c r="M85" s="190">
        <v>0.92464876687437703</v>
      </c>
      <c r="N85" s="631">
        <v>0.148217753898333</v>
      </c>
      <c r="O85" s="190">
        <v>1.0678977506988301</v>
      </c>
      <c r="P85" s="631">
        <v>0.14833870140076699</v>
      </c>
      <c r="Q85" s="190">
        <v>0.90117155989609898</v>
      </c>
      <c r="R85" s="631">
        <v>0.132772083710823</v>
      </c>
      <c r="S85" s="190">
        <v>1.2491361870036</v>
      </c>
      <c r="T85" s="631">
        <v>0.19376199080409301</v>
      </c>
      <c r="U85" s="190">
        <v>0.92278174236834798</v>
      </c>
      <c r="V85" s="631">
        <v>0.15229621495380899</v>
      </c>
      <c r="W85" s="190">
        <v>1.0792580604055699</v>
      </c>
      <c r="X85" s="631">
        <v>0.15738754234959701</v>
      </c>
      <c r="Y85" s="190">
        <v>0.86232661311496495</v>
      </c>
      <c r="Z85" s="639">
        <v>0.13532760061118099</v>
      </c>
    </row>
    <row r="86" spans="1:26" ht="13" customHeight="1" x14ac:dyDescent="0.25">
      <c r="A86" s="26" t="s">
        <v>446</v>
      </c>
      <c r="B86" s="188">
        <v>1</v>
      </c>
      <c r="C86" s="190">
        <v>0.63600697526925998</v>
      </c>
      <c r="D86" s="631">
        <v>0.16845485419147299</v>
      </c>
      <c r="E86" s="190">
        <v>1.19896376933023</v>
      </c>
      <c r="F86" s="631">
        <v>0.28480750939857302</v>
      </c>
      <c r="G86" s="190">
        <v>1.1265809040694399</v>
      </c>
      <c r="H86" s="631">
        <v>0.25069765997160198</v>
      </c>
      <c r="I86" s="190">
        <v>0.79056334760103697</v>
      </c>
      <c r="J86" s="631">
        <v>0.30547533938771199</v>
      </c>
      <c r="K86" s="190">
        <v>0.65814937465244405</v>
      </c>
      <c r="L86" s="631">
        <v>0.170851823380542</v>
      </c>
      <c r="M86" s="190">
        <v>1.10092232352012</v>
      </c>
      <c r="N86" s="631">
        <v>0.25274047846098402</v>
      </c>
      <c r="O86" s="190">
        <v>1.1502813168797801</v>
      </c>
      <c r="P86" s="631">
        <v>0.24885409775163</v>
      </c>
      <c r="Q86" s="190">
        <v>0.82866086908835901</v>
      </c>
      <c r="R86" s="631">
        <v>0.32004808595004902</v>
      </c>
      <c r="S86" s="190">
        <v>0.74354682652922199</v>
      </c>
      <c r="T86" s="631">
        <v>0.17883067412748299</v>
      </c>
      <c r="U86" s="190">
        <v>1.0897408245027</v>
      </c>
      <c r="V86" s="631">
        <v>0.22773081095208</v>
      </c>
      <c r="W86" s="190">
        <v>1.12174218546561</v>
      </c>
      <c r="X86" s="631">
        <v>0.23678038131020601</v>
      </c>
      <c r="Y86" s="190">
        <v>0.99249949127632398</v>
      </c>
      <c r="Z86" s="639">
        <v>0.345784459137842</v>
      </c>
    </row>
    <row r="87" spans="1:26" ht="13" customHeight="1" x14ac:dyDescent="0.25">
      <c r="A87" s="27" t="s">
        <v>447</v>
      </c>
      <c r="B87" s="203">
        <v>1</v>
      </c>
      <c r="C87" s="201">
        <v>0.64846562074018299</v>
      </c>
      <c r="D87" s="636">
        <v>0.13931662043451301</v>
      </c>
      <c r="E87" s="201">
        <v>1.2842538266188599</v>
      </c>
      <c r="F87" s="636">
        <v>0.25948604645017198</v>
      </c>
      <c r="G87" s="201">
        <v>1.4934443201718699</v>
      </c>
      <c r="H87" s="636">
        <v>0.33504444813705397</v>
      </c>
      <c r="I87" s="201">
        <v>1.1550257130261301</v>
      </c>
      <c r="J87" s="636">
        <v>0.31956775368236601</v>
      </c>
      <c r="K87" s="201">
        <v>0.62817145104424799</v>
      </c>
      <c r="L87" s="636">
        <v>0.13558530862412899</v>
      </c>
      <c r="M87" s="201">
        <v>1.2344504337219</v>
      </c>
      <c r="N87" s="636">
        <v>0.25051338191227102</v>
      </c>
      <c r="O87" s="201">
        <v>1.4869101199691801</v>
      </c>
      <c r="P87" s="636">
        <v>0.36053808871482301</v>
      </c>
      <c r="Q87" s="201">
        <v>1.1462715558230101</v>
      </c>
      <c r="R87" s="636">
        <v>0.31876530320473301</v>
      </c>
      <c r="S87" s="201">
        <v>0.72044591099129496</v>
      </c>
      <c r="T87" s="636">
        <v>0.19433912009918</v>
      </c>
      <c r="U87" s="201">
        <v>1.1551194550500601</v>
      </c>
      <c r="V87" s="636">
        <v>0.25884969120288898</v>
      </c>
      <c r="W87" s="201">
        <v>1.39520159807878</v>
      </c>
      <c r="X87" s="636">
        <v>0.34320178838245802</v>
      </c>
      <c r="Y87" s="201">
        <v>1.10932805934186</v>
      </c>
      <c r="Z87" s="644">
        <v>0.29537783412923901</v>
      </c>
    </row>
    <row r="88" spans="1:26" ht="13" customHeight="1" x14ac:dyDescent="0.25">
      <c r="A88" s="26"/>
      <c r="B88" s="96"/>
      <c r="C88" s="190" t="s">
        <v>2754</v>
      </c>
      <c r="D88" s="631" t="s">
        <v>2755</v>
      </c>
      <c r="E88" s="190" t="s">
        <v>2756</v>
      </c>
      <c r="F88" s="631" t="s">
        <v>2757</v>
      </c>
      <c r="G88" s="190" t="s">
        <v>2758</v>
      </c>
      <c r="H88" s="631" t="s">
        <v>2759</v>
      </c>
      <c r="I88" s="190" t="s">
        <v>2760</v>
      </c>
      <c r="J88" s="631" t="s">
        <v>2761</v>
      </c>
      <c r="K88" s="190" t="s">
        <v>2762</v>
      </c>
      <c r="L88" s="631" t="s">
        <v>2763</v>
      </c>
      <c r="M88" s="190" t="s">
        <v>2764</v>
      </c>
      <c r="N88" s="631" t="s">
        <v>2765</v>
      </c>
      <c r="O88" s="190" t="s">
        <v>2766</v>
      </c>
      <c r="P88" s="631" t="s">
        <v>2767</v>
      </c>
      <c r="Q88" s="190" t="s">
        <v>2768</v>
      </c>
      <c r="R88" s="631" t="s">
        <v>2769</v>
      </c>
      <c r="S88" s="190" t="s">
        <v>2770</v>
      </c>
      <c r="T88" s="631" t="s">
        <v>2771</v>
      </c>
      <c r="U88" s="190" t="s">
        <v>2772</v>
      </c>
      <c r="V88" s="631" t="s">
        <v>2773</v>
      </c>
      <c r="W88" s="190" t="s">
        <v>2774</v>
      </c>
      <c r="X88" s="631" t="s">
        <v>2775</v>
      </c>
      <c r="Y88" s="190" t="s">
        <v>2776</v>
      </c>
      <c r="Z88" s="639" t="s">
        <v>2777</v>
      </c>
    </row>
    <row r="89" spans="1:26" ht="13" customHeight="1" x14ac:dyDescent="0.25">
      <c r="A89" s="26" t="s">
        <v>404</v>
      </c>
      <c r="B89" s="96">
        <v>3</v>
      </c>
      <c r="C89" s="190">
        <v>0.71845723418427798</v>
      </c>
      <c r="D89" s="631">
        <v>9.1334331258804705E-2</v>
      </c>
      <c r="E89" s="190">
        <v>1.11238773604457</v>
      </c>
      <c r="F89" s="631">
        <v>0.128814059655878</v>
      </c>
      <c r="G89" s="190">
        <v>1.3859603468436399</v>
      </c>
      <c r="H89" s="631">
        <v>0.168628516680534</v>
      </c>
      <c r="I89" s="190">
        <v>0.90284825980404704</v>
      </c>
      <c r="J89" s="631">
        <v>0.19659367924669899</v>
      </c>
      <c r="K89" s="190">
        <v>0.72903523616856802</v>
      </c>
      <c r="L89" s="631">
        <v>8.9894336108897702E-2</v>
      </c>
      <c r="M89" s="190">
        <v>1.09276989167054</v>
      </c>
      <c r="N89" s="631">
        <v>0.12587083058512799</v>
      </c>
      <c r="O89" s="190">
        <v>1.3663369393682201</v>
      </c>
      <c r="P89" s="631">
        <v>0.17127469932338099</v>
      </c>
      <c r="Q89" s="190">
        <v>0.95567252496271105</v>
      </c>
      <c r="R89" s="631">
        <v>0.21574841142336301</v>
      </c>
      <c r="S89" s="190">
        <v>0.73590347263481604</v>
      </c>
      <c r="T89" s="631">
        <v>0.10102981557393199</v>
      </c>
      <c r="U89" s="190">
        <v>1.1148029191287501</v>
      </c>
      <c r="V89" s="631">
        <v>0.15341113642468501</v>
      </c>
      <c r="W89" s="190">
        <v>1.2908745113520499</v>
      </c>
      <c r="X89" s="631">
        <v>0.175585604846107</v>
      </c>
      <c r="Y89" s="190">
        <v>1.0088309505709501</v>
      </c>
      <c r="Z89" s="639">
        <v>0.23163258498271799</v>
      </c>
    </row>
    <row r="90" spans="1:26" ht="13" customHeight="1" x14ac:dyDescent="0.25">
      <c r="A90" s="26" t="s">
        <v>407</v>
      </c>
      <c r="B90" s="96">
        <v>3</v>
      </c>
      <c r="C90" s="190">
        <v>0.77238660125282699</v>
      </c>
      <c r="D90" s="631">
        <v>0.18476570521428301</v>
      </c>
      <c r="E90" s="190">
        <v>1.0499430944895201</v>
      </c>
      <c r="F90" s="631">
        <v>0.265730458980591</v>
      </c>
      <c r="G90" s="190">
        <v>1.2047129447031699</v>
      </c>
      <c r="H90" s="631">
        <v>0.25404123279531299</v>
      </c>
      <c r="I90" s="190">
        <v>1.6889090858754601</v>
      </c>
      <c r="J90" s="631">
        <v>0.455017531659694</v>
      </c>
      <c r="K90" s="190">
        <v>0.83663398747235596</v>
      </c>
      <c r="L90" s="631">
        <v>0.200555727147637</v>
      </c>
      <c r="M90" s="190">
        <v>1.0272417716426401</v>
      </c>
      <c r="N90" s="631">
        <v>0.26412179214044301</v>
      </c>
      <c r="O90" s="190">
        <v>1.1848395502223099</v>
      </c>
      <c r="P90" s="631">
        <v>0.26030223564191601</v>
      </c>
      <c r="Q90" s="190">
        <v>1.74780388310915</v>
      </c>
      <c r="R90" s="631">
        <v>0.48513970198830297</v>
      </c>
      <c r="S90" s="190">
        <v>0.91108231027879805</v>
      </c>
      <c r="T90" s="631">
        <v>0.21068290173595999</v>
      </c>
      <c r="U90" s="190">
        <v>1.0306252180550901</v>
      </c>
      <c r="V90" s="631">
        <v>0.28079707001837001</v>
      </c>
      <c r="W90" s="190">
        <v>1.16598113123658</v>
      </c>
      <c r="X90" s="631">
        <v>0.27529664319841801</v>
      </c>
      <c r="Y90" s="190">
        <v>1.7996322572778201</v>
      </c>
      <c r="Z90" s="639">
        <v>0.506223768369917</v>
      </c>
    </row>
    <row r="91" spans="1:26" ht="13" customHeight="1" x14ac:dyDescent="0.25">
      <c r="A91" s="26" t="s">
        <v>124</v>
      </c>
      <c r="B91" s="96">
        <v>3</v>
      </c>
      <c r="C91" s="190">
        <v>1.05330858592828</v>
      </c>
      <c r="D91" s="631">
        <v>0.12684173311351801</v>
      </c>
      <c r="E91" s="190">
        <v>1.0698868159722099</v>
      </c>
      <c r="F91" s="631">
        <v>0.145977266120288</v>
      </c>
      <c r="G91" s="190">
        <v>0.98013178305549298</v>
      </c>
      <c r="H91" s="631">
        <v>0.17463035525491799</v>
      </c>
      <c r="I91" s="190">
        <v>1.0795652348793201</v>
      </c>
      <c r="J91" s="631">
        <v>0.15594365939243801</v>
      </c>
      <c r="K91" s="190">
        <v>1.0636713286780599</v>
      </c>
      <c r="L91" s="631">
        <v>0.13168778417522201</v>
      </c>
      <c r="M91" s="190">
        <v>1.06787636001759</v>
      </c>
      <c r="N91" s="631">
        <v>0.14644230359545701</v>
      </c>
      <c r="O91" s="190">
        <v>0.99791657526743005</v>
      </c>
      <c r="P91" s="631">
        <v>0.18736521933572101</v>
      </c>
      <c r="Q91" s="190">
        <v>1.0759656696731099</v>
      </c>
      <c r="R91" s="631">
        <v>0.15605925147004601</v>
      </c>
      <c r="S91" s="190">
        <v>1.0810054536040701</v>
      </c>
      <c r="T91" s="631">
        <v>0.13457930343600899</v>
      </c>
      <c r="U91" s="190">
        <v>1.0889333915080299</v>
      </c>
      <c r="V91" s="631">
        <v>0.15704473113292999</v>
      </c>
      <c r="W91" s="190">
        <v>1.1408749307855901</v>
      </c>
      <c r="X91" s="631">
        <v>0.265230115783537</v>
      </c>
      <c r="Y91" s="190">
        <v>1.00663528404901</v>
      </c>
      <c r="Z91" s="639">
        <v>0.15386587501226701</v>
      </c>
    </row>
    <row r="92" spans="1:26" ht="13" customHeight="1" x14ac:dyDescent="0.25">
      <c r="A92" s="26" t="s">
        <v>426</v>
      </c>
      <c r="B92" s="96">
        <v>3</v>
      </c>
      <c r="C92" s="190">
        <v>0.99087288529836803</v>
      </c>
      <c r="D92" s="631">
        <v>0.12815090797162801</v>
      </c>
      <c r="E92" s="190">
        <v>1.0724222059914199</v>
      </c>
      <c r="F92" s="631">
        <v>0.111702952345339</v>
      </c>
      <c r="G92" s="190">
        <v>0.87463700342469197</v>
      </c>
      <c r="H92" s="631">
        <v>8.8545884620794602E-2</v>
      </c>
      <c r="I92" s="190">
        <v>0.899893834258508</v>
      </c>
      <c r="J92" s="631">
        <v>9.0804678037667397E-2</v>
      </c>
      <c r="K92" s="190">
        <v>1.0166613383038501</v>
      </c>
      <c r="L92" s="631">
        <v>0.123165943564069</v>
      </c>
      <c r="M92" s="190">
        <v>1.08356950140502</v>
      </c>
      <c r="N92" s="631">
        <v>0.11228125885887801</v>
      </c>
      <c r="O92" s="190">
        <v>0.86538196315798299</v>
      </c>
      <c r="P92" s="631">
        <v>8.5425916607630797E-2</v>
      </c>
      <c r="Q92" s="190">
        <v>0.87416632911090697</v>
      </c>
      <c r="R92" s="631">
        <v>8.4670341359972298E-2</v>
      </c>
      <c r="S92" s="190">
        <v>1.0206359139676999</v>
      </c>
      <c r="T92" s="631">
        <v>0.120270205917497</v>
      </c>
      <c r="U92" s="190">
        <v>1.0814976715531901</v>
      </c>
      <c r="V92" s="631">
        <v>0.11294489909040099</v>
      </c>
      <c r="W92" s="190">
        <v>0.83662237845484899</v>
      </c>
      <c r="X92" s="631">
        <v>8.8397613129852601E-2</v>
      </c>
      <c r="Y92" s="190">
        <v>0.858016919470179</v>
      </c>
      <c r="Z92" s="639">
        <v>8.1963059374275699E-2</v>
      </c>
    </row>
    <row r="93" spans="1:26" ht="13" customHeight="1" x14ac:dyDescent="0.25">
      <c r="A93" s="26" t="s">
        <v>428</v>
      </c>
      <c r="B93" s="96">
        <v>3</v>
      </c>
      <c r="C93" s="190">
        <v>1.1841263175805501</v>
      </c>
      <c r="D93" s="631">
        <v>0.18987360168491499</v>
      </c>
      <c r="E93" s="190">
        <v>1.2095593066330801</v>
      </c>
      <c r="F93" s="631">
        <v>0.19404634788714201</v>
      </c>
      <c r="G93" s="190">
        <v>0.78977975683628399</v>
      </c>
      <c r="H93" s="631">
        <v>9.1541614922032402E-2</v>
      </c>
      <c r="I93" s="190">
        <v>1.17888401261939</v>
      </c>
      <c r="J93" s="631">
        <v>0.16292244872425901</v>
      </c>
      <c r="K93" s="190">
        <v>1.19515919092788</v>
      </c>
      <c r="L93" s="631">
        <v>0.191461253842268</v>
      </c>
      <c r="M93" s="190">
        <v>1.22442467018765</v>
      </c>
      <c r="N93" s="631">
        <v>0.19409943768653601</v>
      </c>
      <c r="O93" s="190">
        <v>0.78602753021847305</v>
      </c>
      <c r="P93" s="631">
        <v>8.7400577305363297E-2</v>
      </c>
      <c r="Q93" s="190">
        <v>1.16737906868344</v>
      </c>
      <c r="R93" s="631">
        <v>0.162606689610301</v>
      </c>
      <c r="S93" s="190">
        <v>1.1608414140077501</v>
      </c>
      <c r="T93" s="631">
        <v>0.167369811841868</v>
      </c>
      <c r="U93" s="190">
        <v>1.21059693922472</v>
      </c>
      <c r="V93" s="631">
        <v>0.187507496844183</v>
      </c>
      <c r="W93" s="190">
        <v>0.80033266056240004</v>
      </c>
      <c r="X93" s="631">
        <v>8.6597600468595007E-2</v>
      </c>
      <c r="Y93" s="190">
        <v>1.15018509141757</v>
      </c>
      <c r="Z93" s="639">
        <v>0.157707666591415</v>
      </c>
    </row>
    <row r="94" spans="1:26" ht="13" customHeight="1" x14ac:dyDescent="0.25">
      <c r="A94" s="26" t="s">
        <v>433</v>
      </c>
      <c r="B94" s="96">
        <v>3</v>
      </c>
      <c r="C94" s="190">
        <v>0.83042682202686202</v>
      </c>
      <c r="D94" s="631">
        <v>0.14931864730853101</v>
      </c>
      <c r="E94" s="190">
        <v>1.15320724832501</v>
      </c>
      <c r="F94" s="631">
        <v>0.13789863465037799</v>
      </c>
      <c r="G94" s="190">
        <v>1.2544880637332201</v>
      </c>
      <c r="H94" s="631">
        <v>0.34284392484248999</v>
      </c>
      <c r="I94" s="190">
        <v>1.05115997410603</v>
      </c>
      <c r="J94" s="631">
        <v>0.20272679607063701</v>
      </c>
      <c r="K94" s="190">
        <v>0.82496969953865396</v>
      </c>
      <c r="L94" s="631">
        <v>0.14993521011847299</v>
      </c>
      <c r="M94" s="190">
        <v>1.1895904271447599</v>
      </c>
      <c r="N94" s="631">
        <v>0.14723438332260599</v>
      </c>
      <c r="O94" s="190">
        <v>1.2392919328865499</v>
      </c>
      <c r="P94" s="631">
        <v>0.35456754325974499</v>
      </c>
      <c r="Q94" s="190">
        <v>1.0330842383586101</v>
      </c>
      <c r="R94" s="631">
        <v>0.20345453360148399</v>
      </c>
      <c r="S94" s="190">
        <v>0.81920210569669005</v>
      </c>
      <c r="T94" s="631">
        <v>0.160117156112241</v>
      </c>
      <c r="U94" s="190">
        <v>1.1351259125982101</v>
      </c>
      <c r="V94" s="631">
        <v>0.148268465627685</v>
      </c>
      <c r="W94" s="190">
        <v>1.23625097261888</v>
      </c>
      <c r="X94" s="631">
        <v>0.35920710174366799</v>
      </c>
      <c r="Y94" s="190">
        <v>1.01609524668377</v>
      </c>
      <c r="Z94" s="639">
        <v>0.20433190686950101</v>
      </c>
    </row>
    <row r="95" spans="1:26" ht="13" customHeight="1" x14ac:dyDescent="0.25">
      <c r="A95" s="26" t="s">
        <v>437</v>
      </c>
      <c r="B95" s="96">
        <v>3</v>
      </c>
      <c r="C95" s="190">
        <v>1.11650252669804</v>
      </c>
      <c r="D95" s="631">
        <v>0.124080365085914</v>
      </c>
      <c r="E95" s="190">
        <v>1.1898214206791899</v>
      </c>
      <c r="F95" s="631">
        <v>0.134497199820796</v>
      </c>
      <c r="G95" s="190">
        <v>1.02325659189759</v>
      </c>
      <c r="H95" s="631">
        <v>0.113510778604519</v>
      </c>
      <c r="I95" s="190">
        <v>0.97581723638936602</v>
      </c>
      <c r="J95" s="631">
        <v>0.135049086434889</v>
      </c>
      <c r="K95" s="190">
        <v>1.11915613116667</v>
      </c>
      <c r="L95" s="631">
        <v>0.12313073741943301</v>
      </c>
      <c r="M95" s="190">
        <v>1.1763871517093401</v>
      </c>
      <c r="N95" s="631">
        <v>0.133748460341126</v>
      </c>
      <c r="O95" s="190">
        <v>1.0215153716835199</v>
      </c>
      <c r="P95" s="631">
        <v>0.111688726380239</v>
      </c>
      <c r="Q95" s="190">
        <v>0.957717040157406</v>
      </c>
      <c r="R95" s="631">
        <v>0.12749892114616901</v>
      </c>
      <c r="S95" s="190">
        <v>1.0525954787919301</v>
      </c>
      <c r="T95" s="631">
        <v>0.127944068388367</v>
      </c>
      <c r="U95" s="190">
        <v>1.1992934454108499</v>
      </c>
      <c r="V95" s="631">
        <v>0.13939549637804999</v>
      </c>
      <c r="W95" s="190">
        <v>0.98385777626572701</v>
      </c>
      <c r="X95" s="631">
        <v>9.8885986310118301E-2</v>
      </c>
      <c r="Y95" s="190">
        <v>0.97258736574553095</v>
      </c>
      <c r="Z95" s="639">
        <v>0.12956873508115899</v>
      </c>
    </row>
    <row r="96" spans="1:26" ht="13" customHeight="1" x14ac:dyDescent="0.25">
      <c r="A96" s="26" t="s">
        <v>438</v>
      </c>
      <c r="B96" s="96">
        <v>3</v>
      </c>
      <c r="C96" s="190">
        <v>0.937454975286796</v>
      </c>
      <c r="D96" s="631">
        <v>0.22118383783329801</v>
      </c>
      <c r="E96" s="190">
        <v>1.0150553636111801</v>
      </c>
      <c r="F96" s="631">
        <v>0.23923153109822801</v>
      </c>
      <c r="G96" s="190">
        <v>0.94787018339958495</v>
      </c>
      <c r="H96" s="631">
        <v>0.131767964110794</v>
      </c>
      <c r="I96" s="190">
        <v>1.11071453704439</v>
      </c>
      <c r="J96" s="631">
        <v>0.16718147038565001</v>
      </c>
      <c r="K96" s="190">
        <v>0.91376634026555703</v>
      </c>
      <c r="L96" s="631">
        <v>0.219815677023634</v>
      </c>
      <c r="M96" s="190">
        <v>1.0424537722573499</v>
      </c>
      <c r="N96" s="631">
        <v>0.248692704658146</v>
      </c>
      <c r="O96" s="190">
        <v>1.01697345815318</v>
      </c>
      <c r="P96" s="631">
        <v>0.162365067650066</v>
      </c>
      <c r="Q96" s="190">
        <v>1.09538699760072</v>
      </c>
      <c r="R96" s="631">
        <v>0.180985458633281</v>
      </c>
      <c r="S96" s="190">
        <v>0.89723901626721003</v>
      </c>
      <c r="T96" s="631">
        <v>0.183523610332853</v>
      </c>
      <c r="U96" s="190">
        <v>1.02726506677957</v>
      </c>
      <c r="V96" s="631">
        <v>0.213198071954562</v>
      </c>
      <c r="W96" s="190">
        <v>0.86449318740241399</v>
      </c>
      <c r="X96" s="631">
        <v>0.16116450911281399</v>
      </c>
      <c r="Y96" s="190">
        <v>1.1014514808058899</v>
      </c>
      <c r="Z96" s="639">
        <v>0.16530813009633699</v>
      </c>
    </row>
    <row r="97" spans="1:26" ht="13" customHeight="1" x14ac:dyDescent="0.25">
      <c r="A97" s="63" t="s">
        <v>450</v>
      </c>
      <c r="B97" s="207">
        <v>3</v>
      </c>
      <c r="C97" s="208">
        <v>0.95044199353199998</v>
      </c>
      <c r="D97" s="638">
        <v>5.5573441910849702E-2</v>
      </c>
      <c r="E97" s="208">
        <v>1.10903539896827</v>
      </c>
      <c r="F97" s="638">
        <v>6.2871880064204702E-2</v>
      </c>
      <c r="G97" s="208">
        <v>1.0576045842367101</v>
      </c>
      <c r="H97" s="638">
        <v>6.7021215921133706E-2</v>
      </c>
      <c r="I97" s="208">
        <v>1.1109740218720601</v>
      </c>
      <c r="J97" s="638">
        <v>7.8270736192782006E-2</v>
      </c>
      <c r="K97" s="208">
        <v>0.96238165656519703</v>
      </c>
      <c r="L97" s="638">
        <v>5.6379462521565601E-2</v>
      </c>
      <c r="M97" s="208">
        <v>1.11303919325436</v>
      </c>
      <c r="N97" s="638">
        <v>6.3583788689778598E-2</v>
      </c>
      <c r="O97" s="208">
        <v>1.0597854151197099</v>
      </c>
      <c r="P97" s="638">
        <v>6.9786435330572494E-2</v>
      </c>
      <c r="Q97" s="208">
        <v>1.11339696895701</v>
      </c>
      <c r="R97" s="638">
        <v>8.1994460372290995E-2</v>
      </c>
      <c r="S97" s="208">
        <v>0.95981314565612097</v>
      </c>
      <c r="T97" s="638">
        <v>5.4611064848156497E-2</v>
      </c>
      <c r="U97" s="208">
        <v>1.1110175705323</v>
      </c>
      <c r="V97" s="638">
        <v>6.3961498512429701E-2</v>
      </c>
      <c r="W97" s="208">
        <v>1.03991094358481</v>
      </c>
      <c r="X97" s="638">
        <v>7.4693229105287404E-2</v>
      </c>
      <c r="Y97" s="208">
        <v>1.1141793245025899</v>
      </c>
      <c r="Z97" s="646">
        <v>8.3950029773745105E-2</v>
      </c>
    </row>
    <row r="99" spans="1:26" x14ac:dyDescent="0.25">
      <c r="A99" s="178" t="s">
        <v>455</v>
      </c>
    </row>
    <row r="100" spans="1:26" x14ac:dyDescent="0.25">
      <c r="A100" s="178" t="s">
        <v>729</v>
      </c>
    </row>
    <row r="101" spans="1:26" x14ac:dyDescent="0.25">
      <c r="A101" s="178" t="s">
        <v>457</v>
      </c>
    </row>
    <row r="102" spans="1:26" x14ac:dyDescent="0.25">
      <c r="A102" s="178" t="s">
        <v>620</v>
      </c>
    </row>
    <row r="103" spans="1:26" x14ac:dyDescent="0.25">
      <c r="A103" s="178" t="s">
        <v>459</v>
      </c>
    </row>
    <row r="104" spans="1:26" x14ac:dyDescent="0.25">
      <c r="A104" s="178" t="s">
        <v>460</v>
      </c>
    </row>
    <row r="105" spans="1:26" x14ac:dyDescent="0.25">
      <c r="A105" s="178" t="s">
        <v>461</v>
      </c>
    </row>
    <row r="106" spans="1:26" x14ac:dyDescent="0.25">
      <c r="A106" s="178" t="s">
        <v>462</v>
      </c>
    </row>
    <row r="107" spans="1:26" x14ac:dyDescent="0.25">
      <c r="A107" s="181" t="str">
        <f>HYPERLINK("https://oecdcode.org/disclaimers/cyprus.html", "Information on data for Cyprus: https://oecdcode.org/disclaimers/cyprus.html")</f>
        <v>Information on data for Cyprus: https://oecdcode.org/disclaimers/cyprus.html</v>
      </c>
    </row>
    <row r="108" spans="1:26" x14ac:dyDescent="0.25">
      <c r="A108" s="178" t="s">
        <v>463</v>
      </c>
    </row>
  </sheetData>
  <mergeCells count="17">
    <mergeCell ref="S8:T8"/>
    <mergeCell ref="U8:V8"/>
    <mergeCell ref="W8:X8"/>
    <mergeCell ref="Y8:Z8"/>
    <mergeCell ref="S9:Z9"/>
    <mergeCell ref="K8:L8"/>
    <mergeCell ref="M8:N8"/>
    <mergeCell ref="O8:P8"/>
    <mergeCell ref="Q8:R8"/>
    <mergeCell ref="K9:R9"/>
    <mergeCell ref="B7:B10"/>
    <mergeCell ref="C8:D8"/>
    <mergeCell ref="E8:F8"/>
    <mergeCell ref="G8:H8"/>
    <mergeCell ref="I8:J8"/>
    <mergeCell ref="C9:J9"/>
    <mergeCell ref="C7:Z7"/>
  </mergeCells>
  <conditionalFormatting sqref="C1:C200">
    <cfRule type="expression" dxfId="18" priority="12">
      <formula>ABS(LN(C1)/(D1/C1))&gt;1.95996398454005</formula>
    </cfRule>
  </conditionalFormatting>
  <conditionalFormatting sqref="E1:E200">
    <cfRule type="expression" dxfId="17" priority="11">
      <formula>ABS(LN(E1)/(F1/E1))&gt;1.95996398454005</formula>
    </cfRule>
  </conditionalFormatting>
  <conditionalFormatting sqref="G1:G200">
    <cfRule type="expression" dxfId="16" priority="10">
      <formula>ABS(LN(G1)/(H1/G1))&gt;1.95996398454005</formula>
    </cfRule>
  </conditionalFormatting>
  <conditionalFormatting sqref="I1:I200">
    <cfRule type="expression" dxfId="15" priority="9">
      <formula>ABS(LN(I1)/(J1/I1))&gt;1.95996398454005</formula>
    </cfRule>
  </conditionalFormatting>
  <conditionalFormatting sqref="K1:K200">
    <cfRule type="expression" dxfId="14" priority="8">
      <formula>ABS(LN(K1)/(L1/K1))&gt;1.95996398454005</formula>
    </cfRule>
  </conditionalFormatting>
  <conditionalFormatting sqref="M1:M200">
    <cfRule type="expression" dxfId="13" priority="7">
      <formula>ABS(LN(M1)/(N1/M1))&gt;1.95996398454005</formula>
    </cfRule>
  </conditionalFormatting>
  <conditionalFormatting sqref="O1:O200">
    <cfRule type="expression" dxfId="12" priority="6">
      <formula>ABS(LN(O1)/(P1/O1))&gt;1.95996398454005</formula>
    </cfRule>
  </conditionalFormatting>
  <conditionalFormatting sqref="Q1:Q200">
    <cfRule type="expression" dxfId="11" priority="5">
      <formula>ABS(LN(Q1)/(R1/Q1))&gt;1.95996398454005</formula>
    </cfRule>
  </conditionalFormatting>
  <conditionalFormatting sqref="S1:S200">
    <cfRule type="expression" dxfId="10" priority="4">
      <formula>ABS(LN(S1)/(T1/S1))&gt;1.95996398454005</formula>
    </cfRule>
  </conditionalFormatting>
  <conditionalFormatting sqref="U1:U200">
    <cfRule type="expression" dxfId="9" priority="3">
      <formula>ABS(LN(U1)/(V1/U1))&gt;1.95996398454005</formula>
    </cfRule>
  </conditionalFormatting>
  <conditionalFormatting sqref="W1:W200">
    <cfRule type="expression" dxfId="8" priority="2">
      <formula>ABS(LN(W1)/(X1/W1))&gt;1.95996398454005</formula>
    </cfRule>
  </conditionalFormatting>
  <conditionalFormatting sqref="Y1:Y200">
    <cfRule type="expression" dxfId="7" priority="1">
      <formula>ABS(LN(Y1)/(Z1/Y1))&gt;1.95996398454005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AX107"/>
  <sheetViews>
    <sheetView showGridLines="0" zoomScale="80" zoomScaleNormal="80" workbookViewId="0"/>
  </sheetViews>
  <sheetFormatPr defaultColWidth="10.90625" defaultRowHeight="12.5" x14ac:dyDescent="0.25"/>
  <cols>
    <col min="1" max="1" width="30.7265625" customWidth="1"/>
    <col min="2" max="2" width="8.7265625" customWidth="1"/>
    <col min="3" max="50" width="9.7265625" customWidth="1"/>
  </cols>
  <sheetData>
    <row r="1" spans="1:50" x14ac:dyDescent="0.25">
      <c r="A1" s="41" t="s">
        <v>233</v>
      </c>
    </row>
    <row r="2" spans="1:50" ht="13" x14ac:dyDescent="0.3">
      <c r="A2" s="42" t="s">
        <v>224</v>
      </c>
    </row>
    <row r="3" spans="1:50" ht="13" x14ac:dyDescent="0.3">
      <c r="A3" s="43" t="s">
        <v>79</v>
      </c>
    </row>
    <row r="4" spans="1:50" x14ac:dyDescent="0.25">
      <c r="A4" s="160" t="str">
        <f>HYPERLINK("#'TOC'!A1", "Back to TOC")</f>
        <v>Back to TOC</v>
      </c>
    </row>
    <row r="5" spans="1:50" ht="13.5" customHeight="1" x14ac:dyDescent="0.25"/>
    <row r="6" spans="1:50" ht="16" customHeight="1" x14ac:dyDescent="0.25">
      <c r="B6" s="656" t="s">
        <v>125</v>
      </c>
      <c r="C6" s="653" t="s">
        <v>231</v>
      </c>
      <c r="D6" s="654"/>
      <c r="E6" s="654"/>
      <c r="F6" s="654"/>
      <c r="G6" s="654"/>
      <c r="H6" s="654"/>
      <c r="I6" s="654"/>
      <c r="J6" s="654"/>
      <c r="K6" s="654"/>
      <c r="L6" s="654"/>
      <c r="M6" s="654"/>
      <c r="N6" s="654"/>
      <c r="O6" s="654"/>
      <c r="P6" s="654"/>
      <c r="Q6" s="654"/>
      <c r="R6" s="654"/>
      <c r="S6" s="654"/>
      <c r="T6" s="654"/>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c r="AT6" s="654"/>
      <c r="AU6" s="654"/>
      <c r="AV6" s="654"/>
      <c r="AW6" s="654"/>
      <c r="AX6" s="655"/>
    </row>
    <row r="7" spans="1:50" ht="32.15" customHeight="1" x14ac:dyDescent="0.25">
      <c r="B7" s="656"/>
      <c r="C7" s="647" t="s">
        <v>225</v>
      </c>
      <c r="D7" s="647"/>
      <c r="E7" s="647"/>
      <c r="F7" s="647"/>
      <c r="G7" s="647"/>
      <c r="H7" s="647"/>
      <c r="I7" s="647"/>
      <c r="J7" s="647"/>
      <c r="K7" s="647" t="s">
        <v>226</v>
      </c>
      <c r="L7" s="647"/>
      <c r="M7" s="647"/>
      <c r="N7" s="647"/>
      <c r="O7" s="647"/>
      <c r="P7" s="647"/>
      <c r="Q7" s="647"/>
      <c r="R7" s="647"/>
      <c r="S7" s="647" t="s">
        <v>227</v>
      </c>
      <c r="T7" s="647"/>
      <c r="U7" s="647"/>
      <c r="V7" s="647"/>
      <c r="W7" s="647"/>
      <c r="X7" s="647"/>
      <c r="Y7" s="647"/>
      <c r="Z7" s="647"/>
      <c r="AA7" s="647" t="s">
        <v>228</v>
      </c>
      <c r="AB7" s="647"/>
      <c r="AC7" s="647"/>
      <c r="AD7" s="647"/>
      <c r="AE7" s="647"/>
      <c r="AF7" s="647"/>
      <c r="AG7" s="647"/>
      <c r="AH7" s="647"/>
      <c r="AI7" s="647" t="s">
        <v>229</v>
      </c>
      <c r="AJ7" s="647"/>
      <c r="AK7" s="647"/>
      <c r="AL7" s="647"/>
      <c r="AM7" s="647"/>
      <c r="AN7" s="647"/>
      <c r="AO7" s="647"/>
      <c r="AP7" s="647"/>
      <c r="AQ7" s="694" t="s">
        <v>230</v>
      </c>
      <c r="AR7" s="695"/>
      <c r="AS7" s="695"/>
      <c r="AT7" s="695"/>
      <c r="AU7" s="695"/>
      <c r="AV7" s="695"/>
      <c r="AW7" s="695"/>
      <c r="AX7" s="725"/>
    </row>
    <row r="8" spans="1:50" ht="16" customHeight="1" x14ac:dyDescent="0.25">
      <c r="B8" s="656"/>
      <c r="C8" s="649" t="s">
        <v>123</v>
      </c>
      <c r="D8" s="649"/>
      <c r="E8" s="649" t="s">
        <v>202</v>
      </c>
      <c r="F8" s="649"/>
      <c r="G8" s="649"/>
      <c r="H8" s="649"/>
      <c r="I8" s="649"/>
      <c r="J8" s="649"/>
      <c r="K8" s="649" t="s">
        <v>123</v>
      </c>
      <c r="L8" s="649"/>
      <c r="M8" s="649" t="s">
        <v>202</v>
      </c>
      <c r="N8" s="649"/>
      <c r="O8" s="649"/>
      <c r="P8" s="649"/>
      <c r="Q8" s="649"/>
      <c r="R8" s="649"/>
      <c r="S8" s="649" t="s">
        <v>123</v>
      </c>
      <c r="T8" s="649"/>
      <c r="U8" s="649" t="s">
        <v>202</v>
      </c>
      <c r="V8" s="649"/>
      <c r="W8" s="649"/>
      <c r="X8" s="649"/>
      <c r="Y8" s="649"/>
      <c r="Z8" s="649"/>
      <c r="AA8" s="649" t="s">
        <v>123</v>
      </c>
      <c r="AB8" s="649"/>
      <c r="AC8" s="649" t="s">
        <v>202</v>
      </c>
      <c r="AD8" s="649"/>
      <c r="AE8" s="649"/>
      <c r="AF8" s="649"/>
      <c r="AG8" s="649"/>
      <c r="AH8" s="649"/>
      <c r="AI8" s="649" t="s">
        <v>123</v>
      </c>
      <c r="AJ8" s="649"/>
      <c r="AK8" s="649" t="s">
        <v>202</v>
      </c>
      <c r="AL8" s="649"/>
      <c r="AM8" s="649"/>
      <c r="AN8" s="649"/>
      <c r="AO8" s="649"/>
      <c r="AP8" s="649"/>
      <c r="AQ8" s="649" t="s">
        <v>123</v>
      </c>
      <c r="AR8" s="649"/>
      <c r="AS8" s="722" t="s">
        <v>202</v>
      </c>
      <c r="AT8" s="723"/>
      <c r="AU8" s="723"/>
      <c r="AV8" s="723"/>
      <c r="AW8" s="723"/>
      <c r="AX8" s="724"/>
    </row>
    <row r="9" spans="1:50" ht="74.25" customHeight="1" x14ac:dyDescent="0.25">
      <c r="B9" s="656"/>
      <c r="C9" s="649"/>
      <c r="D9" s="649"/>
      <c r="E9" s="651" t="s">
        <v>196</v>
      </c>
      <c r="F9" s="651"/>
      <c r="G9" s="651" t="s">
        <v>197</v>
      </c>
      <c r="H9" s="651"/>
      <c r="I9" s="651" t="s">
        <v>198</v>
      </c>
      <c r="J9" s="651"/>
      <c r="K9" s="649"/>
      <c r="L9" s="649"/>
      <c r="M9" s="651" t="s">
        <v>196</v>
      </c>
      <c r="N9" s="651"/>
      <c r="O9" s="651" t="s">
        <v>197</v>
      </c>
      <c r="P9" s="651"/>
      <c r="Q9" s="651" t="s">
        <v>198</v>
      </c>
      <c r="R9" s="651"/>
      <c r="S9" s="649"/>
      <c r="T9" s="649"/>
      <c r="U9" s="651" t="s">
        <v>196</v>
      </c>
      <c r="V9" s="651"/>
      <c r="W9" s="651" t="s">
        <v>197</v>
      </c>
      <c r="X9" s="651"/>
      <c r="Y9" s="651" t="s">
        <v>198</v>
      </c>
      <c r="Z9" s="651"/>
      <c r="AA9" s="649"/>
      <c r="AB9" s="649"/>
      <c r="AC9" s="651" t="s">
        <v>196</v>
      </c>
      <c r="AD9" s="651"/>
      <c r="AE9" s="651" t="s">
        <v>197</v>
      </c>
      <c r="AF9" s="651"/>
      <c r="AG9" s="651" t="s">
        <v>198</v>
      </c>
      <c r="AH9" s="651"/>
      <c r="AI9" s="649"/>
      <c r="AJ9" s="649"/>
      <c r="AK9" s="651" t="s">
        <v>196</v>
      </c>
      <c r="AL9" s="651"/>
      <c r="AM9" s="651" t="s">
        <v>197</v>
      </c>
      <c r="AN9" s="651"/>
      <c r="AO9" s="651" t="s">
        <v>198</v>
      </c>
      <c r="AP9" s="651"/>
      <c r="AQ9" s="649"/>
      <c r="AR9" s="649"/>
      <c r="AS9" s="651" t="s">
        <v>196</v>
      </c>
      <c r="AT9" s="651"/>
      <c r="AU9" s="651" t="s">
        <v>197</v>
      </c>
      <c r="AV9" s="651"/>
      <c r="AW9" s="720" t="s">
        <v>198</v>
      </c>
      <c r="AX9" s="721"/>
    </row>
    <row r="10" spans="1:50" ht="16" customHeight="1" x14ac:dyDescent="0.25">
      <c r="B10" s="657"/>
      <c r="C10" s="58" t="s">
        <v>10</v>
      </c>
      <c r="D10" s="58" t="s">
        <v>11</v>
      </c>
      <c r="E10" s="58" t="s">
        <v>10</v>
      </c>
      <c r="F10" s="58" t="s">
        <v>11</v>
      </c>
      <c r="G10" s="58" t="s">
        <v>10</v>
      </c>
      <c r="H10" s="58" t="s">
        <v>11</v>
      </c>
      <c r="I10" s="58" t="s">
        <v>82</v>
      </c>
      <c r="J10" s="58" t="s">
        <v>11</v>
      </c>
      <c r="K10" s="58" t="s">
        <v>10</v>
      </c>
      <c r="L10" s="58" t="s">
        <v>11</v>
      </c>
      <c r="M10" s="58" t="s">
        <v>10</v>
      </c>
      <c r="N10" s="58" t="s">
        <v>11</v>
      </c>
      <c r="O10" s="58" t="s">
        <v>10</v>
      </c>
      <c r="P10" s="58" t="s">
        <v>11</v>
      </c>
      <c r="Q10" s="58" t="s">
        <v>82</v>
      </c>
      <c r="R10" s="58" t="s">
        <v>11</v>
      </c>
      <c r="S10" s="58" t="s">
        <v>10</v>
      </c>
      <c r="T10" s="58" t="s">
        <v>11</v>
      </c>
      <c r="U10" s="58" t="s">
        <v>10</v>
      </c>
      <c r="V10" s="58" t="s">
        <v>11</v>
      </c>
      <c r="W10" s="58" t="s">
        <v>10</v>
      </c>
      <c r="X10" s="58" t="s">
        <v>11</v>
      </c>
      <c r="Y10" s="58" t="s">
        <v>82</v>
      </c>
      <c r="Z10" s="58" t="s">
        <v>11</v>
      </c>
      <c r="AA10" s="58" t="s">
        <v>10</v>
      </c>
      <c r="AB10" s="58" t="s">
        <v>11</v>
      </c>
      <c r="AC10" s="58" t="s">
        <v>10</v>
      </c>
      <c r="AD10" s="58" t="s">
        <v>11</v>
      </c>
      <c r="AE10" s="58" t="s">
        <v>10</v>
      </c>
      <c r="AF10" s="58" t="s">
        <v>11</v>
      </c>
      <c r="AG10" s="58" t="s">
        <v>82</v>
      </c>
      <c r="AH10" s="58" t="s">
        <v>11</v>
      </c>
      <c r="AI10" s="58" t="s">
        <v>10</v>
      </c>
      <c r="AJ10" s="58" t="s">
        <v>11</v>
      </c>
      <c r="AK10" s="58" t="s">
        <v>10</v>
      </c>
      <c r="AL10" s="58" t="s">
        <v>11</v>
      </c>
      <c r="AM10" s="58" t="s">
        <v>10</v>
      </c>
      <c r="AN10" s="58" t="s">
        <v>11</v>
      </c>
      <c r="AO10" s="58" t="s">
        <v>82</v>
      </c>
      <c r="AP10" s="58" t="s">
        <v>11</v>
      </c>
      <c r="AQ10" s="58" t="s">
        <v>10</v>
      </c>
      <c r="AR10" s="58" t="s">
        <v>11</v>
      </c>
      <c r="AS10" s="58" t="s">
        <v>10</v>
      </c>
      <c r="AT10" s="58" t="s">
        <v>11</v>
      </c>
      <c r="AU10" s="58" t="s">
        <v>10</v>
      </c>
      <c r="AV10" s="58" t="s">
        <v>11</v>
      </c>
      <c r="AW10" s="58" t="s">
        <v>82</v>
      </c>
      <c r="AX10" s="59" t="s">
        <v>11</v>
      </c>
    </row>
    <row r="11" spans="1:50" ht="15" customHeight="1" x14ac:dyDescent="0.35">
      <c r="A11" s="2"/>
      <c r="B11" s="45"/>
      <c r="C11" s="3" t="s">
        <v>2430</v>
      </c>
      <c r="D11" s="4" t="s">
        <v>2431</v>
      </c>
      <c r="E11" s="3" t="s">
        <v>2778</v>
      </c>
      <c r="F11" s="4" t="s">
        <v>2779</v>
      </c>
      <c r="G11" s="3" t="s">
        <v>2780</v>
      </c>
      <c r="H11" s="4" t="s">
        <v>2781</v>
      </c>
      <c r="I11" s="3" t="s">
        <v>2782</v>
      </c>
      <c r="J11" s="4" t="s">
        <v>2783</v>
      </c>
      <c r="K11" s="3" t="s">
        <v>2432</v>
      </c>
      <c r="L11" s="4" t="s">
        <v>2433</v>
      </c>
      <c r="M11" s="3" t="s">
        <v>2784</v>
      </c>
      <c r="N11" s="4" t="s">
        <v>2785</v>
      </c>
      <c r="O11" s="3" t="s">
        <v>2786</v>
      </c>
      <c r="P11" s="4" t="s">
        <v>2787</v>
      </c>
      <c r="Q11" s="3" t="s">
        <v>2788</v>
      </c>
      <c r="R11" s="4" t="s">
        <v>2789</v>
      </c>
      <c r="S11" s="3" t="s">
        <v>2434</v>
      </c>
      <c r="T11" s="4" t="s">
        <v>2435</v>
      </c>
      <c r="U11" s="3" t="s">
        <v>2790</v>
      </c>
      <c r="V11" s="4" t="s">
        <v>2791</v>
      </c>
      <c r="W11" s="3" t="s">
        <v>2792</v>
      </c>
      <c r="X11" s="4" t="s">
        <v>2793</v>
      </c>
      <c r="Y11" s="3" t="s">
        <v>2794</v>
      </c>
      <c r="Z11" s="4" t="s">
        <v>2795</v>
      </c>
      <c r="AA11" s="3" t="s">
        <v>2436</v>
      </c>
      <c r="AB11" s="4" t="s">
        <v>2437</v>
      </c>
      <c r="AC11" s="3" t="s">
        <v>2796</v>
      </c>
      <c r="AD11" s="4" t="s">
        <v>2797</v>
      </c>
      <c r="AE11" s="3" t="s">
        <v>2798</v>
      </c>
      <c r="AF11" s="4" t="s">
        <v>2799</v>
      </c>
      <c r="AG11" s="3" t="s">
        <v>2800</v>
      </c>
      <c r="AH11" s="4" t="s">
        <v>2801</v>
      </c>
      <c r="AI11" s="3" t="s">
        <v>2438</v>
      </c>
      <c r="AJ11" s="4" t="s">
        <v>2439</v>
      </c>
      <c r="AK11" s="3" t="s">
        <v>2802</v>
      </c>
      <c r="AL11" s="4" t="s">
        <v>2803</v>
      </c>
      <c r="AM11" s="3" t="s">
        <v>2804</v>
      </c>
      <c r="AN11" s="4" t="s">
        <v>2805</v>
      </c>
      <c r="AO11" s="3" t="s">
        <v>2806</v>
      </c>
      <c r="AP11" s="4" t="s">
        <v>2807</v>
      </c>
      <c r="AQ11" s="3" t="s">
        <v>2440</v>
      </c>
      <c r="AR11" s="4" t="s">
        <v>2441</v>
      </c>
      <c r="AS11" s="3" t="s">
        <v>2808</v>
      </c>
      <c r="AT11" s="4" t="s">
        <v>2809</v>
      </c>
      <c r="AU11" s="3" t="s">
        <v>2810</v>
      </c>
      <c r="AV11" s="4" t="s">
        <v>2811</v>
      </c>
      <c r="AW11" s="3" t="s">
        <v>2812</v>
      </c>
      <c r="AX11" s="66" t="s">
        <v>2813</v>
      </c>
    </row>
    <row r="12" spans="1:50" ht="15" customHeight="1" x14ac:dyDescent="0.25">
      <c r="A12" s="6" t="s">
        <v>14</v>
      </c>
      <c r="B12" s="46">
        <v>2</v>
      </c>
      <c r="C12" s="7">
        <v>79.497597193534105</v>
      </c>
      <c r="D12" s="8">
        <v>1.0777126303025699</v>
      </c>
      <c r="E12" s="7">
        <v>74.698404360614305</v>
      </c>
      <c r="F12" s="8">
        <v>2.3116492518612701</v>
      </c>
      <c r="G12" s="7">
        <v>78.940720371653697</v>
      </c>
      <c r="H12" s="8">
        <v>1.93234956055171</v>
      </c>
      <c r="I12" s="7">
        <v>4.24231601103941</v>
      </c>
      <c r="J12" s="8">
        <v>2.7742501974723699</v>
      </c>
      <c r="K12" s="7">
        <v>6.0296386755288403</v>
      </c>
      <c r="L12" s="8">
        <v>0.55423461862947598</v>
      </c>
      <c r="M12" s="7">
        <v>6.2191315235762303</v>
      </c>
      <c r="N12" s="8">
        <v>1.13635889136674</v>
      </c>
      <c r="O12" s="7">
        <v>5.3283797031322697</v>
      </c>
      <c r="P12" s="8">
        <v>0.92131495831323895</v>
      </c>
      <c r="Q12" s="7">
        <v>-0.89075182044396495</v>
      </c>
      <c r="R12" s="8">
        <v>1.4481040713261899</v>
      </c>
      <c r="S12" s="7">
        <v>25.224918396994301</v>
      </c>
      <c r="T12" s="8">
        <v>1.1108318566656501</v>
      </c>
      <c r="U12" s="7">
        <v>22.116905757003401</v>
      </c>
      <c r="V12" s="8">
        <v>1.9512935535360301</v>
      </c>
      <c r="W12" s="7">
        <v>28.3224906907245</v>
      </c>
      <c r="X12" s="8">
        <v>2.0454184687666501</v>
      </c>
      <c r="Y12" s="7">
        <v>6.2055849337211102</v>
      </c>
      <c r="Z12" s="8">
        <v>2.73364166748682</v>
      </c>
      <c r="AA12" s="7">
        <v>19.560776781797401</v>
      </c>
      <c r="AB12" s="8">
        <v>0.96638744533547605</v>
      </c>
      <c r="AC12" s="7">
        <v>21.377158130795799</v>
      </c>
      <c r="AD12" s="8">
        <v>1.8923313718033501</v>
      </c>
      <c r="AE12" s="7">
        <v>18.603482163065902</v>
      </c>
      <c r="AF12" s="8">
        <v>1.7898724211538499</v>
      </c>
      <c r="AG12" s="7">
        <v>-2.7736759677299099</v>
      </c>
      <c r="AH12" s="8">
        <v>2.6176516909403</v>
      </c>
      <c r="AI12" s="7">
        <v>36.553750018391099</v>
      </c>
      <c r="AJ12" s="8">
        <v>1.23356622777411</v>
      </c>
      <c r="AK12" s="7">
        <v>34.546958133299803</v>
      </c>
      <c r="AL12" s="8">
        <v>2.4149880209414598</v>
      </c>
      <c r="AM12" s="7">
        <v>37.717939484122603</v>
      </c>
      <c r="AN12" s="8">
        <v>2.4640338927558099</v>
      </c>
      <c r="AO12" s="7">
        <v>3.1709813508227902</v>
      </c>
      <c r="AP12" s="8">
        <v>3.1737458599082999</v>
      </c>
      <c r="AQ12" s="7">
        <v>20.981653163776901</v>
      </c>
      <c r="AR12" s="8">
        <v>1.03478025205786</v>
      </c>
      <c r="AS12" s="7">
        <v>22.2491763174332</v>
      </c>
      <c r="AT12" s="8">
        <v>1.94961715735594</v>
      </c>
      <c r="AU12" s="7">
        <v>20.400913575308302</v>
      </c>
      <c r="AV12" s="8">
        <v>1.6968953386676899</v>
      </c>
      <c r="AW12" s="7">
        <v>-1.84826274212496</v>
      </c>
      <c r="AX12" s="9">
        <v>2.4252398941835702</v>
      </c>
    </row>
    <row r="13" spans="1:50" ht="15" customHeight="1" x14ac:dyDescent="0.25">
      <c r="A13" s="10" t="s">
        <v>15</v>
      </c>
      <c r="B13" s="46">
        <v>2</v>
      </c>
      <c r="C13" s="7">
        <v>45.597545195971001</v>
      </c>
      <c r="D13" s="8">
        <v>1.8514004580314001</v>
      </c>
      <c r="E13" s="7">
        <v>46.0012018050706</v>
      </c>
      <c r="F13" s="8">
        <v>3.50279658950581</v>
      </c>
      <c r="G13" s="7">
        <v>42.009427340546601</v>
      </c>
      <c r="H13" s="8">
        <v>2.7043336664542501</v>
      </c>
      <c r="I13" s="7">
        <v>-3.9917744645240298</v>
      </c>
      <c r="J13" s="8">
        <v>4.3355827876966897</v>
      </c>
      <c r="K13" s="7">
        <v>36.649455185008698</v>
      </c>
      <c r="L13" s="8">
        <v>1.7646397963990801</v>
      </c>
      <c r="M13" s="7">
        <v>38.274414405646503</v>
      </c>
      <c r="N13" s="8">
        <v>3.6218207357539298</v>
      </c>
      <c r="O13" s="7">
        <v>32.173648585375602</v>
      </c>
      <c r="P13" s="8">
        <v>2.2647186083481698</v>
      </c>
      <c r="Q13" s="7">
        <v>-6.1007658202709498</v>
      </c>
      <c r="R13" s="8">
        <v>4.21939705590398</v>
      </c>
      <c r="S13" s="7">
        <v>38.631871760818598</v>
      </c>
      <c r="T13" s="8">
        <v>1.69466477571164</v>
      </c>
      <c r="U13" s="7">
        <v>40.579742320690698</v>
      </c>
      <c r="V13" s="8">
        <v>3.25004958082343</v>
      </c>
      <c r="W13" s="7">
        <v>34.766268510109697</v>
      </c>
      <c r="X13" s="8">
        <v>2.6048736740573699</v>
      </c>
      <c r="Y13" s="7">
        <v>-5.8134738105810202</v>
      </c>
      <c r="Z13" s="8">
        <v>4.0733809835844896</v>
      </c>
      <c r="AA13" s="7">
        <v>44.217781415917798</v>
      </c>
      <c r="AB13" s="8">
        <v>1.80115939946022</v>
      </c>
      <c r="AC13" s="7">
        <v>45.444070471225501</v>
      </c>
      <c r="AD13" s="8">
        <v>3.5454690710302201</v>
      </c>
      <c r="AE13" s="7">
        <v>40.170609906685101</v>
      </c>
      <c r="AF13" s="8">
        <v>2.5665295520507199</v>
      </c>
      <c r="AG13" s="7">
        <v>-5.2734605645404304</v>
      </c>
      <c r="AH13" s="8">
        <v>4.11840904510382</v>
      </c>
      <c r="AI13" s="7">
        <v>59.499501576559801</v>
      </c>
      <c r="AJ13" s="8">
        <v>1.9492657792841901</v>
      </c>
      <c r="AK13" s="7">
        <v>63.250442923051402</v>
      </c>
      <c r="AL13" s="8">
        <v>3.2408508393870399</v>
      </c>
      <c r="AM13" s="7">
        <v>55.062339228000504</v>
      </c>
      <c r="AN13" s="8">
        <v>2.86413999870636</v>
      </c>
      <c r="AO13" s="7">
        <v>-8.1881036950509003</v>
      </c>
      <c r="AP13" s="8">
        <v>3.8745590595011801</v>
      </c>
      <c r="AQ13" s="7">
        <v>41.492262650227097</v>
      </c>
      <c r="AR13" s="8">
        <v>1.69182214310507</v>
      </c>
      <c r="AS13" s="7">
        <v>44.584109987766901</v>
      </c>
      <c r="AT13" s="8">
        <v>2.9875177447039398</v>
      </c>
      <c r="AU13" s="7">
        <v>39.090658494194798</v>
      </c>
      <c r="AV13" s="8">
        <v>2.8848864314823701</v>
      </c>
      <c r="AW13" s="7">
        <v>-5.4934514935720697</v>
      </c>
      <c r="AX13" s="9">
        <v>3.71798189301126</v>
      </c>
    </row>
    <row r="14" spans="1:50" ht="15" customHeight="1" x14ac:dyDescent="0.25">
      <c r="A14" s="10" t="s">
        <v>16</v>
      </c>
      <c r="B14" s="46">
        <v>2</v>
      </c>
      <c r="C14" s="7">
        <v>28.219992653510399</v>
      </c>
      <c r="D14" s="8">
        <v>1.26469010629562</v>
      </c>
      <c r="E14" s="7">
        <v>26.490646078913102</v>
      </c>
      <c r="F14" s="8">
        <v>2.18794919085635</v>
      </c>
      <c r="G14" s="7">
        <v>29.2588408781446</v>
      </c>
      <c r="H14" s="8">
        <v>2.1823689154432202</v>
      </c>
      <c r="I14" s="7">
        <v>2.7681947992315101</v>
      </c>
      <c r="J14" s="8">
        <v>2.6666349423551199</v>
      </c>
      <c r="K14" s="7">
        <v>22.344677063374501</v>
      </c>
      <c r="L14" s="8">
        <v>1.1604266634426901</v>
      </c>
      <c r="M14" s="7">
        <v>24.046722844506299</v>
      </c>
      <c r="N14" s="8">
        <v>2.21628088560976</v>
      </c>
      <c r="O14" s="7">
        <v>22.101249279737701</v>
      </c>
      <c r="P14" s="8">
        <v>1.94723917234994</v>
      </c>
      <c r="Q14" s="7">
        <v>-1.9454735647685899</v>
      </c>
      <c r="R14" s="8">
        <v>2.7960819415491498</v>
      </c>
      <c r="S14" s="7">
        <v>25.2999344487068</v>
      </c>
      <c r="T14" s="8">
        <v>1.28072165692801</v>
      </c>
      <c r="U14" s="7">
        <v>24.841679051284501</v>
      </c>
      <c r="V14" s="8">
        <v>2.0755080452193102</v>
      </c>
      <c r="W14" s="7">
        <v>25.294813574697201</v>
      </c>
      <c r="X14" s="8">
        <v>2.2070071721394902</v>
      </c>
      <c r="Y14" s="7">
        <v>0.45313452341271798</v>
      </c>
      <c r="Z14" s="8">
        <v>3.03814925088373</v>
      </c>
      <c r="AA14" s="7">
        <v>31.567757974190101</v>
      </c>
      <c r="AB14" s="8">
        <v>1.45932120205296</v>
      </c>
      <c r="AC14" s="7">
        <v>32.030875764581403</v>
      </c>
      <c r="AD14" s="8">
        <v>2.3090811837902798</v>
      </c>
      <c r="AE14" s="7">
        <v>29.933039078599599</v>
      </c>
      <c r="AF14" s="8">
        <v>2.4332235709768701</v>
      </c>
      <c r="AG14" s="7">
        <v>-2.0978366859818198</v>
      </c>
      <c r="AH14" s="8">
        <v>3.1063976069067101</v>
      </c>
      <c r="AI14" s="7">
        <v>43.410070892151197</v>
      </c>
      <c r="AJ14" s="8">
        <v>1.3573435482726799</v>
      </c>
      <c r="AK14" s="7">
        <v>40.500249140769697</v>
      </c>
      <c r="AL14" s="8">
        <v>2.2919323002431899</v>
      </c>
      <c r="AM14" s="7">
        <v>46.321838155197199</v>
      </c>
      <c r="AN14" s="8">
        <v>2.2172959595553698</v>
      </c>
      <c r="AO14" s="7">
        <v>5.8215890144275102</v>
      </c>
      <c r="AP14" s="8">
        <v>3.17233743234448</v>
      </c>
      <c r="AQ14" s="7">
        <v>28.614006707960499</v>
      </c>
      <c r="AR14" s="8">
        <v>1.2944304186373301</v>
      </c>
      <c r="AS14" s="7">
        <v>27.170559211593599</v>
      </c>
      <c r="AT14" s="8">
        <v>2.07595291079434</v>
      </c>
      <c r="AU14" s="7">
        <v>26.776104608883301</v>
      </c>
      <c r="AV14" s="8">
        <v>2.1744032597496901</v>
      </c>
      <c r="AW14" s="7">
        <v>-0.39445460271031901</v>
      </c>
      <c r="AX14" s="9">
        <v>2.6684314177277999</v>
      </c>
    </row>
    <row r="15" spans="1:50" ht="15" customHeight="1" x14ac:dyDescent="0.25">
      <c r="A15" s="6" t="s">
        <v>17</v>
      </c>
      <c r="B15" s="46">
        <v>2</v>
      </c>
      <c r="C15" s="7">
        <v>54.283895217289498</v>
      </c>
      <c r="D15" s="8">
        <v>1.1126053775048901</v>
      </c>
      <c r="E15" s="7">
        <v>53.5424016088865</v>
      </c>
      <c r="F15" s="8">
        <v>2.1027315297131799</v>
      </c>
      <c r="G15" s="7">
        <v>52.9993376673482</v>
      </c>
      <c r="H15" s="8">
        <v>2.33603594195311</v>
      </c>
      <c r="I15" s="7">
        <v>-0.54306394153828597</v>
      </c>
      <c r="J15" s="8">
        <v>3.2490102022983001</v>
      </c>
      <c r="K15" s="7">
        <v>16.456612389045301</v>
      </c>
      <c r="L15" s="8">
        <v>1.00125164698826</v>
      </c>
      <c r="M15" s="7">
        <v>22.277709837220801</v>
      </c>
      <c r="N15" s="8">
        <v>2.0113823074337698</v>
      </c>
      <c r="O15" s="7">
        <v>13.2514343082685</v>
      </c>
      <c r="P15" s="8">
        <v>1.7512367794997199</v>
      </c>
      <c r="Q15" s="7">
        <v>-9.0262755289522296</v>
      </c>
      <c r="R15" s="8">
        <v>2.4488496074582602</v>
      </c>
      <c r="S15" s="7">
        <v>26.6696157198393</v>
      </c>
      <c r="T15" s="8">
        <v>1.13591102606623</v>
      </c>
      <c r="U15" s="7">
        <v>30.7868918497024</v>
      </c>
      <c r="V15" s="8">
        <v>2.3488734912466498</v>
      </c>
      <c r="W15" s="7">
        <v>22.532709228088699</v>
      </c>
      <c r="X15" s="8">
        <v>2.1327373040119602</v>
      </c>
      <c r="Y15" s="7">
        <v>-8.2541826216136691</v>
      </c>
      <c r="Z15" s="8">
        <v>3.2436962452202902</v>
      </c>
      <c r="AA15" s="7">
        <v>28.037459314708201</v>
      </c>
      <c r="AB15" s="8">
        <v>1.04359502644117</v>
      </c>
      <c r="AC15" s="7">
        <v>33.379725824988498</v>
      </c>
      <c r="AD15" s="8">
        <v>2.12888097274661</v>
      </c>
      <c r="AE15" s="7">
        <v>22.8058142266893</v>
      </c>
      <c r="AF15" s="8">
        <v>2.2311469390388599</v>
      </c>
      <c r="AG15" s="7">
        <v>-10.573911598299301</v>
      </c>
      <c r="AH15" s="8">
        <v>3.2273176952766902</v>
      </c>
      <c r="AI15" s="7">
        <v>47.487602272889497</v>
      </c>
      <c r="AJ15" s="8">
        <v>1.30865939319271</v>
      </c>
      <c r="AK15" s="7">
        <v>52.903267990714198</v>
      </c>
      <c r="AL15" s="8">
        <v>2.3492610700963201</v>
      </c>
      <c r="AM15" s="7">
        <v>41.376230563485997</v>
      </c>
      <c r="AN15" s="8">
        <v>2.6357921558916302</v>
      </c>
      <c r="AO15" s="7">
        <v>-11.5270374272281</v>
      </c>
      <c r="AP15" s="8">
        <v>3.154530621902</v>
      </c>
      <c r="AQ15" s="7">
        <v>35.8675163522554</v>
      </c>
      <c r="AR15" s="8">
        <v>1.2781815939687</v>
      </c>
      <c r="AS15" s="7">
        <v>42.335517875046001</v>
      </c>
      <c r="AT15" s="8">
        <v>2.2502684047621</v>
      </c>
      <c r="AU15" s="7">
        <v>27.327747541974599</v>
      </c>
      <c r="AV15" s="8">
        <v>2.4044185719543498</v>
      </c>
      <c r="AW15" s="7">
        <v>-15.007770333071401</v>
      </c>
      <c r="AX15" s="9">
        <v>2.8859461999258502</v>
      </c>
    </row>
    <row r="16" spans="1:50" ht="15" customHeight="1" x14ac:dyDescent="0.25">
      <c r="A16" s="6" t="s">
        <v>18</v>
      </c>
      <c r="B16" s="46">
        <v>2</v>
      </c>
      <c r="C16" s="7">
        <v>73.397850207618305</v>
      </c>
      <c r="D16" s="8">
        <v>0.93596212351289798</v>
      </c>
      <c r="E16" s="7">
        <v>69.012570406399206</v>
      </c>
      <c r="F16" s="8">
        <v>2.1642245462236498</v>
      </c>
      <c r="G16" s="7">
        <v>77.813572090965096</v>
      </c>
      <c r="H16" s="8">
        <v>2.0997238091967301</v>
      </c>
      <c r="I16" s="7">
        <v>8.8010016845658807</v>
      </c>
      <c r="J16" s="8">
        <v>2.9913534339577601</v>
      </c>
      <c r="K16" s="7">
        <v>20.460946935552201</v>
      </c>
      <c r="L16" s="8">
        <v>0.98938241326878995</v>
      </c>
      <c r="M16" s="7">
        <v>28.935743694978498</v>
      </c>
      <c r="N16" s="8">
        <v>2.19004900702837</v>
      </c>
      <c r="O16" s="7">
        <v>15.4190018474083</v>
      </c>
      <c r="P16" s="8">
        <v>1.96767819326395</v>
      </c>
      <c r="Q16" s="7">
        <v>-13.5167418475703</v>
      </c>
      <c r="R16" s="8">
        <v>3.0752891099399098</v>
      </c>
      <c r="S16" s="7">
        <v>40.766161914142501</v>
      </c>
      <c r="T16" s="8">
        <v>1.2621251816555199</v>
      </c>
      <c r="U16" s="7">
        <v>47.116822219555303</v>
      </c>
      <c r="V16" s="8">
        <v>2.33160696478659</v>
      </c>
      <c r="W16" s="7">
        <v>35.466498945652802</v>
      </c>
      <c r="X16" s="8">
        <v>2.5325103271730098</v>
      </c>
      <c r="Y16" s="7">
        <v>-11.650323273902501</v>
      </c>
      <c r="Z16" s="8">
        <v>3.3642982006157101</v>
      </c>
      <c r="AA16" s="7">
        <v>43.274099202926998</v>
      </c>
      <c r="AB16" s="8">
        <v>1.11561900201897</v>
      </c>
      <c r="AC16" s="7">
        <v>50.818922588826197</v>
      </c>
      <c r="AD16" s="8">
        <v>2.5399003636947901</v>
      </c>
      <c r="AE16" s="7">
        <v>35.199091452542298</v>
      </c>
      <c r="AF16" s="8">
        <v>2.6107808748497701</v>
      </c>
      <c r="AG16" s="7">
        <v>-15.619831136283899</v>
      </c>
      <c r="AH16" s="8">
        <v>3.7077773276353598</v>
      </c>
      <c r="AI16" s="7">
        <v>52.106116796616597</v>
      </c>
      <c r="AJ16" s="8">
        <v>1.2837099822315701</v>
      </c>
      <c r="AK16" s="7">
        <v>58.844475675449701</v>
      </c>
      <c r="AL16" s="8">
        <v>2.2798415188531802</v>
      </c>
      <c r="AM16" s="7">
        <v>45.779294826070597</v>
      </c>
      <c r="AN16" s="8">
        <v>2.7194828374046298</v>
      </c>
      <c r="AO16" s="7">
        <v>-13.065180849379001</v>
      </c>
      <c r="AP16" s="8">
        <v>3.5551990772331199</v>
      </c>
      <c r="AQ16" s="7">
        <v>36.710981836642802</v>
      </c>
      <c r="AR16" s="8">
        <v>1.09012306839343</v>
      </c>
      <c r="AS16" s="7">
        <v>45.548292422487201</v>
      </c>
      <c r="AT16" s="8">
        <v>2.6786904629977402</v>
      </c>
      <c r="AU16" s="7">
        <v>27.567981761768301</v>
      </c>
      <c r="AV16" s="8">
        <v>2.0447533544032099</v>
      </c>
      <c r="AW16" s="7">
        <v>-17.980310660718899</v>
      </c>
      <c r="AX16" s="9">
        <v>3.1267487894267001</v>
      </c>
    </row>
    <row r="17" spans="1:50" ht="15" customHeight="1" x14ac:dyDescent="0.25">
      <c r="A17" s="10" t="s">
        <v>19</v>
      </c>
      <c r="B17" s="46">
        <v>2</v>
      </c>
      <c r="C17" s="7">
        <v>41.141321251453199</v>
      </c>
      <c r="D17" s="8">
        <v>1.2817059020538299</v>
      </c>
      <c r="E17" s="7">
        <v>38.934482426160301</v>
      </c>
      <c r="F17" s="8">
        <v>2.0651195821388701</v>
      </c>
      <c r="G17" s="7">
        <v>43.816704404792198</v>
      </c>
      <c r="H17" s="8">
        <v>2.1356612438815499</v>
      </c>
      <c r="I17" s="7">
        <v>4.8822219786319803</v>
      </c>
      <c r="J17" s="8">
        <v>2.8324638047564399</v>
      </c>
      <c r="K17" s="7">
        <v>33.889808096954397</v>
      </c>
      <c r="L17" s="8">
        <v>1.2986779086054701</v>
      </c>
      <c r="M17" s="7">
        <v>33.4644137616867</v>
      </c>
      <c r="N17" s="8">
        <v>2.1679053125915102</v>
      </c>
      <c r="O17" s="7">
        <v>34.768327475996799</v>
      </c>
      <c r="P17" s="8">
        <v>2.0222191599096799</v>
      </c>
      <c r="Q17" s="7">
        <v>1.3039137143100801</v>
      </c>
      <c r="R17" s="8">
        <v>2.8553315678992099</v>
      </c>
      <c r="S17" s="7">
        <v>38.079330188262702</v>
      </c>
      <c r="T17" s="8">
        <v>1.3375119444319901</v>
      </c>
      <c r="U17" s="7">
        <v>34.112388699633499</v>
      </c>
      <c r="V17" s="8">
        <v>2.04301332882175</v>
      </c>
      <c r="W17" s="7">
        <v>40.6453425365995</v>
      </c>
      <c r="X17" s="8">
        <v>2.2833939800431402</v>
      </c>
      <c r="Y17" s="7">
        <v>6.5329538369659597</v>
      </c>
      <c r="Z17" s="8">
        <v>2.9231306650972702</v>
      </c>
      <c r="AA17" s="7">
        <v>36.689391224456102</v>
      </c>
      <c r="AB17" s="8">
        <v>1.3281341205138399</v>
      </c>
      <c r="AC17" s="7">
        <v>34.5546418406512</v>
      </c>
      <c r="AD17" s="8">
        <v>2.05526414519775</v>
      </c>
      <c r="AE17" s="7">
        <v>35.912058687297701</v>
      </c>
      <c r="AF17" s="8">
        <v>2.2196833326927399</v>
      </c>
      <c r="AG17" s="7">
        <v>1.35741684664649</v>
      </c>
      <c r="AH17" s="8">
        <v>2.7894434207026602</v>
      </c>
      <c r="AI17" s="7">
        <v>55.357433084944098</v>
      </c>
      <c r="AJ17" s="8">
        <v>1.2521645948145499</v>
      </c>
      <c r="AK17" s="7">
        <v>51.787845351221399</v>
      </c>
      <c r="AL17" s="8">
        <v>1.94055735268133</v>
      </c>
      <c r="AM17" s="7">
        <v>57.414767494474098</v>
      </c>
      <c r="AN17" s="8">
        <v>2.1883476168092302</v>
      </c>
      <c r="AO17" s="7">
        <v>5.6269221432526599</v>
      </c>
      <c r="AP17" s="8">
        <v>2.82378234066555</v>
      </c>
      <c r="AQ17" s="7">
        <v>32.028958595289801</v>
      </c>
      <c r="AR17" s="8">
        <v>1.15381281838318</v>
      </c>
      <c r="AS17" s="7">
        <v>38.446310577122503</v>
      </c>
      <c r="AT17" s="8">
        <v>1.7952486913513299</v>
      </c>
      <c r="AU17" s="7">
        <v>26.095127431833902</v>
      </c>
      <c r="AV17" s="8">
        <v>2.1535501589370498</v>
      </c>
      <c r="AW17" s="7">
        <v>-12.3511831452886</v>
      </c>
      <c r="AX17" s="9">
        <v>2.91791521339657</v>
      </c>
    </row>
    <row r="18" spans="1:50" ht="15" customHeight="1" x14ac:dyDescent="0.25">
      <c r="A18" s="11" t="s">
        <v>20</v>
      </c>
      <c r="B18" s="46">
        <v>2</v>
      </c>
      <c r="C18" s="7">
        <v>45.927653534365298</v>
      </c>
      <c r="D18" s="8">
        <v>1.63565332332456</v>
      </c>
      <c r="E18" s="7">
        <v>46.587128114820302</v>
      </c>
      <c r="F18" s="8">
        <v>2.8184039623713102</v>
      </c>
      <c r="G18" s="7">
        <v>47.508003319989498</v>
      </c>
      <c r="H18" s="8">
        <v>2.7770383325074</v>
      </c>
      <c r="I18" s="7">
        <v>0.920875205169146</v>
      </c>
      <c r="J18" s="8">
        <v>3.8795856887710101</v>
      </c>
      <c r="K18" s="7">
        <v>34.111366400420799</v>
      </c>
      <c r="L18" s="8">
        <v>1.6402645261988</v>
      </c>
      <c r="M18" s="7">
        <v>33.9092020381118</v>
      </c>
      <c r="N18" s="8">
        <v>2.8568780840293</v>
      </c>
      <c r="O18" s="7">
        <v>37.810762171568697</v>
      </c>
      <c r="P18" s="8">
        <v>2.9136474357870101</v>
      </c>
      <c r="Q18" s="7">
        <v>3.9015601334569099</v>
      </c>
      <c r="R18" s="8">
        <v>3.7393926368871901</v>
      </c>
      <c r="S18" s="7">
        <v>40.716137690379199</v>
      </c>
      <c r="T18" s="8">
        <v>1.75509897382837</v>
      </c>
      <c r="U18" s="7">
        <v>38.796627785211001</v>
      </c>
      <c r="V18" s="8">
        <v>2.8519186251625501</v>
      </c>
      <c r="W18" s="7">
        <v>42.901866304956698</v>
      </c>
      <c r="X18" s="8">
        <v>2.7974707449673302</v>
      </c>
      <c r="Y18" s="7">
        <v>4.10523851974573</v>
      </c>
      <c r="Z18" s="8">
        <v>3.9622203991098401</v>
      </c>
      <c r="AA18" s="7">
        <v>37.366605278631802</v>
      </c>
      <c r="AB18" s="8">
        <v>1.61180669502479</v>
      </c>
      <c r="AC18" s="7">
        <v>36.823375820317203</v>
      </c>
      <c r="AD18" s="8">
        <v>2.61260915409198</v>
      </c>
      <c r="AE18" s="7">
        <v>36.107721354650401</v>
      </c>
      <c r="AF18" s="8">
        <v>3.1404097555889301</v>
      </c>
      <c r="AG18" s="7">
        <v>-0.71565446566673097</v>
      </c>
      <c r="AH18" s="8">
        <v>3.9518739389142099</v>
      </c>
      <c r="AI18" s="7">
        <v>58.8056369166842</v>
      </c>
      <c r="AJ18" s="8">
        <v>1.66717369426304</v>
      </c>
      <c r="AK18" s="7">
        <v>54.663460708131801</v>
      </c>
      <c r="AL18" s="8">
        <v>2.7896009607210002</v>
      </c>
      <c r="AM18" s="7">
        <v>58.4851570807988</v>
      </c>
      <c r="AN18" s="8">
        <v>2.9614398651989098</v>
      </c>
      <c r="AO18" s="7">
        <v>3.8216963726669202</v>
      </c>
      <c r="AP18" s="8">
        <v>4.0675388414754696</v>
      </c>
      <c r="AQ18" s="7">
        <v>24.371245622068201</v>
      </c>
      <c r="AR18" s="8">
        <v>1.4693899687341301</v>
      </c>
      <c r="AS18" s="7">
        <v>30.002354351581801</v>
      </c>
      <c r="AT18" s="8">
        <v>2.8709012451799198</v>
      </c>
      <c r="AU18" s="7">
        <v>21.515581918634201</v>
      </c>
      <c r="AV18" s="8">
        <v>2.6657756772409198</v>
      </c>
      <c r="AW18" s="7">
        <v>-8.4867724329475696</v>
      </c>
      <c r="AX18" s="9">
        <v>3.8888305481877099</v>
      </c>
    </row>
    <row r="19" spans="1:50" ht="15" customHeight="1" x14ac:dyDescent="0.25">
      <c r="A19" s="11" t="s">
        <v>21</v>
      </c>
      <c r="B19" s="46">
        <v>2</v>
      </c>
      <c r="C19" s="7">
        <v>33.506093702284701</v>
      </c>
      <c r="D19" s="8">
        <v>1.9288024969669799</v>
      </c>
      <c r="E19" s="7">
        <v>34.209585425695799</v>
      </c>
      <c r="F19" s="8">
        <v>3.3936529033101599</v>
      </c>
      <c r="G19" s="7">
        <v>31.507302704167301</v>
      </c>
      <c r="H19" s="8">
        <v>2.9474751013868201</v>
      </c>
      <c r="I19" s="7">
        <v>-2.7022827215285901</v>
      </c>
      <c r="J19" s="8">
        <v>3.7490479555876699</v>
      </c>
      <c r="K19" s="7">
        <v>33.536218465346799</v>
      </c>
      <c r="L19" s="8">
        <v>2.1526972766435102</v>
      </c>
      <c r="M19" s="7">
        <v>33.952019180765802</v>
      </c>
      <c r="N19" s="8">
        <v>3.3231361478686599</v>
      </c>
      <c r="O19" s="7">
        <v>30.397964981322499</v>
      </c>
      <c r="P19" s="8">
        <v>3.0053016187361199</v>
      </c>
      <c r="Q19" s="7">
        <v>-3.5540541994432302</v>
      </c>
      <c r="R19" s="8">
        <v>3.9472717989444002</v>
      </c>
      <c r="S19" s="7">
        <v>33.886054990197103</v>
      </c>
      <c r="T19" s="8">
        <v>2.1491112296535002</v>
      </c>
      <c r="U19" s="7">
        <v>31.3942825962556</v>
      </c>
      <c r="V19" s="8">
        <v>3.3511783828897999</v>
      </c>
      <c r="W19" s="7">
        <v>34.0884808297468</v>
      </c>
      <c r="X19" s="8">
        <v>3.27411395599019</v>
      </c>
      <c r="Y19" s="7">
        <v>2.6941982334911798</v>
      </c>
      <c r="Z19" s="8">
        <v>3.9887207466993502</v>
      </c>
      <c r="AA19" s="7">
        <v>35.6081706749356</v>
      </c>
      <c r="AB19" s="8">
        <v>2.1845204986451501</v>
      </c>
      <c r="AC19" s="7">
        <v>33.382036881537999</v>
      </c>
      <c r="AD19" s="8">
        <v>3.58192834461313</v>
      </c>
      <c r="AE19" s="7">
        <v>34.080446254173097</v>
      </c>
      <c r="AF19" s="8">
        <v>3.1053361689954402</v>
      </c>
      <c r="AG19" s="7">
        <v>0.69840937263505498</v>
      </c>
      <c r="AH19" s="8">
        <v>3.72408002186235</v>
      </c>
      <c r="AI19" s="7">
        <v>49.845743819560099</v>
      </c>
      <c r="AJ19" s="8">
        <v>2.05373743613813</v>
      </c>
      <c r="AK19" s="7">
        <v>49.820970397044903</v>
      </c>
      <c r="AL19" s="8">
        <v>3.2131049927509099</v>
      </c>
      <c r="AM19" s="7">
        <v>46.946999916027899</v>
      </c>
      <c r="AN19" s="8">
        <v>3.1970612054546499</v>
      </c>
      <c r="AO19" s="7">
        <v>-2.8739704810169999</v>
      </c>
      <c r="AP19" s="8">
        <v>3.8337249894325498</v>
      </c>
      <c r="AQ19" s="7">
        <v>44.252447434000899</v>
      </c>
      <c r="AR19" s="8">
        <v>1.77013011791101</v>
      </c>
      <c r="AS19" s="7">
        <v>43.616223420569703</v>
      </c>
      <c r="AT19" s="8">
        <v>2.86928699797111</v>
      </c>
      <c r="AU19" s="7">
        <v>42.423947146231903</v>
      </c>
      <c r="AV19" s="8">
        <v>2.6079041048097502</v>
      </c>
      <c r="AW19" s="7">
        <v>-1.1922762743378399</v>
      </c>
      <c r="AX19" s="9">
        <v>3.5212167373440399</v>
      </c>
    </row>
    <row r="20" spans="1:50" ht="15" customHeight="1" x14ac:dyDescent="0.25">
      <c r="A20" s="10" t="s">
        <v>22</v>
      </c>
      <c r="B20" s="46">
        <v>2</v>
      </c>
      <c r="C20" s="7">
        <v>30.906976367235899</v>
      </c>
      <c r="D20" s="8">
        <v>1.5368374630313</v>
      </c>
      <c r="E20" s="7">
        <v>36.152460008847299</v>
      </c>
      <c r="F20" s="8">
        <v>2.98775077895744</v>
      </c>
      <c r="G20" s="7">
        <v>29.8880688075654</v>
      </c>
      <c r="H20" s="8">
        <v>2.4078200248676702</v>
      </c>
      <c r="I20" s="7">
        <v>-6.2643912012818497</v>
      </c>
      <c r="J20" s="8">
        <v>3.5743720848413099</v>
      </c>
      <c r="K20" s="7">
        <v>14.365802464440501</v>
      </c>
      <c r="L20" s="8">
        <v>1.3139467159401901</v>
      </c>
      <c r="M20" s="7">
        <v>21.448377243322401</v>
      </c>
      <c r="N20" s="8">
        <v>2.8332319444890501</v>
      </c>
      <c r="O20" s="7">
        <v>10.769250780418901</v>
      </c>
      <c r="P20" s="8">
        <v>1.7063024632714401</v>
      </c>
      <c r="Q20" s="7">
        <v>-10.679126462903501</v>
      </c>
      <c r="R20" s="8">
        <v>3.06189743828405</v>
      </c>
      <c r="S20" s="7">
        <v>19.146252565705801</v>
      </c>
      <c r="T20" s="8">
        <v>1.31529846322803</v>
      </c>
      <c r="U20" s="7">
        <v>26.3437490637093</v>
      </c>
      <c r="V20" s="8">
        <v>2.8499515462279801</v>
      </c>
      <c r="W20" s="7">
        <v>16.703126013520599</v>
      </c>
      <c r="X20" s="8">
        <v>1.94845876435751</v>
      </c>
      <c r="Y20" s="7">
        <v>-9.6406230501886903</v>
      </c>
      <c r="Z20" s="8">
        <v>3.4744895939763398</v>
      </c>
      <c r="AA20" s="7">
        <v>22.2242750298342</v>
      </c>
      <c r="AB20" s="8">
        <v>1.50094552646529</v>
      </c>
      <c r="AC20" s="7">
        <v>29.891551812957999</v>
      </c>
      <c r="AD20" s="8">
        <v>3.4094745626413498</v>
      </c>
      <c r="AE20" s="7">
        <v>20.8648011200452</v>
      </c>
      <c r="AF20" s="8">
        <v>2.1043012651823498</v>
      </c>
      <c r="AG20" s="7">
        <v>-9.0267506929128007</v>
      </c>
      <c r="AH20" s="8">
        <v>3.9977204935930799</v>
      </c>
      <c r="AI20" s="7">
        <v>32.755265698568401</v>
      </c>
      <c r="AJ20" s="8">
        <v>1.57189164136411</v>
      </c>
      <c r="AK20" s="7">
        <v>40.090521085768401</v>
      </c>
      <c r="AL20" s="8">
        <v>3.1080917175712899</v>
      </c>
      <c r="AM20" s="7">
        <v>27.806450503117802</v>
      </c>
      <c r="AN20" s="8">
        <v>2.2416124411387801</v>
      </c>
      <c r="AO20" s="7">
        <v>-12.2840705826505</v>
      </c>
      <c r="AP20" s="8">
        <v>3.8661019907473699</v>
      </c>
      <c r="AQ20" s="7">
        <v>31.918507531840799</v>
      </c>
      <c r="AR20" s="8">
        <v>1.6589840094695201</v>
      </c>
      <c r="AS20" s="7">
        <v>41.918003613403201</v>
      </c>
      <c r="AT20" s="8">
        <v>3.2401851564338799</v>
      </c>
      <c r="AU20" s="7">
        <v>25.797190958433301</v>
      </c>
      <c r="AV20" s="8">
        <v>2.2021101090115698</v>
      </c>
      <c r="AW20" s="7">
        <v>-16.120812654969999</v>
      </c>
      <c r="AX20" s="9">
        <v>3.5354621094749001</v>
      </c>
    </row>
    <row r="21" spans="1:50" ht="15" customHeight="1" x14ac:dyDescent="0.25">
      <c r="A21" s="10" t="s">
        <v>23</v>
      </c>
      <c r="B21" s="46">
        <v>2</v>
      </c>
      <c r="C21" s="7">
        <v>24.825465044356999</v>
      </c>
      <c r="D21" s="8">
        <v>1.3185726916826901</v>
      </c>
      <c r="E21" s="7">
        <v>21.992424769974001</v>
      </c>
      <c r="F21" s="8">
        <v>2.2205933094932702</v>
      </c>
      <c r="G21" s="7">
        <v>25.883509512371202</v>
      </c>
      <c r="H21" s="8">
        <v>2.4809103045618799</v>
      </c>
      <c r="I21" s="7">
        <v>3.8910847423971902</v>
      </c>
      <c r="J21" s="8">
        <v>3.13688745950693</v>
      </c>
      <c r="K21" s="7">
        <v>9.6435616113276801</v>
      </c>
      <c r="L21" s="8">
        <v>0.79963929161579295</v>
      </c>
      <c r="M21" s="7">
        <v>12.0781236188328</v>
      </c>
      <c r="N21" s="8">
        <v>1.9786196206806199</v>
      </c>
      <c r="O21" s="7">
        <v>7.1731887721332503</v>
      </c>
      <c r="P21" s="8">
        <v>1.34056865175828</v>
      </c>
      <c r="Q21" s="7">
        <v>-4.9049348466995104</v>
      </c>
      <c r="R21" s="8">
        <v>2.2823713837302799</v>
      </c>
      <c r="S21" s="7">
        <v>8.8387979289418706</v>
      </c>
      <c r="T21" s="8">
        <v>0.61366805950453096</v>
      </c>
      <c r="U21" s="7">
        <v>11.060321117968</v>
      </c>
      <c r="V21" s="8">
        <v>1.6720360678385899</v>
      </c>
      <c r="W21" s="7">
        <v>7.5772895338570203</v>
      </c>
      <c r="X21" s="8">
        <v>1.05095581962911</v>
      </c>
      <c r="Y21" s="7">
        <v>-3.4830315841110302</v>
      </c>
      <c r="Z21" s="8">
        <v>1.87607690434616</v>
      </c>
      <c r="AA21" s="7">
        <v>10.888112593429399</v>
      </c>
      <c r="AB21" s="8">
        <v>0.82041584576781001</v>
      </c>
      <c r="AC21" s="7">
        <v>12.5067366000583</v>
      </c>
      <c r="AD21" s="8">
        <v>1.6843208715181399</v>
      </c>
      <c r="AE21" s="7">
        <v>8.5717423344642594</v>
      </c>
      <c r="AF21" s="8">
        <v>1.2646839878312499</v>
      </c>
      <c r="AG21" s="7">
        <v>-3.93499426559401</v>
      </c>
      <c r="AH21" s="8">
        <v>2.0328381313388202</v>
      </c>
      <c r="AI21" s="7">
        <v>34.8104697268504</v>
      </c>
      <c r="AJ21" s="8">
        <v>1.3890708836563499</v>
      </c>
      <c r="AK21" s="7">
        <v>39.540813629214597</v>
      </c>
      <c r="AL21" s="8">
        <v>3.1799960317910601</v>
      </c>
      <c r="AM21" s="7">
        <v>27.883313786709699</v>
      </c>
      <c r="AN21" s="8">
        <v>2.2818727160623999</v>
      </c>
      <c r="AO21" s="7">
        <v>-11.657499842505</v>
      </c>
      <c r="AP21" s="8">
        <v>3.4410805896352401</v>
      </c>
      <c r="AQ21" s="7">
        <v>11.2792576277621</v>
      </c>
      <c r="AR21" s="8">
        <v>0.92607931755666095</v>
      </c>
      <c r="AS21" s="7">
        <v>14.234037142860601</v>
      </c>
      <c r="AT21" s="8">
        <v>2.6517717284336602</v>
      </c>
      <c r="AU21" s="7">
        <v>8.1995108202063403</v>
      </c>
      <c r="AV21" s="8">
        <v>1.2510707412036599</v>
      </c>
      <c r="AW21" s="7">
        <v>-6.0345263226542798</v>
      </c>
      <c r="AX21" s="9">
        <v>2.7542297644728402</v>
      </c>
    </row>
    <row r="22" spans="1:50" ht="15" customHeight="1" x14ac:dyDescent="0.25">
      <c r="A22" s="10" t="s">
        <v>24</v>
      </c>
      <c r="B22" s="46">
        <v>2</v>
      </c>
      <c r="C22" s="7">
        <v>43.700494012846796</v>
      </c>
      <c r="D22" s="8">
        <v>2.2304400095577002</v>
      </c>
      <c r="E22" s="7">
        <v>46.494892046866703</v>
      </c>
      <c r="F22" s="8">
        <v>4.9672603649167399</v>
      </c>
      <c r="G22" s="7">
        <v>43.793261387246702</v>
      </c>
      <c r="H22" s="8">
        <v>4.0022033890055804</v>
      </c>
      <c r="I22" s="7">
        <v>-2.7016306596200201</v>
      </c>
      <c r="J22" s="8">
        <v>5.39143144305047</v>
      </c>
      <c r="K22" s="7">
        <v>16.462709775473499</v>
      </c>
      <c r="L22" s="8">
        <v>1.21443869150786</v>
      </c>
      <c r="M22" s="7">
        <v>17.587313340553202</v>
      </c>
      <c r="N22" s="8">
        <v>3.6615520342807</v>
      </c>
      <c r="O22" s="7">
        <v>15.802964499153401</v>
      </c>
      <c r="P22" s="8">
        <v>2.79557352443629</v>
      </c>
      <c r="Q22" s="7">
        <v>-1.7843488413997799</v>
      </c>
      <c r="R22" s="8">
        <v>4.9686740165095404</v>
      </c>
      <c r="S22" s="7">
        <v>21.380970369569901</v>
      </c>
      <c r="T22" s="8">
        <v>1.46454965060994</v>
      </c>
      <c r="U22" s="7">
        <v>22.373938772386399</v>
      </c>
      <c r="V22" s="8">
        <v>4.0426891000902199</v>
      </c>
      <c r="W22" s="7">
        <v>21.398094920533001</v>
      </c>
      <c r="X22" s="8">
        <v>2.9279874522988698</v>
      </c>
      <c r="Y22" s="7">
        <v>-0.97584385185342304</v>
      </c>
      <c r="Z22" s="8">
        <v>5.3372068486025004</v>
      </c>
      <c r="AA22" s="7">
        <v>23.7645262868743</v>
      </c>
      <c r="AB22" s="8">
        <v>1.5484659577842399</v>
      </c>
      <c r="AC22" s="7">
        <v>27.439136864229599</v>
      </c>
      <c r="AD22" s="8">
        <v>4.1992192068683796</v>
      </c>
      <c r="AE22" s="7">
        <v>21.915001843279999</v>
      </c>
      <c r="AF22" s="8">
        <v>2.7567706640602498</v>
      </c>
      <c r="AG22" s="7">
        <v>-5.5241350209495801</v>
      </c>
      <c r="AH22" s="8">
        <v>5.42693085263301</v>
      </c>
      <c r="AI22" s="7">
        <v>33.993863263847302</v>
      </c>
      <c r="AJ22" s="8">
        <v>1.7223670924038501</v>
      </c>
      <c r="AK22" s="7">
        <v>34.553590134891998</v>
      </c>
      <c r="AL22" s="8">
        <v>4.0259486588708704</v>
      </c>
      <c r="AM22" s="7">
        <v>30.923579331571101</v>
      </c>
      <c r="AN22" s="8">
        <v>3.0597250583958302</v>
      </c>
      <c r="AO22" s="7">
        <v>-3.63001080332086</v>
      </c>
      <c r="AP22" s="8">
        <v>5.4451181313412098</v>
      </c>
      <c r="AQ22" s="7">
        <v>38.0028263780207</v>
      </c>
      <c r="AR22" s="8">
        <v>2.2847558613232102</v>
      </c>
      <c r="AS22" s="7">
        <v>43.858852690120997</v>
      </c>
      <c r="AT22" s="8">
        <v>4.5690920021460304</v>
      </c>
      <c r="AU22" s="7">
        <v>30.1114654007729</v>
      </c>
      <c r="AV22" s="8">
        <v>3.2658184527083298</v>
      </c>
      <c r="AW22" s="7">
        <v>-13.747387289348101</v>
      </c>
      <c r="AX22" s="9">
        <v>5.7933017603057797</v>
      </c>
    </row>
    <row r="23" spans="1:50" ht="15" customHeight="1" x14ac:dyDescent="0.25">
      <c r="A23" s="10" t="s">
        <v>25</v>
      </c>
      <c r="B23" s="46">
        <v>2</v>
      </c>
      <c r="C23" s="7">
        <v>46.474230848100603</v>
      </c>
      <c r="D23" s="8">
        <v>1.70523710810472</v>
      </c>
      <c r="E23" s="7">
        <v>43.583168078603101</v>
      </c>
      <c r="F23" s="8">
        <v>3.9621010010170901</v>
      </c>
      <c r="G23" s="7">
        <v>47.320505776659402</v>
      </c>
      <c r="H23" s="8">
        <v>3.3223867004174199</v>
      </c>
      <c r="I23" s="7">
        <v>3.73733769805628</v>
      </c>
      <c r="J23" s="8">
        <v>5.0851919262687604</v>
      </c>
      <c r="K23" s="7">
        <v>14.363880236031701</v>
      </c>
      <c r="L23" s="8">
        <v>1.30249680576795</v>
      </c>
      <c r="M23" s="7">
        <v>17.800516837757002</v>
      </c>
      <c r="N23" s="8">
        <v>2.7890334838373798</v>
      </c>
      <c r="O23" s="7">
        <v>8.2691037819417108</v>
      </c>
      <c r="P23" s="8">
        <v>1.5410784635930099</v>
      </c>
      <c r="Q23" s="7">
        <v>-9.5314130558152801</v>
      </c>
      <c r="R23" s="8">
        <v>3.52590132695734</v>
      </c>
      <c r="S23" s="7">
        <v>20.9413033267119</v>
      </c>
      <c r="T23" s="8">
        <v>1.5341139831322399</v>
      </c>
      <c r="U23" s="7">
        <v>22.849985013101101</v>
      </c>
      <c r="V23" s="8">
        <v>2.8756549719114401</v>
      </c>
      <c r="W23" s="7">
        <v>13.229543913261001</v>
      </c>
      <c r="X23" s="8">
        <v>2.2759191587490601</v>
      </c>
      <c r="Y23" s="7">
        <v>-9.6204410998401304</v>
      </c>
      <c r="Z23" s="8">
        <v>3.57592786499358</v>
      </c>
      <c r="AA23" s="7">
        <v>23.142913223796398</v>
      </c>
      <c r="AB23" s="8">
        <v>1.5736659366483701</v>
      </c>
      <c r="AC23" s="7">
        <v>27.475983846063599</v>
      </c>
      <c r="AD23" s="8">
        <v>2.9914992545423398</v>
      </c>
      <c r="AE23" s="7">
        <v>14.742825620529199</v>
      </c>
      <c r="AF23" s="8">
        <v>2.4515909335693302</v>
      </c>
      <c r="AG23" s="7">
        <v>-12.7331582255344</v>
      </c>
      <c r="AH23" s="8">
        <v>3.6883366028112099</v>
      </c>
      <c r="AI23" s="7">
        <v>38.737104095090203</v>
      </c>
      <c r="AJ23" s="8">
        <v>1.9289640378895001</v>
      </c>
      <c r="AK23" s="7">
        <v>38.653686668895702</v>
      </c>
      <c r="AL23" s="8">
        <v>3.5672966817634899</v>
      </c>
      <c r="AM23" s="7">
        <v>35.5068102680236</v>
      </c>
      <c r="AN23" s="8">
        <v>3.2953393906714399</v>
      </c>
      <c r="AO23" s="7">
        <v>-3.1468764008721801</v>
      </c>
      <c r="AP23" s="8">
        <v>4.1634421830384802</v>
      </c>
      <c r="AQ23" s="7">
        <v>35.268380257401802</v>
      </c>
      <c r="AR23" s="8">
        <v>1.6858496688362301</v>
      </c>
      <c r="AS23" s="7">
        <v>38.502215636435899</v>
      </c>
      <c r="AT23" s="8">
        <v>3.3762298891150699</v>
      </c>
      <c r="AU23" s="7">
        <v>28.454323881790799</v>
      </c>
      <c r="AV23" s="8">
        <v>2.8681076084507402</v>
      </c>
      <c r="AW23" s="7">
        <v>-10.0478917546451</v>
      </c>
      <c r="AX23" s="9">
        <v>4.1124731244736799</v>
      </c>
    </row>
    <row r="24" spans="1:50" ht="15" customHeight="1" x14ac:dyDescent="0.25">
      <c r="A24" s="6" t="s">
        <v>26</v>
      </c>
      <c r="B24" s="46">
        <v>2</v>
      </c>
      <c r="C24" s="7">
        <v>41.5191949552745</v>
      </c>
      <c r="D24" s="8">
        <v>1.27281684980122</v>
      </c>
      <c r="E24" s="7">
        <v>34.897692258288203</v>
      </c>
      <c r="F24" s="8">
        <v>2.5799512067650299</v>
      </c>
      <c r="G24" s="7">
        <v>50.144954867930203</v>
      </c>
      <c r="H24" s="8">
        <v>3.0252813112784001</v>
      </c>
      <c r="I24" s="7">
        <v>15.247262609641901</v>
      </c>
      <c r="J24" s="8">
        <v>4.3270239445434298</v>
      </c>
      <c r="K24" s="7">
        <v>23.760788460514501</v>
      </c>
      <c r="L24" s="8">
        <v>1.2401390990635299</v>
      </c>
      <c r="M24" s="7">
        <v>25.335009651519801</v>
      </c>
      <c r="N24" s="8">
        <v>3.0450685369488899</v>
      </c>
      <c r="O24" s="7">
        <v>24.4454589496466</v>
      </c>
      <c r="P24" s="8">
        <v>2.0519992970660099</v>
      </c>
      <c r="Q24" s="7">
        <v>-0.88955070187321506</v>
      </c>
      <c r="R24" s="8">
        <v>3.5845506960243099</v>
      </c>
      <c r="S24" s="7">
        <v>27.512277482515699</v>
      </c>
      <c r="T24" s="8">
        <v>1.4212313224423601</v>
      </c>
      <c r="U24" s="7">
        <v>27.1738851460929</v>
      </c>
      <c r="V24" s="8">
        <v>3.1877935873690202</v>
      </c>
      <c r="W24" s="7">
        <v>28.972948069107499</v>
      </c>
      <c r="X24" s="8">
        <v>2.51919164511229</v>
      </c>
      <c r="Y24" s="7">
        <v>1.7990629230145601</v>
      </c>
      <c r="Z24" s="8">
        <v>4.0996240623893696</v>
      </c>
      <c r="AA24" s="7">
        <v>25.302106822005101</v>
      </c>
      <c r="AB24" s="8">
        <v>1.31372044500666</v>
      </c>
      <c r="AC24" s="7">
        <v>25.033432270031899</v>
      </c>
      <c r="AD24" s="8">
        <v>2.7229391583294</v>
      </c>
      <c r="AE24" s="7">
        <v>27.103222471728898</v>
      </c>
      <c r="AF24" s="8">
        <v>2.3471964306189101</v>
      </c>
      <c r="AG24" s="7">
        <v>2.06979020169703</v>
      </c>
      <c r="AH24" s="8">
        <v>3.7055343344547</v>
      </c>
      <c r="AI24" s="7">
        <v>45.158409341828197</v>
      </c>
      <c r="AJ24" s="8">
        <v>1.6261691046423501</v>
      </c>
      <c r="AK24" s="7">
        <v>47.9374095005874</v>
      </c>
      <c r="AL24" s="8">
        <v>2.90841593768757</v>
      </c>
      <c r="AM24" s="7">
        <v>43.727100211501003</v>
      </c>
      <c r="AN24" s="8">
        <v>3.1731069946402899</v>
      </c>
      <c r="AO24" s="7">
        <v>-4.21030928908635</v>
      </c>
      <c r="AP24" s="8">
        <v>4.0872632210811597</v>
      </c>
      <c r="AQ24" s="7">
        <v>44.350064604993797</v>
      </c>
      <c r="AR24" s="8">
        <v>1.5140280002950099</v>
      </c>
      <c r="AS24" s="7">
        <v>45.668480265700403</v>
      </c>
      <c r="AT24" s="8">
        <v>2.8822632271939899</v>
      </c>
      <c r="AU24" s="7">
        <v>43.863222141923103</v>
      </c>
      <c r="AV24" s="8">
        <v>2.8248891442880701</v>
      </c>
      <c r="AW24" s="7">
        <v>-1.80525812377731</v>
      </c>
      <c r="AX24" s="9">
        <v>3.97974089162286</v>
      </c>
    </row>
    <row r="25" spans="1:50" ht="15" customHeight="1" x14ac:dyDescent="0.25">
      <c r="A25" s="10" t="s">
        <v>27</v>
      </c>
      <c r="B25" s="46">
        <v>2</v>
      </c>
      <c r="C25" s="7">
        <v>15.903191442610201</v>
      </c>
      <c r="D25" s="8">
        <v>1.0988038707983401</v>
      </c>
      <c r="E25" s="7">
        <v>16.906075307763601</v>
      </c>
      <c r="F25" s="8">
        <v>1.9541597063719101</v>
      </c>
      <c r="G25" s="7">
        <v>14.4473900547511</v>
      </c>
      <c r="H25" s="8">
        <v>1.61117022233104</v>
      </c>
      <c r="I25" s="7">
        <v>-2.4586852530125398</v>
      </c>
      <c r="J25" s="8">
        <v>2.3762004424457999</v>
      </c>
      <c r="K25" s="7">
        <v>13.9637752318854</v>
      </c>
      <c r="L25" s="8">
        <v>1.0652283605647901</v>
      </c>
      <c r="M25" s="7">
        <v>17.0851074851251</v>
      </c>
      <c r="N25" s="8">
        <v>2.1997188044353599</v>
      </c>
      <c r="O25" s="7">
        <v>11.962756259433201</v>
      </c>
      <c r="P25" s="8">
        <v>1.66074879505406</v>
      </c>
      <c r="Q25" s="7">
        <v>-5.1223512256919603</v>
      </c>
      <c r="R25" s="8">
        <v>2.6245301924624198</v>
      </c>
      <c r="S25" s="7">
        <v>13.5433788999591</v>
      </c>
      <c r="T25" s="8">
        <v>0.93791829314847097</v>
      </c>
      <c r="U25" s="7">
        <v>16.932945004840601</v>
      </c>
      <c r="V25" s="8">
        <v>2.2262581595923199</v>
      </c>
      <c r="W25" s="7">
        <v>12.4878862687683</v>
      </c>
      <c r="X25" s="8">
        <v>1.5616705851247501</v>
      </c>
      <c r="Y25" s="7">
        <v>-4.4450587360723803</v>
      </c>
      <c r="Z25" s="8">
        <v>2.5926110161214502</v>
      </c>
      <c r="AA25" s="7">
        <v>15.9769770890845</v>
      </c>
      <c r="AB25" s="8">
        <v>1.01915005825801</v>
      </c>
      <c r="AC25" s="7">
        <v>18.356276679410101</v>
      </c>
      <c r="AD25" s="8">
        <v>2.2401809934440902</v>
      </c>
      <c r="AE25" s="7">
        <v>14.0104836831405</v>
      </c>
      <c r="AF25" s="8">
        <v>1.65625560628974</v>
      </c>
      <c r="AG25" s="7">
        <v>-4.3457929962696404</v>
      </c>
      <c r="AH25" s="8">
        <v>2.6113163501896901</v>
      </c>
      <c r="AI25" s="7">
        <v>36.7300817876162</v>
      </c>
      <c r="AJ25" s="8">
        <v>1.4085613805771999</v>
      </c>
      <c r="AK25" s="7">
        <v>40.039055487497698</v>
      </c>
      <c r="AL25" s="8">
        <v>2.7051865137472002</v>
      </c>
      <c r="AM25" s="7">
        <v>31.488031877459299</v>
      </c>
      <c r="AN25" s="8">
        <v>2.2906087806997499</v>
      </c>
      <c r="AO25" s="7">
        <v>-8.5510236100383104</v>
      </c>
      <c r="AP25" s="8">
        <v>3.6654251125968198</v>
      </c>
      <c r="AQ25" s="7">
        <v>19.769450538679301</v>
      </c>
      <c r="AR25" s="8">
        <v>1.04515935785034</v>
      </c>
      <c r="AS25" s="7">
        <v>24.896379341837498</v>
      </c>
      <c r="AT25" s="8">
        <v>2.6807823296378399</v>
      </c>
      <c r="AU25" s="7">
        <v>15.3381590808483</v>
      </c>
      <c r="AV25" s="8">
        <v>1.85958710612309</v>
      </c>
      <c r="AW25" s="7">
        <v>-9.5582202609892697</v>
      </c>
      <c r="AX25" s="9">
        <v>3.4872061476749701</v>
      </c>
    </row>
    <row r="26" spans="1:50" ht="15" customHeight="1" x14ac:dyDescent="0.25">
      <c r="A26" s="12" t="s">
        <v>29</v>
      </c>
      <c r="B26" s="46">
        <v>2</v>
      </c>
      <c r="C26" s="7">
        <v>53.407000895413297</v>
      </c>
      <c r="D26" s="8">
        <v>1.86253427040701</v>
      </c>
      <c r="E26" s="7">
        <v>53.406311367038398</v>
      </c>
      <c r="F26" s="8">
        <v>3.5336871115363002</v>
      </c>
      <c r="G26" s="7">
        <v>60.048906481247798</v>
      </c>
      <c r="H26" s="8">
        <v>3.7999202860102499</v>
      </c>
      <c r="I26" s="7">
        <v>6.6425951142094499</v>
      </c>
      <c r="J26" s="8">
        <v>5.0345501879885601</v>
      </c>
      <c r="K26" s="7">
        <v>11.3254822827627</v>
      </c>
      <c r="L26" s="8">
        <v>0.93383022895786905</v>
      </c>
      <c r="M26" s="7">
        <v>18.1387607880269</v>
      </c>
      <c r="N26" s="8">
        <v>2.4353338306804102</v>
      </c>
      <c r="O26" s="7">
        <v>10.664773812101</v>
      </c>
      <c r="P26" s="8">
        <v>2.1801033432540602</v>
      </c>
      <c r="Q26" s="7">
        <v>-7.4739869759259001</v>
      </c>
      <c r="R26" s="8">
        <v>3.4008600906596098</v>
      </c>
      <c r="S26" s="7">
        <v>15.1420254028535</v>
      </c>
      <c r="T26" s="8">
        <v>1.1450007300317</v>
      </c>
      <c r="U26" s="7">
        <v>20.967943284361201</v>
      </c>
      <c r="V26" s="8">
        <v>2.50730490525505</v>
      </c>
      <c r="W26" s="7">
        <v>15.519140033767201</v>
      </c>
      <c r="X26" s="8">
        <v>2.6275068642309298</v>
      </c>
      <c r="Y26" s="7">
        <v>-5.4488032505939801</v>
      </c>
      <c r="Z26" s="8">
        <v>3.7638213152350399</v>
      </c>
      <c r="AA26" s="7">
        <v>15.9607519564076</v>
      </c>
      <c r="AB26" s="8">
        <v>1.1284573503015201</v>
      </c>
      <c r="AC26" s="7">
        <v>25.017478477513201</v>
      </c>
      <c r="AD26" s="8">
        <v>2.9039253878156299</v>
      </c>
      <c r="AE26" s="7">
        <v>12.254749260757899</v>
      </c>
      <c r="AF26" s="8">
        <v>2.39726690123784</v>
      </c>
      <c r="AG26" s="7">
        <v>-12.7627292167553</v>
      </c>
      <c r="AH26" s="8">
        <v>3.9410330196575498</v>
      </c>
      <c r="AI26" s="7">
        <v>30.9587083736177</v>
      </c>
      <c r="AJ26" s="8">
        <v>1.5579849095029901</v>
      </c>
      <c r="AK26" s="7">
        <v>34.547490805567001</v>
      </c>
      <c r="AL26" s="8">
        <v>3.3446775747755702</v>
      </c>
      <c r="AM26" s="7">
        <v>29.8093084111431</v>
      </c>
      <c r="AN26" s="8">
        <v>3.0465551187909998</v>
      </c>
      <c r="AO26" s="7">
        <v>-4.7381823944238697</v>
      </c>
      <c r="AP26" s="8">
        <v>4.8009728288107096</v>
      </c>
      <c r="AQ26" s="7">
        <v>21.669228085425999</v>
      </c>
      <c r="AR26" s="8">
        <v>1.3802646104193801</v>
      </c>
      <c r="AS26" s="7">
        <v>24.7171574722359</v>
      </c>
      <c r="AT26" s="8">
        <v>3.16518172729694</v>
      </c>
      <c r="AU26" s="7">
        <v>17.327356015532001</v>
      </c>
      <c r="AV26" s="8">
        <v>2.4380951994575</v>
      </c>
      <c r="AW26" s="7">
        <v>-7.3898014567039398</v>
      </c>
      <c r="AX26" s="9">
        <v>4.1500828998159003</v>
      </c>
    </row>
    <row r="27" spans="1:50" ht="15" customHeight="1" x14ac:dyDescent="0.25">
      <c r="A27" s="10" t="s">
        <v>28</v>
      </c>
      <c r="B27" s="46">
        <v>2</v>
      </c>
      <c r="C27" s="7">
        <v>15.5874196686022</v>
      </c>
      <c r="D27" s="8">
        <v>1.1749195049751999</v>
      </c>
      <c r="E27" s="7">
        <v>15.882261806940001</v>
      </c>
      <c r="F27" s="8">
        <v>1.69442863420378</v>
      </c>
      <c r="G27" s="7">
        <v>12.6419177061673</v>
      </c>
      <c r="H27" s="8">
        <v>1.5387581529096599</v>
      </c>
      <c r="I27" s="7">
        <v>-3.2403441007726999</v>
      </c>
      <c r="J27" s="8">
        <v>1.8945921377105499</v>
      </c>
      <c r="K27" s="7">
        <v>13.211261184205</v>
      </c>
      <c r="L27" s="8">
        <v>0.88727187522158801</v>
      </c>
      <c r="M27" s="7">
        <v>15.6742290213703</v>
      </c>
      <c r="N27" s="8">
        <v>1.48490089326148</v>
      </c>
      <c r="O27" s="7">
        <v>9.3749674612198906</v>
      </c>
      <c r="P27" s="8">
        <v>1.0230386865865999</v>
      </c>
      <c r="Q27" s="7">
        <v>-6.2992615601504101</v>
      </c>
      <c r="R27" s="8">
        <v>1.6628900570331999</v>
      </c>
      <c r="S27" s="7">
        <v>11.834265521211901</v>
      </c>
      <c r="T27" s="8">
        <v>0.91945150559541799</v>
      </c>
      <c r="U27" s="7">
        <v>13.117067450498199</v>
      </c>
      <c r="V27" s="8">
        <v>1.5627647122495101</v>
      </c>
      <c r="W27" s="7">
        <v>9.5282296047032098</v>
      </c>
      <c r="X27" s="8">
        <v>1.1176924140332101</v>
      </c>
      <c r="Y27" s="7">
        <v>-3.5888378457949699</v>
      </c>
      <c r="Z27" s="8">
        <v>1.5518099491274899</v>
      </c>
      <c r="AA27" s="7">
        <v>14.088620416826201</v>
      </c>
      <c r="AB27" s="8">
        <v>0.94087907574437302</v>
      </c>
      <c r="AC27" s="7">
        <v>15.857162892664199</v>
      </c>
      <c r="AD27" s="8">
        <v>1.45533050932473</v>
      </c>
      <c r="AE27" s="7">
        <v>11.043958681911301</v>
      </c>
      <c r="AF27" s="8">
        <v>1.27697489871925</v>
      </c>
      <c r="AG27" s="7">
        <v>-4.8132042107529198</v>
      </c>
      <c r="AH27" s="8">
        <v>1.52810594206977</v>
      </c>
      <c r="AI27" s="7">
        <v>23.206249195944199</v>
      </c>
      <c r="AJ27" s="8">
        <v>0.99321312937470096</v>
      </c>
      <c r="AK27" s="7">
        <v>25.4338197404333</v>
      </c>
      <c r="AL27" s="8">
        <v>1.6090116463515201</v>
      </c>
      <c r="AM27" s="7">
        <v>20.849701389392902</v>
      </c>
      <c r="AN27" s="8">
        <v>1.52458395496473</v>
      </c>
      <c r="AO27" s="7">
        <v>-4.5841183510404804</v>
      </c>
      <c r="AP27" s="8">
        <v>2.0527922103599701</v>
      </c>
      <c r="AQ27" s="7">
        <v>12.764163935171799</v>
      </c>
      <c r="AR27" s="8">
        <v>0.697127444009357</v>
      </c>
      <c r="AS27" s="7">
        <v>14.474109296000499</v>
      </c>
      <c r="AT27" s="8">
        <v>1.1731228362484301</v>
      </c>
      <c r="AU27" s="7">
        <v>9.97531922243199</v>
      </c>
      <c r="AV27" s="8">
        <v>1.1132206811882801</v>
      </c>
      <c r="AW27" s="7">
        <v>-4.4987900735684896</v>
      </c>
      <c r="AX27" s="9">
        <v>1.4312806367653199</v>
      </c>
    </row>
    <row r="28" spans="1:50" ht="15" customHeight="1" x14ac:dyDescent="0.25">
      <c r="A28" s="10" t="s">
        <v>30</v>
      </c>
      <c r="B28" s="46">
        <v>2</v>
      </c>
      <c r="C28" s="7">
        <v>43.196596065538401</v>
      </c>
      <c r="D28" s="8">
        <v>1.64433061986033</v>
      </c>
      <c r="E28" s="7">
        <v>45.050946458659098</v>
      </c>
      <c r="F28" s="8">
        <v>2.7119197485642301</v>
      </c>
      <c r="G28" s="7">
        <v>40.637246507875901</v>
      </c>
      <c r="H28" s="8">
        <v>3.27979156411801</v>
      </c>
      <c r="I28" s="7">
        <v>-4.41369995078316</v>
      </c>
      <c r="J28" s="8">
        <v>3.4957716437026098</v>
      </c>
      <c r="K28" s="7">
        <v>35.169694449694298</v>
      </c>
      <c r="L28" s="8">
        <v>1.4377867218295</v>
      </c>
      <c r="M28" s="7">
        <v>35.601093952885002</v>
      </c>
      <c r="N28" s="8">
        <v>2.7967559009008598</v>
      </c>
      <c r="O28" s="7">
        <v>33.4111475723738</v>
      </c>
      <c r="P28" s="8">
        <v>3.0368481959407698</v>
      </c>
      <c r="Q28" s="7">
        <v>-2.1899463805111701</v>
      </c>
      <c r="R28" s="8">
        <v>3.77072515162505</v>
      </c>
      <c r="S28" s="7">
        <v>35.645068191945199</v>
      </c>
      <c r="T28" s="8">
        <v>1.4800223737758</v>
      </c>
      <c r="U28" s="7">
        <v>36.619553955482303</v>
      </c>
      <c r="V28" s="8">
        <v>2.9527600094208299</v>
      </c>
      <c r="W28" s="7">
        <v>36.268948966386397</v>
      </c>
      <c r="X28" s="8">
        <v>2.9567428722097802</v>
      </c>
      <c r="Y28" s="7">
        <v>-0.35060498909587801</v>
      </c>
      <c r="Z28" s="8">
        <v>3.8238298226544698</v>
      </c>
      <c r="AA28" s="7">
        <v>40.507561692322497</v>
      </c>
      <c r="AB28" s="8">
        <v>1.5694066334441701</v>
      </c>
      <c r="AC28" s="7">
        <v>43.666820815860703</v>
      </c>
      <c r="AD28" s="8">
        <v>3.0570697644514002</v>
      </c>
      <c r="AE28" s="7">
        <v>37.3709739725901</v>
      </c>
      <c r="AF28" s="8">
        <v>3.04324117608477</v>
      </c>
      <c r="AG28" s="7">
        <v>-6.2958468432706001</v>
      </c>
      <c r="AH28" s="8">
        <v>4.2034425797284403</v>
      </c>
      <c r="AI28" s="7">
        <v>49.504335985830103</v>
      </c>
      <c r="AJ28" s="8">
        <v>1.8987541142428801</v>
      </c>
      <c r="AK28" s="7">
        <v>50.3663169203639</v>
      </c>
      <c r="AL28" s="8">
        <v>3.5082449977676999</v>
      </c>
      <c r="AM28" s="7">
        <v>49.789389196890703</v>
      </c>
      <c r="AN28" s="8">
        <v>3.3993379517662698</v>
      </c>
      <c r="AO28" s="7">
        <v>-0.576927723473176</v>
      </c>
      <c r="AP28" s="8">
        <v>4.4034272937657004</v>
      </c>
      <c r="AQ28" s="7">
        <v>45.706612866951602</v>
      </c>
      <c r="AR28" s="8">
        <v>1.6536682082023899</v>
      </c>
      <c r="AS28" s="7">
        <v>53.120831976081398</v>
      </c>
      <c r="AT28" s="8">
        <v>3.5014569074178201</v>
      </c>
      <c r="AU28" s="7">
        <v>38.000250306337499</v>
      </c>
      <c r="AV28" s="8">
        <v>3.2885950079651001</v>
      </c>
      <c r="AW28" s="7">
        <v>-15.120581669743901</v>
      </c>
      <c r="AX28" s="9">
        <v>4.7877288230852901</v>
      </c>
    </row>
    <row r="29" spans="1:50" ht="15" customHeight="1" x14ac:dyDescent="0.25">
      <c r="A29" s="10" t="s">
        <v>31</v>
      </c>
      <c r="B29" s="46">
        <v>2</v>
      </c>
      <c r="C29" s="7">
        <v>30.516351493415701</v>
      </c>
      <c r="D29" s="8">
        <v>1.6247553455075201</v>
      </c>
      <c r="E29" s="7">
        <v>26.6171859269277</v>
      </c>
      <c r="F29" s="8">
        <v>2.6302055189346398</v>
      </c>
      <c r="G29" s="7">
        <v>33.940830628973004</v>
      </c>
      <c r="H29" s="8">
        <v>2.8724139875599199</v>
      </c>
      <c r="I29" s="7">
        <v>7.3236447020452102</v>
      </c>
      <c r="J29" s="8">
        <v>3.4832307654916201</v>
      </c>
      <c r="K29" s="7">
        <v>21.7028749972146</v>
      </c>
      <c r="L29" s="8">
        <v>1.36121569554341</v>
      </c>
      <c r="M29" s="7">
        <v>19.102715852743099</v>
      </c>
      <c r="N29" s="8">
        <v>1.8334651361979499</v>
      </c>
      <c r="O29" s="7">
        <v>23.450207123316599</v>
      </c>
      <c r="P29" s="8">
        <v>2.58759530572005</v>
      </c>
      <c r="Q29" s="7">
        <v>4.3474912705734896</v>
      </c>
      <c r="R29" s="8">
        <v>2.5903985277444499</v>
      </c>
      <c r="S29" s="7">
        <v>23.192332164371201</v>
      </c>
      <c r="T29" s="8">
        <v>1.3935636950569601</v>
      </c>
      <c r="U29" s="7">
        <v>20.2267563663695</v>
      </c>
      <c r="V29" s="8">
        <v>2.31497544286783</v>
      </c>
      <c r="W29" s="7">
        <v>25.2122318216833</v>
      </c>
      <c r="X29" s="8">
        <v>2.4963084306501</v>
      </c>
      <c r="Y29" s="7">
        <v>4.9854754553137202</v>
      </c>
      <c r="Z29" s="8">
        <v>2.8605747197942502</v>
      </c>
      <c r="AA29" s="7">
        <v>23.2223269828011</v>
      </c>
      <c r="AB29" s="8">
        <v>1.40229311725267</v>
      </c>
      <c r="AC29" s="7">
        <v>19.508956929640298</v>
      </c>
      <c r="AD29" s="8">
        <v>2.19363867351296</v>
      </c>
      <c r="AE29" s="7">
        <v>25.035842364427001</v>
      </c>
      <c r="AF29" s="8">
        <v>2.4865387369180798</v>
      </c>
      <c r="AG29" s="7">
        <v>5.5268854347867302</v>
      </c>
      <c r="AH29" s="8">
        <v>2.8534623590154502</v>
      </c>
      <c r="AI29" s="7">
        <v>45.615978772332703</v>
      </c>
      <c r="AJ29" s="8">
        <v>1.5261803077588501</v>
      </c>
      <c r="AK29" s="7">
        <v>45.775751567755798</v>
      </c>
      <c r="AL29" s="8">
        <v>2.4109773446993601</v>
      </c>
      <c r="AM29" s="7">
        <v>44.242363966225497</v>
      </c>
      <c r="AN29" s="8">
        <v>2.6520799615762498</v>
      </c>
      <c r="AO29" s="7">
        <v>-1.5333876015302501</v>
      </c>
      <c r="AP29" s="8">
        <v>3.5065108639218998</v>
      </c>
      <c r="AQ29" s="7">
        <v>28.860394812958699</v>
      </c>
      <c r="AR29" s="8">
        <v>1.2778454293611501</v>
      </c>
      <c r="AS29" s="7">
        <v>24.320785586306599</v>
      </c>
      <c r="AT29" s="8">
        <v>2.3543137309548401</v>
      </c>
      <c r="AU29" s="7">
        <v>29.8214553379484</v>
      </c>
      <c r="AV29" s="8">
        <v>2.14044295572306</v>
      </c>
      <c r="AW29" s="7">
        <v>5.5006697516418201</v>
      </c>
      <c r="AX29" s="9">
        <v>2.9850758246390101</v>
      </c>
    </row>
    <row r="30" spans="1:50" ht="15" customHeight="1" x14ac:dyDescent="0.25">
      <c r="A30" s="10" t="s">
        <v>32</v>
      </c>
      <c r="B30" s="46">
        <v>2</v>
      </c>
      <c r="C30" s="7">
        <v>25.764376378523998</v>
      </c>
      <c r="D30" s="8">
        <v>1.14632070961454</v>
      </c>
      <c r="E30" s="7">
        <v>22.457076566422401</v>
      </c>
      <c r="F30" s="8">
        <v>1.8084180613218701</v>
      </c>
      <c r="G30" s="7">
        <v>28.7970341749133</v>
      </c>
      <c r="H30" s="8">
        <v>2.19478130171907</v>
      </c>
      <c r="I30" s="7">
        <v>6.3399576084909803</v>
      </c>
      <c r="J30" s="8">
        <v>2.8561188087282399</v>
      </c>
      <c r="K30" s="7">
        <v>23.135102481845099</v>
      </c>
      <c r="L30" s="8">
        <v>1.1992197534701701</v>
      </c>
      <c r="M30" s="7">
        <v>23.5028386146037</v>
      </c>
      <c r="N30" s="8">
        <v>2.1127346208118398</v>
      </c>
      <c r="O30" s="7">
        <v>21.788664684671001</v>
      </c>
      <c r="P30" s="8">
        <v>2.05038994297397</v>
      </c>
      <c r="Q30" s="7">
        <v>-1.7141739299326</v>
      </c>
      <c r="R30" s="8">
        <v>2.86508227786369</v>
      </c>
      <c r="S30" s="7">
        <v>23.9842547693511</v>
      </c>
      <c r="T30" s="8">
        <v>1.1760964198172199</v>
      </c>
      <c r="U30" s="7">
        <v>22.656852988779299</v>
      </c>
      <c r="V30" s="8">
        <v>1.89599215093935</v>
      </c>
      <c r="W30" s="7">
        <v>23.753197887871401</v>
      </c>
      <c r="X30" s="8">
        <v>2.2657983521659699</v>
      </c>
      <c r="Y30" s="7">
        <v>1.0963448990920599</v>
      </c>
      <c r="Z30" s="8">
        <v>2.9396853837660202</v>
      </c>
      <c r="AA30" s="7">
        <v>24.716265440854599</v>
      </c>
      <c r="AB30" s="8">
        <v>1.1860781587426801</v>
      </c>
      <c r="AC30" s="7">
        <v>21.7610763119892</v>
      </c>
      <c r="AD30" s="8">
        <v>1.88950924561022</v>
      </c>
      <c r="AE30" s="7">
        <v>24.236363119161101</v>
      </c>
      <c r="AF30" s="8">
        <v>2.2039926965269601</v>
      </c>
      <c r="AG30" s="7">
        <v>2.4752868071718801</v>
      </c>
      <c r="AH30" s="8">
        <v>2.92531269822158</v>
      </c>
      <c r="AI30" s="7">
        <v>55.985518088509998</v>
      </c>
      <c r="AJ30" s="8">
        <v>1.1613242463342199</v>
      </c>
      <c r="AK30" s="7">
        <v>51.451329297051402</v>
      </c>
      <c r="AL30" s="8">
        <v>2.2115648945853801</v>
      </c>
      <c r="AM30" s="7">
        <v>57.387502281425903</v>
      </c>
      <c r="AN30" s="8">
        <v>2.0228711276425</v>
      </c>
      <c r="AO30" s="7">
        <v>5.9361729843744904</v>
      </c>
      <c r="AP30" s="8">
        <v>2.98471102217106</v>
      </c>
      <c r="AQ30" s="7">
        <v>30.181428169878501</v>
      </c>
      <c r="AR30" s="8">
        <v>1.10507735566409</v>
      </c>
      <c r="AS30" s="7">
        <v>22.505342489272198</v>
      </c>
      <c r="AT30" s="8">
        <v>1.7481777197097399</v>
      </c>
      <c r="AU30" s="7">
        <v>33.468033462929803</v>
      </c>
      <c r="AV30" s="8">
        <v>2.24428450297167</v>
      </c>
      <c r="AW30" s="7">
        <v>10.962690973657599</v>
      </c>
      <c r="AX30" s="9">
        <v>2.9498620011960002</v>
      </c>
    </row>
    <row r="31" spans="1:50" ht="15" customHeight="1" x14ac:dyDescent="0.25">
      <c r="A31" s="10" t="s">
        <v>33</v>
      </c>
      <c r="B31" s="46">
        <v>2</v>
      </c>
      <c r="C31" s="7">
        <v>27.2591325040271</v>
      </c>
      <c r="D31" s="8">
        <v>1.58143893972074</v>
      </c>
      <c r="E31" s="7">
        <v>30.495088001585199</v>
      </c>
      <c r="F31" s="8">
        <v>2.83615819266765</v>
      </c>
      <c r="G31" s="7">
        <v>21.965744389625399</v>
      </c>
      <c r="H31" s="8">
        <v>2.5007246291065499</v>
      </c>
      <c r="I31" s="7">
        <v>-8.5293436119597406</v>
      </c>
      <c r="J31" s="8">
        <v>3.6816537348240002</v>
      </c>
      <c r="K31" s="7">
        <v>26.117143437107899</v>
      </c>
      <c r="L31" s="8">
        <v>1.45220461947225</v>
      </c>
      <c r="M31" s="7">
        <v>31.4548370864978</v>
      </c>
      <c r="N31" s="8">
        <v>2.60424570605519</v>
      </c>
      <c r="O31" s="7">
        <v>20.174628579084299</v>
      </c>
      <c r="P31" s="8">
        <v>2.24795917875023</v>
      </c>
      <c r="Q31" s="7">
        <v>-11.280208507413599</v>
      </c>
      <c r="R31" s="8">
        <v>3.33046348816577</v>
      </c>
      <c r="S31" s="7">
        <v>26.153833780532299</v>
      </c>
      <c r="T31" s="8">
        <v>1.5189338638349299</v>
      </c>
      <c r="U31" s="7">
        <v>30.526786223262501</v>
      </c>
      <c r="V31" s="8">
        <v>2.8292496346705698</v>
      </c>
      <c r="W31" s="7">
        <v>20.6070743134479</v>
      </c>
      <c r="X31" s="8">
        <v>2.23067315006102</v>
      </c>
      <c r="Y31" s="7">
        <v>-9.9197119098145894</v>
      </c>
      <c r="Z31" s="8">
        <v>3.3850669226505499</v>
      </c>
      <c r="AA31" s="7">
        <v>29.227198988295498</v>
      </c>
      <c r="AB31" s="8">
        <v>1.5132366076103601</v>
      </c>
      <c r="AC31" s="7">
        <v>33.7514973071778</v>
      </c>
      <c r="AD31" s="8">
        <v>2.6358048335995599</v>
      </c>
      <c r="AE31" s="7">
        <v>24.6475249260601</v>
      </c>
      <c r="AF31" s="8">
        <v>2.3949813456742501</v>
      </c>
      <c r="AG31" s="7">
        <v>-9.1039723811177193</v>
      </c>
      <c r="AH31" s="8">
        <v>3.3757620581924499</v>
      </c>
      <c r="AI31" s="7">
        <v>43.972873709174401</v>
      </c>
      <c r="AJ31" s="8">
        <v>1.68153064516012</v>
      </c>
      <c r="AK31" s="7">
        <v>48.812613080124002</v>
      </c>
      <c r="AL31" s="8">
        <v>3.10883929086966</v>
      </c>
      <c r="AM31" s="7">
        <v>36.171184385173099</v>
      </c>
      <c r="AN31" s="8">
        <v>2.6823251353335098</v>
      </c>
      <c r="AO31" s="7">
        <v>-12.6414286949509</v>
      </c>
      <c r="AP31" s="8">
        <v>3.8849554050377701</v>
      </c>
      <c r="AQ31" s="7">
        <v>49.1874396453819</v>
      </c>
      <c r="AR31" s="8">
        <v>1.2613703999754</v>
      </c>
      <c r="AS31" s="7">
        <v>54.6382323640347</v>
      </c>
      <c r="AT31" s="8">
        <v>2.45346085953814</v>
      </c>
      <c r="AU31" s="7">
        <v>39.870078519591303</v>
      </c>
      <c r="AV31" s="8">
        <v>2.42535360897031</v>
      </c>
      <c r="AW31" s="7">
        <v>-14.7681538444434</v>
      </c>
      <c r="AX31" s="9">
        <v>3.3529560935281402</v>
      </c>
    </row>
    <row r="32" spans="1:50" ht="15" customHeight="1" x14ac:dyDescent="0.25">
      <c r="A32" s="10" t="s">
        <v>34</v>
      </c>
      <c r="B32" s="46">
        <v>2</v>
      </c>
      <c r="C32" s="7">
        <v>21.307013077430302</v>
      </c>
      <c r="D32" s="8">
        <v>0.91141633421078505</v>
      </c>
      <c r="E32" s="7">
        <v>23.553621179675201</v>
      </c>
      <c r="F32" s="8">
        <v>1.92471668677149</v>
      </c>
      <c r="G32" s="7">
        <v>18.8209743175988</v>
      </c>
      <c r="H32" s="8">
        <v>1.85258700798919</v>
      </c>
      <c r="I32" s="7">
        <v>-4.7326468620763604</v>
      </c>
      <c r="J32" s="8">
        <v>2.5127975159367999</v>
      </c>
      <c r="K32" s="7">
        <v>20.009790862883602</v>
      </c>
      <c r="L32" s="8">
        <v>0.86465771745438702</v>
      </c>
      <c r="M32" s="7">
        <v>22.4975991184869</v>
      </c>
      <c r="N32" s="8">
        <v>2.2298465826270202</v>
      </c>
      <c r="O32" s="7">
        <v>18.355312200565599</v>
      </c>
      <c r="P32" s="8">
        <v>1.8311901858088999</v>
      </c>
      <c r="Q32" s="7">
        <v>-4.1422869179213597</v>
      </c>
      <c r="R32" s="8">
        <v>2.8371933343702498</v>
      </c>
      <c r="S32" s="7">
        <v>26.325148898557298</v>
      </c>
      <c r="T32" s="8">
        <v>0.98818909003363098</v>
      </c>
      <c r="U32" s="7">
        <v>29.0186088256213</v>
      </c>
      <c r="V32" s="8">
        <v>2.1414339161169602</v>
      </c>
      <c r="W32" s="7">
        <v>22.9476082000023</v>
      </c>
      <c r="X32" s="8">
        <v>2.0895485612694902</v>
      </c>
      <c r="Y32" s="7">
        <v>-6.0710006256189999</v>
      </c>
      <c r="Z32" s="8">
        <v>2.90310555560146</v>
      </c>
      <c r="AA32" s="7">
        <v>27.269732729308299</v>
      </c>
      <c r="AB32" s="8">
        <v>0.96324153805970303</v>
      </c>
      <c r="AC32" s="7">
        <v>30.4611556406993</v>
      </c>
      <c r="AD32" s="8">
        <v>2.0981182290365199</v>
      </c>
      <c r="AE32" s="7">
        <v>21.3330222919477</v>
      </c>
      <c r="AF32" s="8">
        <v>2.0280309377147101</v>
      </c>
      <c r="AG32" s="7">
        <v>-9.1281333487516498</v>
      </c>
      <c r="AH32" s="8">
        <v>2.8765971174336999</v>
      </c>
      <c r="AI32" s="7">
        <v>54.940130833572802</v>
      </c>
      <c r="AJ32" s="8">
        <v>1.1667362356163899</v>
      </c>
      <c r="AK32" s="7">
        <v>56.974370162057198</v>
      </c>
      <c r="AL32" s="8">
        <v>2.53676761112636</v>
      </c>
      <c r="AM32" s="7">
        <v>48.786576299602601</v>
      </c>
      <c r="AN32" s="8">
        <v>2.1194446432373999</v>
      </c>
      <c r="AO32" s="7">
        <v>-8.1877938624546598</v>
      </c>
      <c r="AP32" s="8">
        <v>3.24635095107319</v>
      </c>
      <c r="AQ32" s="7">
        <v>36.231753411096399</v>
      </c>
      <c r="AR32" s="8">
        <v>1.16807200726244</v>
      </c>
      <c r="AS32" s="7">
        <v>42.303140286813701</v>
      </c>
      <c r="AT32" s="8">
        <v>2.37287482467302</v>
      </c>
      <c r="AU32" s="7">
        <v>28.2928931690981</v>
      </c>
      <c r="AV32" s="8">
        <v>2.1141260576473</v>
      </c>
      <c r="AW32" s="7">
        <v>-14.0102471177156</v>
      </c>
      <c r="AX32" s="9">
        <v>3.2281897319196702</v>
      </c>
    </row>
    <row r="33" spans="1:50" ht="15" customHeight="1" x14ac:dyDescent="0.25">
      <c r="A33" s="10" t="s">
        <v>35</v>
      </c>
      <c r="B33" s="46">
        <v>2</v>
      </c>
      <c r="C33" s="7">
        <v>30.809004121309499</v>
      </c>
      <c r="D33" s="8">
        <v>1.8835203191263901</v>
      </c>
      <c r="E33" s="7">
        <v>28.2499728007991</v>
      </c>
      <c r="F33" s="8">
        <v>3.35450803443167</v>
      </c>
      <c r="G33" s="7">
        <v>25.943968073815999</v>
      </c>
      <c r="H33" s="8">
        <v>3.2720624079233001</v>
      </c>
      <c r="I33" s="7">
        <v>-2.3060047269831601</v>
      </c>
      <c r="J33" s="8">
        <v>4.4186005802871797</v>
      </c>
      <c r="K33" s="7">
        <v>24.849321082884401</v>
      </c>
      <c r="L33" s="8">
        <v>1.8286529685351101</v>
      </c>
      <c r="M33" s="7">
        <v>25.773955126680899</v>
      </c>
      <c r="N33" s="8">
        <v>3.2847319787909801</v>
      </c>
      <c r="O33" s="7">
        <v>19.834200933405899</v>
      </c>
      <c r="P33" s="8">
        <v>2.96095713963587</v>
      </c>
      <c r="Q33" s="7">
        <v>-5.9397541932749496</v>
      </c>
      <c r="R33" s="8">
        <v>4.1237437190899797</v>
      </c>
      <c r="S33" s="7">
        <v>23.331540859341999</v>
      </c>
      <c r="T33" s="8">
        <v>1.69806285584413</v>
      </c>
      <c r="U33" s="7">
        <v>22.998142644165998</v>
      </c>
      <c r="V33" s="8">
        <v>3.1224668838495999</v>
      </c>
      <c r="W33" s="7">
        <v>20.0201700983338</v>
      </c>
      <c r="X33" s="8">
        <v>2.9076368464715499</v>
      </c>
      <c r="Y33" s="7">
        <v>-2.9779725458322099</v>
      </c>
      <c r="Z33" s="8">
        <v>3.9971607416168</v>
      </c>
      <c r="AA33" s="7">
        <v>23.716353944368699</v>
      </c>
      <c r="AB33" s="8">
        <v>1.8159650764253801</v>
      </c>
      <c r="AC33" s="7">
        <v>24.002909239465701</v>
      </c>
      <c r="AD33" s="8">
        <v>3.2259267168402301</v>
      </c>
      <c r="AE33" s="7">
        <v>20.591262968217599</v>
      </c>
      <c r="AF33" s="8">
        <v>3.21984444148816</v>
      </c>
      <c r="AG33" s="7">
        <v>-3.4116462712481099</v>
      </c>
      <c r="AH33" s="8">
        <v>4.1350932550284201</v>
      </c>
      <c r="AI33" s="7">
        <v>43.273429289875097</v>
      </c>
      <c r="AJ33" s="8">
        <v>1.9982384085984199</v>
      </c>
      <c r="AK33" s="7">
        <v>40.705808952836399</v>
      </c>
      <c r="AL33" s="8">
        <v>3.7445854805233401</v>
      </c>
      <c r="AM33" s="7">
        <v>38.432469167546202</v>
      </c>
      <c r="AN33" s="8">
        <v>3.7016538950234099</v>
      </c>
      <c r="AO33" s="7">
        <v>-2.27333978529016</v>
      </c>
      <c r="AP33" s="8">
        <v>5.3807307651633103</v>
      </c>
      <c r="AQ33" s="7">
        <v>37.902602501293003</v>
      </c>
      <c r="AR33" s="8">
        <v>1.9098401465611501</v>
      </c>
      <c r="AS33" s="7">
        <v>35.934129904525797</v>
      </c>
      <c r="AT33" s="8">
        <v>3.2041653675906798</v>
      </c>
      <c r="AU33" s="7">
        <v>32.766381925923604</v>
      </c>
      <c r="AV33" s="8">
        <v>3.9434183575651098</v>
      </c>
      <c r="AW33" s="7">
        <v>-3.1677479786022502</v>
      </c>
      <c r="AX33" s="9">
        <v>4.8993286826742004</v>
      </c>
    </row>
    <row r="34" spans="1:50" ht="15" customHeight="1" x14ac:dyDescent="0.25">
      <c r="A34" s="10" t="s">
        <v>36</v>
      </c>
      <c r="B34" s="46">
        <v>2</v>
      </c>
      <c r="C34" s="7">
        <v>37.637723469646602</v>
      </c>
      <c r="D34" s="8">
        <v>1.3466242513781601</v>
      </c>
      <c r="E34" s="7">
        <v>31.412463806157501</v>
      </c>
      <c r="F34" s="8">
        <v>2.9263869436507401</v>
      </c>
      <c r="G34" s="7">
        <v>45.795008486051501</v>
      </c>
      <c r="H34" s="8">
        <v>2.8298749993840899</v>
      </c>
      <c r="I34" s="7">
        <v>14.382544679894</v>
      </c>
      <c r="J34" s="8">
        <v>4.0327293143118004</v>
      </c>
      <c r="K34" s="7">
        <v>10.3077898325948</v>
      </c>
      <c r="L34" s="8">
        <v>0.83347042942023497</v>
      </c>
      <c r="M34" s="7">
        <v>11.4573299388616</v>
      </c>
      <c r="N34" s="8">
        <v>1.9012367398385599</v>
      </c>
      <c r="O34" s="7">
        <v>11.5352605304656</v>
      </c>
      <c r="P34" s="8">
        <v>1.9902971988267499</v>
      </c>
      <c r="Q34" s="7">
        <v>7.7930591603964303E-2</v>
      </c>
      <c r="R34" s="8">
        <v>2.5148874363474398</v>
      </c>
      <c r="S34" s="7">
        <v>21.6761902287171</v>
      </c>
      <c r="T34" s="8">
        <v>1.2892324284974599</v>
      </c>
      <c r="U34" s="7">
        <v>17.791698166315399</v>
      </c>
      <c r="V34" s="8">
        <v>2.4436976203126801</v>
      </c>
      <c r="W34" s="7">
        <v>28.0470355752548</v>
      </c>
      <c r="X34" s="8">
        <v>2.5633311779076</v>
      </c>
      <c r="Y34" s="7">
        <v>10.2553374089394</v>
      </c>
      <c r="Z34" s="8">
        <v>3.3833988839688498</v>
      </c>
      <c r="AA34" s="7">
        <v>29.738234229430802</v>
      </c>
      <c r="AB34" s="8">
        <v>1.24851879796925</v>
      </c>
      <c r="AC34" s="7">
        <v>29.955359272971702</v>
      </c>
      <c r="AD34" s="8">
        <v>3.02409710096472</v>
      </c>
      <c r="AE34" s="7">
        <v>34.342020427106299</v>
      </c>
      <c r="AF34" s="8">
        <v>2.8333386629413102</v>
      </c>
      <c r="AG34" s="7">
        <v>4.3866611541345897</v>
      </c>
      <c r="AH34" s="8">
        <v>4.1236212356399298</v>
      </c>
      <c r="AI34" s="7">
        <v>30.4413375454379</v>
      </c>
      <c r="AJ34" s="8">
        <v>1.2745527778213599</v>
      </c>
      <c r="AK34" s="7">
        <v>32.031436362500301</v>
      </c>
      <c r="AL34" s="8">
        <v>2.8880601708921598</v>
      </c>
      <c r="AM34" s="7">
        <v>28.412763065298901</v>
      </c>
      <c r="AN34" s="8">
        <v>2.7240569207268099</v>
      </c>
      <c r="AO34" s="7">
        <v>-3.6186732972014499</v>
      </c>
      <c r="AP34" s="8">
        <v>4.4341497508812102</v>
      </c>
      <c r="AQ34" s="7">
        <v>23.3534433115714</v>
      </c>
      <c r="AR34" s="8">
        <v>1.3134429287354601</v>
      </c>
      <c r="AS34" s="7">
        <v>26.405874460880302</v>
      </c>
      <c r="AT34" s="8">
        <v>2.6428063573293801</v>
      </c>
      <c r="AU34" s="7">
        <v>21.439996959244901</v>
      </c>
      <c r="AV34" s="8">
        <v>2.4531306086475499</v>
      </c>
      <c r="AW34" s="7">
        <v>-4.9658775016353198</v>
      </c>
      <c r="AX34" s="9">
        <v>3.5932213578263301</v>
      </c>
    </row>
    <row r="35" spans="1:50" ht="15" customHeight="1" x14ac:dyDescent="0.25">
      <c r="A35" s="10" t="s">
        <v>37</v>
      </c>
      <c r="B35" s="46">
        <v>2</v>
      </c>
      <c r="C35" s="7">
        <v>16.0727504041038</v>
      </c>
      <c r="D35" s="8">
        <v>1.0744577790418799</v>
      </c>
      <c r="E35" s="7">
        <v>13.3274881281153</v>
      </c>
      <c r="F35" s="8">
        <v>1.74249331333613</v>
      </c>
      <c r="G35" s="7">
        <v>19.159379713878099</v>
      </c>
      <c r="H35" s="8">
        <v>1.9784093252508099</v>
      </c>
      <c r="I35" s="7">
        <v>5.8318915857627998</v>
      </c>
      <c r="J35" s="8">
        <v>2.2902735384741701</v>
      </c>
      <c r="K35" s="7">
        <v>10.4525130644013</v>
      </c>
      <c r="L35" s="8">
        <v>0.75355700008275195</v>
      </c>
      <c r="M35" s="7">
        <v>8.8520460091489106</v>
      </c>
      <c r="N35" s="8">
        <v>1.24238779620452</v>
      </c>
      <c r="O35" s="7">
        <v>13.016614242907</v>
      </c>
      <c r="P35" s="8">
        <v>1.43353157325747</v>
      </c>
      <c r="Q35" s="7">
        <v>4.1645682337580503</v>
      </c>
      <c r="R35" s="8">
        <v>1.6727164758512001</v>
      </c>
      <c r="S35" s="7">
        <v>12.138889600785101</v>
      </c>
      <c r="T35" s="8">
        <v>0.93644019846852999</v>
      </c>
      <c r="U35" s="7">
        <v>10.7749623266127</v>
      </c>
      <c r="V35" s="8">
        <v>1.62926255209441</v>
      </c>
      <c r="W35" s="7">
        <v>14.6273722716303</v>
      </c>
      <c r="X35" s="8">
        <v>1.66832123746028</v>
      </c>
      <c r="Y35" s="7">
        <v>3.8524099450176199</v>
      </c>
      <c r="Z35" s="8">
        <v>1.9499810541048199</v>
      </c>
      <c r="AA35" s="7">
        <v>14.295858809543899</v>
      </c>
      <c r="AB35" s="8">
        <v>0.95830424047028695</v>
      </c>
      <c r="AC35" s="7">
        <v>13.0346185465869</v>
      </c>
      <c r="AD35" s="8">
        <v>1.57516362700645</v>
      </c>
      <c r="AE35" s="7">
        <v>16.460174681311901</v>
      </c>
      <c r="AF35" s="8">
        <v>1.8090796783704499</v>
      </c>
      <c r="AG35" s="7">
        <v>3.4255561347249901</v>
      </c>
      <c r="AH35" s="8">
        <v>2.0831459579401601</v>
      </c>
      <c r="AI35" s="7">
        <v>28.278302262321699</v>
      </c>
      <c r="AJ35" s="8">
        <v>1.18290912588688</v>
      </c>
      <c r="AK35" s="7">
        <v>28.829351257786101</v>
      </c>
      <c r="AL35" s="8">
        <v>2.1703321001484599</v>
      </c>
      <c r="AM35" s="7">
        <v>27.2591439714401</v>
      </c>
      <c r="AN35" s="8">
        <v>1.72440610068911</v>
      </c>
      <c r="AO35" s="7">
        <v>-1.5702072863459999</v>
      </c>
      <c r="AP35" s="8">
        <v>2.4034905376350899</v>
      </c>
      <c r="AQ35" s="7">
        <v>25.014181491216998</v>
      </c>
      <c r="AR35" s="8">
        <v>1.3317984904279001</v>
      </c>
      <c r="AS35" s="7">
        <v>25.8348083191295</v>
      </c>
      <c r="AT35" s="8">
        <v>2.52299085911045</v>
      </c>
      <c r="AU35" s="7">
        <v>23.282955667521101</v>
      </c>
      <c r="AV35" s="8">
        <v>1.9074195058380099</v>
      </c>
      <c r="AW35" s="7">
        <v>-2.5518526516084798</v>
      </c>
      <c r="AX35" s="9">
        <v>2.67566713624797</v>
      </c>
    </row>
    <row r="36" spans="1:50" ht="15" customHeight="1" x14ac:dyDescent="0.25">
      <c r="A36" s="10" t="s">
        <v>38</v>
      </c>
      <c r="B36" s="46">
        <v>2</v>
      </c>
      <c r="C36" s="7">
        <v>36.721554772852201</v>
      </c>
      <c r="D36" s="8">
        <v>1.6499972379008101</v>
      </c>
      <c r="E36" s="7">
        <v>34.159099488633501</v>
      </c>
      <c r="F36" s="8">
        <v>2.4192484063094901</v>
      </c>
      <c r="G36" s="7">
        <v>41.604658645867801</v>
      </c>
      <c r="H36" s="8">
        <v>2.3970468895713299</v>
      </c>
      <c r="I36" s="7">
        <v>7.4455591572343396</v>
      </c>
      <c r="J36" s="8">
        <v>3.1663209262821801</v>
      </c>
      <c r="K36" s="7">
        <v>18.761086627489998</v>
      </c>
      <c r="L36" s="8">
        <v>1.15761820539126</v>
      </c>
      <c r="M36" s="7">
        <v>18.290744157495599</v>
      </c>
      <c r="N36" s="8">
        <v>1.9935891057263799</v>
      </c>
      <c r="O36" s="7">
        <v>20.809326045233298</v>
      </c>
      <c r="P36" s="8">
        <v>2.1399708626340699</v>
      </c>
      <c r="Q36" s="7">
        <v>2.51858188773772</v>
      </c>
      <c r="R36" s="8">
        <v>2.85213848418219</v>
      </c>
      <c r="S36" s="7">
        <v>24.927697070661502</v>
      </c>
      <c r="T36" s="8">
        <v>1.4116029828621</v>
      </c>
      <c r="U36" s="7">
        <v>23.870581445585401</v>
      </c>
      <c r="V36" s="8">
        <v>2.0000547870561398</v>
      </c>
      <c r="W36" s="7">
        <v>26.470825539697898</v>
      </c>
      <c r="X36" s="8">
        <v>2.1843756312410298</v>
      </c>
      <c r="Y36" s="7">
        <v>2.6002440941125502</v>
      </c>
      <c r="Z36" s="8">
        <v>2.7220430318751099</v>
      </c>
      <c r="AA36" s="7">
        <v>25.722890559056601</v>
      </c>
      <c r="AB36" s="8">
        <v>1.3430470127960199</v>
      </c>
      <c r="AC36" s="7">
        <v>24.806199325763298</v>
      </c>
      <c r="AD36" s="8">
        <v>1.8509981094888699</v>
      </c>
      <c r="AE36" s="7">
        <v>29.1794485917722</v>
      </c>
      <c r="AF36" s="8">
        <v>2.2913349358124302</v>
      </c>
      <c r="AG36" s="7">
        <v>4.3732492660089504</v>
      </c>
      <c r="AH36" s="8">
        <v>2.50494795722638</v>
      </c>
      <c r="AI36" s="7">
        <v>50.792654584180902</v>
      </c>
      <c r="AJ36" s="8">
        <v>1.47897344035658</v>
      </c>
      <c r="AK36" s="7">
        <v>48.417919637685898</v>
      </c>
      <c r="AL36" s="8">
        <v>2.4317194164931699</v>
      </c>
      <c r="AM36" s="7">
        <v>50.889438618413202</v>
      </c>
      <c r="AN36" s="8">
        <v>2.60327432613526</v>
      </c>
      <c r="AO36" s="7">
        <v>2.4715189807272999</v>
      </c>
      <c r="AP36" s="8">
        <v>3.0496882773717302</v>
      </c>
      <c r="AQ36" s="7">
        <v>35.701360928309697</v>
      </c>
      <c r="AR36" s="8">
        <v>1.3504787642155101</v>
      </c>
      <c r="AS36" s="7">
        <v>32.774240020935899</v>
      </c>
      <c r="AT36" s="8">
        <v>2.05837151669366</v>
      </c>
      <c r="AU36" s="7">
        <v>39.347721062524101</v>
      </c>
      <c r="AV36" s="8">
        <v>2.6312162539926498</v>
      </c>
      <c r="AW36" s="7">
        <v>6.5734810415881899</v>
      </c>
      <c r="AX36" s="9">
        <v>3.1096008091112801</v>
      </c>
    </row>
    <row r="37" spans="1:50" ht="15" customHeight="1" x14ac:dyDescent="0.25">
      <c r="A37" s="10" t="s">
        <v>39</v>
      </c>
      <c r="B37" s="46">
        <v>2</v>
      </c>
      <c r="C37" s="7">
        <v>36.844857525845399</v>
      </c>
      <c r="D37" s="8">
        <v>0.99248723777923897</v>
      </c>
      <c r="E37" s="7">
        <v>36.518901460239</v>
      </c>
      <c r="F37" s="8">
        <v>1.96834041369228</v>
      </c>
      <c r="G37" s="7">
        <v>39.188770836074099</v>
      </c>
      <c r="H37" s="8">
        <v>2.1812949321808399</v>
      </c>
      <c r="I37" s="7">
        <v>2.6698693758350802</v>
      </c>
      <c r="J37" s="8">
        <v>3.0831779347138801</v>
      </c>
      <c r="K37" s="7">
        <v>9.9525427615579591</v>
      </c>
      <c r="L37" s="8">
        <v>0.674682573865372</v>
      </c>
      <c r="M37" s="7">
        <v>12.258337738315699</v>
      </c>
      <c r="N37" s="8">
        <v>1.2694596478540801</v>
      </c>
      <c r="O37" s="7">
        <v>7.0648123091514998</v>
      </c>
      <c r="P37" s="8">
        <v>1.1882092072083601</v>
      </c>
      <c r="Q37" s="7">
        <v>-5.1935254291642101</v>
      </c>
      <c r="R37" s="8">
        <v>1.72365407221277</v>
      </c>
      <c r="S37" s="7">
        <v>15.0244489640698</v>
      </c>
      <c r="T37" s="8">
        <v>0.70667557349863197</v>
      </c>
      <c r="U37" s="7">
        <v>18.5208413981631</v>
      </c>
      <c r="V37" s="8">
        <v>1.4391035343874701</v>
      </c>
      <c r="W37" s="7">
        <v>14.227446008368201</v>
      </c>
      <c r="X37" s="8">
        <v>1.3869367314088801</v>
      </c>
      <c r="Y37" s="7">
        <v>-4.2933953897948802</v>
      </c>
      <c r="Z37" s="8">
        <v>2.1183814172061401</v>
      </c>
      <c r="AA37" s="7">
        <v>16.615477856215101</v>
      </c>
      <c r="AB37" s="8">
        <v>0.75824522172349595</v>
      </c>
      <c r="AC37" s="7">
        <v>18.800835727103198</v>
      </c>
      <c r="AD37" s="8">
        <v>1.34433199596882</v>
      </c>
      <c r="AE37" s="7">
        <v>15.364515577103999</v>
      </c>
      <c r="AF37" s="8">
        <v>1.3538613952160401</v>
      </c>
      <c r="AG37" s="7">
        <v>-3.4363201499992102</v>
      </c>
      <c r="AH37" s="8">
        <v>1.7632481018325901</v>
      </c>
      <c r="AI37" s="7">
        <v>39.503065767871298</v>
      </c>
      <c r="AJ37" s="8">
        <v>0.90566532182695003</v>
      </c>
      <c r="AK37" s="7">
        <v>45.1003863644587</v>
      </c>
      <c r="AL37" s="8">
        <v>1.8216156189335599</v>
      </c>
      <c r="AM37" s="7">
        <v>34.907761727739299</v>
      </c>
      <c r="AN37" s="8">
        <v>2.0289514902005501</v>
      </c>
      <c r="AO37" s="7">
        <v>-10.192624636719399</v>
      </c>
      <c r="AP37" s="8">
        <v>2.8312926458450201</v>
      </c>
      <c r="AQ37" s="7">
        <v>18.849901386923001</v>
      </c>
      <c r="AR37" s="8">
        <v>0.76833547259030299</v>
      </c>
      <c r="AS37" s="7">
        <v>21.378461235368</v>
      </c>
      <c r="AT37" s="8">
        <v>1.3193395456678101</v>
      </c>
      <c r="AU37" s="7">
        <v>16.779364938194501</v>
      </c>
      <c r="AV37" s="8">
        <v>1.40770051444294</v>
      </c>
      <c r="AW37" s="7">
        <v>-4.5990962971735003</v>
      </c>
      <c r="AX37" s="9">
        <v>1.87130248398712</v>
      </c>
    </row>
    <row r="38" spans="1:50" ht="15" customHeight="1" x14ac:dyDescent="0.25">
      <c r="A38" s="10" t="s">
        <v>40</v>
      </c>
      <c r="B38" s="46">
        <v>2</v>
      </c>
      <c r="C38" s="7">
        <v>31.624570239803798</v>
      </c>
      <c r="D38" s="8">
        <v>1.52720483214054</v>
      </c>
      <c r="E38" s="7">
        <v>29.914108271399201</v>
      </c>
      <c r="F38" s="8">
        <v>2.90077827345976</v>
      </c>
      <c r="G38" s="7">
        <v>35.358458378187301</v>
      </c>
      <c r="H38" s="8">
        <v>2.7207369433998401</v>
      </c>
      <c r="I38" s="7">
        <v>5.4443501067880904</v>
      </c>
      <c r="J38" s="8">
        <v>3.74629224758913</v>
      </c>
      <c r="K38" s="7">
        <v>22.746027497954302</v>
      </c>
      <c r="L38" s="8">
        <v>1.14831483016377</v>
      </c>
      <c r="M38" s="7">
        <v>27.386716570604101</v>
      </c>
      <c r="N38" s="8">
        <v>2.4304091414490898</v>
      </c>
      <c r="O38" s="7">
        <v>22.2705239482504</v>
      </c>
      <c r="P38" s="8">
        <v>2.3063948307291802</v>
      </c>
      <c r="Q38" s="7">
        <v>-5.1161926223536698</v>
      </c>
      <c r="R38" s="8">
        <v>3.23879152539716</v>
      </c>
      <c r="S38" s="7">
        <v>17.5518485602678</v>
      </c>
      <c r="T38" s="8">
        <v>1.1059457697553901</v>
      </c>
      <c r="U38" s="7">
        <v>20.218434963584698</v>
      </c>
      <c r="V38" s="8">
        <v>1.8524259145311499</v>
      </c>
      <c r="W38" s="7">
        <v>15.920962294222401</v>
      </c>
      <c r="X38" s="8">
        <v>1.9010648903771401</v>
      </c>
      <c r="Y38" s="7">
        <v>-4.2974726693622598</v>
      </c>
      <c r="Z38" s="8">
        <v>2.44045255110208</v>
      </c>
      <c r="AA38" s="7">
        <v>23.276750896559999</v>
      </c>
      <c r="AB38" s="8">
        <v>1.25216485965104</v>
      </c>
      <c r="AC38" s="7">
        <v>26.3607563006079</v>
      </c>
      <c r="AD38" s="8">
        <v>2.22386806537724</v>
      </c>
      <c r="AE38" s="7">
        <v>20.952971346756499</v>
      </c>
      <c r="AF38" s="8">
        <v>2.1047347123222599</v>
      </c>
      <c r="AG38" s="7">
        <v>-5.4077849538513796</v>
      </c>
      <c r="AH38" s="8">
        <v>2.8586109408084699</v>
      </c>
      <c r="AI38" s="7">
        <v>47.0305121417029</v>
      </c>
      <c r="AJ38" s="8">
        <v>1.41641732148138</v>
      </c>
      <c r="AK38" s="7">
        <v>52.852266663625201</v>
      </c>
      <c r="AL38" s="8">
        <v>3.1913269184148301</v>
      </c>
      <c r="AM38" s="7">
        <v>41.408365187733203</v>
      </c>
      <c r="AN38" s="8">
        <v>2.90541134213088</v>
      </c>
      <c r="AO38" s="7">
        <v>-11.443901475892</v>
      </c>
      <c r="AP38" s="8">
        <v>4.4532368939460003</v>
      </c>
      <c r="AQ38" s="7">
        <v>25.728899428248798</v>
      </c>
      <c r="AR38" s="8">
        <v>1.1734055895162601</v>
      </c>
      <c r="AS38" s="7">
        <v>26.893884377088899</v>
      </c>
      <c r="AT38" s="8">
        <v>2.3697074871644701</v>
      </c>
      <c r="AU38" s="7">
        <v>23.061300671449001</v>
      </c>
      <c r="AV38" s="8">
        <v>1.8694998507421401</v>
      </c>
      <c r="AW38" s="7">
        <v>-3.8325837056399101</v>
      </c>
      <c r="AX38" s="9">
        <v>2.8638853485909399</v>
      </c>
    </row>
    <row r="39" spans="1:50" ht="15" customHeight="1" x14ac:dyDescent="0.25">
      <c r="A39" s="13" t="s">
        <v>41</v>
      </c>
      <c r="B39" s="46">
        <v>2</v>
      </c>
      <c r="C39" s="7">
        <v>74.124508723201203</v>
      </c>
      <c r="D39" s="8">
        <v>1.27597382712645</v>
      </c>
      <c r="E39" s="7">
        <v>65.274589427522599</v>
      </c>
      <c r="F39" s="8">
        <v>2.4216503493238402</v>
      </c>
      <c r="G39" s="7">
        <v>81.236483157623795</v>
      </c>
      <c r="H39" s="8">
        <v>1.81907697854929</v>
      </c>
      <c r="I39" s="7">
        <v>15.961893730101201</v>
      </c>
      <c r="J39" s="8">
        <v>3.1291386447436098</v>
      </c>
      <c r="K39" s="7">
        <v>9.19507479331563</v>
      </c>
      <c r="L39" s="8">
        <v>0.70285923448229604</v>
      </c>
      <c r="M39" s="7">
        <v>10.375238597034301</v>
      </c>
      <c r="N39" s="8">
        <v>1.6535312480764299</v>
      </c>
      <c r="O39" s="7">
        <v>10.846909708055099</v>
      </c>
      <c r="P39" s="8">
        <v>1.85928502151564</v>
      </c>
      <c r="Q39" s="7">
        <v>0.47167111102079901</v>
      </c>
      <c r="R39" s="8">
        <v>2.8524822543911901</v>
      </c>
      <c r="S39" s="7">
        <v>34.8782208203368</v>
      </c>
      <c r="T39" s="8">
        <v>1.3932595819065601</v>
      </c>
      <c r="U39" s="7">
        <v>36.378199597368102</v>
      </c>
      <c r="V39" s="8">
        <v>2.4723038918386</v>
      </c>
      <c r="W39" s="7">
        <v>34.9379683438857</v>
      </c>
      <c r="X39" s="8">
        <v>2.8312196304919701</v>
      </c>
      <c r="Y39" s="7">
        <v>-1.44023125348235</v>
      </c>
      <c r="Z39" s="8">
        <v>3.5931136677179101</v>
      </c>
      <c r="AA39" s="7">
        <v>31.737427291673999</v>
      </c>
      <c r="AB39" s="8">
        <v>1.19711574686227</v>
      </c>
      <c r="AC39" s="7">
        <v>30.8098284655313</v>
      </c>
      <c r="AD39" s="8">
        <v>2.3337014638639899</v>
      </c>
      <c r="AE39" s="7">
        <v>33.632550279449397</v>
      </c>
      <c r="AF39" s="8">
        <v>2.51433116410734</v>
      </c>
      <c r="AG39" s="7">
        <v>2.82272181391812</v>
      </c>
      <c r="AH39" s="8">
        <v>3.4869924504610998</v>
      </c>
      <c r="AI39" s="7">
        <v>51.068611689669297</v>
      </c>
      <c r="AJ39" s="8">
        <v>1.4187613789117</v>
      </c>
      <c r="AK39" s="7">
        <v>51.8509849834156</v>
      </c>
      <c r="AL39" s="8">
        <v>2.7455673998796502</v>
      </c>
      <c r="AM39" s="7">
        <v>50.196017124372403</v>
      </c>
      <c r="AN39" s="8">
        <v>3.0794654671305701</v>
      </c>
      <c r="AO39" s="7">
        <v>-1.65496785904323</v>
      </c>
      <c r="AP39" s="8">
        <v>4.3455339195644003</v>
      </c>
      <c r="AQ39" s="7">
        <v>26.232692394992501</v>
      </c>
      <c r="AR39" s="8">
        <v>1.26318120105811</v>
      </c>
      <c r="AS39" s="7">
        <v>27.601889359789599</v>
      </c>
      <c r="AT39" s="8">
        <v>2.5382614610329801</v>
      </c>
      <c r="AU39" s="7">
        <v>25.778329725870002</v>
      </c>
      <c r="AV39" s="8">
        <v>2.6005586967331</v>
      </c>
      <c r="AW39" s="7">
        <v>-1.8235596339196101</v>
      </c>
      <c r="AX39" s="9">
        <v>3.7622726614338</v>
      </c>
    </row>
    <row r="40" spans="1:50" ht="15" customHeight="1" x14ac:dyDescent="0.25">
      <c r="A40" s="10" t="s">
        <v>42</v>
      </c>
      <c r="B40" s="46">
        <v>2</v>
      </c>
      <c r="C40" s="7">
        <v>30.165741993108501</v>
      </c>
      <c r="D40" s="8">
        <v>1.29233202843443</v>
      </c>
      <c r="E40" s="7">
        <v>35.038685642312402</v>
      </c>
      <c r="F40" s="8">
        <v>2.4100821555442198</v>
      </c>
      <c r="G40" s="7">
        <v>28.216058849785998</v>
      </c>
      <c r="H40" s="8">
        <v>2.1549853144409501</v>
      </c>
      <c r="I40" s="7">
        <v>-6.8226267925263597</v>
      </c>
      <c r="J40" s="8">
        <v>2.7501413131272798</v>
      </c>
      <c r="K40" s="7">
        <v>24.0471378652326</v>
      </c>
      <c r="L40" s="8">
        <v>1.1556738894569201</v>
      </c>
      <c r="M40" s="7">
        <v>30.606982405732602</v>
      </c>
      <c r="N40" s="8">
        <v>2.4918107565918</v>
      </c>
      <c r="O40" s="7">
        <v>19.913354928540802</v>
      </c>
      <c r="P40" s="8">
        <v>2.0117435877262699</v>
      </c>
      <c r="Q40" s="7">
        <v>-10.6936274771918</v>
      </c>
      <c r="R40" s="8">
        <v>3.0182216888663298</v>
      </c>
      <c r="S40" s="7">
        <v>20.3291160359835</v>
      </c>
      <c r="T40" s="8">
        <v>0.93154060362055302</v>
      </c>
      <c r="U40" s="7">
        <v>25.742695971187601</v>
      </c>
      <c r="V40" s="8">
        <v>2.0021856775121498</v>
      </c>
      <c r="W40" s="7">
        <v>15.423180260450399</v>
      </c>
      <c r="X40" s="8">
        <v>1.7921409803664801</v>
      </c>
      <c r="Y40" s="7">
        <v>-10.3195157107372</v>
      </c>
      <c r="Z40" s="8">
        <v>2.6180149805183199</v>
      </c>
      <c r="AA40" s="7">
        <v>31.640633504264301</v>
      </c>
      <c r="AB40" s="8">
        <v>1.1109809751316599</v>
      </c>
      <c r="AC40" s="7">
        <v>35.387737366474703</v>
      </c>
      <c r="AD40" s="8">
        <v>2.3520742485550401</v>
      </c>
      <c r="AE40" s="7">
        <v>26.474164713176702</v>
      </c>
      <c r="AF40" s="8">
        <v>1.9667998162426801</v>
      </c>
      <c r="AG40" s="7">
        <v>-8.9135726532980399</v>
      </c>
      <c r="AH40" s="8">
        <v>2.8966290808908099</v>
      </c>
      <c r="AI40" s="7">
        <v>48.099969505972197</v>
      </c>
      <c r="AJ40" s="8">
        <v>1.3515654153485599</v>
      </c>
      <c r="AK40" s="7">
        <v>51.510749132433702</v>
      </c>
      <c r="AL40" s="8">
        <v>2.5290334645330002</v>
      </c>
      <c r="AM40" s="7">
        <v>42.275074297357001</v>
      </c>
      <c r="AN40" s="8">
        <v>2.3196931324953698</v>
      </c>
      <c r="AO40" s="7">
        <v>-9.23567483507669</v>
      </c>
      <c r="AP40" s="8">
        <v>3.3794394838847701</v>
      </c>
      <c r="AQ40" s="7">
        <v>26.243683992732901</v>
      </c>
      <c r="AR40" s="8">
        <v>1.1346588954140899</v>
      </c>
      <c r="AS40" s="7">
        <v>29.817484882985099</v>
      </c>
      <c r="AT40" s="8">
        <v>2.14750717769406</v>
      </c>
      <c r="AU40" s="7">
        <v>19.8517395135319</v>
      </c>
      <c r="AV40" s="8">
        <v>1.7199971602401201</v>
      </c>
      <c r="AW40" s="7">
        <v>-9.9657453694531792</v>
      </c>
      <c r="AX40" s="9">
        <v>2.6231146363229101</v>
      </c>
    </row>
    <row r="41" spans="1:50" ht="15" customHeight="1" x14ac:dyDescent="0.25">
      <c r="A41" s="10" t="s">
        <v>43</v>
      </c>
      <c r="B41" s="46">
        <v>2</v>
      </c>
      <c r="C41" s="7">
        <v>27.587774287086098</v>
      </c>
      <c r="D41" s="8">
        <v>1.6249073622193699</v>
      </c>
      <c r="E41" s="7">
        <v>29.583376309900601</v>
      </c>
      <c r="F41" s="8">
        <v>2.2777447189613298</v>
      </c>
      <c r="G41" s="7">
        <v>24.553882099016501</v>
      </c>
      <c r="H41" s="8">
        <v>2.37438913128558</v>
      </c>
      <c r="I41" s="7">
        <v>-5.0294942108841303</v>
      </c>
      <c r="J41" s="8">
        <v>2.77795899304764</v>
      </c>
      <c r="K41" s="7">
        <v>18.4825832121318</v>
      </c>
      <c r="L41" s="8">
        <v>1.3596433040752001</v>
      </c>
      <c r="M41" s="7">
        <v>23.2059471434331</v>
      </c>
      <c r="N41" s="8">
        <v>2.1594605895077801</v>
      </c>
      <c r="O41" s="7">
        <v>14.0200120432579</v>
      </c>
      <c r="P41" s="8">
        <v>1.70880995806915</v>
      </c>
      <c r="Q41" s="7">
        <v>-9.1859351001752305</v>
      </c>
      <c r="R41" s="8">
        <v>2.2041066386024499</v>
      </c>
      <c r="S41" s="7">
        <v>17.465578326158699</v>
      </c>
      <c r="T41" s="8">
        <v>1.3842024324028901</v>
      </c>
      <c r="U41" s="7">
        <v>20.356409299883399</v>
      </c>
      <c r="V41" s="8">
        <v>1.79084630233679</v>
      </c>
      <c r="W41" s="7">
        <v>15.5203850850771</v>
      </c>
      <c r="X41" s="8">
        <v>2.0889671326976802</v>
      </c>
      <c r="Y41" s="7">
        <v>-4.8360242148063701</v>
      </c>
      <c r="Z41" s="8">
        <v>2.2211600648786098</v>
      </c>
      <c r="AA41" s="7">
        <v>24.780098064317301</v>
      </c>
      <c r="AB41" s="8">
        <v>1.3610763843798099</v>
      </c>
      <c r="AC41" s="7">
        <v>28.178613686988299</v>
      </c>
      <c r="AD41" s="8">
        <v>2.3692956518123802</v>
      </c>
      <c r="AE41" s="7">
        <v>20.904521932822298</v>
      </c>
      <c r="AF41" s="8">
        <v>1.8250983617538501</v>
      </c>
      <c r="AG41" s="7">
        <v>-7.2740917541660801</v>
      </c>
      <c r="AH41" s="8">
        <v>2.67648655710836</v>
      </c>
      <c r="AI41" s="7">
        <v>48.295087140431001</v>
      </c>
      <c r="AJ41" s="8">
        <v>1.5145818311353501</v>
      </c>
      <c r="AK41" s="7">
        <v>53.608144573574599</v>
      </c>
      <c r="AL41" s="8">
        <v>2.6747033618748399</v>
      </c>
      <c r="AM41" s="7">
        <v>40.088487124409902</v>
      </c>
      <c r="AN41" s="8">
        <v>2.52269039926952</v>
      </c>
      <c r="AO41" s="7">
        <v>-13.519657449164701</v>
      </c>
      <c r="AP41" s="8">
        <v>3.7340387620187498</v>
      </c>
      <c r="AQ41" s="7">
        <v>26.469381648972199</v>
      </c>
      <c r="AR41" s="8">
        <v>1.51997023822889</v>
      </c>
      <c r="AS41" s="7">
        <v>31.0158997469041</v>
      </c>
      <c r="AT41" s="8">
        <v>2.81716921806618</v>
      </c>
      <c r="AU41" s="7">
        <v>21.503018466984301</v>
      </c>
      <c r="AV41" s="8">
        <v>1.7857100300575299</v>
      </c>
      <c r="AW41" s="7">
        <v>-9.5128812799198794</v>
      </c>
      <c r="AX41" s="9">
        <v>3.0747721128078198</v>
      </c>
    </row>
    <row r="42" spans="1:50" ht="15" customHeight="1" x14ac:dyDescent="0.25">
      <c r="A42" s="10" t="s">
        <v>44</v>
      </c>
      <c r="B42" s="46">
        <v>2</v>
      </c>
      <c r="C42" s="7">
        <v>45.047548111528499</v>
      </c>
      <c r="D42" s="8">
        <v>1.3401411330064701</v>
      </c>
      <c r="E42" s="7">
        <v>43.9702011925528</v>
      </c>
      <c r="F42" s="8">
        <v>2.8392112967887599</v>
      </c>
      <c r="G42" s="7">
        <v>42.663127992590297</v>
      </c>
      <c r="H42" s="8">
        <v>2.5153306274137299</v>
      </c>
      <c r="I42" s="7">
        <v>-1.3070731999624701</v>
      </c>
      <c r="J42" s="8">
        <v>3.8487623063748302</v>
      </c>
      <c r="K42" s="7">
        <v>40.559155857905402</v>
      </c>
      <c r="L42" s="8">
        <v>1.3171809897047499</v>
      </c>
      <c r="M42" s="7">
        <v>40.768659708590398</v>
      </c>
      <c r="N42" s="8">
        <v>2.54966159403478</v>
      </c>
      <c r="O42" s="7">
        <v>34.759617167984899</v>
      </c>
      <c r="P42" s="8">
        <v>2.5073977802445602</v>
      </c>
      <c r="Q42" s="7">
        <v>-6.0090425406054502</v>
      </c>
      <c r="R42" s="8">
        <v>3.5332896785877201</v>
      </c>
      <c r="S42" s="7">
        <v>38.378934659345802</v>
      </c>
      <c r="T42" s="8">
        <v>1.3028986328097201</v>
      </c>
      <c r="U42" s="7">
        <v>41.395540704858703</v>
      </c>
      <c r="V42" s="8">
        <v>2.9324089554950201</v>
      </c>
      <c r="W42" s="7">
        <v>33.135004155354103</v>
      </c>
      <c r="X42" s="8">
        <v>2.3762006115962602</v>
      </c>
      <c r="Y42" s="7">
        <v>-8.2605365495046907</v>
      </c>
      <c r="Z42" s="8">
        <v>3.9399810102369299</v>
      </c>
      <c r="AA42" s="7">
        <v>42.488037289023701</v>
      </c>
      <c r="AB42" s="8">
        <v>1.33318768528863</v>
      </c>
      <c r="AC42" s="7">
        <v>43.813615984373797</v>
      </c>
      <c r="AD42" s="8">
        <v>3.0942794826367499</v>
      </c>
      <c r="AE42" s="7">
        <v>36.177289384185201</v>
      </c>
      <c r="AF42" s="8">
        <v>2.3853918355092398</v>
      </c>
      <c r="AG42" s="7">
        <v>-7.6363266001885304</v>
      </c>
      <c r="AH42" s="8">
        <v>4.0627698565968302</v>
      </c>
      <c r="AI42" s="7">
        <v>55.7026249694581</v>
      </c>
      <c r="AJ42" s="8">
        <v>1.3402436753678899</v>
      </c>
      <c r="AK42" s="7">
        <v>56.224748245547602</v>
      </c>
      <c r="AL42" s="8">
        <v>3.0191564099480201</v>
      </c>
      <c r="AM42" s="7">
        <v>50.743754798367199</v>
      </c>
      <c r="AN42" s="8">
        <v>2.6680000251470002</v>
      </c>
      <c r="AO42" s="7">
        <v>-5.4809934471803796</v>
      </c>
      <c r="AP42" s="8">
        <v>3.8644118644150902</v>
      </c>
      <c r="AQ42" s="7">
        <v>36.978900000256999</v>
      </c>
      <c r="AR42" s="8">
        <v>1.46214586076518</v>
      </c>
      <c r="AS42" s="7">
        <v>39.562877957105101</v>
      </c>
      <c r="AT42" s="8">
        <v>3.0715353138982602</v>
      </c>
      <c r="AU42" s="7">
        <v>32.287334382563998</v>
      </c>
      <c r="AV42" s="8">
        <v>2.27042427728058</v>
      </c>
      <c r="AW42" s="7">
        <v>-7.2755435745411301</v>
      </c>
      <c r="AX42" s="9">
        <v>3.70168610989916</v>
      </c>
    </row>
    <row r="43" spans="1:50" ht="15" customHeight="1" x14ac:dyDescent="0.25">
      <c r="A43" s="6" t="s">
        <v>45</v>
      </c>
      <c r="B43" s="46">
        <v>2</v>
      </c>
      <c r="C43" s="7">
        <v>29.765178927496599</v>
      </c>
      <c r="D43" s="8">
        <v>1.6079355884956801</v>
      </c>
      <c r="E43" s="7">
        <v>23.8726576427919</v>
      </c>
      <c r="F43" s="8">
        <v>3.3735696072599</v>
      </c>
      <c r="G43" s="7">
        <v>34.919573736874099</v>
      </c>
      <c r="H43" s="8">
        <v>3.6520998071270401</v>
      </c>
      <c r="I43" s="7">
        <v>11.046916094082199</v>
      </c>
      <c r="J43" s="8">
        <v>5.1432431879973999</v>
      </c>
      <c r="K43" s="7">
        <v>13.773089094996299</v>
      </c>
      <c r="L43" s="8">
        <v>1.42571642399834</v>
      </c>
      <c r="M43" s="7">
        <v>17.3124699748933</v>
      </c>
      <c r="N43" s="8">
        <v>3.1484821488698902</v>
      </c>
      <c r="O43" s="7">
        <v>11.700347071734701</v>
      </c>
      <c r="P43" s="8">
        <v>2.51712085096398</v>
      </c>
      <c r="Q43" s="7">
        <v>-5.6121229031585704</v>
      </c>
      <c r="R43" s="8">
        <v>3.8602902523714202</v>
      </c>
      <c r="S43" s="7">
        <v>16.527740199427701</v>
      </c>
      <c r="T43" s="8">
        <v>1.48342830229015</v>
      </c>
      <c r="U43" s="7">
        <v>21.2266466077137</v>
      </c>
      <c r="V43" s="8">
        <v>3.4178503345372002</v>
      </c>
      <c r="W43" s="7">
        <v>16.5725146405081</v>
      </c>
      <c r="X43" s="8">
        <v>2.9142799818470899</v>
      </c>
      <c r="Y43" s="7">
        <v>-4.6541319672055996</v>
      </c>
      <c r="Z43" s="8">
        <v>4.39088913598213</v>
      </c>
      <c r="AA43" s="7">
        <v>20.172008168571999</v>
      </c>
      <c r="AB43" s="8">
        <v>1.50222061105427</v>
      </c>
      <c r="AC43" s="7">
        <v>26.8163357804358</v>
      </c>
      <c r="AD43" s="8">
        <v>3.5782718164063501</v>
      </c>
      <c r="AE43" s="7">
        <v>17.330876359113699</v>
      </c>
      <c r="AF43" s="8">
        <v>2.4977516195642502</v>
      </c>
      <c r="AG43" s="7">
        <v>-9.4854594213220693</v>
      </c>
      <c r="AH43" s="8">
        <v>4.6156022896699298</v>
      </c>
      <c r="AI43" s="7">
        <v>34.540952977314497</v>
      </c>
      <c r="AJ43" s="8">
        <v>1.71940897690982</v>
      </c>
      <c r="AK43" s="7">
        <v>38.305747733502997</v>
      </c>
      <c r="AL43" s="8">
        <v>4.06880363144752</v>
      </c>
      <c r="AM43" s="7">
        <v>31.213209010582201</v>
      </c>
      <c r="AN43" s="8">
        <v>3.5538234356304699</v>
      </c>
      <c r="AO43" s="7">
        <v>-7.0925387229207599</v>
      </c>
      <c r="AP43" s="8">
        <v>5.3163487251185</v>
      </c>
      <c r="AQ43" s="7">
        <v>17.7597785337055</v>
      </c>
      <c r="AR43" s="8">
        <v>1.5876596834688901</v>
      </c>
      <c r="AS43" s="7">
        <v>19.850290443526902</v>
      </c>
      <c r="AT43" s="8">
        <v>3.3341982418176399</v>
      </c>
      <c r="AU43" s="7">
        <v>17.712784694634699</v>
      </c>
      <c r="AV43" s="8">
        <v>2.9394391221063501</v>
      </c>
      <c r="AW43" s="7">
        <v>-2.1375057488921798</v>
      </c>
      <c r="AX43" s="9">
        <v>4.4506309322873303</v>
      </c>
    </row>
    <row r="44" spans="1:50" ht="15" customHeight="1" x14ac:dyDescent="0.25">
      <c r="A44" s="6" t="s">
        <v>46</v>
      </c>
      <c r="B44" s="46">
        <v>2</v>
      </c>
      <c r="C44" s="7">
        <v>68.440770907287501</v>
      </c>
      <c r="D44" s="8">
        <v>1.09478127119782</v>
      </c>
      <c r="E44" s="7">
        <v>58.915980340184802</v>
      </c>
      <c r="F44" s="8">
        <v>2.0649049917046098</v>
      </c>
      <c r="G44" s="7">
        <v>78.440656068543603</v>
      </c>
      <c r="H44" s="8">
        <v>1.8330721106660901</v>
      </c>
      <c r="I44" s="7">
        <v>19.524675728358801</v>
      </c>
      <c r="J44" s="8">
        <v>2.37251703548815</v>
      </c>
      <c r="K44" s="7">
        <v>7.6309999045066297</v>
      </c>
      <c r="L44" s="8">
        <v>0.802821506663704</v>
      </c>
      <c r="M44" s="7">
        <v>10.287115045474801</v>
      </c>
      <c r="N44" s="8">
        <v>1.81148261983871</v>
      </c>
      <c r="O44" s="7">
        <v>7.0313724372206297</v>
      </c>
      <c r="P44" s="8">
        <v>1.32498447810584</v>
      </c>
      <c r="Q44" s="7">
        <v>-3.2557426082541601</v>
      </c>
      <c r="R44" s="8">
        <v>2.1455928195734102</v>
      </c>
      <c r="S44" s="7">
        <v>21.851033171246399</v>
      </c>
      <c r="T44" s="8">
        <v>1.0367001413667201</v>
      </c>
      <c r="U44" s="7">
        <v>23.493269010258</v>
      </c>
      <c r="V44" s="8">
        <v>1.7507937595430501</v>
      </c>
      <c r="W44" s="7">
        <v>20.200226692405799</v>
      </c>
      <c r="X44" s="8">
        <v>1.72209843095084</v>
      </c>
      <c r="Y44" s="7">
        <v>-3.2930423178522199</v>
      </c>
      <c r="Z44" s="8">
        <v>2.52645596969941</v>
      </c>
      <c r="AA44" s="7">
        <v>20.429328025281698</v>
      </c>
      <c r="AB44" s="8">
        <v>0.89583522108688596</v>
      </c>
      <c r="AC44" s="7">
        <v>22.1456301821399</v>
      </c>
      <c r="AD44" s="8">
        <v>1.73626236504383</v>
      </c>
      <c r="AE44" s="7">
        <v>21.505521758817601</v>
      </c>
      <c r="AF44" s="8">
        <v>1.9778631477786801</v>
      </c>
      <c r="AG44" s="7">
        <v>-0.64010842332233198</v>
      </c>
      <c r="AH44" s="8">
        <v>2.7409263784748199</v>
      </c>
      <c r="AI44" s="7">
        <v>32.240228142686803</v>
      </c>
      <c r="AJ44" s="8">
        <v>1.32927040973068</v>
      </c>
      <c r="AK44" s="7">
        <v>36.027197262157202</v>
      </c>
      <c r="AL44" s="8">
        <v>2.4533395898080799</v>
      </c>
      <c r="AM44" s="7">
        <v>34.741132963920897</v>
      </c>
      <c r="AN44" s="8">
        <v>2.18270888806394</v>
      </c>
      <c r="AO44" s="7">
        <v>-1.2860642982363</v>
      </c>
      <c r="AP44" s="8">
        <v>2.9751998528978501</v>
      </c>
      <c r="AQ44" s="7">
        <v>25.914778688102</v>
      </c>
      <c r="AR44" s="8">
        <v>1.07191718259558</v>
      </c>
      <c r="AS44" s="7">
        <v>31.4143187412432</v>
      </c>
      <c r="AT44" s="8">
        <v>2.1362142804361701</v>
      </c>
      <c r="AU44" s="7">
        <v>24.414495014522601</v>
      </c>
      <c r="AV44" s="8">
        <v>1.81835677805035</v>
      </c>
      <c r="AW44" s="7">
        <v>-6.9998237267205203</v>
      </c>
      <c r="AX44" s="9">
        <v>2.9672992675686101</v>
      </c>
    </row>
    <row r="45" spans="1:50" ht="15" customHeight="1" x14ac:dyDescent="0.25">
      <c r="A45" s="6" t="s">
        <v>113</v>
      </c>
      <c r="B45" s="46">
        <v>2</v>
      </c>
      <c r="C45" s="7">
        <v>51.861151627300401</v>
      </c>
      <c r="D45" s="8">
        <v>1.1216425835785999</v>
      </c>
      <c r="E45" s="7">
        <v>43.359284090425</v>
      </c>
      <c r="F45" s="8">
        <v>2.1072552718141599</v>
      </c>
      <c r="G45" s="7">
        <v>55.345279131542497</v>
      </c>
      <c r="H45" s="8">
        <v>2.23829771796904</v>
      </c>
      <c r="I45" s="7">
        <v>11.9859950411175</v>
      </c>
      <c r="J45" s="8">
        <v>3.1988403546811002</v>
      </c>
      <c r="K45" s="7">
        <v>17.032679671420698</v>
      </c>
      <c r="L45" s="8">
        <v>0.98809810074407101</v>
      </c>
      <c r="M45" s="7">
        <v>22.5516045655067</v>
      </c>
      <c r="N45" s="8">
        <v>1.89101899023316</v>
      </c>
      <c r="O45" s="7">
        <v>15.560534908558299</v>
      </c>
      <c r="P45" s="8">
        <v>2.0203274498683701</v>
      </c>
      <c r="Q45" s="7">
        <v>-6.9910696569484401</v>
      </c>
      <c r="R45" s="8">
        <v>2.8883922585336999</v>
      </c>
      <c r="S45" s="7">
        <v>25.7039019637946</v>
      </c>
      <c r="T45" s="8">
        <v>0.90216911559347202</v>
      </c>
      <c r="U45" s="7">
        <v>28.047615570129</v>
      </c>
      <c r="V45" s="8">
        <v>2.1384523356698701</v>
      </c>
      <c r="W45" s="7">
        <v>26.6338199978136</v>
      </c>
      <c r="X45" s="8">
        <v>2.1031292516782298</v>
      </c>
      <c r="Y45" s="7">
        <v>-1.4137955723154001</v>
      </c>
      <c r="Z45" s="8">
        <v>3.0838064347318799</v>
      </c>
      <c r="AA45" s="7">
        <v>32.332324896051801</v>
      </c>
      <c r="AB45" s="8">
        <v>1.0718811189401001</v>
      </c>
      <c r="AC45" s="7">
        <v>36.9556942249841</v>
      </c>
      <c r="AD45" s="8">
        <v>2.2186860835231399</v>
      </c>
      <c r="AE45" s="7">
        <v>28.558218979151299</v>
      </c>
      <c r="AF45" s="8">
        <v>2.2336925964945502</v>
      </c>
      <c r="AG45" s="7">
        <v>-8.3974752458327195</v>
      </c>
      <c r="AH45" s="8">
        <v>3.36073386874543</v>
      </c>
      <c r="AI45" s="7">
        <v>50.7032267815949</v>
      </c>
      <c r="AJ45" s="8">
        <v>1.1911847327797001</v>
      </c>
      <c r="AK45" s="7">
        <v>57.811195613630503</v>
      </c>
      <c r="AL45" s="8">
        <v>2.4059550137663201</v>
      </c>
      <c r="AM45" s="7">
        <v>44.8301028778518</v>
      </c>
      <c r="AN45" s="8">
        <v>2.1702612138418398</v>
      </c>
      <c r="AO45" s="7">
        <v>-12.981092735778599</v>
      </c>
      <c r="AP45" s="8">
        <v>3.4446807946750799</v>
      </c>
      <c r="AQ45" s="7">
        <v>31.5936314249705</v>
      </c>
      <c r="AR45" s="8">
        <v>1.04217895302623</v>
      </c>
      <c r="AS45" s="7">
        <v>34.730226627621597</v>
      </c>
      <c r="AT45" s="8">
        <v>1.9726697779587801</v>
      </c>
      <c r="AU45" s="7">
        <v>28.018718124271199</v>
      </c>
      <c r="AV45" s="8">
        <v>2.12934820375034</v>
      </c>
      <c r="AW45" s="7">
        <v>-6.7115085033504602</v>
      </c>
      <c r="AX45" s="9">
        <v>3.0309657843107201</v>
      </c>
    </row>
    <row r="46" spans="1:50" ht="15" customHeight="1" x14ac:dyDescent="0.25">
      <c r="A46" s="6" t="s">
        <v>47</v>
      </c>
      <c r="B46" s="46">
        <v>2</v>
      </c>
      <c r="C46" s="7">
        <v>16.050267749509299</v>
      </c>
      <c r="D46" s="8">
        <v>1.0786164783510399</v>
      </c>
      <c r="E46" s="7">
        <v>19.495875243752401</v>
      </c>
      <c r="F46" s="8">
        <v>2.41824780701076</v>
      </c>
      <c r="G46" s="7">
        <v>13.4450828225326</v>
      </c>
      <c r="H46" s="8">
        <v>1.91080618180602</v>
      </c>
      <c r="I46" s="7">
        <v>-6.0507924212197999</v>
      </c>
      <c r="J46" s="8">
        <v>3.1101953449784498</v>
      </c>
      <c r="K46" s="7">
        <v>15.8657148279139</v>
      </c>
      <c r="L46" s="8">
        <v>1.04988590266841</v>
      </c>
      <c r="M46" s="7">
        <v>19.982381962583801</v>
      </c>
      <c r="N46" s="8">
        <v>2.5686101615246</v>
      </c>
      <c r="O46" s="7">
        <v>11.5264725828357</v>
      </c>
      <c r="P46" s="8">
        <v>1.65429885921757</v>
      </c>
      <c r="Q46" s="7">
        <v>-8.45590937974813</v>
      </c>
      <c r="R46" s="8">
        <v>3.0816260792059502</v>
      </c>
      <c r="S46" s="7">
        <v>14.6620094981528</v>
      </c>
      <c r="T46" s="8">
        <v>1.16322192011534</v>
      </c>
      <c r="U46" s="7">
        <v>16.011650800520702</v>
      </c>
      <c r="V46" s="8">
        <v>2.44042057886473</v>
      </c>
      <c r="W46" s="7">
        <v>12.336762944043199</v>
      </c>
      <c r="X46" s="8">
        <v>1.72096154383487</v>
      </c>
      <c r="Y46" s="7">
        <v>-3.6748878564774801</v>
      </c>
      <c r="Z46" s="8">
        <v>2.9500773520132602</v>
      </c>
      <c r="AA46" s="7">
        <v>18.157225020597298</v>
      </c>
      <c r="AB46" s="8">
        <v>1.19322267795736</v>
      </c>
      <c r="AC46" s="7">
        <v>17.498008801617399</v>
      </c>
      <c r="AD46" s="8">
        <v>2.4930950397212199</v>
      </c>
      <c r="AE46" s="7">
        <v>16.7256168542072</v>
      </c>
      <c r="AF46" s="8">
        <v>1.9502534041875399</v>
      </c>
      <c r="AG46" s="7">
        <v>-0.77239194741024197</v>
      </c>
      <c r="AH46" s="8">
        <v>3.3201003082053799</v>
      </c>
      <c r="AI46" s="7">
        <v>36.585541037290199</v>
      </c>
      <c r="AJ46" s="8">
        <v>1.56833100852712</v>
      </c>
      <c r="AK46" s="7">
        <v>42.228531580736202</v>
      </c>
      <c r="AL46" s="8">
        <v>2.82570561128182</v>
      </c>
      <c r="AM46" s="7">
        <v>31.7605251474032</v>
      </c>
      <c r="AN46" s="8">
        <v>2.6170869264105701</v>
      </c>
      <c r="AO46" s="7">
        <v>-10.468006433333001</v>
      </c>
      <c r="AP46" s="8">
        <v>4.0967316425330997</v>
      </c>
      <c r="AQ46" s="7">
        <v>17.458684612430499</v>
      </c>
      <c r="AR46" s="8">
        <v>1.2228828958084601</v>
      </c>
      <c r="AS46" s="7">
        <v>22.003411385783899</v>
      </c>
      <c r="AT46" s="8">
        <v>2.4583980579002498</v>
      </c>
      <c r="AU46" s="7">
        <v>15.183369434400401</v>
      </c>
      <c r="AV46" s="8">
        <v>2.2002188640886802</v>
      </c>
      <c r="AW46" s="7">
        <v>-6.8200419513835397</v>
      </c>
      <c r="AX46" s="9">
        <v>3.1446946622505498</v>
      </c>
    </row>
    <row r="47" spans="1:50" ht="15" customHeight="1" x14ac:dyDescent="0.25">
      <c r="A47" s="10" t="s">
        <v>48</v>
      </c>
      <c r="B47" s="46">
        <v>2</v>
      </c>
      <c r="C47" s="7">
        <v>24.274570124797702</v>
      </c>
      <c r="D47" s="8">
        <v>1.3045830921077699</v>
      </c>
      <c r="E47" s="7">
        <v>22.4738791309939</v>
      </c>
      <c r="F47" s="8">
        <v>1.9259008676266101</v>
      </c>
      <c r="G47" s="7">
        <v>22.888479718263799</v>
      </c>
      <c r="H47" s="8">
        <v>2.0780318068026</v>
      </c>
      <c r="I47" s="7">
        <v>0.41460058726981303</v>
      </c>
      <c r="J47" s="8">
        <v>2.7344721632550502</v>
      </c>
      <c r="K47" s="7">
        <v>18.1655104400722</v>
      </c>
      <c r="L47" s="8">
        <v>1.1567312528139899</v>
      </c>
      <c r="M47" s="7">
        <v>18.108769837033201</v>
      </c>
      <c r="N47" s="8">
        <v>1.9116217588701601</v>
      </c>
      <c r="O47" s="7">
        <v>17.0864306085595</v>
      </c>
      <c r="P47" s="8">
        <v>1.7641286479231999</v>
      </c>
      <c r="Q47" s="7">
        <v>-1.0223392284736801</v>
      </c>
      <c r="R47" s="8">
        <v>2.0268955771306199</v>
      </c>
      <c r="S47" s="7">
        <v>19.7111655678973</v>
      </c>
      <c r="T47" s="8">
        <v>1.2515181237583299</v>
      </c>
      <c r="U47" s="7">
        <v>19.533679096485599</v>
      </c>
      <c r="V47" s="8">
        <v>1.8213052064181701</v>
      </c>
      <c r="W47" s="7">
        <v>18.9071606472789</v>
      </c>
      <c r="X47" s="8">
        <v>1.98133772940454</v>
      </c>
      <c r="Y47" s="7">
        <v>-0.62651844920674205</v>
      </c>
      <c r="Z47" s="8">
        <v>2.2685276709736502</v>
      </c>
      <c r="AA47" s="7">
        <v>19.797190277808699</v>
      </c>
      <c r="AB47" s="8">
        <v>1.14493926112467</v>
      </c>
      <c r="AC47" s="7">
        <v>19.0501304663306</v>
      </c>
      <c r="AD47" s="8">
        <v>2.0238726485790899</v>
      </c>
      <c r="AE47" s="7">
        <v>19.120633222319299</v>
      </c>
      <c r="AF47" s="8">
        <v>1.8315294092877601</v>
      </c>
      <c r="AG47" s="7">
        <v>7.0502755988634605E-2</v>
      </c>
      <c r="AH47" s="8">
        <v>2.3178677301842101</v>
      </c>
      <c r="AI47" s="7">
        <v>37.018723238937298</v>
      </c>
      <c r="AJ47" s="8">
        <v>1.38393572365065</v>
      </c>
      <c r="AK47" s="7">
        <v>38.020411691200998</v>
      </c>
      <c r="AL47" s="8">
        <v>2.3416055154533999</v>
      </c>
      <c r="AM47" s="7">
        <v>34.8826886734306</v>
      </c>
      <c r="AN47" s="8">
        <v>2.3259441025078398</v>
      </c>
      <c r="AO47" s="7">
        <v>-3.1377230177703299</v>
      </c>
      <c r="AP47" s="8">
        <v>2.7698068891372301</v>
      </c>
      <c r="AQ47" s="7">
        <v>24.239113191517401</v>
      </c>
      <c r="AR47" s="8">
        <v>1.2071457960590699</v>
      </c>
      <c r="AS47" s="7">
        <v>26.032689949264199</v>
      </c>
      <c r="AT47" s="8">
        <v>2.0653378636385198</v>
      </c>
      <c r="AU47" s="7">
        <v>22.396473600072898</v>
      </c>
      <c r="AV47" s="8">
        <v>2.07482547750317</v>
      </c>
      <c r="AW47" s="7">
        <v>-3.63621634919132</v>
      </c>
      <c r="AX47" s="9">
        <v>2.5353065768192198</v>
      </c>
    </row>
    <row r="48" spans="1:50" ht="15" customHeight="1" x14ac:dyDescent="0.25">
      <c r="A48" s="10" t="s">
        <v>49</v>
      </c>
      <c r="B48" s="46">
        <v>2</v>
      </c>
      <c r="C48" s="7">
        <v>11.4667570678732</v>
      </c>
      <c r="D48" s="8">
        <v>0.85800962714513096</v>
      </c>
      <c r="E48" s="7">
        <v>10.935611998526999</v>
      </c>
      <c r="F48" s="8">
        <v>1.2446938307069499</v>
      </c>
      <c r="G48" s="7">
        <v>11.585540902115101</v>
      </c>
      <c r="H48" s="8">
        <v>1.6635355142886601</v>
      </c>
      <c r="I48" s="7">
        <v>0.64992890358809097</v>
      </c>
      <c r="J48" s="8">
        <v>2.08191145454995</v>
      </c>
      <c r="K48" s="7">
        <v>4.1117716179539698</v>
      </c>
      <c r="L48" s="8">
        <v>0.47447582687529199</v>
      </c>
      <c r="M48" s="7">
        <v>6.0342465978273001</v>
      </c>
      <c r="N48" s="8">
        <v>0.902152114662924</v>
      </c>
      <c r="O48" s="7">
        <v>3.31515138509985</v>
      </c>
      <c r="P48" s="8">
        <v>0.93858663262572295</v>
      </c>
      <c r="Q48" s="7">
        <v>-2.7190952127274501</v>
      </c>
      <c r="R48" s="8">
        <v>1.3540554787008099</v>
      </c>
      <c r="S48" s="7">
        <v>6.4823423151428798</v>
      </c>
      <c r="T48" s="8">
        <v>0.55828940386122605</v>
      </c>
      <c r="U48" s="7">
        <v>8.7068756563355993</v>
      </c>
      <c r="V48" s="8">
        <v>1.1224643836872701</v>
      </c>
      <c r="W48" s="7">
        <v>4.6139065859187003</v>
      </c>
      <c r="X48" s="8">
        <v>1.1849144112464101</v>
      </c>
      <c r="Y48" s="7">
        <v>-4.0929690704168999</v>
      </c>
      <c r="Z48" s="8">
        <v>1.7010393877443399</v>
      </c>
      <c r="AA48" s="7">
        <v>6.6506435376261299</v>
      </c>
      <c r="AB48" s="8">
        <v>0.58885354917206401</v>
      </c>
      <c r="AC48" s="7">
        <v>8.6992371870103007</v>
      </c>
      <c r="AD48" s="8">
        <v>1.0625655473403299</v>
      </c>
      <c r="AE48" s="7">
        <v>6.07269251116489</v>
      </c>
      <c r="AF48" s="8">
        <v>1.41483402899574</v>
      </c>
      <c r="AG48" s="7">
        <v>-2.6265446758454098</v>
      </c>
      <c r="AH48" s="8">
        <v>1.8355984821786999</v>
      </c>
      <c r="AI48" s="7">
        <v>20.032381127962001</v>
      </c>
      <c r="AJ48" s="8">
        <v>1.04244497298225</v>
      </c>
      <c r="AK48" s="7">
        <v>23.657076384528001</v>
      </c>
      <c r="AL48" s="8">
        <v>1.69355227747699</v>
      </c>
      <c r="AM48" s="7">
        <v>17.278301729468399</v>
      </c>
      <c r="AN48" s="8">
        <v>2.1634488343334102</v>
      </c>
      <c r="AO48" s="7">
        <v>-6.3787746550595497</v>
      </c>
      <c r="AP48" s="8">
        <v>2.63595407265995</v>
      </c>
      <c r="AQ48" s="7">
        <v>13.2788125348342</v>
      </c>
      <c r="AR48" s="8">
        <v>1.0536964513586</v>
      </c>
      <c r="AS48" s="7">
        <v>18.678197316479402</v>
      </c>
      <c r="AT48" s="8">
        <v>2.53239345377352</v>
      </c>
      <c r="AU48" s="7">
        <v>10.1186964028019</v>
      </c>
      <c r="AV48" s="8">
        <v>1.61868898188459</v>
      </c>
      <c r="AW48" s="7">
        <v>-8.5595009136775406</v>
      </c>
      <c r="AX48" s="9">
        <v>2.8148950732387998</v>
      </c>
    </row>
    <row r="49" spans="1:50" ht="15" customHeight="1" x14ac:dyDescent="0.25">
      <c r="A49" s="10" t="s">
        <v>50</v>
      </c>
      <c r="B49" s="46">
        <v>2</v>
      </c>
      <c r="C49" s="7">
        <v>73.116182726334699</v>
      </c>
      <c r="D49" s="8">
        <v>1.22356791195117</v>
      </c>
      <c r="E49" s="7">
        <v>68.2064407131124</v>
      </c>
      <c r="F49" s="8">
        <v>2.45486383156809</v>
      </c>
      <c r="G49" s="7">
        <v>77.209257293608204</v>
      </c>
      <c r="H49" s="8">
        <v>1.9929394599903401</v>
      </c>
      <c r="I49" s="7">
        <v>9.0028165804957201</v>
      </c>
      <c r="J49" s="8">
        <v>3.1279678489105698</v>
      </c>
      <c r="K49" s="7">
        <v>13.368118721431999</v>
      </c>
      <c r="L49" s="8">
        <v>0.86939309716454705</v>
      </c>
      <c r="M49" s="7">
        <v>14.931332113256801</v>
      </c>
      <c r="N49" s="8">
        <v>1.81780752581551</v>
      </c>
      <c r="O49" s="7">
        <v>12.9831693628467</v>
      </c>
      <c r="P49" s="8">
        <v>1.5788347223399399</v>
      </c>
      <c r="Q49" s="7">
        <v>-1.94816275041015</v>
      </c>
      <c r="R49" s="8">
        <v>2.6718169784315098</v>
      </c>
      <c r="S49" s="7">
        <v>24.0123330635851</v>
      </c>
      <c r="T49" s="8">
        <v>1.12049459234195</v>
      </c>
      <c r="U49" s="7">
        <v>21.640041567092599</v>
      </c>
      <c r="V49" s="8">
        <v>2.4405038304979101</v>
      </c>
      <c r="W49" s="7">
        <v>26.629027018345798</v>
      </c>
      <c r="X49" s="8">
        <v>2.1155974171020699</v>
      </c>
      <c r="Y49" s="7">
        <v>4.9889854512531402</v>
      </c>
      <c r="Z49" s="8">
        <v>3.2899845213849002</v>
      </c>
      <c r="AA49" s="7">
        <v>26.287428008585099</v>
      </c>
      <c r="AB49" s="8">
        <v>1.2830035079864599</v>
      </c>
      <c r="AC49" s="7">
        <v>25.9007607143486</v>
      </c>
      <c r="AD49" s="8">
        <v>2.4962057310260799</v>
      </c>
      <c r="AE49" s="7">
        <v>26.3226579203954</v>
      </c>
      <c r="AF49" s="8">
        <v>2.3281616368102802</v>
      </c>
      <c r="AG49" s="7">
        <v>0.42189720604672898</v>
      </c>
      <c r="AH49" s="8">
        <v>3.4253612604806398</v>
      </c>
      <c r="AI49" s="7">
        <v>40.055990400625703</v>
      </c>
      <c r="AJ49" s="8">
        <v>1.34525606412414</v>
      </c>
      <c r="AK49" s="7">
        <v>41.411107196693301</v>
      </c>
      <c r="AL49" s="8">
        <v>2.7835498901303199</v>
      </c>
      <c r="AM49" s="7">
        <v>36.337012563283899</v>
      </c>
      <c r="AN49" s="8">
        <v>2.4813771169808199</v>
      </c>
      <c r="AO49" s="7">
        <v>-5.0740946334094401</v>
      </c>
      <c r="AP49" s="8">
        <v>3.3631320271201099</v>
      </c>
      <c r="AQ49" s="7">
        <v>23.1243866636127</v>
      </c>
      <c r="AR49" s="8">
        <v>1.32828513688102</v>
      </c>
      <c r="AS49" s="7">
        <v>29.257583639187299</v>
      </c>
      <c r="AT49" s="8">
        <v>2.3719794246966601</v>
      </c>
      <c r="AU49" s="7">
        <v>22.052419307682701</v>
      </c>
      <c r="AV49" s="8">
        <v>2.08034151024453</v>
      </c>
      <c r="AW49" s="7">
        <v>-7.2051643315046698</v>
      </c>
      <c r="AX49" s="9">
        <v>3.1296130478701198</v>
      </c>
    </row>
    <row r="50" spans="1:50" ht="15" customHeight="1" x14ac:dyDescent="0.25">
      <c r="A50" s="6" t="s">
        <v>51</v>
      </c>
      <c r="B50" s="46">
        <v>2</v>
      </c>
      <c r="C50" s="7">
        <v>30.474245346063</v>
      </c>
      <c r="D50" s="8">
        <v>1.2214211521306699</v>
      </c>
      <c r="E50" s="7">
        <v>28.894569216780901</v>
      </c>
      <c r="F50" s="8">
        <v>1.8882136942983501</v>
      </c>
      <c r="G50" s="7">
        <v>33.7449071869638</v>
      </c>
      <c r="H50" s="8">
        <v>2.2789421647129</v>
      </c>
      <c r="I50" s="7">
        <v>4.8503379701829097</v>
      </c>
      <c r="J50" s="8">
        <v>2.7749132337265401</v>
      </c>
      <c r="K50" s="7">
        <v>20.662977834059301</v>
      </c>
      <c r="L50" s="8">
        <v>1.1231086940875601</v>
      </c>
      <c r="M50" s="7">
        <v>28.319227177554598</v>
      </c>
      <c r="N50" s="8">
        <v>2.06306356149602</v>
      </c>
      <c r="O50" s="7">
        <v>17.109719943894099</v>
      </c>
      <c r="P50" s="8">
        <v>1.5572682095788299</v>
      </c>
      <c r="Q50" s="7">
        <v>-11.209507233660499</v>
      </c>
      <c r="R50" s="8">
        <v>2.4281343283179</v>
      </c>
      <c r="S50" s="7">
        <v>24.014296853660198</v>
      </c>
      <c r="T50" s="8">
        <v>1.1789124577979599</v>
      </c>
      <c r="U50" s="7">
        <v>32.487415270733003</v>
      </c>
      <c r="V50" s="8">
        <v>2.1087916658130998</v>
      </c>
      <c r="W50" s="7">
        <v>19.7375629180247</v>
      </c>
      <c r="X50" s="8">
        <v>1.6508926523518701</v>
      </c>
      <c r="Y50" s="7">
        <v>-12.749852352708301</v>
      </c>
      <c r="Z50" s="8">
        <v>2.4225410935970699</v>
      </c>
      <c r="AA50" s="7">
        <v>35.435462356283999</v>
      </c>
      <c r="AB50" s="8">
        <v>1.1566992334724999</v>
      </c>
      <c r="AC50" s="7">
        <v>43.687082953349098</v>
      </c>
      <c r="AD50" s="8">
        <v>2.18897029472005</v>
      </c>
      <c r="AE50" s="7">
        <v>29.295211324989001</v>
      </c>
      <c r="AF50" s="8">
        <v>1.95671301602465</v>
      </c>
      <c r="AG50" s="7">
        <v>-14.3918716283601</v>
      </c>
      <c r="AH50" s="8">
        <v>2.6721599236150699</v>
      </c>
      <c r="AI50" s="7">
        <v>45.194145062574201</v>
      </c>
      <c r="AJ50" s="8">
        <v>1.2162604566545701</v>
      </c>
      <c r="AK50" s="7">
        <v>54.502009363619997</v>
      </c>
      <c r="AL50" s="8">
        <v>2.3429292370087098</v>
      </c>
      <c r="AM50" s="7">
        <v>38.325923146688098</v>
      </c>
      <c r="AN50" s="8">
        <v>2.3244133525253301</v>
      </c>
      <c r="AO50" s="7">
        <v>-16.1760862169319</v>
      </c>
      <c r="AP50" s="8">
        <v>3.0047496226721799</v>
      </c>
      <c r="AQ50" s="7">
        <v>27.4525624947136</v>
      </c>
      <c r="AR50" s="8">
        <v>1.1363442618367701</v>
      </c>
      <c r="AS50" s="7">
        <v>34.648649644440901</v>
      </c>
      <c r="AT50" s="8">
        <v>2.1616210028110299</v>
      </c>
      <c r="AU50" s="7">
        <v>21.925890548039099</v>
      </c>
      <c r="AV50" s="8">
        <v>1.5720534939583499</v>
      </c>
      <c r="AW50" s="7">
        <v>-12.722759096401701</v>
      </c>
      <c r="AX50" s="9">
        <v>2.5784791121079902</v>
      </c>
    </row>
    <row r="51" spans="1:50" ht="15" customHeight="1" x14ac:dyDescent="0.25">
      <c r="A51" s="12" t="s">
        <v>52</v>
      </c>
      <c r="B51" s="46">
        <v>2</v>
      </c>
      <c r="C51" s="7">
        <v>47.436825431335599</v>
      </c>
      <c r="D51" s="8">
        <v>1.20808186012647</v>
      </c>
      <c r="E51" s="7">
        <v>43.615120174190899</v>
      </c>
      <c r="F51" s="8">
        <v>1.89993854842696</v>
      </c>
      <c r="G51" s="7">
        <v>45.898545951904197</v>
      </c>
      <c r="H51" s="8">
        <v>1.8009639202941099</v>
      </c>
      <c r="I51" s="7">
        <v>2.2834257777132798</v>
      </c>
      <c r="J51" s="8">
        <v>2.6384651604910299</v>
      </c>
      <c r="K51" s="7">
        <v>7.3388741412377803</v>
      </c>
      <c r="L51" s="8">
        <v>0.61486291783129199</v>
      </c>
      <c r="M51" s="7">
        <v>10.6813316019818</v>
      </c>
      <c r="N51" s="8">
        <v>1.4333824814632301</v>
      </c>
      <c r="O51" s="7">
        <v>4.9618285826929602</v>
      </c>
      <c r="P51" s="8">
        <v>0.87323517815817897</v>
      </c>
      <c r="Q51" s="7">
        <v>-5.7195030192888296</v>
      </c>
      <c r="R51" s="8">
        <v>1.62375248636435</v>
      </c>
      <c r="S51" s="7">
        <v>22.550119344335101</v>
      </c>
      <c r="T51" s="8">
        <v>0.99805317472771904</v>
      </c>
      <c r="U51" s="7">
        <v>24.8867719528489</v>
      </c>
      <c r="V51" s="8">
        <v>1.92344826543757</v>
      </c>
      <c r="W51" s="7">
        <v>17.819572658324599</v>
      </c>
      <c r="X51" s="8">
        <v>1.59098815277788</v>
      </c>
      <c r="Y51" s="7">
        <v>-7.0671992945242401</v>
      </c>
      <c r="Z51" s="8">
        <v>2.39740399196367</v>
      </c>
      <c r="AA51" s="7">
        <v>27.904312790577698</v>
      </c>
      <c r="AB51" s="8">
        <v>0.96046768773055102</v>
      </c>
      <c r="AC51" s="7">
        <v>29.834462785827402</v>
      </c>
      <c r="AD51" s="8">
        <v>1.93595860918144</v>
      </c>
      <c r="AE51" s="7">
        <v>22.223965611579199</v>
      </c>
      <c r="AF51" s="8">
        <v>1.55191496243765</v>
      </c>
      <c r="AG51" s="7">
        <v>-7.6104971742482697</v>
      </c>
      <c r="AH51" s="8">
        <v>2.5336007965161</v>
      </c>
      <c r="AI51" s="7">
        <v>72.206952312142306</v>
      </c>
      <c r="AJ51" s="8">
        <v>0.87255844041925201</v>
      </c>
      <c r="AK51" s="7">
        <v>70.594097165375203</v>
      </c>
      <c r="AL51" s="8">
        <v>2.06563496466153</v>
      </c>
      <c r="AM51" s="7">
        <v>68.550262333911903</v>
      </c>
      <c r="AN51" s="8">
        <v>1.6467679861867801</v>
      </c>
      <c r="AO51" s="7">
        <v>-2.0438348314632599</v>
      </c>
      <c r="AP51" s="8">
        <v>2.7377893686391599</v>
      </c>
      <c r="AQ51" s="7">
        <v>18.924206159782401</v>
      </c>
      <c r="AR51" s="8">
        <v>0.89209793972774298</v>
      </c>
      <c r="AS51" s="7">
        <v>24.7777273663818</v>
      </c>
      <c r="AT51" s="8">
        <v>2.0354506097659502</v>
      </c>
      <c r="AU51" s="7">
        <v>13.7774449016904</v>
      </c>
      <c r="AV51" s="8">
        <v>1.30789446107178</v>
      </c>
      <c r="AW51" s="7">
        <v>-11.0002824646914</v>
      </c>
      <c r="AX51" s="9">
        <v>2.3734711556268602</v>
      </c>
    </row>
    <row r="52" spans="1:50" ht="15" customHeight="1" x14ac:dyDescent="0.25">
      <c r="A52" s="10" t="s">
        <v>53</v>
      </c>
      <c r="B52" s="46">
        <v>2</v>
      </c>
      <c r="C52" s="7">
        <v>47.257548820426898</v>
      </c>
      <c r="D52" s="8">
        <v>1.26850750252065</v>
      </c>
      <c r="E52" s="7">
        <v>45.553773590757501</v>
      </c>
      <c r="F52" s="8">
        <v>3.2239313806966301</v>
      </c>
      <c r="G52" s="7">
        <v>46.392839720769203</v>
      </c>
      <c r="H52" s="8">
        <v>2.0169578092264699</v>
      </c>
      <c r="I52" s="7">
        <v>0.83906613001178698</v>
      </c>
      <c r="J52" s="8">
        <v>2.8882282636643701</v>
      </c>
      <c r="K52" s="7">
        <v>34.0668185793376</v>
      </c>
      <c r="L52" s="8">
        <v>1.30030934248507</v>
      </c>
      <c r="M52" s="7">
        <v>35.268285381128798</v>
      </c>
      <c r="N52" s="8">
        <v>2.7264582933886001</v>
      </c>
      <c r="O52" s="7">
        <v>28.821462857461199</v>
      </c>
      <c r="P52" s="8">
        <v>2.2919251019845901</v>
      </c>
      <c r="Q52" s="7">
        <v>-6.4468225236675698</v>
      </c>
      <c r="R52" s="8">
        <v>2.8167029007543598</v>
      </c>
      <c r="S52" s="7">
        <v>34.529897000519398</v>
      </c>
      <c r="T52" s="8">
        <v>1.2534701064107601</v>
      </c>
      <c r="U52" s="7">
        <v>33.53519184324</v>
      </c>
      <c r="V52" s="8">
        <v>2.8731375942064998</v>
      </c>
      <c r="W52" s="7">
        <v>30.623174870104101</v>
      </c>
      <c r="X52" s="8">
        <v>2.1074572906463001</v>
      </c>
      <c r="Y52" s="7">
        <v>-2.9120169731359198</v>
      </c>
      <c r="Z52" s="8">
        <v>2.6654068553330399</v>
      </c>
      <c r="AA52" s="7">
        <v>42.264965411293304</v>
      </c>
      <c r="AB52" s="8">
        <v>1.5071510435733599</v>
      </c>
      <c r="AC52" s="7">
        <v>42.484120982539203</v>
      </c>
      <c r="AD52" s="8">
        <v>3.0527641100150298</v>
      </c>
      <c r="AE52" s="7">
        <v>36.442934120149701</v>
      </c>
      <c r="AF52" s="8">
        <v>2.4602543788010598</v>
      </c>
      <c r="AG52" s="7">
        <v>-6.0411868623894502</v>
      </c>
      <c r="AH52" s="8">
        <v>2.84238275936295</v>
      </c>
      <c r="AI52" s="7">
        <v>66.477925302719896</v>
      </c>
      <c r="AJ52" s="8">
        <v>1.1017805359401101</v>
      </c>
      <c r="AK52" s="7">
        <v>69.354849411087699</v>
      </c>
      <c r="AL52" s="8">
        <v>2.34482716985335</v>
      </c>
      <c r="AM52" s="7">
        <v>59.5671908744227</v>
      </c>
      <c r="AN52" s="8">
        <v>2.4982205135419902</v>
      </c>
      <c r="AO52" s="7">
        <v>-9.7876585366649707</v>
      </c>
      <c r="AP52" s="8">
        <v>3.5907973179619801</v>
      </c>
      <c r="AQ52" s="7">
        <v>27.9024862349515</v>
      </c>
      <c r="AR52" s="8">
        <v>0.98208391731309697</v>
      </c>
      <c r="AS52" s="7">
        <v>30.061180371587898</v>
      </c>
      <c r="AT52" s="8">
        <v>2.6143129821663602</v>
      </c>
      <c r="AU52" s="7">
        <v>26.820333006197799</v>
      </c>
      <c r="AV52" s="8">
        <v>1.98263379980682</v>
      </c>
      <c r="AW52" s="7">
        <v>-3.24084736539012</v>
      </c>
      <c r="AX52" s="9">
        <v>3.2388182349320398</v>
      </c>
    </row>
    <row r="53" spans="1:50" ht="15" customHeight="1" x14ac:dyDescent="0.25">
      <c r="A53" s="10" t="s">
        <v>54</v>
      </c>
      <c r="B53" s="46">
        <v>2</v>
      </c>
      <c r="C53" s="7">
        <v>26.469417483471702</v>
      </c>
      <c r="D53" s="8">
        <v>1.31354723285494</v>
      </c>
      <c r="E53" s="7">
        <v>24.5865397118638</v>
      </c>
      <c r="F53" s="8">
        <v>2.1657816341597398</v>
      </c>
      <c r="G53" s="7">
        <v>27.633421212283899</v>
      </c>
      <c r="H53" s="8">
        <v>2.1751319110648799</v>
      </c>
      <c r="I53" s="7">
        <v>3.0468815004200498</v>
      </c>
      <c r="J53" s="8">
        <v>2.8826798130220301</v>
      </c>
      <c r="K53" s="7">
        <v>17.120340498033201</v>
      </c>
      <c r="L53" s="8">
        <v>1.12063673063555</v>
      </c>
      <c r="M53" s="7">
        <v>20.927217733678699</v>
      </c>
      <c r="N53" s="8">
        <v>2.0010452511243999</v>
      </c>
      <c r="O53" s="7">
        <v>13.523690591708601</v>
      </c>
      <c r="P53" s="8">
        <v>1.71686367203707</v>
      </c>
      <c r="Q53" s="7">
        <v>-7.4035271419700903</v>
      </c>
      <c r="R53" s="8">
        <v>2.5079114155005402</v>
      </c>
      <c r="S53" s="7">
        <v>14.7517822039843</v>
      </c>
      <c r="T53" s="8">
        <v>1.0175274654914499</v>
      </c>
      <c r="U53" s="7">
        <v>15.882458025420499</v>
      </c>
      <c r="V53" s="8">
        <v>1.5826770660901699</v>
      </c>
      <c r="W53" s="7">
        <v>15.1181673189925</v>
      </c>
      <c r="X53" s="8">
        <v>1.6356228156810699</v>
      </c>
      <c r="Y53" s="7">
        <v>-0.76429070642802299</v>
      </c>
      <c r="Z53" s="8">
        <v>2.1111846503875</v>
      </c>
      <c r="AA53" s="7">
        <v>20.237407119360899</v>
      </c>
      <c r="AB53" s="8">
        <v>1.17419011734333</v>
      </c>
      <c r="AC53" s="7">
        <v>22.4211312631144</v>
      </c>
      <c r="AD53" s="8">
        <v>1.96848639438133</v>
      </c>
      <c r="AE53" s="7">
        <v>18.878040173543901</v>
      </c>
      <c r="AF53" s="8">
        <v>1.85387588736845</v>
      </c>
      <c r="AG53" s="7">
        <v>-3.5430910895705399</v>
      </c>
      <c r="AH53" s="8">
        <v>2.5104737578299301</v>
      </c>
      <c r="AI53" s="7">
        <v>34.849473262131703</v>
      </c>
      <c r="AJ53" s="8">
        <v>1.1649466088322999</v>
      </c>
      <c r="AK53" s="7">
        <v>37.977420060890097</v>
      </c>
      <c r="AL53" s="8">
        <v>2.1454954398138599</v>
      </c>
      <c r="AM53" s="7">
        <v>31.7099674771991</v>
      </c>
      <c r="AN53" s="8">
        <v>2.48954112480767</v>
      </c>
      <c r="AO53" s="7">
        <v>-6.2674525836909201</v>
      </c>
      <c r="AP53" s="8">
        <v>3.0404550457106598</v>
      </c>
      <c r="AQ53" s="7">
        <v>11.765878958865301</v>
      </c>
      <c r="AR53" s="8">
        <v>0.74366632515484699</v>
      </c>
      <c r="AS53" s="7">
        <v>13.458034530181999</v>
      </c>
      <c r="AT53" s="8">
        <v>1.50419877083747</v>
      </c>
      <c r="AU53" s="7">
        <v>9.3210455526812108</v>
      </c>
      <c r="AV53" s="8">
        <v>1.21523795775145</v>
      </c>
      <c r="AW53" s="7">
        <v>-4.13698897750076</v>
      </c>
      <c r="AX53" s="9">
        <v>1.7994291982961299</v>
      </c>
    </row>
    <row r="54" spans="1:50" ht="15" customHeight="1" x14ac:dyDescent="0.25">
      <c r="A54" s="10" t="s">
        <v>55</v>
      </c>
      <c r="B54" s="46">
        <v>2</v>
      </c>
      <c r="C54" s="7">
        <v>25.6711450403381</v>
      </c>
      <c r="D54" s="8">
        <v>1.2564885288222301</v>
      </c>
      <c r="E54" s="7">
        <v>25.9282987039654</v>
      </c>
      <c r="F54" s="8">
        <v>2.4051116658483598</v>
      </c>
      <c r="G54" s="7">
        <v>23.864635745586298</v>
      </c>
      <c r="H54" s="8">
        <v>2.2413225588694101</v>
      </c>
      <c r="I54" s="7">
        <v>-2.06366295837902</v>
      </c>
      <c r="J54" s="8">
        <v>3.3060053900161801</v>
      </c>
      <c r="K54" s="7">
        <v>23.1722887823462</v>
      </c>
      <c r="L54" s="8">
        <v>1.4122174955622799</v>
      </c>
      <c r="M54" s="7">
        <v>23.191856398777102</v>
      </c>
      <c r="N54" s="8">
        <v>2.4805128408259902</v>
      </c>
      <c r="O54" s="7">
        <v>20.956610398727701</v>
      </c>
      <c r="P54" s="8">
        <v>2.13506007849116</v>
      </c>
      <c r="Q54" s="7">
        <v>-2.2352460000493801</v>
      </c>
      <c r="R54" s="8">
        <v>3.0675429431133501</v>
      </c>
      <c r="S54" s="7">
        <v>14.897843093236</v>
      </c>
      <c r="T54" s="8">
        <v>1.098061712325</v>
      </c>
      <c r="U54" s="7">
        <v>16.054637004378101</v>
      </c>
      <c r="V54" s="8">
        <v>2.1963676892940698</v>
      </c>
      <c r="W54" s="7">
        <v>14.0105490799336</v>
      </c>
      <c r="X54" s="8">
        <v>1.9033682039370501</v>
      </c>
      <c r="Y54" s="7">
        <v>-2.0440879244445398</v>
      </c>
      <c r="Z54" s="8">
        <v>2.7649050372081501</v>
      </c>
      <c r="AA54" s="7">
        <v>20.6520904924229</v>
      </c>
      <c r="AB54" s="8">
        <v>1.2451321245578499</v>
      </c>
      <c r="AC54" s="7">
        <v>21.646480491142501</v>
      </c>
      <c r="AD54" s="8">
        <v>2.2991593809531801</v>
      </c>
      <c r="AE54" s="7">
        <v>18.689855906278101</v>
      </c>
      <c r="AF54" s="8">
        <v>1.99135335362601</v>
      </c>
      <c r="AG54" s="7">
        <v>-2.9566245848644002</v>
      </c>
      <c r="AH54" s="8">
        <v>2.9335668063630198</v>
      </c>
      <c r="AI54" s="7">
        <v>48.321648129624599</v>
      </c>
      <c r="AJ54" s="8">
        <v>1.44661314270466</v>
      </c>
      <c r="AK54" s="7">
        <v>49.429713851371503</v>
      </c>
      <c r="AL54" s="8">
        <v>2.9385667126186399</v>
      </c>
      <c r="AM54" s="7">
        <v>44.927428576261498</v>
      </c>
      <c r="AN54" s="8">
        <v>2.8665429013418402</v>
      </c>
      <c r="AO54" s="7">
        <v>-4.5022852751100402</v>
      </c>
      <c r="AP54" s="8">
        <v>3.9716744019147598</v>
      </c>
      <c r="AQ54" s="7">
        <v>19.2339242224228</v>
      </c>
      <c r="AR54" s="8">
        <v>1.22868985806014</v>
      </c>
      <c r="AS54" s="7">
        <v>19.396558162743101</v>
      </c>
      <c r="AT54" s="8">
        <v>2.1564350211016898</v>
      </c>
      <c r="AU54" s="7">
        <v>18.520217887263801</v>
      </c>
      <c r="AV54" s="8">
        <v>2.0606750124419002</v>
      </c>
      <c r="AW54" s="7">
        <v>-0.87634027547928595</v>
      </c>
      <c r="AX54" s="9">
        <v>2.7515340088771598</v>
      </c>
    </row>
    <row r="55" spans="1:50" ht="15" customHeight="1" x14ac:dyDescent="0.25">
      <c r="A55" s="10" t="s">
        <v>56</v>
      </c>
      <c r="B55" s="46">
        <v>2</v>
      </c>
      <c r="C55" s="7">
        <v>48.497668670527602</v>
      </c>
      <c r="D55" s="8">
        <v>1.36238802573781</v>
      </c>
      <c r="E55" s="7">
        <v>40.0954942452164</v>
      </c>
      <c r="F55" s="8">
        <v>2.5250001546765901</v>
      </c>
      <c r="G55" s="7">
        <v>56.350996007658097</v>
      </c>
      <c r="H55" s="8">
        <v>2.9783109479369201</v>
      </c>
      <c r="I55" s="7">
        <v>16.2555017624417</v>
      </c>
      <c r="J55" s="8">
        <v>4.1540659946053804</v>
      </c>
      <c r="K55" s="7">
        <v>19.945575894976699</v>
      </c>
      <c r="L55" s="8">
        <v>1.1030567138504801</v>
      </c>
      <c r="M55" s="7">
        <v>25.423735499982602</v>
      </c>
      <c r="N55" s="8">
        <v>2.2352677009723498</v>
      </c>
      <c r="O55" s="7">
        <v>16.3110925380238</v>
      </c>
      <c r="P55" s="8">
        <v>2.02904566729993</v>
      </c>
      <c r="Q55" s="7">
        <v>-9.1126429619587999</v>
      </c>
      <c r="R55" s="8">
        <v>3.1662784333213398</v>
      </c>
      <c r="S55" s="7">
        <v>27.461971315556301</v>
      </c>
      <c r="T55" s="8">
        <v>1.2408828677905599</v>
      </c>
      <c r="U55" s="7">
        <v>30.030691789244901</v>
      </c>
      <c r="V55" s="8">
        <v>2.36776920055416</v>
      </c>
      <c r="W55" s="7">
        <v>29.112668027818899</v>
      </c>
      <c r="X55" s="8">
        <v>2.9202009366378499</v>
      </c>
      <c r="Y55" s="7">
        <v>-0.91802376142602404</v>
      </c>
      <c r="Z55" s="8">
        <v>3.8958877153096898</v>
      </c>
      <c r="AA55" s="7">
        <v>29.946653213592601</v>
      </c>
      <c r="AB55" s="8">
        <v>1.3779905878480501</v>
      </c>
      <c r="AC55" s="7">
        <v>32.718047623467399</v>
      </c>
      <c r="AD55" s="8">
        <v>2.5966916220077301</v>
      </c>
      <c r="AE55" s="7">
        <v>28.11820556452</v>
      </c>
      <c r="AF55" s="8">
        <v>2.8716730818249498</v>
      </c>
      <c r="AG55" s="7">
        <v>-4.5998420589474502</v>
      </c>
      <c r="AH55" s="8">
        <v>3.7968106454631001</v>
      </c>
      <c r="AI55" s="7">
        <v>61.795711882504797</v>
      </c>
      <c r="AJ55" s="8">
        <v>1.58185002466417</v>
      </c>
      <c r="AK55" s="7">
        <v>60.973069541744202</v>
      </c>
      <c r="AL55" s="8">
        <v>2.6996348920840698</v>
      </c>
      <c r="AM55" s="7">
        <v>58.925893968837102</v>
      </c>
      <c r="AN55" s="8">
        <v>3.5181943454092299</v>
      </c>
      <c r="AO55" s="7">
        <v>-2.0471755729070402</v>
      </c>
      <c r="AP55" s="8">
        <v>4.0273038858869299</v>
      </c>
      <c r="AQ55" s="7">
        <v>38.397413310808297</v>
      </c>
      <c r="AR55" s="8">
        <v>1.4623076013823699</v>
      </c>
      <c r="AS55" s="7">
        <v>39.458942552198998</v>
      </c>
      <c r="AT55" s="8">
        <v>2.7810322888396599</v>
      </c>
      <c r="AU55" s="7">
        <v>35.3318509491993</v>
      </c>
      <c r="AV55" s="8">
        <v>2.9169802467149299</v>
      </c>
      <c r="AW55" s="7">
        <v>-4.1270916029996796</v>
      </c>
      <c r="AX55" s="9">
        <v>3.7533986100660899</v>
      </c>
    </row>
    <row r="56" spans="1:50" ht="15" customHeight="1" x14ac:dyDescent="0.25">
      <c r="A56" s="10" t="s">
        <v>57</v>
      </c>
      <c r="B56" s="46">
        <v>2</v>
      </c>
      <c r="C56" s="7">
        <v>25.5872852872306</v>
      </c>
      <c r="D56" s="8">
        <v>1.02073349114457</v>
      </c>
      <c r="E56" s="7">
        <v>24.4771000961209</v>
      </c>
      <c r="F56" s="8">
        <v>1.6065699422770601</v>
      </c>
      <c r="G56" s="7">
        <v>25.1494227096942</v>
      </c>
      <c r="H56" s="8">
        <v>1.57340082999075</v>
      </c>
      <c r="I56" s="7">
        <v>0.67232261357327505</v>
      </c>
      <c r="J56" s="8">
        <v>1.9670212414384101</v>
      </c>
      <c r="K56" s="7">
        <v>17.5541570461559</v>
      </c>
      <c r="L56" s="8">
        <v>0.82925331566939897</v>
      </c>
      <c r="M56" s="7">
        <v>19.547467048181101</v>
      </c>
      <c r="N56" s="8">
        <v>1.4042770911593301</v>
      </c>
      <c r="O56" s="7">
        <v>15.1567021015845</v>
      </c>
      <c r="P56" s="8">
        <v>1.16955423069853</v>
      </c>
      <c r="Q56" s="7">
        <v>-4.3907649465965601</v>
      </c>
      <c r="R56" s="8">
        <v>1.6698152393004999</v>
      </c>
      <c r="S56" s="7">
        <v>20.575408615464099</v>
      </c>
      <c r="T56" s="8">
        <v>0.96909112848414702</v>
      </c>
      <c r="U56" s="7">
        <v>21.368703066896099</v>
      </c>
      <c r="V56" s="8">
        <v>1.6097421116945401</v>
      </c>
      <c r="W56" s="7">
        <v>17.007644180144499</v>
      </c>
      <c r="X56" s="8">
        <v>1.32475436243448</v>
      </c>
      <c r="Y56" s="7">
        <v>-4.3610588867516098</v>
      </c>
      <c r="Z56" s="8">
        <v>1.8704325895057601</v>
      </c>
      <c r="AA56" s="7">
        <v>23.890455273202502</v>
      </c>
      <c r="AB56" s="8">
        <v>0.99657256447135201</v>
      </c>
      <c r="AC56" s="7">
        <v>23.912547881393301</v>
      </c>
      <c r="AD56" s="8">
        <v>1.7705591307809401</v>
      </c>
      <c r="AE56" s="7">
        <v>20.648775081227399</v>
      </c>
      <c r="AF56" s="8">
        <v>1.4304161837316001</v>
      </c>
      <c r="AG56" s="7">
        <v>-3.2637728001658499</v>
      </c>
      <c r="AH56" s="8">
        <v>2.2330008594795299</v>
      </c>
      <c r="AI56" s="7">
        <v>34.527813031961799</v>
      </c>
      <c r="AJ56" s="8">
        <v>1.0638372651801999</v>
      </c>
      <c r="AK56" s="7">
        <v>34.067033438837697</v>
      </c>
      <c r="AL56" s="8">
        <v>2.0685479376997602</v>
      </c>
      <c r="AM56" s="7">
        <v>30.4166778386641</v>
      </c>
      <c r="AN56" s="8">
        <v>1.5642853658118301</v>
      </c>
      <c r="AO56" s="7">
        <v>-3.65035560017352</v>
      </c>
      <c r="AP56" s="8">
        <v>2.3768487566814702</v>
      </c>
      <c r="AQ56" s="7">
        <v>32.633059094246597</v>
      </c>
      <c r="AR56" s="8">
        <v>1.10542317667779</v>
      </c>
      <c r="AS56" s="7">
        <v>37.342059221573898</v>
      </c>
      <c r="AT56" s="8">
        <v>2.0258203563909101</v>
      </c>
      <c r="AU56" s="7">
        <v>27.6089829607632</v>
      </c>
      <c r="AV56" s="8">
        <v>1.8237922534823801</v>
      </c>
      <c r="AW56" s="7">
        <v>-9.7330762608106802</v>
      </c>
      <c r="AX56" s="9">
        <v>2.5635616708131899</v>
      </c>
    </row>
    <row r="57" spans="1:50" ht="15" customHeight="1" x14ac:dyDescent="0.25">
      <c r="A57" s="10" t="s">
        <v>58</v>
      </c>
      <c r="B57" s="46">
        <v>2</v>
      </c>
      <c r="C57" s="7">
        <v>37.330161168229999</v>
      </c>
      <c r="D57" s="8">
        <v>2.14595414330284</v>
      </c>
      <c r="E57" s="7">
        <v>42.4199848570791</v>
      </c>
      <c r="F57" s="8">
        <v>3.50179728653199</v>
      </c>
      <c r="G57" s="7">
        <v>32.4131079951297</v>
      </c>
      <c r="H57" s="8">
        <v>3.3441832674705698</v>
      </c>
      <c r="I57" s="7">
        <v>-10.006876861949401</v>
      </c>
      <c r="J57" s="8">
        <v>4.8812237138196304</v>
      </c>
      <c r="K57" s="7">
        <v>24.0867169759733</v>
      </c>
      <c r="L57" s="8">
        <v>2.0296245583756898</v>
      </c>
      <c r="M57" s="7">
        <v>29.574371020385598</v>
      </c>
      <c r="N57" s="8">
        <v>3.1441505311853102</v>
      </c>
      <c r="O57" s="7">
        <v>17.820282272295699</v>
      </c>
      <c r="P57" s="8">
        <v>2.8799384812700599</v>
      </c>
      <c r="Q57" s="7">
        <v>-11.754088748089901</v>
      </c>
      <c r="R57" s="8">
        <v>3.7733055380562099</v>
      </c>
      <c r="S57" s="7">
        <v>28.315195921280399</v>
      </c>
      <c r="T57" s="8">
        <v>2.0867361831821301</v>
      </c>
      <c r="U57" s="7">
        <v>30.441643207592499</v>
      </c>
      <c r="V57" s="8">
        <v>3.06224749551171</v>
      </c>
      <c r="W57" s="7">
        <v>25.506199267605702</v>
      </c>
      <c r="X57" s="8">
        <v>3.3145921005552399</v>
      </c>
      <c r="Y57" s="7">
        <v>-4.9354439399868602</v>
      </c>
      <c r="Z57" s="8">
        <v>3.8338637010135499</v>
      </c>
      <c r="AA57" s="7">
        <v>30.029534348617801</v>
      </c>
      <c r="AB57" s="8">
        <v>2.0317726279742701</v>
      </c>
      <c r="AC57" s="7">
        <v>31.772647950435001</v>
      </c>
      <c r="AD57" s="8">
        <v>2.7334422408211498</v>
      </c>
      <c r="AE57" s="7">
        <v>27.600875552724499</v>
      </c>
      <c r="AF57" s="8">
        <v>3.2845345157161798</v>
      </c>
      <c r="AG57" s="7">
        <v>-4.1717723977105097</v>
      </c>
      <c r="AH57" s="8">
        <v>3.7661305599241302</v>
      </c>
      <c r="AI57" s="7">
        <v>47.4238139166644</v>
      </c>
      <c r="AJ57" s="8">
        <v>2.2231497292996001</v>
      </c>
      <c r="AK57" s="7">
        <v>52.689691264959102</v>
      </c>
      <c r="AL57" s="8">
        <v>3.4602538687240201</v>
      </c>
      <c r="AM57" s="7">
        <v>38.596828062438703</v>
      </c>
      <c r="AN57" s="8">
        <v>3.6095712591414002</v>
      </c>
      <c r="AO57" s="7">
        <v>-14.0928632025204</v>
      </c>
      <c r="AP57" s="8">
        <v>4.57941046205032</v>
      </c>
      <c r="AQ57" s="7">
        <v>41.345200010536303</v>
      </c>
      <c r="AR57" s="8">
        <v>1.6735606486696699</v>
      </c>
      <c r="AS57" s="7">
        <v>50.928407547152403</v>
      </c>
      <c r="AT57" s="8">
        <v>3.2174701447110499</v>
      </c>
      <c r="AU57" s="7">
        <v>35.370520077673703</v>
      </c>
      <c r="AV57" s="8">
        <v>3.6620191053153999</v>
      </c>
      <c r="AW57" s="7">
        <v>-15.5578874694788</v>
      </c>
      <c r="AX57" s="9">
        <v>5.1376856412981304</v>
      </c>
    </row>
    <row r="58" spans="1:50" ht="15" customHeight="1" x14ac:dyDescent="0.25">
      <c r="A58" s="10" t="s">
        <v>59</v>
      </c>
      <c r="B58" s="46">
        <v>2</v>
      </c>
      <c r="C58" s="7">
        <v>25.2743265010253</v>
      </c>
      <c r="D58" s="8">
        <v>1.1185129797444899</v>
      </c>
      <c r="E58" s="7">
        <v>22.3173980680473</v>
      </c>
      <c r="F58" s="8">
        <v>2.1918682595735199</v>
      </c>
      <c r="G58" s="7">
        <v>24.880807371162</v>
      </c>
      <c r="H58" s="8">
        <v>1.9535362622664201</v>
      </c>
      <c r="I58" s="7">
        <v>2.5634093031147001</v>
      </c>
      <c r="J58" s="8">
        <v>2.79295322097314</v>
      </c>
      <c r="K58" s="7">
        <v>8.9488330546183104</v>
      </c>
      <c r="L58" s="8">
        <v>0.71323985384699196</v>
      </c>
      <c r="M58" s="7">
        <v>12.5413726528789</v>
      </c>
      <c r="N58" s="8">
        <v>1.6444939903742799</v>
      </c>
      <c r="O58" s="7">
        <v>7.6569117732215703</v>
      </c>
      <c r="P58" s="8">
        <v>1.17041283778703</v>
      </c>
      <c r="Q58" s="7">
        <v>-4.8844608796573397</v>
      </c>
      <c r="R58" s="8">
        <v>2.0919608335690101</v>
      </c>
      <c r="S58" s="7">
        <v>16.683266142852698</v>
      </c>
      <c r="T58" s="8">
        <v>1.1175742579978101</v>
      </c>
      <c r="U58" s="7">
        <v>20.487818175080498</v>
      </c>
      <c r="V58" s="8">
        <v>2.1586294901134901</v>
      </c>
      <c r="W58" s="7">
        <v>15.469046439888</v>
      </c>
      <c r="X58" s="8">
        <v>1.93594319826935</v>
      </c>
      <c r="Y58" s="7">
        <v>-5.0187717351924901</v>
      </c>
      <c r="Z58" s="8">
        <v>2.6612097993866399</v>
      </c>
      <c r="AA58" s="7">
        <v>16.845257856044899</v>
      </c>
      <c r="AB58" s="8">
        <v>1.0028023840347799</v>
      </c>
      <c r="AC58" s="7">
        <v>20.8373393041791</v>
      </c>
      <c r="AD58" s="8">
        <v>1.92471965108138</v>
      </c>
      <c r="AE58" s="7">
        <v>15.9155155931153</v>
      </c>
      <c r="AF58" s="8">
        <v>1.8830767403302799</v>
      </c>
      <c r="AG58" s="7">
        <v>-4.9218237110637801</v>
      </c>
      <c r="AH58" s="8">
        <v>2.6210279616468699</v>
      </c>
      <c r="AI58" s="7">
        <v>56.395315135116498</v>
      </c>
      <c r="AJ58" s="8">
        <v>1.10020822291788</v>
      </c>
      <c r="AK58" s="7">
        <v>63.283513299026801</v>
      </c>
      <c r="AL58" s="8">
        <v>2.1176283727034901</v>
      </c>
      <c r="AM58" s="7">
        <v>50.702063748077101</v>
      </c>
      <c r="AN58" s="8">
        <v>1.96042283520766</v>
      </c>
      <c r="AO58" s="7">
        <v>-12.581449550949801</v>
      </c>
      <c r="AP58" s="8">
        <v>2.8468944454920599</v>
      </c>
      <c r="AQ58" s="7">
        <v>23.751732480595599</v>
      </c>
      <c r="AR58" s="8">
        <v>1.1739649527059699</v>
      </c>
      <c r="AS58" s="7">
        <v>28.982602780813799</v>
      </c>
      <c r="AT58" s="8">
        <v>2.3079742905963001</v>
      </c>
      <c r="AU58" s="7">
        <v>19.202411355740001</v>
      </c>
      <c r="AV58" s="8">
        <v>1.7190854538273399</v>
      </c>
      <c r="AW58" s="7">
        <v>-9.7801914250737596</v>
      </c>
      <c r="AX58" s="9">
        <v>2.8024169148053302</v>
      </c>
    </row>
    <row r="59" spans="1:50" ht="15" customHeight="1" x14ac:dyDescent="0.25">
      <c r="A59" s="10" t="s">
        <v>60</v>
      </c>
      <c r="B59" s="46">
        <v>2</v>
      </c>
      <c r="C59" s="7">
        <v>60.610966329177302</v>
      </c>
      <c r="D59" s="8">
        <v>1.81091487464432</v>
      </c>
      <c r="E59" s="7">
        <v>54.673399425006401</v>
      </c>
      <c r="F59" s="8">
        <v>3.5134169619984701</v>
      </c>
      <c r="G59" s="7">
        <v>63.209977950722802</v>
      </c>
      <c r="H59" s="8">
        <v>2.8754812540871399</v>
      </c>
      <c r="I59" s="7">
        <v>8.5365785257164308</v>
      </c>
      <c r="J59" s="8">
        <v>4.3125887794185296</v>
      </c>
      <c r="K59" s="7">
        <v>16.186421315696499</v>
      </c>
      <c r="L59" s="8">
        <v>1.34385491701617</v>
      </c>
      <c r="M59" s="7">
        <v>23.323137940371399</v>
      </c>
      <c r="N59" s="8">
        <v>2.1772229386911</v>
      </c>
      <c r="O59" s="7">
        <v>10.3421690604882</v>
      </c>
      <c r="P59" s="8">
        <v>1.9486361334528599</v>
      </c>
      <c r="Q59" s="7">
        <v>-12.9809688798832</v>
      </c>
      <c r="R59" s="8">
        <v>2.97140671111854</v>
      </c>
      <c r="S59" s="7">
        <v>30.701075880134599</v>
      </c>
      <c r="T59" s="8">
        <v>1.49831995133141</v>
      </c>
      <c r="U59" s="7">
        <v>37.542883732424301</v>
      </c>
      <c r="V59" s="8">
        <v>3.3483086610333501</v>
      </c>
      <c r="W59" s="7">
        <v>27.887962610256501</v>
      </c>
      <c r="X59" s="8">
        <v>2.2968546797419398</v>
      </c>
      <c r="Y59" s="7">
        <v>-9.6549211221677709</v>
      </c>
      <c r="Z59" s="8">
        <v>4.1635685517402496</v>
      </c>
      <c r="AA59" s="7">
        <v>33.116578153894302</v>
      </c>
      <c r="AB59" s="8">
        <v>1.50801768483031</v>
      </c>
      <c r="AC59" s="7">
        <v>40.4968331512624</v>
      </c>
      <c r="AD59" s="8">
        <v>2.9895180994857999</v>
      </c>
      <c r="AE59" s="7">
        <v>30.816139973822999</v>
      </c>
      <c r="AF59" s="8">
        <v>2.74009303578966</v>
      </c>
      <c r="AG59" s="7">
        <v>-9.6806931774393998</v>
      </c>
      <c r="AH59" s="8">
        <v>3.55300270497521</v>
      </c>
      <c r="AI59" s="7">
        <v>42.6149428966702</v>
      </c>
      <c r="AJ59" s="8">
        <v>1.7154006906727799</v>
      </c>
      <c r="AK59" s="7">
        <v>51.002206638580802</v>
      </c>
      <c r="AL59" s="8">
        <v>3.5941963888537698</v>
      </c>
      <c r="AM59" s="7">
        <v>36.565526522958301</v>
      </c>
      <c r="AN59" s="8">
        <v>2.7197980465107401</v>
      </c>
      <c r="AO59" s="7">
        <v>-14.436680115622501</v>
      </c>
      <c r="AP59" s="8">
        <v>4.0402397390187099</v>
      </c>
      <c r="AQ59" s="7">
        <v>21.232138348963701</v>
      </c>
      <c r="AR59" s="8">
        <v>1.38003170624677</v>
      </c>
      <c r="AS59" s="7">
        <v>26.9507627644713</v>
      </c>
      <c r="AT59" s="8">
        <v>2.04639296162728</v>
      </c>
      <c r="AU59" s="7">
        <v>17.588160729901901</v>
      </c>
      <c r="AV59" s="8">
        <v>2.2719710820720498</v>
      </c>
      <c r="AW59" s="7">
        <v>-9.3626020345694201</v>
      </c>
      <c r="AX59" s="9">
        <v>2.8878038747358601</v>
      </c>
    </row>
    <row r="60" spans="1:50" ht="15" customHeight="1" x14ac:dyDescent="0.25">
      <c r="A60" s="10" t="s">
        <v>61</v>
      </c>
      <c r="B60" s="46">
        <v>2</v>
      </c>
      <c r="C60" s="7">
        <v>38.916811052785</v>
      </c>
      <c r="D60" s="8">
        <v>2.8061483475315998</v>
      </c>
      <c r="E60" s="7">
        <v>40.340624319965002</v>
      </c>
      <c r="F60" s="8">
        <v>4.2980729051120097</v>
      </c>
      <c r="G60" s="7">
        <v>38.769183515764801</v>
      </c>
      <c r="H60" s="8">
        <v>5.0873716743899298</v>
      </c>
      <c r="I60" s="7">
        <v>-1.5714408042001899</v>
      </c>
      <c r="J60" s="8">
        <v>5.8704761288690301</v>
      </c>
      <c r="K60" s="7">
        <v>30.226303524623098</v>
      </c>
      <c r="L60" s="8">
        <v>2.5923348429521802</v>
      </c>
      <c r="M60" s="7">
        <v>30.747632441879698</v>
      </c>
      <c r="N60" s="8">
        <v>4.4207688334380002</v>
      </c>
      <c r="O60" s="7">
        <v>30.287840733309601</v>
      </c>
      <c r="P60" s="8">
        <v>4.4357001669370604</v>
      </c>
      <c r="Q60" s="7">
        <v>-0.45979170857004398</v>
      </c>
      <c r="R60" s="8">
        <v>5.8361768051479803</v>
      </c>
      <c r="S60" s="7">
        <v>30.2859499730226</v>
      </c>
      <c r="T60" s="8">
        <v>2.2468069174418801</v>
      </c>
      <c r="U60" s="7">
        <v>32.321971528821699</v>
      </c>
      <c r="V60" s="8">
        <v>4.4156319762548497</v>
      </c>
      <c r="W60" s="7">
        <v>29.9535455264805</v>
      </c>
      <c r="X60" s="8">
        <v>4.4388890131022203</v>
      </c>
      <c r="Y60" s="7">
        <v>-2.36842600234122</v>
      </c>
      <c r="Z60" s="8">
        <v>6.0335768171485196</v>
      </c>
      <c r="AA60" s="7">
        <v>37.798127294267097</v>
      </c>
      <c r="AB60" s="8">
        <v>2.4534916917341598</v>
      </c>
      <c r="AC60" s="7">
        <v>39.546872033895603</v>
      </c>
      <c r="AD60" s="8">
        <v>4.7323764950804597</v>
      </c>
      <c r="AE60" s="7">
        <v>37.334235783632202</v>
      </c>
      <c r="AF60" s="8">
        <v>4.99443222767795</v>
      </c>
      <c r="AG60" s="7">
        <v>-2.21263625026348</v>
      </c>
      <c r="AH60" s="8">
        <v>5.65810640000453</v>
      </c>
      <c r="AI60" s="7">
        <v>54.385706303952396</v>
      </c>
      <c r="AJ60" s="8">
        <v>2.44982126107484</v>
      </c>
      <c r="AK60" s="7">
        <v>53.531699921449203</v>
      </c>
      <c r="AL60" s="8">
        <v>4.0337587537083399</v>
      </c>
      <c r="AM60" s="7">
        <v>50.659040142044297</v>
      </c>
      <c r="AN60" s="8">
        <v>4.9903958042018601</v>
      </c>
      <c r="AO60" s="7">
        <v>-2.8726597794048301</v>
      </c>
      <c r="AP60" s="8">
        <v>6.0882134551483098</v>
      </c>
      <c r="AQ60" s="7">
        <v>36.020138237029101</v>
      </c>
      <c r="AR60" s="8">
        <v>2.297527791092</v>
      </c>
      <c r="AS60" s="7">
        <v>40.044585223888497</v>
      </c>
      <c r="AT60" s="8">
        <v>4.8871380415184298</v>
      </c>
      <c r="AU60" s="7">
        <v>34.6841994604682</v>
      </c>
      <c r="AV60" s="8">
        <v>4.7435114697529697</v>
      </c>
      <c r="AW60" s="7">
        <v>-5.3603857634202701</v>
      </c>
      <c r="AX60" s="9">
        <v>6.5628648453389804</v>
      </c>
    </row>
    <row r="61" spans="1:50" ht="15" customHeight="1" x14ac:dyDescent="0.25">
      <c r="A61" s="6" t="s">
        <v>62</v>
      </c>
      <c r="B61" s="46">
        <v>2</v>
      </c>
      <c r="C61" s="7">
        <v>83.379069404191995</v>
      </c>
      <c r="D61" s="8">
        <v>0.92230523198764702</v>
      </c>
      <c r="E61" s="7">
        <v>80.366620057846106</v>
      </c>
      <c r="F61" s="8">
        <v>1.7690674467287399</v>
      </c>
      <c r="G61" s="7">
        <v>83.675705716007798</v>
      </c>
      <c r="H61" s="8">
        <v>1.67212633216795</v>
      </c>
      <c r="I61" s="7">
        <v>3.3090856581616799</v>
      </c>
      <c r="J61" s="8">
        <v>2.4088183347765302</v>
      </c>
      <c r="K61" s="7">
        <v>13.869089188327999</v>
      </c>
      <c r="L61" s="8">
        <v>0.78988116929862795</v>
      </c>
      <c r="M61" s="7">
        <v>18.211305116217201</v>
      </c>
      <c r="N61" s="8">
        <v>1.7697645842907299</v>
      </c>
      <c r="O61" s="7">
        <v>11.4456710237284</v>
      </c>
      <c r="P61" s="8">
        <v>1.75796060332407</v>
      </c>
      <c r="Q61" s="7">
        <v>-6.7656340924887601</v>
      </c>
      <c r="R61" s="8">
        <v>2.4576178793974499</v>
      </c>
      <c r="S61" s="7">
        <v>30.676082734179399</v>
      </c>
      <c r="T61" s="8">
        <v>1.0438331234759799</v>
      </c>
      <c r="U61" s="7">
        <v>34.148234685158698</v>
      </c>
      <c r="V61" s="8">
        <v>2.0925589471279702</v>
      </c>
      <c r="W61" s="7">
        <v>28.877013929445901</v>
      </c>
      <c r="X61" s="8">
        <v>1.90364339918962</v>
      </c>
      <c r="Y61" s="7">
        <v>-5.2712207557127897</v>
      </c>
      <c r="Z61" s="8">
        <v>2.7226490231469298</v>
      </c>
      <c r="AA61" s="7">
        <v>24.196538411943799</v>
      </c>
      <c r="AB61" s="8">
        <v>0.92058127562588599</v>
      </c>
      <c r="AC61" s="7">
        <v>29.0458171597388</v>
      </c>
      <c r="AD61" s="8">
        <v>1.9871504757695999</v>
      </c>
      <c r="AE61" s="7">
        <v>22.8055338435571</v>
      </c>
      <c r="AF61" s="8">
        <v>1.93583203110686</v>
      </c>
      <c r="AG61" s="7">
        <v>-6.24028331618167</v>
      </c>
      <c r="AH61" s="8">
        <v>2.5646441532436999</v>
      </c>
      <c r="AI61" s="7">
        <v>54.1651878905584</v>
      </c>
      <c r="AJ61" s="8">
        <v>1.0796725221489101</v>
      </c>
      <c r="AK61" s="7">
        <v>58.238718074536898</v>
      </c>
      <c r="AL61" s="8">
        <v>1.9970379605412101</v>
      </c>
      <c r="AM61" s="7">
        <v>49.454665224084202</v>
      </c>
      <c r="AN61" s="8">
        <v>2.5055803883632501</v>
      </c>
      <c r="AO61" s="7">
        <v>-8.7840528504526407</v>
      </c>
      <c r="AP61" s="8">
        <v>3.4501055688745002</v>
      </c>
      <c r="AQ61" s="7">
        <v>35.093750514059202</v>
      </c>
      <c r="AR61" s="8">
        <v>1.03792691830996</v>
      </c>
      <c r="AS61" s="7">
        <v>41.834285067272702</v>
      </c>
      <c r="AT61" s="8">
        <v>2.1590134940580001</v>
      </c>
      <c r="AU61" s="7">
        <v>31.322779781236701</v>
      </c>
      <c r="AV61" s="8">
        <v>2.4461661815935098</v>
      </c>
      <c r="AW61" s="7">
        <v>-10.511505286036</v>
      </c>
      <c r="AX61" s="9">
        <v>3.4638968352799302</v>
      </c>
    </row>
    <row r="62" spans="1:50" ht="15" customHeight="1" x14ac:dyDescent="0.25">
      <c r="A62" s="10" t="s">
        <v>63</v>
      </c>
      <c r="B62" s="46">
        <v>2</v>
      </c>
      <c r="C62" s="7">
        <v>39.3405543538356</v>
      </c>
      <c r="D62" s="8">
        <v>1.1891226923968401</v>
      </c>
      <c r="E62" s="7">
        <v>38.524056503204598</v>
      </c>
      <c r="F62" s="8">
        <v>2.1356733960826801</v>
      </c>
      <c r="G62" s="7">
        <v>41.998745922015502</v>
      </c>
      <c r="H62" s="8">
        <v>2.08090437426412</v>
      </c>
      <c r="I62" s="7">
        <v>3.4746894188109501</v>
      </c>
      <c r="J62" s="8">
        <v>2.8068950151792502</v>
      </c>
      <c r="K62" s="7">
        <v>11.800198423555001</v>
      </c>
      <c r="L62" s="8">
        <v>0.77191688039136297</v>
      </c>
      <c r="M62" s="7">
        <v>13.973064543318401</v>
      </c>
      <c r="N62" s="8">
        <v>1.5849197775002899</v>
      </c>
      <c r="O62" s="7">
        <v>11.3333279177332</v>
      </c>
      <c r="P62" s="8">
        <v>1.4315692381540399</v>
      </c>
      <c r="Q62" s="7">
        <v>-2.63973662558517</v>
      </c>
      <c r="R62" s="8">
        <v>1.9951639875754801</v>
      </c>
      <c r="S62" s="7">
        <v>17.8979743954703</v>
      </c>
      <c r="T62" s="8">
        <v>0.96227089270780997</v>
      </c>
      <c r="U62" s="7">
        <v>20.8544438588631</v>
      </c>
      <c r="V62" s="8">
        <v>1.8906826329911901</v>
      </c>
      <c r="W62" s="7">
        <v>18.113983380434298</v>
      </c>
      <c r="X62" s="8">
        <v>1.5722221453745</v>
      </c>
      <c r="Y62" s="7">
        <v>-2.7404604784287798</v>
      </c>
      <c r="Z62" s="8">
        <v>2.2935415888762098</v>
      </c>
      <c r="AA62" s="7">
        <v>24.895389992795302</v>
      </c>
      <c r="AB62" s="8">
        <v>0.978636118199816</v>
      </c>
      <c r="AC62" s="7">
        <v>27.668619725361999</v>
      </c>
      <c r="AD62" s="8">
        <v>2.1316568936587998</v>
      </c>
      <c r="AE62" s="7">
        <v>24.2358539885909</v>
      </c>
      <c r="AF62" s="8">
        <v>1.6776261070477501</v>
      </c>
      <c r="AG62" s="7">
        <v>-3.43276573677108</v>
      </c>
      <c r="AH62" s="8">
        <v>2.5954827851927802</v>
      </c>
      <c r="AI62" s="7">
        <v>45.277161747812798</v>
      </c>
      <c r="AJ62" s="8">
        <v>1.0881429000566201</v>
      </c>
      <c r="AK62" s="7">
        <v>48.976862576254497</v>
      </c>
      <c r="AL62" s="8">
        <v>2.0060902581117999</v>
      </c>
      <c r="AM62" s="7">
        <v>43.301068857663701</v>
      </c>
      <c r="AN62" s="8">
        <v>2.0793943395901802</v>
      </c>
      <c r="AO62" s="7">
        <v>-5.6757937185907199</v>
      </c>
      <c r="AP62" s="8">
        <v>2.7226234607141802</v>
      </c>
      <c r="AQ62" s="7">
        <v>23.3911203528504</v>
      </c>
      <c r="AR62" s="8">
        <v>0.91394741630176901</v>
      </c>
      <c r="AS62" s="7">
        <v>24.9516110828385</v>
      </c>
      <c r="AT62" s="8">
        <v>1.8607970791361499</v>
      </c>
      <c r="AU62" s="7">
        <v>22.0843596313894</v>
      </c>
      <c r="AV62" s="8">
        <v>1.6547270012797399</v>
      </c>
      <c r="AW62" s="7">
        <v>-2.8672514514490701</v>
      </c>
      <c r="AX62" s="9">
        <v>2.4010358785700099</v>
      </c>
    </row>
    <row r="63" spans="1:50" ht="15" customHeight="1" x14ac:dyDescent="0.25">
      <c r="A63" s="14" t="s">
        <v>114</v>
      </c>
      <c r="B63" s="47">
        <v>2</v>
      </c>
      <c r="C63" s="15">
        <v>31.1287693259256</v>
      </c>
      <c r="D63" s="16">
        <v>0.297140684688038</v>
      </c>
      <c r="E63" s="15">
        <v>30.525302119008</v>
      </c>
      <c r="F63" s="16">
        <v>0.53258946785351702</v>
      </c>
      <c r="G63" s="15">
        <v>31.215666582129401</v>
      </c>
      <c r="H63" s="16">
        <v>0.51833766728828801</v>
      </c>
      <c r="I63" s="15">
        <v>0.69036446312136501</v>
      </c>
      <c r="J63" s="16">
        <v>0.69316824231610996</v>
      </c>
      <c r="K63" s="15">
        <v>21.1705003912123</v>
      </c>
      <c r="L63" s="16">
        <v>0.25669176788058101</v>
      </c>
      <c r="M63" s="15">
        <v>23.1309812939115</v>
      </c>
      <c r="N63" s="16">
        <v>0.48856544716195699</v>
      </c>
      <c r="O63" s="15">
        <v>19.241848663977301</v>
      </c>
      <c r="P63" s="16">
        <v>0.42664689195035399</v>
      </c>
      <c r="Q63" s="15">
        <v>-3.8891326299342399</v>
      </c>
      <c r="R63" s="16">
        <v>0.61783589633219504</v>
      </c>
      <c r="S63" s="15">
        <v>22.8253360222356</v>
      </c>
      <c r="T63" s="16">
        <v>0.26355522033122403</v>
      </c>
      <c r="U63" s="15">
        <v>23.627878908730899</v>
      </c>
      <c r="V63" s="16">
        <v>0.48612558247418902</v>
      </c>
      <c r="W63" s="15">
        <v>21.7393818091643</v>
      </c>
      <c r="X63" s="16">
        <v>0.45484204641247</v>
      </c>
      <c r="Y63" s="15">
        <v>-1.88849709956657</v>
      </c>
      <c r="Z63" s="16">
        <v>0.63093833192848503</v>
      </c>
      <c r="AA63" s="15">
        <v>26.084973736574501</v>
      </c>
      <c r="AB63" s="16">
        <v>0.27146049292247798</v>
      </c>
      <c r="AC63" s="15">
        <v>27.236894921695601</v>
      </c>
      <c r="AD63" s="16">
        <v>0.50382410153510904</v>
      </c>
      <c r="AE63" s="15">
        <v>24.343057621941799</v>
      </c>
      <c r="AF63" s="16">
        <v>0.47252009531914801</v>
      </c>
      <c r="AG63" s="15">
        <v>-2.89383729975378</v>
      </c>
      <c r="AH63" s="16">
        <v>0.647199058881895</v>
      </c>
      <c r="AI63" s="15">
        <v>44.262992420940201</v>
      </c>
      <c r="AJ63" s="16">
        <v>0.29961619338179502</v>
      </c>
      <c r="AK63" s="15">
        <v>45.728930228745099</v>
      </c>
      <c r="AL63" s="16">
        <v>0.54816075493226402</v>
      </c>
      <c r="AM63" s="15">
        <v>41.059411603896102</v>
      </c>
      <c r="AN63" s="16">
        <v>0.53267410373379898</v>
      </c>
      <c r="AO63" s="15">
        <v>-4.6695186248489504</v>
      </c>
      <c r="AP63" s="16">
        <v>0.73826469126794103</v>
      </c>
      <c r="AQ63" s="15">
        <v>30.724058375752598</v>
      </c>
      <c r="AR63" s="16">
        <v>0.27440773286389702</v>
      </c>
      <c r="AS63" s="15">
        <v>33.2021348474482</v>
      </c>
      <c r="AT63" s="16">
        <v>0.52093667199159299</v>
      </c>
      <c r="AU63" s="15">
        <v>27.309602465702898</v>
      </c>
      <c r="AV63" s="16">
        <v>0.49053904484060501</v>
      </c>
      <c r="AW63" s="15">
        <v>-5.8925323817452897</v>
      </c>
      <c r="AX63" s="17">
        <v>0.69222261283977704</v>
      </c>
    </row>
    <row r="64" spans="1:50" ht="15" customHeight="1" x14ac:dyDescent="0.25">
      <c r="A64" s="18" t="s">
        <v>115</v>
      </c>
      <c r="B64" s="48">
        <v>2</v>
      </c>
      <c r="C64" s="19">
        <v>23.264278982475599</v>
      </c>
      <c r="D64" s="20">
        <v>0.40544400020086402</v>
      </c>
      <c r="E64" s="19">
        <v>23.677703382875499</v>
      </c>
      <c r="F64" s="20">
        <v>0.72347850573744199</v>
      </c>
      <c r="G64" s="19">
        <v>22.078989405758598</v>
      </c>
      <c r="H64" s="20">
        <v>0.66798896395087404</v>
      </c>
      <c r="I64" s="19">
        <v>-1.5987139771168699</v>
      </c>
      <c r="J64" s="20">
        <v>0.93562089734234699</v>
      </c>
      <c r="K64" s="19">
        <v>18.325982330981901</v>
      </c>
      <c r="L64" s="20">
        <v>0.35571612529029401</v>
      </c>
      <c r="M64" s="19">
        <v>20.677560944865</v>
      </c>
      <c r="N64" s="20">
        <v>0.674033763328165</v>
      </c>
      <c r="O64" s="19">
        <v>15.888924584474699</v>
      </c>
      <c r="P64" s="20">
        <v>0.55834934601776898</v>
      </c>
      <c r="Q64" s="19">
        <v>-4.7886363603903401</v>
      </c>
      <c r="R64" s="20">
        <v>0.84083212137473295</v>
      </c>
      <c r="S64" s="19">
        <v>19.475804622050099</v>
      </c>
      <c r="T64" s="20">
        <v>0.38890461075953497</v>
      </c>
      <c r="U64" s="19">
        <v>20.697239021033301</v>
      </c>
      <c r="V64" s="20">
        <v>0.71575492735452595</v>
      </c>
      <c r="W64" s="19">
        <v>17.523213318019199</v>
      </c>
      <c r="X64" s="20">
        <v>0.58900628376198605</v>
      </c>
      <c r="Y64" s="19">
        <v>-3.1740257030141201</v>
      </c>
      <c r="Z64" s="20">
        <v>0.86336187405734299</v>
      </c>
      <c r="AA64" s="19">
        <v>22.211859307401198</v>
      </c>
      <c r="AB64" s="20">
        <v>0.39371285186905303</v>
      </c>
      <c r="AC64" s="19">
        <v>23.160949189518298</v>
      </c>
      <c r="AD64" s="20">
        <v>0.70654551789986197</v>
      </c>
      <c r="AE64" s="19">
        <v>20.157015119260699</v>
      </c>
      <c r="AF64" s="20">
        <v>0.63680182489621995</v>
      </c>
      <c r="AG64" s="19">
        <v>-3.0039340702576101</v>
      </c>
      <c r="AH64" s="20">
        <v>0.91828696598707205</v>
      </c>
      <c r="AI64" s="19">
        <v>37.7359467332465</v>
      </c>
      <c r="AJ64" s="20">
        <v>0.45697027974471699</v>
      </c>
      <c r="AK64" s="19">
        <v>39.894425275712699</v>
      </c>
      <c r="AL64" s="20">
        <v>0.83885315993153997</v>
      </c>
      <c r="AM64" s="19">
        <v>33.859813511018899</v>
      </c>
      <c r="AN64" s="20">
        <v>0.72754647577138398</v>
      </c>
      <c r="AO64" s="19">
        <v>-6.0346117646937998</v>
      </c>
      <c r="AP64" s="20">
        <v>1.06878356420238</v>
      </c>
      <c r="AQ64" s="19">
        <v>29.361830583429001</v>
      </c>
      <c r="AR64" s="20">
        <v>0.39805354818175798</v>
      </c>
      <c r="AS64" s="19">
        <v>33.064467285527002</v>
      </c>
      <c r="AT64" s="20">
        <v>0.76622598045530599</v>
      </c>
      <c r="AU64" s="19">
        <v>24.901975719298299</v>
      </c>
      <c r="AV64" s="20">
        <v>0.68873684559350101</v>
      </c>
      <c r="AW64" s="19">
        <v>-8.1624915662287396</v>
      </c>
      <c r="AX64" s="21">
        <v>0.96904365458691699</v>
      </c>
    </row>
    <row r="65" spans="1:50" ht="15" customHeight="1" x14ac:dyDescent="0.25">
      <c r="A65" s="22" t="s">
        <v>116</v>
      </c>
      <c r="B65" s="49">
        <v>2</v>
      </c>
      <c r="C65" s="23">
        <v>39.191073104907701</v>
      </c>
      <c r="D65" s="24">
        <v>0.20414560387042899</v>
      </c>
      <c r="E65" s="23">
        <v>37.401438880022397</v>
      </c>
      <c r="F65" s="24">
        <v>0.37676947094514202</v>
      </c>
      <c r="G65" s="23">
        <v>40.300100209763499</v>
      </c>
      <c r="H65" s="24">
        <v>0.36396522757958599</v>
      </c>
      <c r="I65" s="23">
        <v>2.89866132974104</v>
      </c>
      <c r="J65" s="24">
        <v>0.49745881093892802</v>
      </c>
      <c r="K65" s="23">
        <v>18.435565672521498</v>
      </c>
      <c r="L65" s="24">
        <v>0.170242295258348</v>
      </c>
      <c r="M65" s="23">
        <v>21.233439606696901</v>
      </c>
      <c r="N65" s="24">
        <v>0.33391824445901902</v>
      </c>
      <c r="O65" s="23">
        <v>16.2793037894889</v>
      </c>
      <c r="P65" s="24">
        <v>0.28926532397371801</v>
      </c>
      <c r="Q65" s="23">
        <v>-4.9541358172079999</v>
      </c>
      <c r="R65" s="24">
        <v>0.42545900853568402</v>
      </c>
      <c r="S65" s="23">
        <v>23.189910124685699</v>
      </c>
      <c r="T65" s="24">
        <v>0.18093629492428001</v>
      </c>
      <c r="U65" s="23">
        <v>25.023938205659299</v>
      </c>
      <c r="V65" s="24">
        <v>0.34974173229099098</v>
      </c>
      <c r="W65" s="23">
        <v>21.932536763241298</v>
      </c>
      <c r="X65" s="24">
        <v>0.32083697176430598</v>
      </c>
      <c r="Y65" s="23">
        <v>-3.0914014424179901</v>
      </c>
      <c r="Z65" s="24">
        <v>0.45712190428211302</v>
      </c>
      <c r="AA65" s="23">
        <v>26.014067719573699</v>
      </c>
      <c r="AB65" s="24">
        <v>0.18561636811181201</v>
      </c>
      <c r="AC65" s="23">
        <v>28.298386441791902</v>
      </c>
      <c r="AD65" s="24">
        <v>0.36191339967984398</v>
      </c>
      <c r="AE65" s="23">
        <v>23.846426269994399</v>
      </c>
      <c r="AF65" s="24">
        <v>0.33115139505601499</v>
      </c>
      <c r="AG65" s="23">
        <v>-4.4519601717975501</v>
      </c>
      <c r="AH65" s="24">
        <v>0.46886127981426401</v>
      </c>
      <c r="AI65" s="23">
        <v>44.4506509998388</v>
      </c>
      <c r="AJ65" s="24">
        <v>0.208176595331269</v>
      </c>
      <c r="AK65" s="23">
        <v>46.922937868138</v>
      </c>
      <c r="AL65" s="24">
        <v>0.39588698035648701</v>
      </c>
      <c r="AM65" s="23">
        <v>40.926581764927697</v>
      </c>
      <c r="AN65" s="24">
        <v>0.382027839084154</v>
      </c>
      <c r="AO65" s="23">
        <v>-5.9963561032102897</v>
      </c>
      <c r="AP65" s="24">
        <v>0.53359292246524404</v>
      </c>
      <c r="AQ65" s="23">
        <v>28.446382251535301</v>
      </c>
      <c r="AR65" s="24">
        <v>0.18964765681415299</v>
      </c>
      <c r="AS65" s="23">
        <v>31.785983861957501</v>
      </c>
      <c r="AT65" s="24">
        <v>0.37271195031157101</v>
      </c>
      <c r="AU65" s="23">
        <v>25.006756907474401</v>
      </c>
      <c r="AV65" s="24">
        <v>0.33652447550465903</v>
      </c>
      <c r="AW65" s="23">
        <v>-6.7792269544831099</v>
      </c>
      <c r="AX65" s="25">
        <v>0.48835341164080998</v>
      </c>
    </row>
    <row r="66" spans="1:50" ht="15" customHeight="1" x14ac:dyDescent="0.25">
      <c r="A66" s="26" t="s">
        <v>117</v>
      </c>
      <c r="B66" s="46">
        <v>2</v>
      </c>
      <c r="C66" s="7">
        <v>36.208580918748901</v>
      </c>
      <c r="D66" s="8">
        <v>2.4602804664414801</v>
      </c>
      <c r="E66" s="7">
        <v>31.3579839713131</v>
      </c>
      <c r="F66" s="8">
        <v>5.2059072130576904</v>
      </c>
      <c r="G66" s="7">
        <v>39.177916684709501</v>
      </c>
      <c r="H66" s="8">
        <v>5.1947886371231098</v>
      </c>
      <c r="I66" s="7">
        <v>7.8199327133964696</v>
      </c>
      <c r="J66" s="8">
        <v>7.1206818745997396</v>
      </c>
      <c r="K66" s="7">
        <v>31.018823050787098</v>
      </c>
      <c r="L66" s="8">
        <v>2.3958028494897001</v>
      </c>
      <c r="M66" s="7">
        <v>29.219739670290899</v>
      </c>
      <c r="N66" s="8">
        <v>5.1207514905056</v>
      </c>
      <c r="O66" s="7">
        <v>35.867463591058197</v>
      </c>
      <c r="P66" s="8">
        <v>5.0633357880726804</v>
      </c>
      <c r="Q66" s="7">
        <v>6.64772392076729</v>
      </c>
      <c r="R66" s="8">
        <v>6.8484537827043797</v>
      </c>
      <c r="S66" s="7">
        <v>31.2261306235091</v>
      </c>
      <c r="T66" s="8">
        <v>2.4461120813949302</v>
      </c>
      <c r="U66" s="7">
        <v>30.120146629953901</v>
      </c>
      <c r="V66" s="8">
        <v>5.0356211037324403</v>
      </c>
      <c r="W66" s="7">
        <v>35.689874007138997</v>
      </c>
      <c r="X66" s="8">
        <v>4.91969729096032</v>
      </c>
      <c r="Y66" s="7">
        <v>5.5697273771850897</v>
      </c>
      <c r="Z66" s="8">
        <v>6.5647017194304702</v>
      </c>
      <c r="AA66" s="7">
        <v>39.099101213380102</v>
      </c>
      <c r="AB66" s="8">
        <v>2.7160346030664</v>
      </c>
      <c r="AC66" s="7">
        <v>39.947737515608999</v>
      </c>
      <c r="AD66" s="8">
        <v>4.9033124173681601</v>
      </c>
      <c r="AE66" s="7">
        <v>38.850875773494401</v>
      </c>
      <c r="AF66" s="8">
        <v>4.8386039448404796</v>
      </c>
      <c r="AG66" s="7">
        <v>-1.0968617421146301</v>
      </c>
      <c r="AH66" s="8">
        <v>5.9686451306907502</v>
      </c>
      <c r="AI66" s="7">
        <v>53.349436699207601</v>
      </c>
      <c r="AJ66" s="8">
        <v>3.09845136154226</v>
      </c>
      <c r="AK66" s="7">
        <v>50.1511252408567</v>
      </c>
      <c r="AL66" s="8">
        <v>5.0391516578070004</v>
      </c>
      <c r="AM66" s="7">
        <v>58.784841561895398</v>
      </c>
      <c r="AN66" s="8">
        <v>6.0358314686992696</v>
      </c>
      <c r="AO66" s="7">
        <v>8.6337163210387207</v>
      </c>
      <c r="AP66" s="8">
        <v>8.0195214052199209</v>
      </c>
      <c r="AQ66" s="7">
        <v>42.628347217694497</v>
      </c>
      <c r="AR66" s="8">
        <v>2.54998643065547</v>
      </c>
      <c r="AS66" s="7">
        <v>37.1771509195517</v>
      </c>
      <c r="AT66" s="8">
        <v>4.7331309668060397</v>
      </c>
      <c r="AU66" s="7">
        <v>44.329615037942297</v>
      </c>
      <c r="AV66" s="8">
        <v>6.0752727544535796</v>
      </c>
      <c r="AW66" s="7">
        <v>7.1524641183906299</v>
      </c>
      <c r="AX66" s="9">
        <v>8.3849102282429708</v>
      </c>
    </row>
    <row r="67" spans="1:50" ht="15" customHeight="1" x14ac:dyDescent="0.25">
      <c r="A67" s="26" t="s">
        <v>118</v>
      </c>
      <c r="B67" s="46">
        <v>2</v>
      </c>
      <c r="C67" s="7">
        <v>53.797126726995501</v>
      </c>
      <c r="D67" s="8">
        <v>2.0991467337939902</v>
      </c>
      <c r="E67" s="7">
        <v>60.0256244549402</v>
      </c>
      <c r="F67" s="8">
        <v>5.5584751914062496</v>
      </c>
      <c r="G67" s="7">
        <v>52.503279441951904</v>
      </c>
      <c r="H67" s="8">
        <v>5.6275413550894697</v>
      </c>
      <c r="I67" s="7">
        <v>-7.5223450129882501</v>
      </c>
      <c r="J67" s="8">
        <v>8.4044748719244993</v>
      </c>
      <c r="K67" s="7">
        <v>36.430979586735297</v>
      </c>
      <c r="L67" s="8">
        <v>1.7665293135423401</v>
      </c>
      <c r="M67" s="7">
        <v>39.8380662329647</v>
      </c>
      <c r="N67" s="8">
        <v>4.7270537676803501</v>
      </c>
      <c r="O67" s="7">
        <v>37.378814268227302</v>
      </c>
      <c r="P67" s="8">
        <v>4.7761610664788501</v>
      </c>
      <c r="Q67" s="7">
        <v>-2.45925196473743</v>
      </c>
      <c r="R67" s="8">
        <v>7.3669143070078196</v>
      </c>
      <c r="S67" s="7">
        <v>52.229369125227898</v>
      </c>
      <c r="T67" s="8">
        <v>1.84893419893903</v>
      </c>
      <c r="U67" s="7">
        <v>54.512050019103803</v>
      </c>
      <c r="V67" s="8">
        <v>5.3628091308260704</v>
      </c>
      <c r="W67" s="7">
        <v>54.2838178060763</v>
      </c>
      <c r="X67" s="8">
        <v>4.2607234023881801</v>
      </c>
      <c r="Y67" s="7">
        <v>-0.228232213027489</v>
      </c>
      <c r="Z67" s="8">
        <v>7.0662782228828798</v>
      </c>
      <c r="AA67" s="7">
        <v>55.223172931340898</v>
      </c>
      <c r="AB67" s="8">
        <v>2.1640738656586902</v>
      </c>
      <c r="AC67" s="7">
        <v>54.205696277937101</v>
      </c>
      <c r="AD67" s="8">
        <v>5.62082053997751</v>
      </c>
      <c r="AE67" s="7">
        <v>55.596265508933897</v>
      </c>
      <c r="AF67" s="8">
        <v>5.4442022894819901</v>
      </c>
      <c r="AG67" s="7">
        <v>1.3905692309967701</v>
      </c>
      <c r="AH67" s="8">
        <v>8.1653644467676596</v>
      </c>
      <c r="AI67" s="7">
        <v>68.600962488339505</v>
      </c>
      <c r="AJ67" s="8">
        <v>1.97260566423311</v>
      </c>
      <c r="AK67" s="7">
        <v>73.853600400813093</v>
      </c>
      <c r="AL67" s="8">
        <v>3.8767791071304001</v>
      </c>
      <c r="AM67" s="7">
        <v>66.855987480944606</v>
      </c>
      <c r="AN67" s="8">
        <v>4.4940817494701202</v>
      </c>
      <c r="AO67" s="7">
        <v>-6.99761291986853</v>
      </c>
      <c r="AP67" s="8">
        <v>5.75021691458406</v>
      </c>
      <c r="AQ67" s="7">
        <v>35.053845117269503</v>
      </c>
      <c r="AR67" s="8">
        <v>2.68346831717888</v>
      </c>
      <c r="AS67" s="7">
        <v>31.031962969646798</v>
      </c>
      <c r="AT67" s="8">
        <v>4.9739182555863204</v>
      </c>
      <c r="AU67" s="7">
        <v>39.626484885749001</v>
      </c>
      <c r="AV67" s="8">
        <v>4.6859098371768102</v>
      </c>
      <c r="AW67" s="7">
        <v>8.5945219161021296</v>
      </c>
      <c r="AX67" s="9">
        <v>6.6908648455600899</v>
      </c>
    </row>
    <row r="68" spans="1:50" ht="15" customHeight="1" x14ac:dyDescent="0.25">
      <c r="A68" s="26" t="s">
        <v>119</v>
      </c>
      <c r="B68" s="46">
        <v>2</v>
      </c>
      <c r="C68" s="7">
        <v>42.6034542224305</v>
      </c>
      <c r="D68" s="8">
        <v>2.8306729918271598</v>
      </c>
      <c r="E68" s="7">
        <v>48.831718054992898</v>
      </c>
      <c r="F68" s="8">
        <v>4.8378218349929396</v>
      </c>
      <c r="G68" s="7">
        <v>36.009596073125998</v>
      </c>
      <c r="H68" s="8">
        <v>5.2161242498580904</v>
      </c>
      <c r="I68" s="7">
        <v>-12.8221219818669</v>
      </c>
      <c r="J68" s="8">
        <v>6.7548472520357397</v>
      </c>
      <c r="K68" s="7">
        <v>34.572260124571002</v>
      </c>
      <c r="L68" s="8">
        <v>2.40206426859939</v>
      </c>
      <c r="M68" s="7">
        <v>37.188501173096803</v>
      </c>
      <c r="N68" s="8">
        <v>4.2256404712854598</v>
      </c>
      <c r="O68" s="7">
        <v>29.055242432176101</v>
      </c>
      <c r="P68" s="8">
        <v>4.9664384420008902</v>
      </c>
      <c r="Q68" s="7">
        <v>-8.1332587409206702</v>
      </c>
      <c r="R68" s="8">
        <v>6.6795771343350703</v>
      </c>
      <c r="S68" s="7">
        <v>35.712229837621798</v>
      </c>
      <c r="T68" s="8">
        <v>2.77823669611</v>
      </c>
      <c r="U68" s="7">
        <v>40.498669080220999</v>
      </c>
      <c r="V68" s="8">
        <v>4.4487967451785799</v>
      </c>
      <c r="W68" s="7">
        <v>30.253625704147101</v>
      </c>
      <c r="X68" s="8">
        <v>5.1188013345097003</v>
      </c>
      <c r="Y68" s="7">
        <v>-10.2450433760738</v>
      </c>
      <c r="Z68" s="8">
        <v>6.8418879035263096</v>
      </c>
      <c r="AA68" s="7">
        <v>43.556553852841901</v>
      </c>
      <c r="AB68" s="8">
        <v>3.0796775217819801</v>
      </c>
      <c r="AC68" s="7">
        <v>50.053706383362098</v>
      </c>
      <c r="AD68" s="8">
        <v>5.1514831972780399</v>
      </c>
      <c r="AE68" s="7">
        <v>36.057384361678601</v>
      </c>
      <c r="AF68" s="8">
        <v>5.2403602748671796</v>
      </c>
      <c r="AG68" s="7">
        <v>-13.9963220216836</v>
      </c>
      <c r="AH68" s="8">
        <v>7.1694971617372403</v>
      </c>
      <c r="AI68" s="7">
        <v>56.4671180567249</v>
      </c>
      <c r="AJ68" s="8">
        <v>2.6570991953410399</v>
      </c>
      <c r="AK68" s="7">
        <v>58.383427899832398</v>
      </c>
      <c r="AL68" s="8">
        <v>4.0136185671619202</v>
      </c>
      <c r="AM68" s="7">
        <v>49.697261854524001</v>
      </c>
      <c r="AN68" s="8">
        <v>5.26585581896087</v>
      </c>
      <c r="AO68" s="7">
        <v>-8.6861660453084095</v>
      </c>
      <c r="AP68" s="8">
        <v>6.3714085267033598</v>
      </c>
      <c r="AQ68" s="7">
        <v>39.762574484738401</v>
      </c>
      <c r="AR68" s="8">
        <v>2.5220545156624099</v>
      </c>
      <c r="AS68" s="7">
        <v>47.625015953039998</v>
      </c>
      <c r="AT68" s="8">
        <v>4.5846276273563298</v>
      </c>
      <c r="AU68" s="7">
        <v>30.616042255210701</v>
      </c>
      <c r="AV68" s="8">
        <v>4.2542766184007101</v>
      </c>
      <c r="AW68" s="7">
        <v>-17.008973697829301</v>
      </c>
      <c r="AX68" s="9">
        <v>5.8600606256038601</v>
      </c>
    </row>
    <row r="69" spans="1:50" ht="15.75" customHeight="1" x14ac:dyDescent="0.25">
      <c r="A69" s="27" t="s">
        <v>120</v>
      </c>
      <c r="B69" s="50">
        <v>2</v>
      </c>
      <c r="C69" s="28">
        <v>30.177679758038799</v>
      </c>
      <c r="D69" s="29">
        <v>2.5136943327120198</v>
      </c>
      <c r="E69" s="28">
        <v>34.163854198732601</v>
      </c>
      <c r="F69" s="29">
        <v>4.9923054453616498</v>
      </c>
      <c r="G69" s="28">
        <v>26.791591817577199</v>
      </c>
      <c r="H69" s="29">
        <v>3.17574044941147</v>
      </c>
      <c r="I69" s="28">
        <v>-7.3722623811553598</v>
      </c>
      <c r="J69" s="29">
        <v>5.4144302414694998</v>
      </c>
      <c r="K69" s="28">
        <v>17.1060637293591</v>
      </c>
      <c r="L69" s="29">
        <v>2.1922808318549598</v>
      </c>
      <c r="M69" s="28">
        <v>17.711666872574401</v>
      </c>
      <c r="N69" s="29">
        <v>3.9990277384631199</v>
      </c>
      <c r="O69" s="28">
        <v>17.619945123132901</v>
      </c>
      <c r="P69" s="29">
        <v>2.8481530080308199</v>
      </c>
      <c r="Q69" s="28">
        <v>-9.1721749441518299E-2</v>
      </c>
      <c r="R69" s="29">
        <v>4.3107876220749697</v>
      </c>
      <c r="S69" s="28">
        <v>20.3539014479271</v>
      </c>
      <c r="T69" s="29">
        <v>2.34325989276291</v>
      </c>
      <c r="U69" s="28">
        <v>20.438983117285002</v>
      </c>
      <c r="V69" s="29">
        <v>4.2921591527049596</v>
      </c>
      <c r="W69" s="28">
        <v>18.235605709504799</v>
      </c>
      <c r="X69" s="29">
        <v>2.7850586608635401</v>
      </c>
      <c r="Y69" s="28">
        <v>-2.2033774077802</v>
      </c>
      <c r="Z69" s="29">
        <v>4.3592723111811802</v>
      </c>
      <c r="AA69" s="28">
        <v>24.772367296846099</v>
      </c>
      <c r="AB69" s="29">
        <v>2.2229101995541898</v>
      </c>
      <c r="AC69" s="28">
        <v>26.407246231817599</v>
      </c>
      <c r="AD69" s="29">
        <v>4.25800048413483</v>
      </c>
      <c r="AE69" s="28">
        <v>21.111482702841698</v>
      </c>
      <c r="AF69" s="29">
        <v>3.3959596675221801</v>
      </c>
      <c r="AG69" s="28">
        <v>-5.29576352897592</v>
      </c>
      <c r="AH69" s="29">
        <v>5.1360783125935603</v>
      </c>
      <c r="AI69" s="28">
        <v>38.630526182232003</v>
      </c>
      <c r="AJ69" s="29">
        <v>3.1022013313088599</v>
      </c>
      <c r="AK69" s="28">
        <v>45.577400608362296</v>
      </c>
      <c r="AL69" s="29">
        <v>4.4122651682960603</v>
      </c>
      <c r="AM69" s="28">
        <v>29.685018884157099</v>
      </c>
      <c r="AN69" s="29">
        <v>3.5663016985445699</v>
      </c>
      <c r="AO69" s="28">
        <v>-15.892381724205199</v>
      </c>
      <c r="AP69" s="29">
        <v>4.3722066906272001</v>
      </c>
      <c r="AQ69" s="28">
        <v>41.886625672757503</v>
      </c>
      <c r="AR69" s="29">
        <v>2.8117048224098502</v>
      </c>
      <c r="AS69" s="28">
        <v>47.740275712102303</v>
      </c>
      <c r="AT69" s="29">
        <v>4.5817856961839301</v>
      </c>
      <c r="AU69" s="28">
        <v>36.469174928432899</v>
      </c>
      <c r="AV69" s="29">
        <v>3.90271376270216</v>
      </c>
      <c r="AW69" s="28">
        <v>-11.271100783669301</v>
      </c>
      <c r="AX69" s="30">
        <v>4.7382066733266104</v>
      </c>
    </row>
    <row r="70" spans="1:50" ht="15" customHeight="1" x14ac:dyDescent="0.25">
      <c r="A70" s="31"/>
      <c r="B70" s="51"/>
      <c r="C70" s="3" t="s">
        <v>2430</v>
      </c>
      <c r="D70" s="4" t="s">
        <v>2431</v>
      </c>
      <c r="E70" s="3" t="s">
        <v>2778</v>
      </c>
      <c r="F70" s="4" t="s">
        <v>2779</v>
      </c>
      <c r="G70" s="3" t="s">
        <v>2780</v>
      </c>
      <c r="H70" s="4" t="s">
        <v>2781</v>
      </c>
      <c r="I70" s="3" t="s">
        <v>2782</v>
      </c>
      <c r="J70" s="4" t="s">
        <v>2783</v>
      </c>
      <c r="K70" s="3" t="s">
        <v>2432</v>
      </c>
      <c r="L70" s="4" t="s">
        <v>2433</v>
      </c>
      <c r="M70" s="3" t="s">
        <v>2784</v>
      </c>
      <c r="N70" s="4" t="s">
        <v>2785</v>
      </c>
      <c r="O70" s="3" t="s">
        <v>2786</v>
      </c>
      <c r="P70" s="4" t="s">
        <v>2787</v>
      </c>
      <c r="Q70" s="3" t="s">
        <v>2788</v>
      </c>
      <c r="R70" s="4" t="s">
        <v>2789</v>
      </c>
      <c r="S70" s="3" t="s">
        <v>2434</v>
      </c>
      <c r="T70" s="4" t="s">
        <v>2435</v>
      </c>
      <c r="U70" s="3" t="s">
        <v>2790</v>
      </c>
      <c r="V70" s="4" t="s">
        <v>2791</v>
      </c>
      <c r="W70" s="3" t="s">
        <v>2792</v>
      </c>
      <c r="X70" s="4" t="s">
        <v>2793</v>
      </c>
      <c r="Y70" s="3" t="s">
        <v>2794</v>
      </c>
      <c r="Z70" s="4" t="s">
        <v>2795</v>
      </c>
      <c r="AA70" s="3" t="s">
        <v>2436</v>
      </c>
      <c r="AB70" s="4" t="s">
        <v>2437</v>
      </c>
      <c r="AC70" s="3" t="s">
        <v>2796</v>
      </c>
      <c r="AD70" s="4" t="s">
        <v>2797</v>
      </c>
      <c r="AE70" s="3" t="s">
        <v>2798</v>
      </c>
      <c r="AF70" s="4" t="s">
        <v>2799</v>
      </c>
      <c r="AG70" s="3" t="s">
        <v>2800</v>
      </c>
      <c r="AH70" s="4" t="s">
        <v>2801</v>
      </c>
      <c r="AI70" s="3" t="s">
        <v>2438</v>
      </c>
      <c r="AJ70" s="4" t="s">
        <v>2439</v>
      </c>
      <c r="AK70" s="3" t="s">
        <v>2802</v>
      </c>
      <c r="AL70" s="4" t="s">
        <v>2803</v>
      </c>
      <c r="AM70" s="3" t="s">
        <v>2804</v>
      </c>
      <c r="AN70" s="4" t="s">
        <v>2805</v>
      </c>
      <c r="AO70" s="3" t="s">
        <v>2806</v>
      </c>
      <c r="AP70" s="4" t="s">
        <v>2807</v>
      </c>
      <c r="AQ70" s="3" t="s">
        <v>2440</v>
      </c>
      <c r="AR70" s="4" t="s">
        <v>2441</v>
      </c>
      <c r="AS70" s="3" t="s">
        <v>2808</v>
      </c>
      <c r="AT70" s="4" t="s">
        <v>2809</v>
      </c>
      <c r="AU70" s="3" t="s">
        <v>2810</v>
      </c>
      <c r="AV70" s="4" t="s">
        <v>2811</v>
      </c>
      <c r="AW70" s="3" t="s">
        <v>2812</v>
      </c>
      <c r="AX70" s="5" t="s">
        <v>2813</v>
      </c>
    </row>
    <row r="71" spans="1:50" ht="15" customHeight="1" x14ac:dyDescent="0.25">
      <c r="A71" s="10" t="s">
        <v>15</v>
      </c>
      <c r="B71" s="52">
        <v>1</v>
      </c>
      <c r="C71" s="7">
        <v>38.499203318069803</v>
      </c>
      <c r="D71" s="8">
        <v>1.68451954073862</v>
      </c>
      <c r="E71" s="7">
        <v>38.3789181536225</v>
      </c>
      <c r="F71" s="8">
        <v>3.1829297195216499</v>
      </c>
      <c r="G71" s="7">
        <v>37.929705755998</v>
      </c>
      <c r="H71" s="8">
        <v>2.4896632671602701</v>
      </c>
      <c r="I71" s="7">
        <v>-0.44921239762452098</v>
      </c>
      <c r="J71" s="8">
        <v>3.6547059516978999</v>
      </c>
      <c r="K71" s="7">
        <v>30.492416775082599</v>
      </c>
      <c r="L71" s="8">
        <v>1.62394393633576</v>
      </c>
      <c r="M71" s="7">
        <v>33.526702030328302</v>
      </c>
      <c r="N71" s="8">
        <v>3.2693414539826402</v>
      </c>
      <c r="O71" s="7">
        <v>26.693634674465201</v>
      </c>
      <c r="P71" s="8">
        <v>2.70187954151928</v>
      </c>
      <c r="Q71" s="7">
        <v>-6.8330673558630801</v>
      </c>
      <c r="R71" s="8">
        <v>4.2236075222980496</v>
      </c>
      <c r="S71" s="7">
        <v>33.879785290673098</v>
      </c>
      <c r="T71" s="8">
        <v>1.6936598664528699</v>
      </c>
      <c r="U71" s="7">
        <v>36.211400481822302</v>
      </c>
      <c r="V71" s="8">
        <v>3.1689116086897</v>
      </c>
      <c r="W71" s="7">
        <v>32.357532316797197</v>
      </c>
      <c r="X71" s="8">
        <v>2.5213495865718998</v>
      </c>
      <c r="Y71" s="7">
        <v>-3.85386816502501</v>
      </c>
      <c r="Z71" s="8">
        <v>3.8278728402539799</v>
      </c>
      <c r="AA71" s="7">
        <v>38.863482605288702</v>
      </c>
      <c r="AB71" s="8">
        <v>1.6908443037452501</v>
      </c>
      <c r="AC71" s="7">
        <v>37.209520758288697</v>
      </c>
      <c r="AD71" s="8">
        <v>3.0690635787168299</v>
      </c>
      <c r="AE71" s="7">
        <v>35.064577336657798</v>
      </c>
      <c r="AF71" s="8">
        <v>2.7626677574179102</v>
      </c>
      <c r="AG71" s="7">
        <v>-2.1449434216308698</v>
      </c>
      <c r="AH71" s="8">
        <v>3.9604053033071298</v>
      </c>
      <c r="AI71" s="7">
        <v>56.291830046678001</v>
      </c>
      <c r="AJ71" s="8">
        <v>1.7124627620733399</v>
      </c>
      <c r="AK71" s="7">
        <v>54.324171442183001</v>
      </c>
      <c r="AL71" s="8">
        <v>3.4278817843274099</v>
      </c>
      <c r="AM71" s="7">
        <v>53.995221176716797</v>
      </c>
      <c r="AN71" s="8">
        <v>3.0079211193792101</v>
      </c>
      <c r="AO71" s="7">
        <v>-0.32895026546616901</v>
      </c>
      <c r="AP71" s="8">
        <v>4.3915798066020901</v>
      </c>
      <c r="AQ71" s="7">
        <v>30.803533474887502</v>
      </c>
      <c r="AR71" s="8">
        <v>1.4407886399869101</v>
      </c>
      <c r="AS71" s="7">
        <v>34.305484042725901</v>
      </c>
      <c r="AT71" s="8">
        <v>2.5523240264972098</v>
      </c>
      <c r="AU71" s="7">
        <v>28.634380405650099</v>
      </c>
      <c r="AV71" s="8">
        <v>2.14813074392741</v>
      </c>
      <c r="AW71" s="7">
        <v>-5.6711036370757704</v>
      </c>
      <c r="AX71" s="9">
        <v>3.0890596257865299</v>
      </c>
    </row>
    <row r="72" spans="1:50" ht="15" customHeight="1" x14ac:dyDescent="0.25">
      <c r="A72" s="10" t="s">
        <v>19</v>
      </c>
      <c r="B72" s="52">
        <v>1</v>
      </c>
      <c r="C72" s="7">
        <v>37.6252389071933</v>
      </c>
      <c r="D72" s="8">
        <v>1.3576386910452101</v>
      </c>
      <c r="E72" s="7">
        <v>37.509982887400099</v>
      </c>
      <c r="F72" s="8">
        <v>2.0627199289510401</v>
      </c>
      <c r="G72" s="7">
        <v>36.420270086582299</v>
      </c>
      <c r="H72" s="8">
        <v>2.4070975398780798</v>
      </c>
      <c r="I72" s="7">
        <v>-1.08971280081789</v>
      </c>
      <c r="J72" s="8">
        <v>3.1774525247363399</v>
      </c>
      <c r="K72" s="7">
        <v>30.443309046336299</v>
      </c>
      <c r="L72" s="8">
        <v>1.2804499032524801</v>
      </c>
      <c r="M72" s="7">
        <v>34.734053794618298</v>
      </c>
      <c r="N72" s="8">
        <v>1.97303584863959</v>
      </c>
      <c r="O72" s="7">
        <v>28.8372245717818</v>
      </c>
      <c r="P72" s="8">
        <v>2.2904179250551602</v>
      </c>
      <c r="Q72" s="7">
        <v>-5.8968292228364296</v>
      </c>
      <c r="R72" s="8">
        <v>2.90523959038129</v>
      </c>
      <c r="S72" s="7">
        <v>35.976291907677002</v>
      </c>
      <c r="T72" s="8">
        <v>1.3356838270895299</v>
      </c>
      <c r="U72" s="7">
        <v>37.5652824494043</v>
      </c>
      <c r="V72" s="8">
        <v>1.9566686997313101</v>
      </c>
      <c r="W72" s="7">
        <v>33.965205596123297</v>
      </c>
      <c r="X72" s="8">
        <v>2.2641366108159602</v>
      </c>
      <c r="Y72" s="7">
        <v>-3.6000768532810201</v>
      </c>
      <c r="Z72" s="8">
        <v>3.0835171695861501</v>
      </c>
      <c r="AA72" s="7">
        <v>35.404479722366801</v>
      </c>
      <c r="AB72" s="8">
        <v>1.32906322040761</v>
      </c>
      <c r="AC72" s="7">
        <v>36.184417549400898</v>
      </c>
      <c r="AD72" s="8">
        <v>2.0910033204696501</v>
      </c>
      <c r="AE72" s="7">
        <v>35.038109155715297</v>
      </c>
      <c r="AF72" s="8">
        <v>2.54465945419807</v>
      </c>
      <c r="AG72" s="7">
        <v>-1.14630839368559</v>
      </c>
      <c r="AH72" s="8">
        <v>3.4495021044390701</v>
      </c>
      <c r="AI72" s="7">
        <v>54.451775366908599</v>
      </c>
      <c r="AJ72" s="8">
        <v>1.38432195611854</v>
      </c>
      <c r="AK72" s="7">
        <v>54.148500122668601</v>
      </c>
      <c r="AL72" s="8">
        <v>2.0073973835732302</v>
      </c>
      <c r="AM72" s="7">
        <v>53.980435789922403</v>
      </c>
      <c r="AN72" s="8">
        <v>2.6284263898598699</v>
      </c>
      <c r="AO72" s="7">
        <v>-0.16806433274619101</v>
      </c>
      <c r="AP72" s="8">
        <v>3.2549278224565099</v>
      </c>
      <c r="AQ72" s="7">
        <v>32.116017099868998</v>
      </c>
      <c r="AR72" s="8">
        <v>1.1539434756222</v>
      </c>
      <c r="AS72" s="7">
        <v>37.305007438171103</v>
      </c>
      <c r="AT72" s="8">
        <v>2.17902851720739</v>
      </c>
      <c r="AU72" s="7">
        <v>27.442861416265</v>
      </c>
      <c r="AV72" s="8">
        <v>1.9432071539173601</v>
      </c>
      <c r="AW72" s="7">
        <v>-9.8621460219060104</v>
      </c>
      <c r="AX72" s="9">
        <v>2.7550014466404198</v>
      </c>
    </row>
    <row r="73" spans="1:50" ht="15" customHeight="1" x14ac:dyDescent="0.25">
      <c r="A73" s="11" t="s">
        <v>21</v>
      </c>
      <c r="B73" s="52">
        <v>1</v>
      </c>
      <c r="C73" s="7">
        <v>35.366043889596298</v>
      </c>
      <c r="D73" s="8">
        <v>1.6914992640740001</v>
      </c>
      <c r="E73" s="7">
        <v>33.469590550509999</v>
      </c>
      <c r="F73" s="8">
        <v>2.6331637349649499</v>
      </c>
      <c r="G73" s="7">
        <v>33.819323455658498</v>
      </c>
      <c r="H73" s="8">
        <v>2.7213461845179401</v>
      </c>
      <c r="I73" s="7">
        <v>0.34973290514848498</v>
      </c>
      <c r="J73" s="8">
        <v>3.9449487108594501</v>
      </c>
      <c r="K73" s="7">
        <v>38.784636194762399</v>
      </c>
      <c r="L73" s="8">
        <v>1.7699457858264001</v>
      </c>
      <c r="M73" s="7">
        <v>39.174020483030397</v>
      </c>
      <c r="N73" s="8">
        <v>2.9125633947725502</v>
      </c>
      <c r="O73" s="7">
        <v>35.573045329646803</v>
      </c>
      <c r="P73" s="8">
        <v>2.6291839510321302</v>
      </c>
      <c r="Q73" s="7">
        <v>-3.6009751533835801</v>
      </c>
      <c r="R73" s="8">
        <v>4.01959542056965</v>
      </c>
      <c r="S73" s="7">
        <v>38.4183760326368</v>
      </c>
      <c r="T73" s="8">
        <v>1.6102538591776601</v>
      </c>
      <c r="U73" s="7">
        <v>35.1787055213481</v>
      </c>
      <c r="V73" s="8">
        <v>2.66506451258063</v>
      </c>
      <c r="W73" s="7">
        <v>34.289144054824298</v>
      </c>
      <c r="X73" s="8">
        <v>2.7018776567920999</v>
      </c>
      <c r="Y73" s="7">
        <v>-0.88956146652372303</v>
      </c>
      <c r="Z73" s="8">
        <v>4.0256938704125096</v>
      </c>
      <c r="AA73" s="7">
        <v>38.973275328878003</v>
      </c>
      <c r="AB73" s="8">
        <v>1.5865014414879</v>
      </c>
      <c r="AC73" s="7">
        <v>35.027001687104899</v>
      </c>
      <c r="AD73" s="8">
        <v>2.9117782043500302</v>
      </c>
      <c r="AE73" s="7">
        <v>35.866186938594801</v>
      </c>
      <c r="AF73" s="8">
        <v>2.9555174645632101</v>
      </c>
      <c r="AG73" s="7">
        <v>0.83918525148985201</v>
      </c>
      <c r="AH73" s="8">
        <v>4.4862426337759604</v>
      </c>
      <c r="AI73" s="7">
        <v>51.673084516211297</v>
      </c>
      <c r="AJ73" s="8">
        <v>1.7196942447235599</v>
      </c>
      <c r="AK73" s="7">
        <v>51.196275617601103</v>
      </c>
      <c r="AL73" s="8">
        <v>2.7877158205652899</v>
      </c>
      <c r="AM73" s="7">
        <v>47.607935915184299</v>
      </c>
      <c r="AN73" s="8">
        <v>3.3119984515057399</v>
      </c>
      <c r="AO73" s="7">
        <v>-3.5883397024167198</v>
      </c>
      <c r="AP73" s="8">
        <v>4.51108573004396</v>
      </c>
      <c r="AQ73" s="7">
        <v>42.704744830957999</v>
      </c>
      <c r="AR73" s="8">
        <v>1.64618970973803</v>
      </c>
      <c r="AS73" s="7">
        <v>42.740249923094503</v>
      </c>
      <c r="AT73" s="8">
        <v>2.88208661827273</v>
      </c>
      <c r="AU73" s="7">
        <v>36.421652488962998</v>
      </c>
      <c r="AV73" s="8">
        <v>2.7264762556848199</v>
      </c>
      <c r="AW73" s="7">
        <v>-6.3185974341315196</v>
      </c>
      <c r="AX73" s="9">
        <v>4.0982016374944301</v>
      </c>
    </row>
    <row r="74" spans="1:50" ht="15" customHeight="1" x14ac:dyDescent="0.25">
      <c r="A74" s="10" t="s">
        <v>22</v>
      </c>
      <c r="B74" s="52">
        <v>1</v>
      </c>
      <c r="C74" s="7">
        <v>25.490775908082298</v>
      </c>
      <c r="D74" s="8">
        <v>1.4742962963555299</v>
      </c>
      <c r="E74" s="7">
        <v>26.143609473640399</v>
      </c>
      <c r="F74" s="8">
        <v>2.62135376353026</v>
      </c>
      <c r="G74" s="7">
        <v>25.762198706926</v>
      </c>
      <c r="H74" s="8">
        <v>2.2423960086771202</v>
      </c>
      <c r="I74" s="7">
        <v>-0.38141076671440599</v>
      </c>
      <c r="J74" s="8">
        <v>3.1185174919799201</v>
      </c>
      <c r="K74" s="7">
        <v>9.9533838026022305</v>
      </c>
      <c r="L74" s="8">
        <v>1.03411378484626</v>
      </c>
      <c r="M74" s="7">
        <v>12.659725904516799</v>
      </c>
      <c r="N74" s="8">
        <v>1.65337921369149</v>
      </c>
      <c r="O74" s="7">
        <v>7.9914716700792896</v>
      </c>
      <c r="P74" s="8">
        <v>1.6640383198119999</v>
      </c>
      <c r="Q74" s="7">
        <v>-4.6682542344375504</v>
      </c>
      <c r="R74" s="8">
        <v>2.27637832712808</v>
      </c>
      <c r="S74" s="7">
        <v>14.6091737581839</v>
      </c>
      <c r="T74" s="8">
        <v>1.0960223822206501</v>
      </c>
      <c r="U74" s="7">
        <v>16.420563893401201</v>
      </c>
      <c r="V74" s="8">
        <v>2.0807058741544502</v>
      </c>
      <c r="W74" s="7">
        <v>12.6782838551698</v>
      </c>
      <c r="X74" s="8">
        <v>1.6964469448619299</v>
      </c>
      <c r="Y74" s="7">
        <v>-3.7422800382313501</v>
      </c>
      <c r="Z74" s="8">
        <v>2.62402629447466</v>
      </c>
      <c r="AA74" s="7">
        <v>18.084488284495201</v>
      </c>
      <c r="AB74" s="8">
        <v>1.2530847070883799</v>
      </c>
      <c r="AC74" s="7">
        <v>21.031991797002799</v>
      </c>
      <c r="AD74" s="8">
        <v>2.1812039994148602</v>
      </c>
      <c r="AE74" s="7">
        <v>13.8687536943473</v>
      </c>
      <c r="AF74" s="8">
        <v>1.7531138466579901</v>
      </c>
      <c r="AG74" s="7">
        <v>-7.1632381026554901</v>
      </c>
      <c r="AH74" s="8">
        <v>2.6639815064666199</v>
      </c>
      <c r="AI74" s="7">
        <v>27.335547198461601</v>
      </c>
      <c r="AJ74" s="8">
        <v>1.1401353943588299</v>
      </c>
      <c r="AK74" s="7">
        <v>29.363114163738999</v>
      </c>
      <c r="AL74" s="8">
        <v>2.56134409497019</v>
      </c>
      <c r="AM74" s="7">
        <v>21.233844438213499</v>
      </c>
      <c r="AN74" s="8">
        <v>2.3254530689964099</v>
      </c>
      <c r="AO74" s="7">
        <v>-8.1292697255255195</v>
      </c>
      <c r="AP74" s="8">
        <v>3.6967848069271798</v>
      </c>
      <c r="AQ74" s="7">
        <v>26.963386415431799</v>
      </c>
      <c r="AR74" s="8">
        <v>1.2891441476846</v>
      </c>
      <c r="AS74" s="7">
        <v>30.321104977449401</v>
      </c>
      <c r="AT74" s="8">
        <v>2.62198845476866</v>
      </c>
      <c r="AU74" s="7">
        <v>20.093289144560401</v>
      </c>
      <c r="AV74" s="8">
        <v>2.0640480745712302</v>
      </c>
      <c r="AW74" s="7">
        <v>-10.227815832889</v>
      </c>
      <c r="AX74" s="9">
        <v>3.5771047886303502</v>
      </c>
    </row>
    <row r="75" spans="1:50" ht="15" customHeight="1" x14ac:dyDescent="0.25">
      <c r="A75" s="10" t="s">
        <v>33</v>
      </c>
      <c r="B75" s="52">
        <v>1</v>
      </c>
      <c r="C75" s="7">
        <v>11.2521433625763</v>
      </c>
      <c r="D75" s="8">
        <v>1.18317006005411</v>
      </c>
      <c r="E75" s="7">
        <v>12.913639649787701</v>
      </c>
      <c r="F75" s="8">
        <v>2.0396738514207602</v>
      </c>
      <c r="G75" s="7">
        <v>9.6807532494612794</v>
      </c>
      <c r="H75" s="8">
        <v>2.0925643383819601</v>
      </c>
      <c r="I75" s="7">
        <v>-3.2328864003264202</v>
      </c>
      <c r="J75" s="8">
        <v>2.9087593500370299</v>
      </c>
      <c r="K75" s="7">
        <v>12.675144244483199</v>
      </c>
      <c r="L75" s="8">
        <v>1.2373449849211</v>
      </c>
      <c r="M75" s="7">
        <v>15.878859840013501</v>
      </c>
      <c r="N75" s="8">
        <v>2.5771755500282501</v>
      </c>
      <c r="O75" s="7">
        <v>12.147207296796701</v>
      </c>
      <c r="P75" s="8">
        <v>2.3664693955214502</v>
      </c>
      <c r="Q75" s="7">
        <v>-3.7316525432168</v>
      </c>
      <c r="R75" s="8">
        <v>3.4230767427076598</v>
      </c>
      <c r="S75" s="7">
        <v>12.3516719381317</v>
      </c>
      <c r="T75" s="8">
        <v>1.1954350941785601</v>
      </c>
      <c r="U75" s="7">
        <v>15.7304260743259</v>
      </c>
      <c r="V75" s="8">
        <v>2.2363075923572602</v>
      </c>
      <c r="W75" s="7">
        <v>10.4912260937685</v>
      </c>
      <c r="X75" s="8">
        <v>2.23930631719336</v>
      </c>
      <c r="Y75" s="7">
        <v>-5.2391999805573697</v>
      </c>
      <c r="Z75" s="8">
        <v>3.0253466236818198</v>
      </c>
      <c r="AA75" s="7">
        <v>16.8663034211399</v>
      </c>
      <c r="AB75" s="8">
        <v>1.2933410518845201</v>
      </c>
      <c r="AC75" s="7">
        <v>20.591732047766101</v>
      </c>
      <c r="AD75" s="8">
        <v>2.89156470852534</v>
      </c>
      <c r="AE75" s="7">
        <v>14.9735517230753</v>
      </c>
      <c r="AF75" s="8">
        <v>2.5483608148950099</v>
      </c>
      <c r="AG75" s="7">
        <v>-5.6181803246908499</v>
      </c>
      <c r="AH75" s="8">
        <v>3.64717302823846</v>
      </c>
      <c r="AI75" s="7">
        <v>26.3972804871077</v>
      </c>
      <c r="AJ75" s="8">
        <v>1.4833845010651501</v>
      </c>
      <c r="AK75" s="7">
        <v>29.600361912725599</v>
      </c>
      <c r="AL75" s="8">
        <v>3.2537777335264999</v>
      </c>
      <c r="AM75" s="7">
        <v>23.986975204556799</v>
      </c>
      <c r="AN75" s="8">
        <v>3.1694722549477898</v>
      </c>
      <c r="AO75" s="7">
        <v>-5.6133867081688003</v>
      </c>
      <c r="AP75" s="8">
        <v>4.5534516614618097</v>
      </c>
      <c r="AQ75" s="7">
        <v>34.325042795207303</v>
      </c>
      <c r="AR75" s="8">
        <v>1.7094667934449601</v>
      </c>
      <c r="AS75" s="7">
        <v>41.219103769433097</v>
      </c>
      <c r="AT75" s="8">
        <v>3.4895564654500801</v>
      </c>
      <c r="AU75" s="7">
        <v>28.895370152940401</v>
      </c>
      <c r="AV75" s="8">
        <v>3.0345940578203301</v>
      </c>
      <c r="AW75" s="7">
        <v>-12.323733616492699</v>
      </c>
      <c r="AX75" s="9">
        <v>4.6882821550161902</v>
      </c>
    </row>
    <row r="76" spans="1:50" ht="15" customHeight="1" x14ac:dyDescent="0.25">
      <c r="A76" s="10" t="s">
        <v>38</v>
      </c>
      <c r="B76" s="52">
        <v>1</v>
      </c>
      <c r="C76" s="7">
        <v>32.871380939354701</v>
      </c>
      <c r="D76" s="8">
        <v>1.5032441643021901</v>
      </c>
      <c r="E76" s="7">
        <v>33.262229736382999</v>
      </c>
      <c r="F76" s="8">
        <v>2.74624814294455</v>
      </c>
      <c r="G76" s="7">
        <v>33.819854147164399</v>
      </c>
      <c r="H76" s="8">
        <v>2.6024824214173998</v>
      </c>
      <c r="I76" s="7">
        <v>0.55762441078143599</v>
      </c>
      <c r="J76" s="8">
        <v>3.5707884099195502</v>
      </c>
      <c r="K76" s="7">
        <v>14.3409752286782</v>
      </c>
      <c r="L76" s="8">
        <v>0.97474724845259897</v>
      </c>
      <c r="M76" s="7">
        <v>17.287173776055301</v>
      </c>
      <c r="N76" s="8">
        <v>1.98048474430773</v>
      </c>
      <c r="O76" s="7">
        <v>14.6723461511511</v>
      </c>
      <c r="P76" s="8">
        <v>1.8391793997021</v>
      </c>
      <c r="Q76" s="7">
        <v>-2.6148276249041902</v>
      </c>
      <c r="R76" s="8">
        <v>2.6740702687300599</v>
      </c>
      <c r="S76" s="7">
        <v>19.9427595351615</v>
      </c>
      <c r="T76" s="8">
        <v>1.3143016759703301</v>
      </c>
      <c r="U76" s="7">
        <v>20.9684499639881</v>
      </c>
      <c r="V76" s="8">
        <v>2.2693474935438398</v>
      </c>
      <c r="W76" s="7">
        <v>19.9895972371882</v>
      </c>
      <c r="X76" s="8">
        <v>2.22001479724157</v>
      </c>
      <c r="Y76" s="7">
        <v>-0.97885272679985702</v>
      </c>
      <c r="Z76" s="8">
        <v>2.83291577489423</v>
      </c>
      <c r="AA76" s="7">
        <v>22.076483901360199</v>
      </c>
      <c r="AB76" s="8">
        <v>1.2255097360212199</v>
      </c>
      <c r="AC76" s="7">
        <v>22.965317323247099</v>
      </c>
      <c r="AD76" s="8">
        <v>2.1426845211246599</v>
      </c>
      <c r="AE76" s="7">
        <v>21.622671349184099</v>
      </c>
      <c r="AF76" s="8">
        <v>2.3380850890794602</v>
      </c>
      <c r="AG76" s="7">
        <v>-1.3426459740630301</v>
      </c>
      <c r="AH76" s="8">
        <v>2.78834552695107</v>
      </c>
      <c r="AI76" s="7">
        <v>48.809890207969303</v>
      </c>
      <c r="AJ76" s="8">
        <v>1.32542168794205</v>
      </c>
      <c r="AK76" s="7">
        <v>48.962476946692803</v>
      </c>
      <c r="AL76" s="8">
        <v>2.5051872700246398</v>
      </c>
      <c r="AM76" s="7">
        <v>45.773985292193899</v>
      </c>
      <c r="AN76" s="8">
        <v>2.69338175255597</v>
      </c>
      <c r="AO76" s="7">
        <v>-3.1884916544988098</v>
      </c>
      <c r="AP76" s="8">
        <v>3.7840330836434801</v>
      </c>
      <c r="AQ76" s="7">
        <v>28.863002015585401</v>
      </c>
      <c r="AR76" s="8">
        <v>1.2406508767184199</v>
      </c>
      <c r="AS76" s="7">
        <v>27.2759105955626</v>
      </c>
      <c r="AT76" s="8">
        <v>2.3043037696916202</v>
      </c>
      <c r="AU76" s="7">
        <v>27.340093402894102</v>
      </c>
      <c r="AV76" s="8">
        <v>2.3200142117243199</v>
      </c>
      <c r="AW76" s="7">
        <v>6.4182807331466293E-2</v>
      </c>
      <c r="AX76" s="9">
        <v>3.2175609497753399</v>
      </c>
    </row>
    <row r="77" spans="1:50" ht="15" customHeight="1" x14ac:dyDescent="0.25">
      <c r="A77" s="10" t="s">
        <v>40</v>
      </c>
      <c r="B77" s="52">
        <v>1</v>
      </c>
      <c r="C77" s="7">
        <v>26.5808709052761</v>
      </c>
      <c r="D77" s="8">
        <v>1.4070015159032701</v>
      </c>
      <c r="E77" s="7">
        <v>23.896521757783301</v>
      </c>
      <c r="F77" s="8">
        <v>2.3948945229696199</v>
      </c>
      <c r="G77" s="7">
        <v>29.313479183368699</v>
      </c>
      <c r="H77" s="8">
        <v>2.3631376303093701</v>
      </c>
      <c r="I77" s="7">
        <v>5.4169574255854096</v>
      </c>
      <c r="J77" s="8">
        <v>3.2307932371013601</v>
      </c>
      <c r="K77" s="7">
        <v>20.571035856193902</v>
      </c>
      <c r="L77" s="8">
        <v>1.2944717966261501</v>
      </c>
      <c r="M77" s="7">
        <v>22.959897142756599</v>
      </c>
      <c r="N77" s="8">
        <v>2.2853530330798901</v>
      </c>
      <c r="O77" s="7">
        <v>18.742086575486201</v>
      </c>
      <c r="P77" s="8">
        <v>1.9382001364239001</v>
      </c>
      <c r="Q77" s="7">
        <v>-4.2178105672703898</v>
      </c>
      <c r="R77" s="8">
        <v>2.74511564282929</v>
      </c>
      <c r="S77" s="7">
        <v>15.3993176081798</v>
      </c>
      <c r="T77" s="8">
        <v>1.2027891059971101</v>
      </c>
      <c r="U77" s="7">
        <v>16.9238181795834</v>
      </c>
      <c r="V77" s="8">
        <v>2.1319731528838899</v>
      </c>
      <c r="W77" s="7">
        <v>14.405383881520899</v>
      </c>
      <c r="X77" s="8">
        <v>1.77332332377015</v>
      </c>
      <c r="Y77" s="7">
        <v>-2.5184342980624801</v>
      </c>
      <c r="Z77" s="8">
        <v>2.4034685773876601</v>
      </c>
      <c r="AA77" s="7">
        <v>18.820315718286899</v>
      </c>
      <c r="AB77" s="8">
        <v>1.0931114706310301</v>
      </c>
      <c r="AC77" s="7">
        <v>19.543896731645699</v>
      </c>
      <c r="AD77" s="8">
        <v>2.2607813475785501</v>
      </c>
      <c r="AE77" s="7">
        <v>16.2550990506993</v>
      </c>
      <c r="AF77" s="8">
        <v>1.61712804148025</v>
      </c>
      <c r="AG77" s="7">
        <v>-3.2887976809463799</v>
      </c>
      <c r="AH77" s="8">
        <v>2.6235133769635799</v>
      </c>
      <c r="AI77" s="7">
        <v>45.0035278866997</v>
      </c>
      <c r="AJ77" s="8">
        <v>1.1792195751774099</v>
      </c>
      <c r="AK77" s="7">
        <v>45.576681098732102</v>
      </c>
      <c r="AL77" s="8">
        <v>2.3061803266998901</v>
      </c>
      <c r="AM77" s="7">
        <v>42.645221292198897</v>
      </c>
      <c r="AN77" s="8">
        <v>2.1773420058851398</v>
      </c>
      <c r="AO77" s="7">
        <v>-2.9314598065331801</v>
      </c>
      <c r="AP77" s="8">
        <v>3.2924290867346899</v>
      </c>
      <c r="AQ77" s="7">
        <v>23.499412151027698</v>
      </c>
      <c r="AR77" s="8">
        <v>1.0697583327711599</v>
      </c>
      <c r="AS77" s="7">
        <v>25.1714302285929</v>
      </c>
      <c r="AT77" s="8">
        <v>2.0446792179337701</v>
      </c>
      <c r="AU77" s="7">
        <v>22.220871308540801</v>
      </c>
      <c r="AV77" s="8">
        <v>1.8539746053191</v>
      </c>
      <c r="AW77" s="7">
        <v>-2.9505589200520399</v>
      </c>
      <c r="AX77" s="9">
        <v>2.7733238877495201</v>
      </c>
    </row>
    <row r="78" spans="1:50" ht="15" customHeight="1" x14ac:dyDescent="0.25">
      <c r="A78" s="6" t="s">
        <v>46</v>
      </c>
      <c r="B78" s="52">
        <v>1</v>
      </c>
      <c r="C78" s="7">
        <v>66.011445641938494</v>
      </c>
      <c r="D78" s="8">
        <v>1.4337399240825399</v>
      </c>
      <c r="E78" s="7">
        <v>60.398613615070197</v>
      </c>
      <c r="F78" s="8">
        <v>2.6163401547866099</v>
      </c>
      <c r="G78" s="7">
        <v>71.577710295007904</v>
      </c>
      <c r="H78" s="8">
        <v>2.37243295842852</v>
      </c>
      <c r="I78" s="7">
        <v>11.1790966799377</v>
      </c>
      <c r="J78" s="8">
        <v>3.5761275764535201</v>
      </c>
      <c r="K78" s="7">
        <v>6.29631272030469</v>
      </c>
      <c r="L78" s="8">
        <v>0.54083417436726899</v>
      </c>
      <c r="M78" s="7">
        <v>6.9152989989351896</v>
      </c>
      <c r="N78" s="8">
        <v>1.1489719583000499</v>
      </c>
      <c r="O78" s="7">
        <v>4.4708076256129097</v>
      </c>
      <c r="P78" s="8">
        <v>0.85798286767015597</v>
      </c>
      <c r="Q78" s="7">
        <v>-2.4444913733222799</v>
      </c>
      <c r="R78" s="8">
        <v>1.3317181726571801</v>
      </c>
      <c r="S78" s="7">
        <v>23.5970722502997</v>
      </c>
      <c r="T78" s="8">
        <v>1.1828991807290701</v>
      </c>
      <c r="U78" s="7">
        <v>21.4217066263456</v>
      </c>
      <c r="V78" s="8">
        <v>1.7620448814631</v>
      </c>
      <c r="W78" s="7">
        <v>24.777634250586701</v>
      </c>
      <c r="X78" s="8">
        <v>2.53821254988092</v>
      </c>
      <c r="Y78" s="7">
        <v>3.3559276242410898</v>
      </c>
      <c r="Z78" s="8">
        <v>3.2813768934395502</v>
      </c>
      <c r="AA78" s="7">
        <v>22.915084883528898</v>
      </c>
      <c r="AB78" s="8">
        <v>1.1546042854079299</v>
      </c>
      <c r="AC78" s="7">
        <v>21.8813069971551</v>
      </c>
      <c r="AD78" s="8">
        <v>2.1515338154213199</v>
      </c>
      <c r="AE78" s="7">
        <v>23.115737163907301</v>
      </c>
      <c r="AF78" s="8">
        <v>2.2942154604241298</v>
      </c>
      <c r="AG78" s="7">
        <v>1.23443016675214</v>
      </c>
      <c r="AH78" s="8">
        <v>3.2633923257836099</v>
      </c>
      <c r="AI78" s="7">
        <v>29.873621113397601</v>
      </c>
      <c r="AJ78" s="8">
        <v>1.2604083363340599</v>
      </c>
      <c r="AK78" s="7">
        <v>32.058620785199501</v>
      </c>
      <c r="AL78" s="8">
        <v>2.1169001038149999</v>
      </c>
      <c r="AM78" s="7">
        <v>31.4585048233176</v>
      </c>
      <c r="AN78" s="8">
        <v>2.8055051243225999</v>
      </c>
      <c r="AO78" s="7">
        <v>-0.60011596188191496</v>
      </c>
      <c r="AP78" s="8">
        <v>3.5234995701546499</v>
      </c>
      <c r="AQ78" s="7">
        <v>27.195365005265501</v>
      </c>
      <c r="AR78" s="8">
        <v>1.21571969486555</v>
      </c>
      <c r="AS78" s="7">
        <v>30.556647962471001</v>
      </c>
      <c r="AT78" s="8">
        <v>2.2718869212125701</v>
      </c>
      <c r="AU78" s="7">
        <v>28.056752546820899</v>
      </c>
      <c r="AV78" s="8">
        <v>2.7169449336000602</v>
      </c>
      <c r="AW78" s="7">
        <v>-2.4998954156501099</v>
      </c>
      <c r="AX78" s="9">
        <v>3.4478006621872201</v>
      </c>
    </row>
    <row r="79" spans="1:50" ht="15" customHeight="1" x14ac:dyDescent="0.25">
      <c r="A79" s="10" t="s">
        <v>50</v>
      </c>
      <c r="B79" s="52">
        <v>1</v>
      </c>
      <c r="C79" s="7">
        <v>74.558887761655797</v>
      </c>
      <c r="D79" s="8">
        <v>0.96661069702725899</v>
      </c>
      <c r="E79" s="7">
        <v>69.510283042152807</v>
      </c>
      <c r="F79" s="8">
        <v>2.21396583499692</v>
      </c>
      <c r="G79" s="7">
        <v>76.444386579297898</v>
      </c>
      <c r="H79" s="8">
        <v>1.9725866285189899</v>
      </c>
      <c r="I79" s="7">
        <v>6.9341035371450603</v>
      </c>
      <c r="J79" s="8">
        <v>3.0742155450987201</v>
      </c>
      <c r="K79" s="7">
        <v>13.7844432066906</v>
      </c>
      <c r="L79" s="8">
        <v>0.788028179241689</v>
      </c>
      <c r="M79" s="7">
        <v>18.439126352161399</v>
      </c>
      <c r="N79" s="8">
        <v>1.7793249068058501</v>
      </c>
      <c r="O79" s="7">
        <v>14.677149621419099</v>
      </c>
      <c r="P79" s="8">
        <v>1.74922295913966</v>
      </c>
      <c r="Q79" s="7">
        <v>-3.76197673074235</v>
      </c>
      <c r="R79" s="8">
        <v>2.5652469550690999</v>
      </c>
      <c r="S79" s="7">
        <v>19.736881572410901</v>
      </c>
      <c r="T79" s="8">
        <v>0.95992233411677796</v>
      </c>
      <c r="U79" s="7">
        <v>20.3730510626818</v>
      </c>
      <c r="V79" s="8">
        <v>1.6709984441608099</v>
      </c>
      <c r="W79" s="7">
        <v>23.712284262902202</v>
      </c>
      <c r="X79" s="8">
        <v>2.2918216408635801</v>
      </c>
      <c r="Y79" s="7">
        <v>3.3392332002204101</v>
      </c>
      <c r="Z79" s="8">
        <v>2.85899133345715</v>
      </c>
      <c r="AA79" s="7">
        <v>22.2095449762306</v>
      </c>
      <c r="AB79" s="8">
        <v>1.1434185525360001</v>
      </c>
      <c r="AC79" s="7">
        <v>25.7697164685639</v>
      </c>
      <c r="AD79" s="8">
        <v>2.2993068227664502</v>
      </c>
      <c r="AE79" s="7">
        <v>22.605129106423998</v>
      </c>
      <c r="AF79" s="8">
        <v>2.1500956931777599</v>
      </c>
      <c r="AG79" s="7">
        <v>-3.1645873621399199</v>
      </c>
      <c r="AH79" s="8">
        <v>3.16671710992276</v>
      </c>
      <c r="AI79" s="7">
        <v>34.413909316113802</v>
      </c>
      <c r="AJ79" s="8">
        <v>1.2392255175968301</v>
      </c>
      <c r="AK79" s="7">
        <v>38.6605345833539</v>
      </c>
      <c r="AL79" s="8">
        <v>2.5741286915102299</v>
      </c>
      <c r="AM79" s="7">
        <v>31.5153551576986</v>
      </c>
      <c r="AN79" s="8">
        <v>2.7295886567705399</v>
      </c>
      <c r="AO79" s="7">
        <v>-7.1451794256552699</v>
      </c>
      <c r="AP79" s="8">
        <v>3.4828484282319701</v>
      </c>
      <c r="AQ79" s="7">
        <v>19.599056466971501</v>
      </c>
      <c r="AR79" s="8">
        <v>1.0253278513203199</v>
      </c>
      <c r="AS79" s="7">
        <v>24.096523008466502</v>
      </c>
      <c r="AT79" s="8">
        <v>1.9925911940351599</v>
      </c>
      <c r="AU79" s="7">
        <v>20.892862878072499</v>
      </c>
      <c r="AV79" s="8">
        <v>1.97849152176729</v>
      </c>
      <c r="AW79" s="7">
        <v>-3.20366013039405</v>
      </c>
      <c r="AX79" s="9">
        <v>2.81805279290209</v>
      </c>
    </row>
    <row r="80" spans="1:50" ht="15" customHeight="1" x14ac:dyDescent="0.25">
      <c r="A80" s="10" t="s">
        <v>55</v>
      </c>
      <c r="B80" s="52">
        <v>1</v>
      </c>
      <c r="C80" s="7">
        <v>25.455024849185001</v>
      </c>
      <c r="D80" s="8">
        <v>1.24840511412044</v>
      </c>
      <c r="E80" s="7">
        <v>27.057564459044901</v>
      </c>
      <c r="F80" s="8">
        <v>2.3289222333999402</v>
      </c>
      <c r="G80" s="7">
        <v>28.101126551701299</v>
      </c>
      <c r="H80" s="8">
        <v>2.1508142518266902</v>
      </c>
      <c r="I80" s="7">
        <v>1.0435620926564</v>
      </c>
      <c r="J80" s="8">
        <v>3.29067675742031</v>
      </c>
      <c r="K80" s="7">
        <v>22.3119841002326</v>
      </c>
      <c r="L80" s="8">
        <v>1.21241554996717</v>
      </c>
      <c r="M80" s="7">
        <v>24.535704280962602</v>
      </c>
      <c r="N80" s="8">
        <v>2.0770567628148302</v>
      </c>
      <c r="O80" s="7">
        <v>21.182705619794401</v>
      </c>
      <c r="P80" s="8">
        <v>1.8357029731461401</v>
      </c>
      <c r="Q80" s="7">
        <v>-3.3529986611682099</v>
      </c>
      <c r="R80" s="8">
        <v>2.74603780059963</v>
      </c>
      <c r="S80" s="7">
        <v>14.004074568878799</v>
      </c>
      <c r="T80" s="8">
        <v>0.98641360902372499</v>
      </c>
      <c r="U80" s="7">
        <v>15.136151668994801</v>
      </c>
      <c r="V80" s="8">
        <v>1.59741580044235</v>
      </c>
      <c r="W80" s="7">
        <v>13.0481280816712</v>
      </c>
      <c r="X80" s="8">
        <v>1.36638608947435</v>
      </c>
      <c r="Y80" s="7">
        <v>-2.0880235873235802</v>
      </c>
      <c r="Z80" s="8">
        <v>2.0430514662768098</v>
      </c>
      <c r="AA80" s="7">
        <v>19.770048109449899</v>
      </c>
      <c r="AB80" s="8">
        <v>1.1598211349605401</v>
      </c>
      <c r="AC80" s="7">
        <v>21.666589166220099</v>
      </c>
      <c r="AD80" s="8">
        <v>2.0881218611281098</v>
      </c>
      <c r="AE80" s="7">
        <v>19.339325486291202</v>
      </c>
      <c r="AF80" s="8">
        <v>1.6928219981761701</v>
      </c>
      <c r="AG80" s="7">
        <v>-2.3272636799288402</v>
      </c>
      <c r="AH80" s="8">
        <v>2.6268340582645102</v>
      </c>
      <c r="AI80" s="7">
        <v>46.793987220675902</v>
      </c>
      <c r="AJ80" s="8">
        <v>1.3568555320350899</v>
      </c>
      <c r="AK80" s="7">
        <v>51.335692961500598</v>
      </c>
      <c r="AL80" s="8">
        <v>2.6651806441239398</v>
      </c>
      <c r="AM80" s="7">
        <v>43.192373279130003</v>
      </c>
      <c r="AN80" s="8">
        <v>2.3288327690175601</v>
      </c>
      <c r="AO80" s="7">
        <v>-8.1433196823706204</v>
      </c>
      <c r="AP80" s="8">
        <v>3.5661704436277102</v>
      </c>
      <c r="AQ80" s="7">
        <v>18.470611590190799</v>
      </c>
      <c r="AR80" s="8">
        <v>0.836942142817788</v>
      </c>
      <c r="AS80" s="7">
        <v>18.2092562657012</v>
      </c>
      <c r="AT80" s="8">
        <v>1.8635393445034301</v>
      </c>
      <c r="AU80" s="7">
        <v>17.840804742877001</v>
      </c>
      <c r="AV80" s="8">
        <v>1.4677876865061401</v>
      </c>
      <c r="AW80" s="7">
        <v>-0.36845152282416999</v>
      </c>
      <c r="AX80" s="9">
        <v>2.1729308741634901</v>
      </c>
    </row>
    <row r="81" spans="1:50" ht="15" customHeight="1" x14ac:dyDescent="0.25">
      <c r="A81" s="10" t="s">
        <v>57</v>
      </c>
      <c r="B81" s="52">
        <v>1</v>
      </c>
      <c r="C81" s="7">
        <v>31.3621317203066</v>
      </c>
      <c r="D81" s="8">
        <v>1.3287464123148001</v>
      </c>
      <c r="E81" s="7">
        <v>33.786892776932298</v>
      </c>
      <c r="F81" s="8">
        <v>2.2965697564644301</v>
      </c>
      <c r="G81" s="7">
        <v>32.291885522910498</v>
      </c>
      <c r="H81" s="8">
        <v>2.2244306400384999</v>
      </c>
      <c r="I81" s="7">
        <v>-1.4950072540217401</v>
      </c>
      <c r="J81" s="8">
        <v>2.8793290595916199</v>
      </c>
      <c r="K81" s="7">
        <v>17.641869805762902</v>
      </c>
      <c r="L81" s="8">
        <v>0.97639690906584398</v>
      </c>
      <c r="M81" s="7">
        <v>20.751234154900299</v>
      </c>
      <c r="N81" s="8">
        <v>1.6434882068513801</v>
      </c>
      <c r="O81" s="7">
        <v>16.594819768445401</v>
      </c>
      <c r="P81" s="8">
        <v>1.7278560046382101</v>
      </c>
      <c r="Q81" s="7">
        <v>-4.1564143864548599</v>
      </c>
      <c r="R81" s="8">
        <v>1.98730650738531</v>
      </c>
      <c r="S81" s="7">
        <v>21.647657692307799</v>
      </c>
      <c r="T81" s="8">
        <v>1.11344731455716</v>
      </c>
      <c r="U81" s="7">
        <v>24.461590120089099</v>
      </c>
      <c r="V81" s="8">
        <v>2.2460893479420099</v>
      </c>
      <c r="W81" s="7">
        <v>21.209449224037598</v>
      </c>
      <c r="X81" s="8">
        <v>1.98998175347636</v>
      </c>
      <c r="Y81" s="7">
        <v>-3.25214089605146</v>
      </c>
      <c r="Z81" s="8">
        <v>3.0141265870079001</v>
      </c>
      <c r="AA81" s="7">
        <v>25.730889122811501</v>
      </c>
      <c r="AB81" s="8">
        <v>1.16044102474457</v>
      </c>
      <c r="AC81" s="7">
        <v>29.0472670167856</v>
      </c>
      <c r="AD81" s="8">
        <v>2.08524891292676</v>
      </c>
      <c r="AE81" s="7">
        <v>23.8133158676732</v>
      </c>
      <c r="AF81" s="8">
        <v>1.986783980524</v>
      </c>
      <c r="AG81" s="7">
        <v>-5.2339511491123902</v>
      </c>
      <c r="AH81" s="8">
        <v>2.7566722105742101</v>
      </c>
      <c r="AI81" s="7">
        <v>36.743726973492102</v>
      </c>
      <c r="AJ81" s="8">
        <v>1.37166005440441</v>
      </c>
      <c r="AK81" s="7">
        <v>41.3338546483416</v>
      </c>
      <c r="AL81" s="8">
        <v>2.5230209625826299</v>
      </c>
      <c r="AM81" s="7">
        <v>35.738510049444898</v>
      </c>
      <c r="AN81" s="8">
        <v>2.7244786715950999</v>
      </c>
      <c r="AO81" s="7">
        <v>-5.5953445988966797</v>
      </c>
      <c r="AP81" s="8">
        <v>3.6478157604300399</v>
      </c>
      <c r="AQ81" s="7">
        <v>29.686021644066599</v>
      </c>
      <c r="AR81" s="8">
        <v>1.3961946304444099</v>
      </c>
      <c r="AS81" s="7">
        <v>36.570651801766701</v>
      </c>
      <c r="AT81" s="8">
        <v>2.4620065035957701</v>
      </c>
      <c r="AU81" s="7">
        <v>23.6435630086769</v>
      </c>
      <c r="AV81" s="8">
        <v>1.92691456717895</v>
      </c>
      <c r="AW81" s="7">
        <v>-12.9270887930898</v>
      </c>
      <c r="AX81" s="9">
        <v>2.7069119767587702</v>
      </c>
    </row>
    <row r="82" spans="1:50" ht="15" customHeight="1" x14ac:dyDescent="0.25">
      <c r="A82" s="10" t="s">
        <v>59</v>
      </c>
      <c r="B82" s="52">
        <v>1</v>
      </c>
      <c r="C82" s="7">
        <v>29.232127006856199</v>
      </c>
      <c r="D82" s="8">
        <v>1.1665642007994701</v>
      </c>
      <c r="E82" s="7">
        <v>27.4692252122714</v>
      </c>
      <c r="F82" s="8">
        <v>2.0467254292954302</v>
      </c>
      <c r="G82" s="7">
        <v>28.378854344891799</v>
      </c>
      <c r="H82" s="8">
        <v>2.2684459545359399</v>
      </c>
      <c r="I82" s="7">
        <v>0.90962913262043099</v>
      </c>
      <c r="J82" s="8">
        <v>2.7948417096758802</v>
      </c>
      <c r="K82" s="7">
        <v>8.5581439640284707</v>
      </c>
      <c r="L82" s="8">
        <v>0.71474830518795696</v>
      </c>
      <c r="M82" s="7">
        <v>12.590606251595201</v>
      </c>
      <c r="N82" s="8">
        <v>1.9505414652722</v>
      </c>
      <c r="O82" s="7">
        <v>8.3839634403960996</v>
      </c>
      <c r="P82" s="8">
        <v>1.18308481939319</v>
      </c>
      <c r="Q82" s="7">
        <v>-4.2066428111990799</v>
      </c>
      <c r="R82" s="8">
        <v>2.3520378756245601</v>
      </c>
      <c r="S82" s="7">
        <v>15.515823886817699</v>
      </c>
      <c r="T82" s="8">
        <v>1.0223731595910801</v>
      </c>
      <c r="U82" s="7">
        <v>20.287850679912999</v>
      </c>
      <c r="V82" s="8">
        <v>1.94802987709192</v>
      </c>
      <c r="W82" s="7">
        <v>13.2097487621844</v>
      </c>
      <c r="X82" s="8">
        <v>1.5319812619613999</v>
      </c>
      <c r="Y82" s="7">
        <v>-7.0781019177286399</v>
      </c>
      <c r="Z82" s="8">
        <v>2.1924492041060399</v>
      </c>
      <c r="AA82" s="7">
        <v>15.064072132176101</v>
      </c>
      <c r="AB82" s="8">
        <v>0.944289398275166</v>
      </c>
      <c r="AC82" s="7">
        <v>20.0986975415355</v>
      </c>
      <c r="AD82" s="8">
        <v>2.2122534508981402</v>
      </c>
      <c r="AE82" s="7">
        <v>13.1259651820841</v>
      </c>
      <c r="AF82" s="8">
        <v>1.43969147462508</v>
      </c>
      <c r="AG82" s="7">
        <v>-6.9727323594513999</v>
      </c>
      <c r="AH82" s="8">
        <v>2.5896384063117899</v>
      </c>
      <c r="AI82" s="7">
        <v>53.607650851419898</v>
      </c>
      <c r="AJ82" s="8">
        <v>1.20011747025997</v>
      </c>
      <c r="AK82" s="7">
        <v>53.770073089531898</v>
      </c>
      <c r="AL82" s="8">
        <v>2.7405330703025998</v>
      </c>
      <c r="AM82" s="7">
        <v>51.308689756341103</v>
      </c>
      <c r="AN82" s="8">
        <v>2.0431160321719402</v>
      </c>
      <c r="AO82" s="7">
        <v>-2.4613833331908102</v>
      </c>
      <c r="AP82" s="8">
        <v>3.5287623993986998</v>
      </c>
      <c r="AQ82" s="7">
        <v>22.8052133087951</v>
      </c>
      <c r="AR82" s="8">
        <v>1.22571226028435</v>
      </c>
      <c r="AS82" s="7">
        <v>27.531219844880301</v>
      </c>
      <c r="AT82" s="8">
        <v>2.7612226017030799</v>
      </c>
      <c r="AU82" s="7">
        <v>20.634008467813999</v>
      </c>
      <c r="AV82" s="8">
        <v>1.94264352358215</v>
      </c>
      <c r="AW82" s="7">
        <v>-6.8972113770662702</v>
      </c>
      <c r="AX82" s="9">
        <v>3.0848865406585002</v>
      </c>
    </row>
    <row r="83" spans="1:50" ht="15" customHeight="1" x14ac:dyDescent="0.25">
      <c r="A83" s="10" t="s">
        <v>60</v>
      </c>
      <c r="B83" s="52">
        <v>1</v>
      </c>
      <c r="C83" s="7">
        <v>63.664306132280103</v>
      </c>
      <c r="D83" s="8">
        <v>1.4676926455808099</v>
      </c>
      <c r="E83" s="7">
        <v>58.280206365094003</v>
      </c>
      <c r="F83" s="8">
        <v>3.06212850308403</v>
      </c>
      <c r="G83" s="7">
        <v>66.154971780608193</v>
      </c>
      <c r="H83" s="8">
        <v>2.5601142301039799</v>
      </c>
      <c r="I83" s="7">
        <v>7.8747654155142497</v>
      </c>
      <c r="J83" s="8">
        <v>3.75141691159619</v>
      </c>
      <c r="K83" s="7">
        <v>17.633079294256799</v>
      </c>
      <c r="L83" s="8">
        <v>1.65040335478902</v>
      </c>
      <c r="M83" s="7">
        <v>27.431549917855701</v>
      </c>
      <c r="N83" s="8">
        <v>3.2372031723211201</v>
      </c>
      <c r="O83" s="7">
        <v>16.194843147470099</v>
      </c>
      <c r="P83" s="8">
        <v>2.9617274752288001</v>
      </c>
      <c r="Q83" s="7">
        <v>-11.236706770385601</v>
      </c>
      <c r="R83" s="8">
        <v>4.25224674457316</v>
      </c>
      <c r="S83" s="7">
        <v>33.2899400537421</v>
      </c>
      <c r="T83" s="8">
        <v>1.64711683536588</v>
      </c>
      <c r="U83" s="7">
        <v>40.828520826324002</v>
      </c>
      <c r="V83" s="8">
        <v>3.1371474093474698</v>
      </c>
      <c r="W83" s="7">
        <v>32.372687645358504</v>
      </c>
      <c r="X83" s="8">
        <v>2.92277422547247</v>
      </c>
      <c r="Y83" s="7">
        <v>-8.4558331809654792</v>
      </c>
      <c r="Z83" s="8">
        <v>3.7903292202837502</v>
      </c>
      <c r="AA83" s="7">
        <v>34.693032762596602</v>
      </c>
      <c r="AB83" s="8">
        <v>1.7622872983770099</v>
      </c>
      <c r="AC83" s="7">
        <v>42.444654856894097</v>
      </c>
      <c r="AD83" s="8">
        <v>3.1818599001141301</v>
      </c>
      <c r="AE83" s="7">
        <v>34.0840789835514</v>
      </c>
      <c r="AF83" s="8">
        <v>3.1238604408127202</v>
      </c>
      <c r="AG83" s="7">
        <v>-8.3605758733426896</v>
      </c>
      <c r="AH83" s="8">
        <v>4.42159380814521</v>
      </c>
      <c r="AI83" s="7">
        <v>43.959266864993502</v>
      </c>
      <c r="AJ83" s="8">
        <v>1.6612666250652</v>
      </c>
      <c r="AK83" s="7">
        <v>53.625370503150499</v>
      </c>
      <c r="AL83" s="8">
        <v>3.2157680071344901</v>
      </c>
      <c r="AM83" s="7">
        <v>40.419201655414497</v>
      </c>
      <c r="AN83" s="8">
        <v>2.8524250314908901</v>
      </c>
      <c r="AO83" s="7">
        <v>-13.206168847736</v>
      </c>
      <c r="AP83" s="8">
        <v>4.7865384167164997</v>
      </c>
      <c r="AQ83" s="7">
        <v>23.687389120292899</v>
      </c>
      <c r="AR83" s="8">
        <v>1.3739316050363199</v>
      </c>
      <c r="AS83" s="7">
        <v>33.356077730292</v>
      </c>
      <c r="AT83" s="8">
        <v>3.43492972770879</v>
      </c>
      <c r="AU83" s="7">
        <v>19.134684752271099</v>
      </c>
      <c r="AV83" s="8">
        <v>1.99608718054617</v>
      </c>
      <c r="AW83" s="7">
        <v>-14.221392978021001</v>
      </c>
      <c r="AX83" s="9">
        <v>4.2392155430448497</v>
      </c>
    </row>
    <row r="84" spans="1:50" ht="15" customHeight="1" x14ac:dyDescent="0.25">
      <c r="A84" s="62" t="s">
        <v>219</v>
      </c>
      <c r="B84" s="53">
        <v>1</v>
      </c>
      <c r="C84" s="32">
        <v>38.550294704397899</v>
      </c>
      <c r="D84" s="33">
        <v>0.393723752612547</v>
      </c>
      <c r="E84" s="32">
        <v>37.383973927431903</v>
      </c>
      <c r="F84" s="33">
        <v>0.72027062144668696</v>
      </c>
      <c r="G84" s="32">
        <v>39.656266350326497</v>
      </c>
      <c r="H84" s="33">
        <v>0.669528767851295</v>
      </c>
      <c r="I84" s="32">
        <v>2.27229242289464</v>
      </c>
      <c r="J84" s="33">
        <v>0.94306870293151002</v>
      </c>
      <c r="K84" s="32">
        <v>17.0585081703877</v>
      </c>
      <c r="L84" s="33">
        <v>0.33410782944191503</v>
      </c>
      <c r="M84" s="32">
        <v>20.642494370391599</v>
      </c>
      <c r="N84" s="33">
        <v>0.63948529272738097</v>
      </c>
      <c r="O84" s="32">
        <v>15.8823550135749</v>
      </c>
      <c r="P84" s="33">
        <v>0.57961490783238001</v>
      </c>
      <c r="Q84" s="32">
        <v>-4.7601393568167296</v>
      </c>
      <c r="R84" s="33">
        <v>0.83882648882410404</v>
      </c>
      <c r="S84" s="32">
        <v>21.6625375052053</v>
      </c>
      <c r="T84" s="33">
        <v>0.36083116359368</v>
      </c>
      <c r="U84" s="32">
        <v>23.860734335572801</v>
      </c>
      <c r="V84" s="33">
        <v>0.64563930510548395</v>
      </c>
      <c r="W84" s="32">
        <v>21.018096767275701</v>
      </c>
      <c r="X84" s="33">
        <v>0.62283328943874305</v>
      </c>
      <c r="Y84" s="32">
        <v>-2.8426375682970599</v>
      </c>
      <c r="Z84" s="33">
        <v>0.85543487577066102</v>
      </c>
      <c r="AA84" s="32">
        <v>24.2081854699776</v>
      </c>
      <c r="AB84" s="33">
        <v>0.37169606696288499</v>
      </c>
      <c r="AC84" s="32">
        <v>26.536259021208799</v>
      </c>
      <c r="AD84" s="33">
        <v>0.69848643936456101</v>
      </c>
      <c r="AE84" s="32">
        <v>22.7421928416342</v>
      </c>
      <c r="AF84" s="33">
        <v>0.64704150128520499</v>
      </c>
      <c r="AG84" s="32">
        <v>-3.7940661795746098</v>
      </c>
      <c r="AH84" s="33">
        <v>0.92823862910344901</v>
      </c>
      <c r="AI84" s="32">
        <v>41.973501127826502</v>
      </c>
      <c r="AJ84" s="33">
        <v>0.39566594515084202</v>
      </c>
      <c r="AK84" s="32">
        <v>44.396621021484897</v>
      </c>
      <c r="AL84" s="33">
        <v>0.77705781660808104</v>
      </c>
      <c r="AM84" s="32">
        <v>39.604026492929101</v>
      </c>
      <c r="AN84" s="33">
        <v>0.76323068628843105</v>
      </c>
      <c r="AO84" s="32">
        <v>-4.7925945285558296</v>
      </c>
      <c r="AP84" s="33">
        <v>1.1035680511744701</v>
      </c>
      <c r="AQ84" s="32">
        <v>26.501170923965901</v>
      </c>
      <c r="AR84" s="33">
        <v>0.365570198323177</v>
      </c>
      <c r="AS84" s="32">
        <v>30.493201472126099</v>
      </c>
      <c r="AT84" s="33">
        <v>0.73548036653701498</v>
      </c>
      <c r="AU84" s="32">
        <v>23.735795185615299</v>
      </c>
      <c r="AV84" s="33">
        <v>0.62138459794747802</v>
      </c>
      <c r="AW84" s="32">
        <v>-6.75740628651078</v>
      </c>
      <c r="AX84" s="34">
        <v>0.94764781828895595</v>
      </c>
    </row>
    <row r="85" spans="1:50" ht="15" customHeight="1" x14ac:dyDescent="0.25">
      <c r="A85" s="26" t="s">
        <v>121</v>
      </c>
      <c r="B85" s="52">
        <v>1</v>
      </c>
      <c r="C85" s="7">
        <v>39.085155630578903</v>
      </c>
      <c r="D85" s="8">
        <v>1.8937388455742701</v>
      </c>
      <c r="E85" s="7">
        <v>39.185041515281</v>
      </c>
      <c r="F85" s="8">
        <v>3.2443025542470898</v>
      </c>
      <c r="G85" s="7">
        <v>39.806748647936601</v>
      </c>
      <c r="H85" s="8">
        <v>3.3602572623149598</v>
      </c>
      <c r="I85" s="7">
        <v>0.62170713265553701</v>
      </c>
      <c r="J85" s="8">
        <v>4.3494902075981203</v>
      </c>
      <c r="K85" s="7">
        <v>25.033978138861301</v>
      </c>
      <c r="L85" s="8">
        <v>1.63811271087085</v>
      </c>
      <c r="M85" s="7">
        <v>28.1836360823992</v>
      </c>
      <c r="N85" s="8">
        <v>2.9733559295892098</v>
      </c>
      <c r="O85" s="7">
        <v>27.4965152483338</v>
      </c>
      <c r="P85" s="8">
        <v>3.0407516390730698</v>
      </c>
      <c r="Q85" s="7">
        <v>-0.68712083406540003</v>
      </c>
      <c r="R85" s="8">
        <v>3.8164555045275499</v>
      </c>
      <c r="S85" s="7">
        <v>34.397521010839398</v>
      </c>
      <c r="T85" s="8">
        <v>1.7998618595713201</v>
      </c>
      <c r="U85" s="7">
        <v>36.729001305618397</v>
      </c>
      <c r="V85" s="8">
        <v>3.0012343879178101</v>
      </c>
      <c r="W85" s="7">
        <v>35.543945758665899</v>
      </c>
      <c r="X85" s="8">
        <v>3.1928540641571299</v>
      </c>
      <c r="Y85" s="7">
        <v>-1.1850555469525099</v>
      </c>
      <c r="Z85" s="8">
        <v>4.12454560241755</v>
      </c>
      <c r="AA85" s="7">
        <v>33.095543349826201</v>
      </c>
      <c r="AB85" s="8">
        <v>1.8401602257216001</v>
      </c>
      <c r="AC85" s="7">
        <v>32.712596450513601</v>
      </c>
      <c r="AD85" s="8">
        <v>3.0814436412520201</v>
      </c>
      <c r="AE85" s="7">
        <v>35.992924777827298</v>
      </c>
      <c r="AF85" s="8">
        <v>3.4058673825511798</v>
      </c>
      <c r="AG85" s="7">
        <v>3.28032832731372</v>
      </c>
      <c r="AH85" s="8">
        <v>4.3008912855206596</v>
      </c>
      <c r="AI85" s="7">
        <v>56.247907460420002</v>
      </c>
      <c r="AJ85" s="8">
        <v>1.8222929286507501</v>
      </c>
      <c r="AK85" s="7">
        <v>55.314262182495803</v>
      </c>
      <c r="AL85" s="8">
        <v>3.19755425054093</v>
      </c>
      <c r="AM85" s="7">
        <v>56.992675853061797</v>
      </c>
      <c r="AN85" s="8">
        <v>3.5416989731551198</v>
      </c>
      <c r="AO85" s="7">
        <v>1.67841367056602</v>
      </c>
      <c r="AP85" s="8">
        <v>4.37547169561664</v>
      </c>
      <c r="AQ85" s="7">
        <v>25.264186762208201</v>
      </c>
      <c r="AR85" s="8">
        <v>1.4993420498627199</v>
      </c>
      <c r="AS85" s="7">
        <v>28.133772297395399</v>
      </c>
      <c r="AT85" s="8">
        <v>2.9652032807248001</v>
      </c>
      <c r="AU85" s="7">
        <v>24.464872097742202</v>
      </c>
      <c r="AV85" s="8">
        <v>2.6437420847308202</v>
      </c>
      <c r="AW85" s="7">
        <v>-3.6689001996531698</v>
      </c>
      <c r="AX85" s="9">
        <v>3.8513839984930001</v>
      </c>
    </row>
    <row r="86" spans="1:50" ht="15" customHeight="1" x14ac:dyDescent="0.25">
      <c r="A86" s="26" t="s">
        <v>118</v>
      </c>
      <c r="B86" s="52">
        <v>1</v>
      </c>
      <c r="C86" s="7">
        <v>42.196868226555502</v>
      </c>
      <c r="D86" s="8">
        <v>2.3862979688251702</v>
      </c>
      <c r="E86" s="7">
        <v>41.207510413356701</v>
      </c>
      <c r="F86" s="8">
        <v>4.9932664701088099</v>
      </c>
      <c r="G86" s="7">
        <v>45.454025917472499</v>
      </c>
      <c r="H86" s="8">
        <v>3.8877041308465898</v>
      </c>
      <c r="I86" s="7">
        <v>4.2465155041158704</v>
      </c>
      <c r="J86" s="8">
        <v>5.40890900796611</v>
      </c>
      <c r="K86" s="7">
        <v>19.681928105371899</v>
      </c>
      <c r="L86" s="8">
        <v>1.9079814055016799</v>
      </c>
      <c r="M86" s="7">
        <v>22.899905876528699</v>
      </c>
      <c r="N86" s="8">
        <v>3.7891551172967599</v>
      </c>
      <c r="O86" s="7">
        <v>20.076799527280301</v>
      </c>
      <c r="P86" s="8">
        <v>3.05694595525109</v>
      </c>
      <c r="Q86" s="7">
        <v>-2.8231063492483699</v>
      </c>
      <c r="R86" s="8">
        <v>4.2416866136096596</v>
      </c>
      <c r="S86" s="7">
        <v>36.690571295969903</v>
      </c>
      <c r="T86" s="8">
        <v>2.17643953112331</v>
      </c>
      <c r="U86" s="7">
        <v>37.686873381554001</v>
      </c>
      <c r="V86" s="8">
        <v>4.3957722996147597</v>
      </c>
      <c r="W86" s="7">
        <v>40.161466512824603</v>
      </c>
      <c r="X86" s="8">
        <v>4.0960645508134998</v>
      </c>
      <c r="Y86" s="7">
        <v>2.47459313127059</v>
      </c>
      <c r="Z86" s="8">
        <v>5.1859710852062602</v>
      </c>
      <c r="AA86" s="7">
        <v>41.427634298022198</v>
      </c>
      <c r="AB86" s="8">
        <v>2.27268072657392</v>
      </c>
      <c r="AC86" s="7">
        <v>44.296137527956901</v>
      </c>
      <c r="AD86" s="8">
        <v>4.8171411038475496</v>
      </c>
      <c r="AE86" s="7">
        <v>44.535581777096397</v>
      </c>
      <c r="AF86" s="8">
        <v>4.1725237963649198</v>
      </c>
      <c r="AG86" s="7">
        <v>0.23944424913953799</v>
      </c>
      <c r="AH86" s="8">
        <v>5.6593999226982499</v>
      </c>
      <c r="AI86" s="7">
        <v>61.547130774077601</v>
      </c>
      <c r="AJ86" s="8">
        <v>2.2543386024495402</v>
      </c>
      <c r="AK86" s="7">
        <v>61.749386712440497</v>
      </c>
      <c r="AL86" s="8">
        <v>4.5284776825158097</v>
      </c>
      <c r="AM86" s="7">
        <v>66.365479428162004</v>
      </c>
      <c r="AN86" s="8">
        <v>3.5789551799306598</v>
      </c>
      <c r="AO86" s="7">
        <v>4.6160927157215204</v>
      </c>
      <c r="AP86" s="8">
        <v>5.3408150193851203</v>
      </c>
      <c r="AQ86" s="7">
        <v>16.761646950878799</v>
      </c>
      <c r="AR86" s="8">
        <v>1.83554857040515</v>
      </c>
      <c r="AS86" s="7">
        <v>16.505116998155302</v>
      </c>
      <c r="AT86" s="8">
        <v>2.9782436316125001</v>
      </c>
      <c r="AU86" s="7">
        <v>17.631650158271601</v>
      </c>
      <c r="AV86" s="8">
        <v>3.1759620262600001</v>
      </c>
      <c r="AW86" s="7">
        <v>1.12653316011629</v>
      </c>
      <c r="AX86" s="9">
        <v>3.5112871228685001</v>
      </c>
    </row>
    <row r="87" spans="1:50" ht="15.75" customHeight="1" x14ac:dyDescent="0.25">
      <c r="A87" s="27" t="s">
        <v>119</v>
      </c>
      <c r="B87" s="54">
        <v>1</v>
      </c>
      <c r="C87" s="28">
        <v>33.698005310334899</v>
      </c>
      <c r="D87" s="29">
        <v>2.3705929408087698</v>
      </c>
      <c r="E87" s="28">
        <v>35.553686559244099</v>
      </c>
      <c r="F87" s="29">
        <v>3.7172231536157501</v>
      </c>
      <c r="G87" s="28">
        <v>28.453168970038298</v>
      </c>
      <c r="H87" s="29">
        <v>3.1279463445249802</v>
      </c>
      <c r="I87" s="28">
        <v>-7.1005175892058503</v>
      </c>
      <c r="J87" s="29">
        <v>3.74295955137509</v>
      </c>
      <c r="K87" s="28">
        <v>23.442435590980001</v>
      </c>
      <c r="L87" s="29">
        <v>2.24386321238724</v>
      </c>
      <c r="M87" s="28">
        <v>24.104362485735201</v>
      </c>
      <c r="N87" s="29">
        <v>3.5858741769537299</v>
      </c>
      <c r="O87" s="28">
        <v>19.124018101162601</v>
      </c>
      <c r="P87" s="29">
        <v>2.9239204557172598</v>
      </c>
      <c r="Q87" s="28">
        <v>-4.9803443845726099</v>
      </c>
      <c r="R87" s="29">
        <v>4.2796217445938503</v>
      </c>
      <c r="S87" s="28">
        <v>24.9262984918917</v>
      </c>
      <c r="T87" s="29">
        <v>1.98891991188365</v>
      </c>
      <c r="U87" s="28">
        <v>26.969817162303698</v>
      </c>
      <c r="V87" s="29">
        <v>3.3650542322071599</v>
      </c>
      <c r="W87" s="28">
        <v>19.891648963887199</v>
      </c>
      <c r="X87" s="29">
        <v>3.0785276697128499</v>
      </c>
      <c r="Y87" s="28">
        <v>-7.0781681984164599</v>
      </c>
      <c r="Z87" s="29">
        <v>4.6542917301040996</v>
      </c>
      <c r="AA87" s="28">
        <v>30.9737082086227</v>
      </c>
      <c r="AB87" s="29">
        <v>2.2643438078883702</v>
      </c>
      <c r="AC87" s="28">
        <v>30.9767038443823</v>
      </c>
      <c r="AD87" s="29">
        <v>3.2293573367045898</v>
      </c>
      <c r="AE87" s="28">
        <v>28.032110739547299</v>
      </c>
      <c r="AF87" s="29">
        <v>3.3416461185344599</v>
      </c>
      <c r="AG87" s="28">
        <v>-2.944593104835</v>
      </c>
      <c r="AH87" s="29">
        <v>4.61316884642636</v>
      </c>
      <c r="AI87" s="28">
        <v>49.541892776448996</v>
      </c>
      <c r="AJ87" s="29">
        <v>2.2703119132618901</v>
      </c>
      <c r="AK87" s="28">
        <v>49.945487493972202</v>
      </c>
      <c r="AL87" s="29">
        <v>4.1069806164891096</v>
      </c>
      <c r="AM87" s="28">
        <v>48.221739465700203</v>
      </c>
      <c r="AN87" s="29">
        <v>4.2442016300055601</v>
      </c>
      <c r="AO87" s="28">
        <v>-1.7237480282720701</v>
      </c>
      <c r="AP87" s="29">
        <v>5.7173782064204302</v>
      </c>
      <c r="AQ87" s="28">
        <v>27.1231654014823</v>
      </c>
      <c r="AR87" s="29">
        <v>2.14325527191161</v>
      </c>
      <c r="AS87" s="28">
        <v>27.754358369100501</v>
      </c>
      <c r="AT87" s="29">
        <v>3.1154744217550898</v>
      </c>
      <c r="AU87" s="28">
        <v>22.5022988785466</v>
      </c>
      <c r="AV87" s="29">
        <v>3.31108226859546</v>
      </c>
      <c r="AW87" s="28">
        <v>-5.2520594905539104</v>
      </c>
      <c r="AX87" s="30">
        <v>4.7896332661137997</v>
      </c>
    </row>
    <row r="88" spans="1:50" ht="15" customHeight="1" x14ac:dyDescent="0.25">
      <c r="A88" s="26"/>
      <c r="B88" s="55"/>
      <c r="C88" s="35" t="s">
        <v>2430</v>
      </c>
      <c r="D88" s="36" t="s">
        <v>2431</v>
      </c>
      <c r="E88" s="35" t="s">
        <v>2778</v>
      </c>
      <c r="F88" s="36" t="s">
        <v>2779</v>
      </c>
      <c r="G88" s="35" t="s">
        <v>2780</v>
      </c>
      <c r="H88" s="36" t="s">
        <v>2781</v>
      </c>
      <c r="I88" s="35" t="s">
        <v>2782</v>
      </c>
      <c r="J88" s="36" t="s">
        <v>2783</v>
      </c>
      <c r="K88" s="35" t="s">
        <v>2432</v>
      </c>
      <c r="L88" s="36" t="s">
        <v>2433</v>
      </c>
      <c r="M88" s="35" t="s">
        <v>2784</v>
      </c>
      <c r="N88" s="36" t="s">
        <v>2785</v>
      </c>
      <c r="O88" s="35" t="s">
        <v>2786</v>
      </c>
      <c r="P88" s="36" t="s">
        <v>2787</v>
      </c>
      <c r="Q88" s="35" t="s">
        <v>2788</v>
      </c>
      <c r="R88" s="36" t="s">
        <v>2789</v>
      </c>
      <c r="S88" s="35" t="s">
        <v>2434</v>
      </c>
      <c r="T88" s="36" t="s">
        <v>2435</v>
      </c>
      <c r="U88" s="35" t="s">
        <v>2790</v>
      </c>
      <c r="V88" s="36" t="s">
        <v>2791</v>
      </c>
      <c r="W88" s="35" t="s">
        <v>2792</v>
      </c>
      <c r="X88" s="36" t="s">
        <v>2793</v>
      </c>
      <c r="Y88" s="35" t="s">
        <v>2794</v>
      </c>
      <c r="Z88" s="36" t="s">
        <v>2795</v>
      </c>
      <c r="AA88" s="35" t="s">
        <v>2436</v>
      </c>
      <c r="AB88" s="36" t="s">
        <v>2437</v>
      </c>
      <c r="AC88" s="35" t="s">
        <v>2796</v>
      </c>
      <c r="AD88" s="36" t="s">
        <v>2797</v>
      </c>
      <c r="AE88" s="35" t="s">
        <v>2798</v>
      </c>
      <c r="AF88" s="36" t="s">
        <v>2799</v>
      </c>
      <c r="AG88" s="35" t="s">
        <v>2800</v>
      </c>
      <c r="AH88" s="36" t="s">
        <v>2801</v>
      </c>
      <c r="AI88" s="35" t="s">
        <v>2438</v>
      </c>
      <c r="AJ88" s="36" t="s">
        <v>2439</v>
      </c>
      <c r="AK88" s="35" t="s">
        <v>2802</v>
      </c>
      <c r="AL88" s="36" t="s">
        <v>2803</v>
      </c>
      <c r="AM88" s="35" t="s">
        <v>2804</v>
      </c>
      <c r="AN88" s="36" t="s">
        <v>2805</v>
      </c>
      <c r="AO88" s="35" t="s">
        <v>2806</v>
      </c>
      <c r="AP88" s="36" t="s">
        <v>2807</v>
      </c>
      <c r="AQ88" s="35" t="s">
        <v>2440</v>
      </c>
      <c r="AR88" s="36" t="s">
        <v>2441</v>
      </c>
      <c r="AS88" s="35" t="s">
        <v>2808</v>
      </c>
      <c r="AT88" s="36" t="s">
        <v>2809</v>
      </c>
      <c r="AU88" s="35" t="s">
        <v>2810</v>
      </c>
      <c r="AV88" s="36" t="s">
        <v>2811</v>
      </c>
      <c r="AW88" s="35" t="s">
        <v>2812</v>
      </c>
      <c r="AX88" s="37" t="s">
        <v>2813</v>
      </c>
    </row>
    <row r="89" spans="1:50" ht="15" customHeight="1" x14ac:dyDescent="0.25">
      <c r="A89" s="26" t="s">
        <v>27</v>
      </c>
      <c r="B89" s="56">
        <v>3</v>
      </c>
      <c r="C89" s="7">
        <v>17.3773143504459</v>
      </c>
      <c r="D89" s="8">
        <v>1.06450152315211</v>
      </c>
      <c r="E89" s="7">
        <v>14.780046610049</v>
      </c>
      <c r="F89" s="8">
        <v>1.6238961676917301</v>
      </c>
      <c r="G89" s="7">
        <v>19.025020075777199</v>
      </c>
      <c r="H89" s="8">
        <v>2.1741542018703699</v>
      </c>
      <c r="I89" s="7">
        <v>4.2449734657282097</v>
      </c>
      <c r="J89" s="8">
        <v>2.6013113142973698</v>
      </c>
      <c r="K89" s="7">
        <v>12.5540473063127</v>
      </c>
      <c r="L89" s="8">
        <v>0.86004416635292102</v>
      </c>
      <c r="M89" s="7">
        <v>15.924971577726099</v>
      </c>
      <c r="N89" s="8">
        <v>1.6210519483214401</v>
      </c>
      <c r="O89" s="7">
        <v>9.2431139217658806</v>
      </c>
      <c r="P89" s="8">
        <v>1.4817360034071601</v>
      </c>
      <c r="Q89" s="7">
        <v>-6.6818576559602496</v>
      </c>
      <c r="R89" s="8">
        <v>1.9976637944156299</v>
      </c>
      <c r="S89" s="7">
        <v>12.3241816398347</v>
      </c>
      <c r="T89" s="8">
        <v>0.87736920481316405</v>
      </c>
      <c r="U89" s="7">
        <v>13.9906939742165</v>
      </c>
      <c r="V89" s="8">
        <v>1.71859237786424</v>
      </c>
      <c r="W89" s="7">
        <v>10.122200839697101</v>
      </c>
      <c r="X89" s="8">
        <v>1.5953271519477501</v>
      </c>
      <c r="Y89" s="7">
        <v>-3.8684931345194</v>
      </c>
      <c r="Z89" s="8">
        <v>2.1874642537178</v>
      </c>
      <c r="AA89" s="7">
        <v>14.762664089559401</v>
      </c>
      <c r="AB89" s="8">
        <v>0.94630670018791296</v>
      </c>
      <c r="AC89" s="7">
        <v>17.797814021057398</v>
      </c>
      <c r="AD89" s="8">
        <v>1.76512616515455</v>
      </c>
      <c r="AE89" s="7">
        <v>11.913619061100899</v>
      </c>
      <c r="AF89" s="8">
        <v>1.5580865454958801</v>
      </c>
      <c r="AG89" s="7">
        <v>-5.8841949599565098</v>
      </c>
      <c r="AH89" s="8">
        <v>2.2057724128426002</v>
      </c>
      <c r="AI89" s="7">
        <v>33.274114262225901</v>
      </c>
      <c r="AJ89" s="8">
        <v>1.2835538634919199</v>
      </c>
      <c r="AK89" s="7">
        <v>39.513254978242301</v>
      </c>
      <c r="AL89" s="8">
        <v>2.5382943537959699</v>
      </c>
      <c r="AM89" s="7">
        <v>27.00088166339</v>
      </c>
      <c r="AN89" s="8">
        <v>1.81270142652819</v>
      </c>
      <c r="AO89" s="7">
        <v>-12.512373314852301</v>
      </c>
      <c r="AP89" s="8">
        <v>2.8809116623306301</v>
      </c>
      <c r="AQ89" s="7">
        <v>19.595267795401501</v>
      </c>
      <c r="AR89" s="8">
        <v>1.1113619504838399</v>
      </c>
      <c r="AS89" s="7">
        <v>26.159266280084498</v>
      </c>
      <c r="AT89" s="8">
        <v>2.0836698822150401</v>
      </c>
      <c r="AU89" s="7">
        <v>15.6434964493419</v>
      </c>
      <c r="AV89" s="8">
        <v>1.85838426375535</v>
      </c>
      <c r="AW89" s="7">
        <v>-10.515769830742601</v>
      </c>
      <c r="AX89" s="9">
        <v>2.6621563618000801</v>
      </c>
    </row>
    <row r="90" spans="1:50" ht="15" customHeight="1" x14ac:dyDescent="0.25">
      <c r="A90" s="26" t="s">
        <v>30</v>
      </c>
      <c r="B90" s="56">
        <v>3</v>
      </c>
      <c r="C90" s="7">
        <v>35.227605210370399</v>
      </c>
      <c r="D90" s="8">
        <v>1.88717193732637</v>
      </c>
      <c r="E90" s="7">
        <v>40.773227077952797</v>
      </c>
      <c r="F90" s="8">
        <v>3.5793006930445199</v>
      </c>
      <c r="G90" s="7">
        <v>33.207368107379097</v>
      </c>
      <c r="H90" s="8">
        <v>3.2812169876777699</v>
      </c>
      <c r="I90" s="7">
        <v>-7.5658589705737098</v>
      </c>
      <c r="J90" s="8">
        <v>4.66488544683149</v>
      </c>
      <c r="K90" s="7">
        <v>28.198853309076899</v>
      </c>
      <c r="L90" s="8">
        <v>1.66452548750493</v>
      </c>
      <c r="M90" s="7">
        <v>36.9570973995488</v>
      </c>
      <c r="N90" s="8">
        <v>2.9354232250087402</v>
      </c>
      <c r="O90" s="7">
        <v>25.162272562455101</v>
      </c>
      <c r="P90" s="8">
        <v>2.6280022461728998</v>
      </c>
      <c r="Q90" s="7">
        <v>-11.794824837093699</v>
      </c>
      <c r="R90" s="8">
        <v>3.9140133364632899</v>
      </c>
      <c r="S90" s="7">
        <v>26.461690512832</v>
      </c>
      <c r="T90" s="8">
        <v>1.5717758734759699</v>
      </c>
      <c r="U90" s="7">
        <v>35.383254610740003</v>
      </c>
      <c r="V90" s="8">
        <v>3.3994938743899699</v>
      </c>
      <c r="W90" s="7">
        <v>24.6105727255066</v>
      </c>
      <c r="X90" s="8">
        <v>2.55235922500444</v>
      </c>
      <c r="Y90" s="7">
        <v>-10.7726818852334</v>
      </c>
      <c r="Z90" s="8">
        <v>3.95083423290877</v>
      </c>
      <c r="AA90" s="7">
        <v>31.888970421391502</v>
      </c>
      <c r="AB90" s="8">
        <v>1.67873533794226</v>
      </c>
      <c r="AC90" s="7">
        <v>39.571172081399602</v>
      </c>
      <c r="AD90" s="8">
        <v>3.09137018742208</v>
      </c>
      <c r="AE90" s="7">
        <v>29.085575838941299</v>
      </c>
      <c r="AF90" s="8">
        <v>3.0027343787761702</v>
      </c>
      <c r="AG90" s="7">
        <v>-10.4855962424583</v>
      </c>
      <c r="AH90" s="8">
        <v>4.0648039940872298</v>
      </c>
      <c r="AI90" s="7">
        <v>39.864922825661097</v>
      </c>
      <c r="AJ90" s="8">
        <v>2.0920549179055299</v>
      </c>
      <c r="AK90" s="7">
        <v>45.717153251050703</v>
      </c>
      <c r="AL90" s="8">
        <v>3.46162223723563</v>
      </c>
      <c r="AM90" s="7">
        <v>39.023414943538803</v>
      </c>
      <c r="AN90" s="8">
        <v>3.2020465264030298</v>
      </c>
      <c r="AO90" s="7">
        <v>-6.6937383075118504</v>
      </c>
      <c r="AP90" s="8">
        <v>4.2881630478544697</v>
      </c>
      <c r="AQ90" s="7">
        <v>42.9206439336822</v>
      </c>
      <c r="AR90" s="8">
        <v>2.0956693338152999</v>
      </c>
      <c r="AS90" s="7">
        <v>53.390569000228098</v>
      </c>
      <c r="AT90" s="8">
        <v>3.9905798119345999</v>
      </c>
      <c r="AU90" s="7">
        <v>35.819963196610999</v>
      </c>
      <c r="AV90" s="8">
        <v>3.7499180624652202</v>
      </c>
      <c r="AW90" s="7">
        <v>-17.570605803617099</v>
      </c>
      <c r="AX90" s="9">
        <v>5.1550938488740599</v>
      </c>
    </row>
    <row r="91" spans="1:50" ht="15" customHeight="1" x14ac:dyDescent="0.25">
      <c r="A91" s="26" t="s">
        <v>124</v>
      </c>
      <c r="B91" s="56">
        <v>3</v>
      </c>
      <c r="C91" s="7">
        <v>44.956764442807298</v>
      </c>
      <c r="D91" s="8">
        <v>2.0488701404201302</v>
      </c>
      <c r="E91" s="7">
        <v>41.849482364304798</v>
      </c>
      <c r="F91" s="8">
        <v>3.2265111191660099</v>
      </c>
      <c r="G91" s="7">
        <v>47.873958569373499</v>
      </c>
      <c r="H91" s="8">
        <v>3.1377585919311</v>
      </c>
      <c r="I91" s="7">
        <v>6.02447620506869</v>
      </c>
      <c r="J91" s="8">
        <v>3.54542613136773</v>
      </c>
      <c r="K91" s="7">
        <v>36.0621956391536</v>
      </c>
      <c r="L91" s="8">
        <v>1.8994940714476201</v>
      </c>
      <c r="M91" s="7">
        <v>31.8349977980447</v>
      </c>
      <c r="N91" s="8">
        <v>3.1396913200699301</v>
      </c>
      <c r="O91" s="7">
        <v>36.469377655298501</v>
      </c>
      <c r="P91" s="8">
        <v>3.08177547173513</v>
      </c>
      <c r="Q91" s="7">
        <v>4.6343798572538004</v>
      </c>
      <c r="R91" s="8">
        <v>3.6255673893898801</v>
      </c>
      <c r="S91" s="7">
        <v>40.9853026811993</v>
      </c>
      <c r="T91" s="8">
        <v>2.02026371060981</v>
      </c>
      <c r="U91" s="7">
        <v>37.981797342113602</v>
      </c>
      <c r="V91" s="8">
        <v>2.6967556184238299</v>
      </c>
      <c r="W91" s="7">
        <v>41.331398970985703</v>
      </c>
      <c r="X91" s="8">
        <v>3.0703543488336398</v>
      </c>
      <c r="Y91" s="7">
        <v>3.3496016288721102</v>
      </c>
      <c r="Z91" s="8">
        <v>3.33055110553263</v>
      </c>
      <c r="AA91" s="7">
        <v>37.811964500532397</v>
      </c>
      <c r="AB91" s="8">
        <v>1.84367944578347</v>
      </c>
      <c r="AC91" s="7">
        <v>36.533656942100599</v>
      </c>
      <c r="AD91" s="8">
        <v>2.88311709765085</v>
      </c>
      <c r="AE91" s="7">
        <v>37.364409942978398</v>
      </c>
      <c r="AF91" s="8">
        <v>3.0825190337871602</v>
      </c>
      <c r="AG91" s="7">
        <v>0.83075300087776305</v>
      </c>
      <c r="AH91" s="8">
        <v>3.66886188332722</v>
      </c>
      <c r="AI91" s="7">
        <v>59.668525797046499</v>
      </c>
      <c r="AJ91" s="8">
        <v>1.64315794736142</v>
      </c>
      <c r="AK91" s="7">
        <v>55.731049288782003</v>
      </c>
      <c r="AL91" s="8">
        <v>2.7767115476040098</v>
      </c>
      <c r="AM91" s="7">
        <v>61.012423152137401</v>
      </c>
      <c r="AN91" s="8">
        <v>2.3425219008358402</v>
      </c>
      <c r="AO91" s="7">
        <v>5.2813738633554399</v>
      </c>
      <c r="AP91" s="8">
        <v>3.2818725070392598</v>
      </c>
      <c r="AQ91" s="7">
        <v>29.424463179931099</v>
      </c>
      <c r="AR91" s="8">
        <v>1.31610743488125</v>
      </c>
      <c r="AS91" s="7">
        <v>30.813318976097001</v>
      </c>
      <c r="AT91" s="8">
        <v>2.8870548703911898</v>
      </c>
      <c r="AU91" s="7">
        <v>29.253691548906001</v>
      </c>
      <c r="AV91" s="8">
        <v>2.29053289755409</v>
      </c>
      <c r="AW91" s="7">
        <v>-1.55962742719104</v>
      </c>
      <c r="AX91" s="9">
        <v>3.5654851498992701</v>
      </c>
    </row>
    <row r="92" spans="1:50" ht="15" customHeight="1" x14ac:dyDescent="0.25">
      <c r="A92" s="26" t="s">
        <v>48</v>
      </c>
      <c r="B92" s="56">
        <v>3</v>
      </c>
      <c r="C92" s="7">
        <v>26.4236347854645</v>
      </c>
      <c r="D92" s="8">
        <v>1.2267094075175899</v>
      </c>
      <c r="E92" s="7">
        <v>29.197406394303201</v>
      </c>
      <c r="F92" s="8">
        <v>2.4982167632652499</v>
      </c>
      <c r="G92" s="7">
        <v>24.422605092439799</v>
      </c>
      <c r="H92" s="8">
        <v>1.86557603894754</v>
      </c>
      <c r="I92" s="7">
        <v>-4.7748013018634499</v>
      </c>
      <c r="J92" s="8">
        <v>2.7912855014498898</v>
      </c>
      <c r="K92" s="7">
        <v>20.441468352485799</v>
      </c>
      <c r="L92" s="8">
        <v>1.10325429213571</v>
      </c>
      <c r="M92" s="7">
        <v>24.218559829598199</v>
      </c>
      <c r="N92" s="8">
        <v>2.1151452149538499</v>
      </c>
      <c r="O92" s="7">
        <v>19.032932273016801</v>
      </c>
      <c r="P92" s="8">
        <v>1.6361146930553501</v>
      </c>
      <c r="Q92" s="7">
        <v>-5.1856275565813696</v>
      </c>
      <c r="R92" s="8">
        <v>2.4547388051972101</v>
      </c>
      <c r="S92" s="7">
        <v>21.965833670515799</v>
      </c>
      <c r="T92" s="8">
        <v>1.12020396944409</v>
      </c>
      <c r="U92" s="7">
        <v>26.482671959980799</v>
      </c>
      <c r="V92" s="8">
        <v>2.1203800464225102</v>
      </c>
      <c r="W92" s="7">
        <v>19.1232959194977</v>
      </c>
      <c r="X92" s="8">
        <v>1.7291074784467999</v>
      </c>
      <c r="Y92" s="7">
        <v>-7.3593760404831503</v>
      </c>
      <c r="Z92" s="8">
        <v>2.3354054645058899</v>
      </c>
      <c r="AA92" s="7">
        <v>20.8336628086475</v>
      </c>
      <c r="AB92" s="8">
        <v>1.0464493383002</v>
      </c>
      <c r="AC92" s="7">
        <v>23.530025221358802</v>
      </c>
      <c r="AD92" s="8">
        <v>1.9394603412184801</v>
      </c>
      <c r="AE92" s="7">
        <v>17.7049906723501</v>
      </c>
      <c r="AF92" s="8">
        <v>1.6787305135122901</v>
      </c>
      <c r="AG92" s="7">
        <v>-5.8250345490087296</v>
      </c>
      <c r="AH92" s="8">
        <v>2.2263975699329501</v>
      </c>
      <c r="AI92" s="7">
        <v>41.214826894427098</v>
      </c>
      <c r="AJ92" s="8">
        <v>1.2751861338045101</v>
      </c>
      <c r="AK92" s="7">
        <v>45.102535363959902</v>
      </c>
      <c r="AL92" s="8">
        <v>2.7257702627418898</v>
      </c>
      <c r="AM92" s="7">
        <v>35.427105972346801</v>
      </c>
      <c r="AN92" s="8">
        <v>2.0492361204689602</v>
      </c>
      <c r="AO92" s="7">
        <v>-9.6754293916130401</v>
      </c>
      <c r="AP92" s="8">
        <v>3.37293037784434</v>
      </c>
      <c r="AQ92" s="7">
        <v>24.244623999262298</v>
      </c>
      <c r="AR92" s="8">
        <v>1.0757109918997001</v>
      </c>
      <c r="AS92" s="7">
        <v>26.667349544183001</v>
      </c>
      <c r="AT92" s="8">
        <v>2.0018150534258301</v>
      </c>
      <c r="AU92" s="7">
        <v>23.5057721255098</v>
      </c>
      <c r="AV92" s="8">
        <v>1.90600402108443</v>
      </c>
      <c r="AW92" s="7">
        <v>-3.1615774186731902</v>
      </c>
      <c r="AX92" s="9">
        <v>2.6245699555580702</v>
      </c>
    </row>
    <row r="93" spans="1:50" ht="15" customHeight="1" x14ac:dyDescent="0.25">
      <c r="A93" s="26" t="s">
        <v>50</v>
      </c>
      <c r="B93" s="56">
        <v>3</v>
      </c>
      <c r="C93" s="7">
        <v>71.129076232053393</v>
      </c>
      <c r="D93" s="8">
        <v>1.01539952670644</v>
      </c>
      <c r="E93" s="7">
        <v>64.479315316424902</v>
      </c>
      <c r="F93" s="8">
        <v>2.1441196108368699</v>
      </c>
      <c r="G93" s="7">
        <v>73.282630044045604</v>
      </c>
      <c r="H93" s="8">
        <v>1.9733614630354901</v>
      </c>
      <c r="I93" s="7">
        <v>8.8033147276207195</v>
      </c>
      <c r="J93" s="8">
        <v>2.8102717266889998</v>
      </c>
      <c r="K93" s="7">
        <v>12.221739632653</v>
      </c>
      <c r="L93" s="8">
        <v>0.67665756605393401</v>
      </c>
      <c r="M93" s="7">
        <v>17.0449107588618</v>
      </c>
      <c r="N93" s="8">
        <v>1.7179060611147901</v>
      </c>
      <c r="O93" s="7">
        <v>11.6167938431882</v>
      </c>
      <c r="P93" s="8">
        <v>1.33352950864453</v>
      </c>
      <c r="Q93" s="7">
        <v>-5.42811691567361</v>
      </c>
      <c r="R93" s="8">
        <v>2.1750550509124502</v>
      </c>
      <c r="S93" s="7">
        <v>21.685125040063198</v>
      </c>
      <c r="T93" s="8">
        <v>1.0093680687569799</v>
      </c>
      <c r="U93" s="7">
        <v>25.949296943145502</v>
      </c>
      <c r="V93" s="8">
        <v>1.99672256104291</v>
      </c>
      <c r="W93" s="7">
        <v>22.534417334841301</v>
      </c>
      <c r="X93" s="8">
        <v>1.8753152527711501</v>
      </c>
      <c r="Y93" s="7">
        <v>-3.4148796083041999</v>
      </c>
      <c r="Z93" s="8">
        <v>2.5310096635211501</v>
      </c>
      <c r="AA93" s="7">
        <v>23.2734642344832</v>
      </c>
      <c r="AB93" s="8">
        <v>0.951775134325617</v>
      </c>
      <c r="AC93" s="7">
        <v>28.6316034936814</v>
      </c>
      <c r="AD93" s="8">
        <v>2.0600685631778499</v>
      </c>
      <c r="AE93" s="7">
        <v>22.333109736359699</v>
      </c>
      <c r="AF93" s="8">
        <v>1.8547062699452499</v>
      </c>
      <c r="AG93" s="7">
        <v>-6.2984937573217303</v>
      </c>
      <c r="AH93" s="8">
        <v>2.5935958021918002</v>
      </c>
      <c r="AI93" s="7">
        <v>34.2298681449724</v>
      </c>
      <c r="AJ93" s="8">
        <v>1.1565454169045299</v>
      </c>
      <c r="AK93" s="7">
        <v>36.881219683918196</v>
      </c>
      <c r="AL93" s="8">
        <v>2.26643615329075</v>
      </c>
      <c r="AM93" s="7">
        <v>31.183979330193399</v>
      </c>
      <c r="AN93" s="8">
        <v>1.9493385204492999</v>
      </c>
      <c r="AO93" s="7">
        <v>-5.6972403537247498</v>
      </c>
      <c r="AP93" s="8">
        <v>2.9276126287932702</v>
      </c>
      <c r="AQ93" s="7">
        <v>20.552540198686199</v>
      </c>
      <c r="AR93" s="8">
        <v>0.93773511771706697</v>
      </c>
      <c r="AS93" s="7">
        <v>28.3775546012794</v>
      </c>
      <c r="AT93" s="8">
        <v>2.0484276188952202</v>
      </c>
      <c r="AU93" s="7">
        <v>18.9695633257795</v>
      </c>
      <c r="AV93" s="8">
        <v>1.61217802582777</v>
      </c>
      <c r="AW93" s="7">
        <v>-9.4079912754998993</v>
      </c>
      <c r="AX93" s="9">
        <v>2.5598812405175999</v>
      </c>
    </row>
    <row r="94" spans="1:50" ht="15" customHeight="1" x14ac:dyDescent="0.25">
      <c r="A94" s="26" t="s">
        <v>55</v>
      </c>
      <c r="B94" s="56">
        <v>3</v>
      </c>
      <c r="C94" s="7">
        <v>24.051716318776201</v>
      </c>
      <c r="D94" s="8">
        <v>1.1880964886465899</v>
      </c>
      <c r="E94" s="7">
        <v>25.1679909256694</v>
      </c>
      <c r="F94" s="8">
        <v>2.4869232582175602</v>
      </c>
      <c r="G94" s="7">
        <v>23.9959456086142</v>
      </c>
      <c r="H94" s="8">
        <v>2.2123258429236299</v>
      </c>
      <c r="I94" s="7">
        <v>-1.17204531705528</v>
      </c>
      <c r="J94" s="8">
        <v>3.1079532480235099</v>
      </c>
      <c r="K94" s="7">
        <v>21.308554462825299</v>
      </c>
      <c r="L94" s="8">
        <v>1.12499743778114</v>
      </c>
      <c r="M94" s="7">
        <v>24.633001415581301</v>
      </c>
      <c r="N94" s="8">
        <v>2.5654180441388599</v>
      </c>
      <c r="O94" s="7">
        <v>19.9052603146724</v>
      </c>
      <c r="P94" s="8">
        <v>2.0929528388869798</v>
      </c>
      <c r="Q94" s="7">
        <v>-4.7277411009088102</v>
      </c>
      <c r="R94" s="8">
        <v>3.4580786282556999</v>
      </c>
      <c r="S94" s="7">
        <v>15.7748474936195</v>
      </c>
      <c r="T94" s="8">
        <v>0.95580145235487302</v>
      </c>
      <c r="U94" s="7">
        <v>18.143619361166401</v>
      </c>
      <c r="V94" s="8">
        <v>2.3181130816384901</v>
      </c>
      <c r="W94" s="7">
        <v>14.9717608152677</v>
      </c>
      <c r="X94" s="8">
        <v>1.80576530580758</v>
      </c>
      <c r="Y94" s="7">
        <v>-3.1718585458986399</v>
      </c>
      <c r="Z94" s="8">
        <v>2.92789589533816</v>
      </c>
      <c r="AA94" s="7">
        <v>20.263646043860099</v>
      </c>
      <c r="AB94" s="8">
        <v>1.07439975202104</v>
      </c>
      <c r="AC94" s="7">
        <v>25.956378658080599</v>
      </c>
      <c r="AD94" s="8">
        <v>2.41668282605244</v>
      </c>
      <c r="AE94" s="7">
        <v>19.326243703247901</v>
      </c>
      <c r="AF94" s="8">
        <v>1.8944604182229099</v>
      </c>
      <c r="AG94" s="7">
        <v>-6.6301349548326698</v>
      </c>
      <c r="AH94" s="8">
        <v>3.1675431297933301</v>
      </c>
      <c r="AI94" s="7">
        <v>46.635294082475603</v>
      </c>
      <c r="AJ94" s="8">
        <v>1.37015387547163</v>
      </c>
      <c r="AK94" s="7">
        <v>49.013022045120898</v>
      </c>
      <c r="AL94" s="8">
        <v>2.72596146104667</v>
      </c>
      <c r="AM94" s="7">
        <v>43.393126875833197</v>
      </c>
      <c r="AN94" s="8">
        <v>2.7351487345502501</v>
      </c>
      <c r="AO94" s="7">
        <v>-5.6198951692876902</v>
      </c>
      <c r="AP94" s="8">
        <v>3.9418323116832701</v>
      </c>
      <c r="AQ94" s="7">
        <v>21.217925872044201</v>
      </c>
      <c r="AR94" s="8">
        <v>1.19858187225683</v>
      </c>
      <c r="AS94" s="7">
        <v>24.603638067541699</v>
      </c>
      <c r="AT94" s="8">
        <v>2.6066681565318399</v>
      </c>
      <c r="AU94" s="7">
        <v>21.502409788323099</v>
      </c>
      <c r="AV94" s="8">
        <v>1.9657850023680701</v>
      </c>
      <c r="AW94" s="7">
        <v>-3.1012282792185899</v>
      </c>
      <c r="AX94" s="9">
        <v>3.0682163890733398</v>
      </c>
    </row>
    <row r="95" spans="1:50" ht="15" customHeight="1" x14ac:dyDescent="0.25">
      <c r="A95" s="26" t="s">
        <v>59</v>
      </c>
      <c r="B95" s="56">
        <v>3</v>
      </c>
      <c r="C95" s="7">
        <v>30.246923338695598</v>
      </c>
      <c r="D95" s="8">
        <v>1.07442727568551</v>
      </c>
      <c r="E95" s="7">
        <v>26.2400682750912</v>
      </c>
      <c r="F95" s="8">
        <v>1.8945636047991701</v>
      </c>
      <c r="G95" s="7">
        <v>37.549270110313898</v>
      </c>
      <c r="H95" s="8">
        <v>2.0221981971634602</v>
      </c>
      <c r="I95" s="7">
        <v>11.3092018352227</v>
      </c>
      <c r="J95" s="8">
        <v>2.6844028954589798</v>
      </c>
      <c r="K95" s="7">
        <v>10.934317891461401</v>
      </c>
      <c r="L95" s="8">
        <v>0.69336497107361394</v>
      </c>
      <c r="M95" s="7">
        <v>13.073367988257701</v>
      </c>
      <c r="N95" s="8">
        <v>1.50069938326217</v>
      </c>
      <c r="O95" s="7">
        <v>11.3302799518236</v>
      </c>
      <c r="P95" s="8">
        <v>1.3263649032384801</v>
      </c>
      <c r="Q95" s="7">
        <v>-1.7430880364341299</v>
      </c>
      <c r="R95" s="8">
        <v>1.9140057983842</v>
      </c>
      <c r="S95" s="7">
        <v>18.765793099891599</v>
      </c>
      <c r="T95" s="8">
        <v>0.92755525210627299</v>
      </c>
      <c r="U95" s="7">
        <v>21.089367686415098</v>
      </c>
      <c r="V95" s="8">
        <v>1.6906741035390001</v>
      </c>
      <c r="W95" s="7">
        <v>19.652059511221498</v>
      </c>
      <c r="X95" s="8">
        <v>1.65830302022161</v>
      </c>
      <c r="Y95" s="7">
        <v>-1.4373081751936101</v>
      </c>
      <c r="Z95" s="8">
        <v>2.1201577129796498</v>
      </c>
      <c r="AA95" s="7">
        <v>17.914892191445499</v>
      </c>
      <c r="AB95" s="8">
        <v>0.935096066536662</v>
      </c>
      <c r="AC95" s="7">
        <v>21.281572633724199</v>
      </c>
      <c r="AD95" s="8">
        <v>1.73647745848359</v>
      </c>
      <c r="AE95" s="7">
        <v>17.921755393738302</v>
      </c>
      <c r="AF95" s="8">
        <v>1.5911382285603699</v>
      </c>
      <c r="AG95" s="7">
        <v>-3.3598172399859001</v>
      </c>
      <c r="AH95" s="8">
        <v>2.34150957399304</v>
      </c>
      <c r="AI95" s="7">
        <v>57.230724317186699</v>
      </c>
      <c r="AJ95" s="8">
        <v>1.0355709514362399</v>
      </c>
      <c r="AK95" s="7">
        <v>61.878640473959699</v>
      </c>
      <c r="AL95" s="8">
        <v>2.0288949749327299</v>
      </c>
      <c r="AM95" s="7">
        <v>54.798644604397403</v>
      </c>
      <c r="AN95" s="8">
        <v>1.9047156094740001</v>
      </c>
      <c r="AO95" s="7">
        <v>-7.0799958695623699</v>
      </c>
      <c r="AP95" s="8">
        <v>2.88347918984645</v>
      </c>
      <c r="AQ95" s="7">
        <v>26.3215787682581</v>
      </c>
      <c r="AR95" s="8">
        <v>1.0056634357267</v>
      </c>
      <c r="AS95" s="7">
        <v>30.8873184266793</v>
      </c>
      <c r="AT95" s="8">
        <v>1.9832814868294999</v>
      </c>
      <c r="AU95" s="7">
        <v>24.6866571554704</v>
      </c>
      <c r="AV95" s="8">
        <v>1.8338954075402201</v>
      </c>
      <c r="AW95" s="7">
        <v>-6.2006612712088698</v>
      </c>
      <c r="AX95" s="9">
        <v>2.55436590023184</v>
      </c>
    </row>
    <row r="96" spans="1:50" ht="15" customHeight="1" x14ac:dyDescent="0.25">
      <c r="A96" s="26" t="s">
        <v>60</v>
      </c>
      <c r="B96" s="56">
        <v>3</v>
      </c>
      <c r="C96" s="7">
        <v>61.650699448760598</v>
      </c>
      <c r="D96" s="8">
        <v>1.7722246670197399</v>
      </c>
      <c r="E96" s="7">
        <v>54.345631903365501</v>
      </c>
      <c r="F96" s="8">
        <v>3.3545798929734501</v>
      </c>
      <c r="G96" s="7">
        <v>63.528137596644498</v>
      </c>
      <c r="H96" s="8">
        <v>2.9222992978953002</v>
      </c>
      <c r="I96" s="7">
        <v>9.1825056932789302</v>
      </c>
      <c r="J96" s="8">
        <v>4.9961207453462499</v>
      </c>
      <c r="K96" s="7">
        <v>16.811001917601299</v>
      </c>
      <c r="L96" s="8">
        <v>1.1382229697489801</v>
      </c>
      <c r="M96" s="7">
        <v>25.9664040641509</v>
      </c>
      <c r="N96" s="8">
        <v>3.1363844618264198</v>
      </c>
      <c r="O96" s="7">
        <v>12.5260275870945</v>
      </c>
      <c r="P96" s="8">
        <v>2.6803504927701001</v>
      </c>
      <c r="Q96" s="7">
        <v>-13.4403764770564</v>
      </c>
      <c r="R96" s="8">
        <v>4.4962397212543701</v>
      </c>
      <c r="S96" s="7">
        <v>29.950940600893802</v>
      </c>
      <c r="T96" s="8">
        <v>2.0120774373353298</v>
      </c>
      <c r="U96" s="7">
        <v>38.233121763128402</v>
      </c>
      <c r="V96" s="8">
        <v>2.9100039571436098</v>
      </c>
      <c r="W96" s="7">
        <v>22.723000926283099</v>
      </c>
      <c r="X96" s="8">
        <v>2.4929952186417399</v>
      </c>
      <c r="Y96" s="7">
        <v>-15.510120836845401</v>
      </c>
      <c r="Z96" s="8">
        <v>3.7148038018029799</v>
      </c>
      <c r="AA96" s="7">
        <v>32.690258532420899</v>
      </c>
      <c r="AB96" s="8">
        <v>1.4128372069069799</v>
      </c>
      <c r="AC96" s="7">
        <v>39.218716979273204</v>
      </c>
      <c r="AD96" s="8">
        <v>2.9261842180998801</v>
      </c>
      <c r="AE96" s="7">
        <v>30.0548210689022</v>
      </c>
      <c r="AF96" s="8">
        <v>2.7438156228211601</v>
      </c>
      <c r="AG96" s="7">
        <v>-9.1638959103710498</v>
      </c>
      <c r="AH96" s="8">
        <v>4.5585921671646599</v>
      </c>
      <c r="AI96" s="7">
        <v>44.347836977009997</v>
      </c>
      <c r="AJ96" s="8">
        <v>1.77573918376402</v>
      </c>
      <c r="AK96" s="7">
        <v>55.6124919031082</v>
      </c>
      <c r="AL96" s="8">
        <v>3.1315399165419202</v>
      </c>
      <c r="AM96" s="7">
        <v>35.666339585680397</v>
      </c>
      <c r="AN96" s="8">
        <v>2.8896807496825301</v>
      </c>
      <c r="AO96" s="7">
        <v>-19.946152317427799</v>
      </c>
      <c r="AP96" s="8">
        <v>4.2877305911307904</v>
      </c>
      <c r="AQ96" s="7">
        <v>22.7858204466676</v>
      </c>
      <c r="AR96" s="8">
        <v>1.6783551782141</v>
      </c>
      <c r="AS96" s="7">
        <v>36.323883533553698</v>
      </c>
      <c r="AT96" s="8">
        <v>3.9068495367974001</v>
      </c>
      <c r="AU96" s="7">
        <v>15.585078645833001</v>
      </c>
      <c r="AV96" s="8">
        <v>1.5236457765178</v>
      </c>
      <c r="AW96" s="7">
        <v>-20.738804887720701</v>
      </c>
      <c r="AX96" s="9">
        <v>4.1075510386266503</v>
      </c>
    </row>
    <row r="97" spans="1:50" ht="15.75" customHeight="1" x14ac:dyDescent="0.25">
      <c r="A97" s="63" t="s">
        <v>220</v>
      </c>
      <c r="B97" s="57">
        <v>3</v>
      </c>
      <c r="C97" s="38">
        <v>38.882966765921701</v>
      </c>
      <c r="D97" s="39">
        <v>0.51743130496537504</v>
      </c>
      <c r="E97" s="38">
        <v>37.104146108395099</v>
      </c>
      <c r="F97" s="39">
        <v>0.94970807127970602</v>
      </c>
      <c r="G97" s="38">
        <v>40.360616900573397</v>
      </c>
      <c r="H97" s="39">
        <v>0.88597487078341697</v>
      </c>
      <c r="I97" s="38">
        <v>3.25647079217836</v>
      </c>
      <c r="J97" s="39">
        <v>1.2413043792626</v>
      </c>
      <c r="K97" s="38">
        <v>19.816522313946301</v>
      </c>
      <c r="L97" s="39">
        <v>0.43003197620751099</v>
      </c>
      <c r="M97" s="38">
        <v>23.7066638539712</v>
      </c>
      <c r="N97" s="39">
        <v>0.85875634006083801</v>
      </c>
      <c r="O97" s="38">
        <v>18.160757263664401</v>
      </c>
      <c r="P97" s="39">
        <v>0.75393161051717394</v>
      </c>
      <c r="Q97" s="38">
        <v>-5.5459065903068199</v>
      </c>
      <c r="R97" s="39">
        <v>1.11137165132223</v>
      </c>
      <c r="S97" s="38">
        <v>23.489214342356199</v>
      </c>
      <c r="T97" s="39">
        <v>0.49081840432674501</v>
      </c>
      <c r="U97" s="38">
        <v>27.156727955113301</v>
      </c>
      <c r="V97" s="39">
        <v>0.85664381427286296</v>
      </c>
      <c r="W97" s="38">
        <v>21.883588380412601</v>
      </c>
      <c r="X97" s="39">
        <v>0.76259307360858397</v>
      </c>
      <c r="Y97" s="38">
        <v>-5.2731395747007097</v>
      </c>
      <c r="Z97" s="39">
        <v>1.0474239281148201</v>
      </c>
      <c r="AA97" s="38">
        <v>24.929940352792599</v>
      </c>
      <c r="AB97" s="39">
        <v>0.453089794881463</v>
      </c>
      <c r="AC97" s="38">
        <v>29.0651175038345</v>
      </c>
      <c r="AD97" s="39">
        <v>0.85154507585229</v>
      </c>
      <c r="AE97" s="38">
        <v>23.213065677202302</v>
      </c>
      <c r="AF97" s="39">
        <v>0.79895701368456196</v>
      </c>
      <c r="AG97" s="38">
        <v>-5.85205182663214</v>
      </c>
      <c r="AH97" s="39">
        <v>1.1376301807500899</v>
      </c>
      <c r="AI97" s="38">
        <v>44.558264162625697</v>
      </c>
      <c r="AJ97" s="39">
        <v>0.52723998040337805</v>
      </c>
      <c r="AK97" s="38">
        <v>48.681170873517701</v>
      </c>
      <c r="AL97" s="39">
        <v>0.96869978156886305</v>
      </c>
      <c r="AM97" s="38">
        <v>40.938239515939699</v>
      </c>
      <c r="AN97" s="39">
        <v>0.85224814468663801</v>
      </c>
      <c r="AO97" s="38">
        <v>-7.7429313575780503</v>
      </c>
      <c r="AP97" s="39">
        <v>1.2477691615657001</v>
      </c>
      <c r="AQ97" s="38">
        <v>25.8828580242416</v>
      </c>
      <c r="AR97" s="39">
        <v>0.47861174514192101</v>
      </c>
      <c r="AS97" s="38">
        <v>32.152862303705803</v>
      </c>
      <c r="AT97" s="39">
        <v>0.99055232457031805</v>
      </c>
      <c r="AU97" s="38">
        <v>23.1208290294718</v>
      </c>
      <c r="AV97" s="39">
        <v>0.77603728275791795</v>
      </c>
      <c r="AW97" s="38">
        <v>-9.0320332742339993</v>
      </c>
      <c r="AX97" s="40">
        <v>1.20303538857228</v>
      </c>
    </row>
    <row r="99" spans="1:50" x14ac:dyDescent="0.25">
      <c r="A99" s="178" t="s">
        <v>232</v>
      </c>
    </row>
    <row r="100" spans="1:50" x14ac:dyDescent="0.25">
      <c r="A100" s="1" t="s">
        <v>247</v>
      </c>
    </row>
    <row r="101" spans="1:50" x14ac:dyDescent="0.25">
      <c r="A101" s="64" t="s">
        <v>200</v>
      </c>
    </row>
    <row r="102" spans="1:50" x14ac:dyDescent="0.25">
      <c r="A102" s="178" t="s">
        <v>80</v>
      </c>
    </row>
    <row r="103" spans="1:50" x14ac:dyDescent="0.25">
      <c r="A103" s="178" t="s">
        <v>122</v>
      </c>
    </row>
    <row r="104" spans="1:50" x14ac:dyDescent="0.25">
      <c r="A104" s="178" t="s">
        <v>81</v>
      </c>
    </row>
    <row r="105" spans="1:50" x14ac:dyDescent="0.25">
      <c r="A105" s="178" t="s">
        <v>64</v>
      </c>
    </row>
    <row r="106" spans="1:50" x14ac:dyDescent="0.25">
      <c r="A106" s="181" t="str">
        <f>HYPERLINK("https://oecdcode.org/disclaimers/cyprus.html", "Information on data for Cyprus: https://oecdcode.org/disclaimers/cyprus.html")</f>
        <v>Information on data for Cyprus: https://oecdcode.org/disclaimers/cyprus.html</v>
      </c>
    </row>
    <row r="107" spans="1:50" x14ac:dyDescent="0.25">
      <c r="A107" s="178" t="s">
        <v>66</v>
      </c>
    </row>
  </sheetData>
  <mergeCells count="38">
    <mergeCell ref="AQ7:AX7"/>
    <mergeCell ref="AG9:AH9"/>
    <mergeCell ref="AK9:AL9"/>
    <mergeCell ref="AM9:AN9"/>
    <mergeCell ref="AO9:AP9"/>
    <mergeCell ref="AS9:AT9"/>
    <mergeCell ref="AU9:AV9"/>
    <mergeCell ref="AI8:AJ9"/>
    <mergeCell ref="AK8:AP8"/>
    <mergeCell ref="AQ8:AR9"/>
    <mergeCell ref="AC8:AH8"/>
    <mergeCell ref="I9:J9"/>
    <mergeCell ref="M9:N9"/>
    <mergeCell ref="O9:P9"/>
    <mergeCell ref="AW9:AX9"/>
    <mergeCell ref="AS8:AX8"/>
    <mergeCell ref="AC9:AD9"/>
    <mergeCell ref="AE9:AF9"/>
    <mergeCell ref="B6:B10"/>
    <mergeCell ref="C6:AX6"/>
    <mergeCell ref="C7:J7"/>
    <mergeCell ref="K7:R7"/>
    <mergeCell ref="S7:Z7"/>
    <mergeCell ref="AA7:AH7"/>
    <mergeCell ref="AI7:AP7"/>
    <mergeCell ref="C8:D9"/>
    <mergeCell ref="E8:J8"/>
    <mergeCell ref="K8:L9"/>
    <mergeCell ref="M8:R8"/>
    <mergeCell ref="S8:T9"/>
    <mergeCell ref="E9:F9"/>
    <mergeCell ref="G9:H9"/>
    <mergeCell ref="Q9:R9"/>
    <mergeCell ref="U9:V9"/>
    <mergeCell ref="U8:Z8"/>
    <mergeCell ref="AA8:AB9"/>
    <mergeCell ref="W9:X9"/>
    <mergeCell ref="Y9:Z9"/>
  </mergeCells>
  <conditionalFormatting sqref="I1:I200">
    <cfRule type="expression" dxfId="6" priority="6">
      <formula>ABS(I1/J1)&gt;1.95996398454005</formula>
    </cfRule>
  </conditionalFormatting>
  <conditionalFormatting sqref="Q1:Q200">
    <cfRule type="expression" dxfId="5" priority="5">
      <formula>ABS(Q1/R1)&gt;1.95996398454005</formula>
    </cfRule>
  </conditionalFormatting>
  <conditionalFormatting sqref="Y1:Y200">
    <cfRule type="expression" dxfId="4" priority="4">
      <formula>ABS(Y1/Z1)&gt;1.95996398454005</formula>
    </cfRule>
  </conditionalFormatting>
  <conditionalFormatting sqref="AG1:AG200">
    <cfRule type="expression" dxfId="3" priority="3">
      <formula>ABS(AG1/AH1)&gt;1.95996398454005</formula>
    </cfRule>
  </conditionalFormatting>
  <conditionalFormatting sqref="AO1:AO200">
    <cfRule type="expression" dxfId="2" priority="2">
      <formula>ABS(AO1/AP1)&gt;1.95996398454005</formula>
    </cfRule>
  </conditionalFormatting>
  <conditionalFormatting sqref="AW1:AW200">
    <cfRule type="expression" dxfId="1" priority="1">
      <formula>ABS(AW1/AX1)&gt;1.95996398454005</formula>
    </cfRule>
  </conditionalFormatting>
  <conditionalFormatting sqref="AW9:AW10">
    <cfRule type="expression" dxfId="0" priority="98">
      <formula>ABS(AW9/#REF!)&gt;1.95996398454005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8"/>
  <sheetViews>
    <sheetView showGridLines="0" zoomScale="80" zoomScaleNormal="80" workbookViewId="0">
      <selection activeCell="A101" sqref="A101"/>
    </sheetView>
  </sheetViews>
  <sheetFormatPr defaultColWidth="10.90625" defaultRowHeight="12.5" x14ac:dyDescent="0.25"/>
  <cols>
    <col min="1" max="1" width="30.7265625" customWidth="1"/>
    <col min="2" max="2" width="8.7265625" customWidth="1"/>
    <col min="3" max="26" width="9.7265625" customWidth="1"/>
  </cols>
  <sheetData>
    <row r="1" spans="1:26" x14ac:dyDescent="0.25">
      <c r="A1" s="41" t="s">
        <v>157</v>
      </c>
    </row>
    <row r="2" spans="1:26" ht="13" x14ac:dyDescent="0.3">
      <c r="A2" s="42" t="s">
        <v>158</v>
      </c>
    </row>
    <row r="3" spans="1:26" ht="13" x14ac:dyDescent="0.3">
      <c r="A3" s="43" t="s">
        <v>79</v>
      </c>
    </row>
    <row r="4" spans="1:26" x14ac:dyDescent="0.25">
      <c r="A4" s="160" t="str">
        <f>HYPERLINK("#'TOC'!A1", "Back to TOC")</f>
        <v>Back to TOC</v>
      </c>
    </row>
    <row r="5" spans="1:26" ht="13.5" customHeight="1" x14ac:dyDescent="0.25"/>
    <row r="6" spans="1:26" ht="16" customHeight="1" x14ac:dyDescent="0.25">
      <c r="B6" s="656" t="s">
        <v>125</v>
      </c>
      <c r="C6" s="653" t="s">
        <v>154</v>
      </c>
      <c r="D6" s="653"/>
      <c r="E6" s="653"/>
      <c r="F6" s="653"/>
      <c r="G6" s="653"/>
      <c r="H6" s="653"/>
      <c r="I6" s="653"/>
      <c r="J6" s="653"/>
      <c r="K6" s="653"/>
      <c r="L6" s="653"/>
      <c r="M6" s="653"/>
      <c r="N6" s="653"/>
      <c r="O6" s="653"/>
      <c r="P6" s="653"/>
      <c r="Q6" s="653"/>
      <c r="R6" s="653"/>
      <c r="S6" s="653"/>
      <c r="T6" s="653"/>
      <c r="U6" s="653"/>
      <c r="V6" s="653"/>
      <c r="W6" s="653"/>
      <c r="X6" s="653"/>
      <c r="Y6" s="653"/>
      <c r="Z6" s="665"/>
    </row>
    <row r="7" spans="1:26" ht="32.15" customHeight="1" x14ac:dyDescent="0.25">
      <c r="B7" s="656"/>
      <c r="C7" s="647" t="s">
        <v>150</v>
      </c>
      <c r="D7" s="647"/>
      <c r="E7" s="647"/>
      <c r="F7" s="647"/>
      <c r="G7" s="647"/>
      <c r="H7" s="647"/>
      <c r="I7" s="647"/>
      <c r="J7" s="647"/>
      <c r="K7" s="647" t="s">
        <v>151</v>
      </c>
      <c r="L7" s="647"/>
      <c r="M7" s="647"/>
      <c r="N7" s="647"/>
      <c r="O7" s="647"/>
      <c r="P7" s="647"/>
      <c r="Q7" s="647"/>
      <c r="R7" s="647"/>
      <c r="S7" s="647" t="s">
        <v>152</v>
      </c>
      <c r="T7" s="647"/>
      <c r="U7" s="647"/>
      <c r="V7" s="647"/>
      <c r="W7" s="647"/>
      <c r="X7" s="647"/>
      <c r="Y7" s="647"/>
      <c r="Z7" s="648"/>
    </row>
    <row r="8" spans="1:26" ht="16" customHeight="1" x14ac:dyDescent="0.25">
      <c r="B8" s="656"/>
      <c r="C8" s="649" t="s">
        <v>123</v>
      </c>
      <c r="D8" s="649"/>
      <c r="E8" s="649" t="s">
        <v>208</v>
      </c>
      <c r="F8" s="649"/>
      <c r="G8" s="649"/>
      <c r="H8" s="649"/>
      <c r="I8" s="649"/>
      <c r="J8" s="649"/>
      <c r="K8" s="649" t="s">
        <v>123</v>
      </c>
      <c r="L8" s="649"/>
      <c r="M8" s="649" t="s">
        <v>208</v>
      </c>
      <c r="N8" s="649"/>
      <c r="O8" s="649"/>
      <c r="P8" s="649"/>
      <c r="Q8" s="649"/>
      <c r="R8" s="649"/>
      <c r="S8" s="649" t="s">
        <v>123</v>
      </c>
      <c r="T8" s="649"/>
      <c r="U8" s="649" t="s">
        <v>208</v>
      </c>
      <c r="V8" s="649"/>
      <c r="W8" s="649"/>
      <c r="X8" s="649"/>
      <c r="Y8" s="649"/>
      <c r="Z8" s="650"/>
    </row>
    <row r="9" spans="1:26" ht="68.25" customHeight="1" x14ac:dyDescent="0.25">
      <c r="B9" s="656"/>
      <c r="C9" s="649"/>
      <c r="D9" s="649"/>
      <c r="E9" s="651" t="s">
        <v>205</v>
      </c>
      <c r="F9" s="651"/>
      <c r="G9" s="651" t="s">
        <v>206</v>
      </c>
      <c r="H9" s="651"/>
      <c r="I9" s="651" t="s">
        <v>207</v>
      </c>
      <c r="J9" s="651"/>
      <c r="K9" s="649"/>
      <c r="L9" s="649"/>
      <c r="M9" s="651" t="s">
        <v>205</v>
      </c>
      <c r="N9" s="651"/>
      <c r="O9" s="651" t="s">
        <v>206</v>
      </c>
      <c r="P9" s="651"/>
      <c r="Q9" s="651" t="s">
        <v>207</v>
      </c>
      <c r="R9" s="651"/>
      <c r="S9" s="649"/>
      <c r="T9" s="649"/>
      <c r="U9" s="651" t="s">
        <v>205</v>
      </c>
      <c r="V9" s="651"/>
      <c r="W9" s="651" t="s">
        <v>206</v>
      </c>
      <c r="X9" s="651"/>
      <c r="Y9" s="651" t="s">
        <v>207</v>
      </c>
      <c r="Z9" s="652"/>
    </row>
    <row r="10" spans="1:26" ht="16" customHeight="1" x14ac:dyDescent="0.25">
      <c r="B10" s="664"/>
      <c r="C10" s="144" t="s">
        <v>10</v>
      </c>
      <c r="D10" s="144" t="s">
        <v>11</v>
      </c>
      <c r="E10" s="144" t="s">
        <v>10</v>
      </c>
      <c r="F10" s="144" t="s">
        <v>11</v>
      </c>
      <c r="G10" s="144" t="s">
        <v>10</v>
      </c>
      <c r="H10" s="144" t="s">
        <v>11</v>
      </c>
      <c r="I10" s="144" t="s">
        <v>82</v>
      </c>
      <c r="J10" s="144" t="s">
        <v>11</v>
      </c>
      <c r="K10" s="144" t="s">
        <v>10</v>
      </c>
      <c r="L10" s="144" t="s">
        <v>11</v>
      </c>
      <c r="M10" s="144" t="s">
        <v>10</v>
      </c>
      <c r="N10" s="144" t="s">
        <v>11</v>
      </c>
      <c r="O10" s="144" t="s">
        <v>10</v>
      </c>
      <c r="P10" s="144" t="s">
        <v>11</v>
      </c>
      <c r="Q10" s="144" t="s">
        <v>82</v>
      </c>
      <c r="R10" s="144" t="s">
        <v>11</v>
      </c>
      <c r="S10" s="144" t="s">
        <v>10</v>
      </c>
      <c r="T10" s="144" t="s">
        <v>11</v>
      </c>
      <c r="U10" s="144" t="s">
        <v>10</v>
      </c>
      <c r="V10" s="144" t="s">
        <v>11</v>
      </c>
      <c r="W10" s="144" t="s">
        <v>10</v>
      </c>
      <c r="X10" s="144" t="s">
        <v>11</v>
      </c>
      <c r="Y10" s="144" t="s">
        <v>82</v>
      </c>
      <c r="Z10" s="148" t="s">
        <v>11</v>
      </c>
    </row>
    <row r="11" spans="1:26" ht="15" customHeight="1" x14ac:dyDescent="0.35">
      <c r="A11" s="2"/>
      <c r="B11" s="149"/>
      <c r="C11" s="150" t="s">
        <v>1034</v>
      </c>
      <c r="D11" s="4" t="s">
        <v>1035</v>
      </c>
      <c r="E11" s="3" t="s">
        <v>1059</v>
      </c>
      <c r="F11" s="4" t="s">
        <v>1060</v>
      </c>
      <c r="G11" s="3" t="s">
        <v>1061</v>
      </c>
      <c r="H11" s="4" t="s">
        <v>1062</v>
      </c>
      <c r="I11" s="3" t="s">
        <v>1063</v>
      </c>
      <c r="J11" s="4" t="s">
        <v>1064</v>
      </c>
      <c r="K11" s="3" t="s">
        <v>1042</v>
      </c>
      <c r="L11" s="4" t="s">
        <v>1043</v>
      </c>
      <c r="M11" s="3" t="s">
        <v>1065</v>
      </c>
      <c r="N11" s="4" t="s">
        <v>1066</v>
      </c>
      <c r="O11" s="3" t="s">
        <v>1067</v>
      </c>
      <c r="P11" s="4" t="s">
        <v>1068</v>
      </c>
      <c r="Q11" s="3" t="s">
        <v>1069</v>
      </c>
      <c r="R11" s="4" t="s">
        <v>1070</v>
      </c>
      <c r="S11" s="3" t="s">
        <v>1050</v>
      </c>
      <c r="T11" s="4" t="s">
        <v>1051</v>
      </c>
      <c r="U11" s="3" t="s">
        <v>1071</v>
      </c>
      <c r="V11" s="4" t="s">
        <v>1072</v>
      </c>
      <c r="W11" s="3" t="s">
        <v>1073</v>
      </c>
      <c r="X11" s="4" t="s">
        <v>1074</v>
      </c>
      <c r="Y11" s="65" t="s">
        <v>1075</v>
      </c>
      <c r="Z11" s="66" t="s">
        <v>1076</v>
      </c>
    </row>
    <row r="12" spans="1:26" ht="15" customHeight="1" x14ac:dyDescent="0.25">
      <c r="A12" s="6" t="s">
        <v>14</v>
      </c>
      <c r="B12" s="68">
        <v>2</v>
      </c>
      <c r="C12" s="7">
        <v>8.7134525820350408</v>
      </c>
      <c r="D12" s="8">
        <v>0.27030800525436299</v>
      </c>
      <c r="E12" s="7">
        <v>9.9826239479291505</v>
      </c>
      <c r="F12" s="8">
        <v>0.55650304855383104</v>
      </c>
      <c r="G12" s="7">
        <v>8.0686974360492805</v>
      </c>
      <c r="H12" s="8">
        <v>0.400109277239733</v>
      </c>
      <c r="I12" s="7">
        <v>-1.9139265118798701</v>
      </c>
      <c r="J12" s="8">
        <v>0.65377763010481504</v>
      </c>
      <c r="K12" s="7">
        <v>7.1164100885880996</v>
      </c>
      <c r="L12" s="8">
        <v>0.24605680851091499</v>
      </c>
      <c r="M12" s="7">
        <v>8.7727810548745904</v>
      </c>
      <c r="N12" s="8">
        <v>0.46235438187997502</v>
      </c>
      <c r="O12" s="7">
        <v>6.3335049761119802</v>
      </c>
      <c r="P12" s="8">
        <v>0.35390399202574602</v>
      </c>
      <c r="Q12" s="7">
        <v>-2.4392760787626102</v>
      </c>
      <c r="R12" s="8">
        <v>0.516817205193007</v>
      </c>
      <c r="S12" s="7">
        <v>83.857406059257201</v>
      </c>
      <c r="T12" s="8">
        <v>0.470203379931525</v>
      </c>
      <c r="U12" s="7">
        <v>80.804157100312594</v>
      </c>
      <c r="V12" s="8">
        <v>0.85350379193846104</v>
      </c>
      <c r="W12" s="7">
        <v>85.197562010839107</v>
      </c>
      <c r="X12" s="8">
        <v>0.68811284096709102</v>
      </c>
      <c r="Y12" s="7">
        <v>4.3934049105264803</v>
      </c>
      <c r="Z12" s="9">
        <v>1.02553857072884</v>
      </c>
    </row>
    <row r="13" spans="1:26" ht="15" customHeight="1" x14ac:dyDescent="0.25">
      <c r="A13" s="10" t="s">
        <v>15</v>
      </c>
      <c r="B13" s="68">
        <v>2</v>
      </c>
      <c r="C13" s="7">
        <v>8.8031182181905798</v>
      </c>
      <c r="D13" s="8">
        <v>0.204489048169403</v>
      </c>
      <c r="E13" s="7">
        <v>8.1097960209658098</v>
      </c>
      <c r="F13" s="8">
        <v>0.35871832300291401</v>
      </c>
      <c r="G13" s="7">
        <v>8.9053388089692405</v>
      </c>
      <c r="H13" s="8">
        <v>0.67399130023763498</v>
      </c>
      <c r="I13" s="7">
        <v>0.79554278800343103</v>
      </c>
      <c r="J13" s="8">
        <v>0.72411449204742495</v>
      </c>
      <c r="K13" s="7">
        <v>17.7547673326081</v>
      </c>
      <c r="L13" s="8">
        <v>0.56963998549478501</v>
      </c>
      <c r="M13" s="7">
        <v>20.047964626590701</v>
      </c>
      <c r="N13" s="8">
        <v>0.96838937225806199</v>
      </c>
      <c r="O13" s="7">
        <v>15.4550439822284</v>
      </c>
      <c r="P13" s="8">
        <v>0.89494658552502204</v>
      </c>
      <c r="Q13" s="7">
        <v>-4.5929206443623301</v>
      </c>
      <c r="R13" s="8">
        <v>1.1483415990163499</v>
      </c>
      <c r="S13" s="7">
        <v>73.106554332563306</v>
      </c>
      <c r="T13" s="8">
        <v>0.65554222681858298</v>
      </c>
      <c r="U13" s="7">
        <v>71.506222762938805</v>
      </c>
      <c r="V13" s="8">
        <v>1.11310003422047</v>
      </c>
      <c r="W13" s="7">
        <v>75.161969962540496</v>
      </c>
      <c r="X13" s="8">
        <v>1.15508188296414</v>
      </c>
      <c r="Y13" s="7">
        <v>3.6557471996017301</v>
      </c>
      <c r="Z13" s="9">
        <v>1.46744890845219</v>
      </c>
    </row>
    <row r="14" spans="1:26" ht="15" customHeight="1" x14ac:dyDescent="0.25">
      <c r="A14" s="10" t="s">
        <v>16</v>
      </c>
      <c r="B14" s="68">
        <v>2</v>
      </c>
      <c r="C14" s="7">
        <v>9.7552550810448704</v>
      </c>
      <c r="D14" s="8">
        <v>0.17200031969865201</v>
      </c>
      <c r="E14" s="7">
        <v>10.299320537016399</v>
      </c>
      <c r="F14" s="8">
        <v>0.29874336026042098</v>
      </c>
      <c r="G14" s="7">
        <v>9.3528840214108495</v>
      </c>
      <c r="H14" s="8">
        <v>0.33420606995805802</v>
      </c>
      <c r="I14" s="7">
        <v>-0.94643651560555098</v>
      </c>
      <c r="J14" s="8">
        <v>0.39171979582376798</v>
      </c>
      <c r="K14" s="7">
        <v>16.617497815901402</v>
      </c>
      <c r="L14" s="8">
        <v>0.34994302011381401</v>
      </c>
      <c r="M14" s="7">
        <v>18.332145740165299</v>
      </c>
      <c r="N14" s="8">
        <v>0.70839278121984595</v>
      </c>
      <c r="O14" s="7">
        <v>14.8024834692075</v>
      </c>
      <c r="P14" s="8">
        <v>0.56008553403297401</v>
      </c>
      <c r="Q14" s="7">
        <v>-3.5296622709577501</v>
      </c>
      <c r="R14" s="8">
        <v>0.66006665660474095</v>
      </c>
      <c r="S14" s="7">
        <v>73.555805059269204</v>
      </c>
      <c r="T14" s="8">
        <v>0.39320006573430299</v>
      </c>
      <c r="U14" s="7">
        <v>71.223720300944507</v>
      </c>
      <c r="V14" s="8">
        <v>0.83443760862588001</v>
      </c>
      <c r="W14" s="7">
        <v>75.887175820988404</v>
      </c>
      <c r="X14" s="8">
        <v>0.65178904978242103</v>
      </c>
      <c r="Y14" s="7">
        <v>4.6634555200439403</v>
      </c>
      <c r="Z14" s="9">
        <v>0.85051431358419405</v>
      </c>
    </row>
    <row r="15" spans="1:26" ht="15" customHeight="1" x14ac:dyDescent="0.25">
      <c r="A15" s="6" t="s">
        <v>17</v>
      </c>
      <c r="B15" s="68">
        <v>2</v>
      </c>
      <c r="C15" s="7">
        <v>12.630603099193401</v>
      </c>
      <c r="D15" s="8">
        <v>0.38864374404799701</v>
      </c>
      <c r="E15" s="7" t="s">
        <v>1058</v>
      </c>
      <c r="F15" s="8" t="s">
        <v>1058</v>
      </c>
      <c r="G15" s="7" t="s">
        <v>1058</v>
      </c>
      <c r="H15" s="8" t="s">
        <v>1058</v>
      </c>
      <c r="I15" s="7" t="s">
        <v>1058</v>
      </c>
      <c r="J15" s="8" t="s">
        <v>1058</v>
      </c>
      <c r="K15" s="7">
        <v>17.9438431711717</v>
      </c>
      <c r="L15" s="8">
        <v>0.40717418845936598</v>
      </c>
      <c r="M15" s="7">
        <v>21.2231310541267</v>
      </c>
      <c r="N15" s="8">
        <v>1.16342112092502</v>
      </c>
      <c r="O15" s="7">
        <v>15.426832212984801</v>
      </c>
      <c r="P15" s="8">
        <v>0.55546879039990404</v>
      </c>
      <c r="Q15" s="7">
        <v>-5.7962988411419101</v>
      </c>
      <c r="R15" s="8">
        <v>1.2577458619420301</v>
      </c>
      <c r="S15" s="7">
        <v>67.831153936429502</v>
      </c>
      <c r="T15" s="8">
        <v>0.63357668537066203</v>
      </c>
      <c r="U15" s="7">
        <v>61.122444646172298</v>
      </c>
      <c r="V15" s="8">
        <v>1.5731679038291999</v>
      </c>
      <c r="W15" s="7">
        <v>71.256136387313802</v>
      </c>
      <c r="X15" s="8">
        <v>0.93261277259376496</v>
      </c>
      <c r="Y15" s="7">
        <v>10.133691741141501</v>
      </c>
      <c r="Z15" s="9">
        <v>1.8258766874553201</v>
      </c>
    </row>
    <row r="16" spans="1:26" ht="15" customHeight="1" x14ac:dyDescent="0.25">
      <c r="A16" s="6" t="s">
        <v>18</v>
      </c>
      <c r="B16" s="68">
        <v>2</v>
      </c>
      <c r="C16" s="7">
        <v>8.8026031627241998</v>
      </c>
      <c r="D16" s="8">
        <v>0.213670129913693</v>
      </c>
      <c r="E16" s="7">
        <v>10.7573078603168</v>
      </c>
      <c r="F16" s="8">
        <v>0.53454740804176903</v>
      </c>
      <c r="G16" s="7">
        <v>8.1106240396714497</v>
      </c>
      <c r="H16" s="8">
        <v>0.39756754973585301</v>
      </c>
      <c r="I16" s="7">
        <v>-2.6466838206453498</v>
      </c>
      <c r="J16" s="8">
        <v>0.71364509718400504</v>
      </c>
      <c r="K16" s="7">
        <v>14.394869509500101</v>
      </c>
      <c r="L16" s="8">
        <v>0.30333052816913503</v>
      </c>
      <c r="M16" s="7">
        <v>17.813717936894001</v>
      </c>
      <c r="N16" s="8">
        <v>0.76150470370651901</v>
      </c>
      <c r="O16" s="7">
        <v>12.1038927765205</v>
      </c>
      <c r="P16" s="8">
        <v>0.61004420716572505</v>
      </c>
      <c r="Q16" s="7">
        <v>-5.7098251603735299</v>
      </c>
      <c r="R16" s="8">
        <v>1.0254035076083099</v>
      </c>
      <c r="S16" s="7">
        <v>75.672262868005106</v>
      </c>
      <c r="T16" s="8">
        <v>0.40326747649322198</v>
      </c>
      <c r="U16" s="7">
        <v>69.747593073545204</v>
      </c>
      <c r="V16" s="8">
        <v>0.946882928407074</v>
      </c>
      <c r="W16" s="7">
        <v>78.522067569114697</v>
      </c>
      <c r="X16" s="8">
        <v>0.89731131734776004</v>
      </c>
      <c r="Y16" s="7">
        <v>8.7744744955695495</v>
      </c>
      <c r="Z16" s="9">
        <v>1.3970296364411801</v>
      </c>
    </row>
    <row r="17" spans="1:26" ht="15" customHeight="1" x14ac:dyDescent="0.25">
      <c r="A17" s="10" t="s">
        <v>19</v>
      </c>
      <c r="B17" s="68">
        <v>2</v>
      </c>
      <c r="C17" s="7">
        <v>10.7086309243457</v>
      </c>
      <c r="D17" s="8">
        <v>0.14949529202307099</v>
      </c>
      <c r="E17" s="7">
        <v>11.091263037506399</v>
      </c>
      <c r="F17" s="8">
        <v>0.27932064272314799</v>
      </c>
      <c r="G17" s="7">
        <v>10.626190589528001</v>
      </c>
      <c r="H17" s="8">
        <v>0.35802910610120098</v>
      </c>
      <c r="I17" s="7">
        <v>-0.465072447978431</v>
      </c>
      <c r="J17" s="8">
        <v>0.47205223782268202</v>
      </c>
      <c r="K17" s="7">
        <v>18.947203312446302</v>
      </c>
      <c r="L17" s="8">
        <v>0.36456742466136499</v>
      </c>
      <c r="M17" s="7">
        <v>21.580059459940198</v>
      </c>
      <c r="N17" s="8">
        <v>0.61305677069441</v>
      </c>
      <c r="O17" s="7">
        <v>16.631313555297101</v>
      </c>
      <c r="P17" s="8">
        <v>0.66624615658777997</v>
      </c>
      <c r="Q17" s="7">
        <v>-4.9487459046430597</v>
      </c>
      <c r="R17" s="8">
        <v>0.82175580598623399</v>
      </c>
      <c r="S17" s="7">
        <v>70.219091734449606</v>
      </c>
      <c r="T17" s="8">
        <v>0.444778211122273</v>
      </c>
      <c r="U17" s="7">
        <v>67.102047771568493</v>
      </c>
      <c r="V17" s="8">
        <v>0.66202752885252802</v>
      </c>
      <c r="W17" s="7">
        <v>72.653080610205905</v>
      </c>
      <c r="X17" s="8">
        <v>0.83400867021671099</v>
      </c>
      <c r="Y17" s="7">
        <v>5.55103283863735</v>
      </c>
      <c r="Z17" s="9">
        <v>0.93390449633133199</v>
      </c>
    </row>
    <row r="18" spans="1:26" ht="15" customHeight="1" x14ac:dyDescent="0.25">
      <c r="A18" s="145" t="s">
        <v>20</v>
      </c>
      <c r="B18" s="68">
        <v>2</v>
      </c>
      <c r="C18" s="7">
        <v>10.2432212216188</v>
      </c>
      <c r="D18" s="8">
        <v>0.20781514622238001</v>
      </c>
      <c r="E18" s="7">
        <v>10.156715707415801</v>
      </c>
      <c r="F18" s="8">
        <v>0.367825223937226</v>
      </c>
      <c r="G18" s="7">
        <v>10.0652143608971</v>
      </c>
      <c r="H18" s="8">
        <v>0.44809490233190502</v>
      </c>
      <c r="I18" s="7">
        <v>-9.1501346518626306E-2</v>
      </c>
      <c r="J18" s="8">
        <v>0.54133499409217101</v>
      </c>
      <c r="K18" s="7">
        <v>17.544868497077498</v>
      </c>
      <c r="L18" s="8">
        <v>0.55834026506933698</v>
      </c>
      <c r="M18" s="7">
        <v>18.8716771721881</v>
      </c>
      <c r="N18" s="8">
        <v>0.91572544354788299</v>
      </c>
      <c r="O18" s="7">
        <v>16.507970623299101</v>
      </c>
      <c r="P18" s="8">
        <v>0.84456906638158802</v>
      </c>
      <c r="Q18" s="7">
        <v>-2.3637065488889801</v>
      </c>
      <c r="R18" s="8">
        <v>1.0836928234010801</v>
      </c>
      <c r="S18" s="7">
        <v>72.075883813279802</v>
      </c>
      <c r="T18" s="8">
        <v>0.65686677415132799</v>
      </c>
      <c r="U18" s="7">
        <v>70.6354783550685</v>
      </c>
      <c r="V18" s="8">
        <v>1.0284120286802101</v>
      </c>
      <c r="W18" s="7">
        <v>73.397175261205902</v>
      </c>
      <c r="X18" s="8">
        <v>0.99923053321917299</v>
      </c>
      <c r="Y18" s="7">
        <v>2.7616969061374199</v>
      </c>
      <c r="Z18" s="9">
        <v>1.19260685508918</v>
      </c>
    </row>
    <row r="19" spans="1:26" ht="15" customHeight="1" x14ac:dyDescent="0.25">
      <c r="A19" s="145" t="s">
        <v>21</v>
      </c>
      <c r="B19" s="68">
        <v>2</v>
      </c>
      <c r="C19" s="7">
        <v>11.453123356646801</v>
      </c>
      <c r="D19" s="8">
        <v>0.17103009951884501</v>
      </c>
      <c r="E19" s="7">
        <v>11.709151981573701</v>
      </c>
      <c r="F19" s="8">
        <v>0.45563616007184599</v>
      </c>
      <c r="G19" s="7">
        <v>11.4756397832296</v>
      </c>
      <c r="H19" s="8">
        <v>0.465813071007941</v>
      </c>
      <c r="I19" s="7">
        <v>-0.23351219834408199</v>
      </c>
      <c r="J19" s="8">
        <v>0.73445614535471704</v>
      </c>
      <c r="K19" s="7">
        <v>21.190690875884599</v>
      </c>
      <c r="L19" s="8">
        <v>0.436161844068084</v>
      </c>
      <c r="M19" s="7">
        <v>23.394556692121199</v>
      </c>
      <c r="N19" s="8">
        <v>0.86636942762431102</v>
      </c>
      <c r="O19" s="7">
        <v>18.936187022632001</v>
      </c>
      <c r="P19" s="8">
        <v>0.79948090837320096</v>
      </c>
      <c r="Q19" s="7">
        <v>-4.4583696694892003</v>
      </c>
      <c r="R19" s="8">
        <v>1.18779659462136</v>
      </c>
      <c r="S19" s="7">
        <v>67.249080193616095</v>
      </c>
      <c r="T19" s="8">
        <v>0.464889494099821</v>
      </c>
      <c r="U19" s="7">
        <v>64.875213492952199</v>
      </c>
      <c r="V19" s="8">
        <v>0.95951354642735698</v>
      </c>
      <c r="W19" s="7">
        <v>69.488147924043005</v>
      </c>
      <c r="X19" s="8">
        <v>0.929281675353684</v>
      </c>
      <c r="Y19" s="7">
        <v>4.6129344310907596</v>
      </c>
      <c r="Z19" s="9">
        <v>1.41402618705109</v>
      </c>
    </row>
    <row r="20" spans="1:26" ht="15" customHeight="1" x14ac:dyDescent="0.25">
      <c r="A20" s="10" t="s">
        <v>22</v>
      </c>
      <c r="B20" s="68">
        <v>2</v>
      </c>
      <c r="C20" s="7">
        <v>13.4264701085125</v>
      </c>
      <c r="D20" s="8">
        <v>0.39786892123280898</v>
      </c>
      <c r="E20" s="7">
        <v>13.6715570812718</v>
      </c>
      <c r="F20" s="8">
        <v>0.63973839715020298</v>
      </c>
      <c r="G20" s="7">
        <v>13.694100096772001</v>
      </c>
      <c r="H20" s="8">
        <v>0.79874673771308002</v>
      </c>
      <c r="I20" s="7">
        <v>2.2543015500257699E-2</v>
      </c>
      <c r="J20" s="8">
        <v>0.98071165376937197</v>
      </c>
      <c r="K20" s="7">
        <v>20.8549056943897</v>
      </c>
      <c r="L20" s="8">
        <v>0.45069358933078102</v>
      </c>
      <c r="M20" s="7">
        <v>24.715849368340699</v>
      </c>
      <c r="N20" s="8">
        <v>0.88289782557705299</v>
      </c>
      <c r="O20" s="7">
        <v>18.050134998300098</v>
      </c>
      <c r="P20" s="8">
        <v>0.82358970268510101</v>
      </c>
      <c r="Q20" s="7">
        <v>-6.6657143700405497</v>
      </c>
      <c r="R20" s="8">
        <v>1.0058634505755999</v>
      </c>
      <c r="S20" s="7">
        <v>64.5810582230649</v>
      </c>
      <c r="T20" s="8">
        <v>0.66409101959234496</v>
      </c>
      <c r="U20" s="7">
        <v>60.060454151155596</v>
      </c>
      <c r="V20" s="8">
        <v>1.12307375558317</v>
      </c>
      <c r="W20" s="7">
        <v>67.677605635645406</v>
      </c>
      <c r="X20" s="8">
        <v>1.3967760572358701</v>
      </c>
      <c r="Y20" s="7">
        <v>7.6171514844898001</v>
      </c>
      <c r="Z20" s="9">
        <v>1.6278800573893399</v>
      </c>
    </row>
    <row r="21" spans="1:26" ht="15" customHeight="1" x14ac:dyDescent="0.25">
      <c r="A21" s="10" t="s">
        <v>23</v>
      </c>
      <c r="B21" s="68">
        <v>2</v>
      </c>
      <c r="C21" s="7">
        <v>6.4239006488679404</v>
      </c>
      <c r="D21" s="8">
        <v>0.13446625015206101</v>
      </c>
      <c r="E21" s="7">
        <v>6.5348188392389401</v>
      </c>
      <c r="F21" s="8">
        <v>0.33760634456853</v>
      </c>
      <c r="G21" s="7">
        <v>5.7299186144862402</v>
      </c>
      <c r="H21" s="8">
        <v>0.207866541225008</v>
      </c>
      <c r="I21" s="7">
        <v>-0.80490022475269796</v>
      </c>
      <c r="J21" s="8">
        <v>0.36154783461511097</v>
      </c>
      <c r="K21" s="7">
        <v>11.719193432083401</v>
      </c>
      <c r="L21" s="8">
        <v>0.35852855151117702</v>
      </c>
      <c r="M21" s="7">
        <v>13.7882840472379</v>
      </c>
      <c r="N21" s="8">
        <v>0.82412439849777597</v>
      </c>
      <c r="O21" s="7">
        <v>10.3132617527687</v>
      </c>
      <c r="P21" s="8">
        <v>0.65533019894092703</v>
      </c>
      <c r="Q21" s="7">
        <v>-3.4750222944692801</v>
      </c>
      <c r="R21" s="8">
        <v>0.97140593118267604</v>
      </c>
      <c r="S21" s="7">
        <v>81.981287828185401</v>
      </c>
      <c r="T21" s="8">
        <v>0.41175632085834402</v>
      </c>
      <c r="U21" s="7">
        <v>80.157968782475706</v>
      </c>
      <c r="V21" s="8">
        <v>0.89471511875197196</v>
      </c>
      <c r="W21" s="7">
        <v>83.998908720231697</v>
      </c>
      <c r="X21" s="8">
        <v>0.73816943800936496</v>
      </c>
      <c r="Y21" s="7">
        <v>3.8409399377560298</v>
      </c>
      <c r="Z21" s="9">
        <v>1.0480714306529799</v>
      </c>
    </row>
    <row r="22" spans="1:26" ht="15" customHeight="1" x14ac:dyDescent="0.25">
      <c r="A22" s="10" t="s">
        <v>24</v>
      </c>
      <c r="B22" s="68">
        <v>2</v>
      </c>
      <c r="C22" s="7">
        <v>14.220575167619799</v>
      </c>
      <c r="D22" s="8">
        <v>0.42176094032566103</v>
      </c>
      <c r="E22" s="7">
        <v>13.740199850287601</v>
      </c>
      <c r="F22" s="8">
        <v>0.94160163667183705</v>
      </c>
      <c r="G22" s="7">
        <v>15.3338813849375</v>
      </c>
      <c r="H22" s="8">
        <v>0.84353899096152896</v>
      </c>
      <c r="I22" s="7">
        <v>1.5936815346498701</v>
      </c>
      <c r="J22" s="8">
        <v>1.3355764943545501</v>
      </c>
      <c r="K22" s="7">
        <v>19.322060253411799</v>
      </c>
      <c r="L22" s="8">
        <v>0.48694416370334798</v>
      </c>
      <c r="M22" s="7">
        <v>21.1486318785952</v>
      </c>
      <c r="N22" s="8">
        <v>1.0393850571291601</v>
      </c>
      <c r="O22" s="7">
        <v>17.285032204981</v>
      </c>
      <c r="P22" s="8">
        <v>0.91197390267677803</v>
      </c>
      <c r="Q22" s="7">
        <v>-3.8635996736141802</v>
      </c>
      <c r="R22" s="8">
        <v>1.3258732639542099</v>
      </c>
      <c r="S22" s="7">
        <v>66.341236262508005</v>
      </c>
      <c r="T22" s="8">
        <v>0.66496597955382397</v>
      </c>
      <c r="U22" s="7">
        <v>64.927004400029105</v>
      </c>
      <c r="V22" s="8">
        <v>1.03252002487496</v>
      </c>
      <c r="W22" s="7">
        <v>67.489467031285201</v>
      </c>
      <c r="X22" s="8">
        <v>1.3790522580235201</v>
      </c>
      <c r="Y22" s="7">
        <v>2.56246263125615</v>
      </c>
      <c r="Z22" s="9">
        <v>1.7316281541402401</v>
      </c>
    </row>
    <row r="23" spans="1:26" ht="15" customHeight="1" x14ac:dyDescent="0.25">
      <c r="A23" s="10" t="s">
        <v>25</v>
      </c>
      <c r="B23" s="68">
        <v>2</v>
      </c>
      <c r="C23" s="7">
        <v>13.5465889180551</v>
      </c>
      <c r="D23" s="8">
        <v>0.51360852447477601</v>
      </c>
      <c r="E23" s="7">
        <v>13.513867420627999</v>
      </c>
      <c r="F23" s="8">
        <v>0.67792320429553499</v>
      </c>
      <c r="G23" s="7">
        <v>13.177884463428599</v>
      </c>
      <c r="H23" s="8">
        <v>0.65139036408055095</v>
      </c>
      <c r="I23" s="7">
        <v>-0.33598295719933102</v>
      </c>
      <c r="J23" s="8">
        <v>0.83565282531039098</v>
      </c>
      <c r="K23" s="7">
        <v>18.187811214051202</v>
      </c>
      <c r="L23" s="8">
        <v>0.52215756136879499</v>
      </c>
      <c r="M23" s="7">
        <v>19.929161768045802</v>
      </c>
      <c r="N23" s="8">
        <v>0.74696820962495702</v>
      </c>
      <c r="O23" s="7">
        <v>16.8366706073346</v>
      </c>
      <c r="P23" s="8">
        <v>0.93848202737637698</v>
      </c>
      <c r="Q23" s="7">
        <v>-3.0924911607112899</v>
      </c>
      <c r="R23" s="8">
        <v>1.1564600465865</v>
      </c>
      <c r="S23" s="7">
        <v>67.827641431559698</v>
      </c>
      <c r="T23" s="8">
        <v>0.88378668024357998</v>
      </c>
      <c r="U23" s="7">
        <v>66.002604671860297</v>
      </c>
      <c r="V23" s="8">
        <v>1.1388035932814</v>
      </c>
      <c r="W23" s="7">
        <v>69.762867314260802</v>
      </c>
      <c r="X23" s="8">
        <v>1.4652789556388299</v>
      </c>
      <c r="Y23" s="7">
        <v>3.7602626424004302</v>
      </c>
      <c r="Z23" s="9">
        <v>1.7328014981089599</v>
      </c>
    </row>
    <row r="24" spans="1:26" ht="15" customHeight="1" x14ac:dyDescent="0.25">
      <c r="A24" s="6" t="s">
        <v>26</v>
      </c>
      <c r="B24" s="68">
        <v>2</v>
      </c>
      <c r="C24" s="7">
        <v>17.690410866087198</v>
      </c>
      <c r="D24" s="8">
        <v>0.45018830555556999</v>
      </c>
      <c r="E24" s="7">
        <v>16.993025695624901</v>
      </c>
      <c r="F24" s="8">
        <v>0.69597582482251297</v>
      </c>
      <c r="G24" s="7">
        <v>18.2106969536344</v>
      </c>
      <c r="H24" s="8">
        <v>0.79284338819859002</v>
      </c>
      <c r="I24" s="7">
        <v>1.2176712580095801</v>
      </c>
      <c r="J24" s="8">
        <v>0.96711445678296803</v>
      </c>
      <c r="K24" s="7">
        <v>17.821859057848499</v>
      </c>
      <c r="L24" s="8">
        <v>0.45176907106170999</v>
      </c>
      <c r="M24" s="7">
        <v>19.3516962294003</v>
      </c>
      <c r="N24" s="8">
        <v>0.90499974626740798</v>
      </c>
      <c r="O24" s="7">
        <v>16.933277148044098</v>
      </c>
      <c r="P24" s="8">
        <v>0.73850292697866704</v>
      </c>
      <c r="Q24" s="7">
        <v>-2.4184190813561801</v>
      </c>
      <c r="R24" s="8">
        <v>1.14273101190121</v>
      </c>
      <c r="S24" s="7">
        <v>64.646404659562094</v>
      </c>
      <c r="T24" s="8">
        <v>0.67541261952534404</v>
      </c>
      <c r="U24" s="7">
        <v>64.052963258598396</v>
      </c>
      <c r="V24" s="8">
        <v>1.1470926852435801</v>
      </c>
      <c r="W24" s="7">
        <v>64.731266283286502</v>
      </c>
      <c r="X24" s="8">
        <v>1.17959477918038</v>
      </c>
      <c r="Y24" s="7">
        <v>0.67830302468816195</v>
      </c>
      <c r="Z24" s="9">
        <v>1.51564576622031</v>
      </c>
    </row>
    <row r="25" spans="1:26" ht="15" customHeight="1" x14ac:dyDescent="0.25">
      <c r="A25" s="10" t="s">
        <v>27</v>
      </c>
      <c r="B25" s="68">
        <v>2</v>
      </c>
      <c r="C25" s="7">
        <v>8.0135100304422799</v>
      </c>
      <c r="D25" s="8">
        <v>0.18528184390628499</v>
      </c>
      <c r="E25" s="7">
        <v>8.4060577894722499</v>
      </c>
      <c r="F25" s="8">
        <v>0.38439360885233897</v>
      </c>
      <c r="G25" s="7">
        <v>7.68162653582002</v>
      </c>
      <c r="H25" s="8">
        <v>0.304050309979009</v>
      </c>
      <c r="I25" s="7">
        <v>-0.72443125365223204</v>
      </c>
      <c r="J25" s="8">
        <v>0.48404699598858297</v>
      </c>
      <c r="K25" s="7">
        <v>10.561896177005201</v>
      </c>
      <c r="L25" s="8">
        <v>0.274295185230714</v>
      </c>
      <c r="M25" s="7">
        <v>13.1272324869045</v>
      </c>
      <c r="N25" s="8">
        <v>0.71848559823389802</v>
      </c>
      <c r="O25" s="7">
        <v>8.4732351478584</v>
      </c>
      <c r="P25" s="8">
        <v>0.45220667441097201</v>
      </c>
      <c r="Q25" s="7">
        <v>-4.65399733904614</v>
      </c>
      <c r="R25" s="8">
        <v>0.88664934194017497</v>
      </c>
      <c r="S25" s="7">
        <v>81.150314912334807</v>
      </c>
      <c r="T25" s="8">
        <v>0.34829921155321503</v>
      </c>
      <c r="U25" s="7">
        <v>77.995520535148998</v>
      </c>
      <c r="V25" s="8">
        <v>0.79964837143604905</v>
      </c>
      <c r="W25" s="7">
        <v>83.326353795987004</v>
      </c>
      <c r="X25" s="8">
        <v>0.63908033263460695</v>
      </c>
      <c r="Y25" s="7">
        <v>5.3308332608380304</v>
      </c>
      <c r="Z25" s="9">
        <v>1.03203599867505</v>
      </c>
    </row>
    <row r="26" spans="1:26" ht="15" customHeight="1" x14ac:dyDescent="0.25">
      <c r="A26" s="12" t="s">
        <v>29</v>
      </c>
      <c r="B26" s="68">
        <v>2</v>
      </c>
      <c r="C26" s="7">
        <v>8.6716925125631192</v>
      </c>
      <c r="D26" s="8">
        <v>0.25313229968183398</v>
      </c>
      <c r="E26" s="7">
        <v>8.6802196885495899</v>
      </c>
      <c r="F26" s="8">
        <v>0.53271723670771298</v>
      </c>
      <c r="G26" s="7">
        <v>8.3935123888875793</v>
      </c>
      <c r="H26" s="8">
        <v>0.50135607063473397</v>
      </c>
      <c r="I26" s="7">
        <v>-0.28670729966200498</v>
      </c>
      <c r="J26" s="8">
        <v>0.84288031595184498</v>
      </c>
      <c r="K26" s="7">
        <v>15.765353111068899</v>
      </c>
      <c r="L26" s="8">
        <v>0.39574816410130997</v>
      </c>
      <c r="M26" s="7">
        <v>18.9223854147221</v>
      </c>
      <c r="N26" s="8">
        <v>0.930483584290975</v>
      </c>
      <c r="O26" s="7">
        <v>12.4469264107877</v>
      </c>
      <c r="P26" s="8">
        <v>0.66203498705825403</v>
      </c>
      <c r="Q26" s="7">
        <v>-6.4754590039343096</v>
      </c>
      <c r="R26" s="8">
        <v>1.22004611793968</v>
      </c>
      <c r="S26" s="7">
        <v>75.416097741862401</v>
      </c>
      <c r="T26" s="8">
        <v>0.522082229800374</v>
      </c>
      <c r="U26" s="7">
        <v>72.105746659240793</v>
      </c>
      <c r="V26" s="8">
        <v>1.2190417371572499</v>
      </c>
      <c r="W26" s="7">
        <v>79.168770216321406</v>
      </c>
      <c r="X26" s="8">
        <v>0.91215718865805695</v>
      </c>
      <c r="Y26" s="7">
        <v>7.0630235570806397</v>
      </c>
      <c r="Z26" s="9">
        <v>1.67355615548999</v>
      </c>
    </row>
    <row r="27" spans="1:26" ht="15" customHeight="1" x14ac:dyDescent="0.25">
      <c r="A27" s="10" t="s">
        <v>28</v>
      </c>
      <c r="B27" s="68">
        <v>2</v>
      </c>
      <c r="C27" s="7">
        <v>7.3713250770187102</v>
      </c>
      <c r="D27" s="8">
        <v>0.115602590006901</v>
      </c>
      <c r="E27" s="7">
        <v>7.9723166005508199</v>
      </c>
      <c r="F27" s="8">
        <v>0.26006788126897701</v>
      </c>
      <c r="G27" s="7">
        <v>6.9575799381350398</v>
      </c>
      <c r="H27" s="8">
        <v>0.22939419949010201</v>
      </c>
      <c r="I27" s="7">
        <v>-1.0147366624157701</v>
      </c>
      <c r="J27" s="8">
        <v>0.34744241075817101</v>
      </c>
      <c r="K27" s="7">
        <v>9.0900879006127102</v>
      </c>
      <c r="L27" s="8">
        <v>0.190641472893335</v>
      </c>
      <c r="M27" s="7">
        <v>10.473782037378299</v>
      </c>
      <c r="N27" s="8">
        <v>0.34545907583105701</v>
      </c>
      <c r="O27" s="7">
        <v>7.6212831815062403</v>
      </c>
      <c r="P27" s="8">
        <v>0.27933932458889799</v>
      </c>
      <c r="Q27" s="7">
        <v>-2.8524988558720499</v>
      </c>
      <c r="R27" s="8">
        <v>0.40706781310972101</v>
      </c>
      <c r="S27" s="7">
        <v>83.143388407393203</v>
      </c>
      <c r="T27" s="8">
        <v>0.24813493499338801</v>
      </c>
      <c r="U27" s="7">
        <v>81.071546449279396</v>
      </c>
      <c r="V27" s="8">
        <v>0.53440822768701901</v>
      </c>
      <c r="W27" s="7">
        <v>85.012553835311195</v>
      </c>
      <c r="X27" s="8">
        <v>0.41917402501721701</v>
      </c>
      <c r="Y27" s="7">
        <v>3.9410073860317998</v>
      </c>
      <c r="Z27" s="9">
        <v>0.67272357249550396</v>
      </c>
    </row>
    <row r="28" spans="1:26" ht="15" customHeight="1" x14ac:dyDescent="0.25">
      <c r="A28" s="10" t="s">
        <v>30</v>
      </c>
      <c r="B28" s="68">
        <v>2</v>
      </c>
      <c r="C28" s="7">
        <v>8.8004407596865004</v>
      </c>
      <c r="D28" s="8">
        <v>0.24506092333247601</v>
      </c>
      <c r="E28" s="7">
        <v>9.9500418304704894</v>
      </c>
      <c r="F28" s="8">
        <v>0.56038074877505895</v>
      </c>
      <c r="G28" s="7">
        <v>8.1876368498465801</v>
      </c>
      <c r="H28" s="8">
        <v>0.45461768931878699</v>
      </c>
      <c r="I28" s="7">
        <v>-1.7624049806239099</v>
      </c>
      <c r="J28" s="8">
        <v>0.72930636154852402</v>
      </c>
      <c r="K28" s="7">
        <v>14.3663046776825</v>
      </c>
      <c r="L28" s="8">
        <v>0.37186970880243297</v>
      </c>
      <c r="M28" s="7">
        <v>16.557572816919301</v>
      </c>
      <c r="N28" s="8">
        <v>0.80257452180455002</v>
      </c>
      <c r="O28" s="7">
        <v>11.9031833170423</v>
      </c>
      <c r="P28" s="8">
        <v>0.616670161600815</v>
      </c>
      <c r="Q28" s="7">
        <v>-4.6543894998769701</v>
      </c>
      <c r="R28" s="8">
        <v>0.99249616983702804</v>
      </c>
      <c r="S28" s="7">
        <v>76.799620275173794</v>
      </c>
      <c r="T28" s="8">
        <v>0.52215655175589604</v>
      </c>
      <c r="U28" s="7">
        <v>73.522390573380406</v>
      </c>
      <c r="V28" s="8">
        <v>1.00856677803502</v>
      </c>
      <c r="W28" s="7">
        <v>80.046092839661497</v>
      </c>
      <c r="X28" s="8">
        <v>0.85692643056795603</v>
      </c>
      <c r="Y28" s="7">
        <v>6.5237022662810098</v>
      </c>
      <c r="Z28" s="9">
        <v>1.2164694470352999</v>
      </c>
    </row>
    <row r="29" spans="1:26" ht="15" customHeight="1" x14ac:dyDescent="0.25">
      <c r="A29" s="10" t="s">
        <v>31</v>
      </c>
      <c r="B29" s="68">
        <v>2</v>
      </c>
      <c r="C29" s="7">
        <v>5.9395292668758204</v>
      </c>
      <c r="D29" s="8">
        <v>0.152545780734994</v>
      </c>
      <c r="E29" s="7">
        <v>5.9952008002083197</v>
      </c>
      <c r="F29" s="8">
        <v>0.25918498212027902</v>
      </c>
      <c r="G29" s="7">
        <v>5.8454170365077402</v>
      </c>
      <c r="H29" s="8">
        <v>0.270611347198491</v>
      </c>
      <c r="I29" s="7">
        <v>-0.149783763700575</v>
      </c>
      <c r="J29" s="8">
        <v>0.38118942472348899</v>
      </c>
      <c r="K29" s="7">
        <v>9.2080471638297308</v>
      </c>
      <c r="L29" s="8">
        <v>0.32115816461005298</v>
      </c>
      <c r="M29" s="7">
        <v>8.6830307033068603</v>
      </c>
      <c r="N29" s="8">
        <v>0.57202135947058497</v>
      </c>
      <c r="O29" s="7">
        <v>10.1076433667612</v>
      </c>
      <c r="P29" s="8">
        <v>0.69407606592968596</v>
      </c>
      <c r="Q29" s="7">
        <v>1.4246126634542999</v>
      </c>
      <c r="R29" s="8">
        <v>0.82965695970046505</v>
      </c>
      <c r="S29" s="7">
        <v>84.332142520541893</v>
      </c>
      <c r="T29" s="8">
        <v>0.40266411978430899</v>
      </c>
      <c r="U29" s="7">
        <v>84.907545788456503</v>
      </c>
      <c r="V29" s="8">
        <v>0.67935824581540105</v>
      </c>
      <c r="W29" s="7">
        <v>83.532381585417895</v>
      </c>
      <c r="X29" s="8">
        <v>0.81731244975466699</v>
      </c>
      <c r="Y29" s="7">
        <v>-1.37516420303858</v>
      </c>
      <c r="Z29" s="9">
        <v>1.0255501069797599</v>
      </c>
    </row>
    <row r="30" spans="1:26" ht="15" customHeight="1" x14ac:dyDescent="0.25">
      <c r="A30" s="10" t="s">
        <v>32</v>
      </c>
      <c r="B30" s="68">
        <v>2</v>
      </c>
      <c r="C30" s="7">
        <v>7.4746465893032603</v>
      </c>
      <c r="D30" s="8">
        <v>0.13869554460708899</v>
      </c>
      <c r="E30" s="7">
        <v>6.9632165077768802</v>
      </c>
      <c r="F30" s="8">
        <v>0.20306338209935501</v>
      </c>
      <c r="G30" s="7">
        <v>7.08454124981139</v>
      </c>
      <c r="H30" s="8">
        <v>0.27966369376639599</v>
      </c>
      <c r="I30" s="7">
        <v>0.12132474203450901</v>
      </c>
      <c r="J30" s="8">
        <v>0.346853501563685</v>
      </c>
      <c r="K30" s="7">
        <v>16.608718046521101</v>
      </c>
      <c r="L30" s="8">
        <v>0.35575980539930901</v>
      </c>
      <c r="M30" s="7">
        <v>16.430131955952501</v>
      </c>
      <c r="N30" s="8">
        <v>0.64192758513993897</v>
      </c>
      <c r="O30" s="7">
        <v>15.699563985965799</v>
      </c>
      <c r="P30" s="8">
        <v>0.65071197124785696</v>
      </c>
      <c r="Q30" s="7">
        <v>-0.73056796998672802</v>
      </c>
      <c r="R30" s="8">
        <v>0.86390280457403301</v>
      </c>
      <c r="S30" s="7">
        <v>75.786156589128495</v>
      </c>
      <c r="T30" s="8">
        <v>0.42821581982273799</v>
      </c>
      <c r="U30" s="7">
        <v>76.479622126164998</v>
      </c>
      <c r="V30" s="8">
        <v>0.74426910343521302</v>
      </c>
      <c r="W30" s="7">
        <v>77.095276542138606</v>
      </c>
      <c r="X30" s="8">
        <v>0.792821377237521</v>
      </c>
      <c r="Y30" s="7">
        <v>0.61565441597362303</v>
      </c>
      <c r="Z30" s="9">
        <v>1.0654553924969601</v>
      </c>
    </row>
    <row r="31" spans="1:26" ht="15" customHeight="1" x14ac:dyDescent="0.25">
      <c r="A31" s="10" t="s">
        <v>33</v>
      </c>
      <c r="B31" s="68">
        <v>2</v>
      </c>
      <c r="C31" s="7">
        <v>8.4985096596561593</v>
      </c>
      <c r="D31" s="8">
        <v>0.198831813261928</v>
      </c>
      <c r="E31" s="7">
        <v>8.3783830895019893</v>
      </c>
      <c r="F31" s="8">
        <v>0.46892089296477801</v>
      </c>
      <c r="G31" s="7">
        <v>8.9680505475169294</v>
      </c>
      <c r="H31" s="8">
        <v>0.45186269027162101</v>
      </c>
      <c r="I31" s="7">
        <v>0.58966745801494003</v>
      </c>
      <c r="J31" s="8">
        <v>0.62529897934215295</v>
      </c>
      <c r="K31" s="7">
        <v>17.671645413591701</v>
      </c>
      <c r="L31" s="8">
        <v>0.495222956629078</v>
      </c>
      <c r="M31" s="7">
        <v>19.276261540608999</v>
      </c>
      <c r="N31" s="8">
        <v>0.86941557639765898</v>
      </c>
      <c r="O31" s="7">
        <v>16.769709906859799</v>
      </c>
      <c r="P31" s="8">
        <v>0.80586794089868197</v>
      </c>
      <c r="Q31" s="7">
        <v>-2.5065516337491802</v>
      </c>
      <c r="R31" s="8">
        <v>1.0064505795460099</v>
      </c>
      <c r="S31" s="7">
        <v>73.428781990348398</v>
      </c>
      <c r="T31" s="8">
        <v>0.54543386645263603</v>
      </c>
      <c r="U31" s="7">
        <v>71.940725037389598</v>
      </c>
      <c r="V31" s="8">
        <v>1.03859876944813</v>
      </c>
      <c r="W31" s="7">
        <v>73.8815005923163</v>
      </c>
      <c r="X31" s="8">
        <v>0.97816132292773195</v>
      </c>
      <c r="Y31" s="7">
        <v>1.9407755549266601</v>
      </c>
      <c r="Z31" s="9">
        <v>1.30871700920691</v>
      </c>
    </row>
    <row r="32" spans="1:26" ht="15" customHeight="1" x14ac:dyDescent="0.25">
      <c r="A32" s="10" t="s">
        <v>34</v>
      </c>
      <c r="B32" s="68">
        <v>2</v>
      </c>
      <c r="C32" s="7">
        <v>7.8533880580029702</v>
      </c>
      <c r="D32" s="8">
        <v>0.166610346986859</v>
      </c>
      <c r="E32" s="7">
        <v>8.2845400779222196</v>
      </c>
      <c r="F32" s="8">
        <v>0.36030170381001703</v>
      </c>
      <c r="G32" s="7">
        <v>7.8600207327633003</v>
      </c>
      <c r="H32" s="8">
        <v>0.44711697779722198</v>
      </c>
      <c r="I32" s="7">
        <v>-0.42451934515891698</v>
      </c>
      <c r="J32" s="8">
        <v>0.60151998870815804</v>
      </c>
      <c r="K32" s="7">
        <v>11.5561075128852</v>
      </c>
      <c r="L32" s="8">
        <v>0.32057559718991202</v>
      </c>
      <c r="M32" s="7">
        <v>14.6709225581347</v>
      </c>
      <c r="N32" s="8">
        <v>0.67646251744626895</v>
      </c>
      <c r="O32" s="7">
        <v>9.2445368538630603</v>
      </c>
      <c r="P32" s="8">
        <v>0.50454054608292598</v>
      </c>
      <c r="Q32" s="7">
        <v>-5.4263857042716603</v>
      </c>
      <c r="R32" s="8">
        <v>0.72879040319431099</v>
      </c>
      <c r="S32" s="7">
        <v>80.099853805410504</v>
      </c>
      <c r="T32" s="8">
        <v>0.39505652911954298</v>
      </c>
      <c r="U32" s="7">
        <v>76.668807910847505</v>
      </c>
      <c r="V32" s="8">
        <v>0.77540051559350798</v>
      </c>
      <c r="W32" s="7">
        <v>82.486766432379</v>
      </c>
      <c r="X32" s="8">
        <v>0.69339800438799803</v>
      </c>
      <c r="Y32" s="7">
        <v>5.8179585215314402</v>
      </c>
      <c r="Z32" s="9">
        <v>0.94915500944532805</v>
      </c>
    </row>
    <row r="33" spans="1:26" ht="15" customHeight="1" x14ac:dyDescent="0.25">
      <c r="A33" s="10" t="s">
        <v>35</v>
      </c>
      <c r="B33" s="68">
        <v>2</v>
      </c>
      <c r="C33" s="7">
        <v>8.4632652357932994</v>
      </c>
      <c r="D33" s="8">
        <v>0.23055127213114299</v>
      </c>
      <c r="E33" s="7">
        <v>7.9562254744028298</v>
      </c>
      <c r="F33" s="8">
        <v>0.45480923560950198</v>
      </c>
      <c r="G33" s="7">
        <v>8.3427931821016301</v>
      </c>
      <c r="H33" s="8">
        <v>0.55964068676649803</v>
      </c>
      <c r="I33" s="7">
        <v>0.386567707698802</v>
      </c>
      <c r="J33" s="8">
        <v>0.75182322519400002</v>
      </c>
      <c r="K33" s="7">
        <v>18.9411037516305</v>
      </c>
      <c r="L33" s="8">
        <v>0.43783548772431502</v>
      </c>
      <c r="M33" s="7">
        <v>20.438178897934101</v>
      </c>
      <c r="N33" s="8">
        <v>0.91838820475716298</v>
      </c>
      <c r="O33" s="7">
        <v>17.3113195482672</v>
      </c>
      <c r="P33" s="8">
        <v>1.0924651491714801</v>
      </c>
      <c r="Q33" s="7">
        <v>-3.1268593496669199</v>
      </c>
      <c r="R33" s="8">
        <v>1.4734468689581199</v>
      </c>
      <c r="S33" s="7">
        <v>72.534121482914898</v>
      </c>
      <c r="T33" s="8">
        <v>0.51444035126571097</v>
      </c>
      <c r="U33" s="7">
        <v>71.093667153278005</v>
      </c>
      <c r="V33" s="8">
        <v>1.0333740322077001</v>
      </c>
      <c r="W33" s="7">
        <v>74.4111305188014</v>
      </c>
      <c r="X33" s="8">
        <v>1.2964815816024899</v>
      </c>
      <c r="Y33" s="7">
        <v>3.31746336552344</v>
      </c>
      <c r="Z33" s="9">
        <v>1.70314196368503</v>
      </c>
    </row>
    <row r="34" spans="1:26" ht="15" customHeight="1" x14ac:dyDescent="0.25">
      <c r="A34" s="10" t="s">
        <v>36</v>
      </c>
      <c r="B34" s="68">
        <v>2</v>
      </c>
      <c r="C34" s="7">
        <v>9.6446319525765798</v>
      </c>
      <c r="D34" s="8">
        <v>0.17538608985687701</v>
      </c>
      <c r="E34" s="7">
        <v>10.6397655475429</v>
      </c>
      <c r="F34" s="8">
        <v>0.53821805498266195</v>
      </c>
      <c r="G34" s="7">
        <v>8.6556253910272307</v>
      </c>
      <c r="H34" s="8">
        <v>0.29373133701221599</v>
      </c>
      <c r="I34" s="7">
        <v>-1.9841401565157</v>
      </c>
      <c r="J34" s="8">
        <v>0.63774719767203703</v>
      </c>
      <c r="K34" s="7">
        <v>16.128558585468301</v>
      </c>
      <c r="L34" s="8">
        <v>0.46178697400367302</v>
      </c>
      <c r="M34" s="7">
        <v>19.8277744486854</v>
      </c>
      <c r="N34" s="8">
        <v>0.99222854355583001</v>
      </c>
      <c r="O34" s="7">
        <v>13.821293915175101</v>
      </c>
      <c r="P34" s="8">
        <v>0.70748685293148605</v>
      </c>
      <c r="Q34" s="7">
        <v>-6.00648053351025</v>
      </c>
      <c r="R34" s="8">
        <v>1.1345637830322399</v>
      </c>
      <c r="S34" s="7">
        <v>73.482781294362795</v>
      </c>
      <c r="T34" s="8">
        <v>0.584844366178355</v>
      </c>
      <c r="U34" s="7">
        <v>69.166509884213298</v>
      </c>
      <c r="V34" s="8">
        <v>1.3128073449128701</v>
      </c>
      <c r="W34" s="7">
        <v>76.9305146749155</v>
      </c>
      <c r="X34" s="8">
        <v>0.82306043095625903</v>
      </c>
      <c r="Y34" s="7">
        <v>7.7640047907021499</v>
      </c>
      <c r="Z34" s="9">
        <v>1.4953153488730799</v>
      </c>
    </row>
    <row r="35" spans="1:26" ht="15" customHeight="1" x14ac:dyDescent="0.25">
      <c r="A35" s="10" t="s">
        <v>37</v>
      </c>
      <c r="B35" s="68">
        <v>2</v>
      </c>
      <c r="C35" s="7">
        <v>8.5119958736304309</v>
      </c>
      <c r="D35" s="8">
        <v>0.16408473317589001</v>
      </c>
      <c r="E35" s="7">
        <v>8.3789743118260507</v>
      </c>
      <c r="F35" s="8">
        <v>0.28702458403034697</v>
      </c>
      <c r="G35" s="7">
        <v>8.5139771176354593</v>
      </c>
      <c r="H35" s="8">
        <v>0.27896005023327097</v>
      </c>
      <c r="I35" s="7">
        <v>0.13500280580940899</v>
      </c>
      <c r="J35" s="8">
        <v>0.39655846218987401</v>
      </c>
      <c r="K35" s="7">
        <v>15.8488476511437</v>
      </c>
      <c r="L35" s="8">
        <v>0.27971432512316802</v>
      </c>
      <c r="M35" s="7">
        <v>17.983281030513002</v>
      </c>
      <c r="N35" s="8">
        <v>0.53194159857800105</v>
      </c>
      <c r="O35" s="7">
        <v>13.427833079398701</v>
      </c>
      <c r="P35" s="8">
        <v>0.53695072232989405</v>
      </c>
      <c r="Q35" s="7">
        <v>-4.5554479511143304</v>
      </c>
      <c r="R35" s="8">
        <v>0.79190348898428597</v>
      </c>
      <c r="S35" s="7">
        <v>75.194229915786906</v>
      </c>
      <c r="T35" s="8">
        <v>0.34219456975756601</v>
      </c>
      <c r="U35" s="7">
        <v>73.119824919354102</v>
      </c>
      <c r="V35" s="8">
        <v>0.63434951579031496</v>
      </c>
      <c r="W35" s="7">
        <v>77.754990164523306</v>
      </c>
      <c r="X35" s="8">
        <v>0.66559510845561398</v>
      </c>
      <c r="Y35" s="7">
        <v>4.63516524516925</v>
      </c>
      <c r="Z35" s="9">
        <v>0.956902012135462</v>
      </c>
    </row>
    <row r="36" spans="1:26" ht="15" customHeight="1" x14ac:dyDescent="0.25">
      <c r="A36" s="10" t="s">
        <v>38</v>
      </c>
      <c r="B36" s="68">
        <v>2</v>
      </c>
      <c r="C36" s="7">
        <v>12.391700813208899</v>
      </c>
      <c r="D36" s="8">
        <v>0.33599838965279799</v>
      </c>
      <c r="E36" s="7">
        <v>13.5857173004716</v>
      </c>
      <c r="F36" s="8">
        <v>0.72880856221981505</v>
      </c>
      <c r="G36" s="7">
        <v>12.135100438891101</v>
      </c>
      <c r="H36" s="8">
        <v>0.67056921861244201</v>
      </c>
      <c r="I36" s="7">
        <v>-1.4506168615805399</v>
      </c>
      <c r="J36" s="8">
        <v>0.96336131326144903</v>
      </c>
      <c r="K36" s="7">
        <v>18.531367263294801</v>
      </c>
      <c r="L36" s="8">
        <v>0.38500269241052998</v>
      </c>
      <c r="M36" s="7">
        <v>20.1948409012873</v>
      </c>
      <c r="N36" s="8">
        <v>0.67310383893618397</v>
      </c>
      <c r="O36" s="7">
        <v>17.784272254745002</v>
      </c>
      <c r="P36" s="8">
        <v>0.66824930981469099</v>
      </c>
      <c r="Q36" s="7">
        <v>-2.4105686465423002</v>
      </c>
      <c r="R36" s="8">
        <v>0.94964235045560697</v>
      </c>
      <c r="S36" s="7">
        <v>69.049793706417105</v>
      </c>
      <c r="T36" s="8">
        <v>0.58974354182952404</v>
      </c>
      <c r="U36" s="7">
        <v>66.212374252437698</v>
      </c>
      <c r="V36" s="8">
        <v>1.0662115963583001</v>
      </c>
      <c r="W36" s="7">
        <v>69.850436107534605</v>
      </c>
      <c r="X36" s="8">
        <v>1.0985704327728301</v>
      </c>
      <c r="Y36" s="7">
        <v>3.6380618550969901</v>
      </c>
      <c r="Z36" s="9">
        <v>1.53496276755154</v>
      </c>
    </row>
    <row r="37" spans="1:26" ht="15" customHeight="1" x14ac:dyDescent="0.25">
      <c r="A37" s="10" t="s">
        <v>39</v>
      </c>
      <c r="B37" s="68">
        <v>2</v>
      </c>
      <c r="C37" s="7">
        <v>13.0972763630914</v>
      </c>
      <c r="D37" s="8">
        <v>0.301876004233816</v>
      </c>
      <c r="E37" s="7">
        <v>13.901677605208199</v>
      </c>
      <c r="F37" s="8">
        <v>0.60045018184610399</v>
      </c>
      <c r="G37" s="7">
        <v>13.1832229570495</v>
      </c>
      <c r="H37" s="8">
        <v>0.59351149550697802</v>
      </c>
      <c r="I37" s="7">
        <v>-0.71845464815869597</v>
      </c>
      <c r="J37" s="8">
        <v>0.79238472370680202</v>
      </c>
      <c r="K37" s="7">
        <v>13.951578315275301</v>
      </c>
      <c r="L37" s="8">
        <v>0.34647410759363501</v>
      </c>
      <c r="M37" s="7">
        <v>15.8683738057633</v>
      </c>
      <c r="N37" s="8">
        <v>0.674371299597189</v>
      </c>
      <c r="O37" s="7">
        <v>12.3808013904008</v>
      </c>
      <c r="P37" s="8">
        <v>0.48596403831493801</v>
      </c>
      <c r="Q37" s="7">
        <v>-3.4875724153624899</v>
      </c>
      <c r="R37" s="8">
        <v>0.83096523515023002</v>
      </c>
      <c r="S37" s="7">
        <v>70.857768218602502</v>
      </c>
      <c r="T37" s="8">
        <v>0.57871236574928298</v>
      </c>
      <c r="U37" s="7">
        <v>67.277412198930193</v>
      </c>
      <c r="V37" s="8">
        <v>1.0925227296611699</v>
      </c>
      <c r="W37" s="7">
        <v>72.759917499884494</v>
      </c>
      <c r="X37" s="8">
        <v>0.91974676955852797</v>
      </c>
      <c r="Y37" s="7">
        <v>5.4825053009542604</v>
      </c>
      <c r="Z37" s="9">
        <v>1.3932321628708699</v>
      </c>
    </row>
    <row r="38" spans="1:26" ht="15" customHeight="1" x14ac:dyDescent="0.25">
      <c r="A38" s="10" t="s">
        <v>40</v>
      </c>
      <c r="B38" s="68">
        <v>2</v>
      </c>
      <c r="C38" s="7">
        <v>10.260191155266901</v>
      </c>
      <c r="D38" s="8">
        <v>0.30060609626311002</v>
      </c>
      <c r="E38" s="7">
        <v>10.0010411134043</v>
      </c>
      <c r="F38" s="8">
        <v>0.51159348474771604</v>
      </c>
      <c r="G38" s="7">
        <v>10.224783816183299</v>
      </c>
      <c r="H38" s="8">
        <v>0.559986478407553</v>
      </c>
      <c r="I38" s="7">
        <v>0.223742702779029</v>
      </c>
      <c r="J38" s="8">
        <v>0.72949476057756901</v>
      </c>
      <c r="K38" s="7">
        <v>15.0600825684793</v>
      </c>
      <c r="L38" s="8">
        <v>0.29289067447142098</v>
      </c>
      <c r="M38" s="7">
        <v>16.079676639926799</v>
      </c>
      <c r="N38" s="8">
        <v>0.57839965345877298</v>
      </c>
      <c r="O38" s="7">
        <v>14.6873708265068</v>
      </c>
      <c r="P38" s="8">
        <v>0.48850066691348898</v>
      </c>
      <c r="Q38" s="7">
        <v>-1.39230581341997</v>
      </c>
      <c r="R38" s="8">
        <v>0.71945996677812996</v>
      </c>
      <c r="S38" s="7">
        <v>74.570979023458904</v>
      </c>
      <c r="T38" s="8">
        <v>0.46040599057699599</v>
      </c>
      <c r="U38" s="7">
        <v>73.724674753569801</v>
      </c>
      <c r="V38" s="8">
        <v>0.848105318632418</v>
      </c>
      <c r="W38" s="7">
        <v>74.991604208381602</v>
      </c>
      <c r="X38" s="8">
        <v>0.83580641933516098</v>
      </c>
      <c r="Y38" s="7">
        <v>1.2669294548118699</v>
      </c>
      <c r="Z38" s="9">
        <v>1.1058005003570299</v>
      </c>
    </row>
    <row r="39" spans="1:26" ht="15" customHeight="1" x14ac:dyDescent="0.25">
      <c r="A39" s="13" t="s">
        <v>41</v>
      </c>
      <c r="B39" s="68">
        <v>2</v>
      </c>
      <c r="C39" s="7">
        <v>14.6173198100287</v>
      </c>
      <c r="D39" s="8">
        <v>0.352475486045641</v>
      </c>
      <c r="E39" s="7">
        <v>16.2636458271942</v>
      </c>
      <c r="F39" s="8">
        <v>0.73991066419614604</v>
      </c>
      <c r="G39" s="7">
        <v>13.6010307841371</v>
      </c>
      <c r="H39" s="8">
        <v>0.57416164726254304</v>
      </c>
      <c r="I39" s="7">
        <v>-2.6626150430570199</v>
      </c>
      <c r="J39" s="8">
        <v>0.90901493520840604</v>
      </c>
      <c r="K39" s="7">
        <v>17.4992333507711</v>
      </c>
      <c r="L39" s="8">
        <v>0.36490649354826299</v>
      </c>
      <c r="M39" s="7">
        <v>18.328707122457899</v>
      </c>
      <c r="N39" s="8">
        <v>0.67256755323422801</v>
      </c>
      <c r="O39" s="7">
        <v>15.473743971019401</v>
      </c>
      <c r="P39" s="8">
        <v>0.69992427368060195</v>
      </c>
      <c r="Q39" s="7">
        <v>-2.8549631514384002</v>
      </c>
      <c r="R39" s="8">
        <v>0.96500105593489904</v>
      </c>
      <c r="S39" s="7">
        <v>67.473052352582698</v>
      </c>
      <c r="T39" s="8">
        <v>0.56651549393259104</v>
      </c>
      <c r="U39" s="7">
        <v>65.113838804443006</v>
      </c>
      <c r="V39" s="8">
        <v>1.0657892259603601</v>
      </c>
      <c r="W39" s="7">
        <v>70.168393818343006</v>
      </c>
      <c r="X39" s="8">
        <v>1.06429828433212</v>
      </c>
      <c r="Y39" s="7">
        <v>5.0545550139000097</v>
      </c>
      <c r="Z39" s="9">
        <v>1.4819742991813201</v>
      </c>
    </row>
    <row r="40" spans="1:26" ht="15" customHeight="1" x14ac:dyDescent="0.25">
      <c r="A40" s="10" t="s">
        <v>42</v>
      </c>
      <c r="B40" s="68">
        <v>2</v>
      </c>
      <c r="C40" s="7">
        <v>6.6818356563749903</v>
      </c>
      <c r="D40" s="8">
        <v>0.18678039967888399</v>
      </c>
      <c r="E40" s="7">
        <v>6.8670781997588302</v>
      </c>
      <c r="F40" s="8">
        <v>0.29579269050928497</v>
      </c>
      <c r="G40" s="7">
        <v>6.7159826528790001</v>
      </c>
      <c r="H40" s="8">
        <v>0.43037872099709101</v>
      </c>
      <c r="I40" s="7">
        <v>-0.15109554687983601</v>
      </c>
      <c r="J40" s="8">
        <v>0.56237905065584903</v>
      </c>
      <c r="K40" s="7">
        <v>11.698235918506001</v>
      </c>
      <c r="L40" s="8">
        <v>0.27971764191897203</v>
      </c>
      <c r="M40" s="7">
        <v>13.019260942150799</v>
      </c>
      <c r="N40" s="8">
        <v>0.57491953301607701</v>
      </c>
      <c r="O40" s="7">
        <v>10.869176409176401</v>
      </c>
      <c r="P40" s="8">
        <v>0.59999631372490003</v>
      </c>
      <c r="Q40" s="7">
        <v>-2.1500845329743301</v>
      </c>
      <c r="R40" s="8">
        <v>0.88749503945560704</v>
      </c>
      <c r="S40" s="7">
        <v>81.606884686848304</v>
      </c>
      <c r="T40" s="8">
        <v>0.407878406498001</v>
      </c>
      <c r="U40" s="7">
        <v>79.8662526631785</v>
      </c>
      <c r="V40" s="8">
        <v>0.73830031997536705</v>
      </c>
      <c r="W40" s="7">
        <v>82.401982863007206</v>
      </c>
      <c r="X40" s="8">
        <v>0.83184364215655804</v>
      </c>
      <c r="Y40" s="7">
        <v>2.53573019982879</v>
      </c>
      <c r="Z40" s="9">
        <v>1.1608919601435199</v>
      </c>
    </row>
    <row r="41" spans="1:26" ht="15" customHeight="1" x14ac:dyDescent="0.25">
      <c r="A41" s="10" t="s">
        <v>43</v>
      </c>
      <c r="B41" s="68">
        <v>2</v>
      </c>
      <c r="C41" s="7">
        <v>7.7383672661123803</v>
      </c>
      <c r="D41" s="8">
        <v>0.19661250125236501</v>
      </c>
      <c r="E41" s="7">
        <v>8.2722474282483898</v>
      </c>
      <c r="F41" s="8">
        <v>0.38425303285805901</v>
      </c>
      <c r="G41" s="7">
        <v>7.68002610437357</v>
      </c>
      <c r="H41" s="8">
        <v>0.40983828302022401</v>
      </c>
      <c r="I41" s="7">
        <v>-0.59222132387482196</v>
      </c>
      <c r="J41" s="8">
        <v>0.51474304180544095</v>
      </c>
      <c r="K41" s="7">
        <v>9.5007391650919093</v>
      </c>
      <c r="L41" s="8">
        <v>0.25554625899848699</v>
      </c>
      <c r="M41" s="7">
        <v>11.4057383650938</v>
      </c>
      <c r="N41" s="8">
        <v>0.48371185613385498</v>
      </c>
      <c r="O41" s="7">
        <v>7.9599670250289103</v>
      </c>
      <c r="P41" s="8">
        <v>0.38814194086069098</v>
      </c>
      <c r="Q41" s="7">
        <v>-3.4457713400649101</v>
      </c>
      <c r="R41" s="8">
        <v>0.56543832943614902</v>
      </c>
      <c r="S41" s="7">
        <v>82.426252673993105</v>
      </c>
      <c r="T41" s="8">
        <v>0.34420198851816902</v>
      </c>
      <c r="U41" s="7">
        <v>80.110546240435895</v>
      </c>
      <c r="V41" s="8">
        <v>0.67594589718739595</v>
      </c>
      <c r="W41" s="7">
        <v>83.848974712020393</v>
      </c>
      <c r="X41" s="8">
        <v>0.64736167478428297</v>
      </c>
      <c r="Y41" s="7">
        <v>3.73842847158453</v>
      </c>
      <c r="Z41" s="9">
        <v>0.811801348027404</v>
      </c>
    </row>
    <row r="42" spans="1:26" ht="15" customHeight="1" x14ac:dyDescent="0.25">
      <c r="A42" s="10" t="s">
        <v>44</v>
      </c>
      <c r="B42" s="68">
        <v>2</v>
      </c>
      <c r="C42" s="7">
        <v>7.8589894387624204</v>
      </c>
      <c r="D42" s="8">
        <v>0.21622807847756501</v>
      </c>
      <c r="E42" s="7">
        <v>8.0459382179616998</v>
      </c>
      <c r="F42" s="8">
        <v>0.45397599801009603</v>
      </c>
      <c r="G42" s="7">
        <v>7.9108111586276904</v>
      </c>
      <c r="H42" s="8">
        <v>0.41410577040288299</v>
      </c>
      <c r="I42" s="7">
        <v>-0.13512705933400801</v>
      </c>
      <c r="J42" s="8">
        <v>0.56379039520599294</v>
      </c>
      <c r="K42" s="7">
        <v>16.129834432448401</v>
      </c>
      <c r="L42" s="8">
        <v>0.36351287606528099</v>
      </c>
      <c r="M42" s="7">
        <v>18.614993367660901</v>
      </c>
      <c r="N42" s="8">
        <v>0.97498077476876299</v>
      </c>
      <c r="O42" s="7">
        <v>14.1626009723136</v>
      </c>
      <c r="P42" s="8">
        <v>0.93543523198311296</v>
      </c>
      <c r="Q42" s="7">
        <v>-4.4523923953472897</v>
      </c>
      <c r="R42" s="8">
        <v>1.3531677451341799</v>
      </c>
      <c r="S42" s="7">
        <v>75.855472129226399</v>
      </c>
      <c r="T42" s="8">
        <v>0.46165665657430999</v>
      </c>
      <c r="U42" s="7">
        <v>73.197861081668506</v>
      </c>
      <c r="V42" s="8">
        <v>1.24036415597896</v>
      </c>
      <c r="W42" s="7">
        <v>77.854089671495899</v>
      </c>
      <c r="X42" s="8">
        <v>1.13437227384105</v>
      </c>
      <c r="Y42" s="7">
        <v>4.6562285898273803</v>
      </c>
      <c r="Z42" s="9">
        <v>1.5885981710655399</v>
      </c>
    </row>
    <row r="43" spans="1:26" ht="15" customHeight="1" x14ac:dyDescent="0.25">
      <c r="A43" s="6" t="s">
        <v>45</v>
      </c>
      <c r="B43" s="68">
        <v>2</v>
      </c>
      <c r="C43" s="7">
        <v>8.8999525434153899</v>
      </c>
      <c r="D43" s="8">
        <v>0.25745287992725102</v>
      </c>
      <c r="E43" s="7">
        <v>9.0264473346755008</v>
      </c>
      <c r="F43" s="8">
        <v>0.53412956380276999</v>
      </c>
      <c r="G43" s="7">
        <v>9.0019024457404893</v>
      </c>
      <c r="H43" s="8">
        <v>0.73730165142736503</v>
      </c>
      <c r="I43" s="7">
        <v>-2.45448889350133E-2</v>
      </c>
      <c r="J43" s="8">
        <v>0.98671619555018897</v>
      </c>
      <c r="K43" s="7">
        <v>9.9975766532603192</v>
      </c>
      <c r="L43" s="8">
        <v>0.38330946064903498</v>
      </c>
      <c r="M43" s="7">
        <v>10.510718171359899</v>
      </c>
      <c r="N43" s="8">
        <v>0.641881009299195</v>
      </c>
      <c r="O43" s="7">
        <v>10.021526072833501</v>
      </c>
      <c r="P43" s="8">
        <v>0.87281263767468398</v>
      </c>
      <c r="Q43" s="7">
        <v>-0.48919209852637902</v>
      </c>
      <c r="R43" s="8">
        <v>1.1569534780841699</v>
      </c>
      <c r="S43" s="7">
        <v>80.855196037591696</v>
      </c>
      <c r="T43" s="8">
        <v>0.54819456271144096</v>
      </c>
      <c r="U43" s="7">
        <v>80.472381835766399</v>
      </c>
      <c r="V43" s="8">
        <v>1.0084993562779001</v>
      </c>
      <c r="W43" s="7">
        <v>80.791183734054897</v>
      </c>
      <c r="X43" s="8">
        <v>1.1284465109508599</v>
      </c>
      <c r="Y43" s="7">
        <v>0.31880189828852701</v>
      </c>
      <c r="Z43" s="9">
        <v>1.5624852403323299</v>
      </c>
    </row>
    <row r="44" spans="1:26" ht="15" customHeight="1" x14ac:dyDescent="0.25">
      <c r="A44" s="6" t="s">
        <v>46</v>
      </c>
      <c r="B44" s="68">
        <v>2</v>
      </c>
      <c r="C44" s="7">
        <v>8.0606708537807901</v>
      </c>
      <c r="D44" s="8">
        <v>0.147544195790316</v>
      </c>
      <c r="E44" s="7">
        <v>8.1010452854309101</v>
      </c>
      <c r="F44" s="8">
        <v>0.27453941946945898</v>
      </c>
      <c r="G44" s="7">
        <v>8.1532626180879006</v>
      </c>
      <c r="H44" s="8">
        <v>0.36352820789085799</v>
      </c>
      <c r="I44" s="7">
        <v>5.2217332656985201E-2</v>
      </c>
      <c r="J44" s="8">
        <v>0.44495366622161697</v>
      </c>
      <c r="K44" s="7">
        <v>15.070569263151899</v>
      </c>
      <c r="L44" s="8">
        <v>0.36806190879532003</v>
      </c>
      <c r="M44" s="7">
        <v>16.479245237789101</v>
      </c>
      <c r="N44" s="8">
        <v>0.59443001227869496</v>
      </c>
      <c r="O44" s="7">
        <v>14.644915895326401</v>
      </c>
      <c r="P44" s="8">
        <v>0.74787597214410595</v>
      </c>
      <c r="Q44" s="7">
        <v>-1.8343293424627301</v>
      </c>
      <c r="R44" s="8">
        <v>0.88085082539710702</v>
      </c>
      <c r="S44" s="7">
        <v>75.972515457399695</v>
      </c>
      <c r="T44" s="8">
        <v>0.44413247041350001</v>
      </c>
      <c r="U44" s="7">
        <v>74.262711917795301</v>
      </c>
      <c r="V44" s="8">
        <v>0.69723001254761996</v>
      </c>
      <c r="W44" s="7">
        <v>76.418238230446207</v>
      </c>
      <c r="X44" s="8">
        <v>0.99844206533652402</v>
      </c>
      <c r="Y44" s="7">
        <v>2.1555263126509101</v>
      </c>
      <c r="Z44" s="9">
        <v>1.1936147995136099</v>
      </c>
    </row>
    <row r="45" spans="1:26" ht="15" customHeight="1" x14ac:dyDescent="0.25">
      <c r="A45" s="6" t="s">
        <v>113</v>
      </c>
      <c r="B45" s="68">
        <v>2</v>
      </c>
      <c r="C45" s="7">
        <v>12.9712350333013</v>
      </c>
      <c r="D45" s="8">
        <v>0.33642279323798102</v>
      </c>
      <c r="E45" s="7">
        <v>12.958316519851699</v>
      </c>
      <c r="F45" s="8">
        <v>0.56904620940425199</v>
      </c>
      <c r="G45" s="7">
        <v>11.890002346237701</v>
      </c>
      <c r="H45" s="8">
        <v>0.52431938253794597</v>
      </c>
      <c r="I45" s="7">
        <v>-1.06831417361404</v>
      </c>
      <c r="J45" s="8">
        <v>0.70369858221253401</v>
      </c>
      <c r="K45" s="7">
        <v>15.3332020734608</v>
      </c>
      <c r="L45" s="8">
        <v>0.39269343076386998</v>
      </c>
      <c r="M45" s="7">
        <v>17.322114217076201</v>
      </c>
      <c r="N45" s="8">
        <v>0.81808781663297203</v>
      </c>
      <c r="O45" s="7">
        <v>13.738274193478</v>
      </c>
      <c r="P45" s="8">
        <v>0.59480858269603898</v>
      </c>
      <c r="Q45" s="7">
        <v>-3.5838400235981598</v>
      </c>
      <c r="R45" s="8">
        <v>0.99167522786888196</v>
      </c>
      <c r="S45" s="7">
        <v>71.918700363741394</v>
      </c>
      <c r="T45" s="8">
        <v>0.59468793987157897</v>
      </c>
      <c r="U45" s="7">
        <v>69.836826676439301</v>
      </c>
      <c r="V45" s="8">
        <v>1.11222754962948</v>
      </c>
      <c r="W45" s="7">
        <v>74.645842924071601</v>
      </c>
      <c r="X45" s="8">
        <v>0.99620187822875494</v>
      </c>
      <c r="Y45" s="7">
        <v>4.8090162476323401</v>
      </c>
      <c r="Z45" s="9">
        <v>1.3409553212915499</v>
      </c>
    </row>
    <row r="46" spans="1:26" ht="15" customHeight="1" x14ac:dyDescent="0.25">
      <c r="A46" s="6" t="s">
        <v>47</v>
      </c>
      <c r="B46" s="68">
        <v>2</v>
      </c>
      <c r="C46" s="7">
        <v>8.58634631107385</v>
      </c>
      <c r="D46" s="8">
        <v>0.15438576487738601</v>
      </c>
      <c r="E46" s="7">
        <v>9.2314409787555807</v>
      </c>
      <c r="F46" s="8">
        <v>0.35895354424978299</v>
      </c>
      <c r="G46" s="7">
        <v>7.62820824107144</v>
      </c>
      <c r="H46" s="8">
        <v>0.26789650983049601</v>
      </c>
      <c r="I46" s="7">
        <v>-1.60323273768414</v>
      </c>
      <c r="J46" s="8">
        <v>0.44593692399122398</v>
      </c>
      <c r="K46" s="7">
        <v>10.539593559283301</v>
      </c>
      <c r="L46" s="8">
        <v>0.23753109995174301</v>
      </c>
      <c r="M46" s="7">
        <v>12.677266569857499</v>
      </c>
      <c r="N46" s="8">
        <v>0.52107211790088903</v>
      </c>
      <c r="O46" s="7">
        <v>8.7032672424687991</v>
      </c>
      <c r="P46" s="8">
        <v>0.53051672192407995</v>
      </c>
      <c r="Q46" s="7">
        <v>-3.97399932738871</v>
      </c>
      <c r="R46" s="8">
        <v>0.75919633892107496</v>
      </c>
      <c r="S46" s="7">
        <v>80.493853227661504</v>
      </c>
      <c r="T46" s="8">
        <v>0.33336478755035998</v>
      </c>
      <c r="U46" s="7">
        <v>77.874267226832501</v>
      </c>
      <c r="V46" s="8">
        <v>0.77146725381140102</v>
      </c>
      <c r="W46" s="7">
        <v>82.687348398912306</v>
      </c>
      <c r="X46" s="8">
        <v>0.73738984948921005</v>
      </c>
      <c r="Y46" s="7">
        <v>4.8130811720798103</v>
      </c>
      <c r="Z46" s="9">
        <v>1.03312015310372</v>
      </c>
    </row>
    <row r="47" spans="1:26" ht="15" customHeight="1" x14ac:dyDescent="0.25">
      <c r="A47" s="10" t="s">
        <v>48</v>
      </c>
      <c r="B47" s="68">
        <v>2</v>
      </c>
      <c r="C47" s="7">
        <v>8.40855326381471</v>
      </c>
      <c r="D47" s="8">
        <v>0.14561437421334</v>
      </c>
      <c r="E47" s="7">
        <v>8.7056714671244695</v>
      </c>
      <c r="F47" s="8">
        <v>0.27342197027552601</v>
      </c>
      <c r="G47" s="7">
        <v>7.8301664471167403</v>
      </c>
      <c r="H47" s="8">
        <v>0.31183092886545399</v>
      </c>
      <c r="I47" s="7">
        <v>-0.87550502000772901</v>
      </c>
      <c r="J47" s="8">
        <v>0.38733860312713703</v>
      </c>
      <c r="K47" s="7">
        <v>15.616771330457199</v>
      </c>
      <c r="L47" s="8">
        <v>0.239862954602858</v>
      </c>
      <c r="M47" s="7">
        <v>16.443267666353101</v>
      </c>
      <c r="N47" s="8">
        <v>0.561156425081906</v>
      </c>
      <c r="O47" s="7">
        <v>13.9061750166248</v>
      </c>
      <c r="P47" s="8">
        <v>0.49338199400525701</v>
      </c>
      <c r="Q47" s="7">
        <v>-2.5370926497282502</v>
      </c>
      <c r="R47" s="8">
        <v>0.711299228044595</v>
      </c>
      <c r="S47" s="7">
        <v>75.366615991265903</v>
      </c>
      <c r="T47" s="8">
        <v>0.31215996281564901</v>
      </c>
      <c r="U47" s="7">
        <v>74.146689961324199</v>
      </c>
      <c r="V47" s="8">
        <v>0.68672487451606101</v>
      </c>
      <c r="W47" s="7">
        <v>77.646356914751394</v>
      </c>
      <c r="X47" s="8">
        <v>0.64759705009994395</v>
      </c>
      <c r="Y47" s="7">
        <v>3.4996669534272402</v>
      </c>
      <c r="Z47" s="9">
        <v>0.88821321148819399</v>
      </c>
    </row>
    <row r="48" spans="1:26" ht="15" customHeight="1" x14ac:dyDescent="0.25">
      <c r="A48" s="10" t="s">
        <v>49</v>
      </c>
      <c r="B48" s="68">
        <v>2</v>
      </c>
      <c r="C48" s="7">
        <v>8.9678240101323698</v>
      </c>
      <c r="D48" s="8">
        <v>0.20082871653262099</v>
      </c>
      <c r="E48" s="7">
        <v>9.1330838723733603</v>
      </c>
      <c r="F48" s="8">
        <v>0.31654416904731902</v>
      </c>
      <c r="G48" s="7">
        <v>8.8593199167790608</v>
      </c>
      <c r="H48" s="8">
        <v>0.43970076656825702</v>
      </c>
      <c r="I48" s="7">
        <v>-0.273763955594305</v>
      </c>
      <c r="J48" s="8">
        <v>0.51064461509830095</v>
      </c>
      <c r="K48" s="7">
        <v>11.2720959219272</v>
      </c>
      <c r="L48" s="8">
        <v>0.35614749579550298</v>
      </c>
      <c r="M48" s="7">
        <v>13.449617777751</v>
      </c>
      <c r="N48" s="8">
        <v>0.61505390133075699</v>
      </c>
      <c r="O48" s="7">
        <v>9.8979599528938405</v>
      </c>
      <c r="P48" s="8">
        <v>0.52004187128155699</v>
      </c>
      <c r="Q48" s="7">
        <v>-3.55165782485714</v>
      </c>
      <c r="R48" s="8">
        <v>0.79800244091774197</v>
      </c>
      <c r="S48" s="7">
        <v>79.274733424058496</v>
      </c>
      <c r="T48" s="8">
        <v>0.48030160568373298</v>
      </c>
      <c r="U48" s="7">
        <v>76.890174242531302</v>
      </c>
      <c r="V48" s="8">
        <v>0.76371715249677097</v>
      </c>
      <c r="W48" s="7">
        <v>81.019379778525106</v>
      </c>
      <c r="X48" s="8">
        <v>0.77710575931919501</v>
      </c>
      <c r="Y48" s="7">
        <v>4.1292055359937896</v>
      </c>
      <c r="Z48" s="9">
        <v>1.0408363926905499</v>
      </c>
    </row>
    <row r="49" spans="1:26" ht="15" customHeight="1" x14ac:dyDescent="0.25">
      <c r="A49" s="10" t="s">
        <v>50</v>
      </c>
      <c r="B49" s="68">
        <v>2</v>
      </c>
      <c r="C49" s="7">
        <v>16.173768273011198</v>
      </c>
      <c r="D49" s="8">
        <v>0.436380037951277</v>
      </c>
      <c r="E49" s="7" t="s">
        <v>1058</v>
      </c>
      <c r="F49" s="8" t="s">
        <v>1058</v>
      </c>
      <c r="G49" s="7" t="s">
        <v>1058</v>
      </c>
      <c r="H49" s="8" t="s">
        <v>1058</v>
      </c>
      <c r="I49" s="7" t="s">
        <v>1058</v>
      </c>
      <c r="J49" s="8" t="s">
        <v>1058</v>
      </c>
      <c r="K49" s="7">
        <v>23.2990222157304</v>
      </c>
      <c r="L49" s="8">
        <v>0.58297397461385403</v>
      </c>
      <c r="M49" s="7" t="s">
        <v>1058</v>
      </c>
      <c r="N49" s="8" t="s">
        <v>1058</v>
      </c>
      <c r="O49" s="7" t="s">
        <v>1058</v>
      </c>
      <c r="P49" s="8" t="s">
        <v>1058</v>
      </c>
      <c r="Q49" s="7" t="s">
        <v>1058</v>
      </c>
      <c r="R49" s="8" t="s">
        <v>1058</v>
      </c>
      <c r="S49" s="7">
        <v>60.756440663883502</v>
      </c>
      <c r="T49" s="8">
        <v>0.78535932402450503</v>
      </c>
      <c r="U49" s="7" t="s">
        <v>1058</v>
      </c>
      <c r="V49" s="8" t="s">
        <v>1058</v>
      </c>
      <c r="W49" s="7" t="s">
        <v>1058</v>
      </c>
      <c r="X49" s="8" t="s">
        <v>1058</v>
      </c>
      <c r="Y49" s="7" t="s">
        <v>1058</v>
      </c>
      <c r="Z49" s="9" t="s">
        <v>1058</v>
      </c>
    </row>
    <row r="50" spans="1:26" ht="15" customHeight="1" x14ac:dyDescent="0.25">
      <c r="A50" s="6" t="s">
        <v>51</v>
      </c>
      <c r="B50" s="68">
        <v>2</v>
      </c>
      <c r="C50" s="7">
        <v>13.3434308935554</v>
      </c>
      <c r="D50" s="8">
        <v>0.26804529625511703</v>
      </c>
      <c r="E50" s="7">
        <v>13.736402128679799</v>
      </c>
      <c r="F50" s="8">
        <v>0.507498859558556</v>
      </c>
      <c r="G50" s="7">
        <v>13.8764663833149</v>
      </c>
      <c r="H50" s="8">
        <v>0.49291967090421901</v>
      </c>
      <c r="I50" s="7">
        <v>0.14006425463507799</v>
      </c>
      <c r="J50" s="8">
        <v>0.709237316333859</v>
      </c>
      <c r="K50" s="7">
        <v>12.7987503596948</v>
      </c>
      <c r="L50" s="8">
        <v>0.28568394662506102</v>
      </c>
      <c r="M50" s="7">
        <v>15.721365518116899</v>
      </c>
      <c r="N50" s="8">
        <v>0.66338289935897699</v>
      </c>
      <c r="O50" s="7">
        <v>11.4071583372746</v>
      </c>
      <c r="P50" s="8">
        <v>0.49520209201410298</v>
      </c>
      <c r="Q50" s="7">
        <v>-4.3142071808422697</v>
      </c>
      <c r="R50" s="8">
        <v>0.87054715135819305</v>
      </c>
      <c r="S50" s="7">
        <v>73.591775260854504</v>
      </c>
      <c r="T50" s="8">
        <v>0.39095880567293301</v>
      </c>
      <c r="U50" s="7">
        <v>70.195986364804199</v>
      </c>
      <c r="V50" s="8">
        <v>0.89559665323117199</v>
      </c>
      <c r="W50" s="7">
        <v>74.714746915877797</v>
      </c>
      <c r="X50" s="8">
        <v>0.74467136245982701</v>
      </c>
      <c r="Y50" s="7">
        <v>4.5187605510735596</v>
      </c>
      <c r="Z50" s="9">
        <v>1.29207922717464</v>
      </c>
    </row>
    <row r="51" spans="1:26" ht="15" customHeight="1" x14ac:dyDescent="0.25">
      <c r="A51" s="12" t="s">
        <v>52</v>
      </c>
      <c r="B51" s="68">
        <v>2</v>
      </c>
      <c r="C51" s="7">
        <v>7.8608075500314003</v>
      </c>
      <c r="D51" s="8">
        <v>0.236442720066766</v>
      </c>
      <c r="E51" s="7">
        <v>8.2794344895018508</v>
      </c>
      <c r="F51" s="8">
        <v>0.45628061669869402</v>
      </c>
      <c r="G51" s="7">
        <v>7.2510079043545801</v>
      </c>
      <c r="H51" s="8">
        <v>0.38337176099175702</v>
      </c>
      <c r="I51" s="7">
        <v>-1.02842658514726</v>
      </c>
      <c r="J51" s="8">
        <v>0.53566730778469895</v>
      </c>
      <c r="K51" s="7">
        <v>10.020028904949701</v>
      </c>
      <c r="L51" s="8">
        <v>0.20564946456991701</v>
      </c>
      <c r="M51" s="7">
        <v>11.687395797849801</v>
      </c>
      <c r="N51" s="8">
        <v>0.43400467269600701</v>
      </c>
      <c r="O51" s="7">
        <v>9.0604400376492098</v>
      </c>
      <c r="P51" s="8">
        <v>0.32039424828672602</v>
      </c>
      <c r="Q51" s="7">
        <v>-2.62695576020056</v>
      </c>
      <c r="R51" s="8">
        <v>0.49715648771716198</v>
      </c>
      <c r="S51" s="7">
        <v>82.048880082752405</v>
      </c>
      <c r="T51" s="8">
        <v>0.385853450478992</v>
      </c>
      <c r="U51" s="7">
        <v>79.963746527224004</v>
      </c>
      <c r="V51" s="8">
        <v>0.76792204907045802</v>
      </c>
      <c r="W51" s="7">
        <v>83.758529326123295</v>
      </c>
      <c r="X51" s="8">
        <v>0.58360613143441598</v>
      </c>
      <c r="Y51" s="7">
        <v>3.7947827988993299</v>
      </c>
      <c r="Z51" s="9">
        <v>0.84445674652876201</v>
      </c>
    </row>
    <row r="52" spans="1:26" ht="15" customHeight="1" x14ac:dyDescent="0.25">
      <c r="A52" s="10" t="s">
        <v>53</v>
      </c>
      <c r="B52" s="68">
        <v>2</v>
      </c>
      <c r="C52" s="7">
        <v>9.7112019024734995</v>
      </c>
      <c r="D52" s="8">
        <v>0.197946362081628</v>
      </c>
      <c r="E52" s="7">
        <v>9.9699472590696008</v>
      </c>
      <c r="F52" s="8">
        <v>0.33590386630084701</v>
      </c>
      <c r="G52" s="7">
        <v>9.1961456875496896</v>
      </c>
      <c r="H52" s="8">
        <v>0.444705571385557</v>
      </c>
      <c r="I52" s="7">
        <v>-0.77380157151991502</v>
      </c>
      <c r="J52" s="8">
        <v>0.55613262101802197</v>
      </c>
      <c r="K52" s="7">
        <v>15.8307587361489</v>
      </c>
      <c r="L52" s="8">
        <v>0.33567069655676801</v>
      </c>
      <c r="M52" s="7">
        <v>16.506768604729299</v>
      </c>
      <c r="N52" s="8">
        <v>0.59061662132840897</v>
      </c>
      <c r="O52" s="7">
        <v>13.937958153200199</v>
      </c>
      <c r="P52" s="8">
        <v>0.531968943348886</v>
      </c>
      <c r="Q52" s="7">
        <v>-2.5688104515290702</v>
      </c>
      <c r="R52" s="8">
        <v>0.70888829266520403</v>
      </c>
      <c r="S52" s="7">
        <v>74.298160270955094</v>
      </c>
      <c r="T52" s="8">
        <v>0.38952553046428601</v>
      </c>
      <c r="U52" s="7">
        <v>73.457261558001704</v>
      </c>
      <c r="V52" s="8">
        <v>0.71571764671255</v>
      </c>
      <c r="W52" s="7">
        <v>76.796728802076601</v>
      </c>
      <c r="X52" s="8">
        <v>0.673375979989703</v>
      </c>
      <c r="Y52" s="7">
        <v>3.33946724407495</v>
      </c>
      <c r="Z52" s="9">
        <v>1.0143252904362801</v>
      </c>
    </row>
    <row r="53" spans="1:26" ht="15" customHeight="1" x14ac:dyDescent="0.25">
      <c r="A53" s="10" t="s">
        <v>54</v>
      </c>
      <c r="B53" s="68">
        <v>2</v>
      </c>
      <c r="C53" s="7">
        <v>7.4214406031704696</v>
      </c>
      <c r="D53" s="8">
        <v>0.14511817315817599</v>
      </c>
      <c r="E53" s="7">
        <v>8.0409013503153002</v>
      </c>
      <c r="F53" s="8">
        <v>0.27572543143219203</v>
      </c>
      <c r="G53" s="7">
        <v>6.77035526143022</v>
      </c>
      <c r="H53" s="8">
        <v>0.22217607547858101</v>
      </c>
      <c r="I53" s="7">
        <v>-1.2705460888850799</v>
      </c>
      <c r="J53" s="8">
        <v>0.29826372453819699</v>
      </c>
      <c r="K53" s="7">
        <v>12.4383045419117</v>
      </c>
      <c r="L53" s="8">
        <v>0.26374072585392699</v>
      </c>
      <c r="M53" s="7">
        <v>14.325314966688101</v>
      </c>
      <c r="N53" s="8">
        <v>0.58823736691684203</v>
      </c>
      <c r="O53" s="7">
        <v>10.6962052825708</v>
      </c>
      <c r="P53" s="8">
        <v>0.39896908553870902</v>
      </c>
      <c r="Q53" s="7">
        <v>-3.6291096841173598</v>
      </c>
      <c r="R53" s="8">
        <v>0.69187122348041197</v>
      </c>
      <c r="S53" s="7">
        <v>79.720217111606402</v>
      </c>
      <c r="T53" s="8">
        <v>0.36892744338493899</v>
      </c>
      <c r="U53" s="7">
        <v>77.207328601771593</v>
      </c>
      <c r="V53" s="8">
        <v>0.78732021007623598</v>
      </c>
      <c r="W53" s="7">
        <v>82.399048918301602</v>
      </c>
      <c r="X53" s="8">
        <v>0.48764844065553797</v>
      </c>
      <c r="Y53" s="7">
        <v>5.1917203165300796</v>
      </c>
      <c r="Z53" s="9">
        <v>0.85397922737645104</v>
      </c>
    </row>
    <row r="54" spans="1:26" ht="15" customHeight="1" x14ac:dyDescent="0.25">
      <c r="A54" s="10" t="s">
        <v>55</v>
      </c>
      <c r="B54" s="68">
        <v>2</v>
      </c>
      <c r="C54" s="7">
        <v>8.5960532645097896</v>
      </c>
      <c r="D54" s="8">
        <v>0.203676770232008</v>
      </c>
      <c r="E54" s="7">
        <v>8.3839574196694997</v>
      </c>
      <c r="F54" s="8">
        <v>0.43908764187696803</v>
      </c>
      <c r="G54" s="7">
        <v>8.1059347285402605</v>
      </c>
      <c r="H54" s="8">
        <v>0.33422976731873</v>
      </c>
      <c r="I54" s="7">
        <v>-0.278022691129236</v>
      </c>
      <c r="J54" s="8">
        <v>0.52621700437948904</v>
      </c>
      <c r="K54" s="7">
        <v>14.290321474455199</v>
      </c>
      <c r="L54" s="8">
        <v>0.36282025060001599</v>
      </c>
      <c r="M54" s="7">
        <v>15.9850397415549</v>
      </c>
      <c r="N54" s="8">
        <v>0.79905578529900101</v>
      </c>
      <c r="O54" s="7">
        <v>12.4644457731704</v>
      </c>
      <c r="P54" s="8">
        <v>0.56830393981225202</v>
      </c>
      <c r="Q54" s="7">
        <v>-3.52059396838446</v>
      </c>
      <c r="R54" s="8">
        <v>0.88826106071333999</v>
      </c>
      <c r="S54" s="7">
        <v>76.947252086218896</v>
      </c>
      <c r="T54" s="8">
        <v>0.45754032364240999</v>
      </c>
      <c r="U54" s="7">
        <v>75.302144409072994</v>
      </c>
      <c r="V54" s="8">
        <v>1.0574650829968499</v>
      </c>
      <c r="W54" s="7">
        <v>79.196213383290001</v>
      </c>
      <c r="X54" s="8">
        <v>0.71960929271534702</v>
      </c>
      <c r="Y54" s="7">
        <v>3.89406897421705</v>
      </c>
      <c r="Z54" s="9">
        <v>1.1500230339483499</v>
      </c>
    </row>
    <row r="55" spans="1:26" ht="15" customHeight="1" x14ac:dyDescent="0.25">
      <c r="A55" s="10" t="s">
        <v>56</v>
      </c>
      <c r="B55" s="68">
        <v>2</v>
      </c>
      <c r="C55" s="7">
        <v>14.9367250721752</v>
      </c>
      <c r="D55" s="8">
        <v>0.42505268197844698</v>
      </c>
      <c r="E55" s="7">
        <v>14.2305406508501</v>
      </c>
      <c r="F55" s="8">
        <v>0.65958424242690195</v>
      </c>
      <c r="G55" s="7">
        <v>15.457947664152</v>
      </c>
      <c r="H55" s="8">
        <v>0.74702678376556697</v>
      </c>
      <c r="I55" s="7">
        <v>1.22740701330188</v>
      </c>
      <c r="J55" s="8">
        <v>0.970164730019482</v>
      </c>
      <c r="K55" s="7">
        <v>18.252332634862999</v>
      </c>
      <c r="L55" s="8">
        <v>0.45651802240948702</v>
      </c>
      <c r="M55" s="7">
        <v>20.1597791060722</v>
      </c>
      <c r="N55" s="8">
        <v>0.89738855639145498</v>
      </c>
      <c r="O55" s="7">
        <v>16.075456190257501</v>
      </c>
      <c r="P55" s="8">
        <v>0.82674587214735196</v>
      </c>
      <c r="Q55" s="7">
        <v>-4.0843229158146999</v>
      </c>
      <c r="R55" s="8">
        <v>1.14940554734533</v>
      </c>
      <c r="S55" s="7">
        <v>66.437569658794999</v>
      </c>
      <c r="T55" s="8">
        <v>0.70604991323780797</v>
      </c>
      <c r="U55" s="7">
        <v>64.600897998663598</v>
      </c>
      <c r="V55" s="8">
        <v>1.287251943859</v>
      </c>
      <c r="W55" s="7">
        <v>68.058098217253402</v>
      </c>
      <c r="X55" s="8">
        <v>1.33934752958157</v>
      </c>
      <c r="Y55" s="7">
        <v>3.45720021858985</v>
      </c>
      <c r="Z55" s="9">
        <v>1.77725066474383</v>
      </c>
    </row>
    <row r="56" spans="1:26" ht="15" customHeight="1" x14ac:dyDescent="0.25">
      <c r="A56" s="10" t="s">
        <v>57</v>
      </c>
      <c r="B56" s="68">
        <v>2</v>
      </c>
      <c r="C56" s="7">
        <v>10.089070171222801</v>
      </c>
      <c r="D56" s="8">
        <v>0.127921495818068</v>
      </c>
      <c r="E56" s="7">
        <v>10.6837142450964</v>
      </c>
      <c r="F56" s="8">
        <v>0.31979904396020198</v>
      </c>
      <c r="G56" s="7">
        <v>9.9926482879506899</v>
      </c>
      <c r="H56" s="8">
        <v>0.244637329145933</v>
      </c>
      <c r="I56" s="7">
        <v>-0.69106595714567798</v>
      </c>
      <c r="J56" s="8">
        <v>0.427933122725351</v>
      </c>
      <c r="K56" s="7">
        <v>18.413318195268101</v>
      </c>
      <c r="L56" s="8">
        <v>0.28045743573146498</v>
      </c>
      <c r="M56" s="7">
        <v>20.329767215478501</v>
      </c>
      <c r="N56" s="8">
        <v>0.57971891929958896</v>
      </c>
      <c r="O56" s="7">
        <v>17.3125172678502</v>
      </c>
      <c r="P56" s="8">
        <v>0.49964034426787002</v>
      </c>
      <c r="Q56" s="7">
        <v>-3.0172499476282799</v>
      </c>
      <c r="R56" s="8">
        <v>0.75585099588264304</v>
      </c>
      <c r="S56" s="7">
        <v>71.079293132850793</v>
      </c>
      <c r="T56" s="8">
        <v>0.32530258502061998</v>
      </c>
      <c r="U56" s="7">
        <v>68.670471490645198</v>
      </c>
      <c r="V56" s="8">
        <v>0.67577672096867902</v>
      </c>
      <c r="W56" s="7">
        <v>72.367972118495402</v>
      </c>
      <c r="X56" s="8">
        <v>0.54881136655256002</v>
      </c>
      <c r="Y56" s="7">
        <v>3.6975006278501801</v>
      </c>
      <c r="Z56" s="9">
        <v>0.86680650002903203</v>
      </c>
    </row>
    <row r="57" spans="1:26" ht="15" customHeight="1" x14ac:dyDescent="0.25">
      <c r="A57" s="10" t="s">
        <v>58</v>
      </c>
      <c r="B57" s="68">
        <v>2</v>
      </c>
      <c r="C57" s="7">
        <v>7.2603417180138203</v>
      </c>
      <c r="D57" s="8">
        <v>0.18181684982184099</v>
      </c>
      <c r="E57" s="7">
        <v>8.1091608175205092</v>
      </c>
      <c r="F57" s="8">
        <v>0.44569660944010198</v>
      </c>
      <c r="G57" s="7">
        <v>6.6158258686306697</v>
      </c>
      <c r="H57" s="8">
        <v>0.44564340010701298</v>
      </c>
      <c r="I57" s="7">
        <v>-1.49333494888984</v>
      </c>
      <c r="J57" s="8">
        <v>0.67318018699336502</v>
      </c>
      <c r="K57" s="7">
        <v>14.170563326065301</v>
      </c>
      <c r="L57" s="8">
        <v>0.42383996419700198</v>
      </c>
      <c r="M57" s="7">
        <v>15.666612856571801</v>
      </c>
      <c r="N57" s="8">
        <v>0.68956098995701098</v>
      </c>
      <c r="O57" s="7">
        <v>12.4567082222027</v>
      </c>
      <c r="P57" s="8">
        <v>0.80721775209001201</v>
      </c>
      <c r="Q57" s="7">
        <v>-3.20990463436909</v>
      </c>
      <c r="R57" s="8">
        <v>1.0588152763577601</v>
      </c>
      <c r="S57" s="7">
        <v>78.454710489215799</v>
      </c>
      <c r="T57" s="8">
        <v>0.48441246292443002</v>
      </c>
      <c r="U57" s="7">
        <v>76.082763668545198</v>
      </c>
      <c r="V57" s="8">
        <v>0.83667421319197699</v>
      </c>
      <c r="W57" s="7">
        <v>80.541854930829302</v>
      </c>
      <c r="X57" s="8">
        <v>1.03422972638499</v>
      </c>
      <c r="Y57" s="7">
        <v>4.4590912622841197</v>
      </c>
      <c r="Z57" s="9">
        <v>1.4065143777567599</v>
      </c>
    </row>
    <row r="58" spans="1:26" ht="15" customHeight="1" x14ac:dyDescent="0.25">
      <c r="A58" s="10" t="s">
        <v>59</v>
      </c>
      <c r="B58" s="68">
        <v>2</v>
      </c>
      <c r="C58" s="7">
        <v>10.1453074322686</v>
      </c>
      <c r="D58" s="8">
        <v>0.205449659292048</v>
      </c>
      <c r="E58" s="7">
        <v>10.0991076370446</v>
      </c>
      <c r="F58" s="8">
        <v>0.34623375605065698</v>
      </c>
      <c r="G58" s="7">
        <v>10.267718125765599</v>
      </c>
      <c r="H58" s="8">
        <v>0.43062062227735698</v>
      </c>
      <c r="I58" s="7">
        <v>0.168610488721047</v>
      </c>
      <c r="J58" s="8">
        <v>0.56552199723640195</v>
      </c>
      <c r="K58" s="7">
        <v>21.490769594562298</v>
      </c>
      <c r="L58" s="8">
        <v>0.36413320448626102</v>
      </c>
      <c r="M58" s="7">
        <v>23.801079537333301</v>
      </c>
      <c r="N58" s="8">
        <v>0.82106631190415302</v>
      </c>
      <c r="O58" s="7">
        <v>19.2896704707472</v>
      </c>
      <c r="P58" s="8">
        <v>0.74795818982983597</v>
      </c>
      <c r="Q58" s="7">
        <v>-4.5114090665860997</v>
      </c>
      <c r="R58" s="8">
        <v>1.09345076812455</v>
      </c>
      <c r="S58" s="7">
        <v>67.792099238240795</v>
      </c>
      <c r="T58" s="8">
        <v>0.47042201362892899</v>
      </c>
      <c r="U58" s="7">
        <v>65.599561313030506</v>
      </c>
      <c r="V58" s="8">
        <v>0.96223261959123996</v>
      </c>
      <c r="W58" s="7">
        <v>69.894313237767605</v>
      </c>
      <c r="X58" s="8">
        <v>0.87342676548746401</v>
      </c>
      <c r="Y58" s="7">
        <v>4.29475192473714</v>
      </c>
      <c r="Z58" s="9">
        <v>1.27258750164649</v>
      </c>
    </row>
    <row r="59" spans="1:26" ht="15" customHeight="1" x14ac:dyDescent="0.25">
      <c r="A59" s="10" t="s">
        <v>60</v>
      </c>
      <c r="B59" s="68">
        <v>2</v>
      </c>
      <c r="C59" s="7">
        <v>8.6374390643902004</v>
      </c>
      <c r="D59" s="8">
        <v>0.23284367205034001</v>
      </c>
      <c r="E59" s="7">
        <v>8.8246353089761396</v>
      </c>
      <c r="F59" s="8">
        <v>0.44605289430284201</v>
      </c>
      <c r="G59" s="7">
        <v>8.6695694126429093</v>
      </c>
      <c r="H59" s="8">
        <v>0.38729035833749498</v>
      </c>
      <c r="I59" s="7">
        <v>-0.155065896333234</v>
      </c>
      <c r="J59" s="8">
        <v>0.53085274411696204</v>
      </c>
      <c r="K59" s="7">
        <v>15.6155748008775</v>
      </c>
      <c r="L59" s="8">
        <v>0.43392873655766101</v>
      </c>
      <c r="M59" s="7">
        <v>17.455450321566701</v>
      </c>
      <c r="N59" s="8">
        <v>0.84458494904450199</v>
      </c>
      <c r="O59" s="7">
        <v>15.0366058386349</v>
      </c>
      <c r="P59" s="8">
        <v>0.76156402768374498</v>
      </c>
      <c r="Q59" s="7">
        <v>-2.4188444829317799</v>
      </c>
      <c r="R59" s="8">
        <v>1.14257978946229</v>
      </c>
      <c r="S59" s="7">
        <v>75.034890152267806</v>
      </c>
      <c r="T59" s="8">
        <v>0.60037023390236</v>
      </c>
      <c r="U59" s="7">
        <v>73.212877866850306</v>
      </c>
      <c r="V59" s="8">
        <v>0.94861917864658296</v>
      </c>
      <c r="W59" s="7">
        <v>74.858603693277701</v>
      </c>
      <c r="X59" s="8">
        <v>1.20096569546851</v>
      </c>
      <c r="Y59" s="7">
        <v>1.64572582642739</v>
      </c>
      <c r="Z59" s="9">
        <v>1.4855621801205801</v>
      </c>
    </row>
    <row r="60" spans="1:26" ht="15" customHeight="1" x14ac:dyDescent="0.25">
      <c r="A60" s="10" t="s">
        <v>61</v>
      </c>
      <c r="B60" s="68">
        <v>2</v>
      </c>
      <c r="C60" s="7">
        <v>7.6064775823302604</v>
      </c>
      <c r="D60" s="8">
        <v>0.32532195336969699</v>
      </c>
      <c r="E60" s="7">
        <v>8.0864838360744091</v>
      </c>
      <c r="F60" s="8">
        <v>0.92456384241648804</v>
      </c>
      <c r="G60" s="7">
        <v>8.18047800157008</v>
      </c>
      <c r="H60" s="8">
        <v>1.3270748802490799</v>
      </c>
      <c r="I60" s="7">
        <v>9.3994165495663806E-2</v>
      </c>
      <c r="J60" s="8">
        <v>1.5258955871306801</v>
      </c>
      <c r="K60" s="7">
        <v>17.2182873100145</v>
      </c>
      <c r="L60" s="8">
        <v>0.72374315425951996</v>
      </c>
      <c r="M60" s="7">
        <v>16.4576851327502</v>
      </c>
      <c r="N60" s="8">
        <v>1.75827615713173</v>
      </c>
      <c r="O60" s="7">
        <v>16.582132041247402</v>
      </c>
      <c r="P60" s="8">
        <v>1.52846318021915</v>
      </c>
      <c r="Q60" s="7">
        <v>0.12444690849723</v>
      </c>
      <c r="R60" s="8">
        <v>2.3293474372745502</v>
      </c>
      <c r="S60" s="7">
        <v>75.091958352706698</v>
      </c>
      <c r="T60" s="8">
        <v>0.86465696795428404</v>
      </c>
      <c r="U60" s="7">
        <v>75.458721489576106</v>
      </c>
      <c r="V60" s="8">
        <v>2.4061462096442798</v>
      </c>
      <c r="W60" s="7">
        <v>75.1109921793648</v>
      </c>
      <c r="X60" s="8">
        <v>2.5423767041449499</v>
      </c>
      <c r="Y60" s="7">
        <v>-0.34772931021126402</v>
      </c>
      <c r="Z60" s="9">
        <v>3.5326025733990898</v>
      </c>
    </row>
    <row r="61" spans="1:26" ht="15" customHeight="1" x14ac:dyDescent="0.25">
      <c r="A61" s="6" t="s">
        <v>62</v>
      </c>
      <c r="B61" s="68">
        <v>2</v>
      </c>
      <c r="C61" s="7">
        <v>13.0328224834543</v>
      </c>
      <c r="D61" s="8">
        <v>0.31498803998136099</v>
      </c>
      <c r="E61" s="7" t="s">
        <v>1058</v>
      </c>
      <c r="F61" s="8" t="s">
        <v>1058</v>
      </c>
      <c r="G61" s="7" t="s">
        <v>1058</v>
      </c>
      <c r="H61" s="8" t="s">
        <v>1058</v>
      </c>
      <c r="I61" s="7" t="s">
        <v>1058</v>
      </c>
      <c r="J61" s="8" t="s">
        <v>1058</v>
      </c>
      <c r="K61" s="7">
        <v>14.2039952893709</v>
      </c>
      <c r="L61" s="8">
        <v>0.30802146522602802</v>
      </c>
      <c r="M61" s="7" t="s">
        <v>1058</v>
      </c>
      <c r="N61" s="8" t="s">
        <v>1058</v>
      </c>
      <c r="O61" s="7" t="s">
        <v>1058</v>
      </c>
      <c r="P61" s="8" t="s">
        <v>1058</v>
      </c>
      <c r="Q61" s="7" t="s">
        <v>1058</v>
      </c>
      <c r="R61" s="8" t="s">
        <v>1058</v>
      </c>
      <c r="S61" s="7">
        <v>70.786499699999993</v>
      </c>
      <c r="T61" s="8">
        <v>0.59195072022442297</v>
      </c>
      <c r="U61" s="7" t="s">
        <v>1058</v>
      </c>
      <c r="V61" s="8" t="s">
        <v>1058</v>
      </c>
      <c r="W61" s="7" t="s">
        <v>1058</v>
      </c>
      <c r="X61" s="8" t="s">
        <v>1058</v>
      </c>
      <c r="Y61" s="7" t="s">
        <v>1058</v>
      </c>
      <c r="Z61" s="9" t="s">
        <v>1058</v>
      </c>
    </row>
    <row r="62" spans="1:26" ht="15" customHeight="1" x14ac:dyDescent="0.25">
      <c r="A62" s="10" t="s">
        <v>63</v>
      </c>
      <c r="B62" s="68">
        <v>2</v>
      </c>
      <c r="C62" s="7">
        <v>7.5973968968541099</v>
      </c>
      <c r="D62" s="8">
        <v>0.175278396382965</v>
      </c>
      <c r="E62" s="7">
        <v>7.8437336799351103</v>
      </c>
      <c r="F62" s="8">
        <v>0.41234512369683801</v>
      </c>
      <c r="G62" s="7">
        <v>7.0476536244802297</v>
      </c>
      <c r="H62" s="8">
        <v>0.30840941888904</v>
      </c>
      <c r="I62" s="7">
        <v>-0.79608005545488303</v>
      </c>
      <c r="J62" s="8">
        <v>0.51564596477187397</v>
      </c>
      <c r="K62" s="7">
        <v>11.065006809681</v>
      </c>
      <c r="L62" s="8">
        <v>0.22513688394975401</v>
      </c>
      <c r="M62" s="7">
        <v>11.9529619616614</v>
      </c>
      <c r="N62" s="8">
        <v>0.43456999451356498</v>
      </c>
      <c r="O62" s="7">
        <v>10.1749633639285</v>
      </c>
      <c r="P62" s="8">
        <v>0.37804869270063601</v>
      </c>
      <c r="Q62" s="7">
        <v>-1.77799859773289</v>
      </c>
      <c r="R62" s="8">
        <v>0.57756203680247598</v>
      </c>
      <c r="S62" s="7">
        <v>81.158162626141802</v>
      </c>
      <c r="T62" s="8">
        <v>0.33420997575619898</v>
      </c>
      <c r="U62" s="7">
        <v>79.879439099616903</v>
      </c>
      <c r="V62" s="8">
        <v>0.65176555920019896</v>
      </c>
      <c r="W62" s="7">
        <v>82.6944414935776</v>
      </c>
      <c r="X62" s="8">
        <v>0.60591110430247996</v>
      </c>
      <c r="Y62" s="7">
        <v>2.8150023939606701</v>
      </c>
      <c r="Z62" s="9">
        <v>0.91643931091812603</v>
      </c>
    </row>
    <row r="63" spans="1:26" ht="15" customHeight="1" x14ac:dyDescent="0.25">
      <c r="A63" s="14" t="s">
        <v>114</v>
      </c>
      <c r="B63" s="106">
        <v>2</v>
      </c>
      <c r="C63" s="15">
        <v>9.3506665513057197</v>
      </c>
      <c r="D63" s="16">
        <v>4.70530792333246E-2</v>
      </c>
      <c r="E63" s="15">
        <v>9.5678762442857597</v>
      </c>
      <c r="F63" s="16">
        <v>9.3119164658615694E-2</v>
      </c>
      <c r="G63" s="15">
        <v>9.1914720830243208</v>
      </c>
      <c r="H63" s="16">
        <v>0.100767067831752</v>
      </c>
      <c r="I63" s="15">
        <v>-0.376404161261437</v>
      </c>
      <c r="J63" s="16">
        <v>0.13435287022947001</v>
      </c>
      <c r="K63" s="15">
        <v>15.4458879235934</v>
      </c>
      <c r="L63" s="16">
        <v>7.5328843880817994E-2</v>
      </c>
      <c r="M63" s="15">
        <v>17.078375786193199</v>
      </c>
      <c r="N63" s="16">
        <v>0.15090125539760799</v>
      </c>
      <c r="O63" s="15">
        <v>13.9467442946027</v>
      </c>
      <c r="P63" s="16">
        <v>0.13890558093715499</v>
      </c>
      <c r="Q63" s="15">
        <v>-3.1316314915905599</v>
      </c>
      <c r="R63" s="16">
        <v>0.19680729949176001</v>
      </c>
      <c r="S63" s="15">
        <v>74.929545165979903</v>
      </c>
      <c r="T63" s="16">
        <v>9.8177744720497506E-2</v>
      </c>
      <c r="U63" s="15">
        <v>73.0755925584712</v>
      </c>
      <c r="V63" s="16">
        <v>0.19166206630830099</v>
      </c>
      <c r="W63" s="15">
        <v>76.584227117803295</v>
      </c>
      <c r="X63" s="16">
        <v>0.194833837894865</v>
      </c>
      <c r="Y63" s="15">
        <v>3.50863455933204</v>
      </c>
      <c r="Z63" s="17">
        <v>0.26489800516419598</v>
      </c>
    </row>
    <row r="64" spans="1:26" ht="15" customHeight="1" x14ac:dyDescent="0.25">
      <c r="A64" s="18" t="s">
        <v>115</v>
      </c>
      <c r="B64" s="107">
        <v>2</v>
      </c>
      <c r="C64" s="19">
        <v>8.6899763621228896</v>
      </c>
      <c r="D64" s="20">
        <v>5.3970108517970697E-2</v>
      </c>
      <c r="E64" s="19">
        <v>8.9955866116434002</v>
      </c>
      <c r="F64" s="20">
        <v>0.12031903611484999</v>
      </c>
      <c r="G64" s="19">
        <v>8.4908280213462906</v>
      </c>
      <c r="H64" s="20">
        <v>0.10969369533897499</v>
      </c>
      <c r="I64" s="19">
        <v>-0.50475859029711101</v>
      </c>
      <c r="J64" s="20">
        <v>0.161035167495512</v>
      </c>
      <c r="K64" s="19">
        <v>14.8282200138866</v>
      </c>
      <c r="L64" s="20">
        <v>0.114235016799783</v>
      </c>
      <c r="M64" s="19">
        <v>16.719629184572401</v>
      </c>
      <c r="N64" s="20">
        <v>0.214711879170184</v>
      </c>
      <c r="O64" s="19">
        <v>13.240668689069899</v>
      </c>
      <c r="P64" s="20">
        <v>0.19993672064284901</v>
      </c>
      <c r="Q64" s="19">
        <v>-3.4789604955024398</v>
      </c>
      <c r="R64" s="20">
        <v>0.27352271183475602</v>
      </c>
      <c r="S64" s="19">
        <v>76.118206342398693</v>
      </c>
      <c r="T64" s="20">
        <v>0.13362991126231</v>
      </c>
      <c r="U64" s="19">
        <v>73.942911118373402</v>
      </c>
      <c r="V64" s="20">
        <v>0.26364152727461498</v>
      </c>
      <c r="W64" s="19">
        <v>77.873655807385205</v>
      </c>
      <c r="X64" s="20">
        <v>0.24722990822448901</v>
      </c>
      <c r="Y64" s="19">
        <v>3.9307446890118101</v>
      </c>
      <c r="Z64" s="21">
        <v>0.345709318854245</v>
      </c>
    </row>
    <row r="65" spans="1:26" ht="15" customHeight="1" x14ac:dyDescent="0.25">
      <c r="A65" s="22" t="s">
        <v>116</v>
      </c>
      <c r="B65" s="109">
        <v>2</v>
      </c>
      <c r="C65" s="23">
        <v>9.8962671268989908</v>
      </c>
      <c r="D65" s="24">
        <v>3.7544519921068303E-2</v>
      </c>
      <c r="E65" s="23">
        <v>9.92782808656961</v>
      </c>
      <c r="F65" s="24">
        <v>7.2599971364388005E-2</v>
      </c>
      <c r="G65" s="23">
        <v>9.4336210490542793</v>
      </c>
      <c r="H65" s="24">
        <v>7.5724931512026195E-2</v>
      </c>
      <c r="I65" s="23">
        <v>-0.49420703751532902</v>
      </c>
      <c r="J65" s="24">
        <v>0.10293580466318</v>
      </c>
      <c r="K65" s="23">
        <v>15.0150000996416</v>
      </c>
      <c r="L65" s="24">
        <v>5.43256862083034E-2</v>
      </c>
      <c r="M65" s="23">
        <v>16.671000395748301</v>
      </c>
      <c r="N65" s="24">
        <v>0.11247149775493701</v>
      </c>
      <c r="O65" s="23">
        <v>13.3132401829535</v>
      </c>
      <c r="P65" s="24">
        <v>0.100262443976875</v>
      </c>
      <c r="Q65" s="23">
        <v>-3.3577602127948398</v>
      </c>
      <c r="R65" s="24">
        <v>0.145899384211954</v>
      </c>
      <c r="S65" s="23">
        <v>74.691981988764297</v>
      </c>
      <c r="T65" s="24">
        <v>7.4030472215348295E-2</v>
      </c>
      <c r="U65" s="23">
        <v>72.838219153181001</v>
      </c>
      <c r="V65" s="24">
        <v>0.14608802066548099</v>
      </c>
      <c r="W65" s="23">
        <v>76.839568736620194</v>
      </c>
      <c r="X65" s="24">
        <v>0.143741773095964</v>
      </c>
      <c r="Y65" s="23">
        <v>4.0013495834391497</v>
      </c>
      <c r="Z65" s="25">
        <v>0.199741323051772</v>
      </c>
    </row>
    <row r="66" spans="1:26" ht="15" customHeight="1" x14ac:dyDescent="0.25">
      <c r="A66" s="146" t="s">
        <v>117</v>
      </c>
      <c r="B66" s="68">
        <v>2</v>
      </c>
      <c r="C66" s="7">
        <v>7.5184660497552898</v>
      </c>
      <c r="D66" s="8">
        <v>0.26642842098053898</v>
      </c>
      <c r="E66" s="7">
        <v>8.00726137752455</v>
      </c>
      <c r="F66" s="8">
        <v>0.50802545684528999</v>
      </c>
      <c r="G66" s="7">
        <v>7.4377964484772603</v>
      </c>
      <c r="H66" s="8">
        <v>0.564927655867135</v>
      </c>
      <c r="I66" s="7">
        <v>-0.56946492904728596</v>
      </c>
      <c r="J66" s="8">
        <v>0.71970488531079002</v>
      </c>
      <c r="K66" s="7">
        <v>19.707393557840302</v>
      </c>
      <c r="L66" s="8">
        <v>1.13887533563933</v>
      </c>
      <c r="M66" s="7">
        <v>19.859590741437302</v>
      </c>
      <c r="N66" s="8">
        <v>1.66712322107193</v>
      </c>
      <c r="O66" s="7">
        <v>18.971628539289899</v>
      </c>
      <c r="P66" s="8">
        <v>1.5950700850265001</v>
      </c>
      <c r="Q66" s="7">
        <v>-0.88796220214738897</v>
      </c>
      <c r="R66" s="8">
        <v>1.84973684418516</v>
      </c>
      <c r="S66" s="7">
        <v>72.778134740850902</v>
      </c>
      <c r="T66" s="8">
        <v>1.14391499018346</v>
      </c>
      <c r="U66" s="7">
        <v>71.903751336557804</v>
      </c>
      <c r="V66" s="8">
        <v>1.8330744180080101</v>
      </c>
      <c r="W66" s="7">
        <v>73.929377815151398</v>
      </c>
      <c r="X66" s="8">
        <v>1.6068545026383301</v>
      </c>
      <c r="Y66" s="7">
        <v>2.0256264785936202</v>
      </c>
      <c r="Z66" s="9">
        <v>2.2182181070800602</v>
      </c>
    </row>
    <row r="67" spans="1:26" ht="15" customHeight="1" x14ac:dyDescent="0.25">
      <c r="A67" s="146" t="s">
        <v>118</v>
      </c>
      <c r="B67" s="68">
        <v>2</v>
      </c>
      <c r="C67" s="7">
        <v>10.662652733434699</v>
      </c>
      <c r="D67" s="8">
        <v>0.388994391630687</v>
      </c>
      <c r="E67" s="7">
        <v>11.3133037986555</v>
      </c>
      <c r="F67" s="8">
        <v>0.88546561548565295</v>
      </c>
      <c r="G67" s="7">
        <v>10.4526771839675</v>
      </c>
      <c r="H67" s="8">
        <v>0.79055668111072896</v>
      </c>
      <c r="I67" s="7">
        <v>-0.86062661468799795</v>
      </c>
      <c r="J67" s="8">
        <v>1.15165426617996</v>
      </c>
      <c r="K67" s="7">
        <v>19.680160182411299</v>
      </c>
      <c r="L67" s="8">
        <v>0.589955477223022</v>
      </c>
      <c r="M67" s="7">
        <v>22.5976521531543</v>
      </c>
      <c r="N67" s="8">
        <v>1.3095373639950101</v>
      </c>
      <c r="O67" s="7">
        <v>16.014041843275901</v>
      </c>
      <c r="P67" s="8">
        <v>1.3076421844783099</v>
      </c>
      <c r="Q67" s="7">
        <v>-6.5836103098783498</v>
      </c>
      <c r="R67" s="8">
        <v>1.5742661593780101</v>
      </c>
      <c r="S67" s="7">
        <v>69.597878549776894</v>
      </c>
      <c r="T67" s="8">
        <v>0.88070966639455595</v>
      </c>
      <c r="U67" s="7">
        <v>65.5962636762534</v>
      </c>
      <c r="V67" s="8">
        <v>1.80637116022518</v>
      </c>
      <c r="W67" s="7">
        <v>73.688719382641693</v>
      </c>
      <c r="X67" s="8">
        <v>1.71441676474042</v>
      </c>
      <c r="Y67" s="7">
        <v>8.0924557063882094</v>
      </c>
      <c r="Z67" s="9">
        <v>2.16849422248427</v>
      </c>
    </row>
    <row r="68" spans="1:26" ht="15" customHeight="1" x14ac:dyDescent="0.25">
      <c r="A68" s="146" t="s">
        <v>119</v>
      </c>
      <c r="B68" s="68">
        <v>2</v>
      </c>
      <c r="C68" s="7">
        <v>7.8028806313199803</v>
      </c>
      <c r="D68" s="8">
        <v>0.411198948877395</v>
      </c>
      <c r="E68" s="7">
        <v>8.3072554680411592</v>
      </c>
      <c r="F68" s="8">
        <v>0.81524278285205398</v>
      </c>
      <c r="G68" s="7">
        <v>7.2475281277302104</v>
      </c>
      <c r="H68" s="8">
        <v>0.68880781943953395</v>
      </c>
      <c r="I68" s="7">
        <v>-1.05972734031094</v>
      </c>
      <c r="J68" s="8">
        <v>1.04541369797666</v>
      </c>
      <c r="K68" s="7">
        <v>16.988694983267798</v>
      </c>
      <c r="L68" s="8">
        <v>0.89844669315799697</v>
      </c>
      <c r="M68" s="7">
        <v>19.1379466413571</v>
      </c>
      <c r="N68" s="8">
        <v>1.2651934597446599</v>
      </c>
      <c r="O68" s="7">
        <v>16.016524670984499</v>
      </c>
      <c r="P68" s="8">
        <v>1.4469354070814</v>
      </c>
      <c r="Q68" s="7">
        <v>-3.1214219703725599</v>
      </c>
      <c r="R68" s="8">
        <v>1.72415027049223</v>
      </c>
      <c r="S68" s="7">
        <v>75.112167146169796</v>
      </c>
      <c r="T68" s="8">
        <v>1.0341724852990899</v>
      </c>
      <c r="U68" s="7">
        <v>72.359112256185099</v>
      </c>
      <c r="V68" s="8">
        <v>1.6121717244435501</v>
      </c>
      <c r="W68" s="7">
        <v>76.578466198840502</v>
      </c>
      <c r="X68" s="8">
        <v>2.0620850277146898</v>
      </c>
      <c r="Y68" s="7">
        <v>4.2193539426553901</v>
      </c>
      <c r="Z68" s="9">
        <v>2.52684287475613</v>
      </c>
    </row>
    <row r="69" spans="1:26" ht="15.75" customHeight="1" x14ac:dyDescent="0.25">
      <c r="A69" s="147" t="s">
        <v>120</v>
      </c>
      <c r="B69" s="78">
        <v>2</v>
      </c>
      <c r="C69" s="28">
        <v>8.3085979509532493</v>
      </c>
      <c r="D69" s="29">
        <v>0.239324556132196</v>
      </c>
      <c r="E69" s="28">
        <v>8.9389897609084503</v>
      </c>
      <c r="F69" s="29">
        <v>0.51169401816628102</v>
      </c>
      <c r="G69" s="28">
        <v>7.1314547296629103</v>
      </c>
      <c r="H69" s="29">
        <v>0.36166833284667799</v>
      </c>
      <c r="I69" s="28">
        <v>-1.80753503124554</v>
      </c>
      <c r="J69" s="29">
        <v>0.59268239164922598</v>
      </c>
      <c r="K69" s="28">
        <v>14.7489652976209</v>
      </c>
      <c r="L69" s="29">
        <v>0.63516380235578995</v>
      </c>
      <c r="M69" s="28">
        <v>17.588618013331601</v>
      </c>
      <c r="N69" s="29">
        <v>1.3057684774263101</v>
      </c>
      <c r="O69" s="28">
        <v>12.423845457750399</v>
      </c>
      <c r="P69" s="29">
        <v>0.87348132149896895</v>
      </c>
      <c r="Q69" s="28">
        <v>-5.1647725555812496</v>
      </c>
      <c r="R69" s="29">
        <v>1.52358364658097</v>
      </c>
      <c r="S69" s="28">
        <v>76.661693578102103</v>
      </c>
      <c r="T69" s="29">
        <v>0.78354860812584903</v>
      </c>
      <c r="U69" s="28">
        <v>73.134735270907001</v>
      </c>
      <c r="V69" s="29">
        <v>1.4875043604067999</v>
      </c>
      <c r="W69" s="28">
        <v>80.610407655381493</v>
      </c>
      <c r="X69" s="29">
        <v>1.0879066723163699</v>
      </c>
      <c r="Y69" s="28">
        <v>7.4756723844745601</v>
      </c>
      <c r="Z69" s="30">
        <v>1.6687251407453401</v>
      </c>
    </row>
    <row r="70" spans="1:26" ht="15" customHeight="1" x14ac:dyDescent="0.25">
      <c r="A70" s="31"/>
      <c r="B70" s="151"/>
      <c r="C70" s="3" t="s">
        <v>1034</v>
      </c>
      <c r="D70" s="4" t="s">
        <v>1035</v>
      </c>
      <c r="E70" s="3" t="s">
        <v>1059</v>
      </c>
      <c r="F70" s="4" t="s">
        <v>1060</v>
      </c>
      <c r="G70" s="3" t="s">
        <v>1061</v>
      </c>
      <c r="H70" s="4" t="s">
        <v>1062</v>
      </c>
      <c r="I70" s="3" t="s">
        <v>1063</v>
      </c>
      <c r="J70" s="4" t="s">
        <v>1064</v>
      </c>
      <c r="K70" s="3" t="s">
        <v>1042</v>
      </c>
      <c r="L70" s="4" t="s">
        <v>1043</v>
      </c>
      <c r="M70" s="3" t="s">
        <v>1065</v>
      </c>
      <c r="N70" s="4" t="s">
        <v>1066</v>
      </c>
      <c r="O70" s="3" t="s">
        <v>1067</v>
      </c>
      <c r="P70" s="4" t="s">
        <v>1068</v>
      </c>
      <c r="Q70" s="3" t="s">
        <v>1069</v>
      </c>
      <c r="R70" s="4" t="s">
        <v>1070</v>
      </c>
      <c r="S70" s="3" t="s">
        <v>1050</v>
      </c>
      <c r="T70" s="4" t="s">
        <v>1051</v>
      </c>
      <c r="U70" s="3" t="s">
        <v>1071</v>
      </c>
      <c r="V70" s="4" t="s">
        <v>1072</v>
      </c>
      <c r="W70" s="3" t="s">
        <v>1073</v>
      </c>
      <c r="X70" s="4" t="s">
        <v>1074</v>
      </c>
      <c r="Y70" s="3" t="s">
        <v>1075</v>
      </c>
      <c r="Z70" s="5" t="s">
        <v>1076</v>
      </c>
    </row>
    <row r="71" spans="1:26" ht="15" customHeight="1" x14ac:dyDescent="0.25">
      <c r="A71" s="10" t="s">
        <v>15</v>
      </c>
      <c r="B71" s="73">
        <v>1</v>
      </c>
      <c r="C71" s="7">
        <v>10.2061524687066</v>
      </c>
      <c r="D71" s="8">
        <v>0.25436492251794102</v>
      </c>
      <c r="E71" s="7">
        <v>9.9919248915980194</v>
      </c>
      <c r="F71" s="8">
        <v>0.47274646902328299</v>
      </c>
      <c r="G71" s="7">
        <v>10.8984389230933</v>
      </c>
      <c r="H71" s="8">
        <v>0.56932749133282701</v>
      </c>
      <c r="I71" s="7">
        <v>0.906514031495261</v>
      </c>
      <c r="J71" s="8">
        <v>0.66824967170848004</v>
      </c>
      <c r="K71" s="7">
        <v>21.765583986315001</v>
      </c>
      <c r="L71" s="8">
        <v>0.46325888467519499</v>
      </c>
      <c r="M71" s="7">
        <v>23.597139530723101</v>
      </c>
      <c r="N71" s="8">
        <v>0.72945226872163205</v>
      </c>
      <c r="O71" s="7">
        <v>19.144809604936398</v>
      </c>
      <c r="P71" s="8">
        <v>1.0196214471520899</v>
      </c>
      <c r="Q71" s="7">
        <v>-4.4523299257867999</v>
      </c>
      <c r="R71" s="8">
        <v>1.2754788396658301</v>
      </c>
      <c r="S71" s="7">
        <v>68.036524371430005</v>
      </c>
      <c r="T71" s="8">
        <v>0.52309390866962102</v>
      </c>
      <c r="U71" s="7">
        <v>66.280396504985802</v>
      </c>
      <c r="V71" s="8">
        <v>0.86870370522821905</v>
      </c>
      <c r="W71" s="7">
        <v>69.986019155010695</v>
      </c>
      <c r="X71" s="8">
        <v>1.1581313987188899</v>
      </c>
      <c r="Y71" s="7">
        <v>3.7056226500248899</v>
      </c>
      <c r="Z71" s="9">
        <v>1.4769988864627299</v>
      </c>
    </row>
    <row r="72" spans="1:26" ht="15" customHeight="1" x14ac:dyDescent="0.25">
      <c r="A72" s="10" t="s">
        <v>19</v>
      </c>
      <c r="B72" s="73">
        <v>1</v>
      </c>
      <c r="C72" s="7">
        <v>12.898930075309799</v>
      </c>
      <c r="D72" s="8">
        <v>0.24219233839680199</v>
      </c>
      <c r="E72" s="7">
        <v>13.2198449829746</v>
      </c>
      <c r="F72" s="8">
        <v>0.51554076958417705</v>
      </c>
      <c r="G72" s="7">
        <v>13.4700364074442</v>
      </c>
      <c r="H72" s="8">
        <v>0.45170499874583903</v>
      </c>
      <c r="I72" s="7">
        <v>0.25019142446961201</v>
      </c>
      <c r="J72" s="8">
        <v>0.58862543820573299</v>
      </c>
      <c r="K72" s="7">
        <v>18.947507257913099</v>
      </c>
      <c r="L72" s="8">
        <v>0.264292762148153</v>
      </c>
      <c r="M72" s="7">
        <v>20.5565144524566</v>
      </c>
      <c r="N72" s="8">
        <v>0.4142887932048</v>
      </c>
      <c r="O72" s="7">
        <v>17.282086552493599</v>
      </c>
      <c r="P72" s="8">
        <v>0.53187400701683096</v>
      </c>
      <c r="Q72" s="7">
        <v>-3.2744278999630199</v>
      </c>
      <c r="R72" s="8">
        <v>0.65130228027291104</v>
      </c>
      <c r="S72" s="7">
        <v>68.2223945847024</v>
      </c>
      <c r="T72" s="8">
        <v>0.316768467510046</v>
      </c>
      <c r="U72" s="7">
        <v>66.172913841297699</v>
      </c>
      <c r="V72" s="8">
        <v>0.60216959818778903</v>
      </c>
      <c r="W72" s="7">
        <v>69.334113701048693</v>
      </c>
      <c r="X72" s="8">
        <v>0.70095683368591299</v>
      </c>
      <c r="Y72" s="7">
        <v>3.1611998597510098</v>
      </c>
      <c r="Z72" s="9">
        <v>0.84584343415809304</v>
      </c>
    </row>
    <row r="73" spans="1:26" ht="15" customHeight="1" x14ac:dyDescent="0.25">
      <c r="A73" s="145" t="s">
        <v>21</v>
      </c>
      <c r="B73" s="73">
        <v>1</v>
      </c>
      <c r="C73" s="7">
        <v>11.301313327682299</v>
      </c>
      <c r="D73" s="8">
        <v>0.258328068302555</v>
      </c>
      <c r="E73" s="7">
        <v>11.4839637578925</v>
      </c>
      <c r="F73" s="8">
        <v>0.52357735196419897</v>
      </c>
      <c r="G73" s="7">
        <v>10.831392646329901</v>
      </c>
      <c r="H73" s="8">
        <v>0.46952868406693599</v>
      </c>
      <c r="I73" s="7">
        <v>-0.65257111156265801</v>
      </c>
      <c r="J73" s="8">
        <v>0.69440506629797205</v>
      </c>
      <c r="K73" s="7">
        <v>20.1319022336376</v>
      </c>
      <c r="L73" s="8">
        <v>0.34658366880806402</v>
      </c>
      <c r="M73" s="7">
        <v>20.994083006586202</v>
      </c>
      <c r="N73" s="8">
        <v>0.54517291923154099</v>
      </c>
      <c r="O73" s="7">
        <v>19.575017038448301</v>
      </c>
      <c r="P73" s="8">
        <v>0.82347079021026903</v>
      </c>
      <c r="Q73" s="7">
        <v>-1.4190659681379101</v>
      </c>
      <c r="R73" s="8">
        <v>0.98615415809504403</v>
      </c>
      <c r="S73" s="7">
        <v>68.602903477527704</v>
      </c>
      <c r="T73" s="8">
        <v>0.39729781569949402</v>
      </c>
      <c r="U73" s="7">
        <v>67.431795266486603</v>
      </c>
      <c r="V73" s="8">
        <v>0.77360418663338604</v>
      </c>
      <c r="W73" s="7">
        <v>69.701333720706401</v>
      </c>
      <c r="X73" s="8">
        <v>1.0166491753379701</v>
      </c>
      <c r="Y73" s="7">
        <v>2.2695384542198398</v>
      </c>
      <c r="Z73" s="9">
        <v>1.2733161973661</v>
      </c>
    </row>
    <row r="74" spans="1:26" ht="15" customHeight="1" x14ac:dyDescent="0.25">
      <c r="A74" s="10" t="s">
        <v>22</v>
      </c>
      <c r="B74" s="73">
        <v>1</v>
      </c>
      <c r="C74" s="7">
        <v>14.7230588177367</v>
      </c>
      <c r="D74" s="8">
        <v>0.46743420008255598</v>
      </c>
      <c r="E74" s="7">
        <v>13.127182353230401</v>
      </c>
      <c r="F74" s="8">
        <v>0.73355981161304595</v>
      </c>
      <c r="G74" s="7">
        <v>15.492843204800399</v>
      </c>
      <c r="H74" s="8">
        <v>0.88260170153962902</v>
      </c>
      <c r="I74" s="7">
        <v>2.3656608515700799</v>
      </c>
      <c r="J74" s="8">
        <v>1.1630043304664699</v>
      </c>
      <c r="K74" s="7">
        <v>19.935978994675899</v>
      </c>
      <c r="L74" s="8">
        <v>0.38667842007283898</v>
      </c>
      <c r="M74" s="7">
        <v>21.741024328188299</v>
      </c>
      <c r="N74" s="8">
        <v>0.84192667799960597</v>
      </c>
      <c r="O74" s="7">
        <v>18.5251133339675</v>
      </c>
      <c r="P74" s="8">
        <v>0.600878464374483</v>
      </c>
      <c r="Q74" s="7">
        <v>-3.21591099422074</v>
      </c>
      <c r="R74" s="8">
        <v>1.03579280257502</v>
      </c>
      <c r="S74" s="7">
        <v>65.275698062419707</v>
      </c>
      <c r="T74" s="8">
        <v>0.555788019719205</v>
      </c>
      <c r="U74" s="7">
        <v>64.786806066260198</v>
      </c>
      <c r="V74" s="8">
        <v>0.98983001943790105</v>
      </c>
      <c r="W74" s="7">
        <v>65.535627809023893</v>
      </c>
      <c r="X74" s="8">
        <v>1.19065890317205</v>
      </c>
      <c r="Y74" s="7">
        <v>0.74882174276371005</v>
      </c>
      <c r="Z74" s="9">
        <v>1.5728924214995501</v>
      </c>
    </row>
    <row r="75" spans="1:26" ht="15" customHeight="1" x14ac:dyDescent="0.25">
      <c r="A75" s="10" t="s">
        <v>33</v>
      </c>
      <c r="B75" s="73">
        <v>1</v>
      </c>
      <c r="C75" s="7">
        <v>8.2492320962830306</v>
      </c>
      <c r="D75" s="8">
        <v>0.235926564739869</v>
      </c>
      <c r="E75" s="7">
        <v>8.1566579812551705</v>
      </c>
      <c r="F75" s="8">
        <v>0.49611648738962599</v>
      </c>
      <c r="G75" s="7">
        <v>8.4018917721159294</v>
      </c>
      <c r="H75" s="8">
        <v>0.49254069685524599</v>
      </c>
      <c r="I75" s="7">
        <v>0.245233790860759</v>
      </c>
      <c r="J75" s="8">
        <v>0.69217300125779702</v>
      </c>
      <c r="K75" s="7">
        <v>18.285073790128099</v>
      </c>
      <c r="L75" s="8">
        <v>0.47691728594890298</v>
      </c>
      <c r="M75" s="7">
        <v>18.656271796821901</v>
      </c>
      <c r="N75" s="8">
        <v>0.66376252304738204</v>
      </c>
      <c r="O75" s="7">
        <v>17.295888879177699</v>
      </c>
      <c r="P75" s="8">
        <v>0.96289919841332805</v>
      </c>
      <c r="Q75" s="7">
        <v>-1.3603829176441999</v>
      </c>
      <c r="R75" s="8">
        <v>1.0675529003429001</v>
      </c>
      <c r="S75" s="7">
        <v>73.417613712689999</v>
      </c>
      <c r="T75" s="8">
        <v>0.54766981084361599</v>
      </c>
      <c r="U75" s="7">
        <v>73.158788406210306</v>
      </c>
      <c r="V75" s="8">
        <v>0.85225516552112601</v>
      </c>
      <c r="W75" s="7">
        <v>74.316321958708997</v>
      </c>
      <c r="X75" s="8">
        <v>1.1841534360507799</v>
      </c>
      <c r="Y75" s="7">
        <v>1.15753355249872</v>
      </c>
      <c r="Z75" s="9">
        <v>1.3441426370415399</v>
      </c>
    </row>
    <row r="76" spans="1:26" ht="15" customHeight="1" x14ac:dyDescent="0.25">
      <c r="A76" s="10" t="s">
        <v>38</v>
      </c>
      <c r="B76" s="73">
        <v>1</v>
      </c>
      <c r="C76" s="7">
        <v>10.7552991457266</v>
      </c>
      <c r="D76" s="8">
        <v>0.26755083300878602</v>
      </c>
      <c r="E76" s="7">
        <v>11.415742534336299</v>
      </c>
      <c r="F76" s="8">
        <v>0.65026161455940301</v>
      </c>
      <c r="G76" s="7">
        <v>10.474371473925199</v>
      </c>
      <c r="H76" s="8">
        <v>0.59346797585857403</v>
      </c>
      <c r="I76" s="7">
        <v>-0.94137106041105201</v>
      </c>
      <c r="J76" s="8">
        <v>0.84328993072033898</v>
      </c>
      <c r="K76" s="7">
        <v>19.388891349811299</v>
      </c>
      <c r="L76" s="8">
        <v>0.32860023227660101</v>
      </c>
      <c r="M76" s="7">
        <v>21.013094407563599</v>
      </c>
      <c r="N76" s="8">
        <v>0.58060438973971595</v>
      </c>
      <c r="O76" s="7">
        <v>18.180959206440701</v>
      </c>
      <c r="P76" s="8">
        <v>0.66211257620091801</v>
      </c>
      <c r="Q76" s="7">
        <v>-2.8321352011228602</v>
      </c>
      <c r="R76" s="8">
        <v>0.87343280989313199</v>
      </c>
      <c r="S76" s="7">
        <v>69.858107053494606</v>
      </c>
      <c r="T76" s="8">
        <v>0.47820101561024297</v>
      </c>
      <c r="U76" s="7">
        <v>67.6548847775761</v>
      </c>
      <c r="V76" s="8">
        <v>0.95615680120067703</v>
      </c>
      <c r="W76" s="7">
        <v>71.299445331484407</v>
      </c>
      <c r="X76" s="8">
        <v>1.0303791518293799</v>
      </c>
      <c r="Y76" s="7">
        <v>3.6445605539083501</v>
      </c>
      <c r="Z76" s="9">
        <v>1.33981285584276</v>
      </c>
    </row>
    <row r="77" spans="1:26" ht="15" customHeight="1" x14ac:dyDescent="0.25">
      <c r="A77" s="10" t="s">
        <v>40</v>
      </c>
      <c r="B77" s="73">
        <v>1</v>
      </c>
      <c r="C77" s="7">
        <v>10.9491275777065</v>
      </c>
      <c r="D77" s="8">
        <v>0.25561497022792401</v>
      </c>
      <c r="E77" s="7">
        <v>10.630076556286999</v>
      </c>
      <c r="F77" s="8">
        <v>0.52715548885171504</v>
      </c>
      <c r="G77" s="7">
        <v>11.1009118223373</v>
      </c>
      <c r="H77" s="8">
        <v>0.46776887333401401</v>
      </c>
      <c r="I77" s="7">
        <v>0.470835266050255</v>
      </c>
      <c r="J77" s="8">
        <v>0.71607503478741497</v>
      </c>
      <c r="K77" s="7">
        <v>20.315734963967898</v>
      </c>
      <c r="L77" s="8">
        <v>0.27843820288572702</v>
      </c>
      <c r="M77" s="7">
        <v>21.011730005071399</v>
      </c>
      <c r="N77" s="8">
        <v>0.54132602899684901</v>
      </c>
      <c r="O77" s="7">
        <v>19.8722389613399</v>
      </c>
      <c r="P77" s="8">
        <v>0.604160420611902</v>
      </c>
      <c r="Q77" s="7">
        <v>-1.13949104373149</v>
      </c>
      <c r="R77" s="8">
        <v>0.75754739193341702</v>
      </c>
      <c r="S77" s="7">
        <v>68.640217632437</v>
      </c>
      <c r="T77" s="8">
        <v>0.41523702717183503</v>
      </c>
      <c r="U77" s="7">
        <v>68.160295342476601</v>
      </c>
      <c r="V77" s="8">
        <v>0.89887126482773405</v>
      </c>
      <c r="W77" s="7">
        <v>68.988770137425107</v>
      </c>
      <c r="X77" s="8">
        <v>0.92324704926688905</v>
      </c>
      <c r="Y77" s="7">
        <v>0.82847479494851906</v>
      </c>
      <c r="Z77" s="9">
        <v>1.21829153286217</v>
      </c>
    </row>
    <row r="78" spans="1:26" ht="15" customHeight="1" x14ac:dyDescent="0.25">
      <c r="A78" s="6" t="s">
        <v>46</v>
      </c>
      <c r="B78" s="73">
        <v>1</v>
      </c>
      <c r="C78" s="7">
        <v>7.8993316228751098</v>
      </c>
      <c r="D78" s="8">
        <v>0.19012738584814401</v>
      </c>
      <c r="E78" s="7">
        <v>8.4272932079881997</v>
      </c>
      <c r="F78" s="8">
        <v>0.32137284889262002</v>
      </c>
      <c r="G78" s="7">
        <v>7.3658160324308302</v>
      </c>
      <c r="H78" s="8">
        <v>0.31228139005526001</v>
      </c>
      <c r="I78" s="7">
        <v>-1.06147717555737</v>
      </c>
      <c r="J78" s="8">
        <v>0.404996472592006</v>
      </c>
      <c r="K78" s="7">
        <v>13.5054739375986</v>
      </c>
      <c r="L78" s="8">
        <v>0.32222345485706899</v>
      </c>
      <c r="M78" s="7">
        <v>14.1818946886183</v>
      </c>
      <c r="N78" s="8">
        <v>0.58809715629191295</v>
      </c>
      <c r="O78" s="7">
        <v>12.8503103881012</v>
      </c>
      <c r="P78" s="8">
        <v>0.61182097803055502</v>
      </c>
      <c r="Q78" s="7">
        <v>-1.33158430051706</v>
      </c>
      <c r="R78" s="8">
        <v>0.80206105977909203</v>
      </c>
      <c r="S78" s="7">
        <v>78.385069842037296</v>
      </c>
      <c r="T78" s="8">
        <v>0.405605925763386</v>
      </c>
      <c r="U78" s="7">
        <v>76.998672295617595</v>
      </c>
      <c r="V78" s="8">
        <v>0.73310259592488802</v>
      </c>
      <c r="W78" s="7">
        <v>79.683871750477095</v>
      </c>
      <c r="X78" s="8">
        <v>0.69492187012887696</v>
      </c>
      <c r="Y78" s="7">
        <v>2.68519945485947</v>
      </c>
      <c r="Z78" s="9">
        <v>0.97967015192750795</v>
      </c>
    </row>
    <row r="79" spans="1:26" ht="15" customHeight="1" x14ac:dyDescent="0.25">
      <c r="A79" s="10" t="s">
        <v>50</v>
      </c>
      <c r="B79" s="73">
        <v>1</v>
      </c>
      <c r="C79" s="7">
        <v>14.6273722840142</v>
      </c>
      <c r="D79" s="8">
        <v>0.476498650624266</v>
      </c>
      <c r="E79" s="7" t="s">
        <v>1058</v>
      </c>
      <c r="F79" s="8" t="s">
        <v>1058</v>
      </c>
      <c r="G79" s="7" t="s">
        <v>1058</v>
      </c>
      <c r="H79" s="8" t="s">
        <v>1058</v>
      </c>
      <c r="I79" s="7" t="s">
        <v>1058</v>
      </c>
      <c r="J79" s="8" t="s">
        <v>1058</v>
      </c>
      <c r="K79" s="7">
        <v>25.766634693201201</v>
      </c>
      <c r="L79" s="8">
        <v>0.62669521072819001</v>
      </c>
      <c r="M79" s="7" t="s">
        <v>1058</v>
      </c>
      <c r="N79" s="8" t="s">
        <v>1058</v>
      </c>
      <c r="O79" s="7" t="s">
        <v>1058</v>
      </c>
      <c r="P79" s="8" t="s">
        <v>1058</v>
      </c>
      <c r="Q79" s="7" t="s">
        <v>1058</v>
      </c>
      <c r="R79" s="8" t="s">
        <v>1058</v>
      </c>
      <c r="S79" s="7">
        <v>59.348661263000103</v>
      </c>
      <c r="T79" s="8">
        <v>0.84380121430626298</v>
      </c>
      <c r="U79" s="7" t="s">
        <v>1058</v>
      </c>
      <c r="V79" s="8" t="s">
        <v>1058</v>
      </c>
      <c r="W79" s="7" t="s">
        <v>1058</v>
      </c>
      <c r="X79" s="8" t="s">
        <v>1058</v>
      </c>
      <c r="Y79" s="7" t="s">
        <v>1058</v>
      </c>
      <c r="Z79" s="9" t="s">
        <v>1058</v>
      </c>
    </row>
    <row r="80" spans="1:26" ht="15" customHeight="1" x14ac:dyDescent="0.25">
      <c r="A80" s="10" t="s">
        <v>55</v>
      </c>
      <c r="B80" s="73">
        <v>1</v>
      </c>
      <c r="C80" s="7">
        <v>9.4586743663099195</v>
      </c>
      <c r="D80" s="8">
        <v>0.160056846245405</v>
      </c>
      <c r="E80" s="7">
        <v>9.8824036741023598</v>
      </c>
      <c r="F80" s="8">
        <v>0.35607717110341303</v>
      </c>
      <c r="G80" s="7">
        <v>10.2058007351489</v>
      </c>
      <c r="H80" s="8">
        <v>0.35604760389794898</v>
      </c>
      <c r="I80" s="7">
        <v>0.32339706104653998</v>
      </c>
      <c r="J80" s="8">
        <v>0.51125103005439798</v>
      </c>
      <c r="K80" s="7">
        <v>17.228130775323201</v>
      </c>
      <c r="L80" s="8">
        <v>0.27603018570291898</v>
      </c>
      <c r="M80" s="7">
        <v>18.643099019125099</v>
      </c>
      <c r="N80" s="8">
        <v>0.67684999389896905</v>
      </c>
      <c r="O80" s="7">
        <v>16.461548154795999</v>
      </c>
      <c r="P80" s="8">
        <v>0.59008940380383501</v>
      </c>
      <c r="Q80" s="7">
        <v>-2.1815508643290902</v>
      </c>
      <c r="R80" s="8">
        <v>0.987212700501097</v>
      </c>
      <c r="S80" s="7">
        <v>73.127103692838404</v>
      </c>
      <c r="T80" s="8">
        <v>0.35122276695740501</v>
      </c>
      <c r="U80" s="7">
        <v>71.199090446425501</v>
      </c>
      <c r="V80" s="8">
        <v>0.84817460794510102</v>
      </c>
      <c r="W80" s="7">
        <v>73.170848502665095</v>
      </c>
      <c r="X80" s="8">
        <v>0.74809756306807296</v>
      </c>
      <c r="Y80" s="7">
        <v>1.97175805623958</v>
      </c>
      <c r="Z80" s="9">
        <v>1.2142182616179</v>
      </c>
    </row>
    <row r="81" spans="1:26" ht="15" customHeight="1" x14ac:dyDescent="0.25">
      <c r="A81" s="10" t="s">
        <v>57</v>
      </c>
      <c r="B81" s="73">
        <v>1</v>
      </c>
      <c r="C81" s="7">
        <v>11.0998999709972</v>
      </c>
      <c r="D81" s="8">
        <v>0.23092853160495999</v>
      </c>
      <c r="E81" s="7">
        <v>11.220868649112401</v>
      </c>
      <c r="F81" s="8">
        <v>0.34652353981820799</v>
      </c>
      <c r="G81" s="7">
        <v>10.9908929362847</v>
      </c>
      <c r="H81" s="8">
        <v>0.51052049166409996</v>
      </c>
      <c r="I81" s="7">
        <v>-0.22997571282766499</v>
      </c>
      <c r="J81" s="8">
        <v>0.57889809491280997</v>
      </c>
      <c r="K81" s="7">
        <v>19.993542575573901</v>
      </c>
      <c r="L81" s="8">
        <v>0.32130909051359502</v>
      </c>
      <c r="M81" s="7">
        <v>20.980251614073499</v>
      </c>
      <c r="N81" s="8">
        <v>0.62607086329384898</v>
      </c>
      <c r="O81" s="7">
        <v>18.0237233200703</v>
      </c>
      <c r="P81" s="8">
        <v>0.64662218880231304</v>
      </c>
      <c r="Q81" s="7">
        <v>-2.95652829400328</v>
      </c>
      <c r="R81" s="8">
        <v>0.90733484831183997</v>
      </c>
      <c r="S81" s="7">
        <v>68.698600521177198</v>
      </c>
      <c r="T81" s="8">
        <v>0.41821901399640099</v>
      </c>
      <c r="U81" s="7">
        <v>67.390172847699404</v>
      </c>
      <c r="V81" s="8">
        <v>0.67578082088789004</v>
      </c>
      <c r="W81" s="7">
        <v>70.509401876000794</v>
      </c>
      <c r="X81" s="8">
        <v>0.80177953814508096</v>
      </c>
      <c r="Y81" s="7">
        <v>3.1192290283014201</v>
      </c>
      <c r="Z81" s="9">
        <v>0.97167923441742698</v>
      </c>
    </row>
    <row r="82" spans="1:26" ht="15" customHeight="1" x14ac:dyDescent="0.25">
      <c r="A82" s="10" t="s">
        <v>59</v>
      </c>
      <c r="B82" s="73">
        <v>1</v>
      </c>
      <c r="C82" s="7">
        <v>9.8629086054842805</v>
      </c>
      <c r="D82" s="8">
        <v>0.24965769436699201</v>
      </c>
      <c r="E82" s="7">
        <v>10.489385185089599</v>
      </c>
      <c r="F82" s="8">
        <v>0.45917221359707799</v>
      </c>
      <c r="G82" s="7">
        <v>10.2581305721236</v>
      </c>
      <c r="H82" s="8">
        <v>0.65762692917491605</v>
      </c>
      <c r="I82" s="7">
        <v>-0.23125461296595901</v>
      </c>
      <c r="J82" s="8">
        <v>0.81035367744207498</v>
      </c>
      <c r="K82" s="7">
        <v>21.279979934919702</v>
      </c>
      <c r="L82" s="8">
        <v>0.404657770295341</v>
      </c>
      <c r="M82" s="7">
        <v>23.548970771998899</v>
      </c>
      <c r="N82" s="8">
        <v>0.76009078173585398</v>
      </c>
      <c r="O82" s="7">
        <v>19.070209552449501</v>
      </c>
      <c r="P82" s="8">
        <v>0.730564116894731</v>
      </c>
      <c r="Q82" s="7">
        <v>-4.4787612195494599</v>
      </c>
      <c r="R82" s="8">
        <v>0.96202619803605105</v>
      </c>
      <c r="S82" s="7">
        <v>68.505771118133396</v>
      </c>
      <c r="T82" s="8">
        <v>0.52715024318411596</v>
      </c>
      <c r="U82" s="7">
        <v>65.8494948401285</v>
      </c>
      <c r="V82" s="8">
        <v>0.916323255076535</v>
      </c>
      <c r="W82" s="7">
        <v>70.452706847799902</v>
      </c>
      <c r="X82" s="8">
        <v>1.0389801407421699</v>
      </c>
      <c r="Y82" s="7">
        <v>4.60321200767142</v>
      </c>
      <c r="Z82" s="9">
        <v>1.32271465292996</v>
      </c>
    </row>
    <row r="83" spans="1:26" ht="15" customHeight="1" x14ac:dyDescent="0.25">
      <c r="A83" s="10" t="s">
        <v>60</v>
      </c>
      <c r="B83" s="73">
        <v>1</v>
      </c>
      <c r="C83" s="7">
        <v>10.260056855988401</v>
      </c>
      <c r="D83" s="8">
        <v>0.30630646079031199</v>
      </c>
      <c r="E83" s="7">
        <v>10.0056302231259</v>
      </c>
      <c r="F83" s="8">
        <v>0.42264031060030699</v>
      </c>
      <c r="G83" s="7">
        <v>10.160773120275699</v>
      </c>
      <c r="H83" s="8">
        <v>0.56422101765652</v>
      </c>
      <c r="I83" s="7">
        <v>0.15514289714983101</v>
      </c>
      <c r="J83" s="8">
        <v>0.68635377288809396</v>
      </c>
      <c r="K83" s="7">
        <v>17.598016377207799</v>
      </c>
      <c r="L83" s="8">
        <v>0.43986333827922702</v>
      </c>
      <c r="M83" s="7">
        <v>19.7302309098039</v>
      </c>
      <c r="N83" s="8">
        <v>0.66080436245194496</v>
      </c>
      <c r="O83" s="7">
        <v>16.434518351475901</v>
      </c>
      <c r="P83" s="8">
        <v>0.65445313057756804</v>
      </c>
      <c r="Q83" s="7">
        <v>-3.2957125583279798</v>
      </c>
      <c r="R83" s="8">
        <v>0.980680216231131</v>
      </c>
      <c r="S83" s="7">
        <v>71.3478526025185</v>
      </c>
      <c r="T83" s="8">
        <v>0.63457357744119203</v>
      </c>
      <c r="U83" s="7">
        <v>69.386854521144599</v>
      </c>
      <c r="V83" s="8">
        <v>0.88328423193024896</v>
      </c>
      <c r="W83" s="7">
        <v>72.513823608788101</v>
      </c>
      <c r="X83" s="8">
        <v>0.96154840323966495</v>
      </c>
      <c r="Y83" s="7">
        <v>3.1269690876435301</v>
      </c>
      <c r="Z83" s="9">
        <v>1.24930123713761</v>
      </c>
    </row>
    <row r="84" spans="1:26" ht="15" customHeight="1" x14ac:dyDescent="0.25">
      <c r="A84" s="62" t="s">
        <v>219</v>
      </c>
      <c r="B84" s="76">
        <v>1</v>
      </c>
      <c r="C84" s="32">
        <v>10.915836990594901</v>
      </c>
      <c r="D84" s="33">
        <v>8.4686323140848493E-2</v>
      </c>
      <c r="E84" s="32">
        <v>10.597000930827299</v>
      </c>
      <c r="F84" s="33">
        <v>0.14976179790348501</v>
      </c>
      <c r="G84" s="32">
        <v>10.8018097272709</v>
      </c>
      <c r="H84" s="33">
        <v>0.16655241467927401</v>
      </c>
      <c r="I84" s="32">
        <v>0.20480879644366201</v>
      </c>
      <c r="J84" s="33">
        <v>0.217743855436726</v>
      </c>
      <c r="K84" s="32">
        <v>19.500879053053001</v>
      </c>
      <c r="L84" s="33">
        <v>0.114266088294611</v>
      </c>
      <c r="M84" s="32">
        <v>20.3327474113132</v>
      </c>
      <c r="N84" s="33">
        <v>0.19695285480597299</v>
      </c>
      <c r="O84" s="32">
        <v>17.558309664113501</v>
      </c>
      <c r="P84" s="33">
        <v>0.21352674218862899</v>
      </c>
      <c r="Q84" s="32">
        <v>-2.77443774719963</v>
      </c>
      <c r="R84" s="33">
        <v>0.2864533085987</v>
      </c>
      <c r="S84" s="32">
        <v>69.405301204739899</v>
      </c>
      <c r="T84" s="33">
        <v>0.14998292217565001</v>
      </c>
      <c r="U84" s="32">
        <v>68.821669989983803</v>
      </c>
      <c r="V84" s="33">
        <v>0.255176502000803</v>
      </c>
      <c r="W84" s="32">
        <v>71.435540970766596</v>
      </c>
      <c r="X84" s="33">
        <v>0.29113677135131799</v>
      </c>
      <c r="Y84" s="32">
        <v>2.6138709807827798</v>
      </c>
      <c r="Z84" s="34">
        <v>0.376429367711757</v>
      </c>
    </row>
    <row r="85" spans="1:26" ht="15" customHeight="1" x14ac:dyDescent="0.25">
      <c r="A85" s="146" t="s">
        <v>121</v>
      </c>
      <c r="B85" s="73">
        <v>1</v>
      </c>
      <c r="C85" s="7">
        <v>13.9626678122084</v>
      </c>
      <c r="D85" s="8">
        <v>0.37167956839764998</v>
      </c>
      <c r="E85" s="7">
        <v>15.0010426057608</v>
      </c>
      <c r="F85" s="8">
        <v>0.86524059460770697</v>
      </c>
      <c r="G85" s="7">
        <v>14.7353566026156</v>
      </c>
      <c r="H85" s="8">
        <v>0.67037855540505298</v>
      </c>
      <c r="I85" s="7">
        <v>-0.265686003145165</v>
      </c>
      <c r="J85" s="8">
        <v>0.89678076276589602</v>
      </c>
      <c r="K85" s="7">
        <v>18.157576267847901</v>
      </c>
      <c r="L85" s="8">
        <v>0.35310444830439502</v>
      </c>
      <c r="M85" s="7">
        <v>19.742452086131902</v>
      </c>
      <c r="N85" s="8">
        <v>0.70670308741536703</v>
      </c>
      <c r="O85" s="7">
        <v>16.009778833676201</v>
      </c>
      <c r="P85" s="8">
        <v>0.71927204611518902</v>
      </c>
      <c r="Q85" s="7">
        <v>-3.7326732524556601</v>
      </c>
      <c r="R85" s="8">
        <v>0.96423647653169497</v>
      </c>
      <c r="S85" s="7">
        <v>67.9684598911943</v>
      </c>
      <c r="T85" s="8">
        <v>0.49961092027736398</v>
      </c>
      <c r="U85" s="7">
        <v>65.3091884809525</v>
      </c>
      <c r="V85" s="8">
        <v>1.0409958486811399</v>
      </c>
      <c r="W85" s="7">
        <v>69.362536840254293</v>
      </c>
      <c r="X85" s="8">
        <v>1.01265369736169</v>
      </c>
      <c r="Y85" s="7">
        <v>4.0533483593018502</v>
      </c>
      <c r="Z85" s="9">
        <v>1.2058932444342001</v>
      </c>
    </row>
    <row r="86" spans="1:26" ht="15" customHeight="1" x14ac:dyDescent="0.25">
      <c r="A86" s="146" t="s">
        <v>118</v>
      </c>
      <c r="B86" s="73">
        <v>1</v>
      </c>
      <c r="C86" s="7">
        <v>13.1508740720388</v>
      </c>
      <c r="D86" s="8">
        <v>0.34566510097194603</v>
      </c>
      <c r="E86" s="7">
        <v>13.587283410563</v>
      </c>
      <c r="F86" s="8">
        <v>0.731235716236595</v>
      </c>
      <c r="G86" s="7">
        <v>14.0061389808243</v>
      </c>
      <c r="H86" s="8">
        <v>0.79265006690087203</v>
      </c>
      <c r="I86" s="7">
        <v>0.418855570261355</v>
      </c>
      <c r="J86" s="8">
        <v>1.0561950255708601</v>
      </c>
      <c r="K86" s="7">
        <v>16.795693745110899</v>
      </c>
      <c r="L86" s="8">
        <v>0.51997224667103703</v>
      </c>
      <c r="M86" s="7">
        <v>18.4361247287708</v>
      </c>
      <c r="N86" s="8">
        <v>0.94721858281934501</v>
      </c>
      <c r="O86" s="7">
        <v>15.4399779972579</v>
      </c>
      <c r="P86" s="8">
        <v>1.13424960853223</v>
      </c>
      <c r="Q86" s="7">
        <v>-2.9961467315129</v>
      </c>
      <c r="R86" s="8">
        <v>1.44081832642347</v>
      </c>
      <c r="S86" s="7">
        <v>69.996593256043099</v>
      </c>
      <c r="T86" s="8">
        <v>0.65046729076445797</v>
      </c>
      <c r="U86" s="7">
        <v>67.9885807065873</v>
      </c>
      <c r="V86" s="8">
        <v>1.25723172610426</v>
      </c>
      <c r="W86" s="7">
        <v>70.331227968640206</v>
      </c>
      <c r="X86" s="8">
        <v>1.39015342794811</v>
      </c>
      <c r="Y86" s="7">
        <v>2.3426472620528802</v>
      </c>
      <c r="Z86" s="9">
        <v>1.83345319727369</v>
      </c>
    </row>
    <row r="87" spans="1:26" ht="15.75" customHeight="1" x14ac:dyDescent="0.25">
      <c r="A87" s="147" t="s">
        <v>119</v>
      </c>
      <c r="B87" s="77">
        <v>1</v>
      </c>
      <c r="C87" s="28">
        <v>8.4607394979352204</v>
      </c>
      <c r="D87" s="29">
        <v>0.26221769815398899</v>
      </c>
      <c r="E87" s="28">
        <v>8.4383480574890903</v>
      </c>
      <c r="F87" s="29">
        <v>0.54839091116298599</v>
      </c>
      <c r="G87" s="28">
        <v>8.6529755651636897</v>
      </c>
      <c r="H87" s="29">
        <v>0.49580039094916201</v>
      </c>
      <c r="I87" s="28">
        <v>0.21462750767459901</v>
      </c>
      <c r="J87" s="29">
        <v>0.69123996627988005</v>
      </c>
      <c r="K87" s="28">
        <v>18.404389622843699</v>
      </c>
      <c r="L87" s="29">
        <v>0.63053489884238501</v>
      </c>
      <c r="M87" s="28">
        <v>19.7873525082504</v>
      </c>
      <c r="N87" s="29">
        <v>0.96574710465304503</v>
      </c>
      <c r="O87" s="28">
        <v>16.2977863299765</v>
      </c>
      <c r="P87" s="29">
        <v>1.0178381073156699</v>
      </c>
      <c r="Q87" s="28">
        <v>-3.48956617827392</v>
      </c>
      <c r="R87" s="29">
        <v>1.40091517508631</v>
      </c>
      <c r="S87" s="28">
        <v>73.178199639453297</v>
      </c>
      <c r="T87" s="29">
        <v>0.71802032606656896</v>
      </c>
      <c r="U87" s="28">
        <v>71.823503425390896</v>
      </c>
      <c r="V87" s="29">
        <v>1.0348422438612801</v>
      </c>
      <c r="W87" s="28">
        <v>75.355807250562705</v>
      </c>
      <c r="X87" s="29">
        <v>1.2649886930735299</v>
      </c>
      <c r="Y87" s="28">
        <v>3.5323038251717702</v>
      </c>
      <c r="Z87" s="30">
        <v>1.6644403692765799</v>
      </c>
    </row>
    <row r="88" spans="1:26" ht="15" customHeight="1" x14ac:dyDescent="0.25">
      <c r="A88" s="146"/>
      <c r="B88" s="152"/>
      <c r="C88" s="35" t="s">
        <v>1034</v>
      </c>
      <c r="D88" s="36" t="s">
        <v>1035</v>
      </c>
      <c r="E88" s="35" t="s">
        <v>1059</v>
      </c>
      <c r="F88" s="36" t="s">
        <v>1060</v>
      </c>
      <c r="G88" s="35" t="s">
        <v>1061</v>
      </c>
      <c r="H88" s="36" t="s">
        <v>1062</v>
      </c>
      <c r="I88" s="35" t="s">
        <v>1063</v>
      </c>
      <c r="J88" s="36" t="s">
        <v>1064</v>
      </c>
      <c r="K88" s="35" t="s">
        <v>1042</v>
      </c>
      <c r="L88" s="36" t="s">
        <v>1043</v>
      </c>
      <c r="M88" s="35" t="s">
        <v>1065</v>
      </c>
      <c r="N88" s="36" t="s">
        <v>1066</v>
      </c>
      <c r="O88" s="35" t="s">
        <v>1067</v>
      </c>
      <c r="P88" s="36" t="s">
        <v>1068</v>
      </c>
      <c r="Q88" s="35" t="s">
        <v>1069</v>
      </c>
      <c r="R88" s="36" t="s">
        <v>1070</v>
      </c>
      <c r="S88" s="35" t="s">
        <v>1050</v>
      </c>
      <c r="T88" s="36" t="s">
        <v>1051</v>
      </c>
      <c r="U88" s="35" t="s">
        <v>1071</v>
      </c>
      <c r="V88" s="36" t="s">
        <v>1072</v>
      </c>
      <c r="W88" s="35" t="s">
        <v>1073</v>
      </c>
      <c r="X88" s="36" t="s">
        <v>1074</v>
      </c>
      <c r="Y88" s="35" t="s">
        <v>1075</v>
      </c>
      <c r="Z88" s="37" t="s">
        <v>1076</v>
      </c>
    </row>
    <row r="89" spans="1:26" ht="15" customHeight="1" x14ac:dyDescent="0.25">
      <c r="A89" s="146" t="s">
        <v>27</v>
      </c>
      <c r="B89" s="153">
        <v>3</v>
      </c>
      <c r="C89" s="7">
        <v>8.3642398985757591</v>
      </c>
      <c r="D89" s="8">
        <v>0.152451961693574</v>
      </c>
      <c r="E89" s="7">
        <v>9.0599650435908394</v>
      </c>
      <c r="F89" s="8">
        <v>0.33095748030722899</v>
      </c>
      <c r="G89" s="7">
        <v>8.13010918474615</v>
      </c>
      <c r="H89" s="8">
        <v>0.345678328162626</v>
      </c>
      <c r="I89" s="7">
        <v>-0.92985585884469302</v>
      </c>
      <c r="J89" s="8">
        <v>0.51452142657967104</v>
      </c>
      <c r="K89" s="7">
        <v>7.4884329524822597</v>
      </c>
      <c r="L89" s="8">
        <v>0.21181817859615801</v>
      </c>
      <c r="M89" s="7">
        <v>9.2866704930573398</v>
      </c>
      <c r="N89" s="8">
        <v>0.49055765387370698</v>
      </c>
      <c r="O89" s="7">
        <v>6.4572159822381998</v>
      </c>
      <c r="P89" s="8">
        <v>0.42647576485914801</v>
      </c>
      <c r="Q89" s="7">
        <v>-2.82945451081914</v>
      </c>
      <c r="R89" s="8">
        <v>0.66873235350587201</v>
      </c>
      <c r="S89" s="7">
        <v>83.813771127614203</v>
      </c>
      <c r="T89" s="8">
        <v>0.30581147049824198</v>
      </c>
      <c r="U89" s="7">
        <v>81.599065442926005</v>
      </c>
      <c r="V89" s="8">
        <v>0.61854264666300096</v>
      </c>
      <c r="W89" s="7">
        <v>84.9938311037956</v>
      </c>
      <c r="X89" s="8">
        <v>0.66452675189519195</v>
      </c>
      <c r="Y89" s="7">
        <v>3.3947656608696</v>
      </c>
      <c r="Z89" s="9">
        <v>0.98049206672634903</v>
      </c>
    </row>
    <row r="90" spans="1:26" ht="15" customHeight="1" x14ac:dyDescent="0.25">
      <c r="A90" s="146" t="s">
        <v>30</v>
      </c>
      <c r="B90" s="153">
        <v>3</v>
      </c>
      <c r="C90" s="7">
        <v>6.8083452068041499</v>
      </c>
      <c r="D90" s="8">
        <v>0.20182791649156101</v>
      </c>
      <c r="E90" s="7">
        <v>6.8503196698175302</v>
      </c>
      <c r="F90" s="8">
        <v>0.34045051014540301</v>
      </c>
      <c r="G90" s="7">
        <v>6.9275749676156098</v>
      </c>
      <c r="H90" s="8">
        <v>0.394177020117215</v>
      </c>
      <c r="I90" s="7">
        <v>7.7255297798084002E-2</v>
      </c>
      <c r="J90" s="8">
        <v>0.47774780098074798</v>
      </c>
      <c r="K90" s="7">
        <v>8.7173968456058706</v>
      </c>
      <c r="L90" s="8">
        <v>0.33836131727698898</v>
      </c>
      <c r="M90" s="7">
        <v>9.3674767361319393</v>
      </c>
      <c r="N90" s="8">
        <v>0.64034091865973297</v>
      </c>
      <c r="O90" s="7">
        <v>8.3875874354245692</v>
      </c>
      <c r="P90" s="8">
        <v>0.64580505286622003</v>
      </c>
      <c r="Q90" s="7">
        <v>-0.97988930070736302</v>
      </c>
      <c r="R90" s="8">
        <v>0.84147291822876102</v>
      </c>
      <c r="S90" s="7">
        <v>84.428369362257001</v>
      </c>
      <c r="T90" s="8">
        <v>0.42506015340679798</v>
      </c>
      <c r="U90" s="7">
        <v>83.594449113319897</v>
      </c>
      <c r="V90" s="8">
        <v>0.83769883877168005</v>
      </c>
      <c r="W90" s="7">
        <v>84.769988052605697</v>
      </c>
      <c r="X90" s="8">
        <v>0.80847991573139</v>
      </c>
      <c r="Y90" s="7">
        <v>1.1755389392858</v>
      </c>
      <c r="Z90" s="9">
        <v>0.99126719956582598</v>
      </c>
    </row>
    <row r="91" spans="1:26" ht="15" customHeight="1" x14ac:dyDescent="0.25">
      <c r="A91" s="146" t="s">
        <v>124</v>
      </c>
      <c r="B91" s="153">
        <v>3</v>
      </c>
      <c r="C91" s="7">
        <v>10.4415656043687</v>
      </c>
      <c r="D91" s="8">
        <v>0.26724297253184798</v>
      </c>
      <c r="E91" s="7">
        <v>10.6898170715092</v>
      </c>
      <c r="F91" s="8">
        <v>0.458849849077551</v>
      </c>
      <c r="G91" s="7">
        <v>10.118121454555901</v>
      </c>
      <c r="H91" s="8">
        <v>0.51032167317519395</v>
      </c>
      <c r="I91" s="7">
        <v>-0.57169561695329596</v>
      </c>
      <c r="J91" s="8">
        <v>0.63692316531011295</v>
      </c>
      <c r="K91" s="7">
        <v>15.397490898626801</v>
      </c>
      <c r="L91" s="8">
        <v>0.48438902782923698</v>
      </c>
      <c r="M91" s="7">
        <v>17.634758726230601</v>
      </c>
      <c r="N91" s="8">
        <v>0.82716221224699804</v>
      </c>
      <c r="O91" s="7">
        <v>13.144609252710801</v>
      </c>
      <c r="P91" s="8">
        <v>0.73078549813753801</v>
      </c>
      <c r="Q91" s="7">
        <v>-4.4901494735197502</v>
      </c>
      <c r="R91" s="8">
        <v>1.1158021244440199</v>
      </c>
      <c r="S91" s="7">
        <v>74.072730531879202</v>
      </c>
      <c r="T91" s="8">
        <v>0.64766913089520595</v>
      </c>
      <c r="U91" s="7">
        <v>71.527006901978993</v>
      </c>
      <c r="V91" s="8">
        <v>1.0466828239844299</v>
      </c>
      <c r="W91" s="7">
        <v>76.770879682271797</v>
      </c>
      <c r="X91" s="8">
        <v>0.91038179610263903</v>
      </c>
      <c r="Y91" s="7">
        <v>5.2438727802927998</v>
      </c>
      <c r="Z91" s="9">
        <v>1.3009602417735799</v>
      </c>
    </row>
    <row r="92" spans="1:26" ht="15" customHeight="1" x14ac:dyDescent="0.25">
      <c r="A92" s="146" t="s">
        <v>48</v>
      </c>
      <c r="B92" s="153">
        <v>3</v>
      </c>
      <c r="C92" s="7">
        <v>8.5656012868826004</v>
      </c>
      <c r="D92" s="8">
        <v>0.157626093870637</v>
      </c>
      <c r="E92" s="7">
        <v>8.6352572992777592</v>
      </c>
      <c r="F92" s="8">
        <v>0.32369608285894702</v>
      </c>
      <c r="G92" s="7">
        <v>8.1902365884403601</v>
      </c>
      <c r="H92" s="8">
        <v>0.33651976633105501</v>
      </c>
      <c r="I92" s="7">
        <v>-0.44502071083739903</v>
      </c>
      <c r="J92" s="8">
        <v>0.443024948023925</v>
      </c>
      <c r="K92" s="7">
        <v>10.7304330829297</v>
      </c>
      <c r="L92" s="8">
        <v>0.26665203296052298</v>
      </c>
      <c r="M92" s="7">
        <v>10.9854983371415</v>
      </c>
      <c r="N92" s="8">
        <v>0.50580749340214004</v>
      </c>
      <c r="O92" s="7">
        <v>9.9939663569975892</v>
      </c>
      <c r="P92" s="8">
        <v>0.62291916454077501</v>
      </c>
      <c r="Q92" s="7">
        <v>-0.99153198014394295</v>
      </c>
      <c r="R92" s="8">
        <v>0.73976645661916596</v>
      </c>
      <c r="S92" s="7">
        <v>80.3941207256388</v>
      </c>
      <c r="T92" s="8">
        <v>0.34799222245198602</v>
      </c>
      <c r="U92" s="7">
        <v>79.723518925579697</v>
      </c>
      <c r="V92" s="8">
        <v>0.68241180990575501</v>
      </c>
      <c r="W92" s="7">
        <v>81.634480766946993</v>
      </c>
      <c r="X92" s="8">
        <v>0.78860709453036804</v>
      </c>
      <c r="Y92" s="7">
        <v>1.9109618413673199</v>
      </c>
      <c r="Z92" s="9">
        <v>0.95137092163201598</v>
      </c>
    </row>
    <row r="93" spans="1:26" ht="15" customHeight="1" x14ac:dyDescent="0.25">
      <c r="A93" s="146" t="s">
        <v>50</v>
      </c>
      <c r="B93" s="153">
        <v>3</v>
      </c>
      <c r="C93" s="7">
        <v>16.1987786455731</v>
      </c>
      <c r="D93" s="8">
        <v>0.333183508358876</v>
      </c>
      <c r="E93" s="7" t="s">
        <v>1058</v>
      </c>
      <c r="F93" s="8" t="s">
        <v>1058</v>
      </c>
      <c r="G93" s="7" t="s">
        <v>1058</v>
      </c>
      <c r="H93" s="8" t="s">
        <v>1058</v>
      </c>
      <c r="I93" s="7" t="s">
        <v>1058</v>
      </c>
      <c r="J93" s="8" t="s">
        <v>1058</v>
      </c>
      <c r="K93" s="7">
        <v>21.487876989957901</v>
      </c>
      <c r="L93" s="8">
        <v>0.45689940563007497</v>
      </c>
      <c r="M93" s="7" t="s">
        <v>1058</v>
      </c>
      <c r="N93" s="8" t="s">
        <v>1058</v>
      </c>
      <c r="O93" s="7" t="s">
        <v>1058</v>
      </c>
      <c r="P93" s="8" t="s">
        <v>1058</v>
      </c>
      <c r="Q93" s="7" t="s">
        <v>1058</v>
      </c>
      <c r="R93" s="8" t="s">
        <v>1058</v>
      </c>
      <c r="S93" s="7">
        <v>62.388041190912197</v>
      </c>
      <c r="T93" s="8">
        <v>0.619167133485649</v>
      </c>
      <c r="U93" s="7" t="s">
        <v>1058</v>
      </c>
      <c r="V93" s="8" t="s">
        <v>1058</v>
      </c>
      <c r="W93" s="7" t="s">
        <v>1058</v>
      </c>
      <c r="X93" s="8" t="s">
        <v>1058</v>
      </c>
      <c r="Y93" s="7" t="s">
        <v>1058</v>
      </c>
      <c r="Z93" s="9" t="s">
        <v>1058</v>
      </c>
    </row>
    <row r="94" spans="1:26" ht="15" customHeight="1" x14ac:dyDescent="0.25">
      <c r="A94" s="146" t="s">
        <v>55</v>
      </c>
      <c r="B94" s="153">
        <v>3</v>
      </c>
      <c r="C94" s="7">
        <v>8.6942079279604307</v>
      </c>
      <c r="D94" s="8">
        <v>0.17697958929413099</v>
      </c>
      <c r="E94" s="7">
        <v>8.7908545334980506</v>
      </c>
      <c r="F94" s="8">
        <v>0.43914929454065399</v>
      </c>
      <c r="G94" s="7">
        <v>8.0901900581545902</v>
      </c>
      <c r="H94" s="8">
        <v>0.30245547342573598</v>
      </c>
      <c r="I94" s="7">
        <v>-0.70066447534345699</v>
      </c>
      <c r="J94" s="8">
        <v>0.56450292642185695</v>
      </c>
      <c r="K94" s="7">
        <v>10.977035252074399</v>
      </c>
      <c r="L94" s="8">
        <v>0.30343519209417202</v>
      </c>
      <c r="M94" s="7">
        <v>12.0196522468034</v>
      </c>
      <c r="N94" s="8">
        <v>0.73869712928631304</v>
      </c>
      <c r="O94" s="7">
        <v>9.4259660330897894</v>
      </c>
      <c r="P94" s="8">
        <v>0.50678997844169804</v>
      </c>
      <c r="Q94" s="7">
        <v>-2.5936862137136201</v>
      </c>
      <c r="R94" s="8">
        <v>0.86557404394007498</v>
      </c>
      <c r="S94" s="7">
        <v>79.860071480010006</v>
      </c>
      <c r="T94" s="8">
        <v>0.39348899285634398</v>
      </c>
      <c r="U94" s="7">
        <v>78.664548176330399</v>
      </c>
      <c r="V94" s="8">
        <v>0.91797042178263599</v>
      </c>
      <c r="W94" s="7">
        <v>82.199138035067406</v>
      </c>
      <c r="X94" s="8">
        <v>0.70996992914402002</v>
      </c>
      <c r="Y94" s="7">
        <v>3.53458985873695</v>
      </c>
      <c r="Z94" s="9">
        <v>1.1123604988536699</v>
      </c>
    </row>
    <row r="95" spans="1:26" ht="15" customHeight="1" x14ac:dyDescent="0.25">
      <c r="A95" s="146" t="s">
        <v>59</v>
      </c>
      <c r="B95" s="153">
        <v>3</v>
      </c>
      <c r="C95" s="7">
        <v>10.061345139500199</v>
      </c>
      <c r="D95" s="8">
        <v>0.254562621054991</v>
      </c>
      <c r="E95" s="7">
        <v>10.5966502032748</v>
      </c>
      <c r="F95" s="8">
        <v>0.43923628962117101</v>
      </c>
      <c r="G95" s="7">
        <v>9.1619172058623395</v>
      </c>
      <c r="H95" s="8">
        <v>0.41990141559243299</v>
      </c>
      <c r="I95" s="7">
        <v>-1.4347329974124201</v>
      </c>
      <c r="J95" s="8">
        <v>0.64018587620378697</v>
      </c>
      <c r="K95" s="7">
        <v>18.539706135563801</v>
      </c>
      <c r="L95" s="8">
        <v>0.39340275856735302</v>
      </c>
      <c r="M95" s="7">
        <v>20.393374490151899</v>
      </c>
      <c r="N95" s="8">
        <v>0.686759742742032</v>
      </c>
      <c r="O95" s="7">
        <v>18.2879472060464</v>
      </c>
      <c r="P95" s="8">
        <v>0.91963532679511095</v>
      </c>
      <c r="Q95" s="7">
        <v>-2.10542728410547</v>
      </c>
      <c r="R95" s="8">
        <v>1.05722628431717</v>
      </c>
      <c r="S95" s="7">
        <v>71.240496218615803</v>
      </c>
      <c r="T95" s="8">
        <v>0.49579642765899301</v>
      </c>
      <c r="U95" s="7">
        <v>68.729085693413793</v>
      </c>
      <c r="V95" s="8">
        <v>0.87039185998743496</v>
      </c>
      <c r="W95" s="7">
        <v>72.741647941091998</v>
      </c>
      <c r="X95" s="8">
        <v>0.98386494835202198</v>
      </c>
      <c r="Y95" s="7">
        <v>4.0125622476782201</v>
      </c>
      <c r="Z95" s="9">
        <v>1.29370724008872</v>
      </c>
    </row>
    <row r="96" spans="1:26" ht="15" customHeight="1" x14ac:dyDescent="0.25">
      <c r="A96" s="146" t="s">
        <v>60</v>
      </c>
      <c r="B96" s="153">
        <v>3</v>
      </c>
      <c r="C96" s="7">
        <v>9.0689402102368195</v>
      </c>
      <c r="D96" s="8">
        <v>0.231683121897096</v>
      </c>
      <c r="E96" s="7">
        <v>10.233582602465299</v>
      </c>
      <c r="F96" s="8">
        <v>0.47958727330592499</v>
      </c>
      <c r="G96" s="7">
        <v>9.8114968723022606</v>
      </c>
      <c r="H96" s="8">
        <v>0.59792487351742096</v>
      </c>
      <c r="I96" s="7">
        <v>-0.42208573016307599</v>
      </c>
      <c r="J96" s="8">
        <v>0.79410219667001902</v>
      </c>
      <c r="K96" s="7">
        <v>13.667486444310301</v>
      </c>
      <c r="L96" s="8">
        <v>0.39163106590646202</v>
      </c>
      <c r="M96" s="7">
        <v>17.533304014135702</v>
      </c>
      <c r="N96" s="8">
        <v>1.0774954229761999</v>
      </c>
      <c r="O96" s="7">
        <v>12.663333407897699</v>
      </c>
      <c r="P96" s="8">
        <v>0.61484833897445601</v>
      </c>
      <c r="Q96" s="7">
        <v>-4.8699706062379997</v>
      </c>
      <c r="R96" s="8">
        <v>1.34213481852441</v>
      </c>
      <c r="S96" s="7">
        <v>76.703129997643998</v>
      </c>
      <c r="T96" s="8">
        <v>0.54152459909887096</v>
      </c>
      <c r="U96" s="7">
        <v>71.958390249073204</v>
      </c>
      <c r="V96" s="8">
        <v>1.3856419562178299</v>
      </c>
      <c r="W96" s="7">
        <v>76.290899456707606</v>
      </c>
      <c r="X96" s="8">
        <v>0.90349308784612603</v>
      </c>
      <c r="Y96" s="7">
        <v>4.3325092076344598</v>
      </c>
      <c r="Z96" s="9">
        <v>1.6893339927918101</v>
      </c>
    </row>
    <row r="97" spans="1:26" ht="15.75" customHeight="1" x14ac:dyDescent="0.25">
      <c r="A97" s="63" t="s">
        <v>220</v>
      </c>
      <c r="B97" s="154">
        <v>3</v>
      </c>
      <c r="C97" s="38">
        <v>9.7753779899877191</v>
      </c>
      <c r="D97" s="39">
        <v>8.11107578615054E-2</v>
      </c>
      <c r="E97" s="38">
        <v>9.2652066319190602</v>
      </c>
      <c r="F97" s="39">
        <v>0.15363263334643401</v>
      </c>
      <c r="G97" s="38">
        <v>8.6328066188110295</v>
      </c>
      <c r="H97" s="39">
        <v>0.16123588117819701</v>
      </c>
      <c r="I97" s="38">
        <v>-0.63240001310803695</v>
      </c>
      <c r="J97" s="39">
        <v>0.22379004790923099</v>
      </c>
      <c r="K97" s="38">
        <v>13.3757323251939</v>
      </c>
      <c r="L97" s="39">
        <v>0.129546200957077</v>
      </c>
      <c r="M97" s="38">
        <v>13.8886764348075</v>
      </c>
      <c r="N97" s="39">
        <v>0.27734273459638997</v>
      </c>
      <c r="O97" s="38">
        <v>11.194375096343601</v>
      </c>
      <c r="P97" s="39">
        <v>0.247502841485984</v>
      </c>
      <c r="Q97" s="38">
        <v>-2.6943013384638999</v>
      </c>
      <c r="R97" s="39">
        <v>0.36744623754686501</v>
      </c>
      <c r="S97" s="38">
        <v>76.612591329321404</v>
      </c>
      <c r="T97" s="39">
        <v>0.171939087838028</v>
      </c>
      <c r="U97" s="38">
        <v>76.542294928946006</v>
      </c>
      <c r="V97" s="39">
        <v>0.35472957445259201</v>
      </c>
      <c r="W97" s="38">
        <v>79.914409291212394</v>
      </c>
      <c r="X97" s="39">
        <v>0.31409991387813502</v>
      </c>
      <c r="Y97" s="38">
        <v>3.37211436226645</v>
      </c>
      <c r="Z97" s="40">
        <v>0.45862378821507999</v>
      </c>
    </row>
    <row r="99" spans="1:26" x14ac:dyDescent="0.25">
      <c r="A99" s="1" t="s">
        <v>239</v>
      </c>
    </row>
    <row r="100" spans="1:26" x14ac:dyDescent="0.25">
      <c r="A100" s="41" t="s">
        <v>155</v>
      </c>
    </row>
    <row r="101" spans="1:26" x14ac:dyDescent="0.25">
      <c r="A101" s="1" t="s">
        <v>243</v>
      </c>
    </row>
    <row r="102" spans="1:26" x14ac:dyDescent="0.25">
      <c r="A102" s="64" t="s">
        <v>203</v>
      </c>
    </row>
    <row r="103" spans="1:26" x14ac:dyDescent="0.25">
      <c r="A103" s="41" t="s">
        <v>80</v>
      </c>
    </row>
    <row r="104" spans="1:26" x14ac:dyDescent="0.25">
      <c r="A104" s="41" t="s">
        <v>122</v>
      </c>
    </row>
    <row r="105" spans="1:26" x14ac:dyDescent="0.25">
      <c r="A105" s="41" t="s">
        <v>81</v>
      </c>
    </row>
    <row r="106" spans="1:26" x14ac:dyDescent="0.25">
      <c r="A106" s="41" t="s">
        <v>64</v>
      </c>
    </row>
    <row r="107" spans="1:26" x14ac:dyDescent="0.25">
      <c r="A107" s="44" t="str">
        <f>HYPERLINK("https://oecdcode.org/disclaimers/cyprus.html", "Information on data for Cyprus: https://oecdcode.org/disclaimers/cyprus.html")</f>
        <v>Information on data for Cyprus: https://oecdcode.org/disclaimers/cyprus.html</v>
      </c>
    </row>
    <row r="108" spans="1:26" x14ac:dyDescent="0.25">
      <c r="A108" s="41" t="s">
        <v>66</v>
      </c>
    </row>
  </sheetData>
  <mergeCells count="20">
    <mergeCell ref="O9:P9"/>
    <mergeCell ref="Q9:R9"/>
    <mergeCell ref="U9:V9"/>
    <mergeCell ref="W9:X9"/>
    <mergeCell ref="Y9:Z9"/>
    <mergeCell ref="B6:B10"/>
    <mergeCell ref="C6:Z6"/>
    <mergeCell ref="C7:J7"/>
    <mergeCell ref="K7:R7"/>
    <mergeCell ref="S7:Z7"/>
    <mergeCell ref="C8:D9"/>
    <mergeCell ref="E8:J8"/>
    <mergeCell ref="K8:L9"/>
    <mergeCell ref="M8:R8"/>
    <mergeCell ref="S8:T9"/>
    <mergeCell ref="U8:Z8"/>
    <mergeCell ref="E9:F9"/>
    <mergeCell ref="G9:H9"/>
    <mergeCell ref="I9:J9"/>
    <mergeCell ref="M9:N9"/>
  </mergeCells>
  <conditionalFormatting sqref="I1:I201">
    <cfRule type="expression" dxfId="580" priority="3">
      <formula>ABS(I1/J1)&gt;1.95996398454005</formula>
    </cfRule>
  </conditionalFormatting>
  <conditionalFormatting sqref="Q1:Q201">
    <cfRule type="expression" dxfId="579" priority="2">
      <formula>ABS(Q1/R1)&gt;1.95996398454005</formula>
    </cfRule>
  </conditionalFormatting>
  <conditionalFormatting sqref="Y1:Y201">
    <cfRule type="expression" dxfId="578" priority="1">
      <formula>ABS(Y1/Z1)&gt;1.95996398454005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N90"/>
  <sheetViews>
    <sheetView showGridLines="0" zoomScale="80" workbookViewId="0"/>
  </sheetViews>
  <sheetFormatPr defaultColWidth="10.90625" defaultRowHeight="12.5" x14ac:dyDescent="0.25"/>
  <cols>
    <col min="1" max="1" width="30.7265625" customWidth="1"/>
    <col min="2" max="2" width="8.7265625" customWidth="1"/>
  </cols>
  <sheetData>
    <row r="1" spans="1:92" x14ac:dyDescent="0.25">
      <c r="A1" s="41" t="s">
        <v>263</v>
      </c>
    </row>
    <row r="2" spans="1:92" ht="13" x14ac:dyDescent="0.3">
      <c r="A2" s="42" t="s">
        <v>264</v>
      </c>
    </row>
    <row r="3" spans="1:92" ht="13" x14ac:dyDescent="0.3">
      <c r="A3" s="43" t="s">
        <v>387</v>
      </c>
    </row>
    <row r="4" spans="1:92" x14ac:dyDescent="0.25">
      <c r="A4" s="160" t="str">
        <f>HYPERLINK("#'TOC'!A1", "Back to TOC")</f>
        <v>Back to TOC</v>
      </c>
    </row>
    <row r="6" spans="1:92" ht="16" customHeight="1" x14ac:dyDescent="0.25">
      <c r="B6" s="658" t="s">
        <v>388</v>
      </c>
      <c r="C6" s="662" t="s">
        <v>484</v>
      </c>
      <c r="D6" s="662"/>
      <c r="E6" s="662"/>
      <c r="F6" s="662"/>
      <c r="G6" s="662"/>
      <c r="H6" s="662"/>
      <c r="I6" s="662"/>
      <c r="J6" s="662"/>
      <c r="K6" s="662"/>
      <c r="L6" s="662"/>
      <c r="M6" s="662"/>
      <c r="N6" s="662"/>
      <c r="O6" s="662"/>
      <c r="P6" s="662"/>
      <c r="Q6" s="662"/>
      <c r="R6" s="662"/>
      <c r="S6" s="662"/>
      <c r="T6" s="662"/>
      <c r="U6" s="662"/>
      <c r="V6" s="662"/>
      <c r="W6" s="662"/>
      <c r="X6" s="662"/>
      <c r="Y6" s="662"/>
      <c r="Z6" s="662"/>
      <c r="AA6" s="662"/>
      <c r="AB6" s="662"/>
      <c r="AC6" s="662"/>
      <c r="AD6" s="662"/>
      <c r="AE6" s="662"/>
      <c r="AF6" s="662"/>
      <c r="AG6" s="662"/>
      <c r="AH6" s="662"/>
      <c r="AI6" s="662"/>
      <c r="AJ6" s="662"/>
      <c r="AK6" s="662"/>
      <c r="AL6" s="662"/>
      <c r="AM6" s="662"/>
      <c r="AN6" s="662"/>
      <c r="AO6" s="662"/>
      <c r="AP6" s="662"/>
      <c r="AQ6" s="662"/>
      <c r="AR6" s="662"/>
      <c r="AS6" s="662"/>
      <c r="AT6" s="662"/>
      <c r="AU6" s="662"/>
      <c r="AV6" s="662"/>
      <c r="AW6" s="662"/>
      <c r="AX6" s="662"/>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3"/>
    </row>
    <row r="7" spans="1:92" ht="16" customHeight="1" x14ac:dyDescent="0.25">
      <c r="B7" s="659"/>
      <c r="C7" s="647" t="s">
        <v>464</v>
      </c>
      <c r="D7" s="647"/>
      <c r="E7" s="647"/>
      <c r="F7" s="647"/>
      <c r="G7" s="647"/>
      <c r="H7" s="647"/>
      <c r="I7" s="647"/>
      <c r="J7" s="647"/>
      <c r="K7" s="647"/>
      <c r="L7" s="647"/>
      <c r="M7" s="647" t="s">
        <v>472</v>
      </c>
      <c r="N7" s="647"/>
      <c r="O7" s="647"/>
      <c r="P7" s="647"/>
      <c r="Q7" s="647"/>
      <c r="R7" s="647"/>
      <c r="S7" s="647"/>
      <c r="T7" s="647"/>
      <c r="U7" s="647"/>
      <c r="V7" s="647"/>
      <c r="W7" s="647" t="s">
        <v>473</v>
      </c>
      <c r="X7" s="647"/>
      <c r="Y7" s="647"/>
      <c r="Z7" s="647"/>
      <c r="AA7" s="647"/>
      <c r="AB7" s="647"/>
      <c r="AC7" s="647"/>
      <c r="AD7" s="647"/>
      <c r="AE7" s="647"/>
      <c r="AF7" s="647"/>
      <c r="AG7" s="647" t="s">
        <v>474</v>
      </c>
      <c r="AH7" s="647"/>
      <c r="AI7" s="647"/>
      <c r="AJ7" s="647"/>
      <c r="AK7" s="647"/>
      <c r="AL7" s="647"/>
      <c r="AM7" s="647"/>
      <c r="AN7" s="647"/>
      <c r="AO7" s="647"/>
      <c r="AP7" s="647"/>
      <c r="AQ7" s="647" t="s">
        <v>481</v>
      </c>
      <c r="AR7" s="647"/>
      <c r="AS7" s="647"/>
      <c r="AT7" s="647"/>
      <c r="AU7" s="647"/>
      <c r="AV7" s="647"/>
      <c r="AW7" s="647"/>
      <c r="AX7" s="647"/>
      <c r="AY7" s="647"/>
      <c r="AZ7" s="647"/>
      <c r="BA7" s="647" t="s">
        <v>483</v>
      </c>
      <c r="BB7" s="647"/>
      <c r="BC7" s="647"/>
      <c r="BD7" s="647"/>
      <c r="BE7" s="647"/>
      <c r="BF7" s="647"/>
      <c r="BG7" s="647"/>
      <c r="BH7" s="647"/>
      <c r="BI7" s="647"/>
      <c r="BJ7" s="647"/>
      <c r="BK7" s="647" t="s">
        <v>475</v>
      </c>
      <c r="BL7" s="647"/>
      <c r="BM7" s="647"/>
      <c r="BN7" s="647"/>
      <c r="BO7" s="647"/>
      <c r="BP7" s="647"/>
      <c r="BQ7" s="647"/>
      <c r="BR7" s="647"/>
      <c r="BS7" s="647"/>
      <c r="BT7" s="647"/>
      <c r="BU7" s="647" t="s">
        <v>476</v>
      </c>
      <c r="BV7" s="647"/>
      <c r="BW7" s="647"/>
      <c r="BX7" s="647"/>
      <c r="BY7" s="647"/>
      <c r="BZ7" s="647"/>
      <c r="CA7" s="647"/>
      <c r="CB7" s="647"/>
      <c r="CC7" s="647"/>
      <c r="CD7" s="647"/>
      <c r="CE7" s="647" t="s">
        <v>482</v>
      </c>
      <c r="CF7" s="647"/>
      <c r="CG7" s="647"/>
      <c r="CH7" s="647"/>
      <c r="CI7" s="647"/>
      <c r="CJ7" s="647"/>
      <c r="CK7" s="647"/>
      <c r="CL7" s="647"/>
      <c r="CM7" s="647"/>
      <c r="CN7" s="666"/>
    </row>
    <row r="8" spans="1:92" ht="32" customHeight="1" x14ac:dyDescent="0.25">
      <c r="B8" s="659"/>
      <c r="C8" s="649" t="s">
        <v>465</v>
      </c>
      <c r="D8" s="649"/>
      <c r="E8" s="649" t="s">
        <v>467</v>
      </c>
      <c r="F8" s="649"/>
      <c r="G8" s="649" t="s">
        <v>468</v>
      </c>
      <c r="H8" s="649"/>
      <c r="I8" s="649" t="s">
        <v>469</v>
      </c>
      <c r="J8" s="649"/>
      <c r="K8" s="649" t="s">
        <v>471</v>
      </c>
      <c r="L8" s="649"/>
      <c r="M8" s="649" t="s">
        <v>465</v>
      </c>
      <c r="N8" s="649"/>
      <c r="O8" s="649" t="s">
        <v>467</v>
      </c>
      <c r="P8" s="649"/>
      <c r="Q8" s="649" t="s">
        <v>468</v>
      </c>
      <c r="R8" s="649"/>
      <c r="S8" s="649" t="s">
        <v>469</v>
      </c>
      <c r="T8" s="649"/>
      <c r="U8" s="649" t="s">
        <v>471</v>
      </c>
      <c r="V8" s="649"/>
      <c r="W8" s="649" t="s">
        <v>465</v>
      </c>
      <c r="X8" s="649"/>
      <c r="Y8" s="649" t="s">
        <v>467</v>
      </c>
      <c r="Z8" s="649"/>
      <c r="AA8" s="649" t="s">
        <v>468</v>
      </c>
      <c r="AB8" s="649"/>
      <c r="AC8" s="649" t="s">
        <v>469</v>
      </c>
      <c r="AD8" s="649"/>
      <c r="AE8" s="649" t="s">
        <v>471</v>
      </c>
      <c r="AF8" s="649"/>
      <c r="AG8" s="649" t="s">
        <v>465</v>
      </c>
      <c r="AH8" s="649"/>
      <c r="AI8" s="649" t="s">
        <v>467</v>
      </c>
      <c r="AJ8" s="649"/>
      <c r="AK8" s="649" t="s">
        <v>468</v>
      </c>
      <c r="AL8" s="649"/>
      <c r="AM8" s="649" t="s">
        <v>469</v>
      </c>
      <c r="AN8" s="649"/>
      <c r="AO8" s="649" t="s">
        <v>471</v>
      </c>
      <c r="AP8" s="649"/>
      <c r="AQ8" s="649" t="s">
        <v>465</v>
      </c>
      <c r="AR8" s="649"/>
      <c r="AS8" s="649" t="s">
        <v>467</v>
      </c>
      <c r="AT8" s="649"/>
      <c r="AU8" s="649" t="s">
        <v>468</v>
      </c>
      <c r="AV8" s="649"/>
      <c r="AW8" s="649" t="s">
        <v>469</v>
      </c>
      <c r="AX8" s="649"/>
      <c r="AY8" s="649" t="s">
        <v>471</v>
      </c>
      <c r="AZ8" s="649"/>
      <c r="BA8" s="649" t="s">
        <v>465</v>
      </c>
      <c r="BB8" s="649"/>
      <c r="BC8" s="649" t="s">
        <v>467</v>
      </c>
      <c r="BD8" s="649"/>
      <c r="BE8" s="649" t="s">
        <v>468</v>
      </c>
      <c r="BF8" s="649"/>
      <c r="BG8" s="649" t="s">
        <v>469</v>
      </c>
      <c r="BH8" s="649"/>
      <c r="BI8" s="649" t="s">
        <v>471</v>
      </c>
      <c r="BJ8" s="649"/>
      <c r="BK8" s="649" t="s">
        <v>465</v>
      </c>
      <c r="BL8" s="649"/>
      <c r="BM8" s="649" t="s">
        <v>467</v>
      </c>
      <c r="BN8" s="649"/>
      <c r="BO8" s="649" t="s">
        <v>468</v>
      </c>
      <c r="BP8" s="649"/>
      <c r="BQ8" s="649" t="s">
        <v>469</v>
      </c>
      <c r="BR8" s="649"/>
      <c r="BS8" s="649" t="s">
        <v>471</v>
      </c>
      <c r="BT8" s="649"/>
      <c r="BU8" s="649" t="s">
        <v>465</v>
      </c>
      <c r="BV8" s="649"/>
      <c r="BW8" s="649" t="s">
        <v>467</v>
      </c>
      <c r="BX8" s="649"/>
      <c r="BY8" s="649" t="s">
        <v>468</v>
      </c>
      <c r="BZ8" s="649"/>
      <c r="CA8" s="649" t="s">
        <v>469</v>
      </c>
      <c r="CB8" s="649"/>
      <c r="CC8" s="649" t="s">
        <v>471</v>
      </c>
      <c r="CD8" s="649"/>
      <c r="CE8" s="649" t="s">
        <v>465</v>
      </c>
      <c r="CF8" s="649"/>
      <c r="CG8" s="649" t="s">
        <v>467</v>
      </c>
      <c r="CH8" s="649"/>
      <c r="CI8" s="649" t="s">
        <v>468</v>
      </c>
      <c r="CJ8" s="649"/>
      <c r="CK8" s="649" t="s">
        <v>469</v>
      </c>
      <c r="CL8" s="649"/>
      <c r="CM8" s="649" t="s">
        <v>471</v>
      </c>
      <c r="CN8" s="661"/>
    </row>
    <row r="9" spans="1:92" ht="15" customHeight="1" x14ac:dyDescent="0.25">
      <c r="B9" s="659"/>
      <c r="C9" s="651"/>
      <c r="D9" s="651"/>
      <c r="E9" s="651"/>
      <c r="F9" s="651"/>
      <c r="G9" s="651"/>
      <c r="H9" s="651"/>
      <c r="I9" s="649"/>
      <c r="J9" s="649"/>
      <c r="K9" s="649"/>
      <c r="L9" s="649"/>
      <c r="M9" s="651"/>
      <c r="N9" s="651"/>
      <c r="O9" s="651"/>
      <c r="P9" s="651"/>
      <c r="Q9" s="651"/>
      <c r="R9" s="651"/>
      <c r="S9" s="649"/>
      <c r="T9" s="649"/>
      <c r="U9" s="649"/>
      <c r="V9" s="649"/>
      <c r="W9" s="651"/>
      <c r="X9" s="651"/>
      <c r="Y9" s="651"/>
      <c r="Z9" s="651"/>
      <c r="AA9" s="651"/>
      <c r="AB9" s="651"/>
      <c r="AC9" s="649"/>
      <c r="AD9" s="649"/>
      <c r="AE9" s="649"/>
      <c r="AF9" s="649"/>
      <c r="AG9" s="651"/>
      <c r="AH9" s="651"/>
      <c r="AI9" s="651"/>
      <c r="AJ9" s="651"/>
      <c r="AK9" s="651"/>
      <c r="AL9" s="651"/>
      <c r="AM9" s="649"/>
      <c r="AN9" s="649"/>
      <c r="AO9" s="649"/>
      <c r="AP9" s="649"/>
      <c r="AQ9" s="651"/>
      <c r="AR9" s="651"/>
      <c r="AS9" s="651"/>
      <c r="AT9" s="651"/>
      <c r="AU9" s="651"/>
      <c r="AV9" s="651"/>
      <c r="AW9" s="649"/>
      <c r="AX9" s="649"/>
      <c r="AY9" s="649"/>
      <c r="AZ9" s="649"/>
      <c r="BA9" s="651"/>
      <c r="BB9" s="651"/>
      <c r="BC9" s="651"/>
      <c r="BD9" s="651"/>
      <c r="BE9" s="651"/>
      <c r="BF9" s="651"/>
      <c r="BG9" s="649"/>
      <c r="BH9" s="649"/>
      <c r="BI9" s="649"/>
      <c r="BJ9" s="649"/>
      <c r="BK9" s="651"/>
      <c r="BL9" s="651"/>
      <c r="BM9" s="651"/>
      <c r="BN9" s="651"/>
      <c r="BO9" s="651"/>
      <c r="BP9" s="651"/>
      <c r="BQ9" s="649"/>
      <c r="BR9" s="649"/>
      <c r="BS9" s="649"/>
      <c r="BT9" s="649"/>
      <c r="BU9" s="651"/>
      <c r="BV9" s="651"/>
      <c r="BW9" s="651"/>
      <c r="BX9" s="651"/>
      <c r="BY9" s="651"/>
      <c r="BZ9" s="651"/>
      <c r="CA9" s="649"/>
      <c r="CB9" s="649"/>
      <c r="CC9" s="649"/>
      <c r="CD9" s="649"/>
      <c r="CE9" s="651"/>
      <c r="CF9" s="651"/>
      <c r="CG9" s="651"/>
      <c r="CH9" s="651"/>
      <c r="CI9" s="651"/>
      <c r="CJ9" s="651"/>
      <c r="CK9" s="649"/>
      <c r="CL9" s="649"/>
      <c r="CM9" s="649"/>
      <c r="CN9" s="661"/>
    </row>
    <row r="10" spans="1:92" ht="16" customHeight="1" x14ac:dyDescent="0.25">
      <c r="B10" s="660"/>
      <c r="C10" s="144" t="s">
        <v>466</v>
      </c>
      <c r="D10" s="144" t="s">
        <v>389</v>
      </c>
      <c r="E10" s="144" t="s">
        <v>466</v>
      </c>
      <c r="F10" s="144" t="s">
        <v>389</v>
      </c>
      <c r="G10" s="144" t="s">
        <v>466</v>
      </c>
      <c r="H10" s="144" t="s">
        <v>389</v>
      </c>
      <c r="I10" s="144" t="s">
        <v>470</v>
      </c>
      <c r="J10" s="144" t="s">
        <v>389</v>
      </c>
      <c r="K10" s="144" t="s">
        <v>470</v>
      </c>
      <c r="L10" s="144" t="s">
        <v>389</v>
      </c>
      <c r="M10" s="144" t="s">
        <v>466</v>
      </c>
      <c r="N10" s="144" t="s">
        <v>389</v>
      </c>
      <c r="O10" s="144" t="s">
        <v>466</v>
      </c>
      <c r="P10" s="144" t="s">
        <v>389</v>
      </c>
      <c r="Q10" s="144" t="s">
        <v>466</v>
      </c>
      <c r="R10" s="144" t="s">
        <v>389</v>
      </c>
      <c r="S10" s="144" t="s">
        <v>470</v>
      </c>
      <c r="T10" s="144" t="s">
        <v>389</v>
      </c>
      <c r="U10" s="144" t="s">
        <v>470</v>
      </c>
      <c r="V10" s="144" t="s">
        <v>389</v>
      </c>
      <c r="W10" s="144" t="s">
        <v>466</v>
      </c>
      <c r="X10" s="144" t="s">
        <v>389</v>
      </c>
      <c r="Y10" s="144" t="s">
        <v>466</v>
      </c>
      <c r="Z10" s="144" t="s">
        <v>389</v>
      </c>
      <c r="AA10" s="144" t="s">
        <v>466</v>
      </c>
      <c r="AB10" s="144" t="s">
        <v>389</v>
      </c>
      <c r="AC10" s="144" t="s">
        <v>470</v>
      </c>
      <c r="AD10" s="144" t="s">
        <v>389</v>
      </c>
      <c r="AE10" s="144" t="s">
        <v>470</v>
      </c>
      <c r="AF10" s="144" t="s">
        <v>389</v>
      </c>
      <c r="AG10" s="144" t="s">
        <v>466</v>
      </c>
      <c r="AH10" s="144" t="s">
        <v>389</v>
      </c>
      <c r="AI10" s="144" t="s">
        <v>466</v>
      </c>
      <c r="AJ10" s="144" t="s">
        <v>389</v>
      </c>
      <c r="AK10" s="144" t="s">
        <v>466</v>
      </c>
      <c r="AL10" s="144" t="s">
        <v>389</v>
      </c>
      <c r="AM10" s="144" t="s">
        <v>470</v>
      </c>
      <c r="AN10" s="144" t="s">
        <v>389</v>
      </c>
      <c r="AO10" s="144" t="s">
        <v>470</v>
      </c>
      <c r="AP10" s="144" t="s">
        <v>389</v>
      </c>
      <c r="AQ10" s="144" t="s">
        <v>466</v>
      </c>
      <c r="AR10" s="144" t="s">
        <v>389</v>
      </c>
      <c r="AS10" s="144" t="s">
        <v>466</v>
      </c>
      <c r="AT10" s="144" t="s">
        <v>389</v>
      </c>
      <c r="AU10" s="144" t="s">
        <v>466</v>
      </c>
      <c r="AV10" s="144" t="s">
        <v>389</v>
      </c>
      <c r="AW10" s="144" t="s">
        <v>470</v>
      </c>
      <c r="AX10" s="144" t="s">
        <v>389</v>
      </c>
      <c r="AY10" s="144" t="s">
        <v>470</v>
      </c>
      <c r="AZ10" s="144" t="s">
        <v>389</v>
      </c>
      <c r="BA10" s="144" t="s">
        <v>466</v>
      </c>
      <c r="BB10" s="144" t="s">
        <v>389</v>
      </c>
      <c r="BC10" s="144" t="s">
        <v>466</v>
      </c>
      <c r="BD10" s="144" t="s">
        <v>389</v>
      </c>
      <c r="BE10" s="144" t="s">
        <v>466</v>
      </c>
      <c r="BF10" s="144" t="s">
        <v>389</v>
      </c>
      <c r="BG10" s="144" t="s">
        <v>470</v>
      </c>
      <c r="BH10" s="144" t="s">
        <v>389</v>
      </c>
      <c r="BI10" s="144" t="s">
        <v>470</v>
      </c>
      <c r="BJ10" s="144" t="s">
        <v>389</v>
      </c>
      <c r="BK10" s="144" t="s">
        <v>466</v>
      </c>
      <c r="BL10" s="144" t="s">
        <v>389</v>
      </c>
      <c r="BM10" s="144" t="s">
        <v>466</v>
      </c>
      <c r="BN10" s="144" t="s">
        <v>389</v>
      </c>
      <c r="BO10" s="144" t="s">
        <v>466</v>
      </c>
      <c r="BP10" s="144" t="s">
        <v>389</v>
      </c>
      <c r="BQ10" s="144" t="s">
        <v>470</v>
      </c>
      <c r="BR10" s="144" t="s">
        <v>389</v>
      </c>
      <c r="BS10" s="144" t="s">
        <v>470</v>
      </c>
      <c r="BT10" s="144" t="s">
        <v>389</v>
      </c>
      <c r="BU10" s="144" t="s">
        <v>466</v>
      </c>
      <c r="BV10" s="144" t="s">
        <v>389</v>
      </c>
      <c r="BW10" s="144" t="s">
        <v>466</v>
      </c>
      <c r="BX10" s="144" t="s">
        <v>389</v>
      </c>
      <c r="BY10" s="144" t="s">
        <v>466</v>
      </c>
      <c r="BZ10" s="144" t="s">
        <v>389</v>
      </c>
      <c r="CA10" s="144" t="s">
        <v>470</v>
      </c>
      <c r="CB10" s="144" t="s">
        <v>389</v>
      </c>
      <c r="CC10" s="144" t="s">
        <v>470</v>
      </c>
      <c r="CD10" s="144" t="s">
        <v>389</v>
      </c>
      <c r="CE10" s="144" t="s">
        <v>466</v>
      </c>
      <c r="CF10" s="144" t="s">
        <v>389</v>
      </c>
      <c r="CG10" s="144" t="s">
        <v>466</v>
      </c>
      <c r="CH10" s="144" t="s">
        <v>389</v>
      </c>
      <c r="CI10" s="144" t="s">
        <v>466</v>
      </c>
      <c r="CJ10" s="144" t="s">
        <v>389</v>
      </c>
      <c r="CK10" s="144" t="s">
        <v>470</v>
      </c>
      <c r="CL10" s="144" t="s">
        <v>389</v>
      </c>
      <c r="CM10" s="144" t="s">
        <v>470</v>
      </c>
      <c r="CN10" s="183" t="s">
        <v>389</v>
      </c>
    </row>
    <row r="11" spans="1:92" ht="13" customHeight="1" x14ac:dyDescent="0.25">
      <c r="A11" s="214"/>
      <c r="B11" s="204"/>
      <c r="C11" s="235" t="s">
        <v>1077</v>
      </c>
      <c r="D11" s="236" t="s">
        <v>1078</v>
      </c>
      <c r="E11" s="235" t="s">
        <v>1079</v>
      </c>
      <c r="F11" s="236" t="s">
        <v>1080</v>
      </c>
      <c r="G11" s="235" t="s">
        <v>1081</v>
      </c>
      <c r="H11" s="236" t="s">
        <v>1082</v>
      </c>
      <c r="I11" s="235" t="s">
        <v>1083</v>
      </c>
      <c r="J11" s="236" t="s">
        <v>1084</v>
      </c>
      <c r="K11" s="235" t="s">
        <v>1085</v>
      </c>
      <c r="L11" s="236" t="s">
        <v>1086</v>
      </c>
      <c r="M11" s="235" t="s">
        <v>1087</v>
      </c>
      <c r="N11" s="236" t="s">
        <v>1088</v>
      </c>
      <c r="O11" s="235" t="s">
        <v>1089</v>
      </c>
      <c r="P11" s="236" t="s">
        <v>1090</v>
      </c>
      <c r="Q11" s="235" t="s">
        <v>1091</v>
      </c>
      <c r="R11" s="236" t="s">
        <v>1092</v>
      </c>
      <c r="S11" s="235" t="s">
        <v>1093</v>
      </c>
      <c r="T11" s="236" t="s">
        <v>1094</v>
      </c>
      <c r="U11" s="235" t="s">
        <v>1095</v>
      </c>
      <c r="V11" s="236" t="s">
        <v>1096</v>
      </c>
      <c r="W11" s="235" t="s">
        <v>1097</v>
      </c>
      <c r="X11" s="236" t="s">
        <v>1098</v>
      </c>
      <c r="Y11" s="235" t="s">
        <v>1099</v>
      </c>
      <c r="Z11" s="236" t="s">
        <v>1100</v>
      </c>
      <c r="AA11" s="235" t="s">
        <v>1101</v>
      </c>
      <c r="AB11" s="236" t="s">
        <v>1102</v>
      </c>
      <c r="AC11" s="235" t="s">
        <v>1103</v>
      </c>
      <c r="AD11" s="236" t="s">
        <v>1104</v>
      </c>
      <c r="AE11" s="235" t="s">
        <v>1105</v>
      </c>
      <c r="AF11" s="236" t="s">
        <v>1106</v>
      </c>
      <c r="AG11" s="235" t="s">
        <v>1107</v>
      </c>
      <c r="AH11" s="236" t="s">
        <v>1108</v>
      </c>
      <c r="AI11" s="235" t="s">
        <v>1109</v>
      </c>
      <c r="AJ11" s="236" t="s">
        <v>1110</v>
      </c>
      <c r="AK11" s="235" t="s">
        <v>1111</v>
      </c>
      <c r="AL11" s="236" t="s">
        <v>1112</v>
      </c>
      <c r="AM11" s="235" t="s">
        <v>1113</v>
      </c>
      <c r="AN11" s="236" t="s">
        <v>1114</v>
      </c>
      <c r="AO11" s="235" t="s">
        <v>1115</v>
      </c>
      <c r="AP11" s="236" t="s">
        <v>1116</v>
      </c>
      <c r="AQ11" s="235" t="s">
        <v>1117</v>
      </c>
      <c r="AR11" s="236" t="s">
        <v>1118</v>
      </c>
      <c r="AS11" s="235" t="s">
        <v>1119</v>
      </c>
      <c r="AT11" s="236" t="s">
        <v>1120</v>
      </c>
      <c r="AU11" s="235" t="s">
        <v>1121</v>
      </c>
      <c r="AV11" s="236" t="s">
        <v>1122</v>
      </c>
      <c r="AW11" s="235" t="s">
        <v>1123</v>
      </c>
      <c r="AX11" s="236" t="s">
        <v>1124</v>
      </c>
      <c r="AY11" s="235" t="s">
        <v>1125</v>
      </c>
      <c r="AZ11" s="236" t="s">
        <v>1126</v>
      </c>
      <c r="BA11" s="235" t="s">
        <v>1127</v>
      </c>
      <c r="BB11" s="236" t="s">
        <v>1128</v>
      </c>
      <c r="BC11" s="235" t="s">
        <v>1129</v>
      </c>
      <c r="BD11" s="236" t="s">
        <v>1130</v>
      </c>
      <c r="BE11" s="235" t="s">
        <v>1131</v>
      </c>
      <c r="BF11" s="236" t="s">
        <v>1132</v>
      </c>
      <c r="BG11" s="235" t="s">
        <v>1133</v>
      </c>
      <c r="BH11" s="236" t="s">
        <v>1134</v>
      </c>
      <c r="BI11" s="235" t="s">
        <v>1135</v>
      </c>
      <c r="BJ11" s="236" t="s">
        <v>1136</v>
      </c>
      <c r="BK11" s="235" t="s">
        <v>1137</v>
      </c>
      <c r="BL11" s="236" t="s">
        <v>1138</v>
      </c>
      <c r="BM11" s="235" t="s">
        <v>1139</v>
      </c>
      <c r="BN11" s="236" t="s">
        <v>1140</v>
      </c>
      <c r="BO11" s="235" t="s">
        <v>1141</v>
      </c>
      <c r="BP11" s="236" t="s">
        <v>1142</v>
      </c>
      <c r="BQ11" s="235" t="s">
        <v>1143</v>
      </c>
      <c r="BR11" s="236" t="s">
        <v>1144</v>
      </c>
      <c r="BS11" s="235" t="s">
        <v>1145</v>
      </c>
      <c r="BT11" s="236" t="s">
        <v>1146</v>
      </c>
      <c r="BU11" s="235" t="s">
        <v>1147</v>
      </c>
      <c r="BV11" s="236" t="s">
        <v>1148</v>
      </c>
      <c r="BW11" s="235" t="s">
        <v>1149</v>
      </c>
      <c r="BX11" s="236" t="s">
        <v>1150</v>
      </c>
      <c r="BY11" s="235" t="s">
        <v>1151</v>
      </c>
      <c r="BZ11" s="236" t="s">
        <v>1152</v>
      </c>
      <c r="CA11" s="235" t="s">
        <v>1153</v>
      </c>
      <c r="CB11" s="236" t="s">
        <v>1154</v>
      </c>
      <c r="CC11" s="235" t="s">
        <v>1155</v>
      </c>
      <c r="CD11" s="236" t="s">
        <v>1156</v>
      </c>
      <c r="CE11" s="235" t="s">
        <v>1157</v>
      </c>
      <c r="CF11" s="236" t="s">
        <v>1158</v>
      </c>
      <c r="CG11" s="235" t="s">
        <v>1159</v>
      </c>
      <c r="CH11" s="236" t="s">
        <v>1160</v>
      </c>
      <c r="CI11" s="235" t="s">
        <v>1161</v>
      </c>
      <c r="CJ11" s="236" t="s">
        <v>1162</v>
      </c>
      <c r="CK11" s="235" t="s">
        <v>1163</v>
      </c>
      <c r="CL11" s="236" t="s">
        <v>1164</v>
      </c>
      <c r="CM11" s="235" t="s">
        <v>1165</v>
      </c>
      <c r="CN11" s="244" t="s">
        <v>1166</v>
      </c>
    </row>
    <row r="12" spans="1:92" ht="13" customHeight="1" x14ac:dyDescent="0.25">
      <c r="A12" s="26" t="s">
        <v>392</v>
      </c>
      <c r="B12" s="184">
        <v>2</v>
      </c>
      <c r="C12" s="223">
        <v>44.4597885724856</v>
      </c>
      <c r="D12" s="225">
        <v>0.50081979399964605</v>
      </c>
      <c r="E12" s="223">
        <v>46.865471043107497</v>
      </c>
      <c r="F12" s="225">
        <v>0.38041845659160101</v>
      </c>
      <c r="G12" s="223">
        <v>46.452179431436001</v>
      </c>
      <c r="H12" s="225">
        <v>0.37558927164681899</v>
      </c>
      <c r="I12" s="223">
        <v>1.9923908589503501</v>
      </c>
      <c r="J12" s="225">
        <v>0.626009398522128</v>
      </c>
      <c r="K12" s="223">
        <v>-0.41329161167152501</v>
      </c>
      <c r="L12" s="225">
        <v>0.53458909743065697</v>
      </c>
      <c r="M12" s="223">
        <v>19.3614206704517</v>
      </c>
      <c r="N12" s="225">
        <v>0.28922644370716299</v>
      </c>
      <c r="O12" s="223">
        <v>20.5889139348348</v>
      </c>
      <c r="P12" s="225">
        <v>0.193528155009243</v>
      </c>
      <c r="Q12" s="223">
        <v>20.099239966969598</v>
      </c>
      <c r="R12" s="225">
        <v>0.246511589289861</v>
      </c>
      <c r="S12" s="223">
        <v>0.73781929651794098</v>
      </c>
      <c r="T12" s="225">
        <v>0.38002618251076598</v>
      </c>
      <c r="U12" s="223">
        <v>-0.48967396786515799</v>
      </c>
      <c r="V12" s="225">
        <v>0.31340247356313999</v>
      </c>
      <c r="W12" s="223">
        <v>7.3997019373348802</v>
      </c>
      <c r="X12" s="225">
        <v>0.16673047962632401</v>
      </c>
      <c r="Y12" s="223">
        <v>7.5867233043920397</v>
      </c>
      <c r="Z12" s="225">
        <v>0.14187391492773799</v>
      </c>
      <c r="AA12" s="223">
        <v>8.4211833788502695</v>
      </c>
      <c r="AB12" s="225">
        <v>0.19568725828917199</v>
      </c>
      <c r="AC12" s="223">
        <v>1.0214814415153901</v>
      </c>
      <c r="AD12" s="225">
        <v>0.25708472512608999</v>
      </c>
      <c r="AE12" s="223">
        <v>0.834460074458232</v>
      </c>
      <c r="AF12" s="225">
        <v>0.24170583524949599</v>
      </c>
      <c r="AG12" s="223">
        <v>5.1567521379672403</v>
      </c>
      <c r="AH12" s="225">
        <v>0.182096050975359</v>
      </c>
      <c r="AI12" s="223">
        <v>5.0002434802216396</v>
      </c>
      <c r="AJ12" s="225">
        <v>0.123834371701425</v>
      </c>
      <c r="AK12" s="223">
        <v>5.6788178906269602</v>
      </c>
      <c r="AL12" s="225">
        <v>0.17214708021932301</v>
      </c>
      <c r="AM12" s="223">
        <v>0.52206575265972299</v>
      </c>
      <c r="AN12" s="225">
        <v>0.25058649007649703</v>
      </c>
      <c r="AO12" s="223">
        <v>0.67857441040532696</v>
      </c>
      <c r="AP12" s="225">
        <v>0.212060295300004</v>
      </c>
      <c r="AQ12" s="223">
        <v>4.4921447491741198</v>
      </c>
      <c r="AR12" s="225">
        <v>0.13274297725081</v>
      </c>
      <c r="AS12" s="223">
        <v>4.35005361175934</v>
      </c>
      <c r="AT12" s="225">
        <v>0.12153026220655599</v>
      </c>
      <c r="AU12" s="223">
        <v>4.68718844887273</v>
      </c>
      <c r="AV12" s="225">
        <v>0.16541725781202199</v>
      </c>
      <c r="AW12" s="223">
        <v>0.19504369969861199</v>
      </c>
      <c r="AX12" s="225">
        <v>0.21209329831811699</v>
      </c>
      <c r="AY12" s="223">
        <v>0.33713483711338599</v>
      </c>
      <c r="AZ12" s="225">
        <v>0.20526196387553899</v>
      </c>
      <c r="BA12" s="223">
        <v>2.4809025963062399</v>
      </c>
      <c r="BB12" s="225">
        <v>0.165833827064409</v>
      </c>
      <c r="BC12" s="223">
        <v>2.5955491871180798</v>
      </c>
      <c r="BD12" s="225">
        <v>8.3770266320632697E-2</v>
      </c>
      <c r="BE12" s="223">
        <v>2.97441155820513</v>
      </c>
      <c r="BF12" s="225">
        <v>0.115832405718862</v>
      </c>
      <c r="BG12" s="223">
        <v>0.49350896189889298</v>
      </c>
      <c r="BH12" s="225">
        <v>0.202281992311345</v>
      </c>
      <c r="BI12" s="223">
        <v>0.37886237108704801</v>
      </c>
      <c r="BJ12" s="225">
        <v>0.1429496545433</v>
      </c>
      <c r="BK12" s="223">
        <v>3.3914274329057399</v>
      </c>
      <c r="BL12" s="225">
        <v>0.27797198322176597</v>
      </c>
      <c r="BM12" s="223">
        <v>2.72226782973945</v>
      </c>
      <c r="BN12" s="225">
        <v>0.15153628799671401</v>
      </c>
      <c r="BO12" s="223">
        <v>2.5926668612825301</v>
      </c>
      <c r="BP12" s="225">
        <v>0.142756356312217</v>
      </c>
      <c r="BQ12" s="223">
        <v>-0.79876057162321601</v>
      </c>
      <c r="BR12" s="225">
        <v>0.31248648086562397</v>
      </c>
      <c r="BS12" s="223">
        <v>-0.12960096845692501</v>
      </c>
      <c r="BT12" s="225">
        <v>0.208188913843566</v>
      </c>
      <c r="BU12" s="223">
        <v>1.4032119984011899</v>
      </c>
      <c r="BV12" s="225">
        <v>8.9414806065146304E-2</v>
      </c>
      <c r="BW12" s="223">
        <v>1.42626814679164</v>
      </c>
      <c r="BX12" s="225">
        <v>6.3947779692397705E-2</v>
      </c>
      <c r="BY12" s="223">
        <v>1.8338371529763</v>
      </c>
      <c r="BZ12" s="225">
        <v>8.9564197608931098E-2</v>
      </c>
      <c r="CA12" s="223">
        <v>0.43062515457511202</v>
      </c>
      <c r="CB12" s="225">
        <v>0.126557311274376</v>
      </c>
      <c r="CC12" s="223">
        <v>0.40756900618466302</v>
      </c>
      <c r="CD12" s="225">
        <v>0.11005027951313499</v>
      </c>
      <c r="CE12" s="223">
        <v>2.42731575335816</v>
      </c>
      <c r="CF12" s="225">
        <v>0.22660458996843599</v>
      </c>
      <c r="CG12" s="223">
        <v>2.0033403864293402</v>
      </c>
      <c r="CH12" s="225">
        <v>8.3468358853363595E-2</v>
      </c>
      <c r="CI12" s="223">
        <v>2.2115303792866898</v>
      </c>
      <c r="CJ12" s="225">
        <v>0.13386011714322299</v>
      </c>
      <c r="CK12" s="223">
        <v>-0.215785374071468</v>
      </c>
      <c r="CL12" s="225">
        <v>0.26318847078920499</v>
      </c>
      <c r="CM12" s="223">
        <v>0.20818999285734799</v>
      </c>
      <c r="CN12" s="239">
        <v>0.15775137999799299</v>
      </c>
    </row>
    <row r="13" spans="1:92" ht="13" customHeight="1" x14ac:dyDescent="0.25">
      <c r="A13" s="26" t="s">
        <v>393</v>
      </c>
      <c r="B13" s="184">
        <v>2</v>
      </c>
      <c r="C13" s="223" t="s">
        <v>494</v>
      </c>
      <c r="D13" s="225" t="s">
        <v>494</v>
      </c>
      <c r="E13" s="223">
        <v>41.081973176192903</v>
      </c>
      <c r="F13" s="225">
        <v>0.28913757902495901</v>
      </c>
      <c r="G13" s="223">
        <v>41.599366463753398</v>
      </c>
      <c r="H13" s="225">
        <v>0.34156509150546299</v>
      </c>
      <c r="I13" s="223" t="s">
        <v>494</v>
      </c>
      <c r="J13" s="225" t="s">
        <v>494</v>
      </c>
      <c r="K13" s="223">
        <v>0.51739328756048797</v>
      </c>
      <c r="L13" s="225">
        <v>0.44751229183068197</v>
      </c>
      <c r="M13" s="223" t="s">
        <v>494</v>
      </c>
      <c r="N13" s="225" t="s">
        <v>494</v>
      </c>
      <c r="O13" s="223">
        <v>21.5820502390972</v>
      </c>
      <c r="P13" s="225">
        <v>0.100868436830436</v>
      </c>
      <c r="Q13" s="223">
        <v>22.063341545944098</v>
      </c>
      <c r="R13" s="225">
        <v>0.133028572420956</v>
      </c>
      <c r="S13" s="223" t="s">
        <v>494</v>
      </c>
      <c r="T13" s="225" t="s">
        <v>494</v>
      </c>
      <c r="U13" s="223">
        <v>0.48129130684687399</v>
      </c>
      <c r="V13" s="225">
        <v>0.16694622675871801</v>
      </c>
      <c r="W13" s="223" t="s">
        <v>494</v>
      </c>
      <c r="X13" s="225" t="s">
        <v>494</v>
      </c>
      <c r="Y13" s="223">
        <v>7.7516472276539403</v>
      </c>
      <c r="Z13" s="225">
        <v>0.10487705413946299</v>
      </c>
      <c r="AA13" s="223">
        <v>7.6608180023968302</v>
      </c>
      <c r="AB13" s="225">
        <v>0.136082262731896</v>
      </c>
      <c r="AC13" s="223" t="s">
        <v>494</v>
      </c>
      <c r="AD13" s="225" t="s">
        <v>494</v>
      </c>
      <c r="AE13" s="223">
        <v>-9.0829225257108306E-2</v>
      </c>
      <c r="AF13" s="225">
        <v>0.171806806370425</v>
      </c>
      <c r="AG13" s="223" t="s">
        <v>494</v>
      </c>
      <c r="AH13" s="225" t="s">
        <v>494</v>
      </c>
      <c r="AI13" s="223">
        <v>5.0601697407907302</v>
      </c>
      <c r="AJ13" s="225">
        <v>0.10032186865215</v>
      </c>
      <c r="AK13" s="223">
        <v>5.4109395176264004</v>
      </c>
      <c r="AL13" s="225">
        <v>0.117928525873867</v>
      </c>
      <c r="AM13" s="223" t="s">
        <v>494</v>
      </c>
      <c r="AN13" s="225" t="s">
        <v>494</v>
      </c>
      <c r="AO13" s="223">
        <v>0.35076977683567501</v>
      </c>
      <c r="AP13" s="225">
        <v>0.15482769308054201</v>
      </c>
      <c r="AQ13" s="223" t="s">
        <v>494</v>
      </c>
      <c r="AR13" s="225" t="s">
        <v>494</v>
      </c>
      <c r="AS13" s="223">
        <v>1.91737571687509</v>
      </c>
      <c r="AT13" s="225">
        <v>5.1868508084397497E-2</v>
      </c>
      <c r="AU13" s="223">
        <v>2.1800927987583001</v>
      </c>
      <c r="AV13" s="225">
        <v>6.7190079093344901E-2</v>
      </c>
      <c r="AW13" s="223" t="s">
        <v>494</v>
      </c>
      <c r="AX13" s="225" t="s">
        <v>494</v>
      </c>
      <c r="AY13" s="223">
        <v>0.26271708188321302</v>
      </c>
      <c r="AZ13" s="225">
        <v>8.4881381111944404E-2</v>
      </c>
      <c r="BA13" s="223" t="s">
        <v>494</v>
      </c>
      <c r="BB13" s="225" t="s">
        <v>494</v>
      </c>
      <c r="BC13" s="223">
        <v>1.13769806080424</v>
      </c>
      <c r="BD13" s="225">
        <v>3.5611899540177003E-2</v>
      </c>
      <c r="BE13" s="223">
        <v>1.4498265854572501</v>
      </c>
      <c r="BF13" s="225">
        <v>5.7812387008472098E-2</v>
      </c>
      <c r="BG13" s="223" t="s">
        <v>494</v>
      </c>
      <c r="BH13" s="225" t="s">
        <v>494</v>
      </c>
      <c r="BI13" s="223">
        <v>0.312128524653011</v>
      </c>
      <c r="BJ13" s="225">
        <v>6.7900511636342004E-2</v>
      </c>
      <c r="BK13" s="223" t="s">
        <v>494</v>
      </c>
      <c r="BL13" s="225" t="s">
        <v>494</v>
      </c>
      <c r="BM13" s="223">
        <v>0.87346409152051596</v>
      </c>
      <c r="BN13" s="225">
        <v>4.61177856353664E-2</v>
      </c>
      <c r="BO13" s="223">
        <v>1.0700232795419999</v>
      </c>
      <c r="BP13" s="225">
        <v>6.3204110604792293E-2</v>
      </c>
      <c r="BQ13" s="223" t="s">
        <v>494</v>
      </c>
      <c r="BR13" s="225" t="s">
        <v>494</v>
      </c>
      <c r="BS13" s="223">
        <v>0.19655918802148301</v>
      </c>
      <c r="BT13" s="225">
        <v>7.8240716696950194E-2</v>
      </c>
      <c r="BU13" s="223" t="s">
        <v>494</v>
      </c>
      <c r="BV13" s="225" t="s">
        <v>494</v>
      </c>
      <c r="BW13" s="223">
        <v>1.32672123364844</v>
      </c>
      <c r="BX13" s="225">
        <v>4.3653839081041403E-2</v>
      </c>
      <c r="BY13" s="223">
        <v>1.1930737888146501</v>
      </c>
      <c r="BZ13" s="225">
        <v>3.8981417808966301E-2</v>
      </c>
      <c r="CA13" s="223" t="s">
        <v>494</v>
      </c>
      <c r="CB13" s="225" t="s">
        <v>494</v>
      </c>
      <c r="CC13" s="223">
        <v>-0.13364744483378899</v>
      </c>
      <c r="CD13" s="225">
        <v>5.8525281724316799E-2</v>
      </c>
      <c r="CE13" s="223" t="s">
        <v>494</v>
      </c>
      <c r="CF13" s="225" t="s">
        <v>494</v>
      </c>
      <c r="CG13" s="223">
        <v>1.06123349945933</v>
      </c>
      <c r="CH13" s="225">
        <v>7.0775312831967904E-2</v>
      </c>
      <c r="CI13" s="223">
        <v>0.98502162851061603</v>
      </c>
      <c r="CJ13" s="225">
        <v>7.1517547117132693E-2</v>
      </c>
      <c r="CK13" s="223" t="s">
        <v>494</v>
      </c>
      <c r="CL13" s="225" t="s">
        <v>494</v>
      </c>
      <c r="CM13" s="223">
        <v>-7.6211870948711E-2</v>
      </c>
      <c r="CN13" s="239">
        <v>0.10061761501901299</v>
      </c>
    </row>
    <row r="14" spans="1:92" ht="13" customHeight="1" x14ac:dyDescent="0.25">
      <c r="A14" s="26" t="s">
        <v>396</v>
      </c>
      <c r="B14" s="184">
        <v>2</v>
      </c>
      <c r="C14" s="223" t="s">
        <v>494</v>
      </c>
      <c r="D14" s="225" t="s">
        <v>494</v>
      </c>
      <c r="E14" s="223">
        <v>37.450710813809899</v>
      </c>
      <c r="F14" s="225">
        <v>0.26717644557977499</v>
      </c>
      <c r="G14" s="223">
        <v>37.776566260163897</v>
      </c>
      <c r="H14" s="225">
        <v>0.30875840578358399</v>
      </c>
      <c r="I14" s="223" t="s">
        <v>494</v>
      </c>
      <c r="J14" s="225" t="s">
        <v>494</v>
      </c>
      <c r="K14" s="223">
        <v>0.325855446353991</v>
      </c>
      <c r="L14" s="225">
        <v>0.40830748978516501</v>
      </c>
      <c r="M14" s="223" t="s">
        <v>494</v>
      </c>
      <c r="N14" s="225" t="s">
        <v>494</v>
      </c>
      <c r="O14" s="223">
        <v>20.2998598808041</v>
      </c>
      <c r="P14" s="225">
        <v>9.7677450980040798E-2</v>
      </c>
      <c r="Q14" s="223">
        <v>20.741874147204001</v>
      </c>
      <c r="R14" s="225">
        <v>0.13728529100126999</v>
      </c>
      <c r="S14" s="223" t="s">
        <v>494</v>
      </c>
      <c r="T14" s="225" t="s">
        <v>494</v>
      </c>
      <c r="U14" s="223">
        <v>0.442014266399884</v>
      </c>
      <c r="V14" s="225">
        <v>0.16848779052282001</v>
      </c>
      <c r="W14" s="223" t="s">
        <v>494</v>
      </c>
      <c r="X14" s="225" t="s">
        <v>494</v>
      </c>
      <c r="Y14" s="223">
        <v>5.8798051380371303</v>
      </c>
      <c r="Z14" s="225">
        <v>0.10129724028937601</v>
      </c>
      <c r="AA14" s="223">
        <v>6.2942364653949197</v>
      </c>
      <c r="AB14" s="225">
        <v>0.17164603576524701</v>
      </c>
      <c r="AC14" s="223" t="s">
        <v>494</v>
      </c>
      <c r="AD14" s="225" t="s">
        <v>494</v>
      </c>
      <c r="AE14" s="223">
        <v>0.41443132735779598</v>
      </c>
      <c r="AF14" s="225">
        <v>0.19930753243208901</v>
      </c>
      <c r="AG14" s="223" t="s">
        <v>494</v>
      </c>
      <c r="AH14" s="225" t="s">
        <v>494</v>
      </c>
      <c r="AI14" s="223">
        <v>4.84583670041276</v>
      </c>
      <c r="AJ14" s="225">
        <v>9.2443398763011095E-2</v>
      </c>
      <c r="AK14" s="223">
        <v>4.6276321335386097</v>
      </c>
      <c r="AL14" s="225">
        <v>0.108407387514191</v>
      </c>
      <c r="AM14" s="223" t="s">
        <v>494</v>
      </c>
      <c r="AN14" s="225" t="s">
        <v>494</v>
      </c>
      <c r="AO14" s="223">
        <v>-0.21820456687415701</v>
      </c>
      <c r="AP14" s="225">
        <v>0.14247085190490399</v>
      </c>
      <c r="AQ14" s="223" t="s">
        <v>494</v>
      </c>
      <c r="AR14" s="225" t="s">
        <v>494</v>
      </c>
      <c r="AS14" s="223">
        <v>1.7842360709496199</v>
      </c>
      <c r="AT14" s="225">
        <v>4.1888391622900797E-2</v>
      </c>
      <c r="AU14" s="223">
        <v>2.2137007773447501</v>
      </c>
      <c r="AV14" s="225">
        <v>5.67242014380148E-2</v>
      </c>
      <c r="AW14" s="223" t="s">
        <v>494</v>
      </c>
      <c r="AX14" s="225" t="s">
        <v>494</v>
      </c>
      <c r="AY14" s="223">
        <v>0.42946470639513101</v>
      </c>
      <c r="AZ14" s="225">
        <v>7.0514341672698003E-2</v>
      </c>
      <c r="BA14" s="223" t="s">
        <v>494</v>
      </c>
      <c r="BB14" s="225" t="s">
        <v>494</v>
      </c>
      <c r="BC14" s="223">
        <v>1.41933205230244</v>
      </c>
      <c r="BD14" s="225">
        <v>3.6014697621464101E-2</v>
      </c>
      <c r="BE14" s="223">
        <v>1.6676815489455501</v>
      </c>
      <c r="BF14" s="225">
        <v>0.13360729142262201</v>
      </c>
      <c r="BG14" s="223" t="s">
        <v>494</v>
      </c>
      <c r="BH14" s="225" t="s">
        <v>494</v>
      </c>
      <c r="BI14" s="223">
        <v>0.24834949664310399</v>
      </c>
      <c r="BJ14" s="225">
        <v>0.13837617846311201</v>
      </c>
      <c r="BK14" s="223" t="s">
        <v>494</v>
      </c>
      <c r="BL14" s="225" t="s">
        <v>494</v>
      </c>
      <c r="BM14" s="223">
        <v>0.88685851988093101</v>
      </c>
      <c r="BN14" s="225">
        <v>3.6316929597424399E-2</v>
      </c>
      <c r="BO14" s="223">
        <v>1.1615450114977499</v>
      </c>
      <c r="BP14" s="225">
        <v>9.3116615826275007E-2</v>
      </c>
      <c r="BQ14" s="223" t="s">
        <v>494</v>
      </c>
      <c r="BR14" s="225" t="s">
        <v>494</v>
      </c>
      <c r="BS14" s="223">
        <v>0.27468649161682201</v>
      </c>
      <c r="BT14" s="225">
        <v>9.9948104125703E-2</v>
      </c>
      <c r="BU14" s="223" t="s">
        <v>494</v>
      </c>
      <c r="BV14" s="225" t="s">
        <v>494</v>
      </c>
      <c r="BW14" s="223">
        <v>0.69669243053119101</v>
      </c>
      <c r="BX14" s="225">
        <v>3.0031366746589402E-2</v>
      </c>
      <c r="BY14" s="223">
        <v>0.95791529210467397</v>
      </c>
      <c r="BZ14" s="225">
        <v>4.7316822538018402E-2</v>
      </c>
      <c r="CA14" s="223" t="s">
        <v>494</v>
      </c>
      <c r="CB14" s="225" t="s">
        <v>494</v>
      </c>
      <c r="CC14" s="223">
        <v>0.26122286157348201</v>
      </c>
      <c r="CD14" s="225">
        <v>5.6042525672586198E-2</v>
      </c>
      <c r="CE14" s="223" t="s">
        <v>494</v>
      </c>
      <c r="CF14" s="225" t="s">
        <v>494</v>
      </c>
      <c r="CG14" s="223">
        <v>1.16329377307099</v>
      </c>
      <c r="CH14" s="225">
        <v>6.3019943438987397E-2</v>
      </c>
      <c r="CI14" s="223">
        <v>1.08527802156387</v>
      </c>
      <c r="CJ14" s="225">
        <v>7.5119381020690795E-2</v>
      </c>
      <c r="CK14" s="223" t="s">
        <v>494</v>
      </c>
      <c r="CL14" s="225" t="s">
        <v>494</v>
      </c>
      <c r="CM14" s="223">
        <v>-7.8015751507123796E-2</v>
      </c>
      <c r="CN14" s="239">
        <v>9.8053223689916896E-2</v>
      </c>
    </row>
    <row r="15" spans="1:92" ht="13" customHeight="1" x14ac:dyDescent="0.25">
      <c r="A15" s="210" t="s">
        <v>397</v>
      </c>
      <c r="B15" s="184">
        <v>2</v>
      </c>
      <c r="C15" s="223">
        <v>39.588180822116001</v>
      </c>
      <c r="D15" s="225">
        <v>0.30650590504797598</v>
      </c>
      <c r="E15" s="223">
        <v>39.737142807258699</v>
      </c>
      <c r="F15" s="225">
        <v>0.32965760807688699</v>
      </c>
      <c r="G15" s="223">
        <v>40.406094509002102</v>
      </c>
      <c r="H15" s="225">
        <v>0.39800065078764502</v>
      </c>
      <c r="I15" s="223">
        <v>0.81791368688608701</v>
      </c>
      <c r="J15" s="225">
        <v>0.50234488935060095</v>
      </c>
      <c r="K15" s="223">
        <v>0.66895170174333896</v>
      </c>
      <c r="L15" s="225">
        <v>0.51679653306728301</v>
      </c>
      <c r="M15" s="223">
        <v>20.9108996550355</v>
      </c>
      <c r="N15" s="225">
        <v>0.119086246050989</v>
      </c>
      <c r="O15" s="223">
        <v>20.3071369655115</v>
      </c>
      <c r="P15" s="225">
        <v>0.15988979847773499</v>
      </c>
      <c r="Q15" s="223">
        <v>20.6528858891349</v>
      </c>
      <c r="R15" s="225">
        <v>0.22136461151932099</v>
      </c>
      <c r="S15" s="223">
        <v>-0.25801376590062503</v>
      </c>
      <c r="T15" s="225">
        <v>0.25136392985394002</v>
      </c>
      <c r="U15" s="223">
        <v>0.34574892362339299</v>
      </c>
      <c r="V15" s="225">
        <v>0.27306965941010503</v>
      </c>
      <c r="W15" s="223">
        <v>6.4968880786038596</v>
      </c>
      <c r="X15" s="225">
        <v>0.13849673079268801</v>
      </c>
      <c r="Y15" s="223">
        <v>6.4872049216001901</v>
      </c>
      <c r="Z15" s="225">
        <v>0.14688801964393899</v>
      </c>
      <c r="AA15" s="223">
        <v>7.2151031140305504</v>
      </c>
      <c r="AB15" s="225">
        <v>0.25510157171200898</v>
      </c>
      <c r="AC15" s="223">
        <v>0.71821503542668896</v>
      </c>
      <c r="AD15" s="225">
        <v>0.290272555247994</v>
      </c>
      <c r="AE15" s="223">
        <v>0.72789819243036602</v>
      </c>
      <c r="AF15" s="225">
        <v>0.29436865017330799</v>
      </c>
      <c r="AG15" s="223">
        <v>4.7199127430796297</v>
      </c>
      <c r="AH15" s="225">
        <v>0.10036475464441599</v>
      </c>
      <c r="AI15" s="223">
        <v>5.0691432407806296</v>
      </c>
      <c r="AJ15" s="225">
        <v>0.13619095842080001</v>
      </c>
      <c r="AK15" s="223">
        <v>4.8613556851426898</v>
      </c>
      <c r="AL15" s="225">
        <v>0.15813799331525399</v>
      </c>
      <c r="AM15" s="223">
        <v>0.14144294206305399</v>
      </c>
      <c r="AN15" s="225">
        <v>0.18729844875120899</v>
      </c>
      <c r="AO15" s="223">
        <v>-0.20778755563794499</v>
      </c>
      <c r="AP15" s="225">
        <v>0.20869978937543601</v>
      </c>
      <c r="AQ15" s="223">
        <v>2.5338298419993599</v>
      </c>
      <c r="AR15" s="225">
        <v>6.8690553475227095E-2</v>
      </c>
      <c r="AS15" s="223">
        <v>2.4903817126161298</v>
      </c>
      <c r="AT15" s="225">
        <v>6.4041600103915797E-2</v>
      </c>
      <c r="AU15" s="223">
        <v>2.8027088940443701</v>
      </c>
      <c r="AV15" s="225">
        <v>9.0819798255159706E-2</v>
      </c>
      <c r="AW15" s="223">
        <v>0.26887905204500601</v>
      </c>
      <c r="AX15" s="225">
        <v>0.113871102092853</v>
      </c>
      <c r="AY15" s="223">
        <v>0.31232718142824401</v>
      </c>
      <c r="AZ15" s="225">
        <v>0.111128584527014</v>
      </c>
      <c r="BA15" s="223">
        <v>1.4275975105227301</v>
      </c>
      <c r="BB15" s="225">
        <v>6.4096234616813602E-2</v>
      </c>
      <c r="BC15" s="223">
        <v>1.41183043418901</v>
      </c>
      <c r="BD15" s="225">
        <v>4.8921028353614199E-2</v>
      </c>
      <c r="BE15" s="223">
        <v>1.9389274011594499</v>
      </c>
      <c r="BF15" s="225">
        <v>0.21264210569272199</v>
      </c>
      <c r="BG15" s="223">
        <v>0.51132989063672396</v>
      </c>
      <c r="BH15" s="225">
        <v>0.22209230604748201</v>
      </c>
      <c r="BI15" s="223">
        <v>0.52709696697043695</v>
      </c>
      <c r="BJ15" s="225">
        <v>0.218197003023896</v>
      </c>
      <c r="BK15" s="223">
        <v>0.95459438307963396</v>
      </c>
      <c r="BL15" s="225">
        <v>4.9187745547491502E-2</v>
      </c>
      <c r="BM15" s="223">
        <v>1.04138099236218</v>
      </c>
      <c r="BN15" s="225">
        <v>5.5865377588842198E-2</v>
      </c>
      <c r="BO15" s="223">
        <v>1.20443714277809</v>
      </c>
      <c r="BP15" s="225">
        <v>0.15543015070584301</v>
      </c>
      <c r="BQ15" s="223">
        <v>0.24984275969845801</v>
      </c>
      <c r="BR15" s="225">
        <v>0.16302750093308099</v>
      </c>
      <c r="BS15" s="223">
        <v>0.16305615041591701</v>
      </c>
      <c r="BT15" s="225">
        <v>0.165164984671645</v>
      </c>
      <c r="BU15" s="223">
        <v>0.69833907919889304</v>
      </c>
      <c r="BV15" s="225">
        <v>3.6283994177959702E-2</v>
      </c>
      <c r="BW15" s="223">
        <v>0.83294799721039303</v>
      </c>
      <c r="BX15" s="225">
        <v>4.4024357488931298E-2</v>
      </c>
      <c r="BY15" s="223">
        <v>1.0629006655108899</v>
      </c>
      <c r="BZ15" s="225">
        <v>6.5857617123752807E-2</v>
      </c>
      <c r="CA15" s="223">
        <v>0.36456158631199598</v>
      </c>
      <c r="CB15" s="225">
        <v>7.5191448760647206E-2</v>
      </c>
      <c r="CC15" s="223">
        <v>0.22995266830049499</v>
      </c>
      <c r="CD15" s="225">
        <v>7.9217231619970394E-2</v>
      </c>
      <c r="CE15" s="223">
        <v>1.4227270512622201</v>
      </c>
      <c r="CF15" s="225">
        <v>0.108276772084005</v>
      </c>
      <c r="CG15" s="223">
        <v>1.1953208138085201</v>
      </c>
      <c r="CH15" s="225">
        <v>5.8244906407650898E-2</v>
      </c>
      <c r="CI15" s="223">
        <v>1.10494852035557</v>
      </c>
      <c r="CJ15" s="225">
        <v>8.9954581659062602E-2</v>
      </c>
      <c r="CK15" s="223">
        <v>-0.31777853090665098</v>
      </c>
      <c r="CL15" s="225">
        <v>0.14076820001118301</v>
      </c>
      <c r="CM15" s="223">
        <v>-9.0372293452950905E-2</v>
      </c>
      <c r="CN15" s="239">
        <v>0.107164807114523</v>
      </c>
    </row>
    <row r="16" spans="1:92" ht="13" customHeight="1" x14ac:dyDescent="0.25">
      <c r="A16" s="210" t="s">
        <v>398</v>
      </c>
      <c r="B16" s="184">
        <v>2</v>
      </c>
      <c r="C16" s="223" t="s">
        <v>494</v>
      </c>
      <c r="D16" s="225" t="s">
        <v>494</v>
      </c>
      <c r="E16" s="223">
        <v>34.983412781181201</v>
      </c>
      <c r="F16" s="225">
        <v>0.39134052219930898</v>
      </c>
      <c r="G16" s="223">
        <v>34.144061812569497</v>
      </c>
      <c r="H16" s="225">
        <v>0.428596125345241</v>
      </c>
      <c r="I16" s="223" t="s">
        <v>494</v>
      </c>
      <c r="J16" s="225" t="s">
        <v>494</v>
      </c>
      <c r="K16" s="223">
        <v>-0.83935096861171099</v>
      </c>
      <c r="L16" s="225">
        <v>0.58038094642758697</v>
      </c>
      <c r="M16" s="223" t="s">
        <v>494</v>
      </c>
      <c r="N16" s="225" t="s">
        <v>494</v>
      </c>
      <c r="O16" s="223">
        <v>20.292009575978302</v>
      </c>
      <c r="P16" s="225">
        <v>0.11249412895415201</v>
      </c>
      <c r="Q16" s="223">
        <v>20.8644841290267</v>
      </c>
      <c r="R16" s="225">
        <v>0.113483579465603</v>
      </c>
      <c r="S16" s="223" t="s">
        <v>494</v>
      </c>
      <c r="T16" s="225" t="s">
        <v>494</v>
      </c>
      <c r="U16" s="223">
        <v>0.57247455304835204</v>
      </c>
      <c r="V16" s="225">
        <v>0.15979190172683699</v>
      </c>
      <c r="W16" s="223" t="s">
        <v>494</v>
      </c>
      <c r="X16" s="225" t="s">
        <v>494</v>
      </c>
      <c r="Y16" s="223">
        <v>5.2253047677496296</v>
      </c>
      <c r="Z16" s="225">
        <v>0.15293438161049</v>
      </c>
      <c r="AA16" s="223">
        <v>5.0199240853474096</v>
      </c>
      <c r="AB16" s="225">
        <v>0.16384569675403601</v>
      </c>
      <c r="AC16" s="223" t="s">
        <v>494</v>
      </c>
      <c r="AD16" s="225" t="s">
        <v>494</v>
      </c>
      <c r="AE16" s="223">
        <v>-0.20538068240221199</v>
      </c>
      <c r="AF16" s="225">
        <v>0.22413017963540499</v>
      </c>
      <c r="AG16" s="223" t="s">
        <v>494</v>
      </c>
      <c r="AH16" s="225" t="s">
        <v>494</v>
      </c>
      <c r="AI16" s="223">
        <v>4.6054944775901197</v>
      </c>
      <c r="AJ16" s="225">
        <v>0.114080941141792</v>
      </c>
      <c r="AK16" s="223">
        <v>4.3045195045796998</v>
      </c>
      <c r="AL16" s="225">
        <v>0.133597934699281</v>
      </c>
      <c r="AM16" s="223" t="s">
        <v>494</v>
      </c>
      <c r="AN16" s="225" t="s">
        <v>494</v>
      </c>
      <c r="AO16" s="223">
        <v>-0.30097497301042198</v>
      </c>
      <c r="AP16" s="225">
        <v>0.175678311944617</v>
      </c>
      <c r="AQ16" s="223" t="s">
        <v>494</v>
      </c>
      <c r="AR16" s="225" t="s">
        <v>494</v>
      </c>
      <c r="AS16" s="223">
        <v>1.0231730899854501</v>
      </c>
      <c r="AT16" s="225">
        <v>4.4010679696244698E-2</v>
      </c>
      <c r="AU16" s="223">
        <v>1.3818035438135601</v>
      </c>
      <c r="AV16" s="225">
        <v>6.4277798001363795E-2</v>
      </c>
      <c r="AW16" s="223" t="s">
        <v>494</v>
      </c>
      <c r="AX16" s="225" t="s">
        <v>494</v>
      </c>
      <c r="AY16" s="223">
        <v>0.35863045382811398</v>
      </c>
      <c r="AZ16" s="225">
        <v>7.79010606040096E-2</v>
      </c>
      <c r="BA16" s="223" t="s">
        <v>494</v>
      </c>
      <c r="BB16" s="225" t="s">
        <v>494</v>
      </c>
      <c r="BC16" s="223">
        <v>1.4274187628139401</v>
      </c>
      <c r="BD16" s="225">
        <v>5.8980817743581201E-2</v>
      </c>
      <c r="BE16" s="223">
        <v>1.28504969780463</v>
      </c>
      <c r="BF16" s="225">
        <v>9.4018197488180799E-2</v>
      </c>
      <c r="BG16" s="223" t="s">
        <v>494</v>
      </c>
      <c r="BH16" s="225" t="s">
        <v>494</v>
      </c>
      <c r="BI16" s="223">
        <v>-0.14236906500930699</v>
      </c>
      <c r="BJ16" s="225">
        <v>0.110987198904325</v>
      </c>
      <c r="BK16" s="223" t="s">
        <v>494</v>
      </c>
      <c r="BL16" s="225" t="s">
        <v>494</v>
      </c>
      <c r="BM16" s="223">
        <v>0.72049292884205995</v>
      </c>
      <c r="BN16" s="225">
        <v>5.0483594106584699E-2</v>
      </c>
      <c r="BO16" s="223">
        <v>1.10155481758033</v>
      </c>
      <c r="BP16" s="225">
        <v>5.3074607332971403E-2</v>
      </c>
      <c r="BQ16" s="223" t="s">
        <v>494</v>
      </c>
      <c r="BR16" s="225" t="s">
        <v>494</v>
      </c>
      <c r="BS16" s="223">
        <v>0.38106188873827102</v>
      </c>
      <c r="BT16" s="225">
        <v>7.3249622643857301E-2</v>
      </c>
      <c r="BU16" s="223" t="s">
        <v>494</v>
      </c>
      <c r="BV16" s="225" t="s">
        <v>494</v>
      </c>
      <c r="BW16" s="223">
        <v>0.55020349911845101</v>
      </c>
      <c r="BX16" s="225">
        <v>4.1131771896995399E-2</v>
      </c>
      <c r="BY16" s="223">
        <v>0.80916337809088301</v>
      </c>
      <c r="BZ16" s="225">
        <v>5.8337920867089499E-2</v>
      </c>
      <c r="CA16" s="223" t="s">
        <v>494</v>
      </c>
      <c r="CB16" s="225" t="s">
        <v>494</v>
      </c>
      <c r="CC16" s="223">
        <v>0.258959878972432</v>
      </c>
      <c r="CD16" s="225">
        <v>7.1380219041981496E-2</v>
      </c>
      <c r="CE16" s="223" t="s">
        <v>494</v>
      </c>
      <c r="CF16" s="225" t="s">
        <v>494</v>
      </c>
      <c r="CG16" s="223">
        <v>1.1288759476185299</v>
      </c>
      <c r="CH16" s="225">
        <v>0.115628445821308</v>
      </c>
      <c r="CI16" s="223">
        <v>1.0577560310267899</v>
      </c>
      <c r="CJ16" s="225">
        <v>0.12808754014426699</v>
      </c>
      <c r="CK16" s="223" t="s">
        <v>494</v>
      </c>
      <c r="CL16" s="225" t="s">
        <v>494</v>
      </c>
      <c r="CM16" s="223">
        <v>-7.1119916591733306E-2</v>
      </c>
      <c r="CN16" s="239">
        <v>0.17255826674854</v>
      </c>
    </row>
    <row r="17" spans="1:92" ht="13" customHeight="1" x14ac:dyDescent="0.25">
      <c r="A17" s="26" t="s">
        <v>399</v>
      </c>
      <c r="B17" s="184">
        <v>2</v>
      </c>
      <c r="C17" s="223">
        <v>41.402560011017698</v>
      </c>
      <c r="D17" s="225">
        <v>0.58492235123470004</v>
      </c>
      <c r="E17" s="223">
        <v>35.698750904826298</v>
      </c>
      <c r="F17" s="225">
        <v>0.84271645663327999</v>
      </c>
      <c r="G17" s="223">
        <v>40.328402482228</v>
      </c>
      <c r="H17" s="225">
        <v>1.0124754761925301</v>
      </c>
      <c r="I17" s="223">
        <v>-1.07415752878972</v>
      </c>
      <c r="J17" s="225">
        <v>1.1692907024624899</v>
      </c>
      <c r="K17" s="223">
        <v>4.6296515774016402</v>
      </c>
      <c r="L17" s="225">
        <v>1.3172993646744999</v>
      </c>
      <c r="M17" s="223">
        <v>29.440304118721901</v>
      </c>
      <c r="N17" s="225">
        <v>0.30674397309055501</v>
      </c>
      <c r="O17" s="223">
        <v>28.0688013400203</v>
      </c>
      <c r="P17" s="225">
        <v>0.78335019169257802</v>
      </c>
      <c r="Q17" s="223">
        <v>29.207337264516099</v>
      </c>
      <c r="R17" s="225">
        <v>0.83304783894664103</v>
      </c>
      <c r="S17" s="223">
        <v>-0.23296685420580199</v>
      </c>
      <c r="T17" s="225">
        <v>0.887727755002088</v>
      </c>
      <c r="U17" s="223">
        <v>1.13853592449577</v>
      </c>
      <c r="V17" s="225">
        <v>1.14350611052083</v>
      </c>
      <c r="W17" s="223">
        <v>7.3601540404488697</v>
      </c>
      <c r="X17" s="225">
        <v>0.176079955311368</v>
      </c>
      <c r="Y17" s="223">
        <v>7.0122306859566299</v>
      </c>
      <c r="Z17" s="225">
        <v>0.46076392599768001</v>
      </c>
      <c r="AA17" s="223">
        <v>9.25614125893002</v>
      </c>
      <c r="AB17" s="225">
        <v>0.510257922022892</v>
      </c>
      <c r="AC17" s="223">
        <v>1.8959872184811499</v>
      </c>
      <c r="AD17" s="225">
        <v>0.53978449185723498</v>
      </c>
      <c r="AE17" s="223">
        <v>2.2439105729733799</v>
      </c>
      <c r="AF17" s="225">
        <v>0.68750748540500695</v>
      </c>
      <c r="AG17" s="223">
        <v>5.8830793891939699</v>
      </c>
      <c r="AH17" s="225">
        <v>0.195374534337485</v>
      </c>
      <c r="AI17" s="223">
        <v>4.6659056792291604</v>
      </c>
      <c r="AJ17" s="225">
        <v>0.42033835202772402</v>
      </c>
      <c r="AK17" s="223">
        <v>6.1177844079702401</v>
      </c>
      <c r="AL17" s="225">
        <v>0.41847986927250702</v>
      </c>
      <c r="AM17" s="223">
        <v>0.234705018776274</v>
      </c>
      <c r="AN17" s="225">
        <v>0.461840459091582</v>
      </c>
      <c r="AO17" s="223">
        <v>1.4518787287410799</v>
      </c>
      <c r="AP17" s="225">
        <v>0.59313550827084804</v>
      </c>
      <c r="AQ17" s="223">
        <v>1.8886047140553699</v>
      </c>
      <c r="AR17" s="225">
        <v>0.11895323154628</v>
      </c>
      <c r="AS17" s="223">
        <v>1.9512339639962699</v>
      </c>
      <c r="AT17" s="225">
        <v>0.43786068776687498</v>
      </c>
      <c r="AU17" s="223">
        <v>2.61804204296556</v>
      </c>
      <c r="AV17" s="225">
        <v>0.27461383603519601</v>
      </c>
      <c r="AW17" s="223">
        <v>0.72943732891019797</v>
      </c>
      <c r="AX17" s="225">
        <v>0.29927016262445599</v>
      </c>
      <c r="AY17" s="223">
        <v>0.66680807896929395</v>
      </c>
      <c r="AZ17" s="225">
        <v>0.51685079165426995</v>
      </c>
      <c r="BA17" s="223">
        <v>2.8094250726828198</v>
      </c>
      <c r="BB17" s="225">
        <v>0.181292889426654</v>
      </c>
      <c r="BC17" s="223">
        <v>3.4737771776611801</v>
      </c>
      <c r="BD17" s="225">
        <v>0.48100040185533899</v>
      </c>
      <c r="BE17" s="223">
        <v>5.6264657582503697</v>
      </c>
      <c r="BF17" s="225">
        <v>0.53291525840301701</v>
      </c>
      <c r="BG17" s="223">
        <v>2.8170406855675401</v>
      </c>
      <c r="BH17" s="225">
        <v>0.56290832681300695</v>
      </c>
      <c r="BI17" s="223">
        <v>2.15268858058919</v>
      </c>
      <c r="BJ17" s="225">
        <v>0.71788582603625195</v>
      </c>
      <c r="BK17" s="223">
        <v>1.5516279414685401</v>
      </c>
      <c r="BL17" s="225">
        <v>0.10536876241587199</v>
      </c>
      <c r="BM17" s="223">
        <v>1.74881683669597</v>
      </c>
      <c r="BN17" s="225">
        <v>0.381155055205321</v>
      </c>
      <c r="BO17" s="223">
        <v>2.7415271878149099</v>
      </c>
      <c r="BP17" s="225">
        <v>0.328412038328735</v>
      </c>
      <c r="BQ17" s="223">
        <v>1.18989924634638</v>
      </c>
      <c r="BR17" s="225">
        <v>0.34490149755007798</v>
      </c>
      <c r="BS17" s="223">
        <v>0.99271035111894701</v>
      </c>
      <c r="BT17" s="225">
        <v>0.50312388437422195</v>
      </c>
      <c r="BU17" s="223">
        <v>1.6665317875710199</v>
      </c>
      <c r="BV17" s="225">
        <v>8.7220338914452203E-2</v>
      </c>
      <c r="BW17" s="223">
        <v>1.93950423569098</v>
      </c>
      <c r="BX17" s="225">
        <v>0.392805578235077</v>
      </c>
      <c r="BY17" s="223">
        <v>2.5085216211365999</v>
      </c>
      <c r="BZ17" s="225">
        <v>0.33228239924242098</v>
      </c>
      <c r="CA17" s="223">
        <v>0.84198983356558299</v>
      </c>
      <c r="CB17" s="225">
        <v>0.343538906627258</v>
      </c>
      <c r="CC17" s="223">
        <v>0.56901738544562397</v>
      </c>
      <c r="CD17" s="225">
        <v>0.51449763375441604</v>
      </c>
      <c r="CE17" s="223">
        <v>2.2816656468767702</v>
      </c>
      <c r="CF17" s="225">
        <v>0.115593470980503</v>
      </c>
      <c r="CG17" s="223">
        <v>2.4142666446427201</v>
      </c>
      <c r="CH17" s="225">
        <v>0.45652161888655102</v>
      </c>
      <c r="CI17" s="223">
        <v>2.8947219394884098</v>
      </c>
      <c r="CJ17" s="225">
        <v>0.34796536087785201</v>
      </c>
      <c r="CK17" s="223">
        <v>0.61305629261164396</v>
      </c>
      <c r="CL17" s="225">
        <v>0.36666298272961001</v>
      </c>
      <c r="CM17" s="223">
        <v>0.48045529484569799</v>
      </c>
      <c r="CN17" s="239">
        <v>0.57401383335390999</v>
      </c>
    </row>
    <row r="18" spans="1:92" ht="13" customHeight="1" x14ac:dyDescent="0.25">
      <c r="A18" s="26" t="s">
        <v>400</v>
      </c>
      <c r="B18" s="184">
        <v>2</v>
      </c>
      <c r="C18" s="223">
        <v>39.863587618141402</v>
      </c>
      <c r="D18" s="225">
        <v>0.36998298682049602</v>
      </c>
      <c r="E18" s="223">
        <v>39.442238777337401</v>
      </c>
      <c r="F18" s="225">
        <v>0.48544789408858602</v>
      </c>
      <c r="G18" s="223">
        <v>38.687160945558297</v>
      </c>
      <c r="H18" s="225">
        <v>0.44250809968205901</v>
      </c>
      <c r="I18" s="223">
        <v>-1.1764266725830801</v>
      </c>
      <c r="J18" s="225">
        <v>0.57680224411911096</v>
      </c>
      <c r="K18" s="223">
        <v>-0.75507783177909704</v>
      </c>
      <c r="L18" s="225">
        <v>0.65686610215421404</v>
      </c>
      <c r="M18" s="223">
        <v>18.7397531733072</v>
      </c>
      <c r="N18" s="225">
        <v>0.21175141466773201</v>
      </c>
      <c r="O18" s="223">
        <v>20.148648907337201</v>
      </c>
      <c r="P18" s="225">
        <v>0.22127625800614401</v>
      </c>
      <c r="Q18" s="223">
        <v>20.961031136283101</v>
      </c>
      <c r="R18" s="225">
        <v>0.27942761461716498</v>
      </c>
      <c r="S18" s="223">
        <v>2.2212779629759498</v>
      </c>
      <c r="T18" s="225">
        <v>0.35059728097123699</v>
      </c>
      <c r="U18" s="223">
        <v>0.81238222894594303</v>
      </c>
      <c r="V18" s="225">
        <v>0.35643088273582602</v>
      </c>
      <c r="W18" s="223">
        <v>8.1355461195475307</v>
      </c>
      <c r="X18" s="225">
        <v>0.146175675940039</v>
      </c>
      <c r="Y18" s="223">
        <v>7.6927946955618101</v>
      </c>
      <c r="Z18" s="225">
        <v>0.18586202482092501</v>
      </c>
      <c r="AA18" s="223">
        <v>8.1608498112913406</v>
      </c>
      <c r="AB18" s="225">
        <v>0.18029309855321099</v>
      </c>
      <c r="AC18" s="223">
        <v>2.5303691743809899E-2</v>
      </c>
      <c r="AD18" s="225">
        <v>0.23210542781771601</v>
      </c>
      <c r="AE18" s="223">
        <v>0.46805511572953401</v>
      </c>
      <c r="AF18" s="225">
        <v>0.258940714559245</v>
      </c>
      <c r="AG18" s="223">
        <v>4.5606573974802798</v>
      </c>
      <c r="AH18" s="225">
        <v>0.104202941166786</v>
      </c>
      <c r="AI18" s="223">
        <v>4.1441663015289496</v>
      </c>
      <c r="AJ18" s="225">
        <v>8.9709872066267904E-2</v>
      </c>
      <c r="AK18" s="223">
        <v>4.2216763676450597</v>
      </c>
      <c r="AL18" s="225">
        <v>0.11822802117641799</v>
      </c>
      <c r="AM18" s="223">
        <v>-0.33898102983522399</v>
      </c>
      <c r="AN18" s="225">
        <v>0.15759479032981999</v>
      </c>
      <c r="AO18" s="223">
        <v>7.7510066116103005E-2</v>
      </c>
      <c r="AP18" s="225">
        <v>0.14841066719558099</v>
      </c>
      <c r="AQ18" s="223">
        <v>2.6802801396793998</v>
      </c>
      <c r="AR18" s="225">
        <v>9.2794487399440406E-2</v>
      </c>
      <c r="AS18" s="223">
        <v>2.8223769277897901</v>
      </c>
      <c r="AT18" s="225">
        <v>0.101334500025129</v>
      </c>
      <c r="AU18" s="223">
        <v>2.96349704121271</v>
      </c>
      <c r="AV18" s="225">
        <v>0.13189243173456799</v>
      </c>
      <c r="AW18" s="223">
        <v>0.28321690153330598</v>
      </c>
      <c r="AX18" s="225">
        <v>0.161265093682987</v>
      </c>
      <c r="AY18" s="223">
        <v>0.14112011342292</v>
      </c>
      <c r="AZ18" s="225">
        <v>0.166325868235222</v>
      </c>
      <c r="BA18" s="223">
        <v>1.7754656157667601</v>
      </c>
      <c r="BB18" s="225">
        <v>5.54591285516568E-2</v>
      </c>
      <c r="BC18" s="223">
        <v>1.80750338244858</v>
      </c>
      <c r="BD18" s="225">
        <v>6.3613267650205502E-2</v>
      </c>
      <c r="BE18" s="223">
        <v>1.9101437869500899</v>
      </c>
      <c r="BF18" s="225">
        <v>6.4711717272716907E-2</v>
      </c>
      <c r="BG18" s="223">
        <v>0.134678171183332</v>
      </c>
      <c r="BH18" s="225">
        <v>8.5225121250094099E-2</v>
      </c>
      <c r="BI18" s="223">
        <v>0.10264040450150901</v>
      </c>
      <c r="BJ18" s="225">
        <v>9.0742791303335596E-2</v>
      </c>
      <c r="BK18" s="223">
        <v>1.1841078107727601</v>
      </c>
      <c r="BL18" s="225">
        <v>0.108262517034904</v>
      </c>
      <c r="BM18" s="223">
        <v>1.17853770105641</v>
      </c>
      <c r="BN18" s="225">
        <v>9.0659295310351204E-2</v>
      </c>
      <c r="BO18" s="223">
        <v>1.4113962355971199</v>
      </c>
      <c r="BP18" s="225">
        <v>0.108201092823748</v>
      </c>
      <c r="BQ18" s="223">
        <v>0.22728842482436101</v>
      </c>
      <c r="BR18" s="225">
        <v>0.15306289257356301</v>
      </c>
      <c r="BS18" s="223">
        <v>0.23285853454071201</v>
      </c>
      <c r="BT18" s="225">
        <v>0.14116155395298899</v>
      </c>
      <c r="BU18" s="223">
        <v>1.6863015823815399</v>
      </c>
      <c r="BV18" s="225">
        <v>4.4455903649421799E-2</v>
      </c>
      <c r="BW18" s="223">
        <v>1.8567282330455701</v>
      </c>
      <c r="BX18" s="225">
        <v>7.5353551377237399E-2</v>
      </c>
      <c r="BY18" s="223">
        <v>2.1620795451198598</v>
      </c>
      <c r="BZ18" s="225">
        <v>6.7084121648650893E-2</v>
      </c>
      <c r="CA18" s="223">
        <v>0.47577796273831602</v>
      </c>
      <c r="CB18" s="225">
        <v>8.0477367915816403E-2</v>
      </c>
      <c r="CC18" s="223">
        <v>0.30535131207428201</v>
      </c>
      <c r="CD18" s="225">
        <v>0.10088824055623601</v>
      </c>
      <c r="CE18" s="223">
        <v>2.06078917841096</v>
      </c>
      <c r="CF18" s="225">
        <v>6.5156816686826699E-2</v>
      </c>
      <c r="CG18" s="223">
        <v>1.8719375645837599</v>
      </c>
      <c r="CH18" s="225">
        <v>0.10038879945486</v>
      </c>
      <c r="CI18" s="223">
        <v>1.8164055975578599</v>
      </c>
      <c r="CJ18" s="225">
        <v>8.7170340493239004E-2</v>
      </c>
      <c r="CK18" s="223">
        <v>-0.2443835808531</v>
      </c>
      <c r="CL18" s="225">
        <v>0.108830505936837</v>
      </c>
      <c r="CM18" s="223">
        <v>-5.55319670259002E-2</v>
      </c>
      <c r="CN18" s="239">
        <v>0.13295329750591101</v>
      </c>
    </row>
    <row r="19" spans="1:92" ht="13" customHeight="1" x14ac:dyDescent="0.25">
      <c r="A19" s="26" t="s">
        <v>401</v>
      </c>
      <c r="B19" s="184">
        <v>2</v>
      </c>
      <c r="C19" s="223">
        <v>30.911535998213601</v>
      </c>
      <c r="D19" s="225">
        <v>0.96086316370081704</v>
      </c>
      <c r="E19" s="223">
        <v>40.295247960550498</v>
      </c>
      <c r="F19" s="225">
        <v>0.72067443566334199</v>
      </c>
      <c r="G19" s="223">
        <v>40.559535329563303</v>
      </c>
      <c r="H19" s="225">
        <v>0.80182915645022701</v>
      </c>
      <c r="I19" s="223">
        <v>9.6479993313496202</v>
      </c>
      <c r="J19" s="225">
        <v>1.2514743367288099</v>
      </c>
      <c r="K19" s="223">
        <v>0.26428736901274202</v>
      </c>
      <c r="L19" s="225">
        <v>1.07810094070656</v>
      </c>
      <c r="M19" s="223">
        <v>28.604306857036701</v>
      </c>
      <c r="N19" s="225">
        <v>0.542221384552385</v>
      </c>
      <c r="O19" s="223">
        <v>30.606661064057299</v>
      </c>
      <c r="P19" s="225">
        <v>0.424348553398051</v>
      </c>
      <c r="Q19" s="223">
        <v>30.253240162644602</v>
      </c>
      <c r="R19" s="225">
        <v>0.50621503258884104</v>
      </c>
      <c r="S19" s="223">
        <v>1.64893330560795</v>
      </c>
      <c r="T19" s="225">
        <v>0.74179356231018001</v>
      </c>
      <c r="U19" s="223">
        <v>-0.35342090141274302</v>
      </c>
      <c r="V19" s="225">
        <v>0.66054928202968999</v>
      </c>
      <c r="W19" s="223">
        <v>5.9063146948309901</v>
      </c>
      <c r="X19" s="225">
        <v>0.27086238501013798</v>
      </c>
      <c r="Y19" s="223">
        <v>6.38809454650091</v>
      </c>
      <c r="Z19" s="225">
        <v>0.20016335308984801</v>
      </c>
      <c r="AA19" s="223">
        <v>8.7247620839378399</v>
      </c>
      <c r="AB19" s="225">
        <v>0.45111261580256301</v>
      </c>
      <c r="AC19" s="223">
        <v>2.8184473891068502</v>
      </c>
      <c r="AD19" s="225">
        <v>0.52618345066108896</v>
      </c>
      <c r="AE19" s="223">
        <v>2.3366675374369299</v>
      </c>
      <c r="AF19" s="225">
        <v>0.49352604800192801</v>
      </c>
      <c r="AG19" s="223">
        <v>4.1919443082976704</v>
      </c>
      <c r="AH19" s="225">
        <v>0.19599123593036699</v>
      </c>
      <c r="AI19" s="223">
        <v>4.3398933883039499</v>
      </c>
      <c r="AJ19" s="225">
        <v>0.14005196282323201</v>
      </c>
      <c r="AK19" s="223">
        <v>4.8503070269160098</v>
      </c>
      <c r="AL19" s="225">
        <v>0.28871347134088898</v>
      </c>
      <c r="AM19" s="223">
        <v>0.65836271861833395</v>
      </c>
      <c r="AN19" s="225">
        <v>0.34895276628108202</v>
      </c>
      <c r="AO19" s="223">
        <v>0.51041363861205702</v>
      </c>
      <c r="AP19" s="225">
        <v>0.32088942149024902</v>
      </c>
      <c r="AQ19" s="223">
        <v>2.8670899917438502</v>
      </c>
      <c r="AR19" s="225">
        <v>0.123987547521413</v>
      </c>
      <c r="AS19" s="223">
        <v>3.69173298609708</v>
      </c>
      <c r="AT19" s="225">
        <v>0.159154349415947</v>
      </c>
      <c r="AU19" s="223">
        <v>4.8857997680828396</v>
      </c>
      <c r="AV19" s="225">
        <v>0.282943217859705</v>
      </c>
      <c r="AW19" s="223">
        <v>2.0187097763389898</v>
      </c>
      <c r="AX19" s="225">
        <v>0.30891710291464802</v>
      </c>
      <c r="AY19" s="223">
        <v>1.19406678198576</v>
      </c>
      <c r="AZ19" s="225">
        <v>0.324633595721111</v>
      </c>
      <c r="BA19" s="223">
        <v>2.40218185219664</v>
      </c>
      <c r="BB19" s="225">
        <v>9.0173644508852902E-2</v>
      </c>
      <c r="BC19" s="223">
        <v>2.34687277633854</v>
      </c>
      <c r="BD19" s="225">
        <v>0.133844339709774</v>
      </c>
      <c r="BE19" s="223">
        <v>2.96725082891773</v>
      </c>
      <c r="BF19" s="225">
        <v>0.16528237927810299</v>
      </c>
      <c r="BG19" s="223">
        <v>0.56506897672109602</v>
      </c>
      <c r="BH19" s="225">
        <v>0.18828051164111401</v>
      </c>
      <c r="BI19" s="223">
        <v>0.62037805257918999</v>
      </c>
      <c r="BJ19" s="225">
        <v>0.212679505764368</v>
      </c>
      <c r="BK19" s="223">
        <v>2.4265100944156202</v>
      </c>
      <c r="BL19" s="225">
        <v>0.15139664000827299</v>
      </c>
      <c r="BM19" s="223">
        <v>2.2517601147517201</v>
      </c>
      <c r="BN19" s="225">
        <v>0.14234371464441201</v>
      </c>
      <c r="BO19" s="223">
        <v>2.52912842901363</v>
      </c>
      <c r="BP19" s="225">
        <v>0.190208752159848</v>
      </c>
      <c r="BQ19" s="223">
        <v>0.102618334598017</v>
      </c>
      <c r="BR19" s="225">
        <v>0.243105557328501</v>
      </c>
      <c r="BS19" s="223">
        <v>0.277368314261914</v>
      </c>
      <c r="BT19" s="225">
        <v>0.23757336234724699</v>
      </c>
      <c r="BU19" s="223">
        <v>2.0557544611925902</v>
      </c>
      <c r="BV19" s="225">
        <v>0.105511674564449</v>
      </c>
      <c r="BW19" s="223">
        <v>1.89702342360954</v>
      </c>
      <c r="BX19" s="225">
        <v>6.8770917121551103E-2</v>
      </c>
      <c r="BY19" s="223">
        <v>2.4299739222882</v>
      </c>
      <c r="BZ19" s="225">
        <v>0.25069590769643801</v>
      </c>
      <c r="CA19" s="223">
        <v>0.37421946109561199</v>
      </c>
      <c r="CB19" s="225">
        <v>0.27199476392963001</v>
      </c>
      <c r="CC19" s="223">
        <v>0.53295049867866195</v>
      </c>
      <c r="CD19" s="225">
        <v>0.25995745262923298</v>
      </c>
      <c r="CE19" s="223">
        <v>1.89492106889084</v>
      </c>
      <c r="CF19" s="225">
        <v>0.12138962687769</v>
      </c>
      <c r="CG19" s="223">
        <v>1.8264252799196901</v>
      </c>
      <c r="CH19" s="225">
        <v>9.4292726244206398E-2</v>
      </c>
      <c r="CI19" s="223">
        <v>1.6368680800806901</v>
      </c>
      <c r="CJ19" s="225">
        <v>0.110007605995582</v>
      </c>
      <c r="CK19" s="223">
        <v>-0.25805298881015398</v>
      </c>
      <c r="CL19" s="225">
        <v>0.16382037385619699</v>
      </c>
      <c r="CM19" s="223">
        <v>-0.18955719983899799</v>
      </c>
      <c r="CN19" s="239">
        <v>0.14488889398240401</v>
      </c>
    </row>
    <row r="20" spans="1:92" ht="13" customHeight="1" x14ac:dyDescent="0.25">
      <c r="A20" s="26" t="s">
        <v>402</v>
      </c>
      <c r="B20" s="184">
        <v>2</v>
      </c>
      <c r="C20" s="223" t="s">
        <v>494</v>
      </c>
      <c r="D20" s="225" t="s">
        <v>494</v>
      </c>
      <c r="E20" s="223">
        <v>41.216149274825597</v>
      </c>
      <c r="F20" s="225">
        <v>0.60714699973439401</v>
      </c>
      <c r="G20" s="223">
        <v>40.397778318482402</v>
      </c>
      <c r="H20" s="225">
        <v>0.76942790070736</v>
      </c>
      <c r="I20" s="223" t="s">
        <v>494</v>
      </c>
      <c r="J20" s="225" t="s">
        <v>494</v>
      </c>
      <c r="K20" s="223">
        <v>-0.81837095634322998</v>
      </c>
      <c r="L20" s="225">
        <v>0.98012589684867102</v>
      </c>
      <c r="M20" s="223" t="s">
        <v>494</v>
      </c>
      <c r="N20" s="225" t="s">
        <v>494</v>
      </c>
      <c r="O20" s="223">
        <v>26.9125196946204</v>
      </c>
      <c r="P20" s="225">
        <v>0.362386769380658</v>
      </c>
      <c r="Q20" s="223">
        <v>26.8104577858585</v>
      </c>
      <c r="R20" s="225">
        <v>0.43712794804664501</v>
      </c>
      <c r="S20" s="223" t="s">
        <v>494</v>
      </c>
      <c r="T20" s="225" t="s">
        <v>494</v>
      </c>
      <c r="U20" s="223">
        <v>-0.10206190876195</v>
      </c>
      <c r="V20" s="225">
        <v>0.56780719754650999</v>
      </c>
      <c r="W20" s="223" t="s">
        <v>494</v>
      </c>
      <c r="X20" s="225" t="s">
        <v>494</v>
      </c>
      <c r="Y20" s="223">
        <v>8.5311118942853295</v>
      </c>
      <c r="Z20" s="225">
        <v>0.27464549004153799</v>
      </c>
      <c r="AA20" s="223">
        <v>9.0816821870531896</v>
      </c>
      <c r="AB20" s="225">
        <v>0.24925173673484299</v>
      </c>
      <c r="AC20" s="223" t="s">
        <v>494</v>
      </c>
      <c r="AD20" s="225" t="s">
        <v>494</v>
      </c>
      <c r="AE20" s="223">
        <v>0.55057029276786196</v>
      </c>
      <c r="AF20" s="225">
        <v>0.37088620015510398</v>
      </c>
      <c r="AG20" s="223" t="s">
        <v>494</v>
      </c>
      <c r="AH20" s="225" t="s">
        <v>494</v>
      </c>
      <c r="AI20" s="223">
        <v>6.4570100706533804</v>
      </c>
      <c r="AJ20" s="225">
        <v>0.280530134494136</v>
      </c>
      <c r="AK20" s="223">
        <v>5.9675992956499702</v>
      </c>
      <c r="AL20" s="225">
        <v>0.160391218168943</v>
      </c>
      <c r="AM20" s="223" t="s">
        <v>494</v>
      </c>
      <c r="AN20" s="225" t="s">
        <v>494</v>
      </c>
      <c r="AO20" s="223">
        <v>-0.48941077500340202</v>
      </c>
      <c r="AP20" s="225">
        <v>0.323144703229088</v>
      </c>
      <c r="AQ20" s="223" t="s">
        <v>494</v>
      </c>
      <c r="AR20" s="225" t="s">
        <v>494</v>
      </c>
      <c r="AS20" s="223">
        <v>3.1117913048221602</v>
      </c>
      <c r="AT20" s="225">
        <v>0.24678871440237499</v>
      </c>
      <c r="AU20" s="223">
        <v>3.0801797930218302</v>
      </c>
      <c r="AV20" s="225">
        <v>0.16229245607963499</v>
      </c>
      <c r="AW20" s="223" t="s">
        <v>494</v>
      </c>
      <c r="AX20" s="225" t="s">
        <v>494</v>
      </c>
      <c r="AY20" s="223">
        <v>-3.16115118003331E-2</v>
      </c>
      <c r="AZ20" s="225">
        <v>0.29537012519335298</v>
      </c>
      <c r="BA20" s="223" t="s">
        <v>494</v>
      </c>
      <c r="BB20" s="225" t="s">
        <v>494</v>
      </c>
      <c r="BC20" s="223">
        <v>3.8677542011214801</v>
      </c>
      <c r="BD20" s="225">
        <v>0.22870576905905701</v>
      </c>
      <c r="BE20" s="223">
        <v>3.6622098439777702</v>
      </c>
      <c r="BF20" s="225">
        <v>0.19622591972105899</v>
      </c>
      <c r="BG20" s="223" t="s">
        <v>494</v>
      </c>
      <c r="BH20" s="225" t="s">
        <v>494</v>
      </c>
      <c r="BI20" s="223">
        <v>-0.205544357143708</v>
      </c>
      <c r="BJ20" s="225">
        <v>0.30134853636822301</v>
      </c>
      <c r="BK20" s="223" t="s">
        <v>494</v>
      </c>
      <c r="BL20" s="225" t="s">
        <v>494</v>
      </c>
      <c r="BM20" s="223">
        <v>3.4662352584713698</v>
      </c>
      <c r="BN20" s="225">
        <v>0.27472094104740002</v>
      </c>
      <c r="BO20" s="223">
        <v>3.2545859117177498</v>
      </c>
      <c r="BP20" s="225">
        <v>0.16159750800436301</v>
      </c>
      <c r="BQ20" s="223" t="s">
        <v>494</v>
      </c>
      <c r="BR20" s="225" t="s">
        <v>494</v>
      </c>
      <c r="BS20" s="223">
        <v>-0.21164934675362199</v>
      </c>
      <c r="BT20" s="225">
        <v>0.31872456768060597</v>
      </c>
      <c r="BU20" s="223" t="s">
        <v>494</v>
      </c>
      <c r="BV20" s="225" t="s">
        <v>494</v>
      </c>
      <c r="BW20" s="223">
        <v>2.7769037488099402</v>
      </c>
      <c r="BX20" s="225">
        <v>0.23660439550102999</v>
      </c>
      <c r="BY20" s="223">
        <v>2.5414221025815702</v>
      </c>
      <c r="BZ20" s="225">
        <v>0.13304873119980501</v>
      </c>
      <c r="CA20" s="223" t="s">
        <v>494</v>
      </c>
      <c r="CB20" s="225" t="s">
        <v>494</v>
      </c>
      <c r="CC20" s="223">
        <v>-0.23548164622837001</v>
      </c>
      <c r="CD20" s="225">
        <v>0.27144724136429499</v>
      </c>
      <c r="CE20" s="223" t="s">
        <v>494</v>
      </c>
      <c r="CF20" s="225" t="s">
        <v>494</v>
      </c>
      <c r="CG20" s="223">
        <v>2.6770077703123198</v>
      </c>
      <c r="CH20" s="225">
        <v>0.23189050423161001</v>
      </c>
      <c r="CI20" s="223">
        <v>2.1863271483837798</v>
      </c>
      <c r="CJ20" s="225">
        <v>0.14750473633223901</v>
      </c>
      <c r="CK20" s="223" t="s">
        <v>494</v>
      </c>
      <c r="CL20" s="225" t="s">
        <v>494</v>
      </c>
      <c r="CM20" s="223">
        <v>-0.49068062192853101</v>
      </c>
      <c r="CN20" s="239">
        <v>0.27482877067955203</v>
      </c>
    </row>
    <row r="21" spans="1:92" ht="13" customHeight="1" x14ac:dyDescent="0.25">
      <c r="A21" s="26" t="s">
        <v>404</v>
      </c>
      <c r="B21" s="184">
        <v>2</v>
      </c>
      <c r="C21" s="223">
        <v>41.419342648905598</v>
      </c>
      <c r="D21" s="225">
        <v>0.22699763333311301</v>
      </c>
      <c r="E21" s="223">
        <v>42.5727643586821</v>
      </c>
      <c r="F21" s="225">
        <v>0.33761163276564998</v>
      </c>
      <c r="G21" s="223">
        <v>43.492153768254603</v>
      </c>
      <c r="H21" s="225">
        <v>0.53480635086501505</v>
      </c>
      <c r="I21" s="223">
        <v>2.07281111934899</v>
      </c>
      <c r="J21" s="225">
        <v>0.58098688321199399</v>
      </c>
      <c r="K21" s="223">
        <v>0.91938940957252402</v>
      </c>
      <c r="L21" s="225">
        <v>0.63245509524727594</v>
      </c>
      <c r="M21" s="223">
        <v>20.4896839826181</v>
      </c>
      <c r="N21" s="225">
        <v>0.111812876759056</v>
      </c>
      <c r="O21" s="223">
        <v>21.724700321680299</v>
      </c>
      <c r="P21" s="225">
        <v>0.16497405812238999</v>
      </c>
      <c r="Q21" s="223">
        <v>22.631712093484701</v>
      </c>
      <c r="R21" s="225">
        <v>0.37329627064076198</v>
      </c>
      <c r="S21" s="223">
        <v>2.1420281108666201</v>
      </c>
      <c r="T21" s="225">
        <v>0.38968221037588702</v>
      </c>
      <c r="U21" s="223">
        <v>0.90701177180446602</v>
      </c>
      <c r="V21" s="225">
        <v>0.40812564919111699</v>
      </c>
      <c r="W21" s="223">
        <v>10.0024022675999</v>
      </c>
      <c r="X21" s="225">
        <v>0.122066092200611</v>
      </c>
      <c r="Y21" s="223">
        <v>8.8912189714750198</v>
      </c>
      <c r="Z21" s="225">
        <v>0.132181928528359</v>
      </c>
      <c r="AA21" s="223">
        <v>8.4449296996181005</v>
      </c>
      <c r="AB21" s="225">
        <v>0.28681558853970401</v>
      </c>
      <c r="AC21" s="223">
        <v>-1.5574725679818</v>
      </c>
      <c r="AD21" s="225">
        <v>0.31171030251582199</v>
      </c>
      <c r="AE21" s="223">
        <v>-0.44628927185691902</v>
      </c>
      <c r="AF21" s="225">
        <v>0.31580887267278202</v>
      </c>
      <c r="AG21" s="223">
        <v>3.9852823086726401</v>
      </c>
      <c r="AH21" s="225">
        <v>8.1525913311887604E-2</v>
      </c>
      <c r="AI21" s="223">
        <v>4.0462063780700097</v>
      </c>
      <c r="AJ21" s="225">
        <v>7.2267543319166003E-2</v>
      </c>
      <c r="AK21" s="223">
        <v>4.1702667860333298</v>
      </c>
      <c r="AL21" s="225">
        <v>0.176966458759798</v>
      </c>
      <c r="AM21" s="223">
        <v>0.18498447736068799</v>
      </c>
      <c r="AN21" s="225">
        <v>0.194842505802304</v>
      </c>
      <c r="AO21" s="223">
        <v>0.12406040796331801</v>
      </c>
      <c r="AP21" s="225">
        <v>0.19115366944783099</v>
      </c>
      <c r="AQ21" s="223">
        <v>2.6095670192597602</v>
      </c>
      <c r="AR21" s="225">
        <v>8.7766009913438303E-2</v>
      </c>
      <c r="AS21" s="223">
        <v>2.8555556961086701</v>
      </c>
      <c r="AT21" s="225">
        <v>7.6851793479661604E-2</v>
      </c>
      <c r="AU21" s="223">
        <v>3.0067888328189301</v>
      </c>
      <c r="AV21" s="225">
        <v>0.19629311244293501</v>
      </c>
      <c r="AW21" s="223">
        <v>0.39722181355917302</v>
      </c>
      <c r="AX21" s="225">
        <v>0.21502060014952201</v>
      </c>
      <c r="AY21" s="223">
        <v>0.151233136710264</v>
      </c>
      <c r="AZ21" s="225">
        <v>0.21080129068289699</v>
      </c>
      <c r="BA21" s="223">
        <v>1.7631476211789501</v>
      </c>
      <c r="BB21" s="225">
        <v>5.9202164446666601E-2</v>
      </c>
      <c r="BC21" s="223">
        <v>1.9130898399035301</v>
      </c>
      <c r="BD21" s="225">
        <v>6.5174079834615595E-2</v>
      </c>
      <c r="BE21" s="223">
        <v>2.2133815112847102</v>
      </c>
      <c r="BF21" s="225">
        <v>0.15931881931651401</v>
      </c>
      <c r="BG21" s="223">
        <v>0.45023389010575998</v>
      </c>
      <c r="BH21" s="225">
        <v>0.16996288554733999</v>
      </c>
      <c r="BI21" s="223">
        <v>0.30029167138118001</v>
      </c>
      <c r="BJ21" s="225">
        <v>0.17213409560774701</v>
      </c>
      <c r="BK21" s="223">
        <v>0.50724971262121898</v>
      </c>
      <c r="BL21" s="225">
        <v>2.50863406525829E-2</v>
      </c>
      <c r="BM21" s="223">
        <v>0.50128483072394603</v>
      </c>
      <c r="BN21" s="225">
        <v>3.1005031961920001E-2</v>
      </c>
      <c r="BO21" s="223">
        <v>0.78138774185823001</v>
      </c>
      <c r="BP21" s="225">
        <v>0.10668935644859601</v>
      </c>
      <c r="BQ21" s="223">
        <v>0.27413802923701103</v>
      </c>
      <c r="BR21" s="225">
        <v>0.109599011248976</v>
      </c>
      <c r="BS21" s="223">
        <v>0.28010291113428398</v>
      </c>
      <c r="BT21" s="225">
        <v>0.11110324381572</v>
      </c>
      <c r="BU21" s="223">
        <v>1.4949428144324499</v>
      </c>
      <c r="BV21" s="225">
        <v>7.8736712733411596E-2</v>
      </c>
      <c r="BW21" s="223">
        <v>1.3242597421725699</v>
      </c>
      <c r="BX21" s="225">
        <v>4.60738955973874E-2</v>
      </c>
      <c r="BY21" s="223">
        <v>1.5810537842207</v>
      </c>
      <c r="BZ21" s="225">
        <v>0.16401273843516101</v>
      </c>
      <c r="CA21" s="223">
        <v>8.6110969788242495E-2</v>
      </c>
      <c r="CB21" s="225">
        <v>0.18193308742794501</v>
      </c>
      <c r="CC21" s="223">
        <v>0.256794042048128</v>
      </c>
      <c r="CD21" s="225">
        <v>0.17036132843025001</v>
      </c>
      <c r="CE21" s="223">
        <v>1.92446640855809</v>
      </c>
      <c r="CF21" s="225">
        <v>7.4353025582512E-2</v>
      </c>
      <c r="CG21" s="223">
        <v>1.72312648156592</v>
      </c>
      <c r="CH21" s="225">
        <v>7.2654914102464399E-2</v>
      </c>
      <c r="CI21" s="223">
        <v>1.77602370220533</v>
      </c>
      <c r="CJ21" s="225">
        <v>0.12519519009342001</v>
      </c>
      <c r="CK21" s="223">
        <v>-0.148442706352755</v>
      </c>
      <c r="CL21" s="225">
        <v>0.14560978001426</v>
      </c>
      <c r="CM21" s="223">
        <v>5.2897220639408701E-2</v>
      </c>
      <c r="CN21" s="239">
        <v>0.144750033387782</v>
      </c>
    </row>
    <row r="22" spans="1:92" ht="13" customHeight="1" x14ac:dyDescent="0.25">
      <c r="A22" s="26" t="s">
        <v>405</v>
      </c>
      <c r="B22" s="184">
        <v>2</v>
      </c>
      <c r="C22" s="223">
        <v>33.374455880374903</v>
      </c>
      <c r="D22" s="225">
        <v>0.312938694734955</v>
      </c>
      <c r="E22" s="223">
        <v>35.842267714145599</v>
      </c>
      <c r="F22" s="225">
        <v>0.72941162415245997</v>
      </c>
      <c r="G22" s="223">
        <v>32.818006457102001</v>
      </c>
      <c r="H22" s="225">
        <v>0.585899633905415</v>
      </c>
      <c r="I22" s="223">
        <v>-0.55644942327292302</v>
      </c>
      <c r="J22" s="225">
        <v>0.66423565673104101</v>
      </c>
      <c r="K22" s="223">
        <v>-3.02426125704363</v>
      </c>
      <c r="L22" s="225">
        <v>0.93558521710169695</v>
      </c>
      <c r="M22" s="223">
        <v>16.356584009636901</v>
      </c>
      <c r="N22" s="225">
        <v>0.174105644231976</v>
      </c>
      <c r="O22" s="223">
        <v>17.962005426220401</v>
      </c>
      <c r="P22" s="225">
        <v>0.33141865412481603</v>
      </c>
      <c r="Q22" s="223">
        <v>18.598111021343001</v>
      </c>
      <c r="R22" s="225">
        <v>0.35902840639552602</v>
      </c>
      <c r="S22" s="223">
        <v>2.2415270117060802</v>
      </c>
      <c r="T22" s="225">
        <v>0.39901650586453502</v>
      </c>
      <c r="U22" s="223">
        <v>0.63610559512262199</v>
      </c>
      <c r="V22" s="225">
        <v>0.48860998853975102</v>
      </c>
      <c r="W22" s="223">
        <v>7.3513942921983704</v>
      </c>
      <c r="X22" s="225">
        <v>0.150301136671289</v>
      </c>
      <c r="Y22" s="223">
        <v>7.7337349325678</v>
      </c>
      <c r="Z22" s="225">
        <v>0.281411734309712</v>
      </c>
      <c r="AA22" s="223">
        <v>7.3270235353767603</v>
      </c>
      <c r="AB22" s="225">
        <v>0.26075684541156002</v>
      </c>
      <c r="AC22" s="223">
        <v>-2.43707568216118E-2</v>
      </c>
      <c r="AD22" s="225">
        <v>0.30097269662491</v>
      </c>
      <c r="AE22" s="223">
        <v>-0.40671139719103599</v>
      </c>
      <c r="AF22" s="225">
        <v>0.38364918432884598</v>
      </c>
      <c r="AG22" s="223">
        <v>4.93683164312319</v>
      </c>
      <c r="AH22" s="225">
        <v>0.13031256839015601</v>
      </c>
      <c r="AI22" s="223">
        <v>5.7393293195561697</v>
      </c>
      <c r="AJ22" s="225">
        <v>0.21622034719959499</v>
      </c>
      <c r="AK22" s="223">
        <v>5.1264416266788801</v>
      </c>
      <c r="AL22" s="225">
        <v>0.24469968669063399</v>
      </c>
      <c r="AM22" s="223">
        <v>0.18960998355568701</v>
      </c>
      <c r="AN22" s="225">
        <v>0.27723510266006002</v>
      </c>
      <c r="AO22" s="223">
        <v>-0.61288769287728995</v>
      </c>
      <c r="AP22" s="225">
        <v>0.326541230489517</v>
      </c>
      <c r="AQ22" s="223">
        <v>2.5068718868000501</v>
      </c>
      <c r="AR22" s="225">
        <v>0.124653409965407</v>
      </c>
      <c r="AS22" s="223">
        <v>2.7621467987071302</v>
      </c>
      <c r="AT22" s="225">
        <v>0.15355676960150499</v>
      </c>
      <c r="AU22" s="223">
        <v>2.5913267190287201</v>
      </c>
      <c r="AV22" s="225">
        <v>0.169477803854575</v>
      </c>
      <c r="AW22" s="223">
        <v>8.4454832228677099E-2</v>
      </c>
      <c r="AX22" s="225">
        <v>0.21038345613515699</v>
      </c>
      <c r="AY22" s="223">
        <v>-0.17082007967840801</v>
      </c>
      <c r="AZ22" s="225">
        <v>0.228697196068993</v>
      </c>
      <c r="BA22" s="223">
        <v>2.0301224093884098</v>
      </c>
      <c r="BB22" s="225">
        <v>8.5213291414455397E-2</v>
      </c>
      <c r="BC22" s="223">
        <v>2.3170887304306702</v>
      </c>
      <c r="BD22" s="225">
        <v>0.107804464864864</v>
      </c>
      <c r="BE22" s="223">
        <v>2.4501216324092301</v>
      </c>
      <c r="BF22" s="225">
        <v>0.14875163767379301</v>
      </c>
      <c r="BG22" s="223">
        <v>0.41999922302081999</v>
      </c>
      <c r="BH22" s="225">
        <v>0.17143032037629799</v>
      </c>
      <c r="BI22" s="223">
        <v>0.13303290197856499</v>
      </c>
      <c r="BJ22" s="225">
        <v>0.18370860718930701</v>
      </c>
      <c r="BK22" s="223">
        <v>1.3459195358640801</v>
      </c>
      <c r="BL22" s="225">
        <v>9.6029044173256306E-2</v>
      </c>
      <c r="BM22" s="223">
        <v>1.96513477349947</v>
      </c>
      <c r="BN22" s="225">
        <v>0.11691346852376</v>
      </c>
      <c r="BO22" s="223">
        <v>2.0160126505768701</v>
      </c>
      <c r="BP22" s="225">
        <v>0.13913705279484501</v>
      </c>
      <c r="BQ22" s="223">
        <v>0.67009311471279798</v>
      </c>
      <c r="BR22" s="225">
        <v>0.169058264468983</v>
      </c>
      <c r="BS22" s="223">
        <v>5.0877877077405202E-2</v>
      </c>
      <c r="BT22" s="225">
        <v>0.181735738319935</v>
      </c>
      <c r="BU22" s="223">
        <v>1.75755961061164</v>
      </c>
      <c r="BV22" s="225">
        <v>8.7404111536011103E-2</v>
      </c>
      <c r="BW22" s="223">
        <v>1.9642939268121899</v>
      </c>
      <c r="BX22" s="225">
        <v>0.112989420016915</v>
      </c>
      <c r="BY22" s="223">
        <v>1.6580684524809299</v>
      </c>
      <c r="BZ22" s="225">
        <v>7.6902269804815696E-2</v>
      </c>
      <c r="CA22" s="223">
        <v>-9.9491158130706303E-2</v>
      </c>
      <c r="CB22" s="225">
        <v>0.116419233009551</v>
      </c>
      <c r="CC22" s="223">
        <v>-0.30622547433125102</v>
      </c>
      <c r="CD22" s="225">
        <v>0.136676874916321</v>
      </c>
      <c r="CE22" s="223">
        <v>2.48460520112716</v>
      </c>
      <c r="CF22" s="225">
        <v>0.135682902933352</v>
      </c>
      <c r="CG22" s="223">
        <v>2.2190603652359999</v>
      </c>
      <c r="CH22" s="225">
        <v>0.150144562430402</v>
      </c>
      <c r="CI22" s="223">
        <v>1.9643967304987799</v>
      </c>
      <c r="CJ22" s="225">
        <v>0.104588069141512</v>
      </c>
      <c r="CK22" s="223">
        <v>-0.52020847062838704</v>
      </c>
      <c r="CL22" s="225">
        <v>0.171314081018377</v>
      </c>
      <c r="CM22" s="223">
        <v>-0.25466363473722498</v>
      </c>
      <c r="CN22" s="239">
        <v>0.18298102042060699</v>
      </c>
    </row>
    <row r="23" spans="1:92" ht="13" customHeight="1" x14ac:dyDescent="0.25">
      <c r="A23" s="26" t="s">
        <v>406</v>
      </c>
      <c r="B23" s="184">
        <v>2</v>
      </c>
      <c r="C23" s="223">
        <v>42.283937681873297</v>
      </c>
      <c r="D23" s="225">
        <v>0.32262989490944599</v>
      </c>
      <c r="E23" s="223">
        <v>41.068204860803696</v>
      </c>
      <c r="F23" s="225">
        <v>0.35840446626519801</v>
      </c>
      <c r="G23" s="223">
        <v>42.218541304017897</v>
      </c>
      <c r="H23" s="225">
        <v>0.25381461472647499</v>
      </c>
      <c r="I23" s="223">
        <v>-6.5396377855385907E-2</v>
      </c>
      <c r="J23" s="225">
        <v>0.41050201916437501</v>
      </c>
      <c r="K23" s="223">
        <v>1.15033644321421</v>
      </c>
      <c r="L23" s="225">
        <v>0.43917606957527899</v>
      </c>
      <c r="M23" s="223">
        <v>19.0758203513249</v>
      </c>
      <c r="N23" s="225">
        <v>0.12841642557838501</v>
      </c>
      <c r="O23" s="223">
        <v>20.287339899327801</v>
      </c>
      <c r="P23" s="225">
        <v>0.119266344054309</v>
      </c>
      <c r="Q23" s="223">
        <v>20.589853372099</v>
      </c>
      <c r="R23" s="225">
        <v>0.12481641124994799</v>
      </c>
      <c r="S23" s="223">
        <v>1.51403302077408</v>
      </c>
      <c r="T23" s="225">
        <v>0.179080749595385</v>
      </c>
      <c r="U23" s="223">
        <v>0.30251347277111801</v>
      </c>
      <c r="V23" s="225">
        <v>0.17263718412148901</v>
      </c>
      <c r="W23" s="223">
        <v>8.6585108234124402</v>
      </c>
      <c r="X23" s="225">
        <v>0.124835712277427</v>
      </c>
      <c r="Y23" s="223">
        <v>7.6285342870846904</v>
      </c>
      <c r="Z23" s="225">
        <v>0.116086858495128</v>
      </c>
      <c r="AA23" s="223">
        <v>8.5262389345795899</v>
      </c>
      <c r="AB23" s="225">
        <v>0.121053403253903</v>
      </c>
      <c r="AC23" s="223">
        <v>-0.13227188883284699</v>
      </c>
      <c r="AD23" s="225">
        <v>0.17389042957898701</v>
      </c>
      <c r="AE23" s="223">
        <v>0.89770464749490797</v>
      </c>
      <c r="AF23" s="225">
        <v>0.16772025862912199</v>
      </c>
      <c r="AG23" s="223">
        <v>4.7993886168122302</v>
      </c>
      <c r="AH23" s="225">
        <v>7.4044329881542803E-2</v>
      </c>
      <c r="AI23" s="223">
        <v>4.4638928208947997</v>
      </c>
      <c r="AJ23" s="225">
        <v>7.1990724055918207E-2</v>
      </c>
      <c r="AK23" s="223">
        <v>4.1505516240853</v>
      </c>
      <c r="AL23" s="225">
        <v>6.8721925648804597E-2</v>
      </c>
      <c r="AM23" s="223">
        <v>-0.64883699272692996</v>
      </c>
      <c r="AN23" s="225">
        <v>0.101021115874289</v>
      </c>
      <c r="AO23" s="223">
        <v>-0.31334119680950101</v>
      </c>
      <c r="AP23" s="225">
        <v>9.9525712330910704E-2</v>
      </c>
      <c r="AQ23" s="223">
        <v>2.8802334556496798</v>
      </c>
      <c r="AR23" s="225">
        <v>9.0369428483447103E-2</v>
      </c>
      <c r="AS23" s="223">
        <v>3.1369663794490599</v>
      </c>
      <c r="AT23" s="225">
        <v>6.4980657788817106E-2</v>
      </c>
      <c r="AU23" s="223">
        <v>3.17091739418861</v>
      </c>
      <c r="AV23" s="225">
        <v>6.7877616944831395E-2</v>
      </c>
      <c r="AW23" s="223">
        <v>0.29068393853892899</v>
      </c>
      <c r="AX23" s="225">
        <v>0.11302214157648099</v>
      </c>
      <c r="AY23" s="223">
        <v>3.3951014739555897E-2</v>
      </c>
      <c r="AZ23" s="225">
        <v>9.3967317556566496E-2</v>
      </c>
      <c r="BA23" s="223">
        <v>2.32461570850398</v>
      </c>
      <c r="BB23" s="225">
        <v>6.2129701867823302E-2</v>
      </c>
      <c r="BC23" s="223">
        <v>2.2943986367584399</v>
      </c>
      <c r="BD23" s="225">
        <v>4.23347869000038E-2</v>
      </c>
      <c r="BE23" s="223">
        <v>2.5552826605881198</v>
      </c>
      <c r="BF23" s="225">
        <v>6.3880945511826298E-2</v>
      </c>
      <c r="BG23" s="223">
        <v>0.23066695208414201</v>
      </c>
      <c r="BH23" s="225">
        <v>8.9111587650930801E-2</v>
      </c>
      <c r="BI23" s="223">
        <v>0.26088402382968001</v>
      </c>
      <c r="BJ23" s="225">
        <v>7.6635562119381995E-2</v>
      </c>
      <c r="BK23" s="223">
        <v>1.26958215329137</v>
      </c>
      <c r="BL23" s="225">
        <v>6.6803869180839207E-2</v>
      </c>
      <c r="BM23" s="223">
        <v>1.0908196454230199</v>
      </c>
      <c r="BN23" s="225">
        <v>5.7200020285878297E-2</v>
      </c>
      <c r="BO23" s="223">
        <v>1.36874738701494</v>
      </c>
      <c r="BP23" s="225">
        <v>7.9388004259691294E-2</v>
      </c>
      <c r="BQ23" s="223">
        <v>9.9165233723567794E-2</v>
      </c>
      <c r="BR23" s="225">
        <v>0.10375554037191199</v>
      </c>
      <c r="BS23" s="223">
        <v>0.27792774159191902</v>
      </c>
      <c r="BT23" s="225">
        <v>9.7848339490466799E-2</v>
      </c>
      <c r="BU23" s="223">
        <v>1.0021688605137999</v>
      </c>
      <c r="BV23" s="225">
        <v>3.2434169582959999E-2</v>
      </c>
      <c r="BW23" s="223">
        <v>1.2657209632691799</v>
      </c>
      <c r="BX23" s="225">
        <v>3.8510773682565197E-2</v>
      </c>
      <c r="BY23" s="223">
        <v>1.28349721643144</v>
      </c>
      <c r="BZ23" s="225">
        <v>3.5188997191668202E-2</v>
      </c>
      <c r="CA23" s="223">
        <v>0.28132835591764999</v>
      </c>
      <c r="CB23" s="225">
        <v>4.7856461213627598E-2</v>
      </c>
      <c r="CC23" s="223">
        <v>1.77762531622647E-2</v>
      </c>
      <c r="CD23" s="225">
        <v>5.21665142882385E-2</v>
      </c>
      <c r="CE23" s="223">
        <v>1.3734018109933399</v>
      </c>
      <c r="CF23" s="225">
        <v>6.7401249195708904E-2</v>
      </c>
      <c r="CG23" s="223">
        <v>1.3070897708857701</v>
      </c>
      <c r="CH23" s="225">
        <v>7.7457442908234003E-2</v>
      </c>
      <c r="CI23" s="223">
        <v>1.22932768976346</v>
      </c>
      <c r="CJ23" s="225">
        <v>6.4214227568520493E-2</v>
      </c>
      <c r="CK23" s="223">
        <v>-0.14407412122987601</v>
      </c>
      <c r="CL23" s="225">
        <v>9.3093476760532395E-2</v>
      </c>
      <c r="CM23" s="223">
        <v>-7.7762081122306301E-2</v>
      </c>
      <c r="CN23" s="239">
        <v>0.10061372910345801</v>
      </c>
    </row>
    <row r="24" spans="1:92" ht="13" customHeight="1" x14ac:dyDescent="0.25">
      <c r="A24" s="26" t="s">
        <v>407</v>
      </c>
      <c r="B24" s="184">
        <v>2</v>
      </c>
      <c r="C24" s="223">
        <v>40.921826146528403</v>
      </c>
      <c r="D24" s="225">
        <v>0.32016721018144401</v>
      </c>
      <c r="E24" s="223">
        <v>40.093737886617802</v>
      </c>
      <c r="F24" s="225">
        <v>0.304764518752977</v>
      </c>
      <c r="G24" s="223">
        <v>40.269218793172897</v>
      </c>
      <c r="H24" s="225">
        <v>0.26113738199374797</v>
      </c>
      <c r="I24" s="223">
        <v>-0.65260735335543496</v>
      </c>
      <c r="J24" s="225">
        <v>0.413158292606983</v>
      </c>
      <c r="K24" s="223">
        <v>0.17548090655509399</v>
      </c>
      <c r="L24" s="225">
        <v>0.40134043425162402</v>
      </c>
      <c r="M24" s="223">
        <v>19.362683018403899</v>
      </c>
      <c r="N24" s="225">
        <v>0.13994679478744099</v>
      </c>
      <c r="O24" s="223">
        <v>20.050209408728801</v>
      </c>
      <c r="P24" s="225">
        <v>0.189066067325311</v>
      </c>
      <c r="Q24" s="223">
        <v>20.021790808629799</v>
      </c>
      <c r="R24" s="225">
        <v>0.17596183820886699</v>
      </c>
      <c r="S24" s="223">
        <v>0.65910779022587096</v>
      </c>
      <c r="T24" s="225">
        <v>0.22482809850443899</v>
      </c>
      <c r="U24" s="223">
        <v>-2.8418600099051599E-2</v>
      </c>
      <c r="V24" s="225">
        <v>0.25827997661395002</v>
      </c>
      <c r="W24" s="223">
        <v>8.09776590877585</v>
      </c>
      <c r="X24" s="225">
        <v>0.135308911768733</v>
      </c>
      <c r="Y24" s="223">
        <v>7.1878063137361297</v>
      </c>
      <c r="Z24" s="225">
        <v>0.126692341159689</v>
      </c>
      <c r="AA24" s="223">
        <v>6.8828952179104803</v>
      </c>
      <c r="AB24" s="225">
        <v>0.12086557769442501</v>
      </c>
      <c r="AC24" s="223">
        <v>-1.2148706908653699</v>
      </c>
      <c r="AD24" s="225">
        <v>0.18143039843269401</v>
      </c>
      <c r="AE24" s="223">
        <v>-0.30491109582565501</v>
      </c>
      <c r="AF24" s="225">
        <v>0.175098364298271</v>
      </c>
      <c r="AG24" s="223">
        <v>3.5493505813658799</v>
      </c>
      <c r="AH24" s="225">
        <v>0.100679128832164</v>
      </c>
      <c r="AI24" s="223">
        <v>2.55228951964075</v>
      </c>
      <c r="AJ24" s="225">
        <v>6.5828546418812403E-2</v>
      </c>
      <c r="AK24" s="223">
        <v>2.6187228041062398</v>
      </c>
      <c r="AL24" s="225">
        <v>9.9433603370795196E-2</v>
      </c>
      <c r="AM24" s="223">
        <v>-0.93062777725964196</v>
      </c>
      <c r="AN24" s="225">
        <v>0.14150381076742799</v>
      </c>
      <c r="AO24" s="223">
        <v>6.6433284465482703E-2</v>
      </c>
      <c r="AP24" s="225">
        <v>0.11924948219138901</v>
      </c>
      <c r="AQ24" s="223">
        <v>2.0514171945192201</v>
      </c>
      <c r="AR24" s="225">
        <v>6.0799099327793101E-2</v>
      </c>
      <c r="AS24" s="223">
        <v>1.7933387385150099</v>
      </c>
      <c r="AT24" s="225">
        <v>6.5110031126391896E-2</v>
      </c>
      <c r="AU24" s="223">
        <v>1.7931415660085801</v>
      </c>
      <c r="AV24" s="225">
        <v>7.2943982448910996E-2</v>
      </c>
      <c r="AW24" s="223">
        <v>-0.25827562851064101</v>
      </c>
      <c r="AX24" s="225">
        <v>9.4959754920586698E-2</v>
      </c>
      <c r="AY24" s="223">
        <v>-1.97172506431587E-4</v>
      </c>
      <c r="AZ24" s="225">
        <v>9.7775972144421894E-2</v>
      </c>
      <c r="BA24" s="223">
        <v>1.5721802272426</v>
      </c>
      <c r="BB24" s="225">
        <v>6.5971921918236198E-2</v>
      </c>
      <c r="BC24" s="223">
        <v>1.5204278459852301</v>
      </c>
      <c r="BD24" s="225">
        <v>7.3313686385044902E-2</v>
      </c>
      <c r="BE24" s="223">
        <v>1.9017754003641201</v>
      </c>
      <c r="BF24" s="225">
        <v>7.3106007748980698E-2</v>
      </c>
      <c r="BG24" s="223">
        <v>0.32959517312152098</v>
      </c>
      <c r="BH24" s="225">
        <v>9.8472244061866901E-2</v>
      </c>
      <c r="BI24" s="223">
        <v>0.38134755437889101</v>
      </c>
      <c r="BJ24" s="225">
        <v>0.103534462766553</v>
      </c>
      <c r="BK24" s="223">
        <v>1.01236555325694</v>
      </c>
      <c r="BL24" s="225">
        <v>0.142144301029593</v>
      </c>
      <c r="BM24" s="223">
        <v>0.816069622030555</v>
      </c>
      <c r="BN24" s="225">
        <v>8.4149219344795301E-2</v>
      </c>
      <c r="BO24" s="223">
        <v>0.69667707715552996</v>
      </c>
      <c r="BP24" s="225">
        <v>5.9419772280896399E-2</v>
      </c>
      <c r="BQ24" s="223">
        <v>-0.31568847610140899</v>
      </c>
      <c r="BR24" s="225">
        <v>0.15406398558100801</v>
      </c>
      <c r="BS24" s="223">
        <v>-0.119392544875025</v>
      </c>
      <c r="BT24" s="225">
        <v>0.10301359354110499</v>
      </c>
      <c r="BU24" s="223">
        <v>1.7752476619427999</v>
      </c>
      <c r="BV24" s="225">
        <v>8.8693030676763401E-2</v>
      </c>
      <c r="BW24" s="223">
        <v>1.45844369993764</v>
      </c>
      <c r="BX24" s="225">
        <v>5.7910750929204197E-2</v>
      </c>
      <c r="BY24" s="223">
        <v>1.7472009174429499</v>
      </c>
      <c r="BZ24" s="225">
        <v>6.5299173745426806E-2</v>
      </c>
      <c r="CA24" s="223">
        <v>-2.8046744499851801E-2</v>
      </c>
      <c r="CB24" s="225">
        <v>0.11013825757866701</v>
      </c>
      <c r="CC24" s="223">
        <v>0.28875721750530697</v>
      </c>
      <c r="CD24" s="225">
        <v>8.7279076330010294E-2</v>
      </c>
      <c r="CE24" s="223">
        <v>0.88452963797879103</v>
      </c>
      <c r="CF24" s="225">
        <v>9.1584168710297606E-2</v>
      </c>
      <c r="CG24" s="223">
        <v>0.85748041356967397</v>
      </c>
      <c r="CH24" s="225">
        <v>0.13623496179610201</v>
      </c>
      <c r="CI24" s="223">
        <v>0.77961653210642201</v>
      </c>
      <c r="CJ24" s="225">
        <v>9.4691488526835996E-2</v>
      </c>
      <c r="CK24" s="223">
        <v>-0.104913105872369</v>
      </c>
      <c r="CL24" s="225">
        <v>0.1317351052597</v>
      </c>
      <c r="CM24" s="223">
        <v>-7.7863881463251697E-2</v>
      </c>
      <c r="CN24" s="239">
        <v>0.16591094844829701</v>
      </c>
    </row>
    <row r="25" spans="1:92" ht="13" customHeight="1" x14ac:dyDescent="0.25">
      <c r="A25" s="26" t="s">
        <v>408</v>
      </c>
      <c r="B25" s="184">
        <v>2</v>
      </c>
      <c r="C25" s="223">
        <v>41.074959978410597</v>
      </c>
      <c r="D25" s="225">
        <v>0.40611840007264899</v>
      </c>
      <c r="E25" s="223">
        <v>40.552570323288698</v>
      </c>
      <c r="F25" s="225">
        <v>0.34958179677443002</v>
      </c>
      <c r="G25" s="223">
        <v>43.008360926972699</v>
      </c>
      <c r="H25" s="225">
        <v>0.36286881627836098</v>
      </c>
      <c r="I25" s="223">
        <v>1.93340094856209</v>
      </c>
      <c r="J25" s="225">
        <v>0.54461539888698296</v>
      </c>
      <c r="K25" s="223">
        <v>2.4557906036839898</v>
      </c>
      <c r="L25" s="225">
        <v>0.50386626247775101</v>
      </c>
      <c r="M25" s="223">
        <v>24.026487469057098</v>
      </c>
      <c r="N25" s="225">
        <v>0.17533216131364299</v>
      </c>
      <c r="O25" s="223">
        <v>24.234446811942199</v>
      </c>
      <c r="P25" s="225">
        <v>0.24623705554365299</v>
      </c>
      <c r="Q25" s="223">
        <v>23.947354592349999</v>
      </c>
      <c r="R25" s="225">
        <v>0.196600308131097</v>
      </c>
      <c r="S25" s="223">
        <v>-7.9132876707092195E-2</v>
      </c>
      <c r="T25" s="225">
        <v>0.26342560230196999</v>
      </c>
      <c r="U25" s="223">
        <v>-0.28709221959222803</v>
      </c>
      <c r="V25" s="225">
        <v>0.31509422190838499</v>
      </c>
      <c r="W25" s="223">
        <v>7.3906488986812198</v>
      </c>
      <c r="X25" s="225">
        <v>0.165169079797127</v>
      </c>
      <c r="Y25" s="223">
        <v>6.4211722826318898</v>
      </c>
      <c r="Z25" s="225">
        <v>0.15326082931079801</v>
      </c>
      <c r="AA25" s="223">
        <v>7.4220494166187798</v>
      </c>
      <c r="AB25" s="225">
        <v>0.15657364128685</v>
      </c>
      <c r="AC25" s="223">
        <v>3.1400517937553801E-2</v>
      </c>
      <c r="AD25" s="225">
        <v>0.22758763162099299</v>
      </c>
      <c r="AE25" s="223">
        <v>1.0008771339868801</v>
      </c>
      <c r="AF25" s="225">
        <v>0.21909857814886999</v>
      </c>
      <c r="AG25" s="223">
        <v>4.7561932414526504</v>
      </c>
      <c r="AH25" s="225">
        <v>0.112229764783901</v>
      </c>
      <c r="AI25" s="223">
        <v>3.9540489126920901</v>
      </c>
      <c r="AJ25" s="225">
        <v>8.7822805928614703E-2</v>
      </c>
      <c r="AK25" s="223">
        <v>4.4065853262639898</v>
      </c>
      <c r="AL25" s="225">
        <v>0.15860740981902199</v>
      </c>
      <c r="AM25" s="223">
        <v>-0.34960791518865503</v>
      </c>
      <c r="AN25" s="225">
        <v>0.194298303010986</v>
      </c>
      <c r="AO25" s="223">
        <v>0.452536413571898</v>
      </c>
      <c r="AP25" s="225">
        <v>0.181298526443748</v>
      </c>
      <c r="AQ25" s="223">
        <v>2.4091843164178601</v>
      </c>
      <c r="AR25" s="225">
        <v>9.1530533671361006E-2</v>
      </c>
      <c r="AS25" s="223">
        <v>1.9832319893539101</v>
      </c>
      <c r="AT25" s="225">
        <v>5.81397617066493E-2</v>
      </c>
      <c r="AU25" s="223">
        <v>2.12730637378997</v>
      </c>
      <c r="AV25" s="225">
        <v>7.0886088785262105E-2</v>
      </c>
      <c r="AW25" s="223">
        <v>-0.28187794262789101</v>
      </c>
      <c r="AX25" s="225">
        <v>0.11576992777676</v>
      </c>
      <c r="AY25" s="223">
        <v>0.144074384436058</v>
      </c>
      <c r="AZ25" s="225">
        <v>9.1679165978852797E-2</v>
      </c>
      <c r="BA25" s="223">
        <v>2.2705167819647301</v>
      </c>
      <c r="BB25" s="225">
        <v>8.7310881303382396E-2</v>
      </c>
      <c r="BC25" s="223">
        <v>2.0527538452237399</v>
      </c>
      <c r="BD25" s="225">
        <v>5.1123458548941098E-2</v>
      </c>
      <c r="BE25" s="223">
        <v>2.1940081299773002</v>
      </c>
      <c r="BF25" s="225">
        <v>4.8373217590481202E-2</v>
      </c>
      <c r="BG25" s="223">
        <v>-7.6508651987434298E-2</v>
      </c>
      <c r="BH25" s="225">
        <v>9.9815620891869294E-2</v>
      </c>
      <c r="BI25" s="223">
        <v>0.141254284753559</v>
      </c>
      <c r="BJ25" s="225">
        <v>7.0381646713197493E-2</v>
      </c>
      <c r="BK25" s="223">
        <v>0.81009643871858905</v>
      </c>
      <c r="BL25" s="225">
        <v>9.2400372580627499E-2</v>
      </c>
      <c r="BM25" s="223">
        <v>0.61675519099860798</v>
      </c>
      <c r="BN25" s="225">
        <v>7.4396131549924999E-2</v>
      </c>
      <c r="BO25" s="223">
        <v>0.56167665666614397</v>
      </c>
      <c r="BP25" s="225">
        <v>5.51880308036043E-2</v>
      </c>
      <c r="BQ25" s="223">
        <v>-0.248419782052445</v>
      </c>
      <c r="BR25" s="225">
        <v>0.107626890678019</v>
      </c>
      <c r="BS25" s="223">
        <v>-5.5078534332463902E-2</v>
      </c>
      <c r="BT25" s="225">
        <v>9.2631005249718207E-2</v>
      </c>
      <c r="BU25" s="223">
        <v>1.41791941227598</v>
      </c>
      <c r="BV25" s="225">
        <v>7.0030724783538695E-2</v>
      </c>
      <c r="BW25" s="223">
        <v>1.3631069228208299</v>
      </c>
      <c r="BX25" s="225">
        <v>4.3995074095143201E-2</v>
      </c>
      <c r="BY25" s="223">
        <v>1.4812497115249501</v>
      </c>
      <c r="BZ25" s="225">
        <v>7.4119878820802093E-2</v>
      </c>
      <c r="CA25" s="223">
        <v>6.33302992489648E-2</v>
      </c>
      <c r="CB25" s="225">
        <v>0.101970872557403</v>
      </c>
      <c r="CC25" s="223">
        <v>0.118142788704111</v>
      </c>
      <c r="CD25" s="225">
        <v>8.6193520528213302E-2</v>
      </c>
      <c r="CE25" s="223">
        <v>1.9411492314891401</v>
      </c>
      <c r="CF25" s="225">
        <v>9.0906118261615904E-2</v>
      </c>
      <c r="CG25" s="223">
        <v>1.59909582498811</v>
      </c>
      <c r="CH25" s="225">
        <v>7.9609529061496001E-2</v>
      </c>
      <c r="CI25" s="223">
        <v>1.47219626679628</v>
      </c>
      <c r="CJ25" s="225">
        <v>0.101275260285035</v>
      </c>
      <c r="CK25" s="223">
        <v>-0.46895296469285502</v>
      </c>
      <c r="CL25" s="225">
        <v>0.13609041363445301</v>
      </c>
      <c r="CM25" s="223">
        <v>-0.12689955819182799</v>
      </c>
      <c r="CN25" s="239">
        <v>0.128819080353785</v>
      </c>
    </row>
    <row r="26" spans="1:92" ht="13" customHeight="1" x14ac:dyDescent="0.25">
      <c r="A26" s="26" t="s">
        <v>409</v>
      </c>
      <c r="B26" s="184">
        <v>2</v>
      </c>
      <c r="C26" s="223">
        <v>32.194297851214102</v>
      </c>
      <c r="D26" s="225">
        <v>0.245893523219816</v>
      </c>
      <c r="E26" s="223">
        <v>35.124155111543701</v>
      </c>
      <c r="F26" s="225">
        <v>0.29034144996324601</v>
      </c>
      <c r="G26" s="223">
        <v>36.002100443408402</v>
      </c>
      <c r="H26" s="225">
        <v>0.190523873180799</v>
      </c>
      <c r="I26" s="223">
        <v>3.8078025921943</v>
      </c>
      <c r="J26" s="225">
        <v>0.31106747019459902</v>
      </c>
      <c r="K26" s="223">
        <v>0.87794533186462298</v>
      </c>
      <c r="L26" s="225">
        <v>0.34727151311124399</v>
      </c>
      <c r="M26" s="223">
        <v>20.9672391078049</v>
      </c>
      <c r="N26" s="225">
        <v>0.16784479745250799</v>
      </c>
      <c r="O26" s="223">
        <v>21.856593980458001</v>
      </c>
      <c r="P26" s="225">
        <v>0.19959195354770001</v>
      </c>
      <c r="Q26" s="223">
        <v>22.538644424101001</v>
      </c>
      <c r="R26" s="225">
        <v>0.17321866327643701</v>
      </c>
      <c r="S26" s="223">
        <v>1.5714053162960799</v>
      </c>
      <c r="T26" s="225">
        <v>0.24119822001654401</v>
      </c>
      <c r="U26" s="223">
        <v>0.68205044364296097</v>
      </c>
      <c r="V26" s="225">
        <v>0.26427571441254899</v>
      </c>
      <c r="W26" s="223">
        <v>4.7965661272125697</v>
      </c>
      <c r="X26" s="225">
        <v>8.8620536498859703E-2</v>
      </c>
      <c r="Y26" s="223">
        <v>5.0648879561624103</v>
      </c>
      <c r="Z26" s="225">
        <v>9.9965468212894107E-2</v>
      </c>
      <c r="AA26" s="223">
        <v>4.8057225141912596</v>
      </c>
      <c r="AB26" s="225">
        <v>0.129185641884108</v>
      </c>
      <c r="AC26" s="223">
        <v>9.1563869786925895E-3</v>
      </c>
      <c r="AD26" s="225">
        <v>0.15666055520888</v>
      </c>
      <c r="AE26" s="223">
        <v>-0.25916544197114899</v>
      </c>
      <c r="AF26" s="225">
        <v>0.163346334222817</v>
      </c>
      <c r="AG26" s="223">
        <v>3.1462560960908399</v>
      </c>
      <c r="AH26" s="225">
        <v>8.3519091974275497E-2</v>
      </c>
      <c r="AI26" s="223">
        <v>3.1162401407086699</v>
      </c>
      <c r="AJ26" s="225">
        <v>7.9761409532463606E-2</v>
      </c>
      <c r="AK26" s="223">
        <v>3.30100409801218</v>
      </c>
      <c r="AL26" s="225">
        <v>7.8154761161520703E-2</v>
      </c>
      <c r="AM26" s="223">
        <v>0.154748001921342</v>
      </c>
      <c r="AN26" s="225">
        <v>0.11438358892962699</v>
      </c>
      <c r="AO26" s="223">
        <v>0.18476395730351</v>
      </c>
      <c r="AP26" s="225">
        <v>0.11166937423850699</v>
      </c>
      <c r="AQ26" s="223">
        <v>1.2764679077682499</v>
      </c>
      <c r="AR26" s="225">
        <v>8.3445256127296003E-2</v>
      </c>
      <c r="AS26" s="223">
        <v>1.16386248104335</v>
      </c>
      <c r="AT26" s="225">
        <v>3.9346511771154502E-2</v>
      </c>
      <c r="AU26" s="223">
        <v>1.47044448991778</v>
      </c>
      <c r="AV26" s="225">
        <v>5.2158885855968097E-2</v>
      </c>
      <c r="AW26" s="223">
        <v>0.19397658214952901</v>
      </c>
      <c r="AX26" s="225">
        <v>9.8405590003240895E-2</v>
      </c>
      <c r="AY26" s="223">
        <v>0.30658200887442399</v>
      </c>
      <c r="AZ26" s="225">
        <v>6.5335268900445401E-2</v>
      </c>
      <c r="BA26" s="223">
        <v>1.0357473064307401</v>
      </c>
      <c r="BB26" s="225">
        <v>5.4658635816306603E-2</v>
      </c>
      <c r="BC26" s="223">
        <v>1.0827885810632201</v>
      </c>
      <c r="BD26" s="225">
        <v>5.7374183360837501E-2</v>
      </c>
      <c r="BE26" s="223">
        <v>1.0818038431200401</v>
      </c>
      <c r="BF26" s="225">
        <v>4.9457897772200499E-2</v>
      </c>
      <c r="BG26" s="223">
        <v>4.6056536689295803E-2</v>
      </c>
      <c r="BH26" s="225">
        <v>7.3713296774361295E-2</v>
      </c>
      <c r="BI26" s="223">
        <v>-9.8473794317977003E-4</v>
      </c>
      <c r="BJ26" s="225">
        <v>7.5748799121626006E-2</v>
      </c>
      <c r="BK26" s="223">
        <v>0.35578510488229098</v>
      </c>
      <c r="BL26" s="225">
        <v>3.8973050686685003E-2</v>
      </c>
      <c r="BM26" s="223">
        <v>0.28590222368163898</v>
      </c>
      <c r="BN26" s="225">
        <v>2.6843631696778201E-2</v>
      </c>
      <c r="BO26" s="223">
        <v>0.52524881339019402</v>
      </c>
      <c r="BP26" s="225">
        <v>6.8164862734375095E-2</v>
      </c>
      <c r="BQ26" s="223">
        <v>0.16946370850790199</v>
      </c>
      <c r="BR26" s="225">
        <v>7.8519724855752801E-2</v>
      </c>
      <c r="BS26" s="223">
        <v>0.23934658970855499</v>
      </c>
      <c r="BT26" s="225">
        <v>7.3260010061891798E-2</v>
      </c>
      <c r="BU26" s="223">
        <v>1.2002356996872601</v>
      </c>
      <c r="BV26" s="225">
        <v>4.7168626100131103E-2</v>
      </c>
      <c r="BW26" s="223">
        <v>1.2409944968651001</v>
      </c>
      <c r="BX26" s="225">
        <v>2.61108459077075E-2</v>
      </c>
      <c r="BY26" s="223">
        <v>1.4206269127748801</v>
      </c>
      <c r="BZ26" s="225">
        <v>2.7103100509140499E-2</v>
      </c>
      <c r="CA26" s="223">
        <v>0.22039121308762399</v>
      </c>
      <c r="CB26" s="225">
        <v>5.4400894711231898E-2</v>
      </c>
      <c r="CC26" s="223">
        <v>0.17963241590978399</v>
      </c>
      <c r="CD26" s="225">
        <v>3.7634483272985401E-2</v>
      </c>
      <c r="CE26" s="223">
        <v>0.60000585018372798</v>
      </c>
      <c r="CF26" s="225">
        <v>5.9105047802051398E-2</v>
      </c>
      <c r="CG26" s="223">
        <v>0.42786162184716497</v>
      </c>
      <c r="CH26" s="225">
        <v>3.2030370867326297E-2</v>
      </c>
      <c r="CI26" s="223">
        <v>0.34154229000406999</v>
      </c>
      <c r="CJ26" s="225">
        <v>2.9719914672092201E-2</v>
      </c>
      <c r="CK26" s="223">
        <v>-0.25846356017965799</v>
      </c>
      <c r="CL26" s="225">
        <v>6.61564811926936E-2</v>
      </c>
      <c r="CM26" s="223">
        <v>-8.6319331843094399E-2</v>
      </c>
      <c r="CN26" s="239">
        <v>4.3694599048565499E-2</v>
      </c>
    </row>
    <row r="27" spans="1:92" ht="13" customHeight="1" x14ac:dyDescent="0.25">
      <c r="A27" s="26" t="s">
        <v>410</v>
      </c>
      <c r="B27" s="184">
        <v>2</v>
      </c>
      <c r="C27" s="223">
        <v>37.639555664841403</v>
      </c>
      <c r="D27" s="225">
        <v>0.28170823369117098</v>
      </c>
      <c r="E27" s="223">
        <v>38.870558514075803</v>
      </c>
      <c r="F27" s="225">
        <v>0.20416722823140099</v>
      </c>
      <c r="G27" s="223">
        <v>38.688417459652598</v>
      </c>
      <c r="H27" s="225">
        <v>0.26196739922784901</v>
      </c>
      <c r="I27" s="223">
        <v>1.04886179481117</v>
      </c>
      <c r="J27" s="225">
        <v>0.38469006640099601</v>
      </c>
      <c r="K27" s="223">
        <v>-0.18214105442321901</v>
      </c>
      <c r="L27" s="225">
        <v>0.33213126221705802</v>
      </c>
      <c r="M27" s="223">
        <v>19.408718618679799</v>
      </c>
      <c r="N27" s="225">
        <v>7.0447541510172407E-2</v>
      </c>
      <c r="O27" s="223">
        <v>19.449795821790001</v>
      </c>
      <c r="P27" s="225">
        <v>9.3492151999484505E-2</v>
      </c>
      <c r="Q27" s="223">
        <v>20.0923899631706</v>
      </c>
      <c r="R27" s="225">
        <v>0.10449440724426599</v>
      </c>
      <c r="S27" s="223">
        <v>0.68367134449081801</v>
      </c>
      <c r="T27" s="225">
        <v>0.126023558314142</v>
      </c>
      <c r="U27" s="223">
        <v>0.64259414138056703</v>
      </c>
      <c r="V27" s="225">
        <v>0.14021363568079001</v>
      </c>
      <c r="W27" s="223">
        <v>7.5708814768141099</v>
      </c>
      <c r="X27" s="225">
        <v>0.12826189157318199</v>
      </c>
      <c r="Y27" s="223">
        <v>7.06962989660886</v>
      </c>
      <c r="Z27" s="225">
        <v>0.123912371934858</v>
      </c>
      <c r="AA27" s="223">
        <v>7.1510178712821002</v>
      </c>
      <c r="AB27" s="225">
        <v>0.14649542897222201</v>
      </c>
      <c r="AC27" s="223">
        <v>-0.41986360553201701</v>
      </c>
      <c r="AD27" s="225">
        <v>0.19471010127799199</v>
      </c>
      <c r="AE27" s="223">
        <v>8.1387974673240202E-2</v>
      </c>
      <c r="AF27" s="225">
        <v>0.191872839735795</v>
      </c>
      <c r="AG27" s="223">
        <v>5.7068507544085403</v>
      </c>
      <c r="AH27" s="225">
        <v>0.10612221950445599</v>
      </c>
      <c r="AI27" s="223">
        <v>4.8980651430029702</v>
      </c>
      <c r="AJ27" s="225">
        <v>0.11911068277312301</v>
      </c>
      <c r="AK27" s="223">
        <v>5.3436944846642298</v>
      </c>
      <c r="AL27" s="225">
        <v>0.145400678156378</v>
      </c>
      <c r="AM27" s="223">
        <v>-0.36315626974430898</v>
      </c>
      <c r="AN27" s="225">
        <v>0.18000911832706301</v>
      </c>
      <c r="AO27" s="223">
        <v>0.445629341661262</v>
      </c>
      <c r="AP27" s="225">
        <v>0.18795933591874101</v>
      </c>
      <c r="AQ27" s="223">
        <v>1.3250675306631701</v>
      </c>
      <c r="AR27" s="225">
        <v>4.9178569195270097E-2</v>
      </c>
      <c r="AS27" s="223">
        <v>1.4746129679105799</v>
      </c>
      <c r="AT27" s="225">
        <v>5.3779759422200403E-2</v>
      </c>
      <c r="AU27" s="223">
        <v>1.50553420150997</v>
      </c>
      <c r="AV27" s="225">
        <v>4.5295818819195699E-2</v>
      </c>
      <c r="AW27" s="223">
        <v>0.18046667084679999</v>
      </c>
      <c r="AX27" s="225">
        <v>6.6859874892160595E-2</v>
      </c>
      <c r="AY27" s="223">
        <v>3.0921233599393999E-2</v>
      </c>
      <c r="AZ27" s="225">
        <v>7.0313396490364194E-2</v>
      </c>
      <c r="BA27" s="223">
        <v>1.2158410529722301</v>
      </c>
      <c r="BB27" s="225">
        <v>3.6553115659220398E-2</v>
      </c>
      <c r="BC27" s="223">
        <v>1.27197512146878</v>
      </c>
      <c r="BD27" s="225">
        <v>3.8026310571759897E-2</v>
      </c>
      <c r="BE27" s="223">
        <v>1.4750911412179399</v>
      </c>
      <c r="BF27" s="225">
        <v>5.7666195033092102E-2</v>
      </c>
      <c r="BG27" s="223">
        <v>0.25925008824571</v>
      </c>
      <c r="BH27" s="225">
        <v>6.8275327271210898E-2</v>
      </c>
      <c r="BI27" s="223">
        <v>0.20311601974915899</v>
      </c>
      <c r="BJ27" s="225">
        <v>6.9075251322702799E-2</v>
      </c>
      <c r="BK27" s="223">
        <v>0.75494296333761002</v>
      </c>
      <c r="BL27" s="225">
        <v>3.11184997090969E-2</v>
      </c>
      <c r="BM27" s="223">
        <v>0.73503493686642296</v>
      </c>
      <c r="BN27" s="225">
        <v>3.9165840714719298E-2</v>
      </c>
      <c r="BO27" s="223">
        <v>0.98778490277139896</v>
      </c>
      <c r="BP27" s="225">
        <v>5.8939772656640098E-2</v>
      </c>
      <c r="BQ27" s="223">
        <v>0.232841939433789</v>
      </c>
      <c r="BR27" s="225">
        <v>6.6650265002935194E-2</v>
      </c>
      <c r="BS27" s="223">
        <v>0.252749965904976</v>
      </c>
      <c r="BT27" s="225">
        <v>7.0766234036489406E-2</v>
      </c>
      <c r="BU27" s="223">
        <v>1.08738399265357</v>
      </c>
      <c r="BV27" s="225">
        <v>4.4596644720167E-2</v>
      </c>
      <c r="BW27" s="223">
        <v>1.1256919900218301</v>
      </c>
      <c r="BX27" s="225">
        <v>4.7121644639254397E-2</v>
      </c>
      <c r="BY27" s="223">
        <v>1.1873594611098099</v>
      </c>
      <c r="BZ27" s="225">
        <v>4.65983151354014E-2</v>
      </c>
      <c r="CA27" s="223">
        <v>9.9975468456241501E-2</v>
      </c>
      <c r="CB27" s="225">
        <v>6.4500106153052003E-2</v>
      </c>
      <c r="CC27" s="223">
        <v>6.1667471087981401E-2</v>
      </c>
      <c r="CD27" s="225">
        <v>6.62710522548597E-2</v>
      </c>
      <c r="CE27" s="223">
        <v>1.0361533773929199</v>
      </c>
      <c r="CF27" s="225">
        <v>4.2219406687481802E-2</v>
      </c>
      <c r="CG27" s="223">
        <v>1.0505954887454301</v>
      </c>
      <c r="CH27" s="225">
        <v>7.1112846835645796E-2</v>
      </c>
      <c r="CI27" s="223">
        <v>0.72639842193186199</v>
      </c>
      <c r="CJ27" s="225">
        <v>4.8180489949745199E-2</v>
      </c>
      <c r="CK27" s="223">
        <v>-0.30975495546105503</v>
      </c>
      <c r="CL27" s="225">
        <v>6.4061204428581306E-2</v>
      </c>
      <c r="CM27" s="223">
        <v>-0.32419706681357202</v>
      </c>
      <c r="CN27" s="239">
        <v>8.5897593661682495E-2</v>
      </c>
    </row>
    <row r="28" spans="1:92" ht="13" customHeight="1" x14ac:dyDescent="0.25">
      <c r="A28" s="26" t="s">
        <v>411</v>
      </c>
      <c r="B28" s="184">
        <v>2</v>
      </c>
      <c r="C28" s="223" t="s">
        <v>494</v>
      </c>
      <c r="D28" s="225" t="s">
        <v>494</v>
      </c>
      <c r="E28" s="223">
        <v>41.6212289788253</v>
      </c>
      <c r="F28" s="225">
        <v>0.32150794751925199</v>
      </c>
      <c r="G28" s="223">
        <v>43.173140376677502</v>
      </c>
      <c r="H28" s="225">
        <v>0.34819466506635099</v>
      </c>
      <c r="I28" s="223" t="s">
        <v>494</v>
      </c>
      <c r="J28" s="225" t="s">
        <v>494</v>
      </c>
      <c r="K28" s="223">
        <v>1.5519113978521599</v>
      </c>
      <c r="L28" s="225">
        <v>0.47392708837827602</v>
      </c>
      <c r="M28" s="223" t="s">
        <v>494</v>
      </c>
      <c r="N28" s="225" t="s">
        <v>494</v>
      </c>
      <c r="O28" s="223">
        <v>22.638045707931202</v>
      </c>
      <c r="P28" s="225">
        <v>0.15751731595508001</v>
      </c>
      <c r="Q28" s="223">
        <v>22.9411479306494</v>
      </c>
      <c r="R28" s="225">
        <v>0.19013053619305101</v>
      </c>
      <c r="S28" s="223" t="s">
        <v>494</v>
      </c>
      <c r="T28" s="225" t="s">
        <v>494</v>
      </c>
      <c r="U28" s="223">
        <v>0.30310222271825499</v>
      </c>
      <c r="V28" s="225">
        <v>0.24690347429461099</v>
      </c>
      <c r="W28" s="223" t="s">
        <v>494</v>
      </c>
      <c r="X28" s="225" t="s">
        <v>494</v>
      </c>
      <c r="Y28" s="223">
        <v>6.7278940971949099</v>
      </c>
      <c r="Z28" s="225">
        <v>0.14374277785638701</v>
      </c>
      <c r="AA28" s="223">
        <v>7.5194345709792003</v>
      </c>
      <c r="AB28" s="225">
        <v>0.13156143319688099</v>
      </c>
      <c r="AC28" s="223" t="s">
        <v>494</v>
      </c>
      <c r="AD28" s="225" t="s">
        <v>494</v>
      </c>
      <c r="AE28" s="223">
        <v>0.79154047378429104</v>
      </c>
      <c r="AF28" s="225">
        <v>0.194859941729151</v>
      </c>
      <c r="AG28" s="223" t="s">
        <v>494</v>
      </c>
      <c r="AH28" s="225" t="s">
        <v>494</v>
      </c>
      <c r="AI28" s="223">
        <v>3.5559460024709599</v>
      </c>
      <c r="AJ28" s="225">
        <v>7.6751185151019502E-2</v>
      </c>
      <c r="AK28" s="223">
        <v>4.1341733661475599</v>
      </c>
      <c r="AL28" s="225">
        <v>0.11837158791473799</v>
      </c>
      <c r="AM28" s="223" t="s">
        <v>494</v>
      </c>
      <c r="AN28" s="225" t="s">
        <v>494</v>
      </c>
      <c r="AO28" s="223">
        <v>0.57822736367660399</v>
      </c>
      <c r="AP28" s="225">
        <v>0.141076494312634</v>
      </c>
      <c r="AQ28" s="223" t="s">
        <v>494</v>
      </c>
      <c r="AR28" s="225" t="s">
        <v>494</v>
      </c>
      <c r="AS28" s="223">
        <v>3.03540518136202</v>
      </c>
      <c r="AT28" s="225">
        <v>7.0817878374646495E-2</v>
      </c>
      <c r="AU28" s="223">
        <v>3.2405385207031698</v>
      </c>
      <c r="AV28" s="225">
        <v>0.106428281531389</v>
      </c>
      <c r="AW28" s="223" t="s">
        <v>494</v>
      </c>
      <c r="AX28" s="225" t="s">
        <v>494</v>
      </c>
      <c r="AY28" s="223">
        <v>0.20513333934115399</v>
      </c>
      <c r="AZ28" s="225">
        <v>0.12783642285049601</v>
      </c>
      <c r="BA28" s="223" t="s">
        <v>494</v>
      </c>
      <c r="BB28" s="225" t="s">
        <v>494</v>
      </c>
      <c r="BC28" s="223">
        <v>2.5968786514788502</v>
      </c>
      <c r="BD28" s="225">
        <v>6.51308704352003E-2</v>
      </c>
      <c r="BE28" s="223">
        <v>2.7856163711414599</v>
      </c>
      <c r="BF28" s="225">
        <v>9.0432832982936306E-2</v>
      </c>
      <c r="BG28" s="223" t="s">
        <v>494</v>
      </c>
      <c r="BH28" s="225" t="s">
        <v>494</v>
      </c>
      <c r="BI28" s="223">
        <v>0.18873771966260999</v>
      </c>
      <c r="BJ28" s="225">
        <v>0.111445626046815</v>
      </c>
      <c r="BK28" s="223" t="s">
        <v>494</v>
      </c>
      <c r="BL28" s="225" t="s">
        <v>494</v>
      </c>
      <c r="BM28" s="223">
        <v>1.6719447260014499</v>
      </c>
      <c r="BN28" s="225">
        <v>8.6595599484915395E-2</v>
      </c>
      <c r="BO28" s="223">
        <v>1.54931968920842</v>
      </c>
      <c r="BP28" s="225">
        <v>9.9440860679016099E-2</v>
      </c>
      <c r="BQ28" s="223" t="s">
        <v>494</v>
      </c>
      <c r="BR28" s="225" t="s">
        <v>494</v>
      </c>
      <c r="BS28" s="223">
        <v>-0.12262503679303099</v>
      </c>
      <c r="BT28" s="225">
        <v>0.13186084567730999</v>
      </c>
      <c r="BU28" s="223" t="s">
        <v>494</v>
      </c>
      <c r="BV28" s="225" t="s">
        <v>494</v>
      </c>
      <c r="BW28" s="223">
        <v>1.275913529871</v>
      </c>
      <c r="BX28" s="225">
        <v>2.92564643017563E-2</v>
      </c>
      <c r="BY28" s="223">
        <v>1.5282869289101999</v>
      </c>
      <c r="BZ28" s="225">
        <v>5.4684100635549099E-2</v>
      </c>
      <c r="CA28" s="223" t="s">
        <v>494</v>
      </c>
      <c r="CB28" s="225" t="s">
        <v>494</v>
      </c>
      <c r="CC28" s="223">
        <v>0.25237339903919598</v>
      </c>
      <c r="CD28" s="225">
        <v>6.2018477615617101E-2</v>
      </c>
      <c r="CE28" s="223" t="s">
        <v>494</v>
      </c>
      <c r="CF28" s="225" t="s">
        <v>494</v>
      </c>
      <c r="CG28" s="223">
        <v>1.7352419820395</v>
      </c>
      <c r="CH28" s="225">
        <v>5.6238609907251602E-2</v>
      </c>
      <c r="CI28" s="223">
        <v>1.68852956272656</v>
      </c>
      <c r="CJ28" s="225">
        <v>7.7357960734158099E-2</v>
      </c>
      <c r="CK28" s="223" t="s">
        <v>494</v>
      </c>
      <c r="CL28" s="225" t="s">
        <v>494</v>
      </c>
      <c r="CM28" s="223">
        <v>-4.6712419312937299E-2</v>
      </c>
      <c r="CN28" s="239">
        <v>9.5640134531730703E-2</v>
      </c>
    </row>
    <row r="29" spans="1:92" ht="13" customHeight="1" x14ac:dyDescent="0.25">
      <c r="A29" s="26" t="s">
        <v>412</v>
      </c>
      <c r="B29" s="184">
        <v>2</v>
      </c>
      <c r="C29" s="223">
        <v>37.253402675364597</v>
      </c>
      <c r="D29" s="225">
        <v>0.406135061438608</v>
      </c>
      <c r="E29" s="223">
        <v>41.053548847500501</v>
      </c>
      <c r="F29" s="225">
        <v>0.42746803147333201</v>
      </c>
      <c r="G29" s="223">
        <v>39.013135799129799</v>
      </c>
      <c r="H29" s="225">
        <v>0.47899867691775</v>
      </c>
      <c r="I29" s="223">
        <v>1.75973312376524</v>
      </c>
      <c r="J29" s="225">
        <v>0.62800113106482303</v>
      </c>
      <c r="K29" s="223">
        <v>-2.0404130483706799</v>
      </c>
      <c r="L29" s="225">
        <v>0.64200362181271298</v>
      </c>
      <c r="M29" s="223">
        <v>20.274144364064899</v>
      </c>
      <c r="N29" s="225">
        <v>0.20812896377635101</v>
      </c>
      <c r="O29" s="223">
        <v>21.092686924305902</v>
      </c>
      <c r="P29" s="225">
        <v>0.20653722147919901</v>
      </c>
      <c r="Q29" s="223">
        <v>21.320036484442799</v>
      </c>
      <c r="R29" s="225">
        <v>0.26514908330743198</v>
      </c>
      <c r="S29" s="223">
        <v>1.0458921203778999</v>
      </c>
      <c r="T29" s="225">
        <v>0.33707818372209902</v>
      </c>
      <c r="U29" s="223">
        <v>0.227349560136933</v>
      </c>
      <c r="V29" s="225">
        <v>0.33609769448051702</v>
      </c>
      <c r="W29" s="223">
        <v>7.5715499110891704</v>
      </c>
      <c r="X29" s="225">
        <v>0.19621564546805301</v>
      </c>
      <c r="Y29" s="223">
        <v>7.1238736761510797</v>
      </c>
      <c r="Z29" s="225">
        <v>0.20631208904487799</v>
      </c>
      <c r="AA29" s="223">
        <v>7.7962767736192804</v>
      </c>
      <c r="AB29" s="225">
        <v>0.217982772687039</v>
      </c>
      <c r="AC29" s="223">
        <v>0.22472686253010701</v>
      </c>
      <c r="AD29" s="225">
        <v>0.29328666644560197</v>
      </c>
      <c r="AE29" s="223">
        <v>0.67240309746819804</v>
      </c>
      <c r="AF29" s="225">
        <v>0.300135248303812</v>
      </c>
      <c r="AG29" s="223">
        <v>3.41101338364285</v>
      </c>
      <c r="AH29" s="225">
        <v>0.148716506741632</v>
      </c>
      <c r="AI29" s="223">
        <v>3.5925759318361701</v>
      </c>
      <c r="AJ29" s="225">
        <v>0.102041269088671</v>
      </c>
      <c r="AK29" s="223">
        <v>3.0038891289145799</v>
      </c>
      <c r="AL29" s="225">
        <v>0.10547342982605799</v>
      </c>
      <c r="AM29" s="223">
        <v>-0.40712425472826802</v>
      </c>
      <c r="AN29" s="225">
        <v>0.18232181377088799</v>
      </c>
      <c r="AO29" s="223">
        <v>-0.58868680292158804</v>
      </c>
      <c r="AP29" s="225">
        <v>0.14675511914921099</v>
      </c>
      <c r="AQ29" s="223">
        <v>2.0893481084064698</v>
      </c>
      <c r="AR29" s="225">
        <v>0.103153985037034</v>
      </c>
      <c r="AS29" s="223">
        <v>2.42800581032296</v>
      </c>
      <c r="AT29" s="225">
        <v>0.10533036373583</v>
      </c>
      <c r="AU29" s="223">
        <v>2.2470205128879499</v>
      </c>
      <c r="AV29" s="225">
        <v>0.11985234229143001</v>
      </c>
      <c r="AW29" s="223">
        <v>0.15767240448148401</v>
      </c>
      <c r="AX29" s="225">
        <v>0.15813073256569299</v>
      </c>
      <c r="AY29" s="223">
        <v>-0.18098529743500499</v>
      </c>
      <c r="AZ29" s="225">
        <v>0.15955898432073401</v>
      </c>
      <c r="BA29" s="223">
        <v>1.4630218007986899</v>
      </c>
      <c r="BB29" s="225">
        <v>8.80706838988915E-2</v>
      </c>
      <c r="BC29" s="223">
        <v>1.5455084678659701</v>
      </c>
      <c r="BD29" s="225">
        <v>9.7262328244767202E-2</v>
      </c>
      <c r="BE29" s="223">
        <v>1.8788729016352099</v>
      </c>
      <c r="BF29" s="225">
        <v>9.9958439150309705E-2</v>
      </c>
      <c r="BG29" s="223">
        <v>0.41585110083651899</v>
      </c>
      <c r="BH29" s="225">
        <v>0.13322212623954299</v>
      </c>
      <c r="BI29" s="223">
        <v>0.33336443376924002</v>
      </c>
      <c r="BJ29" s="225">
        <v>0.13946917241081999</v>
      </c>
      <c r="BK29" s="223">
        <v>1.11758918440568</v>
      </c>
      <c r="BL29" s="225">
        <v>0.14877343237231599</v>
      </c>
      <c r="BM29" s="223">
        <v>1.0210114805194399</v>
      </c>
      <c r="BN29" s="225">
        <v>0.15933704890674799</v>
      </c>
      <c r="BO29" s="223">
        <v>0.70325384347530995</v>
      </c>
      <c r="BP29" s="225">
        <v>0.142146911406384</v>
      </c>
      <c r="BQ29" s="223">
        <v>-0.414335340930372</v>
      </c>
      <c r="BR29" s="225">
        <v>0.20576510540471801</v>
      </c>
      <c r="BS29" s="223">
        <v>-0.31775763704413301</v>
      </c>
      <c r="BT29" s="225">
        <v>0.213527608464774</v>
      </c>
      <c r="BU29" s="223">
        <v>1.4623957018932401</v>
      </c>
      <c r="BV29" s="225">
        <v>6.2819822949405801E-2</v>
      </c>
      <c r="BW29" s="223">
        <v>1.2229170406091601</v>
      </c>
      <c r="BX29" s="225">
        <v>6.58475327544598E-2</v>
      </c>
      <c r="BY29" s="223">
        <v>1.2598989482408101</v>
      </c>
      <c r="BZ29" s="225">
        <v>7.9562493933338599E-2</v>
      </c>
      <c r="CA29" s="223">
        <v>-0.20249675365242401</v>
      </c>
      <c r="CB29" s="225">
        <v>0.101373174934433</v>
      </c>
      <c r="CC29" s="223">
        <v>3.6981907631652898E-2</v>
      </c>
      <c r="CD29" s="225">
        <v>0.103276754454922</v>
      </c>
      <c r="CE29" s="223">
        <v>1.13342072152592</v>
      </c>
      <c r="CF29" s="225">
        <v>0.100156612662529</v>
      </c>
      <c r="CG29" s="223">
        <v>1.0469864135515701</v>
      </c>
      <c r="CH29" s="225">
        <v>0.10804939102511001</v>
      </c>
      <c r="CI29" s="223">
        <v>1.42546498560901</v>
      </c>
      <c r="CJ29" s="225">
        <v>0.110550372317624</v>
      </c>
      <c r="CK29" s="223">
        <v>0.29204426408309497</v>
      </c>
      <c r="CL29" s="225">
        <v>0.14917349590191001</v>
      </c>
      <c r="CM29" s="223">
        <v>0.37847857205744001</v>
      </c>
      <c r="CN29" s="239">
        <v>0.15458349109934899</v>
      </c>
    </row>
    <row r="30" spans="1:92" ht="13" customHeight="1" x14ac:dyDescent="0.25">
      <c r="A30" s="26" t="s">
        <v>413</v>
      </c>
      <c r="B30" s="184">
        <v>2</v>
      </c>
      <c r="C30" s="223">
        <v>33.768803673148597</v>
      </c>
      <c r="D30" s="225">
        <v>0.56777224765154899</v>
      </c>
      <c r="E30" s="223">
        <v>36.050549225066099</v>
      </c>
      <c r="F30" s="225">
        <v>0.57692886388836995</v>
      </c>
      <c r="G30" s="223">
        <v>33.258486230336999</v>
      </c>
      <c r="H30" s="225">
        <v>0.669101560671853</v>
      </c>
      <c r="I30" s="223">
        <v>-0.51031744281158398</v>
      </c>
      <c r="J30" s="225">
        <v>0.87753189326474201</v>
      </c>
      <c r="K30" s="223">
        <v>-2.7920629947290601</v>
      </c>
      <c r="L30" s="225">
        <v>0.88348390618111206</v>
      </c>
      <c r="M30" s="223">
        <v>20.032856267000199</v>
      </c>
      <c r="N30" s="225">
        <v>0.233794087530725</v>
      </c>
      <c r="O30" s="223">
        <v>23.746770157814399</v>
      </c>
      <c r="P30" s="225">
        <v>0.323654131404705</v>
      </c>
      <c r="Q30" s="223">
        <v>22.849776372080601</v>
      </c>
      <c r="R30" s="225">
        <v>0.38340572302127301</v>
      </c>
      <c r="S30" s="223">
        <v>2.8169201050803201</v>
      </c>
      <c r="T30" s="225">
        <v>0.449065277893748</v>
      </c>
      <c r="U30" s="223">
        <v>-0.89699378573385502</v>
      </c>
      <c r="V30" s="225">
        <v>0.50174888661640205</v>
      </c>
      <c r="W30" s="223">
        <v>5.3435476845202299</v>
      </c>
      <c r="X30" s="225">
        <v>0.16246656466869699</v>
      </c>
      <c r="Y30" s="223">
        <v>5.44129103868715</v>
      </c>
      <c r="Z30" s="225">
        <v>0.15280183865771699</v>
      </c>
      <c r="AA30" s="223">
        <v>5.1377788421469299</v>
      </c>
      <c r="AB30" s="225">
        <v>0.13773878299648501</v>
      </c>
      <c r="AC30" s="223">
        <v>-0.20576884237330101</v>
      </c>
      <c r="AD30" s="225">
        <v>0.21299614310264101</v>
      </c>
      <c r="AE30" s="223">
        <v>-0.30351219654021999</v>
      </c>
      <c r="AF30" s="225">
        <v>0.20571916351796601</v>
      </c>
      <c r="AG30" s="223">
        <v>4.5415688167741601</v>
      </c>
      <c r="AH30" s="225">
        <v>0.118978339897545</v>
      </c>
      <c r="AI30" s="223">
        <v>4.42634921608773</v>
      </c>
      <c r="AJ30" s="225">
        <v>0.13192766596244901</v>
      </c>
      <c r="AK30" s="223">
        <v>4.4094188249746002</v>
      </c>
      <c r="AL30" s="225">
        <v>0.17770184038752501</v>
      </c>
      <c r="AM30" s="223">
        <v>-0.132149991799555</v>
      </c>
      <c r="AN30" s="225">
        <v>0.21385459883268601</v>
      </c>
      <c r="AO30" s="223">
        <v>-1.69303911131253E-2</v>
      </c>
      <c r="AP30" s="225">
        <v>0.22132070197659501</v>
      </c>
      <c r="AQ30" s="223">
        <v>2.1116046134057802</v>
      </c>
      <c r="AR30" s="225">
        <v>7.8137735163484004E-2</v>
      </c>
      <c r="AS30" s="223">
        <v>2.0628293233094501</v>
      </c>
      <c r="AT30" s="225">
        <v>8.7886897753947896E-2</v>
      </c>
      <c r="AU30" s="223">
        <v>2.2372679621122602</v>
      </c>
      <c r="AV30" s="225">
        <v>0.108958342881355</v>
      </c>
      <c r="AW30" s="223">
        <v>0.12566334870648199</v>
      </c>
      <c r="AX30" s="225">
        <v>0.134079924447807</v>
      </c>
      <c r="AY30" s="223">
        <v>0.17443863880281801</v>
      </c>
      <c r="AZ30" s="225">
        <v>0.1399858109962</v>
      </c>
      <c r="BA30" s="223">
        <v>2.2064326931060299</v>
      </c>
      <c r="BB30" s="225">
        <v>8.0215660032308206E-2</v>
      </c>
      <c r="BC30" s="223">
        <v>3.2293192683034802</v>
      </c>
      <c r="BD30" s="225">
        <v>0.125114455974284</v>
      </c>
      <c r="BE30" s="223">
        <v>3.2450701109196101</v>
      </c>
      <c r="BF30" s="225">
        <v>9.5283442408636704E-2</v>
      </c>
      <c r="BG30" s="223">
        <v>1.03863741781358</v>
      </c>
      <c r="BH30" s="225">
        <v>0.12455314733742701</v>
      </c>
      <c r="BI30" s="223">
        <v>1.5750842616129499E-2</v>
      </c>
      <c r="BJ30" s="225">
        <v>0.1572658942396</v>
      </c>
      <c r="BK30" s="223">
        <v>2.5390389177774999</v>
      </c>
      <c r="BL30" s="225">
        <v>0.131690003157307</v>
      </c>
      <c r="BM30" s="223">
        <v>2.7327519614994</v>
      </c>
      <c r="BN30" s="225">
        <v>0.15442714833252</v>
      </c>
      <c r="BO30" s="223">
        <v>3.1330073846412798</v>
      </c>
      <c r="BP30" s="225">
        <v>0.146518673475066</v>
      </c>
      <c r="BQ30" s="223">
        <v>0.59396846686377203</v>
      </c>
      <c r="BR30" s="225">
        <v>0.197002483762171</v>
      </c>
      <c r="BS30" s="223">
        <v>0.40025542314187201</v>
      </c>
      <c r="BT30" s="225">
        <v>0.21287429581564599</v>
      </c>
      <c r="BU30" s="223">
        <v>1.83734010858809</v>
      </c>
      <c r="BV30" s="225">
        <v>5.4663389540774203E-2</v>
      </c>
      <c r="BW30" s="223">
        <v>2.2504356279111</v>
      </c>
      <c r="BX30" s="225">
        <v>0.102084122298124</v>
      </c>
      <c r="BY30" s="223">
        <v>2.2884889090289202</v>
      </c>
      <c r="BZ30" s="225">
        <v>6.9496763997875299E-2</v>
      </c>
      <c r="CA30" s="223">
        <v>0.451148800440828</v>
      </c>
      <c r="CB30" s="225">
        <v>8.8418812264488097E-2</v>
      </c>
      <c r="CC30" s="223">
        <v>3.8053281117825098E-2</v>
      </c>
      <c r="CD30" s="225">
        <v>0.123494810545037</v>
      </c>
      <c r="CE30" s="223">
        <v>1.7592563845342</v>
      </c>
      <c r="CF30" s="225">
        <v>0.15266242243658601</v>
      </c>
      <c r="CG30" s="223">
        <v>2.0907655160478398</v>
      </c>
      <c r="CH30" s="225">
        <v>0.12701118817339299</v>
      </c>
      <c r="CI30" s="223">
        <v>1.31820273503088</v>
      </c>
      <c r="CJ30" s="225">
        <v>6.7904885985853106E-2</v>
      </c>
      <c r="CK30" s="223">
        <v>-0.44105364950332199</v>
      </c>
      <c r="CL30" s="225">
        <v>0.167083478432065</v>
      </c>
      <c r="CM30" s="223">
        <v>-0.77256278101695997</v>
      </c>
      <c r="CN30" s="239">
        <v>0.14402401001905399</v>
      </c>
    </row>
    <row r="31" spans="1:92" ht="13" customHeight="1" x14ac:dyDescent="0.25">
      <c r="A31" s="26" t="s">
        <v>414</v>
      </c>
      <c r="B31" s="184">
        <v>2</v>
      </c>
      <c r="C31" s="223">
        <v>30.439828310082</v>
      </c>
      <c r="D31" s="225">
        <v>0.296533348518769</v>
      </c>
      <c r="E31" s="223">
        <v>31.664164478052399</v>
      </c>
      <c r="F31" s="225">
        <v>0.22865649608913699</v>
      </c>
      <c r="G31" s="223">
        <v>32.749500437866701</v>
      </c>
      <c r="H31" s="225">
        <v>0.30730471000093201</v>
      </c>
      <c r="I31" s="223">
        <v>2.3096721277846499</v>
      </c>
      <c r="J31" s="225">
        <v>0.42704591272193498</v>
      </c>
      <c r="K31" s="223">
        <v>1.08533595981426</v>
      </c>
      <c r="L31" s="225">
        <v>0.38304043910861202</v>
      </c>
      <c r="M31" s="223">
        <v>18.134803046532401</v>
      </c>
      <c r="N31" s="225">
        <v>8.6820964851499705E-2</v>
      </c>
      <c r="O31" s="223">
        <v>17.888323510689201</v>
      </c>
      <c r="P31" s="225">
        <v>0.100934042618992</v>
      </c>
      <c r="Q31" s="223">
        <v>18.7768632697538</v>
      </c>
      <c r="R31" s="225">
        <v>0.110712605649674</v>
      </c>
      <c r="S31" s="223">
        <v>0.64206022322136003</v>
      </c>
      <c r="T31" s="225">
        <v>0.14069527706175999</v>
      </c>
      <c r="U31" s="223">
        <v>0.88853975906457805</v>
      </c>
      <c r="V31" s="225">
        <v>0.14981642770121301</v>
      </c>
      <c r="W31" s="223">
        <v>5.0854637989137697</v>
      </c>
      <c r="X31" s="225">
        <v>0.100989788005051</v>
      </c>
      <c r="Y31" s="223">
        <v>5.17622883299018</v>
      </c>
      <c r="Z31" s="225">
        <v>9.26800825670131E-2</v>
      </c>
      <c r="AA31" s="223">
        <v>6.2718422606823596</v>
      </c>
      <c r="AB31" s="225">
        <v>0.14730459958419301</v>
      </c>
      <c r="AC31" s="223">
        <v>1.18637846176859</v>
      </c>
      <c r="AD31" s="225">
        <v>0.178598942717935</v>
      </c>
      <c r="AE31" s="223">
        <v>1.0956134276921801</v>
      </c>
      <c r="AF31" s="225">
        <v>0.174035176798507</v>
      </c>
      <c r="AG31" s="223">
        <v>4.3499368709360597</v>
      </c>
      <c r="AH31" s="225">
        <v>9.2097052900803694E-2</v>
      </c>
      <c r="AI31" s="223">
        <v>3.7820149449162801</v>
      </c>
      <c r="AJ31" s="225">
        <v>7.1659113340303796E-2</v>
      </c>
      <c r="AK31" s="223">
        <v>4.7512287042136503</v>
      </c>
      <c r="AL31" s="225">
        <v>0.114161534459816</v>
      </c>
      <c r="AM31" s="223">
        <v>0.40129183327759899</v>
      </c>
      <c r="AN31" s="225">
        <v>0.14667897975931399</v>
      </c>
      <c r="AO31" s="223">
        <v>0.96921375929737297</v>
      </c>
      <c r="AP31" s="225">
        <v>0.13478829502200201</v>
      </c>
      <c r="AQ31" s="223">
        <v>1.9114633814328299</v>
      </c>
      <c r="AR31" s="225">
        <v>4.97083094622238E-2</v>
      </c>
      <c r="AS31" s="223">
        <v>1.93868074965174</v>
      </c>
      <c r="AT31" s="225">
        <v>4.60517326976876E-2</v>
      </c>
      <c r="AU31" s="223">
        <v>2.2243256612533502</v>
      </c>
      <c r="AV31" s="225">
        <v>7.5525429490472598E-2</v>
      </c>
      <c r="AW31" s="223">
        <v>0.31286227982052101</v>
      </c>
      <c r="AX31" s="225">
        <v>9.0415742707299296E-2</v>
      </c>
      <c r="AY31" s="223">
        <v>0.28564491160161198</v>
      </c>
      <c r="AZ31" s="225">
        <v>8.8458196817364595E-2</v>
      </c>
      <c r="BA31" s="223">
        <v>1.0661702964275599</v>
      </c>
      <c r="BB31" s="225">
        <v>4.9823276339695702E-2</v>
      </c>
      <c r="BC31" s="223">
        <v>1.4377658426718001</v>
      </c>
      <c r="BD31" s="225">
        <v>6.4130353829254597E-2</v>
      </c>
      <c r="BE31" s="223">
        <v>1.62143193960733</v>
      </c>
      <c r="BF31" s="225">
        <v>7.6238029902911994E-2</v>
      </c>
      <c r="BG31" s="223">
        <v>0.555261643179769</v>
      </c>
      <c r="BH31" s="225">
        <v>9.1074673036464895E-2</v>
      </c>
      <c r="BI31" s="223">
        <v>0.18366609693552399</v>
      </c>
      <c r="BJ31" s="225">
        <v>9.9623990513042104E-2</v>
      </c>
      <c r="BK31" s="223">
        <v>1.0900261027468401</v>
      </c>
      <c r="BL31" s="225">
        <v>5.38846906360455E-2</v>
      </c>
      <c r="BM31" s="223">
        <v>1.2170896513299501</v>
      </c>
      <c r="BN31" s="225">
        <v>5.6566383685031897E-2</v>
      </c>
      <c r="BO31" s="223">
        <v>1.26393048352813</v>
      </c>
      <c r="BP31" s="225">
        <v>7.1303749858418405E-2</v>
      </c>
      <c r="BQ31" s="223">
        <v>0.173904380781289</v>
      </c>
      <c r="BR31" s="225">
        <v>8.9374407012378199E-2</v>
      </c>
      <c r="BS31" s="223">
        <v>4.6840832198172998E-2</v>
      </c>
      <c r="BT31" s="225">
        <v>9.1016374939206099E-2</v>
      </c>
      <c r="BU31" s="223">
        <v>1.36642025750465</v>
      </c>
      <c r="BV31" s="225">
        <v>3.3889941821226698E-2</v>
      </c>
      <c r="BW31" s="223">
        <v>1.27968808014485</v>
      </c>
      <c r="BX31" s="225">
        <v>3.8884441582077899E-2</v>
      </c>
      <c r="BY31" s="223">
        <v>1.5706156605281101</v>
      </c>
      <c r="BZ31" s="225">
        <v>6.9514935430572702E-2</v>
      </c>
      <c r="CA31" s="223">
        <v>0.20419540302345801</v>
      </c>
      <c r="CB31" s="225">
        <v>7.7335983892123705E-2</v>
      </c>
      <c r="CC31" s="223">
        <v>0.29092758038326</v>
      </c>
      <c r="CD31" s="225">
        <v>7.9651277736560597E-2</v>
      </c>
      <c r="CE31" s="223">
        <v>0.88786572657343699</v>
      </c>
      <c r="CF31" s="225">
        <v>5.6358543945581797E-2</v>
      </c>
      <c r="CG31" s="223">
        <v>1.0742255936970999</v>
      </c>
      <c r="CH31" s="225">
        <v>5.6039077282152801E-2</v>
      </c>
      <c r="CI31" s="223">
        <v>1.32099691927242</v>
      </c>
      <c r="CJ31" s="225">
        <v>7.1040578809322505E-2</v>
      </c>
      <c r="CK31" s="223">
        <v>0.43313119269897798</v>
      </c>
      <c r="CL31" s="225">
        <v>9.06810306140685E-2</v>
      </c>
      <c r="CM31" s="223">
        <v>0.24677132557531101</v>
      </c>
      <c r="CN31" s="239">
        <v>9.0482827211569E-2</v>
      </c>
    </row>
    <row r="32" spans="1:92" ht="13" customHeight="1" x14ac:dyDescent="0.25">
      <c r="A32" s="26" t="s">
        <v>415</v>
      </c>
      <c r="B32" s="184">
        <v>2</v>
      </c>
      <c r="C32" s="223">
        <v>55.034652552807202</v>
      </c>
      <c r="D32" s="225">
        <v>0.40021253720287597</v>
      </c>
      <c r="E32" s="223">
        <v>59.0557348033214</v>
      </c>
      <c r="F32" s="225">
        <v>0.37193794136185399</v>
      </c>
      <c r="G32" s="223">
        <v>55.149989103111302</v>
      </c>
      <c r="H32" s="225">
        <v>0.37654497339117898</v>
      </c>
      <c r="I32" s="223">
        <v>0.115336550304136</v>
      </c>
      <c r="J32" s="225">
        <v>0.549505406634482</v>
      </c>
      <c r="K32" s="223">
        <v>-3.9057457002100699</v>
      </c>
      <c r="L32" s="225">
        <v>0.529267370249346</v>
      </c>
      <c r="M32" s="223">
        <v>17.908317174465601</v>
      </c>
      <c r="N32" s="225">
        <v>0.10367898245735301</v>
      </c>
      <c r="O32" s="223">
        <v>18.4912303949774</v>
      </c>
      <c r="P32" s="225">
        <v>0.22541583324664199</v>
      </c>
      <c r="Q32" s="223">
        <v>17.8091838578334</v>
      </c>
      <c r="R32" s="225">
        <v>0.19004931831692501</v>
      </c>
      <c r="S32" s="223">
        <v>-9.9133316632236998E-2</v>
      </c>
      <c r="T32" s="225">
        <v>0.216490357282073</v>
      </c>
      <c r="U32" s="223">
        <v>-0.68204653714400398</v>
      </c>
      <c r="V32" s="225">
        <v>0.29484070490860997</v>
      </c>
      <c r="W32" s="223">
        <v>8.7789671588021196</v>
      </c>
      <c r="X32" s="225">
        <v>0.15535505119316101</v>
      </c>
      <c r="Y32" s="223">
        <v>8.8689322932077292</v>
      </c>
      <c r="Z32" s="225">
        <v>0.17587484723250499</v>
      </c>
      <c r="AA32" s="223">
        <v>8.15750158833327</v>
      </c>
      <c r="AB32" s="225">
        <v>0.17875487134669599</v>
      </c>
      <c r="AC32" s="223">
        <v>-0.62146557046884998</v>
      </c>
      <c r="AD32" s="225">
        <v>0.23683009935690999</v>
      </c>
      <c r="AE32" s="223">
        <v>-0.71143070487445903</v>
      </c>
      <c r="AF32" s="225">
        <v>0.250769348045631</v>
      </c>
      <c r="AG32" s="223">
        <v>4.6019335302675204</v>
      </c>
      <c r="AH32" s="225">
        <v>8.4748906862927006E-2</v>
      </c>
      <c r="AI32" s="223">
        <v>4.5745024401318997</v>
      </c>
      <c r="AJ32" s="225">
        <v>9.9009301483265102E-2</v>
      </c>
      <c r="AK32" s="223">
        <v>4.2715439422048798</v>
      </c>
      <c r="AL32" s="225">
        <v>0.10430430407392299</v>
      </c>
      <c r="AM32" s="223">
        <v>-0.33038958806264401</v>
      </c>
      <c r="AN32" s="225">
        <v>0.13439406632290901</v>
      </c>
      <c r="AO32" s="223">
        <v>-0.302958497927028</v>
      </c>
      <c r="AP32" s="225">
        <v>0.14381317612982999</v>
      </c>
      <c r="AQ32" s="223">
        <v>5.6528720099310599</v>
      </c>
      <c r="AR32" s="225">
        <v>0.12640591597312201</v>
      </c>
      <c r="AS32" s="223">
        <v>6.0514016046695698</v>
      </c>
      <c r="AT32" s="225">
        <v>0.16872182433480801</v>
      </c>
      <c r="AU32" s="223">
        <v>5.2144869201541697</v>
      </c>
      <c r="AV32" s="225">
        <v>0.12955428554347601</v>
      </c>
      <c r="AW32" s="223">
        <v>-0.438385089776897</v>
      </c>
      <c r="AX32" s="225">
        <v>0.18100488528126599</v>
      </c>
      <c r="AY32" s="223">
        <v>-0.83691468451540796</v>
      </c>
      <c r="AZ32" s="225">
        <v>0.21272368676183201</v>
      </c>
      <c r="BA32" s="223">
        <v>2.81657432854117</v>
      </c>
      <c r="BB32" s="225">
        <v>7.1920594422880499E-2</v>
      </c>
      <c r="BC32" s="223">
        <v>2.4915938880208</v>
      </c>
      <c r="BD32" s="225">
        <v>7.3839680052526793E-2</v>
      </c>
      <c r="BE32" s="223">
        <v>2.3354629150096802</v>
      </c>
      <c r="BF32" s="225">
        <v>8.5309359686333103E-2</v>
      </c>
      <c r="BG32" s="223">
        <v>-0.48111141353148601</v>
      </c>
      <c r="BH32" s="225">
        <v>0.111580727512562</v>
      </c>
      <c r="BI32" s="223">
        <v>-0.156130973011115</v>
      </c>
      <c r="BJ32" s="225">
        <v>0.112827236075124</v>
      </c>
      <c r="BK32" s="223">
        <v>3.1174296811545101</v>
      </c>
      <c r="BL32" s="225">
        <v>9.6658895836559594E-2</v>
      </c>
      <c r="BM32" s="223">
        <v>3.10689668864755</v>
      </c>
      <c r="BN32" s="225">
        <v>0.105144913197445</v>
      </c>
      <c r="BO32" s="223">
        <v>3.1020635956794398</v>
      </c>
      <c r="BP32" s="225">
        <v>0.114203467551571</v>
      </c>
      <c r="BQ32" s="223">
        <v>-1.5366085475062401E-2</v>
      </c>
      <c r="BR32" s="225">
        <v>0.14961742594078201</v>
      </c>
      <c r="BS32" s="223">
        <v>-4.83309296810397E-3</v>
      </c>
      <c r="BT32" s="225">
        <v>0.15523493412277001</v>
      </c>
      <c r="BU32" s="223">
        <v>1.3369240125109101</v>
      </c>
      <c r="BV32" s="225">
        <v>3.4487275637162897E-2</v>
      </c>
      <c r="BW32" s="223">
        <v>1.3084641349617401</v>
      </c>
      <c r="BX32" s="225">
        <v>4.1054924692102202E-2</v>
      </c>
      <c r="BY32" s="223">
        <v>1.4191590297625301</v>
      </c>
      <c r="BZ32" s="225">
        <v>4.8031871993051901E-2</v>
      </c>
      <c r="CA32" s="223">
        <v>8.2235017251614598E-2</v>
      </c>
      <c r="CB32" s="225">
        <v>5.91306427161973E-2</v>
      </c>
      <c r="CC32" s="223">
        <v>0.11069489480078799</v>
      </c>
      <c r="CD32" s="225">
        <v>6.3186767353862194E-2</v>
      </c>
      <c r="CE32" s="223">
        <v>7.8794047533615101</v>
      </c>
      <c r="CF32" s="225">
        <v>0.185077175984736</v>
      </c>
      <c r="CG32" s="223">
        <v>8.0876247381951902</v>
      </c>
      <c r="CH32" s="225">
        <v>0.197287928288016</v>
      </c>
      <c r="CI32" s="223">
        <v>5.5516648093585603</v>
      </c>
      <c r="CJ32" s="225">
        <v>0.16428681581486701</v>
      </c>
      <c r="CK32" s="223">
        <v>-2.32773994400294</v>
      </c>
      <c r="CL32" s="225">
        <v>0.24747468339422701</v>
      </c>
      <c r="CM32" s="223">
        <v>-2.5359599288366299</v>
      </c>
      <c r="CN32" s="239">
        <v>0.25673465776705201</v>
      </c>
    </row>
    <row r="33" spans="1:92" ht="13" customHeight="1" x14ac:dyDescent="0.25">
      <c r="A33" s="26" t="s">
        <v>416</v>
      </c>
      <c r="B33" s="184">
        <v>2</v>
      </c>
      <c r="C33" s="223" t="s">
        <v>494</v>
      </c>
      <c r="D33" s="225" t="s">
        <v>494</v>
      </c>
      <c r="E33" s="223">
        <v>50.419412456045002</v>
      </c>
      <c r="F33" s="225">
        <v>0.70472833835397797</v>
      </c>
      <c r="G33" s="223">
        <v>35.8992549267969</v>
      </c>
      <c r="H33" s="225">
        <v>0.79615734206159205</v>
      </c>
      <c r="I33" s="223" t="s">
        <v>494</v>
      </c>
      <c r="J33" s="225" t="s">
        <v>494</v>
      </c>
      <c r="K33" s="223">
        <v>-14.520157529248101</v>
      </c>
      <c r="L33" s="225">
        <v>1.06325375343694</v>
      </c>
      <c r="M33" s="223" t="s">
        <v>494</v>
      </c>
      <c r="N33" s="225" t="s">
        <v>494</v>
      </c>
      <c r="O33" s="223">
        <v>16.220725401091901</v>
      </c>
      <c r="P33" s="225">
        <v>0.224940272543415</v>
      </c>
      <c r="Q33" s="223">
        <v>23.270835684166101</v>
      </c>
      <c r="R33" s="225">
        <v>0.346923701633574</v>
      </c>
      <c r="S33" s="223" t="s">
        <v>494</v>
      </c>
      <c r="T33" s="225" t="s">
        <v>494</v>
      </c>
      <c r="U33" s="223">
        <v>7.0501102830742299</v>
      </c>
      <c r="V33" s="225">
        <v>0.41346605781738199</v>
      </c>
      <c r="W33" s="223" t="s">
        <v>494</v>
      </c>
      <c r="X33" s="225" t="s">
        <v>494</v>
      </c>
      <c r="Y33" s="223">
        <v>9.4152948426934397</v>
      </c>
      <c r="Z33" s="225">
        <v>0.21770238504925499</v>
      </c>
      <c r="AA33" s="223">
        <v>8.9548311292895502</v>
      </c>
      <c r="AB33" s="225">
        <v>0.236363874125785</v>
      </c>
      <c r="AC33" s="223" t="s">
        <v>494</v>
      </c>
      <c r="AD33" s="225" t="s">
        <v>494</v>
      </c>
      <c r="AE33" s="223">
        <v>-0.46046371340389503</v>
      </c>
      <c r="AF33" s="225">
        <v>0.321344378273347</v>
      </c>
      <c r="AG33" s="223" t="s">
        <v>494</v>
      </c>
      <c r="AH33" s="225" t="s">
        <v>494</v>
      </c>
      <c r="AI33" s="223">
        <v>4.9904970522153196</v>
      </c>
      <c r="AJ33" s="225">
        <v>0.13104038273574301</v>
      </c>
      <c r="AK33" s="223">
        <v>5.2507001804652802</v>
      </c>
      <c r="AL33" s="225">
        <v>0.127269774562912</v>
      </c>
      <c r="AM33" s="223" t="s">
        <v>494</v>
      </c>
      <c r="AN33" s="225" t="s">
        <v>494</v>
      </c>
      <c r="AO33" s="223">
        <v>0.26020312824995701</v>
      </c>
      <c r="AP33" s="225">
        <v>0.18267232254729901</v>
      </c>
      <c r="AQ33" s="223" t="s">
        <v>494</v>
      </c>
      <c r="AR33" s="225" t="s">
        <v>494</v>
      </c>
      <c r="AS33" s="223">
        <v>3.2514770477610702</v>
      </c>
      <c r="AT33" s="225">
        <v>0.106670379995961</v>
      </c>
      <c r="AU33" s="223">
        <v>2.8388785391078901</v>
      </c>
      <c r="AV33" s="225">
        <v>0.14381316990055301</v>
      </c>
      <c r="AW33" s="223" t="s">
        <v>494</v>
      </c>
      <c r="AX33" s="225" t="s">
        <v>494</v>
      </c>
      <c r="AY33" s="223">
        <v>-0.41259850865317299</v>
      </c>
      <c r="AZ33" s="225">
        <v>0.17905529259233799</v>
      </c>
      <c r="BA33" s="223" t="s">
        <v>494</v>
      </c>
      <c r="BB33" s="225" t="s">
        <v>494</v>
      </c>
      <c r="BC33" s="223">
        <v>3.5769049032564202</v>
      </c>
      <c r="BD33" s="225">
        <v>9.85101022342037E-2</v>
      </c>
      <c r="BE33" s="223">
        <v>3.8472761685363501</v>
      </c>
      <c r="BF33" s="225">
        <v>0.120931873980632</v>
      </c>
      <c r="BG33" s="223" t="s">
        <v>494</v>
      </c>
      <c r="BH33" s="225" t="s">
        <v>494</v>
      </c>
      <c r="BI33" s="223">
        <v>0.27037126527993299</v>
      </c>
      <c r="BJ33" s="225">
        <v>0.15597678797391801</v>
      </c>
      <c r="BK33" s="223" t="s">
        <v>494</v>
      </c>
      <c r="BL33" s="225" t="s">
        <v>494</v>
      </c>
      <c r="BM33" s="223">
        <v>2.3538802539025001</v>
      </c>
      <c r="BN33" s="225">
        <v>9.7966499898439696E-2</v>
      </c>
      <c r="BO33" s="223">
        <v>2.5063770126043301</v>
      </c>
      <c r="BP33" s="225">
        <v>0.13544265075359899</v>
      </c>
      <c r="BQ33" s="223" t="s">
        <v>494</v>
      </c>
      <c r="BR33" s="225" t="s">
        <v>494</v>
      </c>
      <c r="BS33" s="223">
        <v>0.15249675870183099</v>
      </c>
      <c r="BT33" s="225">
        <v>0.16715904625688799</v>
      </c>
      <c r="BU33" s="223" t="s">
        <v>494</v>
      </c>
      <c r="BV33" s="225" t="s">
        <v>494</v>
      </c>
      <c r="BW33" s="223">
        <v>2.53443669938423</v>
      </c>
      <c r="BX33" s="225">
        <v>7.5245892930565897E-2</v>
      </c>
      <c r="BY33" s="223">
        <v>3.35699520756565</v>
      </c>
      <c r="BZ33" s="225">
        <v>0.141913517087463</v>
      </c>
      <c r="CA33" s="223" t="s">
        <v>494</v>
      </c>
      <c r="CB33" s="225" t="s">
        <v>494</v>
      </c>
      <c r="CC33" s="223">
        <v>0.82255850818141996</v>
      </c>
      <c r="CD33" s="225">
        <v>0.16062811315287201</v>
      </c>
      <c r="CE33" s="223" t="s">
        <v>494</v>
      </c>
      <c r="CF33" s="225" t="s">
        <v>494</v>
      </c>
      <c r="CG33" s="223">
        <v>3.0283716363143398</v>
      </c>
      <c r="CH33" s="225">
        <v>8.1631462684381401E-2</v>
      </c>
      <c r="CI33" s="223">
        <v>2.9869495475123902</v>
      </c>
      <c r="CJ33" s="225">
        <v>0.126170207852105</v>
      </c>
      <c r="CK33" s="223" t="s">
        <v>494</v>
      </c>
      <c r="CL33" s="225" t="s">
        <v>494</v>
      </c>
      <c r="CM33" s="223">
        <v>-4.14220888019496E-2</v>
      </c>
      <c r="CN33" s="239">
        <v>0.150275137828701</v>
      </c>
    </row>
    <row r="34" spans="1:92" ht="13" customHeight="1" x14ac:dyDescent="0.25">
      <c r="A34" s="26" t="s">
        <v>417</v>
      </c>
      <c r="B34" s="184">
        <v>2</v>
      </c>
      <c r="C34" s="223">
        <v>37.151402585044998</v>
      </c>
      <c r="D34" s="225">
        <v>0.36343202775797101</v>
      </c>
      <c r="E34" s="223">
        <v>34.167565668364198</v>
      </c>
      <c r="F34" s="225">
        <v>0.37464217452924098</v>
      </c>
      <c r="G34" s="223">
        <v>43.121651954658397</v>
      </c>
      <c r="H34" s="225">
        <v>0.33946321853108602</v>
      </c>
      <c r="I34" s="223">
        <v>5.9702493696134002</v>
      </c>
      <c r="J34" s="225">
        <v>0.49731088419192498</v>
      </c>
      <c r="K34" s="223">
        <v>8.9540862862942401</v>
      </c>
      <c r="L34" s="225">
        <v>0.50556110973005197</v>
      </c>
      <c r="M34" s="223">
        <v>18.7593746082566</v>
      </c>
      <c r="N34" s="225">
        <v>0.15777475731957899</v>
      </c>
      <c r="O34" s="223">
        <v>18.0770388310175</v>
      </c>
      <c r="P34" s="225">
        <v>0.16437379826487</v>
      </c>
      <c r="Q34" s="223">
        <v>18.672717910570299</v>
      </c>
      <c r="R34" s="225">
        <v>0.21789585839404399</v>
      </c>
      <c r="S34" s="223">
        <v>-8.6656697686247994E-2</v>
      </c>
      <c r="T34" s="225">
        <v>0.26901947727354097</v>
      </c>
      <c r="U34" s="223">
        <v>0.59567907955278798</v>
      </c>
      <c r="V34" s="225">
        <v>0.27294202802298001</v>
      </c>
      <c r="W34" s="223">
        <v>7.74794031638144</v>
      </c>
      <c r="X34" s="225">
        <v>0.156917816630984</v>
      </c>
      <c r="Y34" s="223">
        <v>6.3095278207636598</v>
      </c>
      <c r="Z34" s="225">
        <v>0.116038763723988</v>
      </c>
      <c r="AA34" s="223">
        <v>6.7732604932192704</v>
      </c>
      <c r="AB34" s="225">
        <v>0.13655549268014899</v>
      </c>
      <c r="AC34" s="223">
        <v>-0.97467982316216495</v>
      </c>
      <c r="AD34" s="225">
        <v>0.20801587381099901</v>
      </c>
      <c r="AE34" s="223">
        <v>0.463732672455617</v>
      </c>
      <c r="AF34" s="225">
        <v>0.179199322732285</v>
      </c>
      <c r="AG34" s="223">
        <v>3.8618286722500299</v>
      </c>
      <c r="AH34" s="225">
        <v>0.104488162234548</v>
      </c>
      <c r="AI34" s="223">
        <v>2.9063939475532199</v>
      </c>
      <c r="AJ34" s="225">
        <v>5.2224642861385902E-2</v>
      </c>
      <c r="AK34" s="223">
        <v>3.7387580361998398</v>
      </c>
      <c r="AL34" s="225">
        <v>9.8078723914331603E-2</v>
      </c>
      <c r="AM34" s="223">
        <v>-0.123070636050193</v>
      </c>
      <c r="AN34" s="225">
        <v>0.14330810211504699</v>
      </c>
      <c r="AO34" s="223">
        <v>0.83236408864661504</v>
      </c>
      <c r="AP34" s="225">
        <v>0.11111637776072</v>
      </c>
      <c r="AQ34" s="223">
        <v>5.9572236294223302</v>
      </c>
      <c r="AR34" s="225">
        <v>0.155239302174628</v>
      </c>
      <c r="AS34" s="223">
        <v>5.45055918070004</v>
      </c>
      <c r="AT34" s="225">
        <v>0.128872090577829</v>
      </c>
      <c r="AU34" s="223">
        <v>6.0429604503270502</v>
      </c>
      <c r="AV34" s="225">
        <v>0.12072743178526001</v>
      </c>
      <c r="AW34" s="223">
        <v>8.57368209047253E-2</v>
      </c>
      <c r="AX34" s="225">
        <v>0.196657961255399</v>
      </c>
      <c r="AY34" s="223">
        <v>0.59240126962700901</v>
      </c>
      <c r="AZ34" s="225">
        <v>0.17658745288203501</v>
      </c>
      <c r="BA34" s="223">
        <v>4.1216202993800604</v>
      </c>
      <c r="BB34" s="225">
        <v>0.108283981669847</v>
      </c>
      <c r="BC34" s="223">
        <v>3.6727892384316698</v>
      </c>
      <c r="BD34" s="225">
        <v>9.1877689686556394E-2</v>
      </c>
      <c r="BE34" s="223">
        <v>3.8470894742376101</v>
      </c>
      <c r="BF34" s="225">
        <v>0.114112045587465</v>
      </c>
      <c r="BG34" s="223">
        <v>-0.27453082514244798</v>
      </c>
      <c r="BH34" s="225">
        <v>0.15731172758072301</v>
      </c>
      <c r="BI34" s="223">
        <v>0.17430023580593701</v>
      </c>
      <c r="BJ34" s="225">
        <v>0.14650279454773099</v>
      </c>
      <c r="BK34" s="223">
        <v>2.2231689430836199</v>
      </c>
      <c r="BL34" s="225">
        <v>8.1549521970389102E-2</v>
      </c>
      <c r="BM34" s="223">
        <v>1.6301889021604501</v>
      </c>
      <c r="BN34" s="225">
        <v>5.9136150870285203E-2</v>
      </c>
      <c r="BO34" s="223">
        <v>1.9328673954594999</v>
      </c>
      <c r="BP34" s="225">
        <v>8.0541232617036301E-2</v>
      </c>
      <c r="BQ34" s="223">
        <v>-0.29030154762411797</v>
      </c>
      <c r="BR34" s="225">
        <v>0.114617689232817</v>
      </c>
      <c r="BS34" s="223">
        <v>0.302678493299047</v>
      </c>
      <c r="BT34" s="225">
        <v>9.9919840328258597E-2</v>
      </c>
      <c r="BU34" s="223">
        <v>2.10946741869861</v>
      </c>
      <c r="BV34" s="225">
        <v>7.6905731367292895E-2</v>
      </c>
      <c r="BW34" s="223">
        <v>1.5714985429920501</v>
      </c>
      <c r="BX34" s="225">
        <v>4.7327656267150998E-2</v>
      </c>
      <c r="BY34" s="223">
        <v>1.7782979852963801</v>
      </c>
      <c r="BZ34" s="225">
        <v>7.0767091835664001E-2</v>
      </c>
      <c r="CA34" s="223">
        <v>-0.33116943340222499</v>
      </c>
      <c r="CB34" s="225">
        <v>0.10451063488476001</v>
      </c>
      <c r="CC34" s="223">
        <v>0.20679944230432801</v>
      </c>
      <c r="CD34" s="225">
        <v>8.5134530800485997E-2</v>
      </c>
      <c r="CE34" s="223">
        <v>2.6484799554672498</v>
      </c>
      <c r="CF34" s="225">
        <v>0.108664565618565</v>
      </c>
      <c r="CG34" s="223">
        <v>1.92894791770384</v>
      </c>
      <c r="CH34" s="225">
        <v>5.66261633641746E-2</v>
      </c>
      <c r="CI34" s="223">
        <v>1.93629702634904</v>
      </c>
      <c r="CJ34" s="225">
        <v>6.0542132989728999E-2</v>
      </c>
      <c r="CK34" s="223">
        <v>-0.71218292911821202</v>
      </c>
      <c r="CL34" s="225">
        <v>0.12439187147083799</v>
      </c>
      <c r="CM34" s="223">
        <v>7.3491086451982204E-3</v>
      </c>
      <c r="CN34" s="239">
        <v>8.28967565366234E-2</v>
      </c>
    </row>
    <row r="35" spans="1:92" ht="13" customHeight="1" x14ac:dyDescent="0.25">
      <c r="A35" s="26" t="s">
        <v>419</v>
      </c>
      <c r="B35" s="184">
        <v>2</v>
      </c>
      <c r="C35" s="223">
        <v>38.996235470572998</v>
      </c>
      <c r="D35" s="225">
        <v>0.44121945388276901</v>
      </c>
      <c r="E35" s="223">
        <v>40.946464278083397</v>
      </c>
      <c r="F35" s="225">
        <v>0.60022767217983897</v>
      </c>
      <c r="G35" s="223">
        <v>42.277746803335702</v>
      </c>
      <c r="H35" s="225">
        <v>0.47120129579070102</v>
      </c>
      <c r="I35" s="223">
        <v>3.2815113327627499</v>
      </c>
      <c r="J35" s="225">
        <v>0.64552712386037303</v>
      </c>
      <c r="K35" s="223">
        <v>1.3312825252523399</v>
      </c>
      <c r="L35" s="225">
        <v>0.76308840877401896</v>
      </c>
      <c r="M35" s="223">
        <v>20.82206475061</v>
      </c>
      <c r="N35" s="225">
        <v>0.300771229146575</v>
      </c>
      <c r="O35" s="223">
        <v>23.990065701738899</v>
      </c>
      <c r="P35" s="225">
        <v>0.36297815717411502</v>
      </c>
      <c r="Q35" s="223">
        <v>25.5739380217335</v>
      </c>
      <c r="R35" s="225">
        <v>0.38278833250858602</v>
      </c>
      <c r="S35" s="223">
        <v>4.7518732711235501</v>
      </c>
      <c r="T35" s="225">
        <v>0.48681643335763197</v>
      </c>
      <c r="U35" s="223">
        <v>1.5838723199945901</v>
      </c>
      <c r="V35" s="225">
        <v>0.527522558844852</v>
      </c>
      <c r="W35" s="223">
        <v>6.6748055882284296</v>
      </c>
      <c r="X35" s="225">
        <v>0.21327800258038501</v>
      </c>
      <c r="Y35" s="223">
        <v>6.80118381662699</v>
      </c>
      <c r="Z35" s="225">
        <v>0.17417347031556499</v>
      </c>
      <c r="AA35" s="223">
        <v>8.3790592378509903</v>
      </c>
      <c r="AB35" s="225">
        <v>0.179397421174192</v>
      </c>
      <c r="AC35" s="223">
        <v>1.70425364962256</v>
      </c>
      <c r="AD35" s="225">
        <v>0.27869506832491497</v>
      </c>
      <c r="AE35" s="223">
        <v>1.577875421224</v>
      </c>
      <c r="AF35" s="225">
        <v>0.25003966182531401</v>
      </c>
      <c r="AG35" s="223">
        <v>4.9318609309091999</v>
      </c>
      <c r="AH35" s="225">
        <v>0.178027394834783</v>
      </c>
      <c r="AI35" s="223">
        <v>4.8560047321867303</v>
      </c>
      <c r="AJ35" s="225">
        <v>0.156344680535658</v>
      </c>
      <c r="AK35" s="223">
        <v>5.3792184327202497</v>
      </c>
      <c r="AL35" s="225">
        <v>0.15859821071326999</v>
      </c>
      <c r="AM35" s="223">
        <v>0.447357501811048</v>
      </c>
      <c r="AN35" s="225">
        <v>0.23842639483310299</v>
      </c>
      <c r="AO35" s="223">
        <v>0.52321370053352201</v>
      </c>
      <c r="AP35" s="225">
        <v>0.22270395500136</v>
      </c>
      <c r="AQ35" s="223">
        <v>2.45918217343961</v>
      </c>
      <c r="AR35" s="225">
        <v>0.11987303314492</v>
      </c>
      <c r="AS35" s="223">
        <v>2.41033001222248</v>
      </c>
      <c r="AT35" s="225">
        <v>0.11840716455549399</v>
      </c>
      <c r="AU35" s="223">
        <v>2.8121176302213202</v>
      </c>
      <c r="AV35" s="225">
        <v>0.14860649888684299</v>
      </c>
      <c r="AW35" s="223">
        <v>0.35293545678170901</v>
      </c>
      <c r="AX35" s="225">
        <v>0.190927828214664</v>
      </c>
      <c r="AY35" s="223">
        <v>0.40178761799884199</v>
      </c>
      <c r="AZ35" s="225">
        <v>0.19001091581663701</v>
      </c>
      <c r="BA35" s="223">
        <v>3.3242308597752599</v>
      </c>
      <c r="BB35" s="225">
        <v>0.13370495778782199</v>
      </c>
      <c r="BC35" s="223">
        <v>3.2628395099379102</v>
      </c>
      <c r="BD35" s="225">
        <v>0.106874559744128</v>
      </c>
      <c r="BE35" s="223">
        <v>3.4995065275533501</v>
      </c>
      <c r="BF35" s="225">
        <v>0.107480527112203</v>
      </c>
      <c r="BG35" s="223">
        <v>0.17527566777809001</v>
      </c>
      <c r="BH35" s="225">
        <v>0.17154905842166601</v>
      </c>
      <c r="BI35" s="223">
        <v>0.23666701761543901</v>
      </c>
      <c r="BJ35" s="225">
        <v>0.15157254114389701</v>
      </c>
      <c r="BK35" s="223">
        <v>1.0602807335606399</v>
      </c>
      <c r="BL35" s="225">
        <v>0.115257145940002</v>
      </c>
      <c r="BM35" s="223">
        <v>0.86393654498127204</v>
      </c>
      <c r="BN35" s="225">
        <v>7.5912727993361198E-2</v>
      </c>
      <c r="BO35" s="223">
        <v>0.99129324282680897</v>
      </c>
      <c r="BP35" s="225">
        <v>9.5553020513018103E-2</v>
      </c>
      <c r="BQ35" s="223">
        <v>-6.8987490733832701E-2</v>
      </c>
      <c r="BR35" s="225">
        <v>0.14971502736664799</v>
      </c>
      <c r="BS35" s="223">
        <v>0.12735669784553699</v>
      </c>
      <c r="BT35" s="225">
        <v>0.122037379521831</v>
      </c>
      <c r="BU35" s="223">
        <v>1.5523280306296201</v>
      </c>
      <c r="BV35" s="225">
        <v>7.5075245755319195E-2</v>
      </c>
      <c r="BW35" s="223">
        <v>1.3499121105816601</v>
      </c>
      <c r="BX35" s="225">
        <v>4.6286147492435502E-2</v>
      </c>
      <c r="BY35" s="223">
        <v>1.69721605211598</v>
      </c>
      <c r="BZ35" s="225">
        <v>8.0307217543481302E-2</v>
      </c>
      <c r="CA35" s="223">
        <v>0.14488802148635899</v>
      </c>
      <c r="CB35" s="225">
        <v>0.10993426087802501</v>
      </c>
      <c r="CC35" s="223">
        <v>0.34730394153432298</v>
      </c>
      <c r="CD35" s="225">
        <v>9.2691189652887307E-2</v>
      </c>
      <c r="CE35" s="223">
        <v>2.1645117743255802</v>
      </c>
      <c r="CF35" s="225">
        <v>9.0310270536337597E-2</v>
      </c>
      <c r="CG35" s="223">
        <v>1.6472956802980301</v>
      </c>
      <c r="CH35" s="225">
        <v>6.8182795302493299E-2</v>
      </c>
      <c r="CI35" s="223">
        <v>1.7674056981067301</v>
      </c>
      <c r="CJ35" s="225">
        <v>8.5248760329858494E-2</v>
      </c>
      <c r="CK35" s="223">
        <v>-0.39710607621884603</v>
      </c>
      <c r="CL35" s="225">
        <v>0.124190563659741</v>
      </c>
      <c r="CM35" s="223">
        <v>0.12011001780870401</v>
      </c>
      <c r="CN35" s="239">
        <v>0.109161553273299</v>
      </c>
    </row>
    <row r="36" spans="1:92" ht="13" customHeight="1" x14ac:dyDescent="0.25">
      <c r="A36" s="26" t="s">
        <v>420</v>
      </c>
      <c r="B36" s="184">
        <v>2</v>
      </c>
      <c r="C36" s="223" t="s">
        <v>494</v>
      </c>
      <c r="D36" s="225" t="s">
        <v>494</v>
      </c>
      <c r="E36" s="223">
        <v>41.558406337461001</v>
      </c>
      <c r="F36" s="225">
        <v>0.48386130087739898</v>
      </c>
      <c r="G36" s="223">
        <v>45.908360095245001</v>
      </c>
      <c r="H36" s="225">
        <v>0.48233755702179398</v>
      </c>
      <c r="I36" s="223" t="s">
        <v>494</v>
      </c>
      <c r="J36" s="225" t="s">
        <v>494</v>
      </c>
      <c r="K36" s="223">
        <v>4.3499537577839904</v>
      </c>
      <c r="L36" s="225">
        <v>0.683206613990615</v>
      </c>
      <c r="M36" s="223" t="s">
        <v>494</v>
      </c>
      <c r="N36" s="225" t="s">
        <v>494</v>
      </c>
      <c r="O36" s="223">
        <v>22.4492782307954</v>
      </c>
      <c r="P36" s="225">
        <v>0.264248855418597</v>
      </c>
      <c r="Q36" s="223">
        <v>26.570146156942702</v>
      </c>
      <c r="R36" s="225">
        <v>0.28346800896902502</v>
      </c>
      <c r="S36" s="223" t="s">
        <v>494</v>
      </c>
      <c r="T36" s="225" t="s">
        <v>494</v>
      </c>
      <c r="U36" s="223">
        <v>4.12086792614729</v>
      </c>
      <c r="V36" s="225">
        <v>0.387532669202097</v>
      </c>
      <c r="W36" s="223" t="s">
        <v>494</v>
      </c>
      <c r="X36" s="225" t="s">
        <v>494</v>
      </c>
      <c r="Y36" s="223">
        <v>7.2614959219822701</v>
      </c>
      <c r="Z36" s="225">
        <v>0.17296044278077199</v>
      </c>
      <c r="AA36" s="223">
        <v>8.7566644710447807</v>
      </c>
      <c r="AB36" s="225">
        <v>0.19766829033643399</v>
      </c>
      <c r="AC36" s="223" t="s">
        <v>494</v>
      </c>
      <c r="AD36" s="225" t="s">
        <v>494</v>
      </c>
      <c r="AE36" s="223">
        <v>1.49516854906251</v>
      </c>
      <c r="AF36" s="225">
        <v>0.26265579714038201</v>
      </c>
      <c r="AG36" s="223" t="s">
        <v>494</v>
      </c>
      <c r="AH36" s="225" t="s">
        <v>494</v>
      </c>
      <c r="AI36" s="223">
        <v>4.9024971137105799</v>
      </c>
      <c r="AJ36" s="225">
        <v>0.17624043787179</v>
      </c>
      <c r="AK36" s="223">
        <v>5.7596359184234096</v>
      </c>
      <c r="AL36" s="225">
        <v>0.16961956259323899</v>
      </c>
      <c r="AM36" s="223" t="s">
        <v>494</v>
      </c>
      <c r="AN36" s="225" t="s">
        <v>494</v>
      </c>
      <c r="AO36" s="223">
        <v>0.85713880471283699</v>
      </c>
      <c r="AP36" s="225">
        <v>0.24460475865273301</v>
      </c>
      <c r="AQ36" s="223" t="s">
        <v>494</v>
      </c>
      <c r="AR36" s="225" t="s">
        <v>494</v>
      </c>
      <c r="AS36" s="223">
        <v>2.4829209491434501</v>
      </c>
      <c r="AT36" s="225">
        <v>7.5997171248140205E-2</v>
      </c>
      <c r="AU36" s="223">
        <v>2.6855406791524499</v>
      </c>
      <c r="AV36" s="225">
        <v>9.5475406426641596E-2</v>
      </c>
      <c r="AW36" s="223" t="s">
        <v>494</v>
      </c>
      <c r="AX36" s="225" t="s">
        <v>494</v>
      </c>
      <c r="AY36" s="223">
        <v>0.20261973000899799</v>
      </c>
      <c r="AZ36" s="225">
        <v>0.122029190237629</v>
      </c>
      <c r="BA36" s="223" t="s">
        <v>494</v>
      </c>
      <c r="BB36" s="225" t="s">
        <v>494</v>
      </c>
      <c r="BC36" s="223">
        <v>2.3215557154869599</v>
      </c>
      <c r="BD36" s="225">
        <v>6.3224514176009897E-2</v>
      </c>
      <c r="BE36" s="223">
        <v>3.0830238007942601</v>
      </c>
      <c r="BF36" s="225">
        <v>0.145116007039716</v>
      </c>
      <c r="BG36" s="223" t="s">
        <v>494</v>
      </c>
      <c r="BH36" s="225" t="s">
        <v>494</v>
      </c>
      <c r="BI36" s="223">
        <v>0.76146808530729304</v>
      </c>
      <c r="BJ36" s="225">
        <v>0.15829085473249399</v>
      </c>
      <c r="BK36" s="223" t="s">
        <v>494</v>
      </c>
      <c r="BL36" s="225" t="s">
        <v>494</v>
      </c>
      <c r="BM36" s="223">
        <v>1.23369217150642</v>
      </c>
      <c r="BN36" s="225">
        <v>9.2920247827350103E-2</v>
      </c>
      <c r="BO36" s="223">
        <v>1.0907671303064199</v>
      </c>
      <c r="BP36" s="225">
        <v>9.7248654717841193E-2</v>
      </c>
      <c r="BQ36" s="223" t="s">
        <v>494</v>
      </c>
      <c r="BR36" s="225" t="s">
        <v>494</v>
      </c>
      <c r="BS36" s="223">
        <v>-0.14292504120000199</v>
      </c>
      <c r="BT36" s="225">
        <v>0.134504547509465</v>
      </c>
      <c r="BU36" s="223" t="s">
        <v>494</v>
      </c>
      <c r="BV36" s="225" t="s">
        <v>494</v>
      </c>
      <c r="BW36" s="223">
        <v>1.4904580230212301</v>
      </c>
      <c r="BX36" s="225">
        <v>6.12842733766399E-2</v>
      </c>
      <c r="BY36" s="223">
        <v>1.9814941313800101</v>
      </c>
      <c r="BZ36" s="225">
        <v>0.106049624838034</v>
      </c>
      <c r="CA36" s="223" t="s">
        <v>494</v>
      </c>
      <c r="CB36" s="225" t="s">
        <v>494</v>
      </c>
      <c r="CC36" s="223">
        <v>0.49103610835878198</v>
      </c>
      <c r="CD36" s="225">
        <v>0.122483815631252</v>
      </c>
      <c r="CE36" s="223" t="s">
        <v>494</v>
      </c>
      <c r="CF36" s="225" t="s">
        <v>494</v>
      </c>
      <c r="CG36" s="223">
        <v>1.98537169094655</v>
      </c>
      <c r="CH36" s="225">
        <v>9.6463544691570202E-2</v>
      </c>
      <c r="CI36" s="223">
        <v>1.7045089621659399</v>
      </c>
      <c r="CJ36" s="225">
        <v>0.13832800673950299</v>
      </c>
      <c r="CK36" s="223" t="s">
        <v>494</v>
      </c>
      <c r="CL36" s="225" t="s">
        <v>494</v>
      </c>
      <c r="CM36" s="223">
        <v>-0.28086272878061203</v>
      </c>
      <c r="CN36" s="239">
        <v>0.16864119574702499</v>
      </c>
    </row>
    <row r="37" spans="1:92" ht="13" customHeight="1" x14ac:dyDescent="0.25">
      <c r="A37" s="26" t="s">
        <v>421</v>
      </c>
      <c r="B37" s="184">
        <v>2</v>
      </c>
      <c r="C37" s="223" t="s">
        <v>494</v>
      </c>
      <c r="D37" s="225" t="s">
        <v>494</v>
      </c>
      <c r="E37" s="223">
        <v>37.1740152471749</v>
      </c>
      <c r="F37" s="225">
        <v>0.44711290660801301</v>
      </c>
      <c r="G37" s="223">
        <v>38.363601429203001</v>
      </c>
      <c r="H37" s="225">
        <v>0.39406199348083198</v>
      </c>
      <c r="I37" s="223" t="s">
        <v>494</v>
      </c>
      <c r="J37" s="225" t="s">
        <v>494</v>
      </c>
      <c r="K37" s="223">
        <v>1.1895861820281699</v>
      </c>
      <c r="L37" s="225">
        <v>0.59598221950118102</v>
      </c>
      <c r="M37" s="223" t="s">
        <v>494</v>
      </c>
      <c r="N37" s="225" t="s">
        <v>494</v>
      </c>
      <c r="O37" s="223">
        <v>18.750839538559799</v>
      </c>
      <c r="P37" s="225">
        <v>0.27024142019270803</v>
      </c>
      <c r="Q37" s="223">
        <v>19.150577631713801</v>
      </c>
      <c r="R37" s="225">
        <v>0.33333496910784599</v>
      </c>
      <c r="S37" s="223" t="s">
        <v>494</v>
      </c>
      <c r="T37" s="225" t="s">
        <v>494</v>
      </c>
      <c r="U37" s="223">
        <v>0.39973809315407399</v>
      </c>
      <c r="V37" s="225">
        <v>0.429118429827828</v>
      </c>
      <c r="W37" s="223" t="s">
        <v>494</v>
      </c>
      <c r="X37" s="225" t="s">
        <v>494</v>
      </c>
      <c r="Y37" s="223">
        <v>8.5008358913303201</v>
      </c>
      <c r="Z37" s="225">
        <v>0.25916489524623698</v>
      </c>
      <c r="AA37" s="223">
        <v>8.8039094163612202</v>
      </c>
      <c r="AB37" s="225">
        <v>0.261600176680851</v>
      </c>
      <c r="AC37" s="223" t="s">
        <v>494</v>
      </c>
      <c r="AD37" s="225" t="s">
        <v>494</v>
      </c>
      <c r="AE37" s="223">
        <v>0.30307352503090002</v>
      </c>
      <c r="AF37" s="225">
        <v>0.36824054009226898</v>
      </c>
      <c r="AG37" s="223" t="s">
        <v>494</v>
      </c>
      <c r="AH37" s="225" t="s">
        <v>494</v>
      </c>
      <c r="AI37" s="223">
        <v>5.3679714311540998</v>
      </c>
      <c r="AJ37" s="225">
        <v>0.30869042441859101</v>
      </c>
      <c r="AK37" s="223">
        <v>6.8442039458694</v>
      </c>
      <c r="AL37" s="225">
        <v>0.202411149543019</v>
      </c>
      <c r="AM37" s="223" t="s">
        <v>494</v>
      </c>
      <c r="AN37" s="225" t="s">
        <v>494</v>
      </c>
      <c r="AO37" s="223">
        <v>1.4762325147152999</v>
      </c>
      <c r="AP37" s="225">
        <v>0.36913419184228402</v>
      </c>
      <c r="AQ37" s="223" t="s">
        <v>494</v>
      </c>
      <c r="AR37" s="225" t="s">
        <v>494</v>
      </c>
      <c r="AS37" s="223">
        <v>2.3904381902898901</v>
      </c>
      <c r="AT37" s="225">
        <v>0.12502895931210001</v>
      </c>
      <c r="AU37" s="223">
        <v>2.4741824274312298</v>
      </c>
      <c r="AV37" s="225">
        <v>0.11937924957711001</v>
      </c>
      <c r="AW37" s="223" t="s">
        <v>494</v>
      </c>
      <c r="AX37" s="225" t="s">
        <v>494</v>
      </c>
      <c r="AY37" s="223">
        <v>8.3744237141338801E-2</v>
      </c>
      <c r="AZ37" s="225">
        <v>0.172868869077867</v>
      </c>
      <c r="BA37" s="223" t="s">
        <v>494</v>
      </c>
      <c r="BB37" s="225" t="s">
        <v>494</v>
      </c>
      <c r="BC37" s="223">
        <v>2.5961844415714301</v>
      </c>
      <c r="BD37" s="225">
        <v>0.146161997060645</v>
      </c>
      <c r="BE37" s="223">
        <v>3.0177355998590198</v>
      </c>
      <c r="BF37" s="225">
        <v>0.16891697814453099</v>
      </c>
      <c r="BG37" s="223" t="s">
        <v>494</v>
      </c>
      <c r="BH37" s="225" t="s">
        <v>494</v>
      </c>
      <c r="BI37" s="223">
        <v>0.42155115828758599</v>
      </c>
      <c r="BJ37" s="225">
        <v>0.223374740940501</v>
      </c>
      <c r="BK37" s="223" t="s">
        <v>494</v>
      </c>
      <c r="BL37" s="225" t="s">
        <v>494</v>
      </c>
      <c r="BM37" s="223">
        <v>1.1539136111457999</v>
      </c>
      <c r="BN37" s="225">
        <v>0.116498239872921</v>
      </c>
      <c r="BO37" s="223">
        <v>1.22172145918204</v>
      </c>
      <c r="BP37" s="225">
        <v>9.00205167857622E-2</v>
      </c>
      <c r="BQ37" s="223" t="s">
        <v>494</v>
      </c>
      <c r="BR37" s="225" t="s">
        <v>494</v>
      </c>
      <c r="BS37" s="223">
        <v>6.7807848036237794E-2</v>
      </c>
      <c r="BT37" s="225">
        <v>0.147226129935771</v>
      </c>
      <c r="BU37" s="223" t="s">
        <v>494</v>
      </c>
      <c r="BV37" s="225" t="s">
        <v>494</v>
      </c>
      <c r="BW37" s="223">
        <v>1.38172649668364</v>
      </c>
      <c r="BX37" s="225">
        <v>0.148545386442722</v>
      </c>
      <c r="BY37" s="223">
        <v>1.4897465782545301</v>
      </c>
      <c r="BZ37" s="225">
        <v>0.118605092179486</v>
      </c>
      <c r="CA37" s="223" t="s">
        <v>494</v>
      </c>
      <c r="CB37" s="225" t="s">
        <v>494</v>
      </c>
      <c r="CC37" s="223">
        <v>0.10802008157089001</v>
      </c>
      <c r="CD37" s="225">
        <v>0.19008655850512499</v>
      </c>
      <c r="CE37" s="223" t="s">
        <v>494</v>
      </c>
      <c r="CF37" s="225" t="s">
        <v>494</v>
      </c>
      <c r="CG37" s="223">
        <v>1.5958719944225199</v>
      </c>
      <c r="CH37" s="225">
        <v>0.13089897697516401</v>
      </c>
      <c r="CI37" s="223">
        <v>1.65036786869923</v>
      </c>
      <c r="CJ37" s="225">
        <v>0.14329773186377801</v>
      </c>
      <c r="CK37" s="223" t="s">
        <v>494</v>
      </c>
      <c r="CL37" s="225" t="s">
        <v>494</v>
      </c>
      <c r="CM37" s="223">
        <v>5.4495874276712999E-2</v>
      </c>
      <c r="CN37" s="239">
        <v>0.194084471636573</v>
      </c>
    </row>
    <row r="38" spans="1:92" ht="13" customHeight="1" x14ac:dyDescent="0.25">
      <c r="A38" s="26" t="s">
        <v>425</v>
      </c>
      <c r="B38" s="184">
        <v>2</v>
      </c>
      <c r="C38" s="223">
        <v>39.503385064920998</v>
      </c>
      <c r="D38" s="225">
        <v>0.447815926818938</v>
      </c>
      <c r="E38" s="223" t="s">
        <v>494</v>
      </c>
      <c r="F38" s="225" t="s">
        <v>494</v>
      </c>
      <c r="G38" s="223">
        <v>39.967640371970703</v>
      </c>
      <c r="H38" s="225">
        <v>0.49694990340357198</v>
      </c>
      <c r="I38" s="223">
        <v>0.46425530704974</v>
      </c>
      <c r="J38" s="225">
        <v>0.66895314544856099</v>
      </c>
      <c r="K38" s="223" t="s">
        <v>494</v>
      </c>
      <c r="L38" s="225" t="s">
        <v>494</v>
      </c>
      <c r="M38" s="223">
        <v>20.263345350287199</v>
      </c>
      <c r="N38" s="225">
        <v>0.21211515654760299</v>
      </c>
      <c r="O38" s="223" t="s">
        <v>494</v>
      </c>
      <c r="P38" s="225" t="s">
        <v>494</v>
      </c>
      <c r="Q38" s="223">
        <v>23.540839938189599</v>
      </c>
      <c r="R38" s="225">
        <v>0.28868077496080202</v>
      </c>
      <c r="S38" s="223">
        <v>3.2774945879024102</v>
      </c>
      <c r="T38" s="225">
        <v>0.358230972236047</v>
      </c>
      <c r="U38" s="223" t="s">
        <v>494</v>
      </c>
      <c r="V38" s="225" t="s">
        <v>494</v>
      </c>
      <c r="W38" s="223">
        <v>5.6416797151648304</v>
      </c>
      <c r="X38" s="225">
        <v>0.101693184446266</v>
      </c>
      <c r="Y38" s="223" t="s">
        <v>494</v>
      </c>
      <c r="Z38" s="225" t="s">
        <v>494</v>
      </c>
      <c r="AA38" s="223">
        <v>6.0412225778736302</v>
      </c>
      <c r="AB38" s="225">
        <v>0.185950726861738</v>
      </c>
      <c r="AC38" s="223">
        <v>0.39954286270879102</v>
      </c>
      <c r="AD38" s="225">
        <v>0.21194144611951499</v>
      </c>
      <c r="AE38" s="223" t="s">
        <v>494</v>
      </c>
      <c r="AF38" s="225" t="s">
        <v>494</v>
      </c>
      <c r="AG38" s="223">
        <v>4.8638178528992997</v>
      </c>
      <c r="AH38" s="225">
        <v>0.12625403881099401</v>
      </c>
      <c r="AI38" s="223" t="s">
        <v>494</v>
      </c>
      <c r="AJ38" s="225" t="s">
        <v>494</v>
      </c>
      <c r="AK38" s="223">
        <v>4.1827514189320896</v>
      </c>
      <c r="AL38" s="225">
        <v>0.137194393227973</v>
      </c>
      <c r="AM38" s="223">
        <v>-0.68106643396720701</v>
      </c>
      <c r="AN38" s="225">
        <v>0.186446731935102</v>
      </c>
      <c r="AO38" s="223" t="s">
        <v>494</v>
      </c>
      <c r="AP38" s="225" t="s">
        <v>494</v>
      </c>
      <c r="AQ38" s="223">
        <v>2.6497547460898399</v>
      </c>
      <c r="AR38" s="225">
        <v>8.8488129687915099E-2</v>
      </c>
      <c r="AS38" s="223" t="s">
        <v>494</v>
      </c>
      <c r="AT38" s="225" t="s">
        <v>494</v>
      </c>
      <c r="AU38" s="223">
        <v>2.0580997583688498</v>
      </c>
      <c r="AV38" s="225">
        <v>8.3446730887038897E-2</v>
      </c>
      <c r="AW38" s="223">
        <v>-0.59165498772099001</v>
      </c>
      <c r="AX38" s="225">
        <v>0.121628557466572</v>
      </c>
      <c r="AY38" s="223" t="s">
        <v>494</v>
      </c>
      <c r="AZ38" s="225" t="s">
        <v>494</v>
      </c>
      <c r="BA38" s="223">
        <v>2.1851397764932101</v>
      </c>
      <c r="BB38" s="225">
        <v>5.3743365251451097E-2</v>
      </c>
      <c r="BC38" s="223" t="s">
        <v>494</v>
      </c>
      <c r="BD38" s="225" t="s">
        <v>494</v>
      </c>
      <c r="BE38" s="223">
        <v>2.2546919701805299</v>
      </c>
      <c r="BF38" s="225">
        <v>9.6791722641607694E-2</v>
      </c>
      <c r="BG38" s="223">
        <v>6.9552193687320699E-2</v>
      </c>
      <c r="BH38" s="225">
        <v>0.11071127711521001</v>
      </c>
      <c r="BI38" s="223" t="s">
        <v>494</v>
      </c>
      <c r="BJ38" s="225" t="s">
        <v>494</v>
      </c>
      <c r="BK38" s="223">
        <v>1.05167132455479</v>
      </c>
      <c r="BL38" s="225">
        <v>7.9335573978120397E-2</v>
      </c>
      <c r="BM38" s="223" t="s">
        <v>494</v>
      </c>
      <c r="BN38" s="225" t="s">
        <v>494</v>
      </c>
      <c r="BO38" s="223">
        <v>1.2701202708178501</v>
      </c>
      <c r="BP38" s="225">
        <v>0.101115495879573</v>
      </c>
      <c r="BQ38" s="223">
        <v>0.21844894626306099</v>
      </c>
      <c r="BR38" s="225">
        <v>0.12852422653107001</v>
      </c>
      <c r="BS38" s="223" t="s">
        <v>494</v>
      </c>
      <c r="BT38" s="225" t="s">
        <v>494</v>
      </c>
      <c r="BU38" s="223">
        <v>1.3954018840728499</v>
      </c>
      <c r="BV38" s="225">
        <v>4.4900230300909297E-2</v>
      </c>
      <c r="BW38" s="223" t="s">
        <v>494</v>
      </c>
      <c r="BX38" s="225" t="s">
        <v>494</v>
      </c>
      <c r="BY38" s="223">
        <v>1.4108103199942701</v>
      </c>
      <c r="BZ38" s="225">
        <v>3.9332875474131702E-2</v>
      </c>
      <c r="CA38" s="223">
        <v>1.54084359214162E-2</v>
      </c>
      <c r="CB38" s="225">
        <v>5.9691756333167499E-2</v>
      </c>
      <c r="CC38" s="223" t="s">
        <v>494</v>
      </c>
      <c r="CD38" s="225" t="s">
        <v>494</v>
      </c>
      <c r="CE38" s="223">
        <v>2.4357500237639398</v>
      </c>
      <c r="CF38" s="225">
        <v>5.4449667130843003E-2</v>
      </c>
      <c r="CG38" s="223" t="s">
        <v>494</v>
      </c>
      <c r="CH38" s="225" t="s">
        <v>494</v>
      </c>
      <c r="CI38" s="223">
        <v>1.32593993558076</v>
      </c>
      <c r="CJ38" s="225">
        <v>5.0671706921121697E-2</v>
      </c>
      <c r="CK38" s="223">
        <v>-1.1098100881831801</v>
      </c>
      <c r="CL38" s="225">
        <v>7.43800250938359E-2</v>
      </c>
      <c r="CM38" s="223" t="s">
        <v>494</v>
      </c>
      <c r="CN38" s="239" t="s">
        <v>494</v>
      </c>
    </row>
    <row r="39" spans="1:92" ht="13" customHeight="1" x14ac:dyDescent="0.25">
      <c r="A39" s="26" t="s">
        <v>426</v>
      </c>
      <c r="B39" s="184">
        <v>2</v>
      </c>
      <c r="C39" s="223">
        <v>45.472644411789197</v>
      </c>
      <c r="D39" s="225">
        <v>0.33709899853080899</v>
      </c>
      <c r="E39" s="223">
        <v>40.947330290275197</v>
      </c>
      <c r="F39" s="225">
        <v>0.31764045862721701</v>
      </c>
      <c r="G39" s="223">
        <v>40.453503854111602</v>
      </c>
      <c r="H39" s="225">
        <v>0.38225354893692598</v>
      </c>
      <c r="I39" s="223">
        <v>-5.0191405576775798</v>
      </c>
      <c r="J39" s="225">
        <v>0.50966019119149297</v>
      </c>
      <c r="K39" s="223">
        <v>-0.49382643616357302</v>
      </c>
      <c r="L39" s="225">
        <v>0.49700426218673799</v>
      </c>
      <c r="M39" s="223">
        <v>21.108137454079099</v>
      </c>
      <c r="N39" s="225">
        <v>0.11167073324188501</v>
      </c>
      <c r="O39" s="223">
        <v>20.623494413696601</v>
      </c>
      <c r="P39" s="225">
        <v>0.114448164987857</v>
      </c>
      <c r="Q39" s="223">
        <v>19.837792637161598</v>
      </c>
      <c r="R39" s="225">
        <v>0.19594977217569501</v>
      </c>
      <c r="S39" s="223">
        <v>-1.27034481691748</v>
      </c>
      <c r="T39" s="225">
        <v>0.225536395906486</v>
      </c>
      <c r="U39" s="223">
        <v>-0.78570177653497797</v>
      </c>
      <c r="V39" s="225">
        <v>0.226924427254526</v>
      </c>
      <c r="W39" s="223">
        <v>8.3961475027565697</v>
      </c>
      <c r="X39" s="225">
        <v>0.216594537988304</v>
      </c>
      <c r="Y39" s="223">
        <v>6.9137007567768203</v>
      </c>
      <c r="Z39" s="225">
        <v>0.120063230473231</v>
      </c>
      <c r="AA39" s="223">
        <v>7.41610735442785</v>
      </c>
      <c r="AB39" s="225">
        <v>0.14384615904801601</v>
      </c>
      <c r="AC39" s="223">
        <v>-0.98004014832872199</v>
      </c>
      <c r="AD39" s="225">
        <v>0.26000944475005899</v>
      </c>
      <c r="AE39" s="223">
        <v>0.50240659765102702</v>
      </c>
      <c r="AF39" s="225">
        <v>0.18736834520413401</v>
      </c>
      <c r="AG39" s="223">
        <v>9.6738491994164093</v>
      </c>
      <c r="AH39" s="225">
        <v>0.236941766705769</v>
      </c>
      <c r="AI39" s="223">
        <v>7.1667670110155903</v>
      </c>
      <c r="AJ39" s="225">
        <v>0.181948059383502</v>
      </c>
      <c r="AK39" s="223">
        <v>6.9315461495770396</v>
      </c>
      <c r="AL39" s="225">
        <v>0.18746088733549299</v>
      </c>
      <c r="AM39" s="223">
        <v>-2.7423030498393701</v>
      </c>
      <c r="AN39" s="225">
        <v>0.30213074171666299</v>
      </c>
      <c r="AO39" s="223">
        <v>-0.235220861438557</v>
      </c>
      <c r="AP39" s="225">
        <v>0.26124065647221301</v>
      </c>
      <c r="AQ39" s="223">
        <v>3.73096630910584</v>
      </c>
      <c r="AR39" s="225">
        <v>0.17884007857171</v>
      </c>
      <c r="AS39" s="223">
        <v>2.7735335702450898</v>
      </c>
      <c r="AT39" s="225">
        <v>8.6314226947159303E-2</v>
      </c>
      <c r="AU39" s="223">
        <v>2.7861883717520501</v>
      </c>
      <c r="AV39" s="225">
        <v>9.75095613658713E-2</v>
      </c>
      <c r="AW39" s="223">
        <v>-0.944777937353798</v>
      </c>
      <c r="AX39" s="225">
        <v>0.203695577422044</v>
      </c>
      <c r="AY39" s="223">
        <v>1.2654801506954499E-2</v>
      </c>
      <c r="AZ39" s="225">
        <v>0.13022388540989799</v>
      </c>
      <c r="BA39" s="223">
        <v>2.12558549461593</v>
      </c>
      <c r="BB39" s="225">
        <v>0.14749537056474701</v>
      </c>
      <c r="BC39" s="223">
        <v>1.4154514637448501</v>
      </c>
      <c r="BD39" s="225">
        <v>4.5856784530166901E-2</v>
      </c>
      <c r="BE39" s="223">
        <v>1.76433709214073</v>
      </c>
      <c r="BF39" s="225">
        <v>6.7368900697959103E-2</v>
      </c>
      <c r="BG39" s="223">
        <v>-0.36124840247520001</v>
      </c>
      <c r="BH39" s="225">
        <v>0.16215256124799099</v>
      </c>
      <c r="BI39" s="223">
        <v>0.348885628395877</v>
      </c>
      <c r="BJ39" s="225">
        <v>8.1494867744524996E-2</v>
      </c>
      <c r="BK39" s="223">
        <v>1.838497302323</v>
      </c>
      <c r="BL39" s="225">
        <v>0.127231772248356</v>
      </c>
      <c r="BM39" s="223">
        <v>1.35586844426694</v>
      </c>
      <c r="BN39" s="225">
        <v>7.3602400736589302E-2</v>
      </c>
      <c r="BO39" s="223">
        <v>1.6711418834362</v>
      </c>
      <c r="BP39" s="225">
        <v>0.11162378588829899</v>
      </c>
      <c r="BQ39" s="223">
        <v>-0.167355418886803</v>
      </c>
      <c r="BR39" s="225">
        <v>0.169256590552611</v>
      </c>
      <c r="BS39" s="223">
        <v>0.31527343916925898</v>
      </c>
      <c r="BT39" s="225">
        <v>0.133705583167743</v>
      </c>
      <c r="BU39" s="223">
        <v>1.79261461084431</v>
      </c>
      <c r="BV39" s="225">
        <v>0.126972378708988</v>
      </c>
      <c r="BW39" s="223">
        <v>1.1824514298008699</v>
      </c>
      <c r="BX39" s="225">
        <v>5.3689106663177402E-2</v>
      </c>
      <c r="BY39" s="223">
        <v>1.19274271494791</v>
      </c>
      <c r="BZ39" s="225">
        <v>5.9193385467083699E-2</v>
      </c>
      <c r="CA39" s="223">
        <v>-0.59987189589640499</v>
      </c>
      <c r="CB39" s="225">
        <v>0.14009226187792601</v>
      </c>
      <c r="CC39" s="223">
        <v>1.02912851470331E-2</v>
      </c>
      <c r="CD39" s="225">
        <v>7.99148112513869E-2</v>
      </c>
      <c r="CE39" s="223">
        <v>2.2830323587084398</v>
      </c>
      <c r="CF39" s="225">
        <v>0.14058535469793901</v>
      </c>
      <c r="CG39" s="223">
        <v>1.68203301776168</v>
      </c>
      <c r="CH39" s="225">
        <v>8.3925915084154507E-2</v>
      </c>
      <c r="CI39" s="223">
        <v>1.3023929663109599</v>
      </c>
      <c r="CJ39" s="225">
        <v>8.0393699208890307E-2</v>
      </c>
      <c r="CK39" s="223">
        <v>-0.98063939239748299</v>
      </c>
      <c r="CL39" s="225">
        <v>0.161948722835455</v>
      </c>
      <c r="CM39" s="223">
        <v>-0.379640051450716</v>
      </c>
      <c r="CN39" s="239">
        <v>0.11621835524220001</v>
      </c>
    </row>
    <row r="40" spans="1:92" ht="13" customHeight="1" x14ac:dyDescent="0.25">
      <c r="A40" s="26" t="s">
        <v>427</v>
      </c>
      <c r="B40" s="184">
        <v>2</v>
      </c>
      <c r="C40" s="223">
        <v>37.144609884359902</v>
      </c>
      <c r="D40" s="225">
        <v>0.50686195055627803</v>
      </c>
      <c r="E40" s="223">
        <v>37.101475939657497</v>
      </c>
      <c r="F40" s="225">
        <v>0.42892945324582699</v>
      </c>
      <c r="G40" s="223">
        <v>38.484327943378702</v>
      </c>
      <c r="H40" s="225">
        <v>0.53113458663438795</v>
      </c>
      <c r="I40" s="223">
        <v>1.33971805901882</v>
      </c>
      <c r="J40" s="225">
        <v>0.734175037740318</v>
      </c>
      <c r="K40" s="223">
        <v>1.3828520037212</v>
      </c>
      <c r="L40" s="225">
        <v>0.68270376077845496</v>
      </c>
      <c r="M40" s="223">
        <v>16.872771435889401</v>
      </c>
      <c r="N40" s="225">
        <v>0.20228308020428801</v>
      </c>
      <c r="O40" s="223">
        <v>18.920353174925001</v>
      </c>
      <c r="P40" s="225">
        <v>0.16837820400659501</v>
      </c>
      <c r="Q40" s="223">
        <v>20.187729893411099</v>
      </c>
      <c r="R40" s="225">
        <v>0.218761444455121</v>
      </c>
      <c r="S40" s="223">
        <v>3.3149584575217901</v>
      </c>
      <c r="T40" s="225">
        <v>0.29795136199894401</v>
      </c>
      <c r="U40" s="223">
        <v>1.26737671848611</v>
      </c>
      <c r="V40" s="225">
        <v>0.27605758305936401</v>
      </c>
      <c r="W40" s="223">
        <v>8.2821275364686908</v>
      </c>
      <c r="X40" s="225">
        <v>0.17865802987273899</v>
      </c>
      <c r="Y40" s="223">
        <v>6.8845180116954499</v>
      </c>
      <c r="Z40" s="225">
        <v>0.14941602659634501</v>
      </c>
      <c r="AA40" s="223">
        <v>8.1109653640168702</v>
      </c>
      <c r="AB40" s="225">
        <v>0.26775837853366802</v>
      </c>
      <c r="AC40" s="223">
        <v>-0.171162172451817</v>
      </c>
      <c r="AD40" s="225">
        <v>0.32189010688896202</v>
      </c>
      <c r="AE40" s="223">
        <v>1.2264473523214201</v>
      </c>
      <c r="AF40" s="225">
        <v>0.30662631700299098</v>
      </c>
      <c r="AG40" s="223">
        <v>4.0863167067940198</v>
      </c>
      <c r="AH40" s="225">
        <v>0.102299382615437</v>
      </c>
      <c r="AI40" s="223">
        <v>3.7243202179659001</v>
      </c>
      <c r="AJ40" s="225">
        <v>8.3620288460759001E-2</v>
      </c>
      <c r="AK40" s="223">
        <v>4.4154338928858099</v>
      </c>
      <c r="AL40" s="225">
        <v>0.14524697214506499</v>
      </c>
      <c r="AM40" s="223">
        <v>0.32911718609178597</v>
      </c>
      <c r="AN40" s="225">
        <v>0.17765654111461501</v>
      </c>
      <c r="AO40" s="223">
        <v>0.69111367491991105</v>
      </c>
      <c r="AP40" s="225">
        <v>0.16759783876759801</v>
      </c>
      <c r="AQ40" s="223">
        <v>1.54453593043601</v>
      </c>
      <c r="AR40" s="225">
        <v>8.0578787715696404E-2</v>
      </c>
      <c r="AS40" s="223">
        <v>1.2230257053311699</v>
      </c>
      <c r="AT40" s="225">
        <v>5.8724681355659801E-2</v>
      </c>
      <c r="AU40" s="223">
        <v>1.4467833298300199</v>
      </c>
      <c r="AV40" s="225">
        <v>6.6213122745170203E-2</v>
      </c>
      <c r="AW40" s="223">
        <v>-9.7752600605982606E-2</v>
      </c>
      <c r="AX40" s="225">
        <v>0.10429342574389899</v>
      </c>
      <c r="AY40" s="223">
        <v>0.223757624498858</v>
      </c>
      <c r="AZ40" s="225">
        <v>8.85029142118538E-2</v>
      </c>
      <c r="BA40" s="223">
        <v>2.6475673419637</v>
      </c>
      <c r="BB40" s="225">
        <v>7.4965192017066501E-2</v>
      </c>
      <c r="BC40" s="223">
        <v>2.4403176727164499</v>
      </c>
      <c r="BD40" s="225">
        <v>5.8064601735520999E-2</v>
      </c>
      <c r="BE40" s="223">
        <v>2.8432236656532699</v>
      </c>
      <c r="BF40" s="225">
        <v>0.11322149047022299</v>
      </c>
      <c r="BG40" s="223">
        <v>0.195656323689572</v>
      </c>
      <c r="BH40" s="225">
        <v>0.13578985940950999</v>
      </c>
      <c r="BI40" s="223">
        <v>0.402905992936826</v>
      </c>
      <c r="BJ40" s="225">
        <v>0.1272423038105</v>
      </c>
      <c r="BK40" s="223">
        <v>0.89478063308849698</v>
      </c>
      <c r="BL40" s="225">
        <v>6.3037335861190993E-2</v>
      </c>
      <c r="BM40" s="223">
        <v>0.75015211757049804</v>
      </c>
      <c r="BN40" s="225">
        <v>5.2896298674850302E-2</v>
      </c>
      <c r="BO40" s="223">
        <v>0.703360195316174</v>
      </c>
      <c r="BP40" s="225">
        <v>7.0328181287071495E-2</v>
      </c>
      <c r="BQ40" s="223">
        <v>-0.19142043777232301</v>
      </c>
      <c r="BR40" s="225">
        <v>9.4444474669637402E-2</v>
      </c>
      <c r="BS40" s="223">
        <v>-4.6791922254323597E-2</v>
      </c>
      <c r="BT40" s="225">
        <v>8.8000406230006503E-2</v>
      </c>
      <c r="BU40" s="223">
        <v>1.8531587482151499</v>
      </c>
      <c r="BV40" s="225">
        <v>6.9053015022049594E-2</v>
      </c>
      <c r="BW40" s="223">
        <v>1.56708351585563</v>
      </c>
      <c r="BX40" s="225">
        <v>3.3448061427138298E-2</v>
      </c>
      <c r="BY40" s="223">
        <v>1.7765270390491299</v>
      </c>
      <c r="BZ40" s="225">
        <v>5.9920857571526702E-2</v>
      </c>
      <c r="CA40" s="223">
        <v>-7.6631709166020898E-2</v>
      </c>
      <c r="CB40" s="225">
        <v>9.1426626623443696E-2</v>
      </c>
      <c r="CC40" s="223">
        <v>0.20944352319350401</v>
      </c>
      <c r="CD40" s="225">
        <v>6.8624208449648394E-2</v>
      </c>
      <c r="CE40" s="223">
        <v>2.3512275169664099</v>
      </c>
      <c r="CF40" s="225">
        <v>8.3109330208969101E-2</v>
      </c>
      <c r="CG40" s="223">
        <v>1.9313888160559001</v>
      </c>
      <c r="CH40" s="225">
        <v>5.9341550525793499E-2</v>
      </c>
      <c r="CI40" s="223">
        <v>1.9701433323681301</v>
      </c>
      <c r="CJ40" s="225">
        <v>0.13788546999176199</v>
      </c>
      <c r="CK40" s="223">
        <v>-0.38108418459827598</v>
      </c>
      <c r="CL40" s="225">
        <v>0.16099553907681</v>
      </c>
      <c r="CM40" s="223">
        <v>3.8754516312228302E-2</v>
      </c>
      <c r="CN40" s="239">
        <v>0.15011269917516801</v>
      </c>
    </row>
    <row r="41" spans="1:92" ht="13" customHeight="1" x14ac:dyDescent="0.25">
      <c r="A41" s="26" t="s">
        <v>428</v>
      </c>
      <c r="B41" s="184">
        <v>2</v>
      </c>
      <c r="C41" s="223" t="s">
        <v>494</v>
      </c>
      <c r="D41" s="225" t="s">
        <v>494</v>
      </c>
      <c r="E41" s="223">
        <v>28.573079478578698</v>
      </c>
      <c r="F41" s="225">
        <v>0.83260093692896497</v>
      </c>
      <c r="G41" s="223">
        <v>30.325739739373802</v>
      </c>
      <c r="H41" s="225">
        <v>0.622174398821843</v>
      </c>
      <c r="I41" s="223" t="s">
        <v>494</v>
      </c>
      <c r="J41" s="225" t="s">
        <v>494</v>
      </c>
      <c r="K41" s="223">
        <v>1.7526602607950501</v>
      </c>
      <c r="L41" s="225">
        <v>1.03938698410376</v>
      </c>
      <c r="M41" s="223" t="s">
        <v>494</v>
      </c>
      <c r="N41" s="225" t="s">
        <v>494</v>
      </c>
      <c r="O41" s="223">
        <v>20.262585509403799</v>
      </c>
      <c r="P41" s="225">
        <v>0.56572525515528604</v>
      </c>
      <c r="Q41" s="223">
        <v>22.292763024859202</v>
      </c>
      <c r="R41" s="225">
        <v>0.60334072964232899</v>
      </c>
      <c r="S41" s="223" t="s">
        <v>494</v>
      </c>
      <c r="T41" s="225" t="s">
        <v>494</v>
      </c>
      <c r="U41" s="223">
        <v>2.0301775154554198</v>
      </c>
      <c r="V41" s="225">
        <v>0.82708228149673901</v>
      </c>
      <c r="W41" s="223" t="s">
        <v>494</v>
      </c>
      <c r="X41" s="225" t="s">
        <v>494</v>
      </c>
      <c r="Y41" s="223">
        <v>5.5445924540247704</v>
      </c>
      <c r="Z41" s="225">
        <v>0.33049042158243402</v>
      </c>
      <c r="AA41" s="223">
        <v>6.6143418316790896</v>
      </c>
      <c r="AB41" s="225">
        <v>0.40960829978819302</v>
      </c>
      <c r="AC41" s="223" t="s">
        <v>494</v>
      </c>
      <c r="AD41" s="225" t="s">
        <v>494</v>
      </c>
      <c r="AE41" s="223">
        <v>1.0697493776543201</v>
      </c>
      <c r="AF41" s="225">
        <v>0.52631062882399504</v>
      </c>
      <c r="AG41" s="223" t="s">
        <v>494</v>
      </c>
      <c r="AH41" s="225" t="s">
        <v>494</v>
      </c>
      <c r="AI41" s="223">
        <v>5.14594553971836</v>
      </c>
      <c r="AJ41" s="225">
        <v>0.32801681135267202</v>
      </c>
      <c r="AK41" s="223">
        <v>4.8056191867910698</v>
      </c>
      <c r="AL41" s="225">
        <v>0.30743194422931303</v>
      </c>
      <c r="AM41" s="223" t="s">
        <v>494</v>
      </c>
      <c r="AN41" s="225" t="s">
        <v>494</v>
      </c>
      <c r="AO41" s="223">
        <v>-0.34032635292728802</v>
      </c>
      <c r="AP41" s="225">
        <v>0.44956582261398598</v>
      </c>
      <c r="AQ41" s="223" t="s">
        <v>494</v>
      </c>
      <c r="AR41" s="225" t="s">
        <v>494</v>
      </c>
      <c r="AS41" s="223">
        <v>2.9046515117790701</v>
      </c>
      <c r="AT41" s="225">
        <v>0.282896240415904</v>
      </c>
      <c r="AU41" s="223">
        <v>2.9217133859430899</v>
      </c>
      <c r="AV41" s="225">
        <v>0.25207499519123899</v>
      </c>
      <c r="AW41" s="223" t="s">
        <v>494</v>
      </c>
      <c r="AX41" s="225" t="s">
        <v>494</v>
      </c>
      <c r="AY41" s="223">
        <v>1.7061874164016701E-2</v>
      </c>
      <c r="AZ41" s="225">
        <v>0.37890907358113801</v>
      </c>
      <c r="BA41" s="223" t="s">
        <v>494</v>
      </c>
      <c r="BB41" s="225" t="s">
        <v>494</v>
      </c>
      <c r="BC41" s="223">
        <v>3.42148777693204</v>
      </c>
      <c r="BD41" s="225">
        <v>0.33991752349547899</v>
      </c>
      <c r="BE41" s="223">
        <v>3.9102680359720998</v>
      </c>
      <c r="BF41" s="225">
        <v>0.32371982926537901</v>
      </c>
      <c r="BG41" s="223" t="s">
        <v>494</v>
      </c>
      <c r="BH41" s="225" t="s">
        <v>494</v>
      </c>
      <c r="BI41" s="223">
        <v>0.488780259040063</v>
      </c>
      <c r="BJ41" s="225">
        <v>0.46940222692154498</v>
      </c>
      <c r="BK41" s="223" t="s">
        <v>494</v>
      </c>
      <c r="BL41" s="225" t="s">
        <v>494</v>
      </c>
      <c r="BM41" s="223">
        <v>3.2259259948485099</v>
      </c>
      <c r="BN41" s="225">
        <v>0.23621759441913401</v>
      </c>
      <c r="BO41" s="223">
        <v>3.4410587916164999</v>
      </c>
      <c r="BP41" s="225">
        <v>0.25504270505427101</v>
      </c>
      <c r="BQ41" s="223" t="s">
        <v>494</v>
      </c>
      <c r="BR41" s="225" t="s">
        <v>494</v>
      </c>
      <c r="BS41" s="223">
        <v>0.21513279676799299</v>
      </c>
      <c r="BT41" s="225">
        <v>0.347628441463817</v>
      </c>
      <c r="BU41" s="223" t="s">
        <v>494</v>
      </c>
      <c r="BV41" s="225" t="s">
        <v>494</v>
      </c>
      <c r="BW41" s="223">
        <v>2.5172940849637602</v>
      </c>
      <c r="BX41" s="225">
        <v>0.306537251765232</v>
      </c>
      <c r="BY41" s="223">
        <v>2.4880832656187901</v>
      </c>
      <c r="BZ41" s="225">
        <v>0.21944830280132699</v>
      </c>
      <c r="CA41" s="223" t="s">
        <v>494</v>
      </c>
      <c r="CB41" s="225" t="s">
        <v>494</v>
      </c>
      <c r="CC41" s="223">
        <v>-2.9210819344970902E-2</v>
      </c>
      <c r="CD41" s="225">
        <v>0.37699157062481398</v>
      </c>
      <c r="CE41" s="223" t="s">
        <v>494</v>
      </c>
      <c r="CF41" s="225" t="s">
        <v>494</v>
      </c>
      <c r="CG41" s="223">
        <v>2.70146074878055</v>
      </c>
      <c r="CH41" s="225">
        <v>0.20718561051703199</v>
      </c>
      <c r="CI41" s="223">
        <v>2.5903065261002798</v>
      </c>
      <c r="CJ41" s="225">
        <v>0.28150395258363498</v>
      </c>
      <c r="CK41" s="223" t="s">
        <v>494</v>
      </c>
      <c r="CL41" s="225" t="s">
        <v>494</v>
      </c>
      <c r="CM41" s="223">
        <v>-0.111154222680276</v>
      </c>
      <c r="CN41" s="239">
        <v>0.34952875779472597</v>
      </c>
    </row>
    <row r="42" spans="1:92" ht="13" customHeight="1" x14ac:dyDescent="0.25">
      <c r="A42" s="26" t="s">
        <v>429</v>
      </c>
      <c r="B42" s="184">
        <v>2</v>
      </c>
      <c r="C42" s="223">
        <v>36.275945089861203</v>
      </c>
      <c r="D42" s="225">
        <v>0.338217041574704</v>
      </c>
      <c r="E42" s="223" t="s">
        <v>494</v>
      </c>
      <c r="F42" s="225" t="s">
        <v>494</v>
      </c>
      <c r="G42" s="223">
        <v>41.768550531113803</v>
      </c>
      <c r="H42" s="225">
        <v>0.55464886785178302</v>
      </c>
      <c r="I42" s="223">
        <v>5.4926054412526097</v>
      </c>
      <c r="J42" s="225">
        <v>0.64963538528994103</v>
      </c>
      <c r="K42" s="223" t="s">
        <v>494</v>
      </c>
      <c r="L42" s="225" t="s">
        <v>494</v>
      </c>
      <c r="M42" s="223">
        <v>19.599219915360202</v>
      </c>
      <c r="N42" s="225">
        <v>0.16870179639584101</v>
      </c>
      <c r="O42" s="223" t="s">
        <v>494</v>
      </c>
      <c r="P42" s="225" t="s">
        <v>494</v>
      </c>
      <c r="Q42" s="223">
        <v>22.064023333651001</v>
      </c>
      <c r="R42" s="225">
        <v>0.26676712266779101</v>
      </c>
      <c r="S42" s="223">
        <v>2.46480341829084</v>
      </c>
      <c r="T42" s="225">
        <v>0.31563427228936303</v>
      </c>
      <c r="U42" s="223" t="s">
        <v>494</v>
      </c>
      <c r="V42" s="225" t="s">
        <v>494</v>
      </c>
      <c r="W42" s="223">
        <v>8.1941961378496693</v>
      </c>
      <c r="X42" s="225">
        <v>0.14495174044555501</v>
      </c>
      <c r="Y42" s="223" t="s">
        <v>494</v>
      </c>
      <c r="Z42" s="225" t="s">
        <v>494</v>
      </c>
      <c r="AA42" s="223">
        <v>7.45673722987756</v>
      </c>
      <c r="AB42" s="225">
        <v>0.177657304907234</v>
      </c>
      <c r="AC42" s="223">
        <v>-0.737458907972109</v>
      </c>
      <c r="AD42" s="225">
        <v>0.22928830115184101</v>
      </c>
      <c r="AE42" s="223" t="s">
        <v>494</v>
      </c>
      <c r="AF42" s="225" t="s">
        <v>494</v>
      </c>
      <c r="AG42" s="223">
        <v>3.6566964129614101</v>
      </c>
      <c r="AH42" s="225">
        <v>0.110206801900035</v>
      </c>
      <c r="AI42" s="223" t="s">
        <v>494</v>
      </c>
      <c r="AJ42" s="225" t="s">
        <v>494</v>
      </c>
      <c r="AK42" s="223">
        <v>4.3773120423028997</v>
      </c>
      <c r="AL42" s="225">
        <v>0.122739297331489</v>
      </c>
      <c r="AM42" s="223">
        <v>0.72061562934149004</v>
      </c>
      <c r="AN42" s="225">
        <v>0.16495597683764401</v>
      </c>
      <c r="AO42" s="223" t="s">
        <v>494</v>
      </c>
      <c r="AP42" s="225" t="s">
        <v>494</v>
      </c>
      <c r="AQ42" s="223">
        <v>2.5140515040189402</v>
      </c>
      <c r="AR42" s="225">
        <v>7.7759951947597106E-2</v>
      </c>
      <c r="AS42" s="223" t="s">
        <v>494</v>
      </c>
      <c r="AT42" s="225" t="s">
        <v>494</v>
      </c>
      <c r="AU42" s="223">
        <v>2.89277829313954</v>
      </c>
      <c r="AV42" s="225">
        <v>0.119531506279238</v>
      </c>
      <c r="AW42" s="223">
        <v>0.37872678912060198</v>
      </c>
      <c r="AX42" s="225">
        <v>0.14259870658696799</v>
      </c>
      <c r="AY42" s="223" t="s">
        <v>494</v>
      </c>
      <c r="AZ42" s="225" t="s">
        <v>494</v>
      </c>
      <c r="BA42" s="223">
        <v>2.4353262025760598</v>
      </c>
      <c r="BB42" s="225">
        <v>7.4037608425500806E-2</v>
      </c>
      <c r="BC42" s="223" t="s">
        <v>494</v>
      </c>
      <c r="BD42" s="225" t="s">
        <v>494</v>
      </c>
      <c r="BE42" s="223">
        <v>2.9061910603949399</v>
      </c>
      <c r="BF42" s="225">
        <v>0.10675397114211101</v>
      </c>
      <c r="BG42" s="223">
        <v>0.47086485781888199</v>
      </c>
      <c r="BH42" s="225">
        <v>0.12991527168111699</v>
      </c>
      <c r="BI42" s="223" t="s">
        <v>494</v>
      </c>
      <c r="BJ42" s="225" t="s">
        <v>494</v>
      </c>
      <c r="BK42" s="223">
        <v>0.86686335338508202</v>
      </c>
      <c r="BL42" s="225">
        <v>6.9627137477526399E-2</v>
      </c>
      <c r="BM42" s="223" t="s">
        <v>494</v>
      </c>
      <c r="BN42" s="225" t="s">
        <v>494</v>
      </c>
      <c r="BO42" s="223">
        <v>0.76671584126047398</v>
      </c>
      <c r="BP42" s="225">
        <v>6.1726537951355499E-2</v>
      </c>
      <c r="BQ42" s="223">
        <v>-0.100147512124609</v>
      </c>
      <c r="BR42" s="225">
        <v>9.3048932077560598E-2</v>
      </c>
      <c r="BS42" s="223" t="s">
        <v>494</v>
      </c>
      <c r="BT42" s="225" t="s">
        <v>494</v>
      </c>
      <c r="BU42" s="223">
        <v>1.6560325399979201</v>
      </c>
      <c r="BV42" s="225">
        <v>5.5556448939529303E-2</v>
      </c>
      <c r="BW42" s="223" t="s">
        <v>494</v>
      </c>
      <c r="BX42" s="225" t="s">
        <v>494</v>
      </c>
      <c r="BY42" s="223">
        <v>1.89290816078725</v>
      </c>
      <c r="BZ42" s="225">
        <v>8.5873268780219503E-2</v>
      </c>
      <c r="CA42" s="223">
        <v>0.236875620789329</v>
      </c>
      <c r="CB42" s="225">
        <v>0.10227774591655001</v>
      </c>
      <c r="CC42" s="223" t="s">
        <v>494</v>
      </c>
      <c r="CD42" s="225" t="s">
        <v>494</v>
      </c>
      <c r="CE42" s="223">
        <v>2.2429230153596902</v>
      </c>
      <c r="CF42" s="225">
        <v>8.5564373659765006E-2</v>
      </c>
      <c r="CG42" s="223" t="s">
        <v>494</v>
      </c>
      <c r="CH42" s="225" t="s">
        <v>494</v>
      </c>
      <c r="CI42" s="223">
        <v>1.8993320964368401</v>
      </c>
      <c r="CJ42" s="225">
        <v>0.122994294141032</v>
      </c>
      <c r="CK42" s="223">
        <v>-0.34359091892284499</v>
      </c>
      <c r="CL42" s="225">
        <v>0.14982943112432401</v>
      </c>
      <c r="CM42" s="223" t="s">
        <v>494</v>
      </c>
      <c r="CN42" s="239" t="s">
        <v>494</v>
      </c>
    </row>
    <row r="43" spans="1:92" ht="13" customHeight="1" x14ac:dyDescent="0.25">
      <c r="A43" s="26" t="s">
        <v>430</v>
      </c>
      <c r="B43" s="184">
        <v>2</v>
      </c>
      <c r="C43" s="223">
        <v>39.712522901124601</v>
      </c>
      <c r="D43" s="225">
        <v>0.44831147438190899</v>
      </c>
      <c r="E43" s="223">
        <v>45.472296458979997</v>
      </c>
      <c r="F43" s="225">
        <v>0.36960798988500898</v>
      </c>
      <c r="G43" s="223">
        <v>46.905198498306497</v>
      </c>
      <c r="H43" s="225">
        <v>0.36583082964385299</v>
      </c>
      <c r="I43" s="223">
        <v>7.1926755971818599</v>
      </c>
      <c r="J43" s="225">
        <v>0.57863233056958596</v>
      </c>
      <c r="K43" s="223">
        <v>1.4329020393265099</v>
      </c>
      <c r="L43" s="225">
        <v>0.52004063505148002</v>
      </c>
      <c r="M43" s="223">
        <v>13.7880979701494</v>
      </c>
      <c r="N43" s="225">
        <v>0.32548637330879499</v>
      </c>
      <c r="O43" s="223" t="s">
        <v>494</v>
      </c>
      <c r="P43" s="225" t="s">
        <v>494</v>
      </c>
      <c r="Q43" s="223">
        <v>20.271096654919901</v>
      </c>
      <c r="R43" s="225">
        <v>0.348954508648603</v>
      </c>
      <c r="S43" s="223">
        <v>6.4829986847705099</v>
      </c>
      <c r="T43" s="225">
        <v>0.47719034809591498</v>
      </c>
      <c r="U43" s="223" t="s">
        <v>494</v>
      </c>
      <c r="V43" s="225" t="s">
        <v>494</v>
      </c>
      <c r="W43" s="223">
        <v>8.1226907591346595</v>
      </c>
      <c r="X43" s="225">
        <v>0.14980396047939001</v>
      </c>
      <c r="Y43" s="223">
        <v>8.5951750359405494</v>
      </c>
      <c r="Z43" s="225">
        <v>0.146846980922263</v>
      </c>
      <c r="AA43" s="223">
        <v>8.7647120793481701</v>
      </c>
      <c r="AB43" s="225">
        <v>0.16515501552546499</v>
      </c>
      <c r="AC43" s="223">
        <v>0.642021320213505</v>
      </c>
      <c r="AD43" s="225">
        <v>0.22297400236020201</v>
      </c>
      <c r="AE43" s="223">
        <v>0.16953704340761699</v>
      </c>
      <c r="AF43" s="225">
        <v>0.22099822388245499</v>
      </c>
      <c r="AG43" s="223">
        <v>7.9627571553254102</v>
      </c>
      <c r="AH43" s="225">
        <v>0.13645292493960501</v>
      </c>
      <c r="AI43" s="223">
        <v>7.8363685663293001</v>
      </c>
      <c r="AJ43" s="225">
        <v>0.13271463686474799</v>
      </c>
      <c r="AK43" s="223">
        <v>7.9345180467577601</v>
      </c>
      <c r="AL43" s="225">
        <v>0.140549204721231</v>
      </c>
      <c r="AM43" s="223">
        <v>-2.8239108567644802E-2</v>
      </c>
      <c r="AN43" s="225">
        <v>0.19589149974499601</v>
      </c>
      <c r="AO43" s="223">
        <v>9.8149480428463498E-2</v>
      </c>
      <c r="AP43" s="225">
        <v>0.19330611419691901</v>
      </c>
      <c r="AQ43" s="223">
        <v>3.6132749407481901</v>
      </c>
      <c r="AR43" s="225">
        <v>0.106879212459769</v>
      </c>
      <c r="AS43" s="223">
        <v>2.7993110005575299</v>
      </c>
      <c r="AT43" s="225">
        <v>9.7409259817226201E-2</v>
      </c>
      <c r="AU43" s="223">
        <v>3.31362257488481</v>
      </c>
      <c r="AV43" s="225">
        <v>0.130592190708266</v>
      </c>
      <c r="AW43" s="223">
        <v>-0.29965236586337102</v>
      </c>
      <c r="AX43" s="225">
        <v>0.168752737251888</v>
      </c>
      <c r="AY43" s="223">
        <v>0.51431157432728503</v>
      </c>
      <c r="AZ43" s="225">
        <v>0.162919870402981</v>
      </c>
      <c r="BA43" s="223">
        <v>5.1430623536851101</v>
      </c>
      <c r="BB43" s="225">
        <v>9.0829191755538302E-2</v>
      </c>
      <c r="BC43" s="223">
        <v>5.3021496353046302</v>
      </c>
      <c r="BD43" s="225">
        <v>0.113527571148756</v>
      </c>
      <c r="BE43" s="223">
        <v>5.4014396269270097</v>
      </c>
      <c r="BF43" s="225">
        <v>0.13495864683365999</v>
      </c>
      <c r="BG43" s="223">
        <v>0.25837727324189502</v>
      </c>
      <c r="BH43" s="225">
        <v>0.162676914250723</v>
      </c>
      <c r="BI43" s="223">
        <v>9.9289991622376797E-2</v>
      </c>
      <c r="BJ43" s="225">
        <v>0.17635857156970999</v>
      </c>
      <c r="BK43" s="223">
        <v>3.26361547356972</v>
      </c>
      <c r="BL43" s="225">
        <v>0.118430104970945</v>
      </c>
      <c r="BM43" s="223">
        <v>3.21750581261617</v>
      </c>
      <c r="BN43" s="225">
        <v>0.13005705887128</v>
      </c>
      <c r="BO43" s="223">
        <v>3.6910563151942202</v>
      </c>
      <c r="BP43" s="225">
        <v>0.15855420844356399</v>
      </c>
      <c r="BQ43" s="223">
        <v>0.42744084162450202</v>
      </c>
      <c r="BR43" s="225">
        <v>0.19790181095329601</v>
      </c>
      <c r="BS43" s="223">
        <v>0.47355050257804698</v>
      </c>
      <c r="BT43" s="225">
        <v>0.205071391416289</v>
      </c>
      <c r="BU43" s="223">
        <v>2.0766545607725702</v>
      </c>
      <c r="BV43" s="225">
        <v>4.6176510201127001E-2</v>
      </c>
      <c r="BW43" s="223">
        <v>2.20794896855227</v>
      </c>
      <c r="BX43" s="225">
        <v>5.9005447325399897E-2</v>
      </c>
      <c r="BY43" s="223">
        <v>2.5467631954553398</v>
      </c>
      <c r="BZ43" s="225">
        <v>7.4384943705436093E-2</v>
      </c>
      <c r="CA43" s="223">
        <v>0.47010863468277397</v>
      </c>
      <c r="CB43" s="225">
        <v>8.7552212675726701E-2</v>
      </c>
      <c r="CC43" s="223">
        <v>0.338814226903073</v>
      </c>
      <c r="CD43" s="225">
        <v>9.49461039965908E-2</v>
      </c>
      <c r="CE43" s="223">
        <v>1.7814325878127699</v>
      </c>
      <c r="CF43" s="225">
        <v>5.6462267803385903E-2</v>
      </c>
      <c r="CG43" s="223">
        <v>1.8631443295813801</v>
      </c>
      <c r="CH43" s="225">
        <v>5.37971511467829E-2</v>
      </c>
      <c r="CI43" s="223">
        <v>1.76482071041382</v>
      </c>
      <c r="CJ43" s="225">
        <v>5.8143835052539797E-2</v>
      </c>
      <c r="CK43" s="223">
        <v>-1.66118773989485E-2</v>
      </c>
      <c r="CL43" s="225">
        <v>8.1047475223588697E-2</v>
      </c>
      <c r="CM43" s="223">
        <v>-9.8323619167558093E-2</v>
      </c>
      <c r="CN43" s="239">
        <v>7.9213881524179505E-2</v>
      </c>
    </row>
    <row r="44" spans="1:92" ht="13" customHeight="1" x14ac:dyDescent="0.25">
      <c r="A44" s="26" t="s">
        <v>431</v>
      </c>
      <c r="B44" s="184">
        <v>2</v>
      </c>
      <c r="C44" s="223">
        <v>47.9769580587337</v>
      </c>
      <c r="D44" s="225">
        <v>0.37238864941703298</v>
      </c>
      <c r="E44" s="223">
        <v>46.311403926583402</v>
      </c>
      <c r="F44" s="225">
        <v>0.31405925267742701</v>
      </c>
      <c r="G44" s="223">
        <v>47.307476618251101</v>
      </c>
      <c r="H44" s="225">
        <v>0.52502676144120697</v>
      </c>
      <c r="I44" s="223">
        <v>-0.66948144048267</v>
      </c>
      <c r="J44" s="225">
        <v>0.643681914025929</v>
      </c>
      <c r="K44" s="223">
        <v>0.99607269166764201</v>
      </c>
      <c r="L44" s="225">
        <v>0.61178943634370297</v>
      </c>
      <c r="M44" s="223">
        <v>17.204111435154001</v>
      </c>
      <c r="N44" s="225">
        <v>0.14003552992732701</v>
      </c>
      <c r="O44" s="223">
        <v>18.089155151822101</v>
      </c>
      <c r="P44" s="225">
        <v>0.20028912255512701</v>
      </c>
      <c r="Q44" s="223">
        <v>17.742469825500098</v>
      </c>
      <c r="R44" s="225">
        <v>0.26828312574867502</v>
      </c>
      <c r="S44" s="223">
        <v>0.53835839034619304</v>
      </c>
      <c r="T44" s="225">
        <v>0.30263143459248698</v>
      </c>
      <c r="U44" s="223">
        <v>-0.34668532632191801</v>
      </c>
      <c r="V44" s="225">
        <v>0.33480078879145703</v>
      </c>
      <c r="W44" s="223">
        <v>8.4255711723745303</v>
      </c>
      <c r="X44" s="225">
        <v>0.14682481900281899</v>
      </c>
      <c r="Y44" s="223">
        <v>7.2707174221196302</v>
      </c>
      <c r="Z44" s="225">
        <v>0.105627206553458</v>
      </c>
      <c r="AA44" s="223">
        <v>8.1582623403448</v>
      </c>
      <c r="AB44" s="225">
        <v>0.14204512559742499</v>
      </c>
      <c r="AC44" s="223">
        <v>-0.26730883202972899</v>
      </c>
      <c r="AD44" s="225">
        <v>0.204289855796118</v>
      </c>
      <c r="AE44" s="223">
        <v>0.88754491822517101</v>
      </c>
      <c r="AF44" s="225">
        <v>0.17701391038637301</v>
      </c>
      <c r="AG44" s="223">
        <v>8.6850299862754294</v>
      </c>
      <c r="AH44" s="225">
        <v>0.14241826754616199</v>
      </c>
      <c r="AI44" s="223">
        <v>7.4981111765954402</v>
      </c>
      <c r="AJ44" s="225">
        <v>0.123444947208751</v>
      </c>
      <c r="AK44" s="223">
        <v>6.36495846890318</v>
      </c>
      <c r="AL44" s="225">
        <v>0.17184075443678901</v>
      </c>
      <c r="AM44" s="223">
        <v>-2.3200715173722601</v>
      </c>
      <c r="AN44" s="225">
        <v>0.22318648663450699</v>
      </c>
      <c r="AO44" s="223">
        <v>-1.1331527076922601</v>
      </c>
      <c r="AP44" s="225">
        <v>0.21158426188347801</v>
      </c>
      <c r="AQ44" s="223">
        <v>5.3150057297063702</v>
      </c>
      <c r="AR44" s="225">
        <v>0.101902056585592</v>
      </c>
      <c r="AS44" s="223">
        <v>3.8912064471107701</v>
      </c>
      <c r="AT44" s="225">
        <v>6.7858400961185603E-2</v>
      </c>
      <c r="AU44" s="223">
        <v>3.9647878170878199</v>
      </c>
      <c r="AV44" s="225">
        <v>7.9684897732093099E-2</v>
      </c>
      <c r="AW44" s="223">
        <v>-1.3502179126185601</v>
      </c>
      <c r="AX44" s="225">
        <v>0.12935884995989799</v>
      </c>
      <c r="AY44" s="223">
        <v>7.3581369977046202E-2</v>
      </c>
      <c r="AZ44" s="225">
        <v>0.104663486983681</v>
      </c>
      <c r="BA44" s="223">
        <v>2.5928271426272702</v>
      </c>
      <c r="BB44" s="225">
        <v>4.2805259241628903E-2</v>
      </c>
      <c r="BC44" s="223">
        <v>2.4555105001069499</v>
      </c>
      <c r="BD44" s="225">
        <v>5.1813788547891398E-2</v>
      </c>
      <c r="BE44" s="223">
        <v>2.6579157425856601</v>
      </c>
      <c r="BF44" s="225">
        <v>6.7141472410014502E-2</v>
      </c>
      <c r="BG44" s="223">
        <v>6.5088599958389004E-2</v>
      </c>
      <c r="BH44" s="225">
        <v>7.9625796926170805E-2</v>
      </c>
      <c r="BI44" s="223">
        <v>0.202405242478707</v>
      </c>
      <c r="BJ44" s="225">
        <v>8.4809468817286807E-2</v>
      </c>
      <c r="BK44" s="223">
        <v>1.9775945711571199</v>
      </c>
      <c r="BL44" s="225">
        <v>5.9809341026551603E-2</v>
      </c>
      <c r="BM44" s="223">
        <v>1.4703629419147699</v>
      </c>
      <c r="BN44" s="225">
        <v>4.6542281102243198E-2</v>
      </c>
      <c r="BO44" s="223">
        <v>2.0573423030044098</v>
      </c>
      <c r="BP44" s="225">
        <v>0.189319003182637</v>
      </c>
      <c r="BQ44" s="223">
        <v>7.9747731847287895E-2</v>
      </c>
      <c r="BR44" s="225">
        <v>0.198541789656731</v>
      </c>
      <c r="BS44" s="223">
        <v>0.58697936108964099</v>
      </c>
      <c r="BT44" s="225">
        <v>0.19495606914448099</v>
      </c>
      <c r="BU44" s="223">
        <v>1.6299414232542799</v>
      </c>
      <c r="BV44" s="225">
        <v>3.4758818195649299E-2</v>
      </c>
      <c r="BW44" s="223">
        <v>1.2864814093033801</v>
      </c>
      <c r="BX44" s="225">
        <v>3.0610181252861399E-2</v>
      </c>
      <c r="BY44" s="223">
        <v>1.4692709273464499</v>
      </c>
      <c r="BZ44" s="225">
        <v>2.7595723563304302E-2</v>
      </c>
      <c r="CA44" s="223">
        <v>-0.160670495907829</v>
      </c>
      <c r="CB44" s="225">
        <v>4.4381295624851998E-2</v>
      </c>
      <c r="CC44" s="223">
        <v>0.182789518043075</v>
      </c>
      <c r="CD44" s="225">
        <v>4.1212948879148802E-2</v>
      </c>
      <c r="CE44" s="223">
        <v>3.5090742189923199</v>
      </c>
      <c r="CF44" s="225">
        <v>5.9458918855654401E-2</v>
      </c>
      <c r="CG44" s="223">
        <v>2.80064340202741</v>
      </c>
      <c r="CH44" s="225">
        <v>5.6622985048118198E-2</v>
      </c>
      <c r="CI44" s="223">
        <v>3.1547489653058198</v>
      </c>
      <c r="CJ44" s="225">
        <v>7.2708889702319895E-2</v>
      </c>
      <c r="CK44" s="223">
        <v>-0.35432525368649997</v>
      </c>
      <c r="CL44" s="225">
        <v>9.3925213192344703E-2</v>
      </c>
      <c r="CM44" s="223">
        <v>0.35410556327840498</v>
      </c>
      <c r="CN44" s="239">
        <v>9.2156090832367393E-2</v>
      </c>
    </row>
    <row r="45" spans="1:92" ht="13" customHeight="1" x14ac:dyDescent="0.25">
      <c r="A45" s="26" t="s">
        <v>432</v>
      </c>
      <c r="B45" s="184">
        <v>2</v>
      </c>
      <c r="C45" s="223">
        <v>39.472594914583503</v>
      </c>
      <c r="D45" s="225">
        <v>0.37326195889188202</v>
      </c>
      <c r="E45" s="223">
        <v>38.473464207887503</v>
      </c>
      <c r="F45" s="225">
        <v>0.34494597670508098</v>
      </c>
      <c r="G45" s="223">
        <v>37.964716046332498</v>
      </c>
      <c r="H45" s="225">
        <v>0.48076837416102203</v>
      </c>
      <c r="I45" s="223">
        <v>-1.50787886825107</v>
      </c>
      <c r="J45" s="225">
        <v>0.60865648731385202</v>
      </c>
      <c r="K45" s="223">
        <v>-0.50874816155504698</v>
      </c>
      <c r="L45" s="225">
        <v>0.59171442135413199</v>
      </c>
      <c r="M45" s="223">
        <v>20.919536857460599</v>
      </c>
      <c r="N45" s="225">
        <v>0.17732063235396101</v>
      </c>
      <c r="O45" s="223">
        <v>21.2990973889843</v>
      </c>
      <c r="P45" s="225">
        <v>0.18125871184921499</v>
      </c>
      <c r="Q45" s="223">
        <v>21.887820541326999</v>
      </c>
      <c r="R45" s="225">
        <v>0.24897496257919199</v>
      </c>
      <c r="S45" s="223">
        <v>0.96828368386640995</v>
      </c>
      <c r="T45" s="225">
        <v>0.30566507594051201</v>
      </c>
      <c r="U45" s="223">
        <v>0.58872315234276196</v>
      </c>
      <c r="V45" s="225">
        <v>0.30796631733445701</v>
      </c>
      <c r="W45" s="223">
        <v>7.7836791428820797</v>
      </c>
      <c r="X45" s="225">
        <v>0.14090228842237501</v>
      </c>
      <c r="Y45" s="223">
        <v>7.1285042427634799</v>
      </c>
      <c r="Z45" s="225">
        <v>0.12972444439289901</v>
      </c>
      <c r="AA45" s="223">
        <v>7.3743717957238903</v>
      </c>
      <c r="AB45" s="225">
        <v>0.158656023821627</v>
      </c>
      <c r="AC45" s="223">
        <v>-0.409307347158191</v>
      </c>
      <c r="AD45" s="225">
        <v>0.21219139656817099</v>
      </c>
      <c r="AE45" s="223">
        <v>0.24586755296040899</v>
      </c>
      <c r="AF45" s="225">
        <v>0.20493941877524499</v>
      </c>
      <c r="AG45" s="223">
        <v>3.6751525903204199</v>
      </c>
      <c r="AH45" s="225">
        <v>0.10041379507141</v>
      </c>
      <c r="AI45" s="223">
        <v>3.6951712652741202</v>
      </c>
      <c r="AJ45" s="225">
        <v>7.0050621835979598E-2</v>
      </c>
      <c r="AK45" s="223">
        <v>3.63886006606432</v>
      </c>
      <c r="AL45" s="225">
        <v>0.10892990533885701</v>
      </c>
      <c r="AM45" s="223">
        <v>-3.6292524256097601E-2</v>
      </c>
      <c r="AN45" s="225">
        <v>0.148150783048135</v>
      </c>
      <c r="AO45" s="223">
        <v>-5.6311199209805499E-2</v>
      </c>
      <c r="AP45" s="225">
        <v>0.12950989883688299</v>
      </c>
      <c r="AQ45" s="223">
        <v>2.8649197335546002</v>
      </c>
      <c r="AR45" s="225">
        <v>8.3512419384895301E-2</v>
      </c>
      <c r="AS45" s="223">
        <v>2.7592748568119698</v>
      </c>
      <c r="AT45" s="225">
        <v>0.10162895313999799</v>
      </c>
      <c r="AU45" s="223">
        <v>2.90859496344406</v>
      </c>
      <c r="AV45" s="225">
        <v>9.5574440019571799E-2</v>
      </c>
      <c r="AW45" s="223">
        <v>4.3675229889454902E-2</v>
      </c>
      <c r="AX45" s="225">
        <v>0.126920438766077</v>
      </c>
      <c r="AY45" s="223">
        <v>0.149320106632084</v>
      </c>
      <c r="AZ45" s="225">
        <v>0.139509561326049</v>
      </c>
      <c r="BA45" s="223">
        <v>1.9792457628409099</v>
      </c>
      <c r="BB45" s="225">
        <v>8.5838144097041894E-2</v>
      </c>
      <c r="BC45" s="223">
        <v>2.2143489514776</v>
      </c>
      <c r="BD45" s="225">
        <v>7.1970960729017999E-2</v>
      </c>
      <c r="BE45" s="223">
        <v>2.5632531871278101</v>
      </c>
      <c r="BF45" s="225">
        <v>9.6606396289875301E-2</v>
      </c>
      <c r="BG45" s="223">
        <v>0.584007424286898</v>
      </c>
      <c r="BH45" s="225">
        <v>0.129232282291001</v>
      </c>
      <c r="BI45" s="223">
        <v>0.348904235650211</v>
      </c>
      <c r="BJ45" s="225">
        <v>0.12046831530479001</v>
      </c>
      <c r="BK45" s="223">
        <v>1.1825145068356999</v>
      </c>
      <c r="BL45" s="225">
        <v>9.1042993333233999E-2</v>
      </c>
      <c r="BM45" s="223">
        <v>1.08591308705589</v>
      </c>
      <c r="BN45" s="225">
        <v>8.2065056297835795E-2</v>
      </c>
      <c r="BO45" s="223">
        <v>1.45030933651606</v>
      </c>
      <c r="BP45" s="225">
        <v>9.4483280048624704E-2</v>
      </c>
      <c r="BQ45" s="223">
        <v>0.267794829680365</v>
      </c>
      <c r="BR45" s="225">
        <v>0.131209438851868</v>
      </c>
      <c r="BS45" s="223">
        <v>0.36439624946016702</v>
      </c>
      <c r="BT45" s="225">
        <v>0.125146968296934</v>
      </c>
      <c r="BU45" s="223">
        <v>1.33354401218934</v>
      </c>
      <c r="BV45" s="225">
        <v>7.0803876110848304E-2</v>
      </c>
      <c r="BW45" s="223">
        <v>1.3492593899076</v>
      </c>
      <c r="BX45" s="225">
        <v>3.9393705952162503E-2</v>
      </c>
      <c r="BY45" s="223">
        <v>1.4909686177325401</v>
      </c>
      <c r="BZ45" s="225">
        <v>6.9535728311760803E-2</v>
      </c>
      <c r="CA45" s="223">
        <v>0.15742460554319901</v>
      </c>
      <c r="CB45" s="225">
        <v>9.9239137361060104E-2</v>
      </c>
      <c r="CC45" s="223">
        <v>0.141709227824939</v>
      </c>
      <c r="CD45" s="225">
        <v>7.9919219093359903E-2</v>
      </c>
      <c r="CE45" s="223">
        <v>2.0595284481321001</v>
      </c>
      <c r="CF45" s="225">
        <v>8.45116538837693E-2</v>
      </c>
      <c r="CG45" s="223">
        <v>1.95839918793697</v>
      </c>
      <c r="CH45" s="225">
        <v>9.1019142367646702E-2</v>
      </c>
      <c r="CI45" s="223">
        <v>1.4627233992201201</v>
      </c>
      <c r="CJ45" s="225">
        <v>7.8752087441052804E-2</v>
      </c>
      <c r="CK45" s="223">
        <v>-0.59680504891198105</v>
      </c>
      <c r="CL45" s="225">
        <v>0.115516712723715</v>
      </c>
      <c r="CM45" s="223">
        <v>-0.49567578871684798</v>
      </c>
      <c r="CN45" s="239">
        <v>0.12035936005839</v>
      </c>
    </row>
    <row r="46" spans="1:92" ht="13" customHeight="1" x14ac:dyDescent="0.25">
      <c r="A46" s="26" t="s">
        <v>433</v>
      </c>
      <c r="B46" s="184">
        <v>2</v>
      </c>
      <c r="C46" s="223" t="s">
        <v>494</v>
      </c>
      <c r="D46" s="225" t="s">
        <v>494</v>
      </c>
      <c r="E46" s="223">
        <v>40.262486117626302</v>
      </c>
      <c r="F46" s="225">
        <v>0.28632155621451799</v>
      </c>
      <c r="G46" s="223">
        <v>40.477633030739597</v>
      </c>
      <c r="H46" s="225">
        <v>0.47537459178442998</v>
      </c>
      <c r="I46" s="223" t="s">
        <v>494</v>
      </c>
      <c r="J46" s="225" t="s">
        <v>494</v>
      </c>
      <c r="K46" s="223">
        <v>0.21514691311328701</v>
      </c>
      <c r="L46" s="225">
        <v>0.55494237184352402</v>
      </c>
      <c r="M46" s="223" t="s">
        <v>494</v>
      </c>
      <c r="N46" s="225" t="s">
        <v>494</v>
      </c>
      <c r="O46" s="223">
        <v>19.970293212761</v>
      </c>
      <c r="P46" s="225">
        <v>0.18386570539175101</v>
      </c>
      <c r="Q46" s="223">
        <v>23.013940985385101</v>
      </c>
      <c r="R46" s="225">
        <v>0.30884860861802699</v>
      </c>
      <c r="S46" s="223" t="s">
        <v>494</v>
      </c>
      <c r="T46" s="225" t="s">
        <v>494</v>
      </c>
      <c r="U46" s="223">
        <v>3.0436477726242002</v>
      </c>
      <c r="V46" s="225">
        <v>0.35943575318058901</v>
      </c>
      <c r="W46" s="223" t="s">
        <v>494</v>
      </c>
      <c r="X46" s="225" t="s">
        <v>494</v>
      </c>
      <c r="Y46" s="223">
        <v>8.73520673858539</v>
      </c>
      <c r="Z46" s="225">
        <v>0.198691805224469</v>
      </c>
      <c r="AA46" s="223">
        <v>9.2624905664017891</v>
      </c>
      <c r="AB46" s="225">
        <v>0.25918423531357598</v>
      </c>
      <c r="AC46" s="223" t="s">
        <v>494</v>
      </c>
      <c r="AD46" s="225" t="s">
        <v>494</v>
      </c>
      <c r="AE46" s="223">
        <v>0.52728382781640604</v>
      </c>
      <c r="AF46" s="225">
        <v>0.32658061990638998</v>
      </c>
      <c r="AG46" s="223" t="s">
        <v>494</v>
      </c>
      <c r="AH46" s="225" t="s">
        <v>494</v>
      </c>
      <c r="AI46" s="223">
        <v>3.5483246461056299</v>
      </c>
      <c r="AJ46" s="225">
        <v>0.12908150356315101</v>
      </c>
      <c r="AK46" s="223">
        <v>4.7544533635950303</v>
      </c>
      <c r="AL46" s="225">
        <v>0.217827548982025</v>
      </c>
      <c r="AM46" s="223" t="s">
        <v>494</v>
      </c>
      <c r="AN46" s="225" t="s">
        <v>494</v>
      </c>
      <c r="AO46" s="223">
        <v>1.20612871748939</v>
      </c>
      <c r="AP46" s="225">
        <v>0.25320125524499298</v>
      </c>
      <c r="AQ46" s="223" t="s">
        <v>494</v>
      </c>
      <c r="AR46" s="225" t="s">
        <v>494</v>
      </c>
      <c r="AS46" s="223">
        <v>3.4917325833209198</v>
      </c>
      <c r="AT46" s="225">
        <v>0.14048332940628899</v>
      </c>
      <c r="AU46" s="223">
        <v>4.5030307663492799</v>
      </c>
      <c r="AV46" s="225">
        <v>0.27199322521564001</v>
      </c>
      <c r="AW46" s="223" t="s">
        <v>494</v>
      </c>
      <c r="AX46" s="225" t="s">
        <v>494</v>
      </c>
      <c r="AY46" s="223">
        <v>1.0112981830283601</v>
      </c>
      <c r="AZ46" s="225">
        <v>0.30613049571103101</v>
      </c>
      <c r="BA46" s="223" t="s">
        <v>494</v>
      </c>
      <c r="BB46" s="225" t="s">
        <v>494</v>
      </c>
      <c r="BC46" s="223">
        <v>2.16166488912403</v>
      </c>
      <c r="BD46" s="225">
        <v>8.6115903817865505E-2</v>
      </c>
      <c r="BE46" s="223">
        <v>3.41850438062274</v>
      </c>
      <c r="BF46" s="225">
        <v>0.19296996250352999</v>
      </c>
      <c r="BG46" s="223" t="s">
        <v>494</v>
      </c>
      <c r="BH46" s="225" t="s">
        <v>494</v>
      </c>
      <c r="BI46" s="223">
        <v>1.25683949149871</v>
      </c>
      <c r="BJ46" s="225">
        <v>0.211313405440785</v>
      </c>
      <c r="BK46" s="223" t="s">
        <v>494</v>
      </c>
      <c r="BL46" s="225" t="s">
        <v>494</v>
      </c>
      <c r="BM46" s="223">
        <v>1.1244066028528099</v>
      </c>
      <c r="BN46" s="225">
        <v>8.2724349953089901E-2</v>
      </c>
      <c r="BO46" s="223">
        <v>1.2469303016303199</v>
      </c>
      <c r="BP46" s="225">
        <v>0.13638382075251901</v>
      </c>
      <c r="BQ46" s="223" t="s">
        <v>494</v>
      </c>
      <c r="BR46" s="225" t="s">
        <v>494</v>
      </c>
      <c r="BS46" s="223">
        <v>0.12252369877751</v>
      </c>
      <c r="BT46" s="225">
        <v>0.15951133075182</v>
      </c>
      <c r="BU46" s="223" t="s">
        <v>494</v>
      </c>
      <c r="BV46" s="225" t="s">
        <v>494</v>
      </c>
      <c r="BW46" s="223">
        <v>1.7705930330542801</v>
      </c>
      <c r="BX46" s="225">
        <v>7.5773213606853004E-2</v>
      </c>
      <c r="BY46" s="223">
        <v>2.9620300348729298</v>
      </c>
      <c r="BZ46" s="225">
        <v>0.21661459219801099</v>
      </c>
      <c r="CA46" s="223" t="s">
        <v>494</v>
      </c>
      <c r="CB46" s="225" t="s">
        <v>494</v>
      </c>
      <c r="CC46" s="223">
        <v>1.19143700181866</v>
      </c>
      <c r="CD46" s="225">
        <v>0.22948520966158201</v>
      </c>
      <c r="CE46" s="223" t="s">
        <v>494</v>
      </c>
      <c r="CF46" s="225" t="s">
        <v>494</v>
      </c>
      <c r="CG46" s="223">
        <v>2.2014218124707199</v>
      </c>
      <c r="CH46" s="225">
        <v>0.14639335341088699</v>
      </c>
      <c r="CI46" s="223">
        <v>2.9981485952907101</v>
      </c>
      <c r="CJ46" s="225">
        <v>0.23168204744607801</v>
      </c>
      <c r="CK46" s="223" t="s">
        <v>494</v>
      </c>
      <c r="CL46" s="225" t="s">
        <v>494</v>
      </c>
      <c r="CM46" s="223">
        <v>0.79672678281999298</v>
      </c>
      <c r="CN46" s="239">
        <v>0.27405763085835</v>
      </c>
    </row>
    <row r="47" spans="1:92" ht="13" customHeight="1" x14ac:dyDescent="0.25">
      <c r="A47" s="26" t="s">
        <v>434</v>
      </c>
      <c r="B47" s="184">
        <v>2</v>
      </c>
      <c r="C47" s="223" t="s">
        <v>494</v>
      </c>
      <c r="D47" s="225" t="s">
        <v>494</v>
      </c>
      <c r="E47" s="223">
        <v>35.057211458332603</v>
      </c>
      <c r="F47" s="225">
        <v>0.831578805255345</v>
      </c>
      <c r="G47" s="223">
        <v>35.991718269872699</v>
      </c>
      <c r="H47" s="225">
        <v>0.74713708684032498</v>
      </c>
      <c r="I47" s="223" t="s">
        <v>494</v>
      </c>
      <c r="J47" s="225" t="s">
        <v>494</v>
      </c>
      <c r="K47" s="223">
        <v>0.93450681154013904</v>
      </c>
      <c r="L47" s="225">
        <v>1.1179164261617001</v>
      </c>
      <c r="M47" s="223" t="s">
        <v>494</v>
      </c>
      <c r="N47" s="225" t="s">
        <v>494</v>
      </c>
      <c r="O47" s="223">
        <v>25.711562537805801</v>
      </c>
      <c r="P47" s="225">
        <v>0.64393029136006497</v>
      </c>
      <c r="Q47" s="223">
        <v>26.702244208744901</v>
      </c>
      <c r="R47" s="225">
        <v>0.557363416189809</v>
      </c>
      <c r="S47" s="223" t="s">
        <v>494</v>
      </c>
      <c r="T47" s="225" t="s">
        <v>494</v>
      </c>
      <c r="U47" s="223">
        <v>0.99068167093913595</v>
      </c>
      <c r="V47" s="225">
        <v>0.85164558229220699</v>
      </c>
      <c r="W47" s="223" t="s">
        <v>494</v>
      </c>
      <c r="X47" s="225" t="s">
        <v>494</v>
      </c>
      <c r="Y47" s="223">
        <v>5.4173363832501398</v>
      </c>
      <c r="Z47" s="225">
        <v>0.17984354582563999</v>
      </c>
      <c r="AA47" s="223">
        <v>7.47185105801608</v>
      </c>
      <c r="AB47" s="225">
        <v>0.31336227767011599</v>
      </c>
      <c r="AC47" s="223" t="s">
        <v>494</v>
      </c>
      <c r="AD47" s="225" t="s">
        <v>494</v>
      </c>
      <c r="AE47" s="223">
        <v>2.0545146747659402</v>
      </c>
      <c r="AF47" s="225">
        <v>0.36130266819073098</v>
      </c>
      <c r="AG47" s="223" t="s">
        <v>494</v>
      </c>
      <c r="AH47" s="225" t="s">
        <v>494</v>
      </c>
      <c r="AI47" s="223">
        <v>6.19425699036106</v>
      </c>
      <c r="AJ47" s="225">
        <v>0.327847277460734</v>
      </c>
      <c r="AK47" s="223">
        <v>7.1319053194843098</v>
      </c>
      <c r="AL47" s="225">
        <v>0.35820062480063702</v>
      </c>
      <c r="AM47" s="223" t="s">
        <v>494</v>
      </c>
      <c r="AN47" s="225" t="s">
        <v>494</v>
      </c>
      <c r="AO47" s="223">
        <v>0.93764832912324803</v>
      </c>
      <c r="AP47" s="225">
        <v>0.48558369509898303</v>
      </c>
      <c r="AQ47" s="223" t="s">
        <v>494</v>
      </c>
      <c r="AR47" s="225" t="s">
        <v>494</v>
      </c>
      <c r="AS47" s="223">
        <v>3.4475014807172202</v>
      </c>
      <c r="AT47" s="225">
        <v>0.16111019318173</v>
      </c>
      <c r="AU47" s="223">
        <v>4.9075775992370998</v>
      </c>
      <c r="AV47" s="225">
        <v>0.23784719858470499</v>
      </c>
      <c r="AW47" s="223" t="s">
        <v>494</v>
      </c>
      <c r="AX47" s="225" t="s">
        <v>494</v>
      </c>
      <c r="AY47" s="223">
        <v>1.4600761185198801</v>
      </c>
      <c r="AZ47" s="225">
        <v>0.287276494377187</v>
      </c>
      <c r="BA47" s="223" t="s">
        <v>494</v>
      </c>
      <c r="BB47" s="225" t="s">
        <v>494</v>
      </c>
      <c r="BC47" s="223">
        <v>2.84046221663742</v>
      </c>
      <c r="BD47" s="225">
        <v>0.13874660203106701</v>
      </c>
      <c r="BE47" s="223">
        <v>4.0655285447162797</v>
      </c>
      <c r="BF47" s="225">
        <v>0.25666898798419202</v>
      </c>
      <c r="BG47" s="223" t="s">
        <v>494</v>
      </c>
      <c r="BH47" s="225" t="s">
        <v>494</v>
      </c>
      <c r="BI47" s="223">
        <v>1.2250663280788501</v>
      </c>
      <c r="BJ47" s="225">
        <v>0.29176975334670402</v>
      </c>
      <c r="BK47" s="223" t="s">
        <v>494</v>
      </c>
      <c r="BL47" s="225" t="s">
        <v>494</v>
      </c>
      <c r="BM47" s="223">
        <v>2.6526537507084398</v>
      </c>
      <c r="BN47" s="225">
        <v>0.19061564425508801</v>
      </c>
      <c r="BO47" s="223">
        <v>3.6427788595532</v>
      </c>
      <c r="BP47" s="225">
        <v>0.209252983601488</v>
      </c>
      <c r="BQ47" s="223" t="s">
        <v>494</v>
      </c>
      <c r="BR47" s="225" t="s">
        <v>494</v>
      </c>
      <c r="BS47" s="223">
        <v>0.99012510884475902</v>
      </c>
      <c r="BT47" s="225">
        <v>0.28305676989061201</v>
      </c>
      <c r="BU47" s="223" t="s">
        <v>494</v>
      </c>
      <c r="BV47" s="225" t="s">
        <v>494</v>
      </c>
      <c r="BW47" s="223">
        <v>2.08428140192555</v>
      </c>
      <c r="BX47" s="225">
        <v>0.122400610500212</v>
      </c>
      <c r="BY47" s="223">
        <v>2.9294011740510402</v>
      </c>
      <c r="BZ47" s="225">
        <v>0.16754756998696399</v>
      </c>
      <c r="CA47" s="223" t="s">
        <v>494</v>
      </c>
      <c r="CB47" s="225" t="s">
        <v>494</v>
      </c>
      <c r="CC47" s="223">
        <v>0.84511977212549005</v>
      </c>
      <c r="CD47" s="225">
        <v>0.20749481357219801</v>
      </c>
      <c r="CE47" s="223" t="s">
        <v>494</v>
      </c>
      <c r="CF47" s="225" t="s">
        <v>494</v>
      </c>
      <c r="CG47" s="223">
        <v>3.1544259256594001</v>
      </c>
      <c r="CH47" s="225">
        <v>0.19527986854714899</v>
      </c>
      <c r="CI47" s="223">
        <v>3.5392586869657299</v>
      </c>
      <c r="CJ47" s="225">
        <v>0.180886900656415</v>
      </c>
      <c r="CK47" s="223" t="s">
        <v>494</v>
      </c>
      <c r="CL47" s="225" t="s">
        <v>494</v>
      </c>
      <c r="CM47" s="223">
        <v>0.38483276130633198</v>
      </c>
      <c r="CN47" s="239">
        <v>0.26618470633918001</v>
      </c>
    </row>
    <row r="48" spans="1:92" ht="13" customHeight="1" x14ac:dyDescent="0.25">
      <c r="A48" s="26" t="s">
        <v>435</v>
      </c>
      <c r="B48" s="184">
        <v>2</v>
      </c>
      <c r="C48" s="223">
        <v>38.896779253808099</v>
      </c>
      <c r="D48" s="225">
        <v>0.39456846488193797</v>
      </c>
      <c r="E48" s="223">
        <v>38.578019102059002</v>
      </c>
      <c r="F48" s="225">
        <v>0.256442605347113</v>
      </c>
      <c r="G48" s="223">
        <v>40.032569802194601</v>
      </c>
      <c r="H48" s="225">
        <v>0.339090195705679</v>
      </c>
      <c r="I48" s="223">
        <v>1.1357905483865101</v>
      </c>
      <c r="J48" s="225">
        <v>0.52025612375348795</v>
      </c>
      <c r="K48" s="223">
        <v>1.4545507001356299</v>
      </c>
      <c r="L48" s="225">
        <v>0.42514111852528602</v>
      </c>
      <c r="M48" s="223">
        <v>19.216513896524301</v>
      </c>
      <c r="N48" s="225">
        <v>0.14963455624477001</v>
      </c>
      <c r="O48" s="223">
        <v>20.538918524922799</v>
      </c>
      <c r="P48" s="225">
        <v>0.16007079322288201</v>
      </c>
      <c r="Q48" s="223">
        <v>21.557096596013601</v>
      </c>
      <c r="R48" s="225">
        <v>0.216840337039956</v>
      </c>
      <c r="S48" s="223">
        <v>2.34058269948927</v>
      </c>
      <c r="T48" s="225">
        <v>0.26345821716198398</v>
      </c>
      <c r="U48" s="223">
        <v>1.01817807109077</v>
      </c>
      <c r="V48" s="225">
        <v>0.26952252338274801</v>
      </c>
      <c r="W48" s="223">
        <v>6.6484440596882504</v>
      </c>
      <c r="X48" s="225">
        <v>0.115815467948993</v>
      </c>
      <c r="Y48" s="223">
        <v>6.40456637159377</v>
      </c>
      <c r="Z48" s="225">
        <v>0.106414537642309</v>
      </c>
      <c r="AA48" s="223">
        <v>7.7009490443537496</v>
      </c>
      <c r="AB48" s="225">
        <v>0.134364619106811</v>
      </c>
      <c r="AC48" s="223">
        <v>1.0525049846654899</v>
      </c>
      <c r="AD48" s="225">
        <v>0.17738960928972899</v>
      </c>
      <c r="AE48" s="223">
        <v>1.2963826727599701</v>
      </c>
      <c r="AF48" s="225">
        <v>0.17139983865028899</v>
      </c>
      <c r="AG48" s="223">
        <v>6.2673067575462902</v>
      </c>
      <c r="AH48" s="225">
        <v>0.16364001306246101</v>
      </c>
      <c r="AI48" s="223">
        <v>5.4255939703111196</v>
      </c>
      <c r="AJ48" s="225">
        <v>8.7566964758898996E-2</v>
      </c>
      <c r="AK48" s="223">
        <v>6.0635053888614703</v>
      </c>
      <c r="AL48" s="225">
        <v>0.13588353009418799</v>
      </c>
      <c r="AM48" s="223">
        <v>-0.20380136868481999</v>
      </c>
      <c r="AN48" s="225">
        <v>0.21270258020517899</v>
      </c>
      <c r="AO48" s="223">
        <v>0.63791141855034905</v>
      </c>
      <c r="AP48" s="225">
        <v>0.16165490115658299</v>
      </c>
      <c r="AQ48" s="223">
        <v>1.83330792138961</v>
      </c>
      <c r="AR48" s="225">
        <v>4.7680728708890202E-2</v>
      </c>
      <c r="AS48" s="223">
        <v>1.7228075537326299</v>
      </c>
      <c r="AT48" s="225">
        <v>5.3803142649382497E-2</v>
      </c>
      <c r="AU48" s="223">
        <v>2.5869514248216601</v>
      </c>
      <c r="AV48" s="225">
        <v>8.6191562589195303E-2</v>
      </c>
      <c r="AW48" s="223">
        <v>0.753643503432053</v>
      </c>
      <c r="AX48" s="225">
        <v>9.8500951019662497E-2</v>
      </c>
      <c r="AY48" s="223">
        <v>0.86414387108903201</v>
      </c>
      <c r="AZ48" s="225">
        <v>0.10160592315665901</v>
      </c>
      <c r="BA48" s="223">
        <v>1.54482648458297</v>
      </c>
      <c r="BB48" s="225">
        <v>4.2189413951047597E-2</v>
      </c>
      <c r="BC48" s="223">
        <v>1.8078327196042401</v>
      </c>
      <c r="BD48" s="225">
        <v>5.8304199140842498E-2</v>
      </c>
      <c r="BE48" s="223">
        <v>2.4614830243048198</v>
      </c>
      <c r="BF48" s="225">
        <v>7.2040715609183598E-2</v>
      </c>
      <c r="BG48" s="223">
        <v>0.91665653972184202</v>
      </c>
      <c r="BH48" s="225">
        <v>8.34853960583294E-2</v>
      </c>
      <c r="BI48" s="223">
        <v>0.65365030470058005</v>
      </c>
      <c r="BJ48" s="225">
        <v>9.2678176195576306E-2</v>
      </c>
      <c r="BK48" s="223">
        <v>1.8132064339970699</v>
      </c>
      <c r="BL48" s="225">
        <v>7.7771683770456998E-2</v>
      </c>
      <c r="BM48" s="223">
        <v>1.56687752002111</v>
      </c>
      <c r="BN48" s="225">
        <v>6.3397566670491096E-2</v>
      </c>
      <c r="BO48" s="223">
        <v>2.08359341906392</v>
      </c>
      <c r="BP48" s="225">
        <v>7.0371547437962895E-2</v>
      </c>
      <c r="BQ48" s="223">
        <v>0.270386985066845</v>
      </c>
      <c r="BR48" s="225">
        <v>0.104883695040294</v>
      </c>
      <c r="BS48" s="223">
        <v>0.51671589904280102</v>
      </c>
      <c r="BT48" s="225">
        <v>9.4717507085822494E-2</v>
      </c>
      <c r="BU48" s="223">
        <v>1.5142627701526301</v>
      </c>
      <c r="BV48" s="225">
        <v>3.9509413462954397E-2</v>
      </c>
      <c r="BW48" s="223">
        <v>1.4288486187004701</v>
      </c>
      <c r="BX48" s="225">
        <v>3.8635742390344299E-2</v>
      </c>
      <c r="BY48" s="223">
        <v>1.67770662245959</v>
      </c>
      <c r="BZ48" s="225">
        <v>6.6802176630626098E-2</v>
      </c>
      <c r="CA48" s="223">
        <v>0.16344385230695499</v>
      </c>
      <c r="CB48" s="225">
        <v>7.7611368721187096E-2</v>
      </c>
      <c r="CC48" s="223">
        <v>0.24885800375911599</v>
      </c>
      <c r="CD48" s="225">
        <v>7.7170275317912498E-2</v>
      </c>
      <c r="CE48" s="223">
        <v>0.80616067411483605</v>
      </c>
      <c r="CF48" s="225">
        <v>7.7300386414521804E-2</v>
      </c>
      <c r="CG48" s="223">
        <v>1.0045945144191899</v>
      </c>
      <c r="CH48" s="225">
        <v>7.7558295728706497E-2</v>
      </c>
      <c r="CI48" s="223">
        <v>0.89344151034160901</v>
      </c>
      <c r="CJ48" s="225">
        <v>8.9147961778676399E-2</v>
      </c>
      <c r="CK48" s="223">
        <v>8.7280836226772199E-2</v>
      </c>
      <c r="CL48" s="225">
        <v>0.117994528810139</v>
      </c>
      <c r="CM48" s="223">
        <v>-0.111153004077582</v>
      </c>
      <c r="CN48" s="239">
        <v>0.118163650610642</v>
      </c>
    </row>
    <row r="49" spans="1:92" ht="13" customHeight="1" x14ac:dyDescent="0.25">
      <c r="A49" s="26" t="s">
        <v>436</v>
      </c>
      <c r="B49" s="184">
        <v>2</v>
      </c>
      <c r="C49" s="223">
        <v>44.826447982715401</v>
      </c>
      <c r="D49" s="225">
        <v>0.20594189631568099</v>
      </c>
      <c r="E49" s="223">
        <v>43.987628544179302</v>
      </c>
      <c r="F49" s="225">
        <v>0.20474623955348001</v>
      </c>
      <c r="G49" s="223">
        <v>43.996649807342898</v>
      </c>
      <c r="H49" s="225">
        <v>0.25587074714625602</v>
      </c>
      <c r="I49" s="223">
        <v>-0.82979817537247402</v>
      </c>
      <c r="J49" s="225">
        <v>0.32845380786844602</v>
      </c>
      <c r="K49" s="223">
        <v>9.0212631636177303E-3</v>
      </c>
      <c r="L49" s="225">
        <v>0.327705449842499</v>
      </c>
      <c r="M49" s="223">
        <v>18.732124940580199</v>
      </c>
      <c r="N49" s="225">
        <v>0.12886402149079201</v>
      </c>
      <c r="O49" s="223">
        <v>19.451161722578</v>
      </c>
      <c r="P49" s="225">
        <v>0.162503585972956</v>
      </c>
      <c r="Q49" s="223">
        <v>19.241412265472501</v>
      </c>
      <c r="R49" s="225">
        <v>0.14100449113906699</v>
      </c>
      <c r="S49" s="223">
        <v>0.50928732489227002</v>
      </c>
      <c r="T49" s="225">
        <v>0.191018853928523</v>
      </c>
      <c r="U49" s="223">
        <v>-0.20974945710547699</v>
      </c>
      <c r="V49" s="225">
        <v>0.21515037061426801</v>
      </c>
      <c r="W49" s="223">
        <v>6.9695054452161997</v>
      </c>
      <c r="X49" s="225">
        <v>0.115415194737039</v>
      </c>
      <c r="Y49" s="223">
        <v>6.7319043964845502</v>
      </c>
      <c r="Z49" s="225">
        <v>0.113236619512093</v>
      </c>
      <c r="AA49" s="223">
        <v>7.1707505144249799</v>
      </c>
      <c r="AB49" s="225">
        <v>0.137206760362522</v>
      </c>
      <c r="AC49" s="223">
        <v>0.201245069208774</v>
      </c>
      <c r="AD49" s="225">
        <v>0.179294066453319</v>
      </c>
      <c r="AE49" s="223">
        <v>0.438846117940423</v>
      </c>
      <c r="AF49" s="225">
        <v>0.177899485911863</v>
      </c>
      <c r="AG49" s="223">
        <v>4.8158693464163802</v>
      </c>
      <c r="AH49" s="225">
        <v>0.115385098228213</v>
      </c>
      <c r="AI49" s="223">
        <v>4.2591696474132501</v>
      </c>
      <c r="AJ49" s="225">
        <v>7.1445291067524994E-2</v>
      </c>
      <c r="AK49" s="223">
        <v>3.7931907866853698</v>
      </c>
      <c r="AL49" s="225">
        <v>0.109113419829155</v>
      </c>
      <c r="AM49" s="223">
        <v>-1.02267855973101</v>
      </c>
      <c r="AN49" s="225">
        <v>0.158806357807072</v>
      </c>
      <c r="AO49" s="223">
        <v>-0.46597886072788502</v>
      </c>
      <c r="AP49" s="225">
        <v>0.13042303478502801</v>
      </c>
      <c r="AQ49" s="223">
        <v>4.6716765209941098</v>
      </c>
      <c r="AR49" s="225">
        <v>0.104363653259817</v>
      </c>
      <c r="AS49" s="223">
        <v>3.2284776230541601</v>
      </c>
      <c r="AT49" s="225">
        <v>6.1474533106552202E-2</v>
      </c>
      <c r="AU49" s="223">
        <v>2.85780711720236</v>
      </c>
      <c r="AV49" s="225">
        <v>5.7688721827307499E-2</v>
      </c>
      <c r="AW49" s="223">
        <v>-1.81386940379174</v>
      </c>
      <c r="AX49" s="225">
        <v>0.119246638308188</v>
      </c>
      <c r="AY49" s="223">
        <v>-0.37067050585179501</v>
      </c>
      <c r="AZ49" s="225">
        <v>8.4303658560806502E-2</v>
      </c>
      <c r="BA49" s="223">
        <v>2.9176784581719102</v>
      </c>
      <c r="BB49" s="225">
        <v>0.11630547218237899</v>
      </c>
      <c r="BC49" s="223">
        <v>2.2794824851678799</v>
      </c>
      <c r="BD49" s="225">
        <v>7.6302531909598598E-2</v>
      </c>
      <c r="BE49" s="223">
        <v>2.7373216063491701</v>
      </c>
      <c r="BF49" s="225">
        <v>8.0306801446147602E-2</v>
      </c>
      <c r="BG49" s="223">
        <v>-0.180356851822738</v>
      </c>
      <c r="BH49" s="225">
        <v>0.14133699168327099</v>
      </c>
      <c r="BI49" s="223">
        <v>0.457839121181292</v>
      </c>
      <c r="BJ49" s="225">
        <v>0.110775713648463</v>
      </c>
      <c r="BK49" s="223">
        <v>0.94315056296874999</v>
      </c>
      <c r="BL49" s="225">
        <v>8.0664528508057901E-2</v>
      </c>
      <c r="BM49" s="223">
        <v>0.88048475365358703</v>
      </c>
      <c r="BN49" s="225">
        <v>5.3889071891843499E-2</v>
      </c>
      <c r="BO49" s="223">
        <v>1.2597990965605499</v>
      </c>
      <c r="BP49" s="225">
        <v>0.15732912018581299</v>
      </c>
      <c r="BQ49" s="223">
        <v>0.31664853359180001</v>
      </c>
      <c r="BR49" s="225">
        <v>0.176802766431606</v>
      </c>
      <c r="BS49" s="223">
        <v>0.37931434290696298</v>
      </c>
      <c r="BT49" s="225">
        <v>0.16630238761907801</v>
      </c>
      <c r="BU49" s="223">
        <v>1.85480418819939</v>
      </c>
      <c r="BV49" s="225">
        <v>5.4273158091106402E-2</v>
      </c>
      <c r="BW49" s="223">
        <v>1.5674597103868</v>
      </c>
      <c r="BX49" s="225">
        <v>4.51222716578491E-2</v>
      </c>
      <c r="BY49" s="223">
        <v>1.7965889414693099</v>
      </c>
      <c r="BZ49" s="225">
        <v>4.5924344954322398E-2</v>
      </c>
      <c r="CA49" s="223">
        <v>-5.82152467300825E-2</v>
      </c>
      <c r="CB49" s="225">
        <v>7.1095858871426706E-2</v>
      </c>
      <c r="CC49" s="223">
        <v>0.22912923108250499</v>
      </c>
      <c r="CD49" s="225">
        <v>6.43821781166833E-2</v>
      </c>
      <c r="CE49" s="223">
        <v>0.40946390996233101</v>
      </c>
      <c r="CF49" s="225">
        <v>2.9334242463770401E-2</v>
      </c>
      <c r="CG49" s="223">
        <v>0.435481230862025</v>
      </c>
      <c r="CH49" s="225">
        <v>4.4263280867456997E-2</v>
      </c>
      <c r="CI49" s="223">
        <v>0.61653878533346895</v>
      </c>
      <c r="CJ49" s="225">
        <v>6.0288587889824198E-2</v>
      </c>
      <c r="CK49" s="223">
        <v>0.207074875371138</v>
      </c>
      <c r="CL49" s="225">
        <v>6.7046339278683406E-2</v>
      </c>
      <c r="CM49" s="223">
        <v>0.181057554471444</v>
      </c>
      <c r="CN49" s="239">
        <v>7.4792726002602894E-2</v>
      </c>
    </row>
    <row r="50" spans="1:92" ht="13" customHeight="1" x14ac:dyDescent="0.25">
      <c r="A50" s="26" t="s">
        <v>437</v>
      </c>
      <c r="B50" s="184">
        <v>2</v>
      </c>
      <c r="C50" s="223" t="s">
        <v>494</v>
      </c>
      <c r="D50" s="225" t="s">
        <v>494</v>
      </c>
      <c r="E50" s="223">
        <v>32.3856236912128</v>
      </c>
      <c r="F50" s="225">
        <v>0.28041635657949998</v>
      </c>
      <c r="G50" s="223">
        <v>31.099251823786201</v>
      </c>
      <c r="H50" s="225">
        <v>0.38930044084148602</v>
      </c>
      <c r="I50" s="223" t="s">
        <v>494</v>
      </c>
      <c r="J50" s="225" t="s">
        <v>494</v>
      </c>
      <c r="K50" s="223">
        <v>-1.2863718674265401</v>
      </c>
      <c r="L50" s="225">
        <v>0.47977928912855</v>
      </c>
      <c r="M50" s="223" t="s">
        <v>494</v>
      </c>
      <c r="N50" s="225" t="s">
        <v>494</v>
      </c>
      <c r="O50" s="223">
        <v>24.907015936750899</v>
      </c>
      <c r="P50" s="225">
        <v>0.208823224192874</v>
      </c>
      <c r="Q50" s="223">
        <v>22.288083944635002</v>
      </c>
      <c r="R50" s="225">
        <v>0.26572123723157398</v>
      </c>
      <c r="S50" s="223" t="s">
        <v>494</v>
      </c>
      <c r="T50" s="225" t="s">
        <v>494</v>
      </c>
      <c r="U50" s="223">
        <v>-2.6189319921159102</v>
      </c>
      <c r="V50" s="225">
        <v>0.33795697193309399</v>
      </c>
      <c r="W50" s="223" t="s">
        <v>494</v>
      </c>
      <c r="X50" s="225" t="s">
        <v>494</v>
      </c>
      <c r="Y50" s="223">
        <v>3.3900597243897401</v>
      </c>
      <c r="Z50" s="225">
        <v>8.6869327191463994E-2</v>
      </c>
      <c r="AA50" s="223">
        <v>4.4790362610008101</v>
      </c>
      <c r="AB50" s="225">
        <v>0.14185453375745999</v>
      </c>
      <c r="AC50" s="223" t="s">
        <v>494</v>
      </c>
      <c r="AD50" s="225" t="s">
        <v>494</v>
      </c>
      <c r="AE50" s="223">
        <v>1.08897653661107</v>
      </c>
      <c r="AF50" s="225">
        <v>0.166339979422399</v>
      </c>
      <c r="AG50" s="223" t="s">
        <v>494</v>
      </c>
      <c r="AH50" s="225" t="s">
        <v>494</v>
      </c>
      <c r="AI50" s="223">
        <v>2.2961152401275799</v>
      </c>
      <c r="AJ50" s="225">
        <v>6.3394467134151505E-2</v>
      </c>
      <c r="AK50" s="223">
        <v>2.73032387457588</v>
      </c>
      <c r="AL50" s="225">
        <v>7.73191967874612E-2</v>
      </c>
      <c r="AM50" s="223" t="s">
        <v>494</v>
      </c>
      <c r="AN50" s="225" t="s">
        <v>494</v>
      </c>
      <c r="AO50" s="223">
        <v>0.43420863444830599</v>
      </c>
      <c r="AP50" s="225">
        <v>9.9985582236046297E-2</v>
      </c>
      <c r="AQ50" s="223" t="s">
        <v>494</v>
      </c>
      <c r="AR50" s="225" t="s">
        <v>494</v>
      </c>
      <c r="AS50" s="223">
        <v>1.99267444816228</v>
      </c>
      <c r="AT50" s="225">
        <v>0.11254105564929399</v>
      </c>
      <c r="AU50" s="223">
        <v>2.47239303273181</v>
      </c>
      <c r="AV50" s="225">
        <v>0.171354520359286</v>
      </c>
      <c r="AW50" s="223" t="s">
        <v>494</v>
      </c>
      <c r="AX50" s="225" t="s">
        <v>494</v>
      </c>
      <c r="AY50" s="223">
        <v>0.47971858456953098</v>
      </c>
      <c r="AZ50" s="225">
        <v>0.20500697757446801</v>
      </c>
      <c r="BA50" s="223" t="s">
        <v>494</v>
      </c>
      <c r="BB50" s="225" t="s">
        <v>494</v>
      </c>
      <c r="BC50" s="223">
        <v>1.8925042635068201</v>
      </c>
      <c r="BD50" s="225">
        <v>6.7675381498648005E-2</v>
      </c>
      <c r="BE50" s="223">
        <v>2.41402169069196</v>
      </c>
      <c r="BF50" s="225">
        <v>0.104441789861309</v>
      </c>
      <c r="BG50" s="223" t="s">
        <v>494</v>
      </c>
      <c r="BH50" s="225" t="s">
        <v>494</v>
      </c>
      <c r="BI50" s="223">
        <v>0.52151742718513305</v>
      </c>
      <c r="BJ50" s="225">
        <v>0.124450973199977</v>
      </c>
      <c r="BK50" s="223" t="s">
        <v>494</v>
      </c>
      <c r="BL50" s="225" t="s">
        <v>494</v>
      </c>
      <c r="BM50" s="223">
        <v>1.80411088506258</v>
      </c>
      <c r="BN50" s="225">
        <v>0.15477362294846</v>
      </c>
      <c r="BO50" s="223">
        <v>2.2240017604550899</v>
      </c>
      <c r="BP50" s="225">
        <v>0.19121150561043601</v>
      </c>
      <c r="BQ50" s="223" t="s">
        <v>494</v>
      </c>
      <c r="BR50" s="225" t="s">
        <v>494</v>
      </c>
      <c r="BS50" s="223">
        <v>0.41989087539250303</v>
      </c>
      <c r="BT50" s="225">
        <v>0.24600145169978499</v>
      </c>
      <c r="BU50" s="223" t="s">
        <v>494</v>
      </c>
      <c r="BV50" s="225" t="s">
        <v>494</v>
      </c>
      <c r="BW50" s="223">
        <v>1.7214141370004601</v>
      </c>
      <c r="BX50" s="225">
        <v>6.3473207612683893E-2</v>
      </c>
      <c r="BY50" s="223">
        <v>2.0353906977580598</v>
      </c>
      <c r="BZ50" s="225">
        <v>9.4864109429559099E-2</v>
      </c>
      <c r="CA50" s="223" t="s">
        <v>494</v>
      </c>
      <c r="CB50" s="225" t="s">
        <v>494</v>
      </c>
      <c r="CC50" s="223">
        <v>0.313976560757595</v>
      </c>
      <c r="CD50" s="225">
        <v>0.114140471974257</v>
      </c>
      <c r="CE50" s="223" t="s">
        <v>494</v>
      </c>
      <c r="CF50" s="225" t="s">
        <v>494</v>
      </c>
      <c r="CG50" s="223">
        <v>1.73375046788525</v>
      </c>
      <c r="CH50" s="225">
        <v>9.2715611125481698E-2</v>
      </c>
      <c r="CI50" s="223">
        <v>1.53871343508339</v>
      </c>
      <c r="CJ50" s="225">
        <v>7.2996613427247795E-2</v>
      </c>
      <c r="CK50" s="223" t="s">
        <v>494</v>
      </c>
      <c r="CL50" s="225" t="s">
        <v>494</v>
      </c>
      <c r="CM50" s="223">
        <v>-0.195037032801853</v>
      </c>
      <c r="CN50" s="239">
        <v>0.118002924193507</v>
      </c>
    </row>
    <row r="51" spans="1:92" ht="13" customHeight="1" x14ac:dyDescent="0.25">
      <c r="A51" s="26" t="s">
        <v>438</v>
      </c>
      <c r="B51" s="184">
        <v>2</v>
      </c>
      <c r="C51" s="223" t="s">
        <v>494</v>
      </c>
      <c r="D51" s="225" t="s">
        <v>494</v>
      </c>
      <c r="E51" s="223">
        <v>40.087349196787798</v>
      </c>
      <c r="F51" s="225">
        <v>0.19776441059098801</v>
      </c>
      <c r="G51" s="223">
        <v>40.403949778899197</v>
      </c>
      <c r="H51" s="225">
        <v>0.67988584306895605</v>
      </c>
      <c r="I51" s="223" t="s">
        <v>494</v>
      </c>
      <c r="J51" s="225" t="s">
        <v>494</v>
      </c>
      <c r="K51" s="223">
        <v>0.31660058211142</v>
      </c>
      <c r="L51" s="225">
        <v>0.708064631020351</v>
      </c>
      <c r="M51" s="223" t="s">
        <v>494</v>
      </c>
      <c r="N51" s="225" t="s">
        <v>494</v>
      </c>
      <c r="O51" s="223">
        <v>23.7772476446297</v>
      </c>
      <c r="P51" s="225">
        <v>0.137898005876399</v>
      </c>
      <c r="Q51" s="223">
        <v>23.6568486481005</v>
      </c>
      <c r="R51" s="225">
        <v>0.41553906996419299</v>
      </c>
      <c r="S51" s="223" t="s">
        <v>494</v>
      </c>
      <c r="T51" s="225" t="s">
        <v>494</v>
      </c>
      <c r="U51" s="223">
        <v>-0.1203989965292</v>
      </c>
      <c r="V51" s="225">
        <v>0.437822542466001</v>
      </c>
      <c r="W51" s="223" t="s">
        <v>494</v>
      </c>
      <c r="X51" s="225" t="s">
        <v>494</v>
      </c>
      <c r="Y51" s="223">
        <v>7.3099291601478802</v>
      </c>
      <c r="Z51" s="225">
        <v>8.4163734453529399E-2</v>
      </c>
      <c r="AA51" s="223">
        <v>7.6355703251279996</v>
      </c>
      <c r="AB51" s="225">
        <v>0.274412684402211</v>
      </c>
      <c r="AC51" s="223" t="s">
        <v>494</v>
      </c>
      <c r="AD51" s="225" t="s">
        <v>494</v>
      </c>
      <c r="AE51" s="223">
        <v>0.32564116498011902</v>
      </c>
      <c r="AF51" s="225">
        <v>0.28702936358148401</v>
      </c>
      <c r="AG51" s="223" t="s">
        <v>494</v>
      </c>
      <c r="AH51" s="225" t="s">
        <v>494</v>
      </c>
      <c r="AI51" s="223">
        <v>5.1969136528231097</v>
      </c>
      <c r="AJ51" s="225">
        <v>6.0314080112938102E-2</v>
      </c>
      <c r="AK51" s="223">
        <v>5.3735355320325899</v>
      </c>
      <c r="AL51" s="225">
        <v>0.22832757345379101</v>
      </c>
      <c r="AM51" s="223" t="s">
        <v>494</v>
      </c>
      <c r="AN51" s="225" t="s">
        <v>494</v>
      </c>
      <c r="AO51" s="223">
        <v>0.176621879209479</v>
      </c>
      <c r="AP51" s="225">
        <v>0.23615941450462299</v>
      </c>
      <c r="AQ51" s="223" t="s">
        <v>494</v>
      </c>
      <c r="AR51" s="225" t="s">
        <v>494</v>
      </c>
      <c r="AS51" s="223">
        <v>3.1698877685501001</v>
      </c>
      <c r="AT51" s="225">
        <v>6.2726692409361101E-2</v>
      </c>
      <c r="AU51" s="223">
        <v>3.00818833520673</v>
      </c>
      <c r="AV51" s="225">
        <v>9.0748570123313999E-2</v>
      </c>
      <c r="AW51" s="223" t="s">
        <v>494</v>
      </c>
      <c r="AX51" s="225" t="s">
        <v>494</v>
      </c>
      <c r="AY51" s="223">
        <v>-0.161699433343375</v>
      </c>
      <c r="AZ51" s="225">
        <v>0.110317455192026</v>
      </c>
      <c r="BA51" s="223" t="s">
        <v>494</v>
      </c>
      <c r="BB51" s="225" t="s">
        <v>494</v>
      </c>
      <c r="BC51" s="223">
        <v>3.3968856579820401</v>
      </c>
      <c r="BD51" s="225">
        <v>5.2847315617628197E-2</v>
      </c>
      <c r="BE51" s="223">
        <v>3.3189396007999399</v>
      </c>
      <c r="BF51" s="225">
        <v>0.115833586623053</v>
      </c>
      <c r="BG51" s="223" t="s">
        <v>494</v>
      </c>
      <c r="BH51" s="225" t="s">
        <v>494</v>
      </c>
      <c r="BI51" s="223">
        <v>-7.7946057182101597E-2</v>
      </c>
      <c r="BJ51" s="225">
        <v>0.12731951365737099</v>
      </c>
      <c r="BK51" s="223" t="s">
        <v>494</v>
      </c>
      <c r="BL51" s="225" t="s">
        <v>494</v>
      </c>
      <c r="BM51" s="223">
        <v>2.6059905902210199</v>
      </c>
      <c r="BN51" s="225">
        <v>5.3013837484855303E-2</v>
      </c>
      <c r="BO51" s="223">
        <v>2.5413174954571001</v>
      </c>
      <c r="BP51" s="225">
        <v>0.12878804388376799</v>
      </c>
      <c r="BQ51" s="223" t="s">
        <v>494</v>
      </c>
      <c r="BR51" s="225" t="s">
        <v>494</v>
      </c>
      <c r="BS51" s="223">
        <v>-6.4673094763917999E-2</v>
      </c>
      <c r="BT51" s="225">
        <v>0.13927249266196901</v>
      </c>
      <c r="BU51" s="223" t="s">
        <v>494</v>
      </c>
      <c r="BV51" s="225" t="s">
        <v>494</v>
      </c>
      <c r="BW51" s="223">
        <v>2.10332660660834</v>
      </c>
      <c r="BX51" s="225">
        <v>4.4132413475172799E-2</v>
      </c>
      <c r="BY51" s="223">
        <v>2.2922934735467599</v>
      </c>
      <c r="BZ51" s="225">
        <v>8.6799502815398999E-2</v>
      </c>
      <c r="CA51" s="223" t="s">
        <v>494</v>
      </c>
      <c r="CB51" s="225" t="s">
        <v>494</v>
      </c>
      <c r="CC51" s="223">
        <v>0.18896686693841799</v>
      </c>
      <c r="CD51" s="225">
        <v>9.7374655882031605E-2</v>
      </c>
      <c r="CE51" s="223" t="s">
        <v>494</v>
      </c>
      <c r="CF51" s="225" t="s">
        <v>494</v>
      </c>
      <c r="CG51" s="223">
        <v>2.3350498904178698</v>
      </c>
      <c r="CH51" s="225">
        <v>5.0472259309346103E-2</v>
      </c>
      <c r="CI51" s="223">
        <v>2.2883135073302499</v>
      </c>
      <c r="CJ51" s="225">
        <v>0.13451224351669999</v>
      </c>
      <c r="CK51" s="223" t="s">
        <v>494</v>
      </c>
      <c r="CL51" s="225" t="s">
        <v>494</v>
      </c>
      <c r="CM51" s="223">
        <v>-4.6736383087623998E-2</v>
      </c>
      <c r="CN51" s="239">
        <v>0.14366973451526199</v>
      </c>
    </row>
    <row r="52" spans="1:92" ht="13" customHeight="1" x14ac:dyDescent="0.25">
      <c r="A52" s="26" t="s">
        <v>439</v>
      </c>
      <c r="B52" s="184">
        <v>2</v>
      </c>
      <c r="C52" s="223">
        <v>45.506403243688901</v>
      </c>
      <c r="D52" s="225">
        <v>0.59128234877584496</v>
      </c>
      <c r="E52" s="223">
        <v>46.652423803949198</v>
      </c>
      <c r="F52" s="225">
        <v>0.66438439689864004</v>
      </c>
      <c r="G52" s="223">
        <v>45.300060075670899</v>
      </c>
      <c r="H52" s="225">
        <v>0.54242944566399198</v>
      </c>
      <c r="I52" s="223">
        <v>-0.20634316801798699</v>
      </c>
      <c r="J52" s="225">
        <v>0.80239922700437905</v>
      </c>
      <c r="K52" s="223">
        <v>-1.35236372827836</v>
      </c>
      <c r="L52" s="225">
        <v>0.85769244509073095</v>
      </c>
      <c r="M52" s="223">
        <v>27.250572633346799</v>
      </c>
      <c r="N52" s="225">
        <v>0.38276139004802801</v>
      </c>
      <c r="O52" s="223">
        <v>28.318038270116499</v>
      </c>
      <c r="P52" s="225">
        <v>0.38303840570098702</v>
      </c>
      <c r="Q52" s="223">
        <v>28.1081518544377</v>
      </c>
      <c r="R52" s="225">
        <v>0.45017530690937102</v>
      </c>
      <c r="S52" s="223">
        <v>0.85757922109087303</v>
      </c>
      <c r="T52" s="225">
        <v>0.59090108196080005</v>
      </c>
      <c r="U52" s="223">
        <v>-0.20988641567883101</v>
      </c>
      <c r="V52" s="225">
        <v>0.59108055897051803</v>
      </c>
      <c r="W52" s="223">
        <v>7.3355169831680804</v>
      </c>
      <c r="X52" s="225">
        <v>0.223809374157761</v>
      </c>
      <c r="Y52" s="223">
        <v>7.2270514128331103</v>
      </c>
      <c r="Z52" s="225">
        <v>0.25589940106504</v>
      </c>
      <c r="AA52" s="223">
        <v>7.2389262545907203</v>
      </c>
      <c r="AB52" s="225">
        <v>0.32781968138696399</v>
      </c>
      <c r="AC52" s="223">
        <v>-9.6590728577358398E-2</v>
      </c>
      <c r="AD52" s="225">
        <v>0.39693372175407199</v>
      </c>
      <c r="AE52" s="223">
        <v>1.18748417576118E-2</v>
      </c>
      <c r="AF52" s="225">
        <v>0.41587287356847003</v>
      </c>
      <c r="AG52" s="223">
        <v>4.9442097419335402</v>
      </c>
      <c r="AH52" s="225">
        <v>0.11680248753438199</v>
      </c>
      <c r="AI52" s="223">
        <v>5.3282311885101601</v>
      </c>
      <c r="AJ52" s="225">
        <v>0.42194960921622798</v>
      </c>
      <c r="AK52" s="223">
        <v>4.5647998565657204</v>
      </c>
      <c r="AL52" s="225">
        <v>0.23670459416972001</v>
      </c>
      <c r="AM52" s="223">
        <v>-0.379409885367822</v>
      </c>
      <c r="AN52" s="225">
        <v>0.26395432558545301</v>
      </c>
      <c r="AO52" s="223">
        <v>-0.76343133194444601</v>
      </c>
      <c r="AP52" s="225">
        <v>0.48380836869444399</v>
      </c>
      <c r="AQ52" s="223">
        <v>3.3399006519334198</v>
      </c>
      <c r="AR52" s="225">
        <v>0.11351087258847301</v>
      </c>
      <c r="AS52" s="223">
        <v>2.6607278081194701</v>
      </c>
      <c r="AT52" s="225">
        <v>0.209236220556303</v>
      </c>
      <c r="AU52" s="223">
        <v>2.8644209660536699</v>
      </c>
      <c r="AV52" s="225">
        <v>0.24985570194710399</v>
      </c>
      <c r="AW52" s="223">
        <v>-0.47547968587974898</v>
      </c>
      <c r="AX52" s="225">
        <v>0.27443139396081601</v>
      </c>
      <c r="AY52" s="223">
        <v>0.20369315793420401</v>
      </c>
      <c r="AZ52" s="225">
        <v>0.32589517914226002</v>
      </c>
      <c r="BA52" s="223">
        <v>2.4191576726875801</v>
      </c>
      <c r="BB52" s="225">
        <v>0.15410149597571299</v>
      </c>
      <c r="BC52" s="223">
        <v>3.4419363886854701</v>
      </c>
      <c r="BD52" s="225">
        <v>0.541763415553005</v>
      </c>
      <c r="BE52" s="223">
        <v>3.57760342649095</v>
      </c>
      <c r="BF52" s="225">
        <v>0.32989559089453402</v>
      </c>
      <c r="BG52" s="223">
        <v>1.1584457538033599</v>
      </c>
      <c r="BH52" s="225">
        <v>0.36411313070748502</v>
      </c>
      <c r="BI52" s="223">
        <v>0.13566703780547901</v>
      </c>
      <c r="BJ52" s="225">
        <v>0.63430174154207697</v>
      </c>
      <c r="BK52" s="223">
        <v>1.6131033375268899</v>
      </c>
      <c r="BL52" s="225">
        <v>0.111945130431056</v>
      </c>
      <c r="BM52" s="223">
        <v>1.66615666063617</v>
      </c>
      <c r="BN52" s="225">
        <v>0.24168405791032899</v>
      </c>
      <c r="BO52" s="223">
        <v>1.94358845189717</v>
      </c>
      <c r="BP52" s="225">
        <v>0.24547371334798901</v>
      </c>
      <c r="BQ52" s="223">
        <v>0.33048511437028399</v>
      </c>
      <c r="BR52" s="225">
        <v>0.26979447023998998</v>
      </c>
      <c r="BS52" s="223">
        <v>0.27743179126099599</v>
      </c>
      <c r="BT52" s="225">
        <v>0.344482986216814</v>
      </c>
      <c r="BU52" s="223">
        <v>1.6469880946026201</v>
      </c>
      <c r="BV52" s="225">
        <v>8.1798717190377804E-2</v>
      </c>
      <c r="BW52" s="223">
        <v>1.6356760855424901</v>
      </c>
      <c r="BX52" s="225">
        <v>0.22349065614883301</v>
      </c>
      <c r="BY52" s="223">
        <v>2.0427936786617198</v>
      </c>
      <c r="BZ52" s="225">
        <v>0.41782088819537</v>
      </c>
      <c r="CA52" s="223">
        <v>0.39580558405909699</v>
      </c>
      <c r="CB52" s="225">
        <v>0.42575265676958401</v>
      </c>
      <c r="CC52" s="223">
        <v>0.40711759311923401</v>
      </c>
      <c r="CD52" s="225">
        <v>0.47383791321316199</v>
      </c>
      <c r="CE52" s="223">
        <v>3.70683484328028</v>
      </c>
      <c r="CF52" s="225">
        <v>0.25678156304190503</v>
      </c>
      <c r="CG52" s="223">
        <v>2.9956119492507298</v>
      </c>
      <c r="CH52" s="225">
        <v>0.24908050457273501</v>
      </c>
      <c r="CI52" s="223">
        <v>3.3282922388352598</v>
      </c>
      <c r="CJ52" s="225">
        <v>0.30506667273568699</v>
      </c>
      <c r="CK52" s="223">
        <v>-0.37854260444501803</v>
      </c>
      <c r="CL52" s="225">
        <v>0.39875110775051997</v>
      </c>
      <c r="CM52" s="223">
        <v>0.332680289584533</v>
      </c>
      <c r="CN52" s="239">
        <v>0.393835971658546</v>
      </c>
    </row>
    <row r="53" spans="1:92" ht="13" customHeight="1" x14ac:dyDescent="0.25">
      <c r="A53" s="26" t="s">
        <v>441</v>
      </c>
      <c r="B53" s="184">
        <v>2</v>
      </c>
      <c r="C53" s="223" t="s">
        <v>494</v>
      </c>
      <c r="D53" s="225" t="s">
        <v>494</v>
      </c>
      <c r="E53" s="223">
        <v>47.0039962126652</v>
      </c>
      <c r="F53" s="225">
        <v>0.66368253708037095</v>
      </c>
      <c r="G53" s="223">
        <v>43.943316480741899</v>
      </c>
      <c r="H53" s="225">
        <v>0.67265586429229596</v>
      </c>
      <c r="I53" s="223" t="s">
        <v>494</v>
      </c>
      <c r="J53" s="225" t="s">
        <v>494</v>
      </c>
      <c r="K53" s="223">
        <v>-3.0606797319233698</v>
      </c>
      <c r="L53" s="225">
        <v>0.94495524856590696</v>
      </c>
      <c r="M53" s="223" t="s">
        <v>494</v>
      </c>
      <c r="N53" s="225" t="s">
        <v>494</v>
      </c>
      <c r="O53" s="223">
        <v>18.337587379205399</v>
      </c>
      <c r="P53" s="225">
        <v>0.51953831632993897</v>
      </c>
      <c r="Q53" s="223">
        <v>23.237262356256299</v>
      </c>
      <c r="R53" s="225">
        <v>0.448580941598826</v>
      </c>
      <c r="S53" s="223" t="s">
        <v>494</v>
      </c>
      <c r="T53" s="225" t="s">
        <v>494</v>
      </c>
      <c r="U53" s="223">
        <v>4.8996749770508403</v>
      </c>
      <c r="V53" s="225">
        <v>0.68639997326678104</v>
      </c>
      <c r="W53" s="223" t="s">
        <v>494</v>
      </c>
      <c r="X53" s="225" t="s">
        <v>494</v>
      </c>
      <c r="Y53" s="223">
        <v>10.2226003783775</v>
      </c>
      <c r="Z53" s="225">
        <v>0.369427112056539</v>
      </c>
      <c r="AA53" s="223">
        <v>11.166931328888101</v>
      </c>
      <c r="AB53" s="225">
        <v>0.284536917858983</v>
      </c>
      <c r="AC53" s="223" t="s">
        <v>494</v>
      </c>
      <c r="AD53" s="225" t="s">
        <v>494</v>
      </c>
      <c r="AE53" s="223">
        <v>0.94433095051055105</v>
      </c>
      <c r="AF53" s="225">
        <v>0.46630210030314501</v>
      </c>
      <c r="AG53" s="223" t="s">
        <v>494</v>
      </c>
      <c r="AH53" s="225" t="s">
        <v>494</v>
      </c>
      <c r="AI53" s="223">
        <v>4.9876512847888304</v>
      </c>
      <c r="AJ53" s="225">
        <v>0.18416750811587801</v>
      </c>
      <c r="AK53" s="223">
        <v>6.09859729389437</v>
      </c>
      <c r="AL53" s="225">
        <v>0.16776039148055499</v>
      </c>
      <c r="AM53" s="223" t="s">
        <v>494</v>
      </c>
      <c r="AN53" s="225" t="s">
        <v>494</v>
      </c>
      <c r="AO53" s="223">
        <v>1.1109460091055401</v>
      </c>
      <c r="AP53" s="225">
        <v>0.24912089433710899</v>
      </c>
      <c r="AQ53" s="223" t="s">
        <v>494</v>
      </c>
      <c r="AR53" s="225" t="s">
        <v>494</v>
      </c>
      <c r="AS53" s="223">
        <v>2.0035127436054698</v>
      </c>
      <c r="AT53" s="225">
        <v>0.11901264851237101</v>
      </c>
      <c r="AU53" s="223">
        <v>2.7753853352369902</v>
      </c>
      <c r="AV53" s="225">
        <v>0.14330986862130801</v>
      </c>
      <c r="AW53" s="223" t="s">
        <v>494</v>
      </c>
      <c r="AX53" s="225" t="s">
        <v>494</v>
      </c>
      <c r="AY53" s="223">
        <v>0.77187259163152699</v>
      </c>
      <c r="AZ53" s="225">
        <v>0.18628400078961599</v>
      </c>
      <c r="BA53" s="223" t="s">
        <v>494</v>
      </c>
      <c r="BB53" s="225" t="s">
        <v>494</v>
      </c>
      <c r="BC53" s="223">
        <v>2.48309915441512</v>
      </c>
      <c r="BD53" s="225">
        <v>0.108100282479565</v>
      </c>
      <c r="BE53" s="223">
        <v>3.53799867198124</v>
      </c>
      <c r="BF53" s="225">
        <v>0.14331693875213899</v>
      </c>
      <c r="BG53" s="223" t="s">
        <v>494</v>
      </c>
      <c r="BH53" s="225" t="s">
        <v>494</v>
      </c>
      <c r="BI53" s="223">
        <v>1.05489951756612</v>
      </c>
      <c r="BJ53" s="225">
        <v>0.17951438941056</v>
      </c>
      <c r="BK53" s="223" t="s">
        <v>494</v>
      </c>
      <c r="BL53" s="225" t="s">
        <v>494</v>
      </c>
      <c r="BM53" s="223">
        <v>2.16983730959479</v>
      </c>
      <c r="BN53" s="225">
        <v>0.12544506031748001</v>
      </c>
      <c r="BO53" s="223">
        <v>3.11830107674372</v>
      </c>
      <c r="BP53" s="225">
        <v>0.17610354217669899</v>
      </c>
      <c r="BQ53" s="223" t="s">
        <v>494</v>
      </c>
      <c r="BR53" s="225" t="s">
        <v>494</v>
      </c>
      <c r="BS53" s="223">
        <v>0.948463767148921</v>
      </c>
      <c r="BT53" s="225">
        <v>0.216214987281726</v>
      </c>
      <c r="BU53" s="223" t="s">
        <v>494</v>
      </c>
      <c r="BV53" s="225" t="s">
        <v>494</v>
      </c>
      <c r="BW53" s="223">
        <v>1.9806196864116901</v>
      </c>
      <c r="BX53" s="225">
        <v>7.8174758146206405E-2</v>
      </c>
      <c r="BY53" s="223">
        <v>2.3916000194187199</v>
      </c>
      <c r="BZ53" s="225">
        <v>8.3839879238981493E-2</v>
      </c>
      <c r="CA53" s="223" t="s">
        <v>494</v>
      </c>
      <c r="CB53" s="225" t="s">
        <v>494</v>
      </c>
      <c r="CC53" s="223">
        <v>0.41098033300703302</v>
      </c>
      <c r="CD53" s="225">
        <v>0.114631662999474</v>
      </c>
      <c r="CE53" s="223" t="s">
        <v>494</v>
      </c>
      <c r="CF53" s="225" t="s">
        <v>494</v>
      </c>
      <c r="CG53" s="223">
        <v>2.6238311317351402</v>
      </c>
      <c r="CH53" s="225">
        <v>9.8936557909699199E-2</v>
      </c>
      <c r="CI53" s="223">
        <v>2.74418727437993</v>
      </c>
      <c r="CJ53" s="225">
        <v>0.111666332621394</v>
      </c>
      <c r="CK53" s="223" t="s">
        <v>494</v>
      </c>
      <c r="CL53" s="225" t="s">
        <v>494</v>
      </c>
      <c r="CM53" s="223">
        <v>0.120356142644791</v>
      </c>
      <c r="CN53" s="239">
        <v>0.149190523600298</v>
      </c>
    </row>
    <row r="54" spans="1:92" ht="13" customHeight="1" x14ac:dyDescent="0.25">
      <c r="A54" s="211" t="s">
        <v>477</v>
      </c>
      <c r="B54" s="185">
        <v>2</v>
      </c>
      <c r="C54" s="224" t="s">
        <v>494</v>
      </c>
      <c r="D54" s="226" t="s">
        <v>494</v>
      </c>
      <c r="E54" s="224">
        <v>40.400936693547202</v>
      </c>
      <c r="F54" s="226">
        <v>8.1300723186311194E-2</v>
      </c>
      <c r="G54" s="224">
        <v>40.837938398846497</v>
      </c>
      <c r="H54" s="226">
        <v>8.7555396394198806E-2</v>
      </c>
      <c r="I54" s="224" t="s">
        <v>494</v>
      </c>
      <c r="J54" s="226" t="s">
        <v>494</v>
      </c>
      <c r="K54" s="224">
        <v>0.43700170529933402</v>
      </c>
      <c r="L54" s="226">
        <v>0.119481191107063</v>
      </c>
      <c r="M54" s="224" t="s">
        <v>494</v>
      </c>
      <c r="N54" s="226" t="s">
        <v>494</v>
      </c>
      <c r="O54" s="224">
        <v>21.973993986589601</v>
      </c>
      <c r="P54" s="226">
        <v>4.5811460207380597E-2</v>
      </c>
      <c r="Q54" s="224">
        <v>22.304251823896401</v>
      </c>
      <c r="R54" s="226">
        <v>5.3410001083871901E-2</v>
      </c>
      <c r="S54" s="224" t="s">
        <v>494</v>
      </c>
      <c r="T54" s="226" t="s">
        <v>494</v>
      </c>
      <c r="U54" s="224">
        <v>0.33025783730677499</v>
      </c>
      <c r="V54" s="226">
        <v>7.0365603117656994E-2</v>
      </c>
      <c r="W54" s="224" t="s">
        <v>494</v>
      </c>
      <c r="X54" s="226" t="s">
        <v>494</v>
      </c>
      <c r="Y54" s="224">
        <v>6.79003335952497</v>
      </c>
      <c r="Z54" s="226">
        <v>3.1060203613737802E-2</v>
      </c>
      <c r="AA54" s="224">
        <v>7.3762022440406003</v>
      </c>
      <c r="AB54" s="226">
        <v>3.8960311221809603E-2</v>
      </c>
      <c r="AC54" s="224" t="s">
        <v>494</v>
      </c>
      <c r="AD54" s="226" t="s">
        <v>494</v>
      </c>
      <c r="AE54" s="224">
        <v>0.58616888451563898</v>
      </c>
      <c r="AF54" s="226">
        <v>4.9826118643008101E-2</v>
      </c>
      <c r="AG54" s="224" t="s">
        <v>494</v>
      </c>
      <c r="AH54" s="226" t="s">
        <v>494</v>
      </c>
      <c r="AI54" s="224">
        <v>4.3601338885989103</v>
      </c>
      <c r="AJ54" s="226">
        <v>2.9021915229977401E-2</v>
      </c>
      <c r="AK54" s="224">
        <v>4.5712160016485397</v>
      </c>
      <c r="AL54" s="226">
        <v>2.9997176958608901E-2</v>
      </c>
      <c r="AM54" s="224" t="s">
        <v>494</v>
      </c>
      <c r="AN54" s="226" t="s">
        <v>494</v>
      </c>
      <c r="AO54" s="224">
        <v>0.21108211304962901</v>
      </c>
      <c r="AP54" s="226">
        <v>4.1738497686214002E-2</v>
      </c>
      <c r="AQ54" s="224" t="s">
        <v>494</v>
      </c>
      <c r="AR54" s="226" t="s">
        <v>494</v>
      </c>
      <c r="AS54" s="224">
        <v>2.7558625400641401</v>
      </c>
      <c r="AT54" s="226">
        <v>2.2385372547599099E-2</v>
      </c>
      <c r="AU54" s="224">
        <v>2.99191802362648</v>
      </c>
      <c r="AV54" s="226">
        <v>2.7194486944347E-2</v>
      </c>
      <c r="AW54" s="224" t="s">
        <v>494</v>
      </c>
      <c r="AX54" s="226" t="s">
        <v>494</v>
      </c>
      <c r="AY54" s="224">
        <v>0.23605548356234199</v>
      </c>
      <c r="AZ54" s="226">
        <v>3.5222791261639998E-2</v>
      </c>
      <c r="BA54" s="224" t="s">
        <v>494</v>
      </c>
      <c r="BB54" s="226" t="s">
        <v>494</v>
      </c>
      <c r="BC54" s="224">
        <v>2.2144408820677</v>
      </c>
      <c r="BD54" s="226">
        <v>2.7687142402161601E-2</v>
      </c>
      <c r="BE54" s="224">
        <v>2.5264775995758999</v>
      </c>
      <c r="BF54" s="226">
        <v>2.4865328099410701E-2</v>
      </c>
      <c r="BG54" s="224" t="s">
        <v>494</v>
      </c>
      <c r="BH54" s="226" t="s">
        <v>494</v>
      </c>
      <c r="BI54" s="224">
        <v>0.312036717508204</v>
      </c>
      <c r="BJ54" s="226">
        <v>3.7213739343002303E-2</v>
      </c>
      <c r="BK54" s="224" t="s">
        <v>494</v>
      </c>
      <c r="BL54" s="226" t="s">
        <v>494</v>
      </c>
      <c r="BM54" s="224">
        <v>1.46825990054237</v>
      </c>
      <c r="BN54" s="226">
        <v>2.3236292218675299E-2</v>
      </c>
      <c r="BO54" s="224">
        <v>1.61575805378946</v>
      </c>
      <c r="BP54" s="226">
        <v>2.4580046179720101E-2</v>
      </c>
      <c r="BQ54" s="224" t="s">
        <v>494</v>
      </c>
      <c r="BR54" s="226" t="s">
        <v>494</v>
      </c>
      <c r="BS54" s="224">
        <v>0.14749815324708801</v>
      </c>
      <c r="BT54" s="226">
        <v>3.38246056336041E-2</v>
      </c>
      <c r="BU54" s="224" t="s">
        <v>494</v>
      </c>
      <c r="BV54" s="226" t="s">
        <v>494</v>
      </c>
      <c r="BW54" s="224">
        <v>1.4793022620316401</v>
      </c>
      <c r="BX54" s="226">
        <v>1.65849416216645E-2</v>
      </c>
      <c r="BY54" s="224">
        <v>1.7119134172485799</v>
      </c>
      <c r="BZ54" s="226">
        <v>2.5159716188676799E-2</v>
      </c>
      <c r="CA54" s="224" t="s">
        <v>494</v>
      </c>
      <c r="CB54" s="226" t="s">
        <v>494</v>
      </c>
      <c r="CC54" s="224">
        <v>0.23261115521693301</v>
      </c>
      <c r="CD54" s="226">
        <v>3.01342265088849E-2</v>
      </c>
      <c r="CE54" s="224" t="s">
        <v>494</v>
      </c>
      <c r="CF54" s="226" t="s">
        <v>494</v>
      </c>
      <c r="CG54" s="224">
        <v>1.82324702169176</v>
      </c>
      <c r="CH54" s="226">
        <v>2.2668248300093601E-2</v>
      </c>
      <c r="CI54" s="224">
        <v>1.6602971234985</v>
      </c>
      <c r="CJ54" s="226">
        <v>2.3675324673256299E-2</v>
      </c>
      <c r="CK54" s="224" t="s">
        <v>494</v>
      </c>
      <c r="CL54" s="226" t="s">
        <v>494</v>
      </c>
      <c r="CM54" s="224">
        <v>-0.162949898193263</v>
      </c>
      <c r="CN54" s="242">
        <v>3.2777591116169499E-2</v>
      </c>
    </row>
    <row r="55" spans="1:92" ht="13" customHeight="1" x14ac:dyDescent="0.25">
      <c r="A55" s="26" t="s">
        <v>445</v>
      </c>
      <c r="B55" s="184">
        <v>2</v>
      </c>
      <c r="C55" s="223">
        <v>49.567128065992797</v>
      </c>
      <c r="D55" s="225">
        <v>0.45113665819826498</v>
      </c>
      <c r="E55" s="223">
        <v>48.680967239345797</v>
      </c>
      <c r="F55" s="225">
        <v>0.58516794572140896</v>
      </c>
      <c r="G55" s="223">
        <v>46.888983752425801</v>
      </c>
      <c r="H55" s="225">
        <v>0.67729904526825802</v>
      </c>
      <c r="I55" s="223">
        <v>-2.678144313567</v>
      </c>
      <c r="J55" s="225">
        <v>0.81379252951326198</v>
      </c>
      <c r="K55" s="223">
        <v>-1.79198348691994</v>
      </c>
      <c r="L55" s="225">
        <v>0.89507291402494604</v>
      </c>
      <c r="M55" s="223">
        <v>27.251471234685699</v>
      </c>
      <c r="N55" s="225">
        <v>0.27544467026326502</v>
      </c>
      <c r="O55" s="223">
        <v>28.032150291907399</v>
      </c>
      <c r="P55" s="225">
        <v>0.34594169572832101</v>
      </c>
      <c r="Q55" s="223">
        <v>27.603198112179001</v>
      </c>
      <c r="R55" s="225">
        <v>0.401461909687929</v>
      </c>
      <c r="S55" s="223">
        <v>0.35172687749329901</v>
      </c>
      <c r="T55" s="225">
        <v>0.48686900836541003</v>
      </c>
      <c r="U55" s="223">
        <v>-0.42895217972848698</v>
      </c>
      <c r="V55" s="225">
        <v>0.52995030122990305</v>
      </c>
      <c r="W55" s="223">
        <v>7.6077203961138702</v>
      </c>
      <c r="X55" s="225">
        <v>0.18255238301827001</v>
      </c>
      <c r="Y55" s="223">
        <v>7.2409049525475098</v>
      </c>
      <c r="Z55" s="225">
        <v>0.29502940678314599</v>
      </c>
      <c r="AA55" s="223">
        <v>6.9195952611690403</v>
      </c>
      <c r="AB55" s="225">
        <v>0.234527641603652</v>
      </c>
      <c r="AC55" s="223">
        <v>-0.68812513494483196</v>
      </c>
      <c r="AD55" s="225">
        <v>0.2972012571</v>
      </c>
      <c r="AE55" s="223">
        <v>-0.32130969137847099</v>
      </c>
      <c r="AF55" s="225">
        <v>0.376889327977042</v>
      </c>
      <c r="AG55" s="223">
        <v>5.5500819946228797</v>
      </c>
      <c r="AH55" s="225">
        <v>0.17434101762037399</v>
      </c>
      <c r="AI55" s="223">
        <v>5.0139996108935998</v>
      </c>
      <c r="AJ55" s="225">
        <v>0.236909026179869</v>
      </c>
      <c r="AK55" s="223">
        <v>4.7667051730078001</v>
      </c>
      <c r="AL55" s="225">
        <v>0.27137146486237801</v>
      </c>
      <c r="AM55" s="223">
        <v>-0.78337682161508404</v>
      </c>
      <c r="AN55" s="225">
        <v>0.32254807760465798</v>
      </c>
      <c r="AO55" s="223">
        <v>-0.24729443788580599</v>
      </c>
      <c r="AP55" s="225">
        <v>0.36023375553527298</v>
      </c>
      <c r="AQ55" s="223">
        <v>3.30331624508554</v>
      </c>
      <c r="AR55" s="225">
        <v>0.118873942550017</v>
      </c>
      <c r="AS55" s="223">
        <v>2.5435308237888399</v>
      </c>
      <c r="AT55" s="225">
        <v>0.153191460018612</v>
      </c>
      <c r="AU55" s="223">
        <v>2.3627701469391602</v>
      </c>
      <c r="AV55" s="225">
        <v>0.117936596391485</v>
      </c>
      <c r="AW55" s="223">
        <v>-0.94054609814638201</v>
      </c>
      <c r="AX55" s="225">
        <v>0.16745164969564399</v>
      </c>
      <c r="AY55" s="223">
        <v>-0.180760676849688</v>
      </c>
      <c r="AZ55" s="225">
        <v>0.19333045334618601</v>
      </c>
      <c r="BA55" s="223">
        <v>2.72911295331776</v>
      </c>
      <c r="BB55" s="225">
        <v>0.14888311841271601</v>
      </c>
      <c r="BC55" s="223">
        <v>2.3365110320758098</v>
      </c>
      <c r="BD55" s="225">
        <v>0.13570372343732101</v>
      </c>
      <c r="BE55" s="223">
        <v>2.7531635148614</v>
      </c>
      <c r="BF55" s="225">
        <v>0.21190715752980099</v>
      </c>
      <c r="BG55" s="223">
        <v>2.4050561543633699E-2</v>
      </c>
      <c r="BH55" s="225">
        <v>0.25898035902487798</v>
      </c>
      <c r="BI55" s="223">
        <v>0.41665248278558598</v>
      </c>
      <c r="BJ55" s="225">
        <v>0.25163494186442498</v>
      </c>
      <c r="BK55" s="223">
        <v>2.22567294625828</v>
      </c>
      <c r="BL55" s="225">
        <v>0.16188595053928001</v>
      </c>
      <c r="BM55" s="223">
        <v>1.8792836872432801</v>
      </c>
      <c r="BN55" s="225">
        <v>0.17942863462988801</v>
      </c>
      <c r="BO55" s="223">
        <v>1.73296152005989</v>
      </c>
      <c r="BP55" s="225">
        <v>0.19094872437233701</v>
      </c>
      <c r="BQ55" s="223">
        <v>-0.49271142619838898</v>
      </c>
      <c r="BR55" s="225">
        <v>0.25033672587423</v>
      </c>
      <c r="BS55" s="223">
        <v>-0.146322167183386</v>
      </c>
      <c r="BT55" s="225">
        <v>0.26202299567894499</v>
      </c>
      <c r="BU55" s="223">
        <v>1.7430765643766399</v>
      </c>
      <c r="BV55" s="225">
        <v>7.8947761836070302E-2</v>
      </c>
      <c r="BW55" s="223">
        <v>1.4599636193383301</v>
      </c>
      <c r="BX55" s="225">
        <v>9.8278869837643695E-2</v>
      </c>
      <c r="BY55" s="223">
        <v>1.5897115586269199</v>
      </c>
      <c r="BZ55" s="225">
        <v>8.1735656105617699E-2</v>
      </c>
      <c r="CA55" s="223">
        <v>-0.15336500574972201</v>
      </c>
      <c r="CB55" s="225">
        <v>0.11363743475607301</v>
      </c>
      <c r="CC55" s="223">
        <v>0.12974793928858799</v>
      </c>
      <c r="CD55" s="225">
        <v>0.12782587271589599</v>
      </c>
      <c r="CE55" s="223">
        <v>3.60490557524211</v>
      </c>
      <c r="CF55" s="225">
        <v>0.173945892061075</v>
      </c>
      <c r="CG55" s="223">
        <v>2.8909570264725</v>
      </c>
      <c r="CH55" s="225">
        <v>0.18387896418626001</v>
      </c>
      <c r="CI55" s="223">
        <v>2.46866155829087</v>
      </c>
      <c r="CJ55" s="225">
        <v>0.159024342860526</v>
      </c>
      <c r="CK55" s="223">
        <v>-1.13624401695124</v>
      </c>
      <c r="CL55" s="225">
        <v>0.235681808774342</v>
      </c>
      <c r="CM55" s="223">
        <v>-0.422295468181627</v>
      </c>
      <c r="CN55" s="239">
        <v>0.24310535800848601</v>
      </c>
    </row>
    <row r="56" spans="1:92" ht="13" customHeight="1" x14ac:dyDescent="0.25">
      <c r="A56" s="26" t="s">
        <v>446</v>
      </c>
      <c r="B56" s="184">
        <v>2</v>
      </c>
      <c r="C56" s="223">
        <v>41.215084963525399</v>
      </c>
      <c r="D56" s="225">
        <v>0.54639503549235002</v>
      </c>
      <c r="E56" s="223">
        <v>42.204041154417403</v>
      </c>
      <c r="F56" s="225">
        <v>0.67806990449294902</v>
      </c>
      <c r="G56" s="223">
        <v>40.980219232359197</v>
      </c>
      <c r="H56" s="225">
        <v>0.812177744853256</v>
      </c>
      <c r="I56" s="223">
        <v>-0.23486573116623799</v>
      </c>
      <c r="J56" s="225">
        <v>0.97886680608017695</v>
      </c>
      <c r="K56" s="223">
        <v>-1.22382192205824</v>
      </c>
      <c r="L56" s="225">
        <v>1.05802244050587</v>
      </c>
      <c r="M56" s="223">
        <v>19.610094438385499</v>
      </c>
      <c r="N56" s="225">
        <v>0.27328996349670598</v>
      </c>
      <c r="O56" s="223">
        <v>20.234194622406001</v>
      </c>
      <c r="P56" s="225">
        <v>0.32516564106778201</v>
      </c>
      <c r="Q56" s="223">
        <v>19.4366925208613</v>
      </c>
      <c r="R56" s="225">
        <v>0.45747994238906697</v>
      </c>
      <c r="S56" s="223">
        <v>-0.173401917524139</v>
      </c>
      <c r="T56" s="225">
        <v>0.53289333063600497</v>
      </c>
      <c r="U56" s="223">
        <v>-0.79750210154466905</v>
      </c>
      <c r="V56" s="225">
        <v>0.56126695236698698</v>
      </c>
      <c r="W56" s="223">
        <v>5.5183797797017604</v>
      </c>
      <c r="X56" s="225">
        <v>0.197057388019625</v>
      </c>
      <c r="Y56" s="223">
        <v>5.0369722242711301</v>
      </c>
      <c r="Z56" s="225">
        <v>0.125768395663129</v>
      </c>
      <c r="AA56" s="223">
        <v>5.3583256923652103</v>
      </c>
      <c r="AB56" s="225">
        <v>0.304798797966501</v>
      </c>
      <c r="AC56" s="223">
        <v>-0.160054087336547</v>
      </c>
      <c r="AD56" s="225">
        <v>0.36295167917360599</v>
      </c>
      <c r="AE56" s="223">
        <v>0.32135346809408</v>
      </c>
      <c r="AF56" s="225">
        <v>0.32972715476511899</v>
      </c>
      <c r="AG56" s="223">
        <v>4.6139666764029501</v>
      </c>
      <c r="AH56" s="225">
        <v>0.192341236890573</v>
      </c>
      <c r="AI56" s="223">
        <v>3.8630240505023998</v>
      </c>
      <c r="AJ56" s="225">
        <v>0.203719323543741</v>
      </c>
      <c r="AK56" s="223">
        <v>3.7784297521225398</v>
      </c>
      <c r="AL56" s="225">
        <v>0.27123828225538199</v>
      </c>
      <c r="AM56" s="223">
        <v>-0.83553692428041804</v>
      </c>
      <c r="AN56" s="225">
        <v>0.332513694709625</v>
      </c>
      <c r="AO56" s="223">
        <v>-8.4594298379867094E-2</v>
      </c>
      <c r="AP56" s="225">
        <v>0.33922229960008399</v>
      </c>
      <c r="AQ56" s="223">
        <v>2.5988724414155699</v>
      </c>
      <c r="AR56" s="225">
        <v>9.3179054145608203E-2</v>
      </c>
      <c r="AS56" s="223">
        <v>2.7746534473156799</v>
      </c>
      <c r="AT56" s="225">
        <v>0.14358188607641201</v>
      </c>
      <c r="AU56" s="223">
        <v>2.5458160834699299</v>
      </c>
      <c r="AV56" s="225">
        <v>0.158749051193394</v>
      </c>
      <c r="AW56" s="223">
        <v>-5.3056357945638698E-2</v>
      </c>
      <c r="AX56" s="225">
        <v>0.184074977621275</v>
      </c>
      <c r="AY56" s="223">
        <v>-0.22883736384574499</v>
      </c>
      <c r="AZ56" s="225">
        <v>0.214049104796218</v>
      </c>
      <c r="BA56" s="223">
        <v>2.54188726607057</v>
      </c>
      <c r="BB56" s="225">
        <v>0.12745168789014</v>
      </c>
      <c r="BC56" s="223">
        <v>3.0317162982946999</v>
      </c>
      <c r="BD56" s="225">
        <v>0.365600683055742</v>
      </c>
      <c r="BE56" s="223">
        <v>2.8221033979257402</v>
      </c>
      <c r="BF56" s="225">
        <v>0.22320092438320799</v>
      </c>
      <c r="BG56" s="223">
        <v>0.28021613185517302</v>
      </c>
      <c r="BH56" s="225">
        <v>0.25702642936391701</v>
      </c>
      <c r="BI56" s="223">
        <v>-0.20961290036895999</v>
      </c>
      <c r="BJ56" s="225">
        <v>0.428348587130089</v>
      </c>
      <c r="BK56" s="223">
        <v>2.22291453463375</v>
      </c>
      <c r="BL56" s="225">
        <v>0.21915812690425801</v>
      </c>
      <c r="BM56" s="223">
        <v>1.7069072035427699</v>
      </c>
      <c r="BN56" s="225">
        <v>0.253864725345887</v>
      </c>
      <c r="BO56" s="223">
        <v>1.00294856276352</v>
      </c>
      <c r="BP56" s="225">
        <v>0.18542286452847201</v>
      </c>
      <c r="BQ56" s="223">
        <v>-1.21996597187022</v>
      </c>
      <c r="BR56" s="225">
        <v>0.28707476949068</v>
      </c>
      <c r="BS56" s="223">
        <v>-0.70395864077925097</v>
      </c>
      <c r="BT56" s="225">
        <v>0.31437070070998502</v>
      </c>
      <c r="BU56" s="223">
        <v>1.6688916439550101</v>
      </c>
      <c r="BV56" s="225">
        <v>6.8491205495913102E-2</v>
      </c>
      <c r="BW56" s="223">
        <v>1.7151954644784999</v>
      </c>
      <c r="BX56" s="225">
        <v>0.101088511692852</v>
      </c>
      <c r="BY56" s="223">
        <v>1.4904033537960399</v>
      </c>
      <c r="BZ56" s="225">
        <v>0.105111553498239</v>
      </c>
      <c r="CA56" s="223">
        <v>-0.178488290158972</v>
      </c>
      <c r="CB56" s="225">
        <v>0.12545709987520301</v>
      </c>
      <c r="CC56" s="223">
        <v>-0.224792110682458</v>
      </c>
      <c r="CD56" s="225">
        <v>0.145833212524065</v>
      </c>
      <c r="CE56" s="223">
        <v>1.74096048060236</v>
      </c>
      <c r="CF56" s="225">
        <v>0.19801210355115201</v>
      </c>
      <c r="CG56" s="223">
        <v>1.0040799680068</v>
      </c>
      <c r="CH56" s="225">
        <v>9.0338761424625602E-2</v>
      </c>
      <c r="CI56" s="223">
        <v>1.33908467935382</v>
      </c>
      <c r="CJ56" s="225">
        <v>0.39841621844842301</v>
      </c>
      <c r="CK56" s="223">
        <v>-0.401875801248536</v>
      </c>
      <c r="CL56" s="225">
        <v>0.44490928994064999</v>
      </c>
      <c r="CM56" s="223">
        <v>0.33500471134702797</v>
      </c>
      <c r="CN56" s="239">
        <v>0.40852977240156801</v>
      </c>
    </row>
    <row r="57" spans="1:92" ht="13" customHeight="1" x14ac:dyDescent="0.25">
      <c r="A57" s="26" t="s">
        <v>447</v>
      </c>
      <c r="B57" s="184">
        <v>2</v>
      </c>
      <c r="C57" s="223">
        <v>46.412882538733598</v>
      </c>
      <c r="D57" s="225">
        <v>0.35346297778760299</v>
      </c>
      <c r="E57" s="223">
        <v>47.789626864221397</v>
      </c>
      <c r="F57" s="225">
        <v>0.35793861450101599</v>
      </c>
      <c r="G57" s="223">
        <v>47.5177929879464</v>
      </c>
      <c r="H57" s="225">
        <v>0.59970588373355405</v>
      </c>
      <c r="I57" s="223">
        <v>1.1049104492127899</v>
      </c>
      <c r="J57" s="225">
        <v>0.69612012156748004</v>
      </c>
      <c r="K57" s="223">
        <v>-0.27183387627497502</v>
      </c>
      <c r="L57" s="225">
        <v>0.698403320965436</v>
      </c>
      <c r="M57" s="223">
        <v>18.782963413172599</v>
      </c>
      <c r="N57" s="225">
        <v>0.26343344236740801</v>
      </c>
      <c r="O57" s="223">
        <v>20.9561153092125</v>
      </c>
      <c r="P57" s="225">
        <v>0.289698322485819</v>
      </c>
      <c r="Q57" s="223">
        <v>21.536363703805399</v>
      </c>
      <c r="R57" s="225">
        <v>0.460940361097746</v>
      </c>
      <c r="S57" s="223">
        <v>2.7534002906327699</v>
      </c>
      <c r="T57" s="225">
        <v>0.53090789695244101</v>
      </c>
      <c r="U57" s="223">
        <v>0.58024839459285005</v>
      </c>
      <c r="V57" s="225">
        <v>0.54441816147150901</v>
      </c>
      <c r="W57" s="223">
        <v>7.3529216741691803</v>
      </c>
      <c r="X57" s="225">
        <v>0.150814649131602</v>
      </c>
      <c r="Y57" s="223">
        <v>6.9540470064410496</v>
      </c>
      <c r="Z57" s="225">
        <v>0.16004486997030801</v>
      </c>
      <c r="AA57" s="223">
        <v>7.9808278765223699</v>
      </c>
      <c r="AB57" s="225">
        <v>0.23523190196325</v>
      </c>
      <c r="AC57" s="223">
        <v>0.62790620235318495</v>
      </c>
      <c r="AD57" s="225">
        <v>0.27942638761208</v>
      </c>
      <c r="AE57" s="223">
        <v>1.0267808700813099</v>
      </c>
      <c r="AF57" s="225">
        <v>0.28451433725747599</v>
      </c>
      <c r="AG57" s="223">
        <v>5.48565301200333</v>
      </c>
      <c r="AH57" s="225">
        <v>0.13653005251526801</v>
      </c>
      <c r="AI57" s="223">
        <v>4.7853256563405502</v>
      </c>
      <c r="AJ57" s="225">
        <v>0.118243728700969</v>
      </c>
      <c r="AK57" s="223">
        <v>4.3308771595028803</v>
      </c>
      <c r="AL57" s="225">
        <v>0.186628354497548</v>
      </c>
      <c r="AM57" s="223">
        <v>-1.1547758525004499</v>
      </c>
      <c r="AN57" s="225">
        <v>0.231237103299371</v>
      </c>
      <c r="AO57" s="223">
        <v>-0.45444849683766803</v>
      </c>
      <c r="AP57" s="225">
        <v>0.22093375043114299</v>
      </c>
      <c r="AQ57" s="223">
        <v>5.3537574542673001</v>
      </c>
      <c r="AR57" s="225">
        <v>0.13021434544507199</v>
      </c>
      <c r="AS57" s="223">
        <v>4.4495554383166001</v>
      </c>
      <c r="AT57" s="225">
        <v>0.13933874169451699</v>
      </c>
      <c r="AU57" s="223">
        <v>4.1229359907858099</v>
      </c>
      <c r="AV57" s="225">
        <v>0.200648705746482</v>
      </c>
      <c r="AW57" s="223">
        <v>-1.23082146348149</v>
      </c>
      <c r="AX57" s="225">
        <v>0.23919799095608399</v>
      </c>
      <c r="AY57" s="223">
        <v>-0.32661944753078498</v>
      </c>
      <c r="AZ57" s="225">
        <v>0.24428505491484701</v>
      </c>
      <c r="BA57" s="223">
        <v>2.2241318087695401</v>
      </c>
      <c r="BB57" s="225">
        <v>8.5844266115739296E-2</v>
      </c>
      <c r="BC57" s="223">
        <v>2.34421747202888</v>
      </c>
      <c r="BD57" s="225">
        <v>0.10706496586480101</v>
      </c>
      <c r="BE57" s="223">
        <v>2.80136747354697</v>
      </c>
      <c r="BF57" s="225">
        <v>0.19853137136108301</v>
      </c>
      <c r="BG57" s="223">
        <v>0.57723566477743404</v>
      </c>
      <c r="BH57" s="225">
        <v>0.21629596260555101</v>
      </c>
      <c r="BI57" s="223">
        <v>0.45715000151808799</v>
      </c>
      <c r="BJ57" s="225">
        <v>0.22556066219565701</v>
      </c>
      <c r="BK57" s="223">
        <v>2.5857734854916599</v>
      </c>
      <c r="BL57" s="225">
        <v>0.121593517959475</v>
      </c>
      <c r="BM57" s="223">
        <v>2.12621515755679</v>
      </c>
      <c r="BN57" s="225">
        <v>9.7369535692809497E-2</v>
      </c>
      <c r="BO57" s="223">
        <v>2.51657414655</v>
      </c>
      <c r="BP57" s="225">
        <v>0.24368152757980299</v>
      </c>
      <c r="BQ57" s="223">
        <v>-6.91993389416585E-2</v>
      </c>
      <c r="BR57" s="225">
        <v>0.27233374835555602</v>
      </c>
      <c r="BS57" s="223">
        <v>0.39035898899320198</v>
      </c>
      <c r="BT57" s="225">
        <v>0.26241477352591902</v>
      </c>
      <c r="BU57" s="223">
        <v>1.4084634277522099</v>
      </c>
      <c r="BV57" s="225">
        <v>4.1981343480101199E-2</v>
      </c>
      <c r="BW57" s="223">
        <v>1.3352104822120301</v>
      </c>
      <c r="BX57" s="225">
        <v>4.9542204586945103E-2</v>
      </c>
      <c r="BY57" s="223">
        <v>1.7122838125986799</v>
      </c>
      <c r="BZ57" s="225">
        <v>9.3292701710082193E-2</v>
      </c>
      <c r="CA57" s="223">
        <v>0.303820384846471</v>
      </c>
      <c r="CB57" s="225">
        <v>0.102303281436915</v>
      </c>
      <c r="CC57" s="223">
        <v>0.37707333038664798</v>
      </c>
      <c r="CD57" s="225">
        <v>0.105631236988407</v>
      </c>
      <c r="CE57" s="223">
        <v>2.48891279320044</v>
      </c>
      <c r="CF57" s="225">
        <v>9.7729528559680007E-2</v>
      </c>
      <c r="CG57" s="223">
        <v>2.3825173719186701</v>
      </c>
      <c r="CH57" s="225">
        <v>0.164763064632651</v>
      </c>
      <c r="CI57" s="223">
        <v>2.2117549225570099</v>
      </c>
      <c r="CJ57" s="225">
        <v>0.17956130057441799</v>
      </c>
      <c r="CK57" s="223">
        <v>-0.27715787064342901</v>
      </c>
      <c r="CL57" s="225">
        <v>0.204434149340255</v>
      </c>
      <c r="CM57" s="223">
        <v>-0.17076244936165599</v>
      </c>
      <c r="CN57" s="239">
        <v>0.243698847209254</v>
      </c>
    </row>
    <row r="58" spans="1:92" ht="13" customHeight="1" x14ac:dyDescent="0.25">
      <c r="A58" s="27" t="s">
        <v>448</v>
      </c>
      <c r="B58" s="200">
        <v>2</v>
      </c>
      <c r="C58" s="233">
        <v>40.468808901855702</v>
      </c>
      <c r="D58" s="234">
        <v>0.53629161612312604</v>
      </c>
      <c r="E58" s="233">
        <v>42.070166436327298</v>
      </c>
      <c r="F58" s="234">
        <v>0.17854930494344101</v>
      </c>
      <c r="G58" s="233">
        <v>39.883642955105898</v>
      </c>
      <c r="H58" s="234">
        <v>0.46843617931868597</v>
      </c>
      <c r="I58" s="233">
        <v>-0.58516594674984601</v>
      </c>
      <c r="J58" s="234">
        <v>0.71206822118294399</v>
      </c>
      <c r="K58" s="233">
        <v>-2.1865234812214598</v>
      </c>
      <c r="L58" s="234">
        <v>0.50131059074238005</v>
      </c>
      <c r="M58" s="233">
        <v>15.771083507596799</v>
      </c>
      <c r="N58" s="234">
        <v>0.190913118418823</v>
      </c>
      <c r="O58" s="233">
        <v>16.632646263132401</v>
      </c>
      <c r="P58" s="234">
        <v>0.121942183070737</v>
      </c>
      <c r="Q58" s="233">
        <v>16.571147175193001</v>
      </c>
      <c r="R58" s="234">
        <v>0.20075460726347499</v>
      </c>
      <c r="S58" s="233">
        <v>0.80006366759621494</v>
      </c>
      <c r="T58" s="234">
        <v>0.27703832067407502</v>
      </c>
      <c r="U58" s="233">
        <v>-6.1499087939406401E-2</v>
      </c>
      <c r="V58" s="234">
        <v>0.234887863350939</v>
      </c>
      <c r="W58" s="233">
        <v>6.7074278211607403</v>
      </c>
      <c r="X58" s="234">
        <v>0.13767982033293599</v>
      </c>
      <c r="Y58" s="233">
        <v>6.4395163430964502</v>
      </c>
      <c r="Z58" s="234">
        <v>0.102412916559528</v>
      </c>
      <c r="AA58" s="233">
        <v>6.6115571571051497</v>
      </c>
      <c r="AB58" s="234">
        <v>0.211629742213368</v>
      </c>
      <c r="AC58" s="233">
        <v>-9.58706640555924E-2</v>
      </c>
      <c r="AD58" s="234">
        <v>0.25247352478271101</v>
      </c>
      <c r="AE58" s="233">
        <v>0.172040814008694</v>
      </c>
      <c r="AF58" s="234">
        <v>0.235107535539645</v>
      </c>
      <c r="AG58" s="233">
        <v>5.4115011610288004</v>
      </c>
      <c r="AH58" s="234">
        <v>0.23729451250922701</v>
      </c>
      <c r="AI58" s="233">
        <v>4.5911863718937003</v>
      </c>
      <c r="AJ58" s="234">
        <v>0.120798634980029</v>
      </c>
      <c r="AK58" s="233">
        <v>4.1815249968061998</v>
      </c>
      <c r="AL58" s="234">
        <v>0.17329427166226999</v>
      </c>
      <c r="AM58" s="233">
        <v>-1.2299761642225999</v>
      </c>
      <c r="AN58" s="234">
        <v>0.29383599210775402</v>
      </c>
      <c r="AO58" s="233">
        <v>-0.409661375087504</v>
      </c>
      <c r="AP58" s="234">
        <v>0.211242076310556</v>
      </c>
      <c r="AQ58" s="233">
        <v>3.0136997937650398</v>
      </c>
      <c r="AR58" s="234">
        <v>0.12674418039383001</v>
      </c>
      <c r="AS58" s="233">
        <v>2.7080143091156201</v>
      </c>
      <c r="AT58" s="234">
        <v>6.1365045247091299E-2</v>
      </c>
      <c r="AU58" s="233">
        <v>2.8149750650441598</v>
      </c>
      <c r="AV58" s="234">
        <v>0.158037687699459</v>
      </c>
      <c r="AW58" s="233">
        <v>-0.19872472872088101</v>
      </c>
      <c r="AX58" s="234">
        <v>0.20258331125019999</v>
      </c>
      <c r="AY58" s="233">
        <v>0.106960755928537</v>
      </c>
      <c r="AZ58" s="234">
        <v>0.16953341709400299</v>
      </c>
      <c r="BA58" s="233">
        <v>2.3119301492695699</v>
      </c>
      <c r="BB58" s="234">
        <v>7.6516562769660096E-2</v>
      </c>
      <c r="BC58" s="233">
        <v>2.5442421078773001</v>
      </c>
      <c r="BD58" s="234">
        <v>7.3397924759087005E-2</v>
      </c>
      <c r="BE58" s="233">
        <v>2.2934836826821101</v>
      </c>
      <c r="BF58" s="234">
        <v>0.106406840626489</v>
      </c>
      <c r="BG58" s="233">
        <v>-1.8446466587466001E-2</v>
      </c>
      <c r="BH58" s="234">
        <v>0.131061817895962</v>
      </c>
      <c r="BI58" s="233">
        <v>-0.25075842519519798</v>
      </c>
      <c r="BJ58" s="234">
        <v>0.12926589299212499</v>
      </c>
      <c r="BK58" s="233">
        <v>1.4848581034944</v>
      </c>
      <c r="BL58" s="234">
        <v>0.124603264438597</v>
      </c>
      <c r="BM58" s="233">
        <v>1.3205342378065801</v>
      </c>
      <c r="BN58" s="234">
        <v>6.9229809251272104E-2</v>
      </c>
      <c r="BO58" s="233">
        <v>0.88818261482456395</v>
      </c>
      <c r="BP58" s="234">
        <v>8.6040730583519395E-2</v>
      </c>
      <c r="BQ58" s="233">
        <v>-0.59667548866983999</v>
      </c>
      <c r="BR58" s="234">
        <v>0.151423184579181</v>
      </c>
      <c r="BS58" s="233">
        <v>-0.43235162298201901</v>
      </c>
      <c r="BT58" s="234">
        <v>0.110434477443927</v>
      </c>
      <c r="BU58" s="233">
        <v>1.5451225014694101</v>
      </c>
      <c r="BV58" s="234">
        <v>6.8185301003799104E-2</v>
      </c>
      <c r="BW58" s="233">
        <v>1.40415414194179</v>
      </c>
      <c r="BX58" s="234">
        <v>3.7271666277194797E-2</v>
      </c>
      <c r="BY58" s="233">
        <v>1.7243309574358801</v>
      </c>
      <c r="BZ58" s="234">
        <v>7.98431953152796E-2</v>
      </c>
      <c r="CA58" s="233">
        <v>0.17920845596646801</v>
      </c>
      <c r="CB58" s="234">
        <v>0.104996052835964</v>
      </c>
      <c r="CC58" s="233">
        <v>0.32017681549409199</v>
      </c>
      <c r="CD58" s="234">
        <v>8.8114203992503207E-2</v>
      </c>
      <c r="CE58" s="233">
        <v>0.90551681779363302</v>
      </c>
      <c r="CF58" s="234">
        <v>0.103469892600925</v>
      </c>
      <c r="CG58" s="233">
        <v>0.78504711097791402</v>
      </c>
      <c r="CH58" s="234">
        <v>5.2449991721256098E-2</v>
      </c>
      <c r="CI58" s="233">
        <v>0.93424719825841895</v>
      </c>
      <c r="CJ58" s="234">
        <v>0.104707012765355</v>
      </c>
      <c r="CK58" s="233">
        <v>2.8730380464785502E-2</v>
      </c>
      <c r="CL58" s="234">
        <v>0.14720590068706799</v>
      </c>
      <c r="CM58" s="233">
        <v>0.14920008728050399</v>
      </c>
      <c r="CN58" s="243">
        <v>0.117109180484725</v>
      </c>
    </row>
    <row r="59" spans="1:92" ht="13" customHeight="1" x14ac:dyDescent="0.25">
      <c r="A59" s="237"/>
      <c r="B59" s="227"/>
      <c r="C59" s="228" t="s">
        <v>1077</v>
      </c>
      <c r="D59" s="229" t="s">
        <v>1078</v>
      </c>
      <c r="E59" s="228" t="s">
        <v>1079</v>
      </c>
      <c r="F59" s="229" t="s">
        <v>1080</v>
      </c>
      <c r="G59" s="228" t="s">
        <v>1081</v>
      </c>
      <c r="H59" s="229" t="s">
        <v>1082</v>
      </c>
      <c r="I59" s="228" t="s">
        <v>1083</v>
      </c>
      <c r="J59" s="229" t="s">
        <v>1084</v>
      </c>
      <c r="K59" s="228" t="s">
        <v>1085</v>
      </c>
      <c r="L59" s="229" t="s">
        <v>1086</v>
      </c>
      <c r="M59" s="228" t="s">
        <v>1087</v>
      </c>
      <c r="N59" s="229" t="s">
        <v>1088</v>
      </c>
      <c r="O59" s="228" t="s">
        <v>1089</v>
      </c>
      <c r="P59" s="229" t="s">
        <v>1090</v>
      </c>
      <c r="Q59" s="228" t="s">
        <v>1091</v>
      </c>
      <c r="R59" s="229" t="s">
        <v>1092</v>
      </c>
      <c r="S59" s="228" t="s">
        <v>1093</v>
      </c>
      <c r="T59" s="229" t="s">
        <v>1094</v>
      </c>
      <c r="U59" s="228" t="s">
        <v>1095</v>
      </c>
      <c r="V59" s="229" t="s">
        <v>1096</v>
      </c>
      <c r="W59" s="228" t="s">
        <v>1097</v>
      </c>
      <c r="X59" s="229" t="s">
        <v>1098</v>
      </c>
      <c r="Y59" s="228" t="s">
        <v>1099</v>
      </c>
      <c r="Z59" s="229" t="s">
        <v>1100</v>
      </c>
      <c r="AA59" s="228" t="s">
        <v>1101</v>
      </c>
      <c r="AB59" s="229" t="s">
        <v>1102</v>
      </c>
      <c r="AC59" s="228" t="s">
        <v>1103</v>
      </c>
      <c r="AD59" s="229" t="s">
        <v>1104</v>
      </c>
      <c r="AE59" s="228" t="s">
        <v>1105</v>
      </c>
      <c r="AF59" s="229" t="s">
        <v>1106</v>
      </c>
      <c r="AG59" s="228" t="s">
        <v>1107</v>
      </c>
      <c r="AH59" s="229" t="s">
        <v>1108</v>
      </c>
      <c r="AI59" s="228" t="s">
        <v>1109</v>
      </c>
      <c r="AJ59" s="229" t="s">
        <v>1110</v>
      </c>
      <c r="AK59" s="228" t="s">
        <v>1111</v>
      </c>
      <c r="AL59" s="229" t="s">
        <v>1112</v>
      </c>
      <c r="AM59" s="228" t="s">
        <v>1113</v>
      </c>
      <c r="AN59" s="229" t="s">
        <v>1114</v>
      </c>
      <c r="AO59" s="228" t="s">
        <v>1115</v>
      </c>
      <c r="AP59" s="229" t="s">
        <v>1116</v>
      </c>
      <c r="AQ59" s="228" t="s">
        <v>1117</v>
      </c>
      <c r="AR59" s="229" t="s">
        <v>1118</v>
      </c>
      <c r="AS59" s="228" t="s">
        <v>1119</v>
      </c>
      <c r="AT59" s="229" t="s">
        <v>1120</v>
      </c>
      <c r="AU59" s="228" t="s">
        <v>1121</v>
      </c>
      <c r="AV59" s="229" t="s">
        <v>1122</v>
      </c>
      <c r="AW59" s="228" t="s">
        <v>1123</v>
      </c>
      <c r="AX59" s="229" t="s">
        <v>1124</v>
      </c>
      <c r="AY59" s="228" t="s">
        <v>1125</v>
      </c>
      <c r="AZ59" s="229" t="s">
        <v>1126</v>
      </c>
      <c r="BA59" s="228" t="s">
        <v>1127</v>
      </c>
      <c r="BB59" s="229" t="s">
        <v>1128</v>
      </c>
      <c r="BC59" s="228" t="s">
        <v>1129</v>
      </c>
      <c r="BD59" s="229" t="s">
        <v>1130</v>
      </c>
      <c r="BE59" s="228" t="s">
        <v>1131</v>
      </c>
      <c r="BF59" s="229" t="s">
        <v>1132</v>
      </c>
      <c r="BG59" s="228" t="s">
        <v>1133</v>
      </c>
      <c r="BH59" s="229" t="s">
        <v>1134</v>
      </c>
      <c r="BI59" s="228" t="s">
        <v>1135</v>
      </c>
      <c r="BJ59" s="229" t="s">
        <v>1136</v>
      </c>
      <c r="BK59" s="228" t="s">
        <v>1137</v>
      </c>
      <c r="BL59" s="229" t="s">
        <v>1138</v>
      </c>
      <c r="BM59" s="228" t="s">
        <v>1139</v>
      </c>
      <c r="BN59" s="229" t="s">
        <v>1140</v>
      </c>
      <c r="BO59" s="228" t="s">
        <v>1141</v>
      </c>
      <c r="BP59" s="229" t="s">
        <v>1142</v>
      </c>
      <c r="BQ59" s="228" t="s">
        <v>1143</v>
      </c>
      <c r="BR59" s="229" t="s">
        <v>1144</v>
      </c>
      <c r="BS59" s="228" t="s">
        <v>1145</v>
      </c>
      <c r="BT59" s="229" t="s">
        <v>1146</v>
      </c>
      <c r="BU59" s="228" t="s">
        <v>1147</v>
      </c>
      <c r="BV59" s="229" t="s">
        <v>1148</v>
      </c>
      <c r="BW59" s="228" t="s">
        <v>1149</v>
      </c>
      <c r="BX59" s="229" t="s">
        <v>1150</v>
      </c>
      <c r="BY59" s="228" t="s">
        <v>1151</v>
      </c>
      <c r="BZ59" s="229" t="s">
        <v>1152</v>
      </c>
      <c r="CA59" s="228" t="s">
        <v>1153</v>
      </c>
      <c r="CB59" s="229" t="s">
        <v>1154</v>
      </c>
      <c r="CC59" s="228" t="s">
        <v>1155</v>
      </c>
      <c r="CD59" s="229" t="s">
        <v>1156</v>
      </c>
      <c r="CE59" s="228" t="s">
        <v>1157</v>
      </c>
      <c r="CF59" s="229" t="s">
        <v>1158</v>
      </c>
      <c r="CG59" s="228" t="s">
        <v>1159</v>
      </c>
      <c r="CH59" s="229" t="s">
        <v>1160</v>
      </c>
      <c r="CI59" s="228" t="s">
        <v>1161</v>
      </c>
      <c r="CJ59" s="229" t="s">
        <v>1162</v>
      </c>
      <c r="CK59" s="228" t="s">
        <v>1163</v>
      </c>
      <c r="CL59" s="229" t="s">
        <v>1164</v>
      </c>
      <c r="CM59" s="228" t="s">
        <v>1165</v>
      </c>
      <c r="CN59" s="240" t="s">
        <v>1166</v>
      </c>
    </row>
    <row r="60" spans="1:92" ht="13" customHeight="1" x14ac:dyDescent="0.25">
      <c r="A60" s="26" t="s">
        <v>410</v>
      </c>
      <c r="B60" s="188">
        <v>1</v>
      </c>
      <c r="C60" s="223" t="s">
        <v>494</v>
      </c>
      <c r="D60" s="225" t="s">
        <v>494</v>
      </c>
      <c r="E60" s="223">
        <v>42.728563077791897</v>
      </c>
      <c r="F60" s="225">
        <v>0.334555851668497</v>
      </c>
      <c r="G60" s="223">
        <v>42.851308956711101</v>
      </c>
      <c r="H60" s="225">
        <v>0.28708198290505499</v>
      </c>
      <c r="I60" s="223" t="s">
        <v>494</v>
      </c>
      <c r="J60" s="225" t="s">
        <v>494</v>
      </c>
      <c r="K60" s="223">
        <v>0.122745878919183</v>
      </c>
      <c r="L60" s="225">
        <v>0.44084428406675702</v>
      </c>
      <c r="M60" s="223" t="s">
        <v>494</v>
      </c>
      <c r="N60" s="225" t="s">
        <v>494</v>
      </c>
      <c r="O60" s="223">
        <v>25.017435669187801</v>
      </c>
      <c r="P60" s="225">
        <v>9.9753710930532202E-2</v>
      </c>
      <c r="Q60" s="223">
        <v>24.9525069327888</v>
      </c>
      <c r="R60" s="225">
        <v>0.10825443165578599</v>
      </c>
      <c r="S60" s="223" t="s">
        <v>494</v>
      </c>
      <c r="T60" s="225" t="s">
        <v>494</v>
      </c>
      <c r="U60" s="223">
        <v>-6.49287363990005E-2</v>
      </c>
      <c r="V60" s="225">
        <v>0.14720674175298301</v>
      </c>
      <c r="W60" s="223" t="s">
        <v>494</v>
      </c>
      <c r="X60" s="225" t="s">
        <v>494</v>
      </c>
      <c r="Y60" s="223">
        <v>7.5112795654280804</v>
      </c>
      <c r="Z60" s="225">
        <v>0.19983074407728799</v>
      </c>
      <c r="AA60" s="223">
        <v>7.4073532965371101</v>
      </c>
      <c r="AB60" s="225">
        <v>0.20668385623525701</v>
      </c>
      <c r="AC60" s="223" t="s">
        <v>494</v>
      </c>
      <c r="AD60" s="225" t="s">
        <v>494</v>
      </c>
      <c r="AE60" s="223">
        <v>-0.103926268890965</v>
      </c>
      <c r="AF60" s="225">
        <v>0.28749007410127903</v>
      </c>
      <c r="AG60" s="223" t="s">
        <v>494</v>
      </c>
      <c r="AH60" s="225" t="s">
        <v>494</v>
      </c>
      <c r="AI60" s="223">
        <v>4.2770235123640399</v>
      </c>
      <c r="AJ60" s="225">
        <v>0.120606048834993</v>
      </c>
      <c r="AK60" s="223">
        <v>4.4882028412500903</v>
      </c>
      <c r="AL60" s="225">
        <v>0.13449347078521701</v>
      </c>
      <c r="AM60" s="223" t="s">
        <v>494</v>
      </c>
      <c r="AN60" s="225" t="s">
        <v>494</v>
      </c>
      <c r="AO60" s="223">
        <v>0.21117932888605201</v>
      </c>
      <c r="AP60" s="225">
        <v>0.180649696095628</v>
      </c>
      <c r="AQ60" s="223" t="s">
        <v>494</v>
      </c>
      <c r="AR60" s="225" t="s">
        <v>494</v>
      </c>
      <c r="AS60" s="223">
        <v>0.95140582727818002</v>
      </c>
      <c r="AT60" s="225">
        <v>4.8591802310743198E-2</v>
      </c>
      <c r="AU60" s="223">
        <v>1.27228361041821</v>
      </c>
      <c r="AV60" s="225">
        <v>8.0998778405579605E-2</v>
      </c>
      <c r="AW60" s="223" t="s">
        <v>494</v>
      </c>
      <c r="AX60" s="225" t="s">
        <v>494</v>
      </c>
      <c r="AY60" s="223">
        <v>0.32087778314002702</v>
      </c>
      <c r="AZ60" s="225">
        <v>9.4456155728478305E-2</v>
      </c>
      <c r="BA60" s="223" t="s">
        <v>494</v>
      </c>
      <c r="BB60" s="225" t="s">
        <v>494</v>
      </c>
      <c r="BC60" s="223">
        <v>0.64504882529143404</v>
      </c>
      <c r="BD60" s="225">
        <v>5.2591028657645797E-2</v>
      </c>
      <c r="BE60" s="223">
        <v>1.0304754986582101</v>
      </c>
      <c r="BF60" s="225">
        <v>5.9905911916819099E-2</v>
      </c>
      <c r="BG60" s="223" t="s">
        <v>494</v>
      </c>
      <c r="BH60" s="225" t="s">
        <v>494</v>
      </c>
      <c r="BI60" s="223">
        <v>0.385426673366772</v>
      </c>
      <c r="BJ60" s="225">
        <v>7.9715334646823205E-2</v>
      </c>
      <c r="BK60" s="223" t="s">
        <v>494</v>
      </c>
      <c r="BL60" s="225" t="s">
        <v>494</v>
      </c>
      <c r="BM60" s="223">
        <v>0.597501238568382</v>
      </c>
      <c r="BN60" s="225">
        <v>4.2301027598583001E-2</v>
      </c>
      <c r="BO60" s="223">
        <v>0.98104580006693298</v>
      </c>
      <c r="BP60" s="225">
        <v>6.8863723182918904E-2</v>
      </c>
      <c r="BQ60" s="223" t="s">
        <v>494</v>
      </c>
      <c r="BR60" s="225" t="s">
        <v>494</v>
      </c>
      <c r="BS60" s="223">
        <v>0.38354456149855198</v>
      </c>
      <c r="BT60" s="225">
        <v>8.0818248598381298E-2</v>
      </c>
      <c r="BU60" s="223" t="s">
        <v>494</v>
      </c>
      <c r="BV60" s="225" t="s">
        <v>494</v>
      </c>
      <c r="BW60" s="223">
        <v>1.1326050098823299</v>
      </c>
      <c r="BX60" s="225">
        <v>3.8441571238817397E-2</v>
      </c>
      <c r="BY60" s="223">
        <v>1.7954555425312899</v>
      </c>
      <c r="BZ60" s="225">
        <v>0.123673717423971</v>
      </c>
      <c r="CA60" s="223" t="s">
        <v>494</v>
      </c>
      <c r="CB60" s="225" t="s">
        <v>494</v>
      </c>
      <c r="CC60" s="223">
        <v>0.66285053264896698</v>
      </c>
      <c r="CD60" s="225">
        <v>0.12951039641964401</v>
      </c>
      <c r="CE60" s="223" t="s">
        <v>494</v>
      </c>
      <c r="CF60" s="225" t="s">
        <v>494</v>
      </c>
      <c r="CG60" s="223">
        <v>0.62043020642355295</v>
      </c>
      <c r="CH60" s="225">
        <v>4.2961522226558399E-2</v>
      </c>
      <c r="CI60" s="223">
        <v>0.50545736172446498</v>
      </c>
      <c r="CJ60" s="225">
        <v>0.113932515429103</v>
      </c>
      <c r="CK60" s="223" t="s">
        <v>494</v>
      </c>
      <c r="CL60" s="225" t="s">
        <v>494</v>
      </c>
      <c r="CM60" s="223">
        <v>-0.114972844699089</v>
      </c>
      <c r="CN60" s="239">
        <v>0.1217633379307</v>
      </c>
    </row>
    <row r="61" spans="1:92" ht="13" customHeight="1" x14ac:dyDescent="0.25">
      <c r="A61" s="26" t="s">
        <v>415</v>
      </c>
      <c r="B61" s="188">
        <v>1</v>
      </c>
      <c r="C61" s="223" t="s">
        <v>494</v>
      </c>
      <c r="D61" s="225" t="s">
        <v>494</v>
      </c>
      <c r="E61" s="223">
        <v>56.065450221310599</v>
      </c>
      <c r="F61" s="225">
        <v>0.23562316948929299</v>
      </c>
      <c r="G61" s="223">
        <v>52.108587235210599</v>
      </c>
      <c r="H61" s="225">
        <v>0.32935761129220698</v>
      </c>
      <c r="I61" s="223" t="s">
        <v>494</v>
      </c>
      <c r="J61" s="225" t="s">
        <v>494</v>
      </c>
      <c r="K61" s="223">
        <v>-3.95686298609998</v>
      </c>
      <c r="L61" s="225">
        <v>0.40496260829401098</v>
      </c>
      <c r="M61" s="223" t="s">
        <v>494</v>
      </c>
      <c r="N61" s="225" t="s">
        <v>494</v>
      </c>
      <c r="O61" s="223">
        <v>23.491575085195599</v>
      </c>
      <c r="P61" s="225">
        <v>0.161048721650282</v>
      </c>
      <c r="Q61" s="223">
        <v>23.214648261425602</v>
      </c>
      <c r="R61" s="225">
        <v>0.220517342587115</v>
      </c>
      <c r="S61" s="223" t="s">
        <v>494</v>
      </c>
      <c r="T61" s="225" t="s">
        <v>494</v>
      </c>
      <c r="U61" s="223">
        <v>-0.27692682377003303</v>
      </c>
      <c r="V61" s="225">
        <v>0.273065173771525</v>
      </c>
      <c r="W61" s="223" t="s">
        <v>494</v>
      </c>
      <c r="X61" s="225" t="s">
        <v>494</v>
      </c>
      <c r="Y61" s="223">
        <v>8.8136106121971096</v>
      </c>
      <c r="Z61" s="225">
        <v>0.115222955765691</v>
      </c>
      <c r="AA61" s="223">
        <v>7.82847714123894</v>
      </c>
      <c r="AB61" s="225">
        <v>0.163056987532857</v>
      </c>
      <c r="AC61" s="223" t="s">
        <v>494</v>
      </c>
      <c r="AD61" s="225" t="s">
        <v>494</v>
      </c>
      <c r="AE61" s="223">
        <v>-0.98513347095816906</v>
      </c>
      <c r="AF61" s="225">
        <v>0.19965948692379401</v>
      </c>
      <c r="AG61" s="223" t="s">
        <v>494</v>
      </c>
      <c r="AH61" s="225" t="s">
        <v>494</v>
      </c>
      <c r="AI61" s="223">
        <v>5.0279152105428304</v>
      </c>
      <c r="AJ61" s="225">
        <v>7.4865768602978999E-2</v>
      </c>
      <c r="AK61" s="223">
        <v>4.0695158410621897</v>
      </c>
      <c r="AL61" s="225">
        <v>0.100464025779581</v>
      </c>
      <c r="AM61" s="223" t="s">
        <v>494</v>
      </c>
      <c r="AN61" s="225" t="s">
        <v>494</v>
      </c>
      <c r="AO61" s="223">
        <v>-0.95839936948063897</v>
      </c>
      <c r="AP61" s="225">
        <v>0.12529127577112101</v>
      </c>
      <c r="AQ61" s="223" t="s">
        <v>494</v>
      </c>
      <c r="AR61" s="225" t="s">
        <v>494</v>
      </c>
      <c r="AS61" s="223">
        <v>5.4286765997329898</v>
      </c>
      <c r="AT61" s="225">
        <v>0.13711918986131399</v>
      </c>
      <c r="AU61" s="223">
        <v>4.5077578366453297</v>
      </c>
      <c r="AV61" s="225">
        <v>0.13931420123375801</v>
      </c>
      <c r="AW61" s="223" t="s">
        <v>494</v>
      </c>
      <c r="AX61" s="225" t="s">
        <v>494</v>
      </c>
      <c r="AY61" s="223">
        <v>-0.92091876308766396</v>
      </c>
      <c r="AZ61" s="225">
        <v>0.19547408752472301</v>
      </c>
      <c r="BA61" s="223" t="s">
        <v>494</v>
      </c>
      <c r="BB61" s="225" t="s">
        <v>494</v>
      </c>
      <c r="BC61" s="223">
        <v>1.33077982622853</v>
      </c>
      <c r="BD61" s="225">
        <v>4.4182871132466002E-2</v>
      </c>
      <c r="BE61" s="223">
        <v>1.55057304498497</v>
      </c>
      <c r="BF61" s="225">
        <v>7.17864097065289E-2</v>
      </c>
      <c r="BG61" s="223" t="s">
        <v>494</v>
      </c>
      <c r="BH61" s="225" t="s">
        <v>494</v>
      </c>
      <c r="BI61" s="223">
        <v>0.21979321875644101</v>
      </c>
      <c r="BJ61" s="225">
        <v>8.4293622060401002E-2</v>
      </c>
      <c r="BK61" s="223" t="s">
        <v>494</v>
      </c>
      <c r="BL61" s="225" t="s">
        <v>494</v>
      </c>
      <c r="BM61" s="223">
        <v>3.39044135978456</v>
      </c>
      <c r="BN61" s="225">
        <v>0.12533620467852899</v>
      </c>
      <c r="BO61" s="223">
        <v>2.7662435173208002</v>
      </c>
      <c r="BP61" s="225">
        <v>9.7501629444392807E-2</v>
      </c>
      <c r="BQ61" s="223" t="s">
        <v>494</v>
      </c>
      <c r="BR61" s="225" t="s">
        <v>494</v>
      </c>
      <c r="BS61" s="223">
        <v>-0.62419784246375398</v>
      </c>
      <c r="BT61" s="225">
        <v>0.15879462190996799</v>
      </c>
      <c r="BU61" s="223" t="s">
        <v>494</v>
      </c>
      <c r="BV61" s="225" t="s">
        <v>494</v>
      </c>
      <c r="BW61" s="223">
        <v>1.28266414976304</v>
      </c>
      <c r="BX61" s="225">
        <v>2.7815883114770599E-2</v>
      </c>
      <c r="BY61" s="223">
        <v>1.3670169718331799</v>
      </c>
      <c r="BZ61" s="225">
        <v>4.5547234183153401E-2</v>
      </c>
      <c r="CA61" s="223" t="s">
        <v>494</v>
      </c>
      <c r="CB61" s="225" t="s">
        <v>494</v>
      </c>
      <c r="CC61" s="223">
        <v>8.4352822070136599E-2</v>
      </c>
      <c r="CD61" s="225">
        <v>5.3369222358861497E-2</v>
      </c>
      <c r="CE61" s="223" t="s">
        <v>494</v>
      </c>
      <c r="CF61" s="225" t="s">
        <v>494</v>
      </c>
      <c r="CG61" s="223">
        <v>0.59844893667792598</v>
      </c>
      <c r="CH61" s="225">
        <v>3.7620611807689899E-2</v>
      </c>
      <c r="CI61" s="223">
        <v>0.247127935980686</v>
      </c>
      <c r="CJ61" s="225">
        <v>3.4395723492291301E-2</v>
      </c>
      <c r="CK61" s="223" t="s">
        <v>494</v>
      </c>
      <c r="CL61" s="225" t="s">
        <v>494</v>
      </c>
      <c r="CM61" s="223">
        <v>-0.35132100069723998</v>
      </c>
      <c r="CN61" s="239">
        <v>5.0974270248264002E-2</v>
      </c>
    </row>
    <row r="62" spans="1:92" ht="13" customHeight="1" x14ac:dyDescent="0.25">
      <c r="A62" s="26" t="s">
        <v>417</v>
      </c>
      <c r="B62" s="188">
        <v>1</v>
      </c>
      <c r="C62" s="223" t="s">
        <v>494</v>
      </c>
      <c r="D62" s="225" t="s">
        <v>494</v>
      </c>
      <c r="E62" s="223">
        <v>32.533541113573698</v>
      </c>
      <c r="F62" s="225">
        <v>0.34113373480999698</v>
      </c>
      <c r="G62" s="223">
        <v>41.120387887604302</v>
      </c>
      <c r="H62" s="225">
        <v>0.28191920440096802</v>
      </c>
      <c r="I62" s="223" t="s">
        <v>494</v>
      </c>
      <c r="J62" s="225" t="s">
        <v>494</v>
      </c>
      <c r="K62" s="223">
        <v>8.5868467740305707</v>
      </c>
      <c r="L62" s="225">
        <v>0.44255018114954098</v>
      </c>
      <c r="M62" s="223" t="s">
        <v>494</v>
      </c>
      <c r="N62" s="225" t="s">
        <v>494</v>
      </c>
      <c r="O62" s="223">
        <v>20.403568477243901</v>
      </c>
      <c r="P62" s="225">
        <v>0.13730147552100899</v>
      </c>
      <c r="Q62" s="223">
        <v>20.469554581162399</v>
      </c>
      <c r="R62" s="225">
        <v>0.219576874252189</v>
      </c>
      <c r="S62" s="223" t="s">
        <v>494</v>
      </c>
      <c r="T62" s="225" t="s">
        <v>494</v>
      </c>
      <c r="U62" s="223">
        <v>6.5986103918465502E-2</v>
      </c>
      <c r="V62" s="225">
        <v>0.258970459486421</v>
      </c>
      <c r="W62" s="223" t="s">
        <v>494</v>
      </c>
      <c r="X62" s="225" t="s">
        <v>494</v>
      </c>
      <c r="Y62" s="223">
        <v>6.0197510165899004</v>
      </c>
      <c r="Z62" s="225">
        <v>0.12995850299448999</v>
      </c>
      <c r="AA62" s="223">
        <v>7.2803933952593303</v>
      </c>
      <c r="AB62" s="225">
        <v>0.12720912626056599</v>
      </c>
      <c r="AC62" s="223" t="s">
        <v>494</v>
      </c>
      <c r="AD62" s="225" t="s">
        <v>494</v>
      </c>
      <c r="AE62" s="223">
        <v>1.2606423786694301</v>
      </c>
      <c r="AF62" s="225">
        <v>0.18185536644417599</v>
      </c>
      <c r="AG62" s="223" t="s">
        <v>494</v>
      </c>
      <c r="AH62" s="225" t="s">
        <v>494</v>
      </c>
      <c r="AI62" s="223">
        <v>2.5653926628237</v>
      </c>
      <c r="AJ62" s="225">
        <v>8.6380486386492497E-2</v>
      </c>
      <c r="AK62" s="223">
        <v>2.7765819501495401</v>
      </c>
      <c r="AL62" s="225">
        <v>6.2031631358670999E-2</v>
      </c>
      <c r="AM62" s="223" t="s">
        <v>494</v>
      </c>
      <c r="AN62" s="225" t="s">
        <v>494</v>
      </c>
      <c r="AO62" s="223">
        <v>0.211189287325835</v>
      </c>
      <c r="AP62" s="225">
        <v>0.106346188071717</v>
      </c>
      <c r="AQ62" s="223" t="s">
        <v>494</v>
      </c>
      <c r="AR62" s="225" t="s">
        <v>494</v>
      </c>
      <c r="AS62" s="223">
        <v>4.3489522370954896</v>
      </c>
      <c r="AT62" s="225">
        <v>0.126669382191889</v>
      </c>
      <c r="AU62" s="223">
        <v>4.4832695848589097</v>
      </c>
      <c r="AV62" s="225">
        <v>0.119322713243794</v>
      </c>
      <c r="AW62" s="223" t="s">
        <v>494</v>
      </c>
      <c r="AX62" s="225" t="s">
        <v>494</v>
      </c>
      <c r="AY62" s="223">
        <v>0.13431734776342599</v>
      </c>
      <c r="AZ62" s="225">
        <v>0.17402023526227001</v>
      </c>
      <c r="BA62" s="223" t="s">
        <v>494</v>
      </c>
      <c r="BB62" s="225" t="s">
        <v>494</v>
      </c>
      <c r="BC62" s="223">
        <v>2.8666963024682102</v>
      </c>
      <c r="BD62" s="225">
        <v>0.10453366925055101</v>
      </c>
      <c r="BE62" s="223">
        <v>2.87713469033207</v>
      </c>
      <c r="BF62" s="225">
        <v>7.3684104761299704E-2</v>
      </c>
      <c r="BG62" s="223" t="s">
        <v>494</v>
      </c>
      <c r="BH62" s="225" t="s">
        <v>494</v>
      </c>
      <c r="BI62" s="223">
        <v>1.0438387863864799E-2</v>
      </c>
      <c r="BJ62" s="225">
        <v>0.127893061975456</v>
      </c>
      <c r="BK62" s="223" t="s">
        <v>494</v>
      </c>
      <c r="BL62" s="225" t="s">
        <v>494</v>
      </c>
      <c r="BM62" s="223">
        <v>1.8426742095686599</v>
      </c>
      <c r="BN62" s="225">
        <v>9.2321627925105093E-2</v>
      </c>
      <c r="BO62" s="223">
        <v>1.7159131720974301</v>
      </c>
      <c r="BP62" s="225">
        <v>7.3513754906251602E-2</v>
      </c>
      <c r="BQ62" s="223" t="s">
        <v>494</v>
      </c>
      <c r="BR62" s="225" t="s">
        <v>494</v>
      </c>
      <c r="BS62" s="223">
        <v>-0.12676103747123799</v>
      </c>
      <c r="BT62" s="225">
        <v>0.118015063204482</v>
      </c>
      <c r="BU62" s="223" t="s">
        <v>494</v>
      </c>
      <c r="BV62" s="225" t="s">
        <v>494</v>
      </c>
      <c r="BW62" s="223">
        <v>1.4405568509378901</v>
      </c>
      <c r="BX62" s="225">
        <v>7.5155838882856096E-2</v>
      </c>
      <c r="BY62" s="223">
        <v>1.5555826860853501</v>
      </c>
      <c r="BZ62" s="225">
        <v>5.52921448708803E-2</v>
      </c>
      <c r="CA62" s="223" t="s">
        <v>494</v>
      </c>
      <c r="CB62" s="225" t="s">
        <v>494</v>
      </c>
      <c r="CC62" s="223">
        <v>0.11502583514746</v>
      </c>
      <c r="CD62" s="225">
        <v>9.33039195457952E-2</v>
      </c>
      <c r="CE62" s="223" t="s">
        <v>494</v>
      </c>
      <c r="CF62" s="225" t="s">
        <v>494</v>
      </c>
      <c r="CG62" s="223">
        <v>1.3312456842307601</v>
      </c>
      <c r="CH62" s="225">
        <v>7.3443304470912907E-2</v>
      </c>
      <c r="CI62" s="223">
        <v>1.1042204558636399</v>
      </c>
      <c r="CJ62" s="225">
        <v>4.2910147481058002E-2</v>
      </c>
      <c r="CK62" s="223" t="s">
        <v>494</v>
      </c>
      <c r="CL62" s="225" t="s">
        <v>494</v>
      </c>
      <c r="CM62" s="223">
        <v>-0.22702522836712399</v>
      </c>
      <c r="CN62" s="239">
        <v>8.5059977242257501E-2</v>
      </c>
    </row>
    <row r="63" spans="1:92" ht="13" customHeight="1" x14ac:dyDescent="0.25">
      <c r="A63" s="26" t="s">
        <v>435</v>
      </c>
      <c r="B63" s="188">
        <v>1</v>
      </c>
      <c r="C63" s="223" t="s">
        <v>494</v>
      </c>
      <c r="D63" s="225" t="s">
        <v>494</v>
      </c>
      <c r="E63" s="223">
        <v>36.590337983506402</v>
      </c>
      <c r="F63" s="225">
        <v>0.27214445860954101</v>
      </c>
      <c r="G63" s="223">
        <v>37.690788221141197</v>
      </c>
      <c r="H63" s="225">
        <v>0.389995474277608</v>
      </c>
      <c r="I63" s="223" t="s">
        <v>494</v>
      </c>
      <c r="J63" s="225" t="s">
        <v>494</v>
      </c>
      <c r="K63" s="223">
        <v>1.1004502376348</v>
      </c>
      <c r="L63" s="225">
        <v>0.47556185329449702</v>
      </c>
      <c r="M63" s="223" t="s">
        <v>494</v>
      </c>
      <c r="N63" s="225" t="s">
        <v>494</v>
      </c>
      <c r="O63" s="223">
        <v>23.780289995036298</v>
      </c>
      <c r="P63" s="225">
        <v>0.158126974207208</v>
      </c>
      <c r="Q63" s="223">
        <v>25.375370159562198</v>
      </c>
      <c r="R63" s="225">
        <v>0.25701912072222599</v>
      </c>
      <c r="S63" s="223" t="s">
        <v>494</v>
      </c>
      <c r="T63" s="225" t="s">
        <v>494</v>
      </c>
      <c r="U63" s="223">
        <v>1.5950801645259101</v>
      </c>
      <c r="V63" s="225">
        <v>0.30176641361946399</v>
      </c>
      <c r="W63" s="223" t="s">
        <v>494</v>
      </c>
      <c r="X63" s="225" t="s">
        <v>494</v>
      </c>
      <c r="Y63" s="223">
        <v>5.4722685420327197</v>
      </c>
      <c r="Z63" s="225">
        <v>0.111083866836029</v>
      </c>
      <c r="AA63" s="223">
        <v>6.4595615794815204</v>
      </c>
      <c r="AB63" s="225">
        <v>0.12377457179885901</v>
      </c>
      <c r="AC63" s="223" t="s">
        <v>494</v>
      </c>
      <c r="AD63" s="225" t="s">
        <v>494</v>
      </c>
      <c r="AE63" s="223">
        <v>0.98729303744879704</v>
      </c>
      <c r="AF63" s="225">
        <v>0.166312266821289</v>
      </c>
      <c r="AG63" s="223" t="s">
        <v>494</v>
      </c>
      <c r="AH63" s="225" t="s">
        <v>494</v>
      </c>
      <c r="AI63" s="223">
        <v>3.8727080353066601</v>
      </c>
      <c r="AJ63" s="225">
        <v>8.0466955504847795E-2</v>
      </c>
      <c r="AK63" s="223">
        <v>3.3225167636997002</v>
      </c>
      <c r="AL63" s="225">
        <v>7.5701844875458502E-2</v>
      </c>
      <c r="AM63" s="223" t="s">
        <v>494</v>
      </c>
      <c r="AN63" s="225" t="s">
        <v>494</v>
      </c>
      <c r="AO63" s="223">
        <v>-0.55019127160695802</v>
      </c>
      <c r="AP63" s="225">
        <v>0.110479410958636</v>
      </c>
      <c r="AQ63" s="223" t="s">
        <v>494</v>
      </c>
      <c r="AR63" s="225" t="s">
        <v>494</v>
      </c>
      <c r="AS63" s="223">
        <v>1.71212610003988</v>
      </c>
      <c r="AT63" s="225">
        <v>6.04748724727373E-2</v>
      </c>
      <c r="AU63" s="223">
        <v>2.3682753552757001</v>
      </c>
      <c r="AV63" s="225">
        <v>0.10251838515280599</v>
      </c>
      <c r="AW63" s="223" t="s">
        <v>494</v>
      </c>
      <c r="AX63" s="225" t="s">
        <v>494</v>
      </c>
      <c r="AY63" s="223">
        <v>0.65614925523581202</v>
      </c>
      <c r="AZ63" s="225">
        <v>0.119026171470534</v>
      </c>
      <c r="BA63" s="223" t="s">
        <v>494</v>
      </c>
      <c r="BB63" s="225" t="s">
        <v>494</v>
      </c>
      <c r="BC63" s="223">
        <v>1.9966335758129501</v>
      </c>
      <c r="BD63" s="225">
        <v>8.81371046484304E-2</v>
      </c>
      <c r="BE63" s="223">
        <v>2.37291644389102</v>
      </c>
      <c r="BF63" s="225">
        <v>0.100261547593695</v>
      </c>
      <c r="BG63" s="223" t="s">
        <v>494</v>
      </c>
      <c r="BH63" s="225" t="s">
        <v>494</v>
      </c>
      <c r="BI63" s="223">
        <v>0.37628286807807498</v>
      </c>
      <c r="BJ63" s="225">
        <v>0.13349354719120801</v>
      </c>
      <c r="BK63" s="223" t="s">
        <v>494</v>
      </c>
      <c r="BL63" s="225" t="s">
        <v>494</v>
      </c>
      <c r="BM63" s="223">
        <v>1.8333883101023001</v>
      </c>
      <c r="BN63" s="225">
        <v>7.9177139375285005E-2</v>
      </c>
      <c r="BO63" s="223">
        <v>2.2383134461835299</v>
      </c>
      <c r="BP63" s="225">
        <v>8.3943477234593902E-2</v>
      </c>
      <c r="BQ63" s="223" t="s">
        <v>494</v>
      </c>
      <c r="BR63" s="225" t="s">
        <v>494</v>
      </c>
      <c r="BS63" s="223">
        <v>0.40492513608122599</v>
      </c>
      <c r="BT63" s="225">
        <v>0.115392923396056</v>
      </c>
      <c r="BU63" s="223" t="s">
        <v>494</v>
      </c>
      <c r="BV63" s="225" t="s">
        <v>494</v>
      </c>
      <c r="BW63" s="223">
        <v>1.5003966264064299</v>
      </c>
      <c r="BX63" s="225">
        <v>5.1585906832797297E-2</v>
      </c>
      <c r="BY63" s="223">
        <v>1.56017089273827</v>
      </c>
      <c r="BZ63" s="225">
        <v>4.3454722846054401E-2</v>
      </c>
      <c r="CA63" s="223" t="s">
        <v>494</v>
      </c>
      <c r="CB63" s="225" t="s">
        <v>494</v>
      </c>
      <c r="CC63" s="223">
        <v>5.9774266331838098E-2</v>
      </c>
      <c r="CD63" s="225">
        <v>6.7449378954809097E-2</v>
      </c>
      <c r="CE63" s="223" t="s">
        <v>494</v>
      </c>
      <c r="CF63" s="225" t="s">
        <v>494</v>
      </c>
      <c r="CG63" s="223">
        <v>0.740840429391319</v>
      </c>
      <c r="CH63" s="225">
        <v>6.03342872285604E-2</v>
      </c>
      <c r="CI63" s="223">
        <v>0.66141589405960399</v>
      </c>
      <c r="CJ63" s="225">
        <v>3.7581184967279697E-2</v>
      </c>
      <c r="CK63" s="223" t="s">
        <v>494</v>
      </c>
      <c r="CL63" s="225" t="s">
        <v>494</v>
      </c>
      <c r="CM63" s="223">
        <v>-7.9424535331714799E-2</v>
      </c>
      <c r="CN63" s="239">
        <v>7.1081443984511994E-2</v>
      </c>
    </row>
    <row r="64" spans="1:92" ht="13" customHeight="1" x14ac:dyDescent="0.25">
      <c r="A64" s="26" t="s">
        <v>437</v>
      </c>
      <c r="B64" s="188">
        <v>1</v>
      </c>
      <c r="C64" s="223" t="s">
        <v>494</v>
      </c>
      <c r="D64" s="225" t="s">
        <v>494</v>
      </c>
      <c r="E64" s="223">
        <v>32.221467786604499</v>
      </c>
      <c r="F64" s="225">
        <v>0.38731036387994699</v>
      </c>
      <c r="G64" s="223">
        <v>33.055943625377097</v>
      </c>
      <c r="H64" s="225">
        <v>0.33802455847035501</v>
      </c>
      <c r="I64" s="223" t="s">
        <v>494</v>
      </c>
      <c r="J64" s="225" t="s">
        <v>494</v>
      </c>
      <c r="K64" s="223">
        <v>0.83447583877255505</v>
      </c>
      <c r="L64" s="225">
        <v>0.51407190168097605</v>
      </c>
      <c r="M64" s="223" t="s">
        <v>494</v>
      </c>
      <c r="N64" s="225" t="s">
        <v>494</v>
      </c>
      <c r="O64" s="223">
        <v>26.4478129524317</v>
      </c>
      <c r="P64" s="225">
        <v>0.25328748439673299</v>
      </c>
      <c r="Q64" s="223">
        <v>26.7881548420849</v>
      </c>
      <c r="R64" s="225">
        <v>0.26803513068919599</v>
      </c>
      <c r="S64" s="223" t="s">
        <v>494</v>
      </c>
      <c r="T64" s="225" t="s">
        <v>494</v>
      </c>
      <c r="U64" s="223">
        <v>0.3403418896532</v>
      </c>
      <c r="V64" s="225">
        <v>0.36877822744245597</v>
      </c>
      <c r="W64" s="223" t="s">
        <v>494</v>
      </c>
      <c r="X64" s="225" t="s">
        <v>494</v>
      </c>
      <c r="Y64" s="223">
        <v>3.2923713174050002</v>
      </c>
      <c r="Z64" s="225">
        <v>8.9808017392387404E-2</v>
      </c>
      <c r="AA64" s="223">
        <v>4.1337901797096199</v>
      </c>
      <c r="AB64" s="225">
        <v>0.15291412354084899</v>
      </c>
      <c r="AC64" s="223" t="s">
        <v>494</v>
      </c>
      <c r="AD64" s="225" t="s">
        <v>494</v>
      </c>
      <c r="AE64" s="223">
        <v>0.84141886230462304</v>
      </c>
      <c r="AF64" s="225">
        <v>0.177336429326344</v>
      </c>
      <c r="AG64" s="223" t="s">
        <v>494</v>
      </c>
      <c r="AH64" s="225" t="s">
        <v>494</v>
      </c>
      <c r="AI64" s="223">
        <v>2.5939937184700099</v>
      </c>
      <c r="AJ64" s="225">
        <v>7.4927508666490103E-2</v>
      </c>
      <c r="AK64" s="223">
        <v>3.07477446938127</v>
      </c>
      <c r="AL64" s="225">
        <v>0.100740808711521</v>
      </c>
      <c r="AM64" s="223" t="s">
        <v>494</v>
      </c>
      <c r="AN64" s="225" t="s">
        <v>494</v>
      </c>
      <c r="AO64" s="223">
        <v>0.48078075091126399</v>
      </c>
      <c r="AP64" s="225">
        <v>0.12555015768535799</v>
      </c>
      <c r="AQ64" s="223" t="s">
        <v>494</v>
      </c>
      <c r="AR64" s="225" t="s">
        <v>494</v>
      </c>
      <c r="AS64" s="223">
        <v>1.0657005604136001</v>
      </c>
      <c r="AT64" s="225">
        <v>7.5804197696261094E-2</v>
      </c>
      <c r="AU64" s="223">
        <v>1.3671060117749301</v>
      </c>
      <c r="AV64" s="225">
        <v>7.7229131556688493E-2</v>
      </c>
      <c r="AW64" s="223" t="s">
        <v>494</v>
      </c>
      <c r="AX64" s="225" t="s">
        <v>494</v>
      </c>
      <c r="AY64" s="223">
        <v>0.30140545136133501</v>
      </c>
      <c r="AZ64" s="225">
        <v>0.10821559568460599</v>
      </c>
      <c r="BA64" s="223" t="s">
        <v>494</v>
      </c>
      <c r="BB64" s="225" t="s">
        <v>494</v>
      </c>
      <c r="BC64" s="223">
        <v>1.7928050788969101</v>
      </c>
      <c r="BD64" s="225">
        <v>8.9530933274036703E-2</v>
      </c>
      <c r="BE64" s="223">
        <v>2.0601749784246799</v>
      </c>
      <c r="BF64" s="225">
        <v>9.6724404347217199E-2</v>
      </c>
      <c r="BG64" s="223" t="s">
        <v>494</v>
      </c>
      <c r="BH64" s="225" t="s">
        <v>494</v>
      </c>
      <c r="BI64" s="223">
        <v>0.26736989952776402</v>
      </c>
      <c r="BJ64" s="225">
        <v>0.13180060094416901</v>
      </c>
      <c r="BK64" s="223" t="s">
        <v>494</v>
      </c>
      <c r="BL64" s="225" t="s">
        <v>494</v>
      </c>
      <c r="BM64" s="223">
        <v>0.62848418510722104</v>
      </c>
      <c r="BN64" s="225">
        <v>7.3279537810127804E-2</v>
      </c>
      <c r="BO64" s="223">
        <v>0.68489435480999294</v>
      </c>
      <c r="BP64" s="225">
        <v>6.4134773700486203E-2</v>
      </c>
      <c r="BQ64" s="223" t="s">
        <v>494</v>
      </c>
      <c r="BR64" s="225" t="s">
        <v>494</v>
      </c>
      <c r="BS64" s="223">
        <v>5.6410169702771601E-2</v>
      </c>
      <c r="BT64" s="225">
        <v>9.7381517031100498E-2</v>
      </c>
      <c r="BU64" s="223" t="s">
        <v>494</v>
      </c>
      <c r="BV64" s="225" t="s">
        <v>494</v>
      </c>
      <c r="BW64" s="223">
        <v>1.87912498266762</v>
      </c>
      <c r="BX64" s="225">
        <v>6.1737294449167299E-2</v>
      </c>
      <c r="BY64" s="223">
        <v>2.2547112653969901</v>
      </c>
      <c r="BZ64" s="225">
        <v>0.102595322496412</v>
      </c>
      <c r="CA64" s="223" t="s">
        <v>494</v>
      </c>
      <c r="CB64" s="225" t="s">
        <v>494</v>
      </c>
      <c r="CC64" s="223">
        <v>0.375586282729368</v>
      </c>
      <c r="CD64" s="225">
        <v>0.119738438790749</v>
      </c>
      <c r="CE64" s="223" t="s">
        <v>494</v>
      </c>
      <c r="CF64" s="225" t="s">
        <v>494</v>
      </c>
      <c r="CG64" s="223">
        <v>1.47062573982915</v>
      </c>
      <c r="CH64" s="225">
        <v>8.09777547818335E-2</v>
      </c>
      <c r="CI64" s="223">
        <v>1.2298794341603101</v>
      </c>
      <c r="CJ64" s="225">
        <v>8.1157849308087199E-2</v>
      </c>
      <c r="CK64" s="223" t="s">
        <v>494</v>
      </c>
      <c r="CL64" s="225" t="s">
        <v>494</v>
      </c>
      <c r="CM64" s="223">
        <v>-0.24074630566883901</v>
      </c>
      <c r="CN64" s="239">
        <v>0.114647255849501</v>
      </c>
    </row>
    <row r="65" spans="1:92" ht="13" customHeight="1" x14ac:dyDescent="0.25">
      <c r="A65" s="238" t="s">
        <v>438</v>
      </c>
      <c r="B65" s="230">
        <v>1</v>
      </c>
      <c r="C65" s="231" t="s">
        <v>494</v>
      </c>
      <c r="D65" s="232" t="s">
        <v>494</v>
      </c>
      <c r="E65" s="231">
        <v>39.4204143335336</v>
      </c>
      <c r="F65" s="232">
        <v>0.22477673009316301</v>
      </c>
      <c r="G65" s="231">
        <v>41.258240418795999</v>
      </c>
      <c r="H65" s="232">
        <v>0.82730253810919296</v>
      </c>
      <c r="I65" s="231" t="s">
        <v>494</v>
      </c>
      <c r="J65" s="232" t="s">
        <v>494</v>
      </c>
      <c r="K65" s="231">
        <v>1.83782608526237</v>
      </c>
      <c r="L65" s="232">
        <v>0.85729462144194502</v>
      </c>
      <c r="M65" s="231" t="s">
        <v>494</v>
      </c>
      <c r="N65" s="232" t="s">
        <v>494</v>
      </c>
      <c r="O65" s="231">
        <v>24.486584720775799</v>
      </c>
      <c r="P65" s="232">
        <v>0.14261365276277299</v>
      </c>
      <c r="Q65" s="231">
        <v>24.560625778092898</v>
      </c>
      <c r="R65" s="232">
        <v>0.36080006409841098</v>
      </c>
      <c r="S65" s="231" t="s">
        <v>494</v>
      </c>
      <c r="T65" s="232" t="s">
        <v>494</v>
      </c>
      <c r="U65" s="231">
        <v>7.4041057317050005E-2</v>
      </c>
      <c r="V65" s="232">
        <v>0.38796306552010601</v>
      </c>
      <c r="W65" s="231" t="s">
        <v>494</v>
      </c>
      <c r="X65" s="232" t="s">
        <v>494</v>
      </c>
      <c r="Y65" s="231">
        <v>6.8337885550098303</v>
      </c>
      <c r="Z65" s="232">
        <v>9.8561332833124501E-2</v>
      </c>
      <c r="AA65" s="231">
        <v>7.6009918191329202</v>
      </c>
      <c r="AB65" s="232">
        <v>0.22757534493194101</v>
      </c>
      <c r="AC65" s="231" t="s">
        <v>494</v>
      </c>
      <c r="AD65" s="232" t="s">
        <v>494</v>
      </c>
      <c r="AE65" s="231">
        <v>0.76720326412309903</v>
      </c>
      <c r="AF65" s="232">
        <v>0.24800176199118801</v>
      </c>
      <c r="AG65" s="231" t="s">
        <v>494</v>
      </c>
      <c r="AH65" s="232" t="s">
        <v>494</v>
      </c>
      <c r="AI65" s="231">
        <v>5.18053168815596</v>
      </c>
      <c r="AJ65" s="232">
        <v>7.1961225406604004E-2</v>
      </c>
      <c r="AK65" s="231">
        <v>5.1832959389359203</v>
      </c>
      <c r="AL65" s="232">
        <v>0.21354029938581301</v>
      </c>
      <c r="AM65" s="231" t="s">
        <v>494</v>
      </c>
      <c r="AN65" s="232" t="s">
        <v>494</v>
      </c>
      <c r="AO65" s="231">
        <v>2.7642507799665599E-3</v>
      </c>
      <c r="AP65" s="232">
        <v>0.225339471517537</v>
      </c>
      <c r="AQ65" s="231" t="s">
        <v>494</v>
      </c>
      <c r="AR65" s="232" t="s">
        <v>494</v>
      </c>
      <c r="AS65" s="231">
        <v>3.2533586866473798</v>
      </c>
      <c r="AT65" s="232">
        <v>5.4882268974473701E-2</v>
      </c>
      <c r="AU65" s="231">
        <v>2.7154159697437898</v>
      </c>
      <c r="AV65" s="232">
        <v>0.103503811414716</v>
      </c>
      <c r="AW65" s="231" t="s">
        <v>494</v>
      </c>
      <c r="AX65" s="232" t="s">
        <v>494</v>
      </c>
      <c r="AY65" s="231">
        <v>-0.53794271690358697</v>
      </c>
      <c r="AZ65" s="232">
        <v>0.117154182277713</v>
      </c>
      <c r="BA65" s="231" t="s">
        <v>494</v>
      </c>
      <c r="BB65" s="232" t="s">
        <v>494</v>
      </c>
      <c r="BC65" s="231">
        <v>3.7160188992751699</v>
      </c>
      <c r="BD65" s="232">
        <v>7.3372908141760701E-2</v>
      </c>
      <c r="BE65" s="231">
        <v>3.3237385076226</v>
      </c>
      <c r="BF65" s="232">
        <v>0.13607308113566599</v>
      </c>
      <c r="BG65" s="231" t="s">
        <v>494</v>
      </c>
      <c r="BH65" s="232" t="s">
        <v>494</v>
      </c>
      <c r="BI65" s="231">
        <v>-0.392280391652573</v>
      </c>
      <c r="BJ65" s="232">
        <v>0.15459452467320101</v>
      </c>
      <c r="BK65" s="231" t="s">
        <v>494</v>
      </c>
      <c r="BL65" s="232" t="s">
        <v>494</v>
      </c>
      <c r="BM65" s="231">
        <v>2.62141038790937</v>
      </c>
      <c r="BN65" s="232">
        <v>6.6467799249120593E-2</v>
      </c>
      <c r="BO65" s="231">
        <v>2.3522762867826201</v>
      </c>
      <c r="BP65" s="232">
        <v>0.12522926238378301</v>
      </c>
      <c r="BQ65" s="231" t="s">
        <v>494</v>
      </c>
      <c r="BR65" s="232" t="s">
        <v>494</v>
      </c>
      <c r="BS65" s="231">
        <v>-0.26913410112674402</v>
      </c>
      <c r="BT65" s="232">
        <v>0.14177565550618201</v>
      </c>
      <c r="BU65" s="231" t="s">
        <v>494</v>
      </c>
      <c r="BV65" s="232" t="s">
        <v>494</v>
      </c>
      <c r="BW65" s="231">
        <v>2.6201635643727599</v>
      </c>
      <c r="BX65" s="232">
        <v>4.51317297146413E-2</v>
      </c>
      <c r="BY65" s="231">
        <v>2.64289480696692</v>
      </c>
      <c r="BZ65" s="232">
        <v>0.13468732452825899</v>
      </c>
      <c r="CA65" s="231" t="s">
        <v>494</v>
      </c>
      <c r="CB65" s="232" t="s">
        <v>494</v>
      </c>
      <c r="CC65" s="231">
        <v>2.2731242594158801E-2</v>
      </c>
      <c r="CD65" s="232">
        <v>0.142047697677984</v>
      </c>
      <c r="CE65" s="231" t="s">
        <v>494</v>
      </c>
      <c r="CF65" s="232" t="s">
        <v>494</v>
      </c>
      <c r="CG65" s="231">
        <v>2.1019462314835802</v>
      </c>
      <c r="CH65" s="232">
        <v>4.3173250669035997E-2</v>
      </c>
      <c r="CI65" s="231">
        <v>1.9059461067349299</v>
      </c>
      <c r="CJ65" s="232">
        <v>9.8596670687677399E-2</v>
      </c>
      <c r="CK65" s="231" t="s">
        <v>494</v>
      </c>
      <c r="CL65" s="232" t="s">
        <v>494</v>
      </c>
      <c r="CM65" s="231">
        <v>-0.196000124748651</v>
      </c>
      <c r="CN65" s="241">
        <v>0.10763472043920499</v>
      </c>
    </row>
    <row r="66" spans="1:92" ht="13" customHeight="1" x14ac:dyDescent="0.25">
      <c r="A66" s="26" t="s">
        <v>478</v>
      </c>
      <c r="B66" s="188">
        <v>1</v>
      </c>
      <c r="C66" s="223" t="s">
        <v>494</v>
      </c>
      <c r="D66" s="225" t="s">
        <v>494</v>
      </c>
      <c r="E66" s="223">
        <v>48.050440008002198</v>
      </c>
      <c r="F66" s="225">
        <v>0.36533176179013599</v>
      </c>
      <c r="G66" s="223">
        <v>46.342122147826302</v>
      </c>
      <c r="H66" s="225">
        <v>0.49845137942871298</v>
      </c>
      <c r="I66" s="223" t="s">
        <v>494</v>
      </c>
      <c r="J66" s="225" t="s">
        <v>494</v>
      </c>
      <c r="K66" s="223">
        <v>-1.70831786017584</v>
      </c>
      <c r="L66" s="225">
        <v>0.61799763254163997</v>
      </c>
      <c r="M66" s="223" t="s">
        <v>494</v>
      </c>
      <c r="N66" s="225" t="s">
        <v>494</v>
      </c>
      <c r="O66" s="223">
        <v>25.706196929140798</v>
      </c>
      <c r="P66" s="225">
        <v>0.21961118078960501</v>
      </c>
      <c r="Q66" s="223">
        <v>25.108038350603699</v>
      </c>
      <c r="R66" s="225">
        <v>0.32572121292258199</v>
      </c>
      <c r="S66" s="223" t="s">
        <v>494</v>
      </c>
      <c r="T66" s="225" t="s">
        <v>494</v>
      </c>
      <c r="U66" s="223">
        <v>-0.59815857853707</v>
      </c>
      <c r="V66" s="225">
        <v>0.39284014468427503</v>
      </c>
      <c r="W66" s="223" t="s">
        <v>494</v>
      </c>
      <c r="X66" s="225" t="s">
        <v>494</v>
      </c>
      <c r="Y66" s="223">
        <v>8.1191389361407893</v>
      </c>
      <c r="Z66" s="225">
        <v>0.14648615042252</v>
      </c>
      <c r="AA66" s="223">
        <v>8.5470348273666996</v>
      </c>
      <c r="AB66" s="225">
        <v>0.22190467883807399</v>
      </c>
      <c r="AC66" s="223" t="s">
        <v>494</v>
      </c>
      <c r="AD66" s="225" t="s">
        <v>494</v>
      </c>
      <c r="AE66" s="223">
        <v>0.42789589122591398</v>
      </c>
      <c r="AF66" s="225">
        <v>0.26589448801326798</v>
      </c>
      <c r="AG66" s="223" t="s">
        <v>494</v>
      </c>
      <c r="AH66" s="225" t="s">
        <v>494</v>
      </c>
      <c r="AI66" s="223">
        <v>3.5563950149871699</v>
      </c>
      <c r="AJ66" s="225">
        <v>8.9572303978183596E-2</v>
      </c>
      <c r="AK66" s="223">
        <v>3.3425268124860401</v>
      </c>
      <c r="AL66" s="225">
        <v>0.12993498337746201</v>
      </c>
      <c r="AM66" s="223" t="s">
        <v>494</v>
      </c>
      <c r="AN66" s="225" t="s">
        <v>494</v>
      </c>
      <c r="AO66" s="223">
        <v>-0.21386820250113101</v>
      </c>
      <c r="AP66" s="225">
        <v>0.15781729165481601</v>
      </c>
      <c r="AQ66" s="223" t="s">
        <v>494</v>
      </c>
      <c r="AR66" s="225" t="s">
        <v>494</v>
      </c>
      <c r="AS66" s="223">
        <v>3.7068140660395899</v>
      </c>
      <c r="AT66" s="225">
        <v>0.118855837621543</v>
      </c>
      <c r="AU66" s="223">
        <v>4.2662133074459696</v>
      </c>
      <c r="AV66" s="225">
        <v>0.166514907267861</v>
      </c>
      <c r="AW66" s="223" t="s">
        <v>494</v>
      </c>
      <c r="AX66" s="225" t="s">
        <v>494</v>
      </c>
      <c r="AY66" s="223">
        <v>0.55939924140638497</v>
      </c>
      <c r="AZ66" s="225">
        <v>0.20458231712233299</v>
      </c>
      <c r="BA66" s="223" t="s">
        <v>494</v>
      </c>
      <c r="BB66" s="225" t="s">
        <v>494</v>
      </c>
      <c r="BC66" s="223">
        <v>2.5011626886384599</v>
      </c>
      <c r="BD66" s="225">
        <v>0.109062908801732</v>
      </c>
      <c r="BE66" s="223">
        <v>2.9075556399056999</v>
      </c>
      <c r="BF66" s="225">
        <v>0.14190097347361399</v>
      </c>
      <c r="BG66" s="223" t="s">
        <v>494</v>
      </c>
      <c r="BH66" s="225" t="s">
        <v>494</v>
      </c>
      <c r="BI66" s="223">
        <v>0.40639295126723401</v>
      </c>
      <c r="BJ66" s="225">
        <v>0.17897095951313999</v>
      </c>
      <c r="BK66" s="223" t="s">
        <v>494</v>
      </c>
      <c r="BL66" s="225" t="s">
        <v>494</v>
      </c>
      <c r="BM66" s="223">
        <v>2.2847029580059499</v>
      </c>
      <c r="BN66" s="225">
        <v>0.12037670367624199</v>
      </c>
      <c r="BO66" s="223">
        <v>2.3466019440335502</v>
      </c>
      <c r="BP66" s="225">
        <v>0.148299043910397</v>
      </c>
      <c r="BQ66" s="223" t="s">
        <v>494</v>
      </c>
      <c r="BR66" s="225" t="s">
        <v>494</v>
      </c>
      <c r="BS66" s="223">
        <v>6.1898986027605601E-2</v>
      </c>
      <c r="BT66" s="225">
        <v>0.19100564707017401</v>
      </c>
      <c r="BU66" s="223" t="s">
        <v>494</v>
      </c>
      <c r="BV66" s="225" t="s">
        <v>494</v>
      </c>
      <c r="BW66" s="223">
        <v>1.5484459990995401</v>
      </c>
      <c r="BX66" s="225">
        <v>3.8318635608209299E-2</v>
      </c>
      <c r="BY66" s="223">
        <v>1.7250956186680999</v>
      </c>
      <c r="BZ66" s="225">
        <v>5.8464939632215898E-2</v>
      </c>
      <c r="CA66" s="223" t="s">
        <v>494</v>
      </c>
      <c r="CB66" s="225" t="s">
        <v>494</v>
      </c>
      <c r="CC66" s="223">
        <v>0.17664961956856801</v>
      </c>
      <c r="CD66" s="225">
        <v>6.9903268886893799E-2</v>
      </c>
      <c r="CE66" s="223" t="s">
        <v>494</v>
      </c>
      <c r="CF66" s="225" t="s">
        <v>494</v>
      </c>
      <c r="CG66" s="223">
        <v>1.24946797332231</v>
      </c>
      <c r="CH66" s="225">
        <v>9.0472042795031196E-2</v>
      </c>
      <c r="CI66" s="223">
        <v>1.04177088657573</v>
      </c>
      <c r="CJ66" s="225">
        <v>8.8992729417117694E-2</v>
      </c>
      <c r="CK66" s="223" t="s">
        <v>494</v>
      </c>
      <c r="CL66" s="225" t="s">
        <v>494</v>
      </c>
      <c r="CM66" s="223">
        <v>-0.207697086746579</v>
      </c>
      <c r="CN66" s="239">
        <v>0.12690506852216099</v>
      </c>
    </row>
    <row r="67" spans="1:92" ht="13" customHeight="1" x14ac:dyDescent="0.25">
      <c r="A67" s="26" t="s">
        <v>479</v>
      </c>
      <c r="B67" s="188">
        <v>1</v>
      </c>
      <c r="C67" s="223">
        <v>44.112735071613002</v>
      </c>
      <c r="D67" s="225">
        <v>0.31247812532939301</v>
      </c>
      <c r="E67" s="223">
        <v>44.649423858284003</v>
      </c>
      <c r="F67" s="225">
        <v>0.33399985422531497</v>
      </c>
      <c r="G67" s="223">
        <v>42.906213950269198</v>
      </c>
      <c r="H67" s="225">
        <v>0.47918787518877198</v>
      </c>
      <c r="I67" s="223">
        <v>-1.2065211213437801</v>
      </c>
      <c r="J67" s="225">
        <v>0.57206957490964605</v>
      </c>
      <c r="K67" s="223">
        <v>-1.74320990801478</v>
      </c>
      <c r="L67" s="225">
        <v>0.58410352023460899</v>
      </c>
      <c r="M67" s="223">
        <v>24.723369857295399</v>
      </c>
      <c r="N67" s="225">
        <v>0.11821293437267701</v>
      </c>
      <c r="O67" s="223">
        <v>25.202329392415798</v>
      </c>
      <c r="P67" s="225">
        <v>0.15190417322333899</v>
      </c>
      <c r="Q67" s="223">
        <v>24.721418561156199</v>
      </c>
      <c r="R67" s="225">
        <v>0.246582847394517</v>
      </c>
      <c r="S67" s="223">
        <v>-1.9512961392251799E-3</v>
      </c>
      <c r="T67" s="225">
        <v>0.273454563834993</v>
      </c>
      <c r="U67" s="223">
        <v>-0.48091083125963902</v>
      </c>
      <c r="V67" s="225">
        <v>0.28961695128540699</v>
      </c>
      <c r="W67" s="223">
        <v>6.3468353985115398</v>
      </c>
      <c r="X67" s="225">
        <v>0.12786666233532601</v>
      </c>
      <c r="Y67" s="223">
        <v>6.0134328824561303</v>
      </c>
      <c r="Z67" s="225">
        <v>0.120390984278479</v>
      </c>
      <c r="AA67" s="223">
        <v>5.8564997509780596</v>
      </c>
      <c r="AB67" s="225">
        <v>0.21411011262721999</v>
      </c>
      <c r="AC67" s="223">
        <v>-0.49033564753348502</v>
      </c>
      <c r="AD67" s="225">
        <v>0.24938529159919801</v>
      </c>
      <c r="AE67" s="223">
        <v>-0.156933131478074</v>
      </c>
      <c r="AF67" s="225">
        <v>0.245636172875214</v>
      </c>
      <c r="AG67" s="223">
        <v>4.8502223960619002</v>
      </c>
      <c r="AH67" s="225">
        <v>0.101898707161598</v>
      </c>
      <c r="AI67" s="223">
        <v>4.9876701592771902</v>
      </c>
      <c r="AJ67" s="225">
        <v>8.6515049938808E-2</v>
      </c>
      <c r="AK67" s="223">
        <v>3.76641111456123</v>
      </c>
      <c r="AL67" s="225">
        <v>0.11639023150903099</v>
      </c>
      <c r="AM67" s="223">
        <v>-1.08381128150067</v>
      </c>
      <c r="AN67" s="225">
        <v>0.154693349927949</v>
      </c>
      <c r="AO67" s="223">
        <v>-1.2212590447159599</v>
      </c>
      <c r="AP67" s="225">
        <v>0.14502254947641799</v>
      </c>
      <c r="AQ67" s="223">
        <v>2.7495591983334302</v>
      </c>
      <c r="AR67" s="225">
        <v>8.5303060583433496E-2</v>
      </c>
      <c r="AS67" s="223">
        <v>2.5864069160158998</v>
      </c>
      <c r="AT67" s="225">
        <v>5.4938713760941303E-2</v>
      </c>
      <c r="AU67" s="223">
        <v>2.8272851713182399</v>
      </c>
      <c r="AV67" s="225">
        <v>0.11129120872446099</v>
      </c>
      <c r="AW67" s="223">
        <v>7.7725972984804798E-2</v>
      </c>
      <c r="AX67" s="225">
        <v>0.14022248494536299</v>
      </c>
      <c r="AY67" s="223">
        <v>0.240878255302334</v>
      </c>
      <c r="AZ67" s="225">
        <v>0.12411283337777</v>
      </c>
      <c r="BA67" s="223">
        <v>1.31336213425598</v>
      </c>
      <c r="BB67" s="225">
        <v>6.9205293081523095E-2</v>
      </c>
      <c r="BC67" s="223">
        <v>1.27162275606445</v>
      </c>
      <c r="BD67" s="225">
        <v>4.4773779330737298E-2</v>
      </c>
      <c r="BE67" s="223">
        <v>1.3793338653664799</v>
      </c>
      <c r="BF67" s="225">
        <v>0.13669422004718701</v>
      </c>
      <c r="BG67" s="223">
        <v>6.5971731110502793E-2</v>
      </c>
      <c r="BH67" s="225">
        <v>0.15321449795893499</v>
      </c>
      <c r="BI67" s="223">
        <v>0.107711109302029</v>
      </c>
      <c r="BJ67" s="225">
        <v>0.14384019295685899</v>
      </c>
      <c r="BK67" s="223">
        <v>1.18970491392554</v>
      </c>
      <c r="BL67" s="225">
        <v>5.7036236085806699E-2</v>
      </c>
      <c r="BM67" s="223">
        <v>1.29240023933335</v>
      </c>
      <c r="BN67" s="225">
        <v>4.2946482900746201E-2</v>
      </c>
      <c r="BO67" s="223">
        <v>1.4462402211324601</v>
      </c>
      <c r="BP67" s="225">
        <v>8.9977406105904795E-2</v>
      </c>
      <c r="BQ67" s="223">
        <v>0.25653530720691597</v>
      </c>
      <c r="BR67" s="225">
        <v>0.106531994426007</v>
      </c>
      <c r="BS67" s="223">
        <v>0.15383998179910899</v>
      </c>
      <c r="BT67" s="225">
        <v>9.9701223679005094E-2</v>
      </c>
      <c r="BU67" s="223">
        <v>1.16672880016062</v>
      </c>
      <c r="BV67" s="225">
        <v>5.1600026728293703E-2</v>
      </c>
      <c r="BW67" s="223">
        <v>1.2623415216509799</v>
      </c>
      <c r="BX67" s="225">
        <v>4.0069803113968398E-2</v>
      </c>
      <c r="BY67" s="223">
        <v>1.3369861882887499</v>
      </c>
      <c r="BZ67" s="225">
        <v>5.0268803846225799E-2</v>
      </c>
      <c r="CA67" s="223">
        <v>0.17025738812813701</v>
      </c>
      <c r="CB67" s="225">
        <v>7.2038291196355797E-2</v>
      </c>
      <c r="CC67" s="223">
        <v>7.4644666637776899E-2</v>
      </c>
      <c r="CD67" s="225">
        <v>6.4284848617092605E-2</v>
      </c>
      <c r="CE67" s="223">
        <v>0.98205222770342304</v>
      </c>
      <c r="CF67" s="225">
        <v>9.2251041623745297E-2</v>
      </c>
      <c r="CG67" s="223">
        <v>0.8379723267893</v>
      </c>
      <c r="CH67" s="225">
        <v>8.9931985706998605E-2</v>
      </c>
      <c r="CI67" s="223">
        <v>0.71733176282189504</v>
      </c>
      <c r="CJ67" s="225">
        <v>5.7787952636428101E-2</v>
      </c>
      <c r="CK67" s="223">
        <v>-0.26472046488152801</v>
      </c>
      <c r="CL67" s="225">
        <v>0.108856337209076</v>
      </c>
      <c r="CM67" s="223">
        <v>-0.120640563967404</v>
      </c>
      <c r="CN67" s="239">
        <v>0.106898126845674</v>
      </c>
    </row>
    <row r="68" spans="1:92" ht="13" customHeight="1" x14ac:dyDescent="0.25">
      <c r="A68" s="27" t="s">
        <v>480</v>
      </c>
      <c r="B68" s="203">
        <v>1</v>
      </c>
      <c r="C68" s="233" t="s">
        <v>494</v>
      </c>
      <c r="D68" s="234" t="s">
        <v>494</v>
      </c>
      <c r="E68" s="233">
        <v>45.516805911336597</v>
      </c>
      <c r="F68" s="234">
        <v>0.46439012102653399</v>
      </c>
      <c r="G68" s="233">
        <v>44.498625395306803</v>
      </c>
      <c r="H68" s="234">
        <v>0.51454215603345699</v>
      </c>
      <c r="I68" s="233" t="s">
        <v>494</v>
      </c>
      <c r="J68" s="234" t="s">
        <v>494</v>
      </c>
      <c r="K68" s="233">
        <v>-1.01818051602987</v>
      </c>
      <c r="L68" s="234">
        <v>0.69311746107178496</v>
      </c>
      <c r="M68" s="233" t="s">
        <v>494</v>
      </c>
      <c r="N68" s="234" t="s">
        <v>494</v>
      </c>
      <c r="O68" s="233">
        <v>25.395100220902499</v>
      </c>
      <c r="P68" s="234">
        <v>0.41763774595449299</v>
      </c>
      <c r="Q68" s="233">
        <v>26.978885676667701</v>
      </c>
      <c r="R68" s="234">
        <v>0.56861764469673004</v>
      </c>
      <c r="S68" s="233" t="s">
        <v>494</v>
      </c>
      <c r="T68" s="234" t="s">
        <v>494</v>
      </c>
      <c r="U68" s="233">
        <v>1.58378545576518</v>
      </c>
      <c r="V68" s="234">
        <v>0.70551209253024605</v>
      </c>
      <c r="W68" s="233" t="s">
        <v>494</v>
      </c>
      <c r="X68" s="234" t="s">
        <v>494</v>
      </c>
      <c r="Y68" s="233">
        <v>4.9730820926593502</v>
      </c>
      <c r="Z68" s="234">
        <v>0.14777045588504101</v>
      </c>
      <c r="AA68" s="233">
        <v>4.5119246149459702</v>
      </c>
      <c r="AB68" s="234">
        <v>0.196127409049347</v>
      </c>
      <c r="AC68" s="233" t="s">
        <v>494</v>
      </c>
      <c r="AD68" s="234" t="s">
        <v>494</v>
      </c>
      <c r="AE68" s="233">
        <v>-0.461157477713383</v>
      </c>
      <c r="AF68" s="234">
        <v>0.24556479432704301</v>
      </c>
      <c r="AG68" s="233" t="s">
        <v>494</v>
      </c>
      <c r="AH68" s="234" t="s">
        <v>494</v>
      </c>
      <c r="AI68" s="233">
        <v>3.6151762301074801</v>
      </c>
      <c r="AJ68" s="234">
        <v>0.133022888778422</v>
      </c>
      <c r="AK68" s="233">
        <v>2.6932414568770602</v>
      </c>
      <c r="AL68" s="234">
        <v>0.17387003084781399</v>
      </c>
      <c r="AM68" s="233" t="s">
        <v>494</v>
      </c>
      <c r="AN68" s="234" t="s">
        <v>494</v>
      </c>
      <c r="AO68" s="233">
        <v>-0.92193477323041495</v>
      </c>
      <c r="AP68" s="234">
        <v>0.21891979482444299</v>
      </c>
      <c r="AQ68" s="233" t="s">
        <v>494</v>
      </c>
      <c r="AR68" s="234" t="s">
        <v>494</v>
      </c>
      <c r="AS68" s="233">
        <v>4.2537185093291399</v>
      </c>
      <c r="AT68" s="234">
        <v>0.189736931661312</v>
      </c>
      <c r="AU68" s="233">
        <v>3.5091136094185802</v>
      </c>
      <c r="AV68" s="234">
        <v>0.15806716048293601</v>
      </c>
      <c r="AW68" s="233" t="s">
        <v>494</v>
      </c>
      <c r="AX68" s="234" t="s">
        <v>494</v>
      </c>
      <c r="AY68" s="233">
        <v>-0.744604899910561</v>
      </c>
      <c r="AZ68" s="234">
        <v>0.246952081301996</v>
      </c>
      <c r="BA68" s="233" t="s">
        <v>494</v>
      </c>
      <c r="BB68" s="234" t="s">
        <v>494</v>
      </c>
      <c r="BC68" s="233">
        <v>1.6402348255902801</v>
      </c>
      <c r="BD68" s="234">
        <v>0.23974837930062501</v>
      </c>
      <c r="BE68" s="233">
        <v>1.3142576322494599</v>
      </c>
      <c r="BF68" s="234">
        <v>0.124981402017565</v>
      </c>
      <c r="BG68" s="233" t="s">
        <v>494</v>
      </c>
      <c r="BH68" s="234" t="s">
        <v>494</v>
      </c>
      <c r="BI68" s="233">
        <v>-0.32597719334082298</v>
      </c>
      <c r="BJ68" s="234">
        <v>0.27036944396057899</v>
      </c>
      <c r="BK68" s="233" t="s">
        <v>494</v>
      </c>
      <c r="BL68" s="234" t="s">
        <v>494</v>
      </c>
      <c r="BM68" s="233">
        <v>1.23975067569147</v>
      </c>
      <c r="BN68" s="234">
        <v>0.149313983672581</v>
      </c>
      <c r="BO68" s="233">
        <v>1.19030408529858</v>
      </c>
      <c r="BP68" s="234">
        <v>0.15458137336514199</v>
      </c>
      <c r="BQ68" s="233" t="s">
        <v>494</v>
      </c>
      <c r="BR68" s="234" t="s">
        <v>494</v>
      </c>
      <c r="BS68" s="233">
        <v>-4.9446590392895298E-2</v>
      </c>
      <c r="BT68" s="234">
        <v>0.21491874443991499</v>
      </c>
      <c r="BU68" s="233" t="s">
        <v>494</v>
      </c>
      <c r="BV68" s="234" t="s">
        <v>494</v>
      </c>
      <c r="BW68" s="233">
        <v>1.97054023435954</v>
      </c>
      <c r="BX68" s="234">
        <v>9.99269018144536E-2</v>
      </c>
      <c r="BY68" s="233">
        <v>1.63509324267082</v>
      </c>
      <c r="BZ68" s="234">
        <v>7.5918167585698096E-2</v>
      </c>
      <c r="CA68" s="233" t="s">
        <v>494</v>
      </c>
      <c r="CB68" s="234" t="s">
        <v>494</v>
      </c>
      <c r="CC68" s="233">
        <v>-0.335446991688722</v>
      </c>
      <c r="CD68" s="234">
        <v>0.12549483605234801</v>
      </c>
      <c r="CE68" s="233" t="s">
        <v>494</v>
      </c>
      <c r="CF68" s="234" t="s">
        <v>494</v>
      </c>
      <c r="CG68" s="233">
        <v>0.657987939813374</v>
      </c>
      <c r="CH68" s="234">
        <v>7.3224341746070801E-2</v>
      </c>
      <c r="CI68" s="233">
        <v>0.44521018894534298</v>
      </c>
      <c r="CJ68" s="234">
        <v>8.3647405089190496E-2</v>
      </c>
      <c r="CK68" s="233" t="s">
        <v>494</v>
      </c>
      <c r="CL68" s="234" t="s">
        <v>494</v>
      </c>
      <c r="CM68" s="233">
        <v>-0.21277775086803</v>
      </c>
      <c r="CN68" s="243">
        <v>0.111169656841696</v>
      </c>
    </row>
    <row r="69" spans="1:92" ht="13" customHeight="1" x14ac:dyDescent="0.25">
      <c r="A69" s="26"/>
      <c r="B69" s="96"/>
      <c r="C69" s="223" t="s">
        <v>1077</v>
      </c>
      <c r="D69" s="225" t="s">
        <v>1078</v>
      </c>
      <c r="E69" s="223" t="s">
        <v>1079</v>
      </c>
      <c r="F69" s="225" t="s">
        <v>1080</v>
      </c>
      <c r="G69" s="223" t="s">
        <v>1081</v>
      </c>
      <c r="H69" s="225" t="s">
        <v>1082</v>
      </c>
      <c r="I69" s="223" t="s">
        <v>1083</v>
      </c>
      <c r="J69" s="225" t="s">
        <v>1084</v>
      </c>
      <c r="K69" s="223" t="s">
        <v>1085</v>
      </c>
      <c r="L69" s="225" t="s">
        <v>1086</v>
      </c>
      <c r="M69" s="223" t="s">
        <v>1087</v>
      </c>
      <c r="N69" s="225" t="s">
        <v>1088</v>
      </c>
      <c r="O69" s="223" t="s">
        <v>1089</v>
      </c>
      <c r="P69" s="225" t="s">
        <v>1090</v>
      </c>
      <c r="Q69" s="223" t="s">
        <v>1091</v>
      </c>
      <c r="R69" s="225" t="s">
        <v>1092</v>
      </c>
      <c r="S69" s="223" t="s">
        <v>1093</v>
      </c>
      <c r="T69" s="225" t="s">
        <v>1094</v>
      </c>
      <c r="U69" s="223" t="s">
        <v>1095</v>
      </c>
      <c r="V69" s="225" t="s">
        <v>1096</v>
      </c>
      <c r="W69" s="223" t="s">
        <v>1097</v>
      </c>
      <c r="X69" s="225" t="s">
        <v>1098</v>
      </c>
      <c r="Y69" s="223" t="s">
        <v>1099</v>
      </c>
      <c r="Z69" s="225" t="s">
        <v>1100</v>
      </c>
      <c r="AA69" s="223" t="s">
        <v>1101</v>
      </c>
      <c r="AB69" s="225" t="s">
        <v>1102</v>
      </c>
      <c r="AC69" s="223" t="s">
        <v>1103</v>
      </c>
      <c r="AD69" s="225" t="s">
        <v>1104</v>
      </c>
      <c r="AE69" s="223" t="s">
        <v>1105</v>
      </c>
      <c r="AF69" s="225" t="s">
        <v>1106</v>
      </c>
      <c r="AG69" s="223" t="s">
        <v>1107</v>
      </c>
      <c r="AH69" s="225" t="s">
        <v>1108</v>
      </c>
      <c r="AI69" s="223" t="s">
        <v>1109</v>
      </c>
      <c r="AJ69" s="225" t="s">
        <v>1110</v>
      </c>
      <c r="AK69" s="223" t="s">
        <v>1111</v>
      </c>
      <c r="AL69" s="225" t="s">
        <v>1112</v>
      </c>
      <c r="AM69" s="223" t="s">
        <v>1113</v>
      </c>
      <c r="AN69" s="225" t="s">
        <v>1114</v>
      </c>
      <c r="AO69" s="223" t="s">
        <v>1115</v>
      </c>
      <c r="AP69" s="225" t="s">
        <v>1116</v>
      </c>
      <c r="AQ69" s="223" t="s">
        <v>1117</v>
      </c>
      <c r="AR69" s="225" t="s">
        <v>1118</v>
      </c>
      <c r="AS69" s="223" t="s">
        <v>1119</v>
      </c>
      <c r="AT69" s="225" t="s">
        <v>1120</v>
      </c>
      <c r="AU69" s="223" t="s">
        <v>1121</v>
      </c>
      <c r="AV69" s="225" t="s">
        <v>1122</v>
      </c>
      <c r="AW69" s="223" t="s">
        <v>1123</v>
      </c>
      <c r="AX69" s="225" t="s">
        <v>1124</v>
      </c>
      <c r="AY69" s="223" t="s">
        <v>1125</v>
      </c>
      <c r="AZ69" s="225" t="s">
        <v>1126</v>
      </c>
      <c r="BA69" s="223" t="s">
        <v>1127</v>
      </c>
      <c r="BB69" s="225" t="s">
        <v>1128</v>
      </c>
      <c r="BC69" s="223" t="s">
        <v>1129</v>
      </c>
      <c r="BD69" s="225" t="s">
        <v>1130</v>
      </c>
      <c r="BE69" s="223" t="s">
        <v>1131</v>
      </c>
      <c r="BF69" s="225" t="s">
        <v>1132</v>
      </c>
      <c r="BG69" s="223" t="s">
        <v>1133</v>
      </c>
      <c r="BH69" s="225" t="s">
        <v>1134</v>
      </c>
      <c r="BI69" s="223" t="s">
        <v>1135</v>
      </c>
      <c r="BJ69" s="225" t="s">
        <v>1136</v>
      </c>
      <c r="BK69" s="223" t="s">
        <v>1137</v>
      </c>
      <c r="BL69" s="225" t="s">
        <v>1138</v>
      </c>
      <c r="BM69" s="223" t="s">
        <v>1139</v>
      </c>
      <c r="BN69" s="225" t="s">
        <v>1140</v>
      </c>
      <c r="BO69" s="223" t="s">
        <v>1141</v>
      </c>
      <c r="BP69" s="225" t="s">
        <v>1142</v>
      </c>
      <c r="BQ69" s="223" t="s">
        <v>1143</v>
      </c>
      <c r="BR69" s="225" t="s">
        <v>1144</v>
      </c>
      <c r="BS69" s="223" t="s">
        <v>1145</v>
      </c>
      <c r="BT69" s="225" t="s">
        <v>1146</v>
      </c>
      <c r="BU69" s="223" t="s">
        <v>1147</v>
      </c>
      <c r="BV69" s="225" t="s">
        <v>1148</v>
      </c>
      <c r="BW69" s="223" t="s">
        <v>1149</v>
      </c>
      <c r="BX69" s="225" t="s">
        <v>1150</v>
      </c>
      <c r="BY69" s="223" t="s">
        <v>1151</v>
      </c>
      <c r="BZ69" s="225" t="s">
        <v>1152</v>
      </c>
      <c r="CA69" s="223" t="s">
        <v>1153</v>
      </c>
      <c r="CB69" s="225" t="s">
        <v>1154</v>
      </c>
      <c r="CC69" s="223" t="s">
        <v>1155</v>
      </c>
      <c r="CD69" s="225" t="s">
        <v>1156</v>
      </c>
      <c r="CE69" s="223" t="s">
        <v>1157</v>
      </c>
      <c r="CF69" s="225" t="s">
        <v>1158</v>
      </c>
      <c r="CG69" s="223" t="s">
        <v>1159</v>
      </c>
      <c r="CH69" s="225" t="s">
        <v>1160</v>
      </c>
      <c r="CI69" s="223" t="s">
        <v>1161</v>
      </c>
      <c r="CJ69" s="225" t="s">
        <v>1162</v>
      </c>
      <c r="CK69" s="223" t="s">
        <v>1163</v>
      </c>
      <c r="CL69" s="225" t="s">
        <v>1164</v>
      </c>
      <c r="CM69" s="223" t="s">
        <v>1165</v>
      </c>
      <c r="CN69" s="239" t="s">
        <v>1166</v>
      </c>
    </row>
    <row r="70" spans="1:92" ht="13" customHeight="1" x14ac:dyDescent="0.25">
      <c r="A70" s="26" t="s">
        <v>404</v>
      </c>
      <c r="B70" s="96">
        <v>3</v>
      </c>
      <c r="C70" s="223" t="s">
        <v>494</v>
      </c>
      <c r="D70" s="225" t="s">
        <v>494</v>
      </c>
      <c r="E70" s="223">
        <v>41.229613942584201</v>
      </c>
      <c r="F70" s="225">
        <v>0.44675870232359</v>
      </c>
      <c r="G70" s="223">
        <v>40.373391596940102</v>
      </c>
      <c r="H70" s="225">
        <v>0.46388977716665403</v>
      </c>
      <c r="I70" s="223" t="s">
        <v>494</v>
      </c>
      <c r="J70" s="225" t="s">
        <v>494</v>
      </c>
      <c r="K70" s="223">
        <v>-0.85622234564406297</v>
      </c>
      <c r="L70" s="225">
        <v>0.64403964432446703</v>
      </c>
      <c r="M70" s="223" t="s">
        <v>494</v>
      </c>
      <c r="N70" s="225" t="s">
        <v>494</v>
      </c>
      <c r="O70" s="223">
        <v>20.128728462912601</v>
      </c>
      <c r="P70" s="225">
        <v>0.13875417307108301</v>
      </c>
      <c r="Q70" s="223">
        <v>20.649424155435799</v>
      </c>
      <c r="R70" s="225">
        <v>0.20067020362697399</v>
      </c>
      <c r="S70" s="223" t="s">
        <v>494</v>
      </c>
      <c r="T70" s="225" t="s">
        <v>494</v>
      </c>
      <c r="U70" s="223">
        <v>0.52069569252317305</v>
      </c>
      <c r="V70" s="225">
        <v>0.243969775112269</v>
      </c>
      <c r="W70" s="223" t="s">
        <v>494</v>
      </c>
      <c r="X70" s="225" t="s">
        <v>494</v>
      </c>
      <c r="Y70" s="223">
        <v>8.8067369129879598</v>
      </c>
      <c r="Z70" s="225">
        <v>0.190146843840276</v>
      </c>
      <c r="AA70" s="223">
        <v>8.4686133997926305</v>
      </c>
      <c r="AB70" s="225">
        <v>0.185762193722706</v>
      </c>
      <c r="AC70" s="223" t="s">
        <v>494</v>
      </c>
      <c r="AD70" s="225" t="s">
        <v>494</v>
      </c>
      <c r="AE70" s="223">
        <v>-0.33812351319533501</v>
      </c>
      <c r="AF70" s="225">
        <v>0.26582591077449602</v>
      </c>
      <c r="AG70" s="223" t="s">
        <v>494</v>
      </c>
      <c r="AH70" s="225" t="s">
        <v>494</v>
      </c>
      <c r="AI70" s="223">
        <v>4.0888149932989801</v>
      </c>
      <c r="AJ70" s="225">
        <v>0.16910635553151299</v>
      </c>
      <c r="AK70" s="223">
        <v>4.2706250812192801</v>
      </c>
      <c r="AL70" s="225">
        <v>0.11270146643788</v>
      </c>
      <c r="AM70" s="223" t="s">
        <v>494</v>
      </c>
      <c r="AN70" s="225" t="s">
        <v>494</v>
      </c>
      <c r="AO70" s="223">
        <v>0.18181008792029499</v>
      </c>
      <c r="AP70" s="225">
        <v>0.20322052066265101</v>
      </c>
      <c r="AQ70" s="223" t="s">
        <v>494</v>
      </c>
      <c r="AR70" s="225" t="s">
        <v>494</v>
      </c>
      <c r="AS70" s="223">
        <v>2.23402160460788</v>
      </c>
      <c r="AT70" s="225">
        <v>6.0732737961675602E-2</v>
      </c>
      <c r="AU70" s="223">
        <v>2.6002164696991099</v>
      </c>
      <c r="AV70" s="225">
        <v>0.12743200864875701</v>
      </c>
      <c r="AW70" s="223" t="s">
        <v>494</v>
      </c>
      <c r="AX70" s="225" t="s">
        <v>494</v>
      </c>
      <c r="AY70" s="223">
        <v>0.366194865091233</v>
      </c>
      <c r="AZ70" s="225">
        <v>0.14116438038180301</v>
      </c>
      <c r="BA70" s="223" t="s">
        <v>494</v>
      </c>
      <c r="BB70" s="225" t="s">
        <v>494</v>
      </c>
      <c r="BC70" s="223">
        <v>2.10212211935763</v>
      </c>
      <c r="BD70" s="225">
        <v>7.4163536746646705E-2</v>
      </c>
      <c r="BE70" s="223">
        <v>2.2063029029180798</v>
      </c>
      <c r="BF70" s="225">
        <v>0.107654986398021</v>
      </c>
      <c r="BG70" s="223" t="s">
        <v>494</v>
      </c>
      <c r="BH70" s="225" t="s">
        <v>494</v>
      </c>
      <c r="BI70" s="223">
        <v>0.10418078356045</v>
      </c>
      <c r="BJ70" s="225">
        <v>0.13072806232454201</v>
      </c>
      <c r="BK70" s="223" t="s">
        <v>494</v>
      </c>
      <c r="BL70" s="225" t="s">
        <v>494</v>
      </c>
      <c r="BM70" s="223">
        <v>0.58905230092057903</v>
      </c>
      <c r="BN70" s="225">
        <v>4.2875810196584797E-2</v>
      </c>
      <c r="BO70" s="223">
        <v>0.82845783755682101</v>
      </c>
      <c r="BP70" s="225">
        <v>8.8458455720236306E-2</v>
      </c>
      <c r="BQ70" s="223" t="s">
        <v>494</v>
      </c>
      <c r="BR70" s="225" t="s">
        <v>494</v>
      </c>
      <c r="BS70" s="223">
        <v>0.23940553663624201</v>
      </c>
      <c r="BT70" s="225">
        <v>9.8301747128027001E-2</v>
      </c>
      <c r="BU70" s="223" t="s">
        <v>494</v>
      </c>
      <c r="BV70" s="225" t="s">
        <v>494</v>
      </c>
      <c r="BW70" s="223">
        <v>1.0918509700019501</v>
      </c>
      <c r="BX70" s="225">
        <v>2.9596036639695698E-2</v>
      </c>
      <c r="BY70" s="223">
        <v>1.2926867825373001</v>
      </c>
      <c r="BZ70" s="225">
        <v>7.8432540163364206E-2</v>
      </c>
      <c r="CA70" s="223" t="s">
        <v>494</v>
      </c>
      <c r="CB70" s="225" t="s">
        <v>494</v>
      </c>
      <c r="CC70" s="223">
        <v>0.20083581253534999</v>
      </c>
      <c r="CD70" s="225">
        <v>8.3830714784355401E-2</v>
      </c>
      <c r="CE70" s="223" t="s">
        <v>494</v>
      </c>
      <c r="CF70" s="225" t="s">
        <v>494</v>
      </c>
      <c r="CG70" s="223">
        <v>1.3308022811384399</v>
      </c>
      <c r="CH70" s="225">
        <v>7.4540040975433805E-2</v>
      </c>
      <c r="CI70" s="223">
        <v>1.25487362918173</v>
      </c>
      <c r="CJ70" s="225">
        <v>6.8572368646914697E-2</v>
      </c>
      <c r="CK70" s="223" t="s">
        <v>494</v>
      </c>
      <c r="CL70" s="225" t="s">
        <v>494</v>
      </c>
      <c r="CM70" s="223">
        <v>-7.5928651956703994E-2</v>
      </c>
      <c r="CN70" s="239">
        <v>0.101283697851469</v>
      </c>
    </row>
    <row r="71" spans="1:92" ht="13" customHeight="1" x14ac:dyDescent="0.25">
      <c r="A71" s="26" t="s">
        <v>407</v>
      </c>
      <c r="B71" s="96">
        <v>3</v>
      </c>
      <c r="C71" s="223">
        <v>43.679926527017003</v>
      </c>
      <c r="D71" s="225">
        <v>0.31759546345906298</v>
      </c>
      <c r="E71" s="223">
        <v>40.7225375404321</v>
      </c>
      <c r="F71" s="225">
        <v>0.29493739079446402</v>
      </c>
      <c r="G71" s="223">
        <v>40.139150028291297</v>
      </c>
      <c r="H71" s="225">
        <v>0.22695317166780099</v>
      </c>
      <c r="I71" s="223">
        <v>-3.54077649872574</v>
      </c>
      <c r="J71" s="225">
        <v>0.39035191883715797</v>
      </c>
      <c r="K71" s="223">
        <v>-0.58338751214086704</v>
      </c>
      <c r="L71" s="225">
        <v>0.37215024737156999</v>
      </c>
      <c r="M71" s="223">
        <v>17.369958965923399</v>
      </c>
      <c r="N71" s="225">
        <v>0.325247798058036</v>
      </c>
      <c r="O71" s="223">
        <v>16.706579140816999</v>
      </c>
      <c r="P71" s="225">
        <v>0.37686010080800703</v>
      </c>
      <c r="Q71" s="223">
        <v>17.7618066879817</v>
      </c>
      <c r="R71" s="225">
        <v>0.42113596521405</v>
      </c>
      <c r="S71" s="223">
        <v>0.391847722058284</v>
      </c>
      <c r="T71" s="225">
        <v>0.53211054428414595</v>
      </c>
      <c r="U71" s="223">
        <v>1.0552275471646799</v>
      </c>
      <c r="V71" s="225">
        <v>0.56513629929229503</v>
      </c>
      <c r="W71" s="223">
        <v>11.9215759115785</v>
      </c>
      <c r="X71" s="225">
        <v>0.233715186222761</v>
      </c>
      <c r="Y71" s="223">
        <v>9.7870837041454894</v>
      </c>
      <c r="Z71" s="225">
        <v>0.19309417377687499</v>
      </c>
      <c r="AA71" s="223">
        <v>9.4927592609221794</v>
      </c>
      <c r="AB71" s="225">
        <v>0.21901190080594701</v>
      </c>
      <c r="AC71" s="223">
        <v>-2.4288166506563602</v>
      </c>
      <c r="AD71" s="225">
        <v>0.32029517786843698</v>
      </c>
      <c r="AE71" s="223">
        <v>-0.29432444322331403</v>
      </c>
      <c r="AF71" s="225">
        <v>0.29197871950059701</v>
      </c>
      <c r="AG71" s="223">
        <v>5.8621485716545303</v>
      </c>
      <c r="AH71" s="225">
        <v>0.24792886933731101</v>
      </c>
      <c r="AI71" s="223">
        <v>5.7232919070462298</v>
      </c>
      <c r="AJ71" s="225">
        <v>0.205895159860953</v>
      </c>
      <c r="AK71" s="223">
        <v>4.9556309859999601</v>
      </c>
      <c r="AL71" s="225">
        <v>0.23007795825036201</v>
      </c>
      <c r="AM71" s="223">
        <v>-0.90651758565457197</v>
      </c>
      <c r="AN71" s="225">
        <v>0.33823747740830401</v>
      </c>
      <c r="AO71" s="223">
        <v>-0.76766092104627004</v>
      </c>
      <c r="AP71" s="225">
        <v>0.30875343516602799</v>
      </c>
      <c r="AQ71" s="223">
        <v>2.7106357206075802</v>
      </c>
      <c r="AR71" s="225">
        <v>8.9906137522719906E-2</v>
      </c>
      <c r="AS71" s="223">
        <v>2.2129055029918598</v>
      </c>
      <c r="AT71" s="225">
        <v>0.10298943270859701</v>
      </c>
      <c r="AU71" s="223">
        <v>2.2405828675338402</v>
      </c>
      <c r="AV71" s="225">
        <v>0.11472330988172399</v>
      </c>
      <c r="AW71" s="223">
        <v>-0.47005285307373101</v>
      </c>
      <c r="AX71" s="225">
        <v>0.14575510761023899</v>
      </c>
      <c r="AY71" s="223">
        <v>2.7677364541981699E-2</v>
      </c>
      <c r="AZ71" s="225">
        <v>0.15416958545659001</v>
      </c>
      <c r="BA71" s="223">
        <v>2.8735425028857402</v>
      </c>
      <c r="BB71" s="225">
        <v>0.17724893178418599</v>
      </c>
      <c r="BC71" s="223">
        <v>2.2124600447808498</v>
      </c>
      <c r="BD71" s="225">
        <v>8.8311378054345899E-2</v>
      </c>
      <c r="BE71" s="223">
        <v>2.8969035540551702</v>
      </c>
      <c r="BF71" s="225">
        <v>0.199458470417441</v>
      </c>
      <c r="BG71" s="223">
        <v>2.3361051169436702E-2</v>
      </c>
      <c r="BH71" s="225">
        <v>0.266834902589411</v>
      </c>
      <c r="BI71" s="223">
        <v>0.68444350927432396</v>
      </c>
      <c r="BJ71" s="225">
        <v>0.21813431851756601</v>
      </c>
      <c r="BK71" s="223">
        <v>0.94853681904740905</v>
      </c>
      <c r="BL71" s="225">
        <v>0.13878277039435399</v>
      </c>
      <c r="BM71" s="223">
        <v>1.0219069174138</v>
      </c>
      <c r="BN71" s="225">
        <v>0.12361378974437599</v>
      </c>
      <c r="BO71" s="223">
        <v>1.01541304542454</v>
      </c>
      <c r="BP71" s="225">
        <v>0.165158302660461</v>
      </c>
      <c r="BQ71" s="223">
        <v>6.6876226377127507E-2</v>
      </c>
      <c r="BR71" s="225">
        <v>0.21572649882667699</v>
      </c>
      <c r="BS71" s="223">
        <v>-6.4938719892615503E-3</v>
      </c>
      <c r="BT71" s="225">
        <v>0.20629501679064199</v>
      </c>
      <c r="BU71" s="223">
        <v>0.14171995251799499</v>
      </c>
      <c r="BV71" s="225">
        <v>2.49932891779161E-2</v>
      </c>
      <c r="BW71" s="223">
        <v>0.211341954966631</v>
      </c>
      <c r="BX71" s="225">
        <v>3.4648962610062298E-2</v>
      </c>
      <c r="BY71" s="223">
        <v>0.307215442652649</v>
      </c>
      <c r="BZ71" s="225">
        <v>0.112273893219297</v>
      </c>
      <c r="CA71" s="223">
        <v>0.165495490134655</v>
      </c>
      <c r="CB71" s="225">
        <v>0.11502213527208199</v>
      </c>
      <c r="CC71" s="223">
        <v>9.5873487686018194E-2</v>
      </c>
      <c r="CD71" s="225">
        <v>0.11749884130735801</v>
      </c>
      <c r="CE71" s="223">
        <v>0.89125126694790002</v>
      </c>
      <c r="CF71" s="225">
        <v>0.14065474013542401</v>
      </c>
      <c r="CG71" s="223">
        <v>0.58552963511591405</v>
      </c>
      <c r="CH71" s="225">
        <v>6.5906314990518994E-2</v>
      </c>
      <c r="CI71" s="223">
        <v>0.64136435550377002</v>
      </c>
      <c r="CJ71" s="225">
        <v>0.111447600729239</v>
      </c>
      <c r="CK71" s="223">
        <v>-0.24988691144413</v>
      </c>
      <c r="CL71" s="225">
        <v>0.179455631371288</v>
      </c>
      <c r="CM71" s="223">
        <v>5.58347203878558E-2</v>
      </c>
      <c r="CN71" s="239">
        <v>0.12947667768340901</v>
      </c>
    </row>
    <row r="72" spans="1:92" ht="13" customHeight="1" x14ac:dyDescent="0.25">
      <c r="A72" s="26" t="s">
        <v>426</v>
      </c>
      <c r="B72" s="96">
        <v>3</v>
      </c>
      <c r="C72" s="223" t="s">
        <v>494</v>
      </c>
      <c r="D72" s="225" t="s">
        <v>494</v>
      </c>
      <c r="E72" s="223">
        <v>40.549268347756801</v>
      </c>
      <c r="F72" s="225">
        <v>0.30045654146225598</v>
      </c>
      <c r="G72" s="223">
        <v>40.565702552422202</v>
      </c>
      <c r="H72" s="225">
        <v>0.34748449536947601</v>
      </c>
      <c r="I72" s="223" t="s">
        <v>494</v>
      </c>
      <c r="J72" s="225" t="s">
        <v>494</v>
      </c>
      <c r="K72" s="223">
        <v>1.64342046654227E-2</v>
      </c>
      <c r="L72" s="225">
        <v>0.45936870575784799</v>
      </c>
      <c r="M72" s="223" t="s">
        <v>494</v>
      </c>
      <c r="N72" s="225" t="s">
        <v>494</v>
      </c>
      <c r="O72" s="223">
        <v>20.002092594638299</v>
      </c>
      <c r="P72" s="225">
        <v>0.13476135742788201</v>
      </c>
      <c r="Q72" s="223">
        <v>19.4052324776214</v>
      </c>
      <c r="R72" s="225">
        <v>0.15833830335528301</v>
      </c>
      <c r="S72" s="223" t="s">
        <v>494</v>
      </c>
      <c r="T72" s="225" t="s">
        <v>494</v>
      </c>
      <c r="U72" s="223">
        <v>-0.59686011701684205</v>
      </c>
      <c r="V72" s="225">
        <v>0.20792220123218</v>
      </c>
      <c r="W72" s="223" t="s">
        <v>494</v>
      </c>
      <c r="X72" s="225" t="s">
        <v>494</v>
      </c>
      <c r="Y72" s="223">
        <v>7.2111258721951703</v>
      </c>
      <c r="Z72" s="225">
        <v>0.10530027149538999</v>
      </c>
      <c r="AA72" s="223">
        <v>7.8026071431212802</v>
      </c>
      <c r="AB72" s="225">
        <v>0.13666710052414499</v>
      </c>
      <c r="AC72" s="223" t="s">
        <v>494</v>
      </c>
      <c r="AD72" s="225" t="s">
        <v>494</v>
      </c>
      <c r="AE72" s="223">
        <v>0.59148127092611202</v>
      </c>
      <c r="AF72" s="225">
        <v>0.17252838474488699</v>
      </c>
      <c r="AG72" s="223" t="s">
        <v>494</v>
      </c>
      <c r="AH72" s="225" t="s">
        <v>494</v>
      </c>
      <c r="AI72" s="223">
        <v>7.2144985947890499</v>
      </c>
      <c r="AJ72" s="225">
        <v>0.13850492857677499</v>
      </c>
      <c r="AK72" s="223">
        <v>7.0744268210271404</v>
      </c>
      <c r="AL72" s="225">
        <v>0.169454902937378</v>
      </c>
      <c r="AM72" s="223" t="s">
        <v>494</v>
      </c>
      <c r="AN72" s="225" t="s">
        <v>494</v>
      </c>
      <c r="AO72" s="223">
        <v>-0.14007177376190899</v>
      </c>
      <c r="AP72" s="225">
        <v>0.21885744074527999</v>
      </c>
      <c r="AQ72" s="223" t="s">
        <v>494</v>
      </c>
      <c r="AR72" s="225" t="s">
        <v>494</v>
      </c>
      <c r="AS72" s="223">
        <v>2.6608050525075901</v>
      </c>
      <c r="AT72" s="225">
        <v>6.2708174932518304E-2</v>
      </c>
      <c r="AU72" s="223">
        <v>2.85083748026873</v>
      </c>
      <c r="AV72" s="225">
        <v>8.2793457734531006E-2</v>
      </c>
      <c r="AW72" s="223" t="s">
        <v>494</v>
      </c>
      <c r="AX72" s="225" t="s">
        <v>494</v>
      </c>
      <c r="AY72" s="223">
        <v>0.19003242776113599</v>
      </c>
      <c r="AZ72" s="225">
        <v>0.103860829223567</v>
      </c>
      <c r="BA72" s="223" t="s">
        <v>494</v>
      </c>
      <c r="BB72" s="225" t="s">
        <v>494</v>
      </c>
      <c r="BC72" s="223">
        <v>1.41568573264845</v>
      </c>
      <c r="BD72" s="225">
        <v>5.55371649506676E-2</v>
      </c>
      <c r="BE72" s="223">
        <v>1.6730720503410199</v>
      </c>
      <c r="BF72" s="225">
        <v>5.9518267514066803E-2</v>
      </c>
      <c r="BG72" s="223" t="s">
        <v>494</v>
      </c>
      <c r="BH72" s="225" t="s">
        <v>494</v>
      </c>
      <c r="BI72" s="223">
        <v>0.25738631769256898</v>
      </c>
      <c r="BJ72" s="225">
        <v>8.1405164815469097E-2</v>
      </c>
      <c r="BK72" s="223" t="s">
        <v>494</v>
      </c>
      <c r="BL72" s="225" t="s">
        <v>494</v>
      </c>
      <c r="BM72" s="223">
        <v>1.42926725548564</v>
      </c>
      <c r="BN72" s="225">
        <v>8.8044344667097693E-2</v>
      </c>
      <c r="BO72" s="223">
        <v>1.71322711747636</v>
      </c>
      <c r="BP72" s="225">
        <v>0.106336359621393</v>
      </c>
      <c r="BQ72" s="223" t="s">
        <v>494</v>
      </c>
      <c r="BR72" s="225" t="s">
        <v>494</v>
      </c>
      <c r="BS72" s="223">
        <v>0.28395986199072398</v>
      </c>
      <c r="BT72" s="225">
        <v>0.1380551629074</v>
      </c>
      <c r="BU72" s="223" t="s">
        <v>494</v>
      </c>
      <c r="BV72" s="225" t="s">
        <v>494</v>
      </c>
      <c r="BW72" s="223">
        <v>0.94888411752146096</v>
      </c>
      <c r="BX72" s="225">
        <v>3.8489961563334597E-2</v>
      </c>
      <c r="BY72" s="223">
        <v>1.07465031726541</v>
      </c>
      <c r="BZ72" s="225">
        <v>6.9425952159124699E-2</v>
      </c>
      <c r="CA72" s="223" t="s">
        <v>494</v>
      </c>
      <c r="CB72" s="225" t="s">
        <v>494</v>
      </c>
      <c r="CC72" s="223">
        <v>0.12576619974395001</v>
      </c>
      <c r="CD72" s="225">
        <v>7.9381609799424199E-2</v>
      </c>
      <c r="CE72" s="223" t="s">
        <v>494</v>
      </c>
      <c r="CF72" s="225" t="s">
        <v>494</v>
      </c>
      <c r="CG72" s="223">
        <v>1.5105355716298099</v>
      </c>
      <c r="CH72" s="225">
        <v>7.6263540491005796E-2</v>
      </c>
      <c r="CI72" s="223">
        <v>1.4352741003371201</v>
      </c>
      <c r="CJ72" s="225">
        <v>7.9921902927233293E-2</v>
      </c>
      <c r="CK72" s="223" t="s">
        <v>494</v>
      </c>
      <c r="CL72" s="225" t="s">
        <v>494</v>
      </c>
      <c r="CM72" s="223">
        <v>-7.5261471292691298E-2</v>
      </c>
      <c r="CN72" s="239">
        <v>0.11047007819194</v>
      </c>
    </row>
    <row r="73" spans="1:92" ht="13" customHeight="1" x14ac:dyDescent="0.25">
      <c r="A73" s="26" t="s">
        <v>433</v>
      </c>
      <c r="B73" s="96">
        <v>3</v>
      </c>
      <c r="C73" s="223" t="s">
        <v>494</v>
      </c>
      <c r="D73" s="225" t="s">
        <v>494</v>
      </c>
      <c r="E73" s="223">
        <v>39.8084767937805</v>
      </c>
      <c r="F73" s="225">
        <v>0.31787916666265598</v>
      </c>
      <c r="G73" s="223">
        <v>41.106911903428099</v>
      </c>
      <c r="H73" s="225">
        <v>0.55476058677177797</v>
      </c>
      <c r="I73" s="223" t="s">
        <v>494</v>
      </c>
      <c r="J73" s="225" t="s">
        <v>494</v>
      </c>
      <c r="K73" s="223">
        <v>1.2984351096475699</v>
      </c>
      <c r="L73" s="225">
        <v>0.63937975666540503</v>
      </c>
      <c r="M73" s="223" t="s">
        <v>494</v>
      </c>
      <c r="N73" s="225" t="s">
        <v>494</v>
      </c>
      <c r="O73" s="223">
        <v>19.949539154299799</v>
      </c>
      <c r="P73" s="225">
        <v>0.20454284316114299</v>
      </c>
      <c r="Q73" s="223">
        <v>21.1786035356578</v>
      </c>
      <c r="R73" s="225">
        <v>0.36839465059302101</v>
      </c>
      <c r="S73" s="223" t="s">
        <v>494</v>
      </c>
      <c r="T73" s="225" t="s">
        <v>494</v>
      </c>
      <c r="U73" s="223">
        <v>1.22906438135804</v>
      </c>
      <c r="V73" s="225">
        <v>0.42136966344766402</v>
      </c>
      <c r="W73" s="223" t="s">
        <v>494</v>
      </c>
      <c r="X73" s="225" t="s">
        <v>494</v>
      </c>
      <c r="Y73" s="223">
        <v>8.1816341227070204</v>
      </c>
      <c r="Z73" s="225">
        <v>0.193930580011038</v>
      </c>
      <c r="AA73" s="223">
        <v>9.6297219671059295</v>
      </c>
      <c r="AB73" s="225">
        <v>0.31610425094685102</v>
      </c>
      <c r="AC73" s="223" t="s">
        <v>494</v>
      </c>
      <c r="AD73" s="225" t="s">
        <v>494</v>
      </c>
      <c r="AE73" s="223">
        <v>1.44808784439891</v>
      </c>
      <c r="AF73" s="225">
        <v>0.37085167834336102</v>
      </c>
      <c r="AG73" s="223" t="s">
        <v>494</v>
      </c>
      <c r="AH73" s="225" t="s">
        <v>494</v>
      </c>
      <c r="AI73" s="223">
        <v>5.4352370858697503</v>
      </c>
      <c r="AJ73" s="225">
        <v>0.212193935380389</v>
      </c>
      <c r="AK73" s="223">
        <v>6.8709882077253503</v>
      </c>
      <c r="AL73" s="225">
        <v>0.31051203134736799</v>
      </c>
      <c r="AM73" s="223" t="s">
        <v>494</v>
      </c>
      <c r="AN73" s="225" t="s">
        <v>494</v>
      </c>
      <c r="AO73" s="223">
        <v>1.4357511218556001</v>
      </c>
      <c r="AP73" s="225">
        <v>0.37609039847314002</v>
      </c>
      <c r="AQ73" s="223" t="s">
        <v>494</v>
      </c>
      <c r="AR73" s="225" t="s">
        <v>494</v>
      </c>
      <c r="AS73" s="223">
        <v>3.1587776522981401</v>
      </c>
      <c r="AT73" s="225">
        <v>0.15124815403823999</v>
      </c>
      <c r="AU73" s="223">
        <v>4.4717201175743604</v>
      </c>
      <c r="AV73" s="225">
        <v>0.21022375596026699</v>
      </c>
      <c r="AW73" s="223" t="s">
        <v>494</v>
      </c>
      <c r="AX73" s="225" t="s">
        <v>494</v>
      </c>
      <c r="AY73" s="223">
        <v>1.31294246527622</v>
      </c>
      <c r="AZ73" s="225">
        <v>0.25897882475217399</v>
      </c>
      <c r="BA73" s="223" t="s">
        <v>494</v>
      </c>
      <c r="BB73" s="225" t="s">
        <v>494</v>
      </c>
      <c r="BC73" s="223">
        <v>2.8116422933363099</v>
      </c>
      <c r="BD73" s="225">
        <v>0.151493608241839</v>
      </c>
      <c r="BE73" s="223">
        <v>3.6561955229006502</v>
      </c>
      <c r="BF73" s="225">
        <v>0.21010325597575699</v>
      </c>
      <c r="BG73" s="223" t="s">
        <v>494</v>
      </c>
      <c r="BH73" s="225" t="s">
        <v>494</v>
      </c>
      <c r="BI73" s="223">
        <v>0.84455322956434298</v>
      </c>
      <c r="BJ73" s="225">
        <v>0.25902449982529901</v>
      </c>
      <c r="BK73" s="223" t="s">
        <v>494</v>
      </c>
      <c r="BL73" s="225" t="s">
        <v>494</v>
      </c>
      <c r="BM73" s="223">
        <v>1.02542271395481</v>
      </c>
      <c r="BN73" s="225">
        <v>0.10847519595812199</v>
      </c>
      <c r="BO73" s="223">
        <v>1.52305017013539</v>
      </c>
      <c r="BP73" s="225">
        <v>0.15565828947851301</v>
      </c>
      <c r="BQ73" s="223" t="s">
        <v>494</v>
      </c>
      <c r="BR73" s="225" t="s">
        <v>494</v>
      </c>
      <c r="BS73" s="223">
        <v>0.49762745618058202</v>
      </c>
      <c r="BT73" s="225">
        <v>0.18972709669820301</v>
      </c>
      <c r="BU73" s="223" t="s">
        <v>494</v>
      </c>
      <c r="BV73" s="225" t="s">
        <v>494</v>
      </c>
      <c r="BW73" s="223">
        <v>2.0037947553308499</v>
      </c>
      <c r="BX73" s="225">
        <v>0.12695316540790899</v>
      </c>
      <c r="BY73" s="223">
        <v>2.5933813030967401</v>
      </c>
      <c r="BZ73" s="225">
        <v>0.17365975506888801</v>
      </c>
      <c r="CA73" s="223" t="s">
        <v>494</v>
      </c>
      <c r="CB73" s="225" t="s">
        <v>494</v>
      </c>
      <c r="CC73" s="223">
        <v>0.58958654776588404</v>
      </c>
      <c r="CD73" s="225">
        <v>0.21511582168142401</v>
      </c>
      <c r="CE73" s="223" t="s">
        <v>494</v>
      </c>
      <c r="CF73" s="225" t="s">
        <v>494</v>
      </c>
      <c r="CG73" s="223">
        <v>2.5632570367861902</v>
      </c>
      <c r="CH73" s="225">
        <v>0.190487997616199</v>
      </c>
      <c r="CI73" s="223">
        <v>3.5534924523428999</v>
      </c>
      <c r="CJ73" s="225">
        <v>0.28534899290198501</v>
      </c>
      <c r="CK73" s="223" t="s">
        <v>494</v>
      </c>
      <c r="CL73" s="225" t="s">
        <v>494</v>
      </c>
      <c r="CM73" s="223">
        <v>0.99023541555671002</v>
      </c>
      <c r="CN73" s="239">
        <v>0.343088508968176</v>
      </c>
    </row>
    <row r="74" spans="1:92" ht="13" customHeight="1" x14ac:dyDescent="0.25">
      <c r="A74" s="26" t="s">
        <v>437</v>
      </c>
      <c r="B74" s="96">
        <v>3</v>
      </c>
      <c r="C74" s="223" t="s">
        <v>494</v>
      </c>
      <c r="D74" s="225" t="s">
        <v>494</v>
      </c>
      <c r="E74" s="223">
        <v>33.168589939069001</v>
      </c>
      <c r="F74" s="225">
        <v>0.35497650885821003</v>
      </c>
      <c r="G74" s="223">
        <v>33.016027354080499</v>
      </c>
      <c r="H74" s="225">
        <v>0.39803406351661802</v>
      </c>
      <c r="I74" s="223" t="s">
        <v>494</v>
      </c>
      <c r="J74" s="225" t="s">
        <v>494</v>
      </c>
      <c r="K74" s="223">
        <v>-0.15256258498845901</v>
      </c>
      <c r="L74" s="225">
        <v>0.53332863935917996</v>
      </c>
      <c r="M74" s="223" t="s">
        <v>494</v>
      </c>
      <c r="N74" s="225" t="s">
        <v>494</v>
      </c>
      <c r="O74" s="223">
        <v>23.512631186482601</v>
      </c>
      <c r="P74" s="225">
        <v>0.249640734151066</v>
      </c>
      <c r="Q74" s="223">
        <v>22.892635776344701</v>
      </c>
      <c r="R74" s="225">
        <v>0.270810170950264</v>
      </c>
      <c r="S74" s="223" t="s">
        <v>494</v>
      </c>
      <c r="T74" s="225" t="s">
        <v>494</v>
      </c>
      <c r="U74" s="223">
        <v>-0.61999541013788195</v>
      </c>
      <c r="V74" s="225">
        <v>0.368318672941781</v>
      </c>
      <c r="W74" s="223" t="s">
        <v>494</v>
      </c>
      <c r="X74" s="225" t="s">
        <v>494</v>
      </c>
      <c r="Y74" s="223">
        <v>3.9847590724242501</v>
      </c>
      <c r="Z74" s="225">
        <v>0.11077712484514</v>
      </c>
      <c r="AA74" s="223">
        <v>5.0763640404490902</v>
      </c>
      <c r="AB74" s="225">
        <v>0.144007927751621</v>
      </c>
      <c r="AC74" s="223" t="s">
        <v>494</v>
      </c>
      <c r="AD74" s="225" t="s">
        <v>494</v>
      </c>
      <c r="AE74" s="223">
        <v>1.0916049680248401</v>
      </c>
      <c r="AF74" s="225">
        <v>0.181686143236824</v>
      </c>
      <c r="AG74" s="223" t="s">
        <v>494</v>
      </c>
      <c r="AH74" s="225" t="s">
        <v>494</v>
      </c>
      <c r="AI74" s="223">
        <v>2.3911456049075301</v>
      </c>
      <c r="AJ74" s="225">
        <v>7.2452758428191294E-2</v>
      </c>
      <c r="AK74" s="223">
        <v>2.6610384683601298</v>
      </c>
      <c r="AL74" s="225">
        <v>7.8155379789074705E-2</v>
      </c>
      <c r="AM74" s="223" t="s">
        <v>494</v>
      </c>
      <c r="AN74" s="225" t="s">
        <v>494</v>
      </c>
      <c r="AO74" s="223">
        <v>0.269892863452598</v>
      </c>
      <c r="AP74" s="225">
        <v>0.10657234910533001</v>
      </c>
      <c r="AQ74" s="223" t="s">
        <v>494</v>
      </c>
      <c r="AR74" s="225" t="s">
        <v>494</v>
      </c>
      <c r="AS74" s="223">
        <v>2.1049081879068998</v>
      </c>
      <c r="AT74" s="225">
        <v>9.4259486704015794E-2</v>
      </c>
      <c r="AU74" s="223">
        <v>2.9978133672327099</v>
      </c>
      <c r="AV74" s="225">
        <v>0.13721753627868</v>
      </c>
      <c r="AW74" s="223" t="s">
        <v>494</v>
      </c>
      <c r="AX74" s="225" t="s">
        <v>494</v>
      </c>
      <c r="AY74" s="223">
        <v>0.89290517932580404</v>
      </c>
      <c r="AZ74" s="225">
        <v>0.16647373094904599</v>
      </c>
      <c r="BA74" s="223" t="s">
        <v>494</v>
      </c>
      <c r="BB74" s="225" t="s">
        <v>494</v>
      </c>
      <c r="BC74" s="223">
        <v>2.1933248233064</v>
      </c>
      <c r="BD74" s="225">
        <v>6.7931239329620002E-2</v>
      </c>
      <c r="BE74" s="223">
        <v>2.5105487605768402</v>
      </c>
      <c r="BF74" s="225">
        <v>9.2229227988282106E-2</v>
      </c>
      <c r="BG74" s="223" t="s">
        <v>494</v>
      </c>
      <c r="BH74" s="225" t="s">
        <v>494</v>
      </c>
      <c r="BI74" s="223">
        <v>0.31722393727043802</v>
      </c>
      <c r="BJ74" s="225">
        <v>0.114546426274121</v>
      </c>
      <c r="BK74" s="223" t="s">
        <v>494</v>
      </c>
      <c r="BL74" s="225" t="s">
        <v>494</v>
      </c>
      <c r="BM74" s="223">
        <v>2.1731084628175998</v>
      </c>
      <c r="BN74" s="225">
        <v>0.111185660813596</v>
      </c>
      <c r="BO74" s="223">
        <v>2.8487323982194099</v>
      </c>
      <c r="BP74" s="225">
        <v>0.16780087884237899</v>
      </c>
      <c r="BQ74" s="223" t="s">
        <v>494</v>
      </c>
      <c r="BR74" s="225" t="s">
        <v>494</v>
      </c>
      <c r="BS74" s="223">
        <v>0.67562393540181498</v>
      </c>
      <c r="BT74" s="225">
        <v>0.20129427739215699</v>
      </c>
      <c r="BU74" s="223" t="s">
        <v>494</v>
      </c>
      <c r="BV74" s="225" t="s">
        <v>494</v>
      </c>
      <c r="BW74" s="223">
        <v>1.63273443364752</v>
      </c>
      <c r="BX74" s="225">
        <v>6.0019885491296297E-2</v>
      </c>
      <c r="BY74" s="223">
        <v>1.81868209099872</v>
      </c>
      <c r="BZ74" s="225">
        <v>8.7201661204559799E-2</v>
      </c>
      <c r="CA74" s="223" t="s">
        <v>494</v>
      </c>
      <c r="CB74" s="225" t="s">
        <v>494</v>
      </c>
      <c r="CC74" s="223">
        <v>0.185947657351198</v>
      </c>
      <c r="CD74" s="225">
        <v>0.105860834925968</v>
      </c>
      <c r="CE74" s="223" t="s">
        <v>494</v>
      </c>
      <c r="CF74" s="225" t="s">
        <v>494</v>
      </c>
      <c r="CG74" s="223">
        <v>1.6115411549417</v>
      </c>
      <c r="CH74" s="225">
        <v>6.3076735398777201E-2</v>
      </c>
      <c r="CI74" s="223">
        <v>1.8966621403429</v>
      </c>
      <c r="CJ74" s="225">
        <v>0.103183529330017</v>
      </c>
      <c r="CK74" s="223" t="s">
        <v>494</v>
      </c>
      <c r="CL74" s="225" t="s">
        <v>494</v>
      </c>
      <c r="CM74" s="223">
        <v>0.285120985401208</v>
      </c>
      <c r="CN74" s="239">
        <v>0.12093599659971301</v>
      </c>
    </row>
    <row r="75" spans="1:92" ht="13" customHeight="1" x14ac:dyDescent="0.25">
      <c r="A75" s="27" t="s">
        <v>438</v>
      </c>
      <c r="B75" s="90">
        <v>3</v>
      </c>
      <c r="C75" s="233" t="s">
        <v>494</v>
      </c>
      <c r="D75" s="234" t="s">
        <v>494</v>
      </c>
      <c r="E75" s="233">
        <v>40.147824620615097</v>
      </c>
      <c r="F75" s="234">
        <v>0.23715077689452699</v>
      </c>
      <c r="G75" s="233">
        <v>41.235820229612699</v>
      </c>
      <c r="H75" s="234">
        <v>0.76444428764938699</v>
      </c>
      <c r="I75" s="233" t="s">
        <v>494</v>
      </c>
      <c r="J75" s="234" t="s">
        <v>494</v>
      </c>
      <c r="K75" s="233">
        <v>1.0879956089976199</v>
      </c>
      <c r="L75" s="234">
        <v>0.80038463247457303</v>
      </c>
      <c r="M75" s="233" t="s">
        <v>494</v>
      </c>
      <c r="N75" s="234" t="s">
        <v>494</v>
      </c>
      <c r="O75" s="233">
        <v>22.608759930270299</v>
      </c>
      <c r="P75" s="234">
        <v>0.159686344008489</v>
      </c>
      <c r="Q75" s="233">
        <v>23.998833782359601</v>
      </c>
      <c r="R75" s="234">
        <v>0.46859738560404601</v>
      </c>
      <c r="S75" s="233" t="s">
        <v>494</v>
      </c>
      <c r="T75" s="234" t="s">
        <v>494</v>
      </c>
      <c r="U75" s="233">
        <v>1.3900738520893301</v>
      </c>
      <c r="V75" s="234">
        <v>0.49505882302787502</v>
      </c>
      <c r="W75" s="233" t="s">
        <v>494</v>
      </c>
      <c r="X75" s="234" t="s">
        <v>494</v>
      </c>
      <c r="Y75" s="233">
        <v>7.5245846425234504</v>
      </c>
      <c r="Z75" s="234">
        <v>9.3751897384037899E-2</v>
      </c>
      <c r="AA75" s="233">
        <v>8.1382179841594198</v>
      </c>
      <c r="AB75" s="234">
        <v>0.27286748459951399</v>
      </c>
      <c r="AC75" s="233" t="s">
        <v>494</v>
      </c>
      <c r="AD75" s="234" t="s">
        <v>494</v>
      </c>
      <c r="AE75" s="233">
        <v>0.61363334163597305</v>
      </c>
      <c r="AF75" s="234">
        <v>0.28852397199327001</v>
      </c>
      <c r="AG75" s="233" t="s">
        <v>494</v>
      </c>
      <c r="AH75" s="234" t="s">
        <v>494</v>
      </c>
      <c r="AI75" s="233">
        <v>5.4631313350475796</v>
      </c>
      <c r="AJ75" s="234">
        <v>7.4788222651471101E-2</v>
      </c>
      <c r="AK75" s="233">
        <v>5.8325527091406197</v>
      </c>
      <c r="AL75" s="234">
        <v>0.23872797997459599</v>
      </c>
      <c r="AM75" s="233" t="s">
        <v>494</v>
      </c>
      <c r="AN75" s="234" t="s">
        <v>494</v>
      </c>
      <c r="AO75" s="233">
        <v>0.369421374093032</v>
      </c>
      <c r="AP75" s="234">
        <v>0.25016859649068102</v>
      </c>
      <c r="AQ75" s="233" t="s">
        <v>494</v>
      </c>
      <c r="AR75" s="234" t="s">
        <v>494</v>
      </c>
      <c r="AS75" s="233">
        <v>3.2282899556404701</v>
      </c>
      <c r="AT75" s="234">
        <v>6.6793333641821703E-2</v>
      </c>
      <c r="AU75" s="233">
        <v>3.3776881263919498</v>
      </c>
      <c r="AV75" s="234">
        <v>0.13338400331820199</v>
      </c>
      <c r="AW75" s="233" t="s">
        <v>494</v>
      </c>
      <c r="AX75" s="234" t="s">
        <v>494</v>
      </c>
      <c r="AY75" s="233">
        <v>0.14939817075147599</v>
      </c>
      <c r="AZ75" s="234">
        <v>0.149173193839167</v>
      </c>
      <c r="BA75" s="233" t="s">
        <v>494</v>
      </c>
      <c r="BB75" s="234" t="s">
        <v>494</v>
      </c>
      <c r="BC75" s="233">
        <v>3.4736300560380999</v>
      </c>
      <c r="BD75" s="234">
        <v>7.93689083638104E-2</v>
      </c>
      <c r="BE75" s="233">
        <v>3.5572317394960198</v>
      </c>
      <c r="BF75" s="234">
        <v>0.163390541867387</v>
      </c>
      <c r="BG75" s="233" t="s">
        <v>494</v>
      </c>
      <c r="BH75" s="234" t="s">
        <v>494</v>
      </c>
      <c r="BI75" s="233">
        <v>8.3601683457918505E-2</v>
      </c>
      <c r="BJ75" s="234">
        <v>0.18164771616120401</v>
      </c>
      <c r="BK75" s="233" t="s">
        <v>494</v>
      </c>
      <c r="BL75" s="234" t="s">
        <v>494</v>
      </c>
      <c r="BM75" s="233">
        <v>2.9239912364229901</v>
      </c>
      <c r="BN75" s="234">
        <v>7.6094975559842098E-2</v>
      </c>
      <c r="BO75" s="233">
        <v>3.1931569490890999</v>
      </c>
      <c r="BP75" s="234">
        <v>0.15586198231659601</v>
      </c>
      <c r="BQ75" s="233" t="s">
        <v>494</v>
      </c>
      <c r="BR75" s="234" t="s">
        <v>494</v>
      </c>
      <c r="BS75" s="233">
        <v>0.269165712666117</v>
      </c>
      <c r="BT75" s="234">
        <v>0.173445676905226</v>
      </c>
      <c r="BU75" s="233" t="s">
        <v>494</v>
      </c>
      <c r="BV75" s="234" t="s">
        <v>494</v>
      </c>
      <c r="BW75" s="233">
        <v>1.8491921977377801</v>
      </c>
      <c r="BX75" s="234">
        <v>3.3977588190099099E-2</v>
      </c>
      <c r="BY75" s="233">
        <v>2.3641956208426098</v>
      </c>
      <c r="BZ75" s="234">
        <v>0.124698810584544</v>
      </c>
      <c r="CA75" s="233" t="s">
        <v>494</v>
      </c>
      <c r="CB75" s="234" t="s">
        <v>494</v>
      </c>
      <c r="CC75" s="233">
        <v>0.51500342310482505</v>
      </c>
      <c r="CD75" s="234">
        <v>0.12924499936328701</v>
      </c>
      <c r="CE75" s="233" t="s">
        <v>494</v>
      </c>
      <c r="CF75" s="234" t="s">
        <v>494</v>
      </c>
      <c r="CG75" s="233">
        <v>2.2806104434356098</v>
      </c>
      <c r="CH75" s="234">
        <v>6.0063191228280202E-2</v>
      </c>
      <c r="CI75" s="233">
        <v>2.4462984354289299</v>
      </c>
      <c r="CJ75" s="234">
        <v>0.13589003175439901</v>
      </c>
      <c r="CK75" s="233" t="s">
        <v>494</v>
      </c>
      <c r="CL75" s="234" t="s">
        <v>494</v>
      </c>
      <c r="CM75" s="233">
        <v>0.16568799199331799</v>
      </c>
      <c r="CN75" s="243">
        <v>0.14857216317579999</v>
      </c>
    </row>
    <row r="77" spans="1:92" x14ac:dyDescent="0.25">
      <c r="A77" s="178" t="s">
        <v>485</v>
      </c>
    </row>
    <row r="78" spans="1:92" x14ac:dyDescent="0.25">
      <c r="A78" s="178" t="s">
        <v>486</v>
      </c>
    </row>
    <row r="79" spans="1:92" x14ac:dyDescent="0.25">
      <c r="A79" s="178" t="s">
        <v>487</v>
      </c>
    </row>
    <row r="80" spans="1:92" x14ac:dyDescent="0.25">
      <c r="A80" s="178" t="s">
        <v>488</v>
      </c>
    </row>
    <row r="81" spans="1:1" x14ac:dyDescent="0.25">
      <c r="A81" s="178" t="s">
        <v>489</v>
      </c>
    </row>
    <row r="82" spans="1:1" x14ac:dyDescent="0.25">
      <c r="A82" s="178" t="s">
        <v>490</v>
      </c>
    </row>
    <row r="83" spans="1:1" x14ac:dyDescent="0.25">
      <c r="A83" s="178" t="s">
        <v>459</v>
      </c>
    </row>
    <row r="84" spans="1:1" x14ac:dyDescent="0.25">
      <c r="A84" s="178" t="s">
        <v>491</v>
      </c>
    </row>
    <row r="85" spans="1:1" x14ac:dyDescent="0.25">
      <c r="A85" s="178" t="s">
        <v>492</v>
      </c>
    </row>
    <row r="86" spans="1:1" x14ac:dyDescent="0.25">
      <c r="A86" s="178" t="s">
        <v>460</v>
      </c>
    </row>
    <row r="87" spans="1:1" x14ac:dyDescent="0.25">
      <c r="A87" s="178" t="s">
        <v>461</v>
      </c>
    </row>
    <row r="88" spans="1:1" x14ac:dyDescent="0.25">
      <c r="A88" s="178" t="s">
        <v>462</v>
      </c>
    </row>
    <row r="89" spans="1:1" x14ac:dyDescent="0.25">
      <c r="A89" s="181" t="str">
        <f>HYPERLINK("https://oecdcode.org/disclaimers/cyprus.html", "Information on data for Cyprus: https://oecdcode.org/disclaimers/cyprus.html")</f>
        <v>Information on data for Cyprus: https://oecdcode.org/disclaimers/cyprus.html</v>
      </c>
    </row>
    <row r="90" spans="1:1" x14ac:dyDescent="0.25">
      <c r="A90" s="178" t="s">
        <v>493</v>
      </c>
    </row>
  </sheetData>
  <mergeCells count="56">
    <mergeCell ref="CE7:CN7"/>
    <mergeCell ref="CE8:CF9"/>
    <mergeCell ref="CG8:CH9"/>
    <mergeCell ref="CI8:CJ9"/>
    <mergeCell ref="CK8:CL9"/>
    <mergeCell ref="CM8:CN9"/>
    <mergeCell ref="BU7:CD7"/>
    <mergeCell ref="BU8:BV9"/>
    <mergeCell ref="BW8:BX9"/>
    <mergeCell ref="BY8:BZ9"/>
    <mergeCell ref="CA8:CB9"/>
    <mergeCell ref="CC8:CD9"/>
    <mergeCell ref="BK7:BT7"/>
    <mergeCell ref="BK8:BL9"/>
    <mergeCell ref="BM8:BN9"/>
    <mergeCell ref="BO8:BP9"/>
    <mergeCell ref="BQ8:BR9"/>
    <mergeCell ref="BS8:BT9"/>
    <mergeCell ref="BA7:BJ7"/>
    <mergeCell ref="BA8:BB9"/>
    <mergeCell ref="BC8:BD9"/>
    <mergeCell ref="BE8:BF9"/>
    <mergeCell ref="BG8:BH9"/>
    <mergeCell ref="BI8:BJ9"/>
    <mergeCell ref="AQ7:AZ7"/>
    <mergeCell ref="AQ8:AR9"/>
    <mergeCell ref="AS8:AT9"/>
    <mergeCell ref="AU8:AV9"/>
    <mergeCell ref="AW8:AX9"/>
    <mergeCell ref="AY8:AZ9"/>
    <mergeCell ref="Y8:Z9"/>
    <mergeCell ref="AA8:AB9"/>
    <mergeCell ref="AC8:AD9"/>
    <mergeCell ref="AE8:AF9"/>
    <mergeCell ref="AG7:AP7"/>
    <mergeCell ref="AG8:AH9"/>
    <mergeCell ref="AI8:AJ9"/>
    <mergeCell ref="AK8:AL9"/>
    <mergeCell ref="AM8:AN9"/>
    <mergeCell ref="AO8:AP9"/>
    <mergeCell ref="B6:B10"/>
    <mergeCell ref="C6:CN6"/>
    <mergeCell ref="C7:L7"/>
    <mergeCell ref="C8:D9"/>
    <mergeCell ref="E8:F9"/>
    <mergeCell ref="G8:H9"/>
    <mergeCell ref="I8:J9"/>
    <mergeCell ref="K8:L9"/>
    <mergeCell ref="M7:V7"/>
    <mergeCell ref="M8:N9"/>
    <mergeCell ref="O8:P9"/>
    <mergeCell ref="Q8:R9"/>
    <mergeCell ref="S8:T9"/>
    <mergeCell ref="U8:V9"/>
    <mergeCell ref="W7:AF7"/>
    <mergeCell ref="W8:X9"/>
  </mergeCells>
  <conditionalFormatting sqref="I1:I200">
    <cfRule type="expression" dxfId="577" priority="18">
      <formula>ABS(I1/J1)&gt;1.95996398454005</formula>
    </cfRule>
  </conditionalFormatting>
  <conditionalFormatting sqref="K1:K200">
    <cfRule type="expression" dxfId="576" priority="17">
      <formula>ABS(K1/L1)&gt;1.95996398454005</formula>
    </cfRule>
  </conditionalFormatting>
  <conditionalFormatting sqref="S1:S200">
    <cfRule type="expression" dxfId="575" priority="16">
      <formula>ABS(S1/T1)&gt;1.95996398454005</formula>
    </cfRule>
  </conditionalFormatting>
  <conditionalFormatting sqref="U1:U200">
    <cfRule type="expression" dxfId="574" priority="15">
      <formula>ABS(U1/V1)&gt;1.95996398454005</formula>
    </cfRule>
  </conditionalFormatting>
  <conditionalFormatting sqref="AC1:AC200">
    <cfRule type="expression" dxfId="573" priority="14">
      <formula>ABS(AC1/AD1)&gt;1.95996398454005</formula>
    </cfRule>
  </conditionalFormatting>
  <conditionalFormatting sqref="AE1:AE200">
    <cfRule type="expression" dxfId="572" priority="13">
      <formula>ABS(AE1/AF1)&gt;1.95996398454005</formula>
    </cfRule>
  </conditionalFormatting>
  <conditionalFormatting sqref="AM1:AM200">
    <cfRule type="expression" dxfId="571" priority="12">
      <formula>ABS(AM1/AN1)&gt;1.95996398454005</formula>
    </cfRule>
  </conditionalFormatting>
  <conditionalFormatting sqref="AO1:AO200">
    <cfRule type="expression" dxfId="570" priority="11">
      <formula>ABS(AO1/AP1)&gt;1.95996398454005</formula>
    </cfRule>
  </conditionalFormatting>
  <conditionalFormatting sqref="AW1:AW200">
    <cfRule type="expression" dxfId="569" priority="10">
      <formula>ABS(AW1/AX1)&gt;1.95996398454005</formula>
    </cfRule>
  </conditionalFormatting>
  <conditionalFormatting sqref="AY1:AY200">
    <cfRule type="expression" dxfId="568" priority="9">
      <formula>ABS(AY1/AZ1)&gt;1.95996398454005</formula>
    </cfRule>
  </conditionalFormatting>
  <conditionalFormatting sqref="BG1:BG200">
    <cfRule type="expression" dxfId="567" priority="8">
      <formula>ABS(BG1/BH1)&gt;1.95996398454005</formula>
    </cfRule>
  </conditionalFormatting>
  <conditionalFormatting sqref="BI1:BI200">
    <cfRule type="expression" dxfId="566" priority="7">
      <formula>ABS(BI1/BJ1)&gt;1.95996398454005</formula>
    </cfRule>
  </conditionalFormatting>
  <conditionalFormatting sqref="BQ1:BQ200">
    <cfRule type="expression" dxfId="565" priority="6">
      <formula>ABS(BQ1/BR1)&gt;1.95996398454005</formula>
    </cfRule>
  </conditionalFormatting>
  <conditionalFormatting sqref="BS1:BS200">
    <cfRule type="expression" dxfId="564" priority="5">
      <formula>ABS(BS1/BT1)&gt;1.95996398454005</formula>
    </cfRule>
  </conditionalFormatting>
  <conditionalFormatting sqref="CA1:CA200">
    <cfRule type="expression" dxfId="563" priority="4">
      <formula>ABS(CA1/CB1)&gt;1.95996398454005</formula>
    </cfRule>
  </conditionalFormatting>
  <conditionalFormatting sqref="CC1:CC200">
    <cfRule type="expression" dxfId="562" priority="3">
      <formula>ABS(CC1/CD1)&gt;1.95996398454005</formula>
    </cfRule>
  </conditionalFormatting>
  <conditionalFormatting sqref="CK1:CK200">
    <cfRule type="expression" dxfId="561" priority="2">
      <formula>ABS(CK1/CL1)&gt;1.95996398454005</formula>
    </cfRule>
  </conditionalFormatting>
  <conditionalFormatting sqref="CM1:CM200">
    <cfRule type="expression" dxfId="560" priority="1">
      <formula>ABS(CM1/CN1)&gt;1.95996398454005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93678BA7F462F4188C1BA62ABFB1A64" ma:contentTypeVersion="7" ma:contentTypeDescription="Create a new document." ma:contentTypeScope="" ma:versionID="2d54df725b9f896e4c6c247c90c21efe">
  <xsd:schema xmlns:xsd="http://www.w3.org/2001/XMLSchema" xmlns:xs="http://www.w3.org/2001/XMLSchema" xmlns:p="http://schemas.microsoft.com/office/2006/metadata/properties" xmlns:ns2="0feecd8a-ecd0-4424-b24c-e1a5228929cf" targetNamespace="http://schemas.microsoft.com/office/2006/metadata/properties" ma:root="true" ma:fieldsID="be68e7b40d9c928fcfcdb29067adf672" ns2:_="">
    <xsd:import namespace="0feecd8a-ecd0-4424-b24c-e1a5228929cf"/>
    <xsd:element name="properties">
      <xsd:complexType>
        <xsd:sequence>
          <xsd:element name="documentManagement">
            <xsd:complexType>
              <xsd:all>
                <xsd:element ref="ns2:hb5d3bc318594791bf63649ba939bd51" minOccurs="0"/>
                <xsd:element ref="ns2:TaxCatchAll" minOccurs="0"/>
                <xsd:element ref="ns2:iadd0de703ad4dec82c9d649bac48c09"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eecd8a-ecd0-4424-b24c-e1a5228929cf" elementFormDefault="qualified">
    <xsd:import namespace="http://schemas.microsoft.com/office/2006/documentManagement/types"/>
    <xsd:import namespace="http://schemas.microsoft.com/office/infopath/2007/PartnerControls"/>
    <xsd:element name="hb5d3bc318594791bf63649ba939bd51" ma:index="9" nillable="true" ma:taxonomy="true" ma:internalName="hb5d3bc318594791bf63649ba939bd51" ma:taxonomyFieldName="OECDCommunityTags" ma:displayName="Tags" ma:default="" ma:fieldId="{1b5d3bc3-1859-4791-bf63-649ba939bd51}" ma:taxonomyMulti="true" ma:sspId="0bd044c8-7275-4c01-a6dc-72b36a5d5aba" ma:termSetId="4a6058c7-e4ea-4d2c-a1c9-764b480463ad" ma:anchorId="00000000-0000-0000-0000-000000000000" ma:open="true" ma:isKeyword="false">
      <xsd:complexType>
        <xsd:sequence>
          <xsd:element ref="pc:Terms" minOccurs="0" maxOccurs="1"/>
        </xsd:sequence>
      </xsd:complexType>
    </xsd:element>
    <xsd:element name="TaxCatchAll" ma:index="10" nillable="true" ma:displayName="Taxonomy Catch All Column" ma:hidden="true" ma:list="{e37b5352-4dd7-47ce-9daa-9f39f6cd0f5b}" ma:internalName="TaxCatchAll" ma:showField="CatchAllData" ma:web="0feecd8a-ecd0-4424-b24c-e1a5228929cf">
      <xsd:complexType>
        <xsd:complexContent>
          <xsd:extension base="dms:MultiChoiceLookup">
            <xsd:sequence>
              <xsd:element name="Value" type="dms:Lookup" maxOccurs="unbounded" minOccurs="0" nillable="true"/>
            </xsd:sequence>
          </xsd:extension>
        </xsd:complexContent>
      </xsd:complexType>
    </xsd:element>
    <xsd:element name="iadd0de703ad4dec82c9d649bac48c09" ma:index="12" nillable="true" ma:taxonomy="true" ma:internalName="iadd0de703ad4dec82c9d649bac48c09" ma:taxonomyFieldName="OECDCommunityCategories" ma:displayName="Categories" ma:default="" ma:fieldId="{2add0de7-03ad-4dec-82c9-d649bac48c09}" ma:taxonomyMulti="true" ma:sspId="0bd044c8-7275-4c01-a6dc-72b36a5d5aba" ma:termSetId="30637245-c37d-47a6-8f52-c9568d238579" ma:anchorId="00000000-0000-0000-0000-000000000000" ma:open="false" ma:isKeyword="false">
      <xsd:complexType>
        <xsd:sequence>
          <xsd:element ref="pc:Terms" minOccurs="0" maxOccurs="1"/>
        </xsd:sequence>
      </xsd:complex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hb5d3bc318594791bf63649ba939bd51 xmlns="0feecd8a-ecd0-4424-b24c-e1a5228929cf">
      <Terms xmlns="http://schemas.microsoft.com/office/infopath/2007/PartnerControls"/>
    </hb5d3bc318594791bf63649ba939bd51>
    <TaxCatchAll xmlns="0feecd8a-ecd0-4424-b24c-e1a5228929cf"/>
    <iadd0de703ad4dec82c9d649bac48c09 xmlns="0feecd8a-ecd0-4424-b24c-e1a5228929cf">
      <Terms xmlns="http://schemas.microsoft.com/office/infopath/2007/PartnerControls"/>
    </iadd0de703ad4dec82c9d649bac48c09>
  </documentManagement>
</p:properties>
</file>

<file path=customXml/itemProps1.xml><?xml version="1.0" encoding="utf-8"?>
<ds:datastoreItem xmlns:ds="http://schemas.openxmlformats.org/officeDocument/2006/customXml" ds:itemID="{4FAABB06-4617-459F-8A8D-FBC5D8E777C5}"/>
</file>

<file path=customXml/itemProps2.xml><?xml version="1.0" encoding="utf-8"?>
<ds:datastoreItem xmlns:ds="http://schemas.openxmlformats.org/officeDocument/2006/customXml" ds:itemID="{A41A2C68-EF02-47EE-B901-80C5B36E3B4F}"/>
</file>

<file path=customXml/itemProps3.xml><?xml version="1.0" encoding="utf-8"?>
<ds:datastoreItem xmlns:ds="http://schemas.openxmlformats.org/officeDocument/2006/customXml" ds:itemID="{32C061C5-574D-4644-AA82-6873F8C26E1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72</vt:i4>
      </vt:variant>
    </vt:vector>
  </HeadingPairs>
  <TitlesOfParts>
    <vt:vector size="72" baseType="lpstr">
      <vt:lpstr>TOC</vt:lpstr>
      <vt:lpstr>BMUL.UND.TQS27I.Q4</vt:lpstr>
      <vt:lpstr>BMUL.UND.TQS27C.Q4</vt:lpstr>
      <vt:lpstr>BMUL.UND.TQS27F.Q4</vt:lpstr>
      <vt:lpstr>LOG.TQ77g.TQS27c_50b</vt:lpstr>
      <vt:lpstr>BMUL.UND.TQS27C.TQ54</vt:lpstr>
      <vt:lpstr>BMUL.UND.TQS27C.TQ50</vt:lpstr>
      <vt:lpstr>BMUL.UND.TQS27I.TQ50</vt:lpstr>
      <vt:lpstr>CMUL.TR2.TQ14-16_FT</vt:lpstr>
      <vt:lpstr>CMUL.TR2.TQ14-16_PT</vt:lpstr>
      <vt:lpstr>CMUL.NO.TQ14-16_FT</vt:lpstr>
      <vt:lpstr>CMUL.NO.TQ14-16_PT</vt:lpstr>
      <vt:lpstr>CMUL.TEXP.TQ14_16_FT</vt:lpstr>
      <vt:lpstr>CON.UND.PIAAC_D2Q11</vt:lpstr>
      <vt:lpstr>CON.UND.PIAAC_D2Q11FT</vt:lpstr>
      <vt:lpstr>CON.UND.PIAAC_H2Q12</vt:lpstr>
      <vt:lpstr>BMUL.TEXP.TQ77</vt:lpstr>
      <vt:lpstr>BMUL.TR3.TQ77a-k</vt:lpstr>
      <vt:lpstr>BIN.SCH.TQ77d</vt:lpstr>
      <vt:lpstr>BMUL.UND.TQ47</vt:lpstr>
      <vt:lpstr>BMUL.TEXP.TQ47</vt:lpstr>
      <vt:lpstr>BMUL.UND.TQS27C.TQ47</vt:lpstr>
      <vt:lpstr>BMUL.UND.TQS27I.TQ47</vt:lpstr>
      <vt:lpstr>BMUL.NO.TQ47</vt:lpstr>
      <vt:lpstr>OLS.TQS54.TQ47</vt:lpstr>
      <vt:lpstr>BIN.TCH.TQ47a</vt:lpstr>
      <vt:lpstr>BIN.TCH.TQ47e</vt:lpstr>
      <vt:lpstr>BIN.TCH.TQ47f</vt:lpstr>
      <vt:lpstr>BIN.TCH.TQ47c</vt:lpstr>
      <vt:lpstr>BIN.TCH.TQ47d</vt:lpstr>
      <vt:lpstr>LOG.TQ24k.TQ77k</vt:lpstr>
      <vt:lpstr>LOG.TQ24l.TQ77n</vt:lpstr>
      <vt:lpstr>OLS.TQ58S.TQ47Bis</vt:lpstr>
      <vt:lpstr>OLS.TQ58S.TQ47</vt:lpstr>
      <vt:lpstr>BMUL.NO.TQ54</vt:lpstr>
      <vt:lpstr>BMUL.TEXP.TQ54</vt:lpstr>
      <vt:lpstr>CMUL.NO.TQ50</vt:lpstr>
      <vt:lpstr>CMUL.TR1.TQ50</vt:lpstr>
      <vt:lpstr>BMUL.NO.PQ41</vt:lpstr>
      <vt:lpstr>BIN.SCH.PQ41c</vt:lpstr>
      <vt:lpstr>BMUL.TR2.PQ41adg</vt:lpstr>
      <vt:lpstr>LOG.PQ41b.TQ47f</vt:lpstr>
      <vt:lpstr>LOG.PQ41b.TQS54</vt:lpstr>
      <vt:lpstr>LOG.PQ41b.TQ50b</vt:lpstr>
      <vt:lpstr>BMUL.TEXP.TQ50</vt:lpstr>
      <vt:lpstr>OLS.TQ50c.TQ13</vt:lpstr>
      <vt:lpstr>LOG.TQ77g.TQ47</vt:lpstr>
      <vt:lpstr>MCOB.UND.PQ35</vt:lpstr>
      <vt:lpstr>MCOB.UND.PQ36</vt:lpstr>
      <vt:lpstr>BMUL.TR3.PQ36</vt:lpstr>
      <vt:lpstr>MCOB.UND.PQ37</vt:lpstr>
      <vt:lpstr>BMUL.TR2.PQ37</vt:lpstr>
      <vt:lpstr>BMUL.TEXP.TQ68_MTD</vt:lpstr>
      <vt:lpstr>BIN.TCH.TQ77j</vt:lpstr>
      <vt:lpstr>BMUL.NO.TQ72</vt:lpstr>
      <vt:lpstr>BIN.TCH.TQ72a</vt:lpstr>
      <vt:lpstr>BIN.SCH.TQ72a</vt:lpstr>
      <vt:lpstr>LOG.TQ77c.TQ72bf</vt:lpstr>
      <vt:lpstr>LOG.TQ77d.TQ72bf</vt:lpstr>
      <vt:lpstr>LOG.TQ77f.TQ72bf</vt:lpstr>
      <vt:lpstr>LOG.TQ77g.TQ72bf</vt:lpstr>
      <vt:lpstr>LOG.TQ77i.TQ72bf</vt:lpstr>
      <vt:lpstr>LOG.TQ77j.TQ72bf</vt:lpstr>
      <vt:lpstr>LOG.TQ77l.TQ72bf</vt:lpstr>
      <vt:lpstr>LOG.TQ77c.PQ40abhk</vt:lpstr>
      <vt:lpstr>LOG.TQ77d.PQ40abhk</vt:lpstr>
      <vt:lpstr>LOG.TQ77f.PQ40abhk</vt:lpstr>
      <vt:lpstr>LOG.TQ77g.PQ40abhk</vt:lpstr>
      <vt:lpstr>LOG.TQ77i.PQ40abhk</vt:lpstr>
      <vt:lpstr>LOG.TQ77j.PQ40abhk</vt:lpstr>
      <vt:lpstr>LOG.TQ77l.PQ40abhk</vt:lpstr>
      <vt:lpstr>BMUL.UND.TQS27F_72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FULOP Gabor, EDU/ECS</dc:creator>
  <cp:keywords/>
  <dc:description/>
  <cp:lastModifiedBy>FULOP Gabor, EDU/ECS</cp:lastModifiedBy>
  <cp:revision/>
  <dcterms:created xsi:type="dcterms:W3CDTF">2024-07-29T13:48:36Z</dcterms:created>
  <dcterms:modified xsi:type="dcterms:W3CDTF">2025-08-08T17:49:06Z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e5510b0-e729-4ef0-a3dd-4ba0dfe56c99_Enabled">
    <vt:lpwstr>true</vt:lpwstr>
  </property>
  <property fmtid="{D5CDD505-2E9C-101B-9397-08002B2CF9AE}" pid="3" name="MSIP_Label_0e5510b0-e729-4ef0-a3dd-4ba0dfe56c99_SetDate">
    <vt:lpwstr>2025-08-08T17:49:06Z</vt:lpwstr>
  </property>
  <property fmtid="{D5CDD505-2E9C-101B-9397-08002B2CF9AE}" pid="4" name="MSIP_Label_0e5510b0-e729-4ef0-a3dd-4ba0dfe56c99_Method">
    <vt:lpwstr>Standard</vt:lpwstr>
  </property>
  <property fmtid="{D5CDD505-2E9C-101B-9397-08002B2CF9AE}" pid="5" name="MSIP_Label_0e5510b0-e729-4ef0-a3dd-4ba0dfe56c99_Name">
    <vt:lpwstr>Restricted Use</vt:lpwstr>
  </property>
  <property fmtid="{D5CDD505-2E9C-101B-9397-08002B2CF9AE}" pid="6" name="MSIP_Label_0e5510b0-e729-4ef0-a3dd-4ba0dfe56c99_SiteId">
    <vt:lpwstr>ac41c7d4-1f61-460d-b0f4-fc925a2b471c</vt:lpwstr>
  </property>
  <property fmtid="{D5CDD505-2E9C-101B-9397-08002B2CF9AE}" pid="7" name="MSIP_Label_0e5510b0-e729-4ef0-a3dd-4ba0dfe56c99_ActionId">
    <vt:lpwstr>19bb3fcc-d0a8-42ad-991d-7ccafc3c3433</vt:lpwstr>
  </property>
  <property fmtid="{D5CDD505-2E9C-101B-9397-08002B2CF9AE}" pid="8" name="MSIP_Label_0e5510b0-e729-4ef0-a3dd-4ba0dfe56c99_ContentBits">
    <vt:lpwstr>2</vt:lpwstr>
  </property>
  <property fmtid="{D5CDD505-2E9C-101B-9397-08002B2CF9AE}" pid="9" name="ContentTypeId">
    <vt:lpwstr>0x010100F93678BA7F462F4188C1BA62ABFB1A64</vt:lpwstr>
  </property>
</Properties>
</file>